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740" yWindow="-60" windowWidth="28920" windowHeight="15720" activeTab="4"/>
  </bookViews>
  <sheets>
    <sheet name="Customer Names" sheetId="3" r:id="rId1"/>
    <sheet name="Sample Pivot" sheetId="5" r:id="rId2"/>
    <sheet name="Medical Examinations" sheetId="2" r:id="rId3"/>
    <sheet name="Hospitalisation Details" sheetId="1" r:id="rId4"/>
    <sheet name="Healthcare" sheetId="6" r:id="rId5"/>
    <sheet name="Analysis" sheetId="7" r:id="rId6"/>
  </sheets>
  <definedNames>
    <definedName name="_xlnm._FilterDatabase" localSheetId="4" hidden="1">Healthcare!$A$1:$Q$2336</definedName>
    <definedName name="_xlnm._FilterDatabase" localSheetId="3" hidden="1">'Hospitalisation Details'!$A$1:$AK$2338</definedName>
    <definedName name="_xlnm._FilterDatabase" localSheetId="2" hidden="1">'Medical Examinations'!$A$1:$U$2336</definedName>
  </definedNames>
  <calcPr calcId="162913"/>
  <pivotCaches>
    <pivotCache cacheId="8" r:id="rId7"/>
    <pivotCache cacheId="19" r:id="rId8"/>
    <pivotCache cacheId="6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O2" i="6"/>
  <c r="N2" i="6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" i="2"/>
  <c r="I2297" i="6"/>
  <c r="I2299" i="6"/>
  <c r="I2301" i="6"/>
  <c r="I2303" i="6"/>
  <c r="I2305" i="6"/>
  <c r="I2307" i="6"/>
  <c r="I2309" i="6"/>
  <c r="I2311" i="6"/>
  <c r="I2313" i="6"/>
  <c r="I2315" i="6"/>
  <c r="I2317" i="6"/>
  <c r="I2319" i="6"/>
  <c r="I2321" i="6"/>
  <c r="I2323" i="6"/>
  <c r="I2325" i="6"/>
  <c r="I2327" i="6"/>
  <c r="I2328" i="6"/>
  <c r="I2329" i="6"/>
  <c r="I2331" i="6"/>
  <c r="I2332" i="6"/>
  <c r="I2333" i="6"/>
  <c r="I2335" i="6"/>
  <c r="I2336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I2334" i="6"/>
  <c r="I2330" i="6"/>
  <c r="I2326" i="6"/>
  <c r="I2324" i="6"/>
  <c r="I2322" i="6"/>
  <c r="I2320" i="6"/>
  <c r="I2318" i="6"/>
  <c r="I2316" i="6"/>
  <c r="I2314" i="6"/>
  <c r="I2312" i="6"/>
  <c r="I2310" i="6"/>
  <c r="I2308" i="6"/>
  <c r="I2306" i="6"/>
  <c r="I2304" i="6"/>
  <c r="I2302" i="6"/>
  <c r="I2300" i="6"/>
  <c r="I2298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" i="6"/>
  <c r="E2" i="6"/>
  <c r="C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" i="6"/>
  <c r="R22" i="1"/>
  <c r="R21" i="1"/>
  <c r="AB2" i="1"/>
  <c r="AC2" i="1"/>
  <c r="AD2" i="1"/>
  <c r="AG2" i="1"/>
  <c r="AI2" i="1"/>
  <c r="Q3" i="1"/>
  <c r="R3" i="1"/>
  <c r="S3" i="1"/>
  <c r="T3" i="1"/>
  <c r="U3" i="1"/>
  <c r="V3" i="1"/>
  <c r="W3" i="1"/>
  <c r="X3" i="1"/>
  <c r="Y3" i="1"/>
  <c r="AB3" i="1"/>
  <c r="AC3" i="1"/>
  <c r="AD3" i="1"/>
  <c r="AG3" i="1"/>
  <c r="AI3" i="1"/>
  <c r="AB4" i="1"/>
  <c r="AC4" i="1"/>
  <c r="AD4" i="1"/>
  <c r="AG4" i="1"/>
  <c r="AI4" i="1"/>
  <c r="R5" i="1"/>
  <c r="AB5" i="1"/>
  <c r="AC5" i="1"/>
  <c r="AD5" i="1"/>
  <c r="AG5" i="1"/>
  <c r="AI5" i="1"/>
  <c r="R6" i="1"/>
  <c r="AB6" i="1"/>
  <c r="AC6" i="1"/>
  <c r="AD6" i="1"/>
  <c r="AG6" i="1"/>
  <c r="AI6" i="1"/>
  <c r="AB7" i="1"/>
  <c r="AC7" i="1"/>
  <c r="AD7" i="1"/>
  <c r="AG7" i="1"/>
  <c r="AI7" i="1"/>
  <c r="W20" i="1"/>
  <c r="W19" i="1"/>
  <c r="W18" i="1"/>
  <c r="R20" i="1"/>
  <c r="R19" i="1" l="1"/>
  <c r="R18" i="1"/>
  <c r="O20" i="2"/>
  <c r="O19" i="2"/>
  <c r="O18" i="2"/>
  <c r="O17" i="2"/>
  <c r="O16" i="2"/>
  <c r="O12" i="2" l="1"/>
  <c r="G5" i="3"/>
  <c r="AI2344" i="1" l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" i="6"/>
  <c r="K3" i="2"/>
  <c r="J3" i="6" s="1"/>
  <c r="K4" i="2"/>
  <c r="J4" i="6" s="1"/>
  <c r="K5" i="2"/>
  <c r="J5" i="6" s="1"/>
  <c r="K6" i="2"/>
  <c r="J6" i="6" s="1"/>
  <c r="K7" i="2"/>
  <c r="J7" i="6" s="1"/>
  <c r="K8" i="2"/>
  <c r="J8" i="6" s="1"/>
  <c r="K9" i="2"/>
  <c r="J9" i="6" s="1"/>
  <c r="K10" i="2"/>
  <c r="J10" i="6" s="1"/>
  <c r="K11" i="2"/>
  <c r="J11" i="6" s="1"/>
  <c r="K12" i="2"/>
  <c r="J12" i="6" s="1"/>
  <c r="K13" i="2"/>
  <c r="J13" i="6" s="1"/>
  <c r="K14" i="2"/>
  <c r="J14" i="6" s="1"/>
  <c r="K15" i="2"/>
  <c r="J15" i="6" s="1"/>
  <c r="K16" i="2"/>
  <c r="J16" i="6" s="1"/>
  <c r="K17" i="2"/>
  <c r="J17" i="6" s="1"/>
  <c r="K18" i="2"/>
  <c r="J18" i="6" s="1"/>
  <c r="K19" i="2"/>
  <c r="J19" i="6" s="1"/>
  <c r="K20" i="2"/>
  <c r="J20" i="6" s="1"/>
  <c r="K21" i="2"/>
  <c r="J21" i="6" s="1"/>
  <c r="K22" i="2"/>
  <c r="J22" i="6" s="1"/>
  <c r="K23" i="2"/>
  <c r="J23" i="6" s="1"/>
  <c r="K24" i="2"/>
  <c r="J24" i="6" s="1"/>
  <c r="K25" i="2"/>
  <c r="J25" i="6" s="1"/>
  <c r="K26" i="2"/>
  <c r="J26" i="6" s="1"/>
  <c r="K27" i="2"/>
  <c r="J27" i="6" s="1"/>
  <c r="K28" i="2"/>
  <c r="J28" i="6" s="1"/>
  <c r="K29" i="2"/>
  <c r="J29" i="6" s="1"/>
  <c r="K30" i="2"/>
  <c r="J30" i="6" s="1"/>
  <c r="K31" i="2"/>
  <c r="J31" i="6" s="1"/>
  <c r="K32" i="2"/>
  <c r="J32" i="6" s="1"/>
  <c r="K33" i="2"/>
  <c r="J33" i="6" s="1"/>
  <c r="K34" i="2"/>
  <c r="J34" i="6" s="1"/>
  <c r="K35" i="2"/>
  <c r="J35" i="6" s="1"/>
  <c r="K36" i="2"/>
  <c r="J36" i="6" s="1"/>
  <c r="K37" i="2"/>
  <c r="J37" i="6" s="1"/>
  <c r="K38" i="2"/>
  <c r="J38" i="6" s="1"/>
  <c r="K39" i="2"/>
  <c r="J39" i="6" s="1"/>
  <c r="K40" i="2"/>
  <c r="J40" i="6" s="1"/>
  <c r="K41" i="2"/>
  <c r="J41" i="6" s="1"/>
  <c r="K42" i="2"/>
  <c r="J42" i="6" s="1"/>
  <c r="K43" i="2"/>
  <c r="J43" i="6" s="1"/>
  <c r="K44" i="2"/>
  <c r="J44" i="6" s="1"/>
  <c r="K45" i="2"/>
  <c r="J45" i="6" s="1"/>
  <c r="K46" i="2"/>
  <c r="J46" i="6" s="1"/>
  <c r="K47" i="2"/>
  <c r="J47" i="6" s="1"/>
  <c r="K48" i="2"/>
  <c r="J48" i="6" s="1"/>
  <c r="K49" i="2"/>
  <c r="J49" i="6" s="1"/>
  <c r="K50" i="2"/>
  <c r="J50" i="6" s="1"/>
  <c r="K51" i="2"/>
  <c r="J51" i="6" s="1"/>
  <c r="K52" i="2"/>
  <c r="J52" i="6" s="1"/>
  <c r="K53" i="2"/>
  <c r="J53" i="6" s="1"/>
  <c r="K54" i="2"/>
  <c r="J54" i="6" s="1"/>
  <c r="K55" i="2"/>
  <c r="J55" i="6" s="1"/>
  <c r="K56" i="2"/>
  <c r="J56" i="6" s="1"/>
  <c r="K57" i="2"/>
  <c r="J57" i="6" s="1"/>
  <c r="K58" i="2"/>
  <c r="J58" i="6" s="1"/>
  <c r="K59" i="2"/>
  <c r="J59" i="6" s="1"/>
  <c r="K60" i="2"/>
  <c r="J60" i="6" s="1"/>
  <c r="K61" i="2"/>
  <c r="J61" i="6" s="1"/>
  <c r="K62" i="2"/>
  <c r="J62" i="6" s="1"/>
  <c r="K63" i="2"/>
  <c r="J63" i="6" s="1"/>
  <c r="K64" i="2"/>
  <c r="J64" i="6" s="1"/>
  <c r="K65" i="2"/>
  <c r="J65" i="6" s="1"/>
  <c r="K66" i="2"/>
  <c r="J66" i="6" s="1"/>
  <c r="K67" i="2"/>
  <c r="J67" i="6" s="1"/>
  <c r="K68" i="2"/>
  <c r="J68" i="6" s="1"/>
  <c r="K69" i="2"/>
  <c r="J69" i="6" s="1"/>
  <c r="K70" i="2"/>
  <c r="J70" i="6" s="1"/>
  <c r="K71" i="2"/>
  <c r="J71" i="6" s="1"/>
  <c r="K72" i="2"/>
  <c r="J72" i="6" s="1"/>
  <c r="K73" i="2"/>
  <c r="J73" i="6" s="1"/>
  <c r="K74" i="2"/>
  <c r="J74" i="6" s="1"/>
  <c r="K75" i="2"/>
  <c r="J75" i="6" s="1"/>
  <c r="K76" i="2"/>
  <c r="J76" i="6" s="1"/>
  <c r="K77" i="2"/>
  <c r="J77" i="6" s="1"/>
  <c r="K78" i="2"/>
  <c r="J78" i="6" s="1"/>
  <c r="K79" i="2"/>
  <c r="J79" i="6" s="1"/>
  <c r="K80" i="2"/>
  <c r="J80" i="6" s="1"/>
  <c r="K81" i="2"/>
  <c r="J81" i="6" s="1"/>
  <c r="K82" i="2"/>
  <c r="J82" i="6" s="1"/>
  <c r="K83" i="2"/>
  <c r="J83" i="6" s="1"/>
  <c r="K84" i="2"/>
  <c r="J84" i="6" s="1"/>
  <c r="K85" i="2"/>
  <c r="J85" i="6" s="1"/>
  <c r="K86" i="2"/>
  <c r="J86" i="6" s="1"/>
  <c r="K87" i="2"/>
  <c r="J87" i="6" s="1"/>
  <c r="K88" i="2"/>
  <c r="J88" i="6" s="1"/>
  <c r="K89" i="2"/>
  <c r="J89" i="6" s="1"/>
  <c r="K90" i="2"/>
  <c r="J90" i="6" s="1"/>
  <c r="K91" i="2"/>
  <c r="J91" i="6" s="1"/>
  <c r="K92" i="2"/>
  <c r="J92" i="6" s="1"/>
  <c r="K93" i="2"/>
  <c r="J93" i="6" s="1"/>
  <c r="K94" i="2"/>
  <c r="J94" i="6" s="1"/>
  <c r="K95" i="2"/>
  <c r="J95" i="6" s="1"/>
  <c r="K96" i="2"/>
  <c r="J96" i="6" s="1"/>
  <c r="K97" i="2"/>
  <c r="J97" i="6" s="1"/>
  <c r="K98" i="2"/>
  <c r="J98" i="6" s="1"/>
  <c r="K99" i="2"/>
  <c r="J99" i="6" s="1"/>
  <c r="K100" i="2"/>
  <c r="J100" i="6" s="1"/>
  <c r="K101" i="2"/>
  <c r="J101" i="6" s="1"/>
  <c r="K102" i="2"/>
  <c r="J102" i="6" s="1"/>
  <c r="K103" i="2"/>
  <c r="J103" i="6" s="1"/>
  <c r="K104" i="2"/>
  <c r="J104" i="6" s="1"/>
  <c r="K105" i="2"/>
  <c r="J105" i="6" s="1"/>
  <c r="K106" i="2"/>
  <c r="J106" i="6" s="1"/>
  <c r="K107" i="2"/>
  <c r="J107" i="6" s="1"/>
  <c r="K108" i="2"/>
  <c r="J108" i="6" s="1"/>
  <c r="K109" i="2"/>
  <c r="J109" i="6" s="1"/>
  <c r="K110" i="2"/>
  <c r="J110" i="6" s="1"/>
  <c r="K111" i="2"/>
  <c r="J111" i="6" s="1"/>
  <c r="K112" i="2"/>
  <c r="J112" i="6" s="1"/>
  <c r="K113" i="2"/>
  <c r="J113" i="6" s="1"/>
  <c r="K114" i="2"/>
  <c r="J114" i="6" s="1"/>
  <c r="K115" i="2"/>
  <c r="J115" i="6" s="1"/>
  <c r="K116" i="2"/>
  <c r="J116" i="6" s="1"/>
  <c r="K117" i="2"/>
  <c r="J117" i="6" s="1"/>
  <c r="K118" i="2"/>
  <c r="J118" i="6" s="1"/>
  <c r="K119" i="2"/>
  <c r="J119" i="6" s="1"/>
  <c r="K120" i="2"/>
  <c r="J120" i="6" s="1"/>
  <c r="K121" i="2"/>
  <c r="J121" i="6" s="1"/>
  <c r="K122" i="2"/>
  <c r="J122" i="6" s="1"/>
  <c r="K123" i="2"/>
  <c r="J123" i="6" s="1"/>
  <c r="K124" i="2"/>
  <c r="J124" i="6" s="1"/>
  <c r="K125" i="2"/>
  <c r="J125" i="6" s="1"/>
  <c r="K126" i="2"/>
  <c r="J126" i="6" s="1"/>
  <c r="K127" i="2"/>
  <c r="J127" i="6" s="1"/>
  <c r="K128" i="2"/>
  <c r="J128" i="6" s="1"/>
  <c r="K129" i="2"/>
  <c r="J129" i="6" s="1"/>
  <c r="K130" i="2"/>
  <c r="J130" i="6" s="1"/>
  <c r="K131" i="2"/>
  <c r="J131" i="6" s="1"/>
  <c r="K132" i="2"/>
  <c r="J132" i="6" s="1"/>
  <c r="K133" i="2"/>
  <c r="J133" i="6" s="1"/>
  <c r="K134" i="2"/>
  <c r="J134" i="6" s="1"/>
  <c r="K135" i="2"/>
  <c r="J135" i="6" s="1"/>
  <c r="K136" i="2"/>
  <c r="J136" i="6" s="1"/>
  <c r="K137" i="2"/>
  <c r="J137" i="6" s="1"/>
  <c r="K138" i="2"/>
  <c r="J138" i="6" s="1"/>
  <c r="K139" i="2"/>
  <c r="J139" i="6" s="1"/>
  <c r="K140" i="2"/>
  <c r="J140" i="6" s="1"/>
  <c r="K141" i="2"/>
  <c r="J141" i="6" s="1"/>
  <c r="K142" i="2"/>
  <c r="J142" i="6" s="1"/>
  <c r="K143" i="2"/>
  <c r="J143" i="6" s="1"/>
  <c r="K144" i="2"/>
  <c r="J144" i="6" s="1"/>
  <c r="K145" i="2"/>
  <c r="J145" i="6" s="1"/>
  <c r="K146" i="2"/>
  <c r="J146" i="6" s="1"/>
  <c r="K147" i="2"/>
  <c r="J147" i="6" s="1"/>
  <c r="K148" i="2"/>
  <c r="J148" i="6" s="1"/>
  <c r="K149" i="2"/>
  <c r="J149" i="6" s="1"/>
  <c r="K150" i="2"/>
  <c r="J150" i="6" s="1"/>
  <c r="K151" i="2"/>
  <c r="J151" i="6" s="1"/>
  <c r="K152" i="2"/>
  <c r="J152" i="6" s="1"/>
  <c r="K153" i="2"/>
  <c r="J153" i="6" s="1"/>
  <c r="K154" i="2"/>
  <c r="J154" i="6" s="1"/>
  <c r="K155" i="2"/>
  <c r="J155" i="6" s="1"/>
  <c r="K156" i="2"/>
  <c r="J156" i="6" s="1"/>
  <c r="K157" i="2"/>
  <c r="J157" i="6" s="1"/>
  <c r="K158" i="2"/>
  <c r="J158" i="6" s="1"/>
  <c r="K159" i="2"/>
  <c r="J159" i="6" s="1"/>
  <c r="K160" i="2"/>
  <c r="J160" i="6" s="1"/>
  <c r="K161" i="2"/>
  <c r="J161" i="6" s="1"/>
  <c r="K162" i="2"/>
  <c r="J162" i="6" s="1"/>
  <c r="K163" i="2"/>
  <c r="J163" i="6" s="1"/>
  <c r="K164" i="2"/>
  <c r="J164" i="6" s="1"/>
  <c r="K165" i="2"/>
  <c r="J165" i="6" s="1"/>
  <c r="K166" i="2"/>
  <c r="J166" i="6" s="1"/>
  <c r="K167" i="2"/>
  <c r="J167" i="6" s="1"/>
  <c r="K168" i="2"/>
  <c r="J168" i="6" s="1"/>
  <c r="K169" i="2"/>
  <c r="J169" i="6" s="1"/>
  <c r="K170" i="2"/>
  <c r="J170" i="6" s="1"/>
  <c r="K171" i="2"/>
  <c r="J171" i="6" s="1"/>
  <c r="K172" i="2"/>
  <c r="J172" i="6" s="1"/>
  <c r="K173" i="2"/>
  <c r="J173" i="6" s="1"/>
  <c r="K174" i="2"/>
  <c r="J174" i="6" s="1"/>
  <c r="K175" i="2"/>
  <c r="J175" i="6" s="1"/>
  <c r="K176" i="2"/>
  <c r="J176" i="6" s="1"/>
  <c r="K177" i="2"/>
  <c r="J177" i="6" s="1"/>
  <c r="K178" i="2"/>
  <c r="J178" i="6" s="1"/>
  <c r="K179" i="2"/>
  <c r="J179" i="6" s="1"/>
  <c r="K180" i="2"/>
  <c r="J180" i="6" s="1"/>
  <c r="K181" i="2"/>
  <c r="J181" i="6" s="1"/>
  <c r="K182" i="2"/>
  <c r="J182" i="6" s="1"/>
  <c r="K183" i="2"/>
  <c r="J183" i="6" s="1"/>
  <c r="K184" i="2"/>
  <c r="J184" i="6" s="1"/>
  <c r="K185" i="2"/>
  <c r="J185" i="6" s="1"/>
  <c r="K186" i="2"/>
  <c r="J186" i="6" s="1"/>
  <c r="K187" i="2"/>
  <c r="J187" i="6" s="1"/>
  <c r="K188" i="2"/>
  <c r="J188" i="6" s="1"/>
  <c r="K189" i="2"/>
  <c r="J189" i="6" s="1"/>
  <c r="K190" i="2"/>
  <c r="J190" i="6" s="1"/>
  <c r="K191" i="2"/>
  <c r="J191" i="6" s="1"/>
  <c r="K192" i="2"/>
  <c r="J192" i="6" s="1"/>
  <c r="K193" i="2"/>
  <c r="J193" i="6" s="1"/>
  <c r="K194" i="2"/>
  <c r="J194" i="6" s="1"/>
  <c r="K195" i="2"/>
  <c r="J195" i="6" s="1"/>
  <c r="K196" i="2"/>
  <c r="J196" i="6" s="1"/>
  <c r="K197" i="2"/>
  <c r="J197" i="6" s="1"/>
  <c r="K198" i="2"/>
  <c r="J198" i="6" s="1"/>
  <c r="K199" i="2"/>
  <c r="J199" i="6" s="1"/>
  <c r="K200" i="2"/>
  <c r="J200" i="6" s="1"/>
  <c r="K201" i="2"/>
  <c r="J201" i="6" s="1"/>
  <c r="K202" i="2"/>
  <c r="J202" i="6" s="1"/>
  <c r="K203" i="2"/>
  <c r="J203" i="6" s="1"/>
  <c r="K204" i="2"/>
  <c r="J204" i="6" s="1"/>
  <c r="K205" i="2"/>
  <c r="J205" i="6" s="1"/>
  <c r="K206" i="2"/>
  <c r="J206" i="6" s="1"/>
  <c r="K207" i="2"/>
  <c r="J207" i="6" s="1"/>
  <c r="K208" i="2"/>
  <c r="J208" i="6" s="1"/>
  <c r="K209" i="2"/>
  <c r="J209" i="6" s="1"/>
  <c r="K210" i="2"/>
  <c r="J210" i="6" s="1"/>
  <c r="K211" i="2"/>
  <c r="J211" i="6" s="1"/>
  <c r="K212" i="2"/>
  <c r="J212" i="6" s="1"/>
  <c r="K213" i="2"/>
  <c r="J213" i="6" s="1"/>
  <c r="K214" i="2"/>
  <c r="J214" i="6" s="1"/>
  <c r="K215" i="2"/>
  <c r="J215" i="6" s="1"/>
  <c r="K216" i="2"/>
  <c r="J216" i="6" s="1"/>
  <c r="K217" i="2"/>
  <c r="J217" i="6" s="1"/>
  <c r="K218" i="2"/>
  <c r="J218" i="6" s="1"/>
  <c r="K219" i="2"/>
  <c r="J219" i="6" s="1"/>
  <c r="K220" i="2"/>
  <c r="J220" i="6" s="1"/>
  <c r="K221" i="2"/>
  <c r="J221" i="6" s="1"/>
  <c r="K222" i="2"/>
  <c r="J222" i="6" s="1"/>
  <c r="K223" i="2"/>
  <c r="J223" i="6" s="1"/>
  <c r="K224" i="2"/>
  <c r="J224" i="6" s="1"/>
  <c r="K225" i="2"/>
  <c r="J225" i="6" s="1"/>
  <c r="K226" i="2"/>
  <c r="J226" i="6" s="1"/>
  <c r="K227" i="2"/>
  <c r="J227" i="6" s="1"/>
  <c r="K228" i="2"/>
  <c r="J228" i="6" s="1"/>
  <c r="K229" i="2"/>
  <c r="J229" i="6" s="1"/>
  <c r="K230" i="2"/>
  <c r="J230" i="6" s="1"/>
  <c r="K231" i="2"/>
  <c r="J231" i="6" s="1"/>
  <c r="K232" i="2"/>
  <c r="J232" i="6" s="1"/>
  <c r="K233" i="2"/>
  <c r="J233" i="6" s="1"/>
  <c r="K234" i="2"/>
  <c r="J234" i="6" s="1"/>
  <c r="K235" i="2"/>
  <c r="J235" i="6" s="1"/>
  <c r="K236" i="2"/>
  <c r="J236" i="6" s="1"/>
  <c r="K237" i="2"/>
  <c r="J237" i="6" s="1"/>
  <c r="K238" i="2"/>
  <c r="J238" i="6" s="1"/>
  <c r="K239" i="2"/>
  <c r="J239" i="6" s="1"/>
  <c r="K240" i="2"/>
  <c r="J240" i="6" s="1"/>
  <c r="K241" i="2"/>
  <c r="J241" i="6" s="1"/>
  <c r="K242" i="2"/>
  <c r="J242" i="6" s="1"/>
  <c r="K243" i="2"/>
  <c r="J243" i="6" s="1"/>
  <c r="K244" i="2"/>
  <c r="J244" i="6" s="1"/>
  <c r="K245" i="2"/>
  <c r="J245" i="6" s="1"/>
  <c r="K246" i="2"/>
  <c r="J246" i="6" s="1"/>
  <c r="K247" i="2"/>
  <c r="J247" i="6" s="1"/>
  <c r="K248" i="2"/>
  <c r="J248" i="6" s="1"/>
  <c r="K249" i="2"/>
  <c r="J249" i="6" s="1"/>
  <c r="K250" i="2"/>
  <c r="J250" i="6" s="1"/>
  <c r="K251" i="2"/>
  <c r="J251" i="6" s="1"/>
  <c r="K252" i="2"/>
  <c r="J252" i="6" s="1"/>
  <c r="K253" i="2"/>
  <c r="J253" i="6" s="1"/>
  <c r="K254" i="2"/>
  <c r="J254" i="6" s="1"/>
  <c r="K255" i="2"/>
  <c r="J255" i="6" s="1"/>
  <c r="K256" i="2"/>
  <c r="J256" i="6" s="1"/>
  <c r="K257" i="2"/>
  <c r="J257" i="6" s="1"/>
  <c r="K258" i="2"/>
  <c r="J258" i="6" s="1"/>
  <c r="K259" i="2"/>
  <c r="J259" i="6" s="1"/>
  <c r="K260" i="2"/>
  <c r="J260" i="6" s="1"/>
  <c r="K261" i="2"/>
  <c r="J261" i="6" s="1"/>
  <c r="K262" i="2"/>
  <c r="J262" i="6" s="1"/>
  <c r="K263" i="2"/>
  <c r="J263" i="6" s="1"/>
  <c r="K264" i="2"/>
  <c r="J264" i="6" s="1"/>
  <c r="K265" i="2"/>
  <c r="J265" i="6" s="1"/>
  <c r="K266" i="2"/>
  <c r="J266" i="6" s="1"/>
  <c r="K267" i="2"/>
  <c r="J267" i="6" s="1"/>
  <c r="K268" i="2"/>
  <c r="J268" i="6" s="1"/>
  <c r="K269" i="2"/>
  <c r="J269" i="6" s="1"/>
  <c r="K270" i="2"/>
  <c r="J270" i="6" s="1"/>
  <c r="K271" i="2"/>
  <c r="J271" i="6" s="1"/>
  <c r="K272" i="2"/>
  <c r="J272" i="6" s="1"/>
  <c r="K273" i="2"/>
  <c r="J273" i="6" s="1"/>
  <c r="K274" i="2"/>
  <c r="J274" i="6" s="1"/>
  <c r="K275" i="2"/>
  <c r="J275" i="6" s="1"/>
  <c r="K276" i="2"/>
  <c r="J276" i="6" s="1"/>
  <c r="K277" i="2"/>
  <c r="J277" i="6" s="1"/>
  <c r="K278" i="2"/>
  <c r="J278" i="6" s="1"/>
  <c r="K279" i="2"/>
  <c r="J279" i="6" s="1"/>
  <c r="K280" i="2"/>
  <c r="J280" i="6" s="1"/>
  <c r="K281" i="2"/>
  <c r="J281" i="6" s="1"/>
  <c r="K282" i="2"/>
  <c r="J282" i="6" s="1"/>
  <c r="K283" i="2"/>
  <c r="J283" i="6" s="1"/>
  <c r="K284" i="2"/>
  <c r="J284" i="6" s="1"/>
  <c r="K285" i="2"/>
  <c r="J285" i="6" s="1"/>
  <c r="K286" i="2"/>
  <c r="J286" i="6" s="1"/>
  <c r="K287" i="2"/>
  <c r="J287" i="6" s="1"/>
  <c r="K288" i="2"/>
  <c r="J288" i="6" s="1"/>
  <c r="K289" i="2"/>
  <c r="J289" i="6" s="1"/>
  <c r="K290" i="2"/>
  <c r="J290" i="6" s="1"/>
  <c r="K291" i="2"/>
  <c r="J291" i="6" s="1"/>
  <c r="K292" i="2"/>
  <c r="J292" i="6" s="1"/>
  <c r="K293" i="2"/>
  <c r="J293" i="6" s="1"/>
  <c r="K294" i="2"/>
  <c r="J294" i="6" s="1"/>
  <c r="K295" i="2"/>
  <c r="J295" i="6" s="1"/>
  <c r="K296" i="2"/>
  <c r="J296" i="6" s="1"/>
  <c r="K297" i="2"/>
  <c r="J297" i="6" s="1"/>
  <c r="K298" i="2"/>
  <c r="J298" i="6" s="1"/>
  <c r="K299" i="2"/>
  <c r="J299" i="6" s="1"/>
  <c r="K300" i="2"/>
  <c r="J300" i="6" s="1"/>
  <c r="K301" i="2"/>
  <c r="J301" i="6" s="1"/>
  <c r="K302" i="2"/>
  <c r="J302" i="6" s="1"/>
  <c r="K303" i="2"/>
  <c r="J303" i="6" s="1"/>
  <c r="K304" i="2"/>
  <c r="J304" i="6" s="1"/>
  <c r="K305" i="2"/>
  <c r="J305" i="6" s="1"/>
  <c r="K306" i="2"/>
  <c r="J306" i="6" s="1"/>
  <c r="K307" i="2"/>
  <c r="J307" i="6" s="1"/>
  <c r="K308" i="2"/>
  <c r="J308" i="6" s="1"/>
  <c r="K309" i="2"/>
  <c r="J309" i="6" s="1"/>
  <c r="K310" i="2"/>
  <c r="J310" i="6" s="1"/>
  <c r="K311" i="2"/>
  <c r="J311" i="6" s="1"/>
  <c r="K312" i="2"/>
  <c r="J312" i="6" s="1"/>
  <c r="K313" i="2"/>
  <c r="J313" i="6" s="1"/>
  <c r="K314" i="2"/>
  <c r="J314" i="6" s="1"/>
  <c r="K315" i="2"/>
  <c r="J315" i="6" s="1"/>
  <c r="K316" i="2"/>
  <c r="J316" i="6" s="1"/>
  <c r="K317" i="2"/>
  <c r="J317" i="6" s="1"/>
  <c r="K318" i="2"/>
  <c r="J318" i="6" s="1"/>
  <c r="K319" i="2"/>
  <c r="J319" i="6" s="1"/>
  <c r="K320" i="2"/>
  <c r="J320" i="6" s="1"/>
  <c r="K321" i="2"/>
  <c r="J321" i="6" s="1"/>
  <c r="K322" i="2"/>
  <c r="J322" i="6" s="1"/>
  <c r="K323" i="2"/>
  <c r="J323" i="6" s="1"/>
  <c r="K324" i="2"/>
  <c r="J324" i="6" s="1"/>
  <c r="K325" i="2"/>
  <c r="J325" i="6" s="1"/>
  <c r="K326" i="2"/>
  <c r="J326" i="6" s="1"/>
  <c r="K327" i="2"/>
  <c r="J327" i="6" s="1"/>
  <c r="K328" i="2"/>
  <c r="J328" i="6" s="1"/>
  <c r="K329" i="2"/>
  <c r="J329" i="6" s="1"/>
  <c r="K330" i="2"/>
  <c r="J330" i="6" s="1"/>
  <c r="K331" i="2"/>
  <c r="J331" i="6" s="1"/>
  <c r="K332" i="2"/>
  <c r="J332" i="6" s="1"/>
  <c r="K333" i="2"/>
  <c r="J333" i="6" s="1"/>
  <c r="K334" i="2"/>
  <c r="J334" i="6" s="1"/>
  <c r="K335" i="2"/>
  <c r="J335" i="6" s="1"/>
  <c r="K336" i="2"/>
  <c r="J336" i="6" s="1"/>
  <c r="K337" i="2"/>
  <c r="J337" i="6" s="1"/>
  <c r="K338" i="2"/>
  <c r="J338" i="6" s="1"/>
  <c r="K339" i="2"/>
  <c r="J339" i="6" s="1"/>
  <c r="K340" i="2"/>
  <c r="J340" i="6" s="1"/>
  <c r="K341" i="2"/>
  <c r="J341" i="6" s="1"/>
  <c r="K342" i="2"/>
  <c r="J342" i="6" s="1"/>
  <c r="K343" i="2"/>
  <c r="J343" i="6" s="1"/>
  <c r="K344" i="2"/>
  <c r="J344" i="6" s="1"/>
  <c r="K345" i="2"/>
  <c r="J345" i="6" s="1"/>
  <c r="K346" i="2"/>
  <c r="J346" i="6" s="1"/>
  <c r="K347" i="2"/>
  <c r="J347" i="6" s="1"/>
  <c r="K348" i="2"/>
  <c r="J348" i="6" s="1"/>
  <c r="K349" i="2"/>
  <c r="J349" i="6" s="1"/>
  <c r="K350" i="2"/>
  <c r="J350" i="6" s="1"/>
  <c r="K351" i="2"/>
  <c r="J351" i="6" s="1"/>
  <c r="K352" i="2"/>
  <c r="J352" i="6" s="1"/>
  <c r="K353" i="2"/>
  <c r="J353" i="6" s="1"/>
  <c r="K354" i="2"/>
  <c r="J354" i="6" s="1"/>
  <c r="K355" i="2"/>
  <c r="J355" i="6" s="1"/>
  <c r="K356" i="2"/>
  <c r="J356" i="6" s="1"/>
  <c r="K357" i="2"/>
  <c r="J357" i="6" s="1"/>
  <c r="K358" i="2"/>
  <c r="J358" i="6" s="1"/>
  <c r="K359" i="2"/>
  <c r="J359" i="6" s="1"/>
  <c r="K360" i="2"/>
  <c r="J360" i="6" s="1"/>
  <c r="K361" i="2"/>
  <c r="J361" i="6" s="1"/>
  <c r="K362" i="2"/>
  <c r="J362" i="6" s="1"/>
  <c r="K363" i="2"/>
  <c r="J363" i="6" s="1"/>
  <c r="K364" i="2"/>
  <c r="J364" i="6" s="1"/>
  <c r="K365" i="2"/>
  <c r="J365" i="6" s="1"/>
  <c r="K366" i="2"/>
  <c r="J366" i="6" s="1"/>
  <c r="K367" i="2"/>
  <c r="J367" i="6" s="1"/>
  <c r="K368" i="2"/>
  <c r="J368" i="6" s="1"/>
  <c r="K369" i="2"/>
  <c r="J369" i="6" s="1"/>
  <c r="K370" i="2"/>
  <c r="J370" i="6" s="1"/>
  <c r="K371" i="2"/>
  <c r="J371" i="6" s="1"/>
  <c r="K372" i="2"/>
  <c r="J372" i="6" s="1"/>
  <c r="K373" i="2"/>
  <c r="J373" i="6" s="1"/>
  <c r="K374" i="2"/>
  <c r="J374" i="6" s="1"/>
  <c r="K375" i="2"/>
  <c r="J375" i="6" s="1"/>
  <c r="K376" i="2"/>
  <c r="J376" i="6" s="1"/>
  <c r="K377" i="2"/>
  <c r="J377" i="6" s="1"/>
  <c r="K378" i="2"/>
  <c r="J378" i="6" s="1"/>
  <c r="K379" i="2"/>
  <c r="J379" i="6" s="1"/>
  <c r="K380" i="2"/>
  <c r="J380" i="6" s="1"/>
  <c r="K381" i="2"/>
  <c r="J381" i="6" s="1"/>
  <c r="K382" i="2"/>
  <c r="J382" i="6" s="1"/>
  <c r="K383" i="2"/>
  <c r="J383" i="6" s="1"/>
  <c r="K384" i="2"/>
  <c r="J384" i="6" s="1"/>
  <c r="K385" i="2"/>
  <c r="J385" i="6" s="1"/>
  <c r="K386" i="2"/>
  <c r="J386" i="6" s="1"/>
  <c r="K387" i="2"/>
  <c r="J387" i="6" s="1"/>
  <c r="K388" i="2"/>
  <c r="J388" i="6" s="1"/>
  <c r="K389" i="2"/>
  <c r="J389" i="6" s="1"/>
  <c r="K390" i="2"/>
  <c r="J390" i="6" s="1"/>
  <c r="K391" i="2"/>
  <c r="J391" i="6" s="1"/>
  <c r="K392" i="2"/>
  <c r="J392" i="6" s="1"/>
  <c r="K393" i="2"/>
  <c r="J393" i="6" s="1"/>
  <c r="K394" i="2"/>
  <c r="J394" i="6" s="1"/>
  <c r="K395" i="2"/>
  <c r="J395" i="6" s="1"/>
  <c r="K396" i="2"/>
  <c r="J396" i="6" s="1"/>
  <c r="K397" i="2"/>
  <c r="J397" i="6" s="1"/>
  <c r="K398" i="2"/>
  <c r="J398" i="6" s="1"/>
  <c r="K399" i="2"/>
  <c r="J399" i="6" s="1"/>
  <c r="K400" i="2"/>
  <c r="J400" i="6" s="1"/>
  <c r="K401" i="2"/>
  <c r="J401" i="6" s="1"/>
  <c r="K402" i="2"/>
  <c r="J402" i="6" s="1"/>
  <c r="K403" i="2"/>
  <c r="J403" i="6" s="1"/>
  <c r="K404" i="2"/>
  <c r="J404" i="6" s="1"/>
  <c r="K405" i="2"/>
  <c r="J405" i="6" s="1"/>
  <c r="K406" i="2"/>
  <c r="J406" i="6" s="1"/>
  <c r="K407" i="2"/>
  <c r="J407" i="6" s="1"/>
  <c r="K408" i="2"/>
  <c r="J408" i="6" s="1"/>
  <c r="K409" i="2"/>
  <c r="J409" i="6" s="1"/>
  <c r="K410" i="2"/>
  <c r="J410" i="6" s="1"/>
  <c r="K411" i="2"/>
  <c r="J411" i="6" s="1"/>
  <c r="K412" i="2"/>
  <c r="J412" i="6" s="1"/>
  <c r="K413" i="2"/>
  <c r="J413" i="6" s="1"/>
  <c r="K414" i="2"/>
  <c r="J414" i="6" s="1"/>
  <c r="K415" i="2"/>
  <c r="J415" i="6" s="1"/>
  <c r="K416" i="2"/>
  <c r="J416" i="6" s="1"/>
  <c r="K417" i="2"/>
  <c r="J417" i="6" s="1"/>
  <c r="K418" i="2"/>
  <c r="J418" i="6" s="1"/>
  <c r="K419" i="2"/>
  <c r="J419" i="6" s="1"/>
  <c r="K420" i="2"/>
  <c r="J420" i="6" s="1"/>
  <c r="K421" i="2"/>
  <c r="J421" i="6" s="1"/>
  <c r="K422" i="2"/>
  <c r="J422" i="6" s="1"/>
  <c r="K423" i="2"/>
  <c r="J423" i="6" s="1"/>
  <c r="K424" i="2"/>
  <c r="J424" i="6" s="1"/>
  <c r="K425" i="2"/>
  <c r="J425" i="6" s="1"/>
  <c r="K426" i="2"/>
  <c r="J426" i="6" s="1"/>
  <c r="K427" i="2"/>
  <c r="J427" i="6" s="1"/>
  <c r="K428" i="2"/>
  <c r="J428" i="6" s="1"/>
  <c r="K429" i="2"/>
  <c r="J429" i="6" s="1"/>
  <c r="K430" i="2"/>
  <c r="J430" i="6" s="1"/>
  <c r="K431" i="2"/>
  <c r="J431" i="6" s="1"/>
  <c r="K432" i="2"/>
  <c r="J432" i="6" s="1"/>
  <c r="K433" i="2"/>
  <c r="J433" i="6" s="1"/>
  <c r="K434" i="2"/>
  <c r="J434" i="6" s="1"/>
  <c r="K435" i="2"/>
  <c r="J435" i="6" s="1"/>
  <c r="K436" i="2"/>
  <c r="J436" i="6" s="1"/>
  <c r="K437" i="2"/>
  <c r="J437" i="6" s="1"/>
  <c r="K438" i="2"/>
  <c r="J438" i="6" s="1"/>
  <c r="K439" i="2"/>
  <c r="J439" i="6" s="1"/>
  <c r="K440" i="2"/>
  <c r="J440" i="6" s="1"/>
  <c r="K441" i="2"/>
  <c r="J441" i="6" s="1"/>
  <c r="K442" i="2"/>
  <c r="J442" i="6" s="1"/>
  <c r="K443" i="2"/>
  <c r="J443" i="6" s="1"/>
  <c r="K444" i="2"/>
  <c r="J444" i="6" s="1"/>
  <c r="K445" i="2"/>
  <c r="J445" i="6" s="1"/>
  <c r="K446" i="2"/>
  <c r="J446" i="6" s="1"/>
  <c r="K447" i="2"/>
  <c r="J447" i="6" s="1"/>
  <c r="K448" i="2"/>
  <c r="J448" i="6" s="1"/>
  <c r="K449" i="2"/>
  <c r="J449" i="6" s="1"/>
  <c r="K450" i="2"/>
  <c r="J450" i="6" s="1"/>
  <c r="K451" i="2"/>
  <c r="J451" i="6" s="1"/>
  <c r="K452" i="2"/>
  <c r="J452" i="6" s="1"/>
  <c r="K453" i="2"/>
  <c r="J453" i="6" s="1"/>
  <c r="K454" i="2"/>
  <c r="J454" i="6" s="1"/>
  <c r="K455" i="2"/>
  <c r="J455" i="6" s="1"/>
  <c r="K456" i="2"/>
  <c r="J456" i="6" s="1"/>
  <c r="K457" i="2"/>
  <c r="J457" i="6" s="1"/>
  <c r="K458" i="2"/>
  <c r="J458" i="6" s="1"/>
  <c r="K459" i="2"/>
  <c r="J459" i="6" s="1"/>
  <c r="K460" i="2"/>
  <c r="J460" i="6" s="1"/>
  <c r="K461" i="2"/>
  <c r="J461" i="6" s="1"/>
  <c r="K462" i="2"/>
  <c r="J462" i="6" s="1"/>
  <c r="K463" i="2"/>
  <c r="J463" i="6" s="1"/>
  <c r="K464" i="2"/>
  <c r="J464" i="6" s="1"/>
  <c r="K465" i="2"/>
  <c r="J465" i="6" s="1"/>
  <c r="K466" i="2"/>
  <c r="J466" i="6" s="1"/>
  <c r="K467" i="2"/>
  <c r="J467" i="6" s="1"/>
  <c r="K468" i="2"/>
  <c r="J468" i="6" s="1"/>
  <c r="K469" i="2"/>
  <c r="J469" i="6" s="1"/>
  <c r="K470" i="2"/>
  <c r="J470" i="6" s="1"/>
  <c r="K471" i="2"/>
  <c r="J471" i="6" s="1"/>
  <c r="K472" i="2"/>
  <c r="J472" i="6" s="1"/>
  <c r="K473" i="2"/>
  <c r="J473" i="6" s="1"/>
  <c r="K474" i="2"/>
  <c r="J474" i="6" s="1"/>
  <c r="K475" i="2"/>
  <c r="J475" i="6" s="1"/>
  <c r="K476" i="2"/>
  <c r="J476" i="6" s="1"/>
  <c r="K477" i="2"/>
  <c r="J477" i="6" s="1"/>
  <c r="K478" i="2"/>
  <c r="J478" i="6" s="1"/>
  <c r="K479" i="2"/>
  <c r="J479" i="6" s="1"/>
  <c r="K480" i="2"/>
  <c r="J480" i="6" s="1"/>
  <c r="K481" i="2"/>
  <c r="J481" i="6" s="1"/>
  <c r="K482" i="2"/>
  <c r="J482" i="6" s="1"/>
  <c r="K483" i="2"/>
  <c r="J483" i="6" s="1"/>
  <c r="K484" i="2"/>
  <c r="J484" i="6" s="1"/>
  <c r="K485" i="2"/>
  <c r="J485" i="6" s="1"/>
  <c r="K486" i="2"/>
  <c r="J486" i="6" s="1"/>
  <c r="K487" i="2"/>
  <c r="J487" i="6" s="1"/>
  <c r="K488" i="2"/>
  <c r="J488" i="6" s="1"/>
  <c r="K489" i="2"/>
  <c r="J489" i="6" s="1"/>
  <c r="K490" i="2"/>
  <c r="J490" i="6" s="1"/>
  <c r="K491" i="2"/>
  <c r="J491" i="6" s="1"/>
  <c r="K492" i="2"/>
  <c r="J492" i="6" s="1"/>
  <c r="K493" i="2"/>
  <c r="J493" i="6" s="1"/>
  <c r="K494" i="2"/>
  <c r="J494" i="6" s="1"/>
  <c r="K495" i="2"/>
  <c r="J495" i="6" s="1"/>
  <c r="K496" i="2"/>
  <c r="J496" i="6" s="1"/>
  <c r="K497" i="2"/>
  <c r="J497" i="6" s="1"/>
  <c r="K498" i="2"/>
  <c r="J498" i="6" s="1"/>
  <c r="K499" i="2"/>
  <c r="J499" i="6" s="1"/>
  <c r="K500" i="2"/>
  <c r="J500" i="6" s="1"/>
  <c r="K501" i="2"/>
  <c r="J501" i="6" s="1"/>
  <c r="K502" i="2"/>
  <c r="J502" i="6" s="1"/>
  <c r="K503" i="2"/>
  <c r="J503" i="6" s="1"/>
  <c r="K504" i="2"/>
  <c r="J504" i="6" s="1"/>
  <c r="K505" i="2"/>
  <c r="J505" i="6" s="1"/>
  <c r="K506" i="2"/>
  <c r="J506" i="6" s="1"/>
  <c r="K507" i="2"/>
  <c r="J507" i="6" s="1"/>
  <c r="K508" i="2"/>
  <c r="J508" i="6" s="1"/>
  <c r="K509" i="2"/>
  <c r="J509" i="6" s="1"/>
  <c r="K510" i="2"/>
  <c r="J510" i="6" s="1"/>
  <c r="K511" i="2"/>
  <c r="J511" i="6" s="1"/>
  <c r="K512" i="2"/>
  <c r="J512" i="6" s="1"/>
  <c r="K513" i="2"/>
  <c r="J513" i="6" s="1"/>
  <c r="K514" i="2"/>
  <c r="J514" i="6" s="1"/>
  <c r="K515" i="2"/>
  <c r="J515" i="6" s="1"/>
  <c r="K516" i="2"/>
  <c r="J516" i="6" s="1"/>
  <c r="K517" i="2"/>
  <c r="J517" i="6" s="1"/>
  <c r="K518" i="2"/>
  <c r="J518" i="6" s="1"/>
  <c r="K519" i="2"/>
  <c r="J519" i="6" s="1"/>
  <c r="K520" i="2"/>
  <c r="J520" i="6" s="1"/>
  <c r="K521" i="2"/>
  <c r="J521" i="6" s="1"/>
  <c r="K522" i="2"/>
  <c r="J522" i="6" s="1"/>
  <c r="K523" i="2"/>
  <c r="J523" i="6" s="1"/>
  <c r="K524" i="2"/>
  <c r="J524" i="6" s="1"/>
  <c r="K525" i="2"/>
  <c r="J525" i="6" s="1"/>
  <c r="K526" i="2"/>
  <c r="J526" i="6" s="1"/>
  <c r="K527" i="2"/>
  <c r="J527" i="6" s="1"/>
  <c r="K528" i="2"/>
  <c r="J528" i="6" s="1"/>
  <c r="K529" i="2"/>
  <c r="J529" i="6" s="1"/>
  <c r="K530" i="2"/>
  <c r="J530" i="6" s="1"/>
  <c r="K531" i="2"/>
  <c r="J531" i="6" s="1"/>
  <c r="K532" i="2"/>
  <c r="J532" i="6" s="1"/>
  <c r="K533" i="2"/>
  <c r="J533" i="6" s="1"/>
  <c r="K534" i="2"/>
  <c r="J534" i="6" s="1"/>
  <c r="K535" i="2"/>
  <c r="J535" i="6" s="1"/>
  <c r="K536" i="2"/>
  <c r="J536" i="6" s="1"/>
  <c r="K537" i="2"/>
  <c r="J537" i="6" s="1"/>
  <c r="K538" i="2"/>
  <c r="J538" i="6" s="1"/>
  <c r="K539" i="2"/>
  <c r="J539" i="6" s="1"/>
  <c r="K540" i="2"/>
  <c r="J540" i="6" s="1"/>
  <c r="K541" i="2"/>
  <c r="J541" i="6" s="1"/>
  <c r="K542" i="2"/>
  <c r="J542" i="6" s="1"/>
  <c r="K543" i="2"/>
  <c r="J543" i="6" s="1"/>
  <c r="K544" i="2"/>
  <c r="J544" i="6" s="1"/>
  <c r="K545" i="2"/>
  <c r="J545" i="6" s="1"/>
  <c r="K546" i="2"/>
  <c r="J546" i="6" s="1"/>
  <c r="K547" i="2"/>
  <c r="J547" i="6" s="1"/>
  <c r="K548" i="2"/>
  <c r="J548" i="6" s="1"/>
  <c r="K549" i="2"/>
  <c r="J549" i="6" s="1"/>
  <c r="K550" i="2"/>
  <c r="J550" i="6" s="1"/>
  <c r="K551" i="2"/>
  <c r="J551" i="6" s="1"/>
  <c r="K552" i="2"/>
  <c r="J552" i="6" s="1"/>
  <c r="K553" i="2"/>
  <c r="J553" i="6" s="1"/>
  <c r="K554" i="2"/>
  <c r="J554" i="6" s="1"/>
  <c r="K555" i="2"/>
  <c r="J555" i="6" s="1"/>
  <c r="K556" i="2"/>
  <c r="J556" i="6" s="1"/>
  <c r="K557" i="2"/>
  <c r="J557" i="6" s="1"/>
  <c r="K558" i="2"/>
  <c r="J558" i="6" s="1"/>
  <c r="K559" i="2"/>
  <c r="J559" i="6" s="1"/>
  <c r="K560" i="2"/>
  <c r="J560" i="6" s="1"/>
  <c r="K561" i="2"/>
  <c r="J561" i="6" s="1"/>
  <c r="K562" i="2"/>
  <c r="J562" i="6" s="1"/>
  <c r="K563" i="2"/>
  <c r="J563" i="6" s="1"/>
  <c r="K564" i="2"/>
  <c r="J564" i="6" s="1"/>
  <c r="K565" i="2"/>
  <c r="J565" i="6" s="1"/>
  <c r="K566" i="2"/>
  <c r="J566" i="6" s="1"/>
  <c r="K567" i="2"/>
  <c r="J567" i="6" s="1"/>
  <c r="K568" i="2"/>
  <c r="J568" i="6" s="1"/>
  <c r="K569" i="2"/>
  <c r="J569" i="6" s="1"/>
  <c r="K570" i="2"/>
  <c r="J570" i="6" s="1"/>
  <c r="K571" i="2"/>
  <c r="J571" i="6" s="1"/>
  <c r="K572" i="2"/>
  <c r="J572" i="6" s="1"/>
  <c r="K573" i="2"/>
  <c r="J573" i="6" s="1"/>
  <c r="K574" i="2"/>
  <c r="J574" i="6" s="1"/>
  <c r="K575" i="2"/>
  <c r="J575" i="6" s="1"/>
  <c r="K576" i="2"/>
  <c r="J576" i="6" s="1"/>
  <c r="K577" i="2"/>
  <c r="J577" i="6" s="1"/>
  <c r="K578" i="2"/>
  <c r="J578" i="6" s="1"/>
  <c r="K579" i="2"/>
  <c r="J579" i="6" s="1"/>
  <c r="K580" i="2"/>
  <c r="J580" i="6" s="1"/>
  <c r="K581" i="2"/>
  <c r="J581" i="6" s="1"/>
  <c r="K582" i="2"/>
  <c r="J582" i="6" s="1"/>
  <c r="K583" i="2"/>
  <c r="J583" i="6" s="1"/>
  <c r="K584" i="2"/>
  <c r="J584" i="6" s="1"/>
  <c r="K585" i="2"/>
  <c r="J585" i="6" s="1"/>
  <c r="K586" i="2"/>
  <c r="J586" i="6" s="1"/>
  <c r="K587" i="2"/>
  <c r="J587" i="6" s="1"/>
  <c r="K588" i="2"/>
  <c r="J588" i="6" s="1"/>
  <c r="K589" i="2"/>
  <c r="J589" i="6" s="1"/>
  <c r="K590" i="2"/>
  <c r="J590" i="6" s="1"/>
  <c r="K591" i="2"/>
  <c r="J591" i="6" s="1"/>
  <c r="K592" i="2"/>
  <c r="J592" i="6" s="1"/>
  <c r="K593" i="2"/>
  <c r="J593" i="6" s="1"/>
  <c r="K594" i="2"/>
  <c r="J594" i="6" s="1"/>
  <c r="K595" i="2"/>
  <c r="J595" i="6" s="1"/>
  <c r="K596" i="2"/>
  <c r="J596" i="6" s="1"/>
  <c r="K597" i="2"/>
  <c r="J597" i="6" s="1"/>
  <c r="K598" i="2"/>
  <c r="J598" i="6" s="1"/>
  <c r="K599" i="2"/>
  <c r="J599" i="6" s="1"/>
  <c r="K600" i="2"/>
  <c r="J600" i="6" s="1"/>
  <c r="K601" i="2"/>
  <c r="J601" i="6" s="1"/>
  <c r="K602" i="2"/>
  <c r="J602" i="6" s="1"/>
  <c r="K603" i="2"/>
  <c r="J603" i="6" s="1"/>
  <c r="K604" i="2"/>
  <c r="J604" i="6" s="1"/>
  <c r="K605" i="2"/>
  <c r="J605" i="6" s="1"/>
  <c r="K606" i="2"/>
  <c r="J606" i="6" s="1"/>
  <c r="K607" i="2"/>
  <c r="J607" i="6" s="1"/>
  <c r="K608" i="2"/>
  <c r="J608" i="6" s="1"/>
  <c r="K609" i="2"/>
  <c r="J609" i="6" s="1"/>
  <c r="K610" i="2"/>
  <c r="J610" i="6" s="1"/>
  <c r="K611" i="2"/>
  <c r="J611" i="6" s="1"/>
  <c r="K612" i="2"/>
  <c r="J612" i="6" s="1"/>
  <c r="K613" i="2"/>
  <c r="J613" i="6" s="1"/>
  <c r="K614" i="2"/>
  <c r="J614" i="6" s="1"/>
  <c r="K615" i="2"/>
  <c r="J615" i="6" s="1"/>
  <c r="K616" i="2"/>
  <c r="J616" i="6" s="1"/>
  <c r="K617" i="2"/>
  <c r="J617" i="6" s="1"/>
  <c r="K618" i="2"/>
  <c r="J618" i="6" s="1"/>
  <c r="K619" i="2"/>
  <c r="J619" i="6" s="1"/>
  <c r="K620" i="2"/>
  <c r="J620" i="6" s="1"/>
  <c r="K621" i="2"/>
  <c r="J621" i="6" s="1"/>
  <c r="K622" i="2"/>
  <c r="J622" i="6" s="1"/>
  <c r="K623" i="2"/>
  <c r="J623" i="6" s="1"/>
  <c r="K624" i="2"/>
  <c r="J624" i="6" s="1"/>
  <c r="K625" i="2"/>
  <c r="J625" i="6" s="1"/>
  <c r="K626" i="2"/>
  <c r="J626" i="6" s="1"/>
  <c r="K627" i="2"/>
  <c r="J627" i="6" s="1"/>
  <c r="K628" i="2"/>
  <c r="J628" i="6" s="1"/>
  <c r="K629" i="2"/>
  <c r="J629" i="6" s="1"/>
  <c r="K630" i="2"/>
  <c r="J630" i="6" s="1"/>
  <c r="K631" i="2"/>
  <c r="J631" i="6" s="1"/>
  <c r="K632" i="2"/>
  <c r="J632" i="6" s="1"/>
  <c r="K633" i="2"/>
  <c r="J633" i="6" s="1"/>
  <c r="K634" i="2"/>
  <c r="J634" i="6" s="1"/>
  <c r="K635" i="2"/>
  <c r="J635" i="6" s="1"/>
  <c r="K636" i="2"/>
  <c r="J636" i="6" s="1"/>
  <c r="K637" i="2"/>
  <c r="J637" i="6" s="1"/>
  <c r="K638" i="2"/>
  <c r="J638" i="6" s="1"/>
  <c r="K639" i="2"/>
  <c r="J639" i="6" s="1"/>
  <c r="K640" i="2"/>
  <c r="J640" i="6" s="1"/>
  <c r="K641" i="2"/>
  <c r="J641" i="6" s="1"/>
  <c r="K642" i="2"/>
  <c r="J642" i="6" s="1"/>
  <c r="K643" i="2"/>
  <c r="J643" i="6" s="1"/>
  <c r="K644" i="2"/>
  <c r="J644" i="6" s="1"/>
  <c r="K645" i="2"/>
  <c r="J645" i="6" s="1"/>
  <c r="K646" i="2"/>
  <c r="J646" i="6" s="1"/>
  <c r="K647" i="2"/>
  <c r="J647" i="6" s="1"/>
  <c r="K648" i="2"/>
  <c r="J648" i="6" s="1"/>
  <c r="K649" i="2"/>
  <c r="J649" i="6" s="1"/>
  <c r="K650" i="2"/>
  <c r="J650" i="6" s="1"/>
  <c r="K651" i="2"/>
  <c r="J651" i="6" s="1"/>
  <c r="K652" i="2"/>
  <c r="J652" i="6" s="1"/>
  <c r="K653" i="2"/>
  <c r="J653" i="6" s="1"/>
  <c r="K654" i="2"/>
  <c r="J654" i="6" s="1"/>
  <c r="K655" i="2"/>
  <c r="J655" i="6" s="1"/>
  <c r="K656" i="2"/>
  <c r="J656" i="6" s="1"/>
  <c r="K657" i="2"/>
  <c r="J657" i="6" s="1"/>
  <c r="K658" i="2"/>
  <c r="J658" i="6" s="1"/>
  <c r="K659" i="2"/>
  <c r="J659" i="6" s="1"/>
  <c r="K660" i="2"/>
  <c r="J660" i="6" s="1"/>
  <c r="K661" i="2"/>
  <c r="J661" i="6" s="1"/>
  <c r="K662" i="2"/>
  <c r="J662" i="6" s="1"/>
  <c r="K663" i="2"/>
  <c r="J663" i="6" s="1"/>
  <c r="K664" i="2"/>
  <c r="J664" i="6" s="1"/>
  <c r="K665" i="2"/>
  <c r="J665" i="6" s="1"/>
  <c r="K666" i="2"/>
  <c r="J666" i="6" s="1"/>
  <c r="K667" i="2"/>
  <c r="J667" i="6" s="1"/>
  <c r="K668" i="2"/>
  <c r="J668" i="6" s="1"/>
  <c r="K669" i="2"/>
  <c r="J669" i="6" s="1"/>
  <c r="K670" i="2"/>
  <c r="J670" i="6" s="1"/>
  <c r="K671" i="2"/>
  <c r="J671" i="6" s="1"/>
  <c r="K672" i="2"/>
  <c r="J672" i="6" s="1"/>
  <c r="K673" i="2"/>
  <c r="J673" i="6" s="1"/>
  <c r="K674" i="2"/>
  <c r="J674" i="6" s="1"/>
  <c r="K675" i="2"/>
  <c r="J675" i="6" s="1"/>
  <c r="K676" i="2"/>
  <c r="J676" i="6" s="1"/>
  <c r="K677" i="2"/>
  <c r="J677" i="6" s="1"/>
  <c r="K678" i="2"/>
  <c r="J678" i="6" s="1"/>
  <c r="K679" i="2"/>
  <c r="J679" i="6" s="1"/>
  <c r="K680" i="2"/>
  <c r="J680" i="6" s="1"/>
  <c r="K681" i="2"/>
  <c r="J681" i="6" s="1"/>
  <c r="K682" i="2"/>
  <c r="J682" i="6" s="1"/>
  <c r="K683" i="2"/>
  <c r="J683" i="6" s="1"/>
  <c r="K684" i="2"/>
  <c r="J684" i="6" s="1"/>
  <c r="K685" i="2"/>
  <c r="J685" i="6" s="1"/>
  <c r="K686" i="2"/>
  <c r="J686" i="6" s="1"/>
  <c r="K687" i="2"/>
  <c r="J687" i="6" s="1"/>
  <c r="K688" i="2"/>
  <c r="J688" i="6" s="1"/>
  <c r="K689" i="2"/>
  <c r="J689" i="6" s="1"/>
  <c r="K690" i="2"/>
  <c r="J690" i="6" s="1"/>
  <c r="K691" i="2"/>
  <c r="J691" i="6" s="1"/>
  <c r="K692" i="2"/>
  <c r="J692" i="6" s="1"/>
  <c r="K693" i="2"/>
  <c r="J693" i="6" s="1"/>
  <c r="K694" i="2"/>
  <c r="J694" i="6" s="1"/>
  <c r="K695" i="2"/>
  <c r="J695" i="6" s="1"/>
  <c r="K696" i="2"/>
  <c r="J696" i="6" s="1"/>
  <c r="K697" i="2"/>
  <c r="J697" i="6" s="1"/>
  <c r="K698" i="2"/>
  <c r="J698" i="6" s="1"/>
  <c r="K699" i="2"/>
  <c r="J699" i="6" s="1"/>
  <c r="K700" i="2"/>
  <c r="J700" i="6" s="1"/>
  <c r="K701" i="2"/>
  <c r="J701" i="6" s="1"/>
  <c r="K702" i="2"/>
  <c r="J702" i="6" s="1"/>
  <c r="K703" i="2"/>
  <c r="J703" i="6" s="1"/>
  <c r="K704" i="2"/>
  <c r="J704" i="6" s="1"/>
  <c r="K705" i="2"/>
  <c r="J705" i="6" s="1"/>
  <c r="K706" i="2"/>
  <c r="J706" i="6" s="1"/>
  <c r="K707" i="2"/>
  <c r="J707" i="6" s="1"/>
  <c r="K708" i="2"/>
  <c r="J708" i="6" s="1"/>
  <c r="K709" i="2"/>
  <c r="J709" i="6" s="1"/>
  <c r="K710" i="2"/>
  <c r="J710" i="6" s="1"/>
  <c r="K711" i="2"/>
  <c r="J711" i="6" s="1"/>
  <c r="K712" i="2"/>
  <c r="J712" i="6" s="1"/>
  <c r="K713" i="2"/>
  <c r="J713" i="6" s="1"/>
  <c r="K714" i="2"/>
  <c r="J714" i="6" s="1"/>
  <c r="K715" i="2"/>
  <c r="J715" i="6" s="1"/>
  <c r="K716" i="2"/>
  <c r="J716" i="6" s="1"/>
  <c r="K717" i="2"/>
  <c r="J717" i="6" s="1"/>
  <c r="K718" i="2"/>
  <c r="J718" i="6" s="1"/>
  <c r="K719" i="2"/>
  <c r="J719" i="6" s="1"/>
  <c r="K720" i="2"/>
  <c r="J720" i="6" s="1"/>
  <c r="K721" i="2"/>
  <c r="J721" i="6" s="1"/>
  <c r="K722" i="2"/>
  <c r="J722" i="6" s="1"/>
  <c r="K723" i="2"/>
  <c r="J723" i="6" s="1"/>
  <c r="K724" i="2"/>
  <c r="J724" i="6" s="1"/>
  <c r="K725" i="2"/>
  <c r="J725" i="6" s="1"/>
  <c r="K726" i="2"/>
  <c r="J726" i="6" s="1"/>
  <c r="K727" i="2"/>
  <c r="J727" i="6" s="1"/>
  <c r="K728" i="2"/>
  <c r="J728" i="6" s="1"/>
  <c r="K729" i="2"/>
  <c r="J729" i="6" s="1"/>
  <c r="K730" i="2"/>
  <c r="J730" i="6" s="1"/>
  <c r="K731" i="2"/>
  <c r="J731" i="6" s="1"/>
  <c r="K732" i="2"/>
  <c r="J732" i="6" s="1"/>
  <c r="K733" i="2"/>
  <c r="J733" i="6" s="1"/>
  <c r="K734" i="2"/>
  <c r="J734" i="6" s="1"/>
  <c r="K735" i="2"/>
  <c r="J735" i="6" s="1"/>
  <c r="K736" i="2"/>
  <c r="J736" i="6" s="1"/>
  <c r="K737" i="2"/>
  <c r="J737" i="6" s="1"/>
  <c r="K738" i="2"/>
  <c r="J738" i="6" s="1"/>
  <c r="K739" i="2"/>
  <c r="J739" i="6" s="1"/>
  <c r="K740" i="2"/>
  <c r="J740" i="6" s="1"/>
  <c r="K741" i="2"/>
  <c r="J741" i="6" s="1"/>
  <c r="K742" i="2"/>
  <c r="J742" i="6" s="1"/>
  <c r="K743" i="2"/>
  <c r="J743" i="6" s="1"/>
  <c r="K744" i="2"/>
  <c r="J744" i="6" s="1"/>
  <c r="K745" i="2"/>
  <c r="J745" i="6" s="1"/>
  <c r="K746" i="2"/>
  <c r="J746" i="6" s="1"/>
  <c r="K747" i="2"/>
  <c r="J747" i="6" s="1"/>
  <c r="K748" i="2"/>
  <c r="J748" i="6" s="1"/>
  <c r="K749" i="2"/>
  <c r="J749" i="6" s="1"/>
  <c r="K750" i="2"/>
  <c r="J750" i="6" s="1"/>
  <c r="K751" i="2"/>
  <c r="J751" i="6" s="1"/>
  <c r="K752" i="2"/>
  <c r="J752" i="6" s="1"/>
  <c r="K753" i="2"/>
  <c r="J753" i="6" s="1"/>
  <c r="K754" i="2"/>
  <c r="J754" i="6" s="1"/>
  <c r="K755" i="2"/>
  <c r="J755" i="6" s="1"/>
  <c r="K756" i="2"/>
  <c r="J756" i="6" s="1"/>
  <c r="K757" i="2"/>
  <c r="J757" i="6" s="1"/>
  <c r="K758" i="2"/>
  <c r="J758" i="6" s="1"/>
  <c r="K759" i="2"/>
  <c r="J759" i="6" s="1"/>
  <c r="K760" i="2"/>
  <c r="J760" i="6" s="1"/>
  <c r="K761" i="2"/>
  <c r="J761" i="6" s="1"/>
  <c r="K762" i="2"/>
  <c r="J762" i="6" s="1"/>
  <c r="K763" i="2"/>
  <c r="J763" i="6" s="1"/>
  <c r="K764" i="2"/>
  <c r="J764" i="6" s="1"/>
  <c r="K765" i="2"/>
  <c r="J765" i="6" s="1"/>
  <c r="K766" i="2"/>
  <c r="J766" i="6" s="1"/>
  <c r="K767" i="2"/>
  <c r="J767" i="6" s="1"/>
  <c r="K768" i="2"/>
  <c r="J768" i="6" s="1"/>
  <c r="K769" i="2"/>
  <c r="J769" i="6" s="1"/>
  <c r="K770" i="2"/>
  <c r="J770" i="6" s="1"/>
  <c r="K771" i="2"/>
  <c r="J771" i="6" s="1"/>
  <c r="K772" i="2"/>
  <c r="J772" i="6" s="1"/>
  <c r="K773" i="2"/>
  <c r="J773" i="6" s="1"/>
  <c r="K774" i="2"/>
  <c r="J774" i="6" s="1"/>
  <c r="K775" i="2"/>
  <c r="J775" i="6" s="1"/>
  <c r="K776" i="2"/>
  <c r="J776" i="6" s="1"/>
  <c r="K777" i="2"/>
  <c r="J777" i="6" s="1"/>
  <c r="K778" i="2"/>
  <c r="J778" i="6" s="1"/>
  <c r="K779" i="2"/>
  <c r="J779" i="6" s="1"/>
  <c r="K780" i="2"/>
  <c r="J780" i="6" s="1"/>
  <c r="K781" i="2"/>
  <c r="J781" i="6" s="1"/>
  <c r="K782" i="2"/>
  <c r="J782" i="6" s="1"/>
  <c r="K783" i="2"/>
  <c r="J783" i="6" s="1"/>
  <c r="K784" i="2"/>
  <c r="J784" i="6" s="1"/>
  <c r="K785" i="2"/>
  <c r="J785" i="6" s="1"/>
  <c r="K786" i="2"/>
  <c r="J786" i="6" s="1"/>
  <c r="K787" i="2"/>
  <c r="J787" i="6" s="1"/>
  <c r="K788" i="2"/>
  <c r="J788" i="6" s="1"/>
  <c r="K789" i="2"/>
  <c r="J789" i="6" s="1"/>
  <c r="K790" i="2"/>
  <c r="J790" i="6" s="1"/>
  <c r="K791" i="2"/>
  <c r="J791" i="6" s="1"/>
  <c r="K792" i="2"/>
  <c r="J792" i="6" s="1"/>
  <c r="K793" i="2"/>
  <c r="J793" i="6" s="1"/>
  <c r="K794" i="2"/>
  <c r="J794" i="6" s="1"/>
  <c r="K795" i="2"/>
  <c r="J795" i="6" s="1"/>
  <c r="K796" i="2"/>
  <c r="J796" i="6" s="1"/>
  <c r="K797" i="2"/>
  <c r="J797" i="6" s="1"/>
  <c r="K798" i="2"/>
  <c r="J798" i="6" s="1"/>
  <c r="K799" i="2"/>
  <c r="J799" i="6" s="1"/>
  <c r="K800" i="2"/>
  <c r="J800" i="6" s="1"/>
  <c r="K801" i="2"/>
  <c r="J801" i="6" s="1"/>
  <c r="K802" i="2"/>
  <c r="J802" i="6" s="1"/>
  <c r="K803" i="2"/>
  <c r="J803" i="6" s="1"/>
  <c r="K804" i="2"/>
  <c r="J804" i="6" s="1"/>
  <c r="K805" i="2"/>
  <c r="J805" i="6" s="1"/>
  <c r="K806" i="2"/>
  <c r="J806" i="6" s="1"/>
  <c r="K807" i="2"/>
  <c r="J807" i="6" s="1"/>
  <c r="K808" i="2"/>
  <c r="J808" i="6" s="1"/>
  <c r="K809" i="2"/>
  <c r="J809" i="6" s="1"/>
  <c r="K810" i="2"/>
  <c r="J810" i="6" s="1"/>
  <c r="K811" i="2"/>
  <c r="J811" i="6" s="1"/>
  <c r="K812" i="2"/>
  <c r="J812" i="6" s="1"/>
  <c r="K813" i="2"/>
  <c r="J813" i="6" s="1"/>
  <c r="K814" i="2"/>
  <c r="J814" i="6" s="1"/>
  <c r="K815" i="2"/>
  <c r="J815" i="6" s="1"/>
  <c r="K816" i="2"/>
  <c r="J816" i="6" s="1"/>
  <c r="K817" i="2"/>
  <c r="J817" i="6" s="1"/>
  <c r="K818" i="2"/>
  <c r="J818" i="6" s="1"/>
  <c r="K819" i="2"/>
  <c r="J819" i="6" s="1"/>
  <c r="K820" i="2"/>
  <c r="J820" i="6" s="1"/>
  <c r="K821" i="2"/>
  <c r="J821" i="6" s="1"/>
  <c r="K822" i="2"/>
  <c r="J822" i="6" s="1"/>
  <c r="K823" i="2"/>
  <c r="J823" i="6" s="1"/>
  <c r="K824" i="2"/>
  <c r="J824" i="6" s="1"/>
  <c r="K825" i="2"/>
  <c r="J825" i="6" s="1"/>
  <c r="K826" i="2"/>
  <c r="J826" i="6" s="1"/>
  <c r="K827" i="2"/>
  <c r="J827" i="6" s="1"/>
  <c r="K828" i="2"/>
  <c r="J828" i="6" s="1"/>
  <c r="K829" i="2"/>
  <c r="J829" i="6" s="1"/>
  <c r="K830" i="2"/>
  <c r="J830" i="6" s="1"/>
  <c r="K831" i="2"/>
  <c r="J831" i="6" s="1"/>
  <c r="K832" i="2"/>
  <c r="J832" i="6" s="1"/>
  <c r="K833" i="2"/>
  <c r="J833" i="6" s="1"/>
  <c r="K834" i="2"/>
  <c r="J834" i="6" s="1"/>
  <c r="K835" i="2"/>
  <c r="J835" i="6" s="1"/>
  <c r="K836" i="2"/>
  <c r="J836" i="6" s="1"/>
  <c r="K837" i="2"/>
  <c r="J837" i="6" s="1"/>
  <c r="K838" i="2"/>
  <c r="J838" i="6" s="1"/>
  <c r="K839" i="2"/>
  <c r="J839" i="6" s="1"/>
  <c r="K840" i="2"/>
  <c r="J840" i="6" s="1"/>
  <c r="K841" i="2"/>
  <c r="J841" i="6" s="1"/>
  <c r="K842" i="2"/>
  <c r="J842" i="6" s="1"/>
  <c r="K843" i="2"/>
  <c r="J843" i="6" s="1"/>
  <c r="K844" i="2"/>
  <c r="J844" i="6" s="1"/>
  <c r="K845" i="2"/>
  <c r="J845" i="6" s="1"/>
  <c r="K846" i="2"/>
  <c r="J846" i="6" s="1"/>
  <c r="K847" i="2"/>
  <c r="J847" i="6" s="1"/>
  <c r="K848" i="2"/>
  <c r="J848" i="6" s="1"/>
  <c r="K849" i="2"/>
  <c r="J849" i="6" s="1"/>
  <c r="K850" i="2"/>
  <c r="J850" i="6" s="1"/>
  <c r="K851" i="2"/>
  <c r="J851" i="6" s="1"/>
  <c r="K852" i="2"/>
  <c r="J852" i="6" s="1"/>
  <c r="K853" i="2"/>
  <c r="J853" i="6" s="1"/>
  <c r="K854" i="2"/>
  <c r="J854" i="6" s="1"/>
  <c r="K855" i="2"/>
  <c r="J855" i="6" s="1"/>
  <c r="K856" i="2"/>
  <c r="J856" i="6" s="1"/>
  <c r="K857" i="2"/>
  <c r="J857" i="6" s="1"/>
  <c r="K858" i="2"/>
  <c r="J858" i="6" s="1"/>
  <c r="K859" i="2"/>
  <c r="J859" i="6" s="1"/>
  <c r="K860" i="2"/>
  <c r="J860" i="6" s="1"/>
  <c r="K861" i="2"/>
  <c r="J861" i="6" s="1"/>
  <c r="K862" i="2"/>
  <c r="J862" i="6" s="1"/>
  <c r="K863" i="2"/>
  <c r="J863" i="6" s="1"/>
  <c r="K864" i="2"/>
  <c r="J864" i="6" s="1"/>
  <c r="K865" i="2"/>
  <c r="J865" i="6" s="1"/>
  <c r="K866" i="2"/>
  <c r="J866" i="6" s="1"/>
  <c r="K867" i="2"/>
  <c r="J867" i="6" s="1"/>
  <c r="K868" i="2"/>
  <c r="J868" i="6" s="1"/>
  <c r="K869" i="2"/>
  <c r="J869" i="6" s="1"/>
  <c r="K870" i="2"/>
  <c r="J870" i="6" s="1"/>
  <c r="K871" i="2"/>
  <c r="J871" i="6" s="1"/>
  <c r="K872" i="2"/>
  <c r="J872" i="6" s="1"/>
  <c r="K873" i="2"/>
  <c r="J873" i="6" s="1"/>
  <c r="K874" i="2"/>
  <c r="J874" i="6" s="1"/>
  <c r="K875" i="2"/>
  <c r="J875" i="6" s="1"/>
  <c r="K876" i="2"/>
  <c r="J876" i="6" s="1"/>
  <c r="K877" i="2"/>
  <c r="J877" i="6" s="1"/>
  <c r="K878" i="2"/>
  <c r="J878" i="6" s="1"/>
  <c r="K879" i="2"/>
  <c r="J879" i="6" s="1"/>
  <c r="K880" i="2"/>
  <c r="J880" i="6" s="1"/>
  <c r="K881" i="2"/>
  <c r="J881" i="6" s="1"/>
  <c r="K882" i="2"/>
  <c r="J882" i="6" s="1"/>
  <c r="K883" i="2"/>
  <c r="J883" i="6" s="1"/>
  <c r="K884" i="2"/>
  <c r="J884" i="6" s="1"/>
  <c r="K885" i="2"/>
  <c r="J885" i="6" s="1"/>
  <c r="K886" i="2"/>
  <c r="J886" i="6" s="1"/>
  <c r="K887" i="2"/>
  <c r="J887" i="6" s="1"/>
  <c r="K888" i="2"/>
  <c r="J888" i="6" s="1"/>
  <c r="K889" i="2"/>
  <c r="J889" i="6" s="1"/>
  <c r="K890" i="2"/>
  <c r="J890" i="6" s="1"/>
  <c r="K891" i="2"/>
  <c r="J891" i="6" s="1"/>
  <c r="K892" i="2"/>
  <c r="J892" i="6" s="1"/>
  <c r="K893" i="2"/>
  <c r="J893" i="6" s="1"/>
  <c r="K894" i="2"/>
  <c r="J894" i="6" s="1"/>
  <c r="K895" i="2"/>
  <c r="J895" i="6" s="1"/>
  <c r="K896" i="2"/>
  <c r="J896" i="6" s="1"/>
  <c r="K897" i="2"/>
  <c r="J897" i="6" s="1"/>
  <c r="K898" i="2"/>
  <c r="J898" i="6" s="1"/>
  <c r="K899" i="2"/>
  <c r="J899" i="6" s="1"/>
  <c r="K900" i="2"/>
  <c r="J900" i="6" s="1"/>
  <c r="K901" i="2"/>
  <c r="J901" i="6" s="1"/>
  <c r="K902" i="2"/>
  <c r="J902" i="6" s="1"/>
  <c r="K903" i="2"/>
  <c r="J903" i="6" s="1"/>
  <c r="K904" i="2"/>
  <c r="J904" i="6" s="1"/>
  <c r="K905" i="2"/>
  <c r="J905" i="6" s="1"/>
  <c r="K906" i="2"/>
  <c r="J906" i="6" s="1"/>
  <c r="K907" i="2"/>
  <c r="J907" i="6" s="1"/>
  <c r="K908" i="2"/>
  <c r="J908" i="6" s="1"/>
  <c r="K909" i="2"/>
  <c r="J909" i="6" s="1"/>
  <c r="K910" i="2"/>
  <c r="J910" i="6" s="1"/>
  <c r="K911" i="2"/>
  <c r="J911" i="6" s="1"/>
  <c r="K912" i="2"/>
  <c r="J912" i="6" s="1"/>
  <c r="K913" i="2"/>
  <c r="J913" i="6" s="1"/>
  <c r="K914" i="2"/>
  <c r="J914" i="6" s="1"/>
  <c r="K915" i="2"/>
  <c r="J915" i="6" s="1"/>
  <c r="K916" i="2"/>
  <c r="J916" i="6" s="1"/>
  <c r="K917" i="2"/>
  <c r="J917" i="6" s="1"/>
  <c r="K918" i="2"/>
  <c r="J918" i="6" s="1"/>
  <c r="K919" i="2"/>
  <c r="J919" i="6" s="1"/>
  <c r="K920" i="2"/>
  <c r="J920" i="6" s="1"/>
  <c r="K921" i="2"/>
  <c r="J921" i="6" s="1"/>
  <c r="K922" i="2"/>
  <c r="J922" i="6" s="1"/>
  <c r="K923" i="2"/>
  <c r="J923" i="6" s="1"/>
  <c r="K924" i="2"/>
  <c r="J924" i="6" s="1"/>
  <c r="K925" i="2"/>
  <c r="J925" i="6" s="1"/>
  <c r="K926" i="2"/>
  <c r="J926" i="6" s="1"/>
  <c r="K927" i="2"/>
  <c r="J927" i="6" s="1"/>
  <c r="K928" i="2"/>
  <c r="J928" i="6" s="1"/>
  <c r="K929" i="2"/>
  <c r="J929" i="6" s="1"/>
  <c r="K930" i="2"/>
  <c r="J930" i="6" s="1"/>
  <c r="K931" i="2"/>
  <c r="J931" i="6" s="1"/>
  <c r="K932" i="2"/>
  <c r="J932" i="6" s="1"/>
  <c r="K933" i="2"/>
  <c r="J933" i="6" s="1"/>
  <c r="K934" i="2"/>
  <c r="J934" i="6" s="1"/>
  <c r="K935" i="2"/>
  <c r="J935" i="6" s="1"/>
  <c r="K936" i="2"/>
  <c r="J936" i="6" s="1"/>
  <c r="K937" i="2"/>
  <c r="J937" i="6" s="1"/>
  <c r="K938" i="2"/>
  <c r="J938" i="6" s="1"/>
  <c r="K939" i="2"/>
  <c r="J939" i="6" s="1"/>
  <c r="K940" i="2"/>
  <c r="J940" i="6" s="1"/>
  <c r="K941" i="2"/>
  <c r="J941" i="6" s="1"/>
  <c r="K942" i="2"/>
  <c r="J942" i="6" s="1"/>
  <c r="K943" i="2"/>
  <c r="J943" i="6" s="1"/>
  <c r="K944" i="2"/>
  <c r="J944" i="6" s="1"/>
  <c r="K945" i="2"/>
  <c r="J945" i="6" s="1"/>
  <c r="K946" i="2"/>
  <c r="J946" i="6" s="1"/>
  <c r="K947" i="2"/>
  <c r="J947" i="6" s="1"/>
  <c r="K948" i="2"/>
  <c r="J948" i="6" s="1"/>
  <c r="K949" i="2"/>
  <c r="J949" i="6" s="1"/>
  <c r="K950" i="2"/>
  <c r="J950" i="6" s="1"/>
  <c r="K951" i="2"/>
  <c r="J951" i="6" s="1"/>
  <c r="K952" i="2"/>
  <c r="J952" i="6" s="1"/>
  <c r="K953" i="2"/>
  <c r="J953" i="6" s="1"/>
  <c r="K954" i="2"/>
  <c r="J954" i="6" s="1"/>
  <c r="K955" i="2"/>
  <c r="J955" i="6" s="1"/>
  <c r="K956" i="2"/>
  <c r="J956" i="6" s="1"/>
  <c r="K957" i="2"/>
  <c r="J957" i="6" s="1"/>
  <c r="K958" i="2"/>
  <c r="J958" i="6" s="1"/>
  <c r="K959" i="2"/>
  <c r="J959" i="6" s="1"/>
  <c r="K960" i="2"/>
  <c r="J960" i="6" s="1"/>
  <c r="K961" i="2"/>
  <c r="J961" i="6" s="1"/>
  <c r="K962" i="2"/>
  <c r="J962" i="6" s="1"/>
  <c r="K963" i="2"/>
  <c r="J963" i="6" s="1"/>
  <c r="K964" i="2"/>
  <c r="J964" i="6" s="1"/>
  <c r="K965" i="2"/>
  <c r="J965" i="6" s="1"/>
  <c r="K966" i="2"/>
  <c r="J966" i="6" s="1"/>
  <c r="K967" i="2"/>
  <c r="J967" i="6" s="1"/>
  <c r="K968" i="2"/>
  <c r="J968" i="6" s="1"/>
  <c r="K969" i="2"/>
  <c r="J969" i="6" s="1"/>
  <c r="K970" i="2"/>
  <c r="J970" i="6" s="1"/>
  <c r="K971" i="2"/>
  <c r="J971" i="6" s="1"/>
  <c r="K972" i="2"/>
  <c r="J972" i="6" s="1"/>
  <c r="K973" i="2"/>
  <c r="J973" i="6" s="1"/>
  <c r="K974" i="2"/>
  <c r="J974" i="6" s="1"/>
  <c r="K975" i="2"/>
  <c r="J975" i="6" s="1"/>
  <c r="K976" i="2"/>
  <c r="J976" i="6" s="1"/>
  <c r="K977" i="2"/>
  <c r="J977" i="6" s="1"/>
  <c r="K978" i="2"/>
  <c r="J978" i="6" s="1"/>
  <c r="K979" i="2"/>
  <c r="J979" i="6" s="1"/>
  <c r="K980" i="2"/>
  <c r="J980" i="6" s="1"/>
  <c r="K981" i="2"/>
  <c r="J981" i="6" s="1"/>
  <c r="K982" i="2"/>
  <c r="J982" i="6" s="1"/>
  <c r="K983" i="2"/>
  <c r="J983" i="6" s="1"/>
  <c r="K984" i="2"/>
  <c r="J984" i="6" s="1"/>
  <c r="K985" i="2"/>
  <c r="J985" i="6" s="1"/>
  <c r="K986" i="2"/>
  <c r="J986" i="6" s="1"/>
  <c r="K987" i="2"/>
  <c r="J987" i="6" s="1"/>
  <c r="K988" i="2"/>
  <c r="J988" i="6" s="1"/>
  <c r="K989" i="2"/>
  <c r="J989" i="6" s="1"/>
  <c r="K990" i="2"/>
  <c r="J990" i="6" s="1"/>
  <c r="K991" i="2"/>
  <c r="J991" i="6" s="1"/>
  <c r="K992" i="2"/>
  <c r="J992" i="6" s="1"/>
  <c r="K993" i="2"/>
  <c r="J993" i="6" s="1"/>
  <c r="K994" i="2"/>
  <c r="J994" i="6" s="1"/>
  <c r="K995" i="2"/>
  <c r="J995" i="6" s="1"/>
  <c r="K996" i="2"/>
  <c r="J996" i="6" s="1"/>
  <c r="K997" i="2"/>
  <c r="J997" i="6" s="1"/>
  <c r="K998" i="2"/>
  <c r="J998" i="6" s="1"/>
  <c r="K999" i="2"/>
  <c r="J999" i="6" s="1"/>
  <c r="K1000" i="2"/>
  <c r="J1000" i="6" s="1"/>
  <c r="K1001" i="2"/>
  <c r="J1001" i="6" s="1"/>
  <c r="K1002" i="2"/>
  <c r="J1002" i="6" s="1"/>
  <c r="K1003" i="2"/>
  <c r="J1003" i="6" s="1"/>
  <c r="K1004" i="2"/>
  <c r="J1004" i="6" s="1"/>
  <c r="K1005" i="2"/>
  <c r="J1005" i="6" s="1"/>
  <c r="K1006" i="2"/>
  <c r="J1006" i="6" s="1"/>
  <c r="K1007" i="2"/>
  <c r="J1007" i="6" s="1"/>
  <c r="K1008" i="2"/>
  <c r="J1008" i="6" s="1"/>
  <c r="K1009" i="2"/>
  <c r="J1009" i="6" s="1"/>
  <c r="K1010" i="2"/>
  <c r="J1010" i="6" s="1"/>
  <c r="K1011" i="2"/>
  <c r="J1011" i="6" s="1"/>
  <c r="K1012" i="2"/>
  <c r="J1012" i="6" s="1"/>
  <c r="K1013" i="2"/>
  <c r="J1013" i="6" s="1"/>
  <c r="K1014" i="2"/>
  <c r="J1014" i="6" s="1"/>
  <c r="K1015" i="2"/>
  <c r="J1015" i="6" s="1"/>
  <c r="K1016" i="2"/>
  <c r="J1016" i="6" s="1"/>
  <c r="K1017" i="2"/>
  <c r="J1017" i="6" s="1"/>
  <c r="K1018" i="2"/>
  <c r="J1018" i="6" s="1"/>
  <c r="K1019" i="2"/>
  <c r="J1019" i="6" s="1"/>
  <c r="K1020" i="2"/>
  <c r="J1020" i="6" s="1"/>
  <c r="K1021" i="2"/>
  <c r="J1021" i="6" s="1"/>
  <c r="K1022" i="2"/>
  <c r="J1022" i="6" s="1"/>
  <c r="K1023" i="2"/>
  <c r="J1023" i="6" s="1"/>
  <c r="K1024" i="2"/>
  <c r="J1024" i="6" s="1"/>
  <c r="K1025" i="2"/>
  <c r="J1025" i="6" s="1"/>
  <c r="K1026" i="2"/>
  <c r="J1026" i="6" s="1"/>
  <c r="K1027" i="2"/>
  <c r="J1027" i="6" s="1"/>
  <c r="K1028" i="2"/>
  <c r="J1028" i="6" s="1"/>
  <c r="K1029" i="2"/>
  <c r="J1029" i="6" s="1"/>
  <c r="K1030" i="2"/>
  <c r="J1030" i="6" s="1"/>
  <c r="K1031" i="2"/>
  <c r="J1031" i="6" s="1"/>
  <c r="K1032" i="2"/>
  <c r="J1032" i="6" s="1"/>
  <c r="K1033" i="2"/>
  <c r="J1033" i="6" s="1"/>
  <c r="K1034" i="2"/>
  <c r="J1034" i="6" s="1"/>
  <c r="K1035" i="2"/>
  <c r="J1035" i="6" s="1"/>
  <c r="K1036" i="2"/>
  <c r="J1036" i="6" s="1"/>
  <c r="K1037" i="2"/>
  <c r="J1037" i="6" s="1"/>
  <c r="K1038" i="2"/>
  <c r="J1038" i="6" s="1"/>
  <c r="K1039" i="2"/>
  <c r="J1039" i="6" s="1"/>
  <c r="K1040" i="2"/>
  <c r="J1040" i="6" s="1"/>
  <c r="K1041" i="2"/>
  <c r="J1041" i="6" s="1"/>
  <c r="K1042" i="2"/>
  <c r="J1042" i="6" s="1"/>
  <c r="K1043" i="2"/>
  <c r="J1043" i="6" s="1"/>
  <c r="K1044" i="2"/>
  <c r="J1044" i="6" s="1"/>
  <c r="K1045" i="2"/>
  <c r="J1045" i="6" s="1"/>
  <c r="K1046" i="2"/>
  <c r="J1046" i="6" s="1"/>
  <c r="K1047" i="2"/>
  <c r="J1047" i="6" s="1"/>
  <c r="K1048" i="2"/>
  <c r="J1048" i="6" s="1"/>
  <c r="K1049" i="2"/>
  <c r="J1049" i="6" s="1"/>
  <c r="K1050" i="2"/>
  <c r="J1050" i="6" s="1"/>
  <c r="K1051" i="2"/>
  <c r="J1051" i="6" s="1"/>
  <c r="K1052" i="2"/>
  <c r="J1052" i="6" s="1"/>
  <c r="K1053" i="2"/>
  <c r="J1053" i="6" s="1"/>
  <c r="K1054" i="2"/>
  <c r="J1054" i="6" s="1"/>
  <c r="K1055" i="2"/>
  <c r="J1055" i="6" s="1"/>
  <c r="K1056" i="2"/>
  <c r="J1056" i="6" s="1"/>
  <c r="K1057" i="2"/>
  <c r="J1057" i="6" s="1"/>
  <c r="K1058" i="2"/>
  <c r="J1058" i="6" s="1"/>
  <c r="K1059" i="2"/>
  <c r="J1059" i="6" s="1"/>
  <c r="K1060" i="2"/>
  <c r="J1060" i="6" s="1"/>
  <c r="K1061" i="2"/>
  <c r="J1061" i="6" s="1"/>
  <c r="K1062" i="2"/>
  <c r="J1062" i="6" s="1"/>
  <c r="K1063" i="2"/>
  <c r="J1063" i="6" s="1"/>
  <c r="K1064" i="2"/>
  <c r="J1064" i="6" s="1"/>
  <c r="K1065" i="2"/>
  <c r="J1065" i="6" s="1"/>
  <c r="K1066" i="2"/>
  <c r="J1066" i="6" s="1"/>
  <c r="K1067" i="2"/>
  <c r="J1067" i="6" s="1"/>
  <c r="K1068" i="2"/>
  <c r="J1068" i="6" s="1"/>
  <c r="K1069" i="2"/>
  <c r="J1069" i="6" s="1"/>
  <c r="K1070" i="2"/>
  <c r="J1070" i="6" s="1"/>
  <c r="K1071" i="2"/>
  <c r="J1071" i="6" s="1"/>
  <c r="K1072" i="2"/>
  <c r="J1072" i="6" s="1"/>
  <c r="K1073" i="2"/>
  <c r="J1073" i="6" s="1"/>
  <c r="K1074" i="2"/>
  <c r="J1074" i="6" s="1"/>
  <c r="K1075" i="2"/>
  <c r="J1075" i="6" s="1"/>
  <c r="K1076" i="2"/>
  <c r="J1076" i="6" s="1"/>
  <c r="K1077" i="2"/>
  <c r="J1077" i="6" s="1"/>
  <c r="K1078" i="2"/>
  <c r="J1078" i="6" s="1"/>
  <c r="K1079" i="2"/>
  <c r="J1079" i="6" s="1"/>
  <c r="K1080" i="2"/>
  <c r="J1080" i="6" s="1"/>
  <c r="K1081" i="2"/>
  <c r="J1081" i="6" s="1"/>
  <c r="K1082" i="2"/>
  <c r="J1082" i="6" s="1"/>
  <c r="K1083" i="2"/>
  <c r="J1083" i="6" s="1"/>
  <c r="K1084" i="2"/>
  <c r="J1084" i="6" s="1"/>
  <c r="K1085" i="2"/>
  <c r="J1085" i="6" s="1"/>
  <c r="K1086" i="2"/>
  <c r="J1086" i="6" s="1"/>
  <c r="K1087" i="2"/>
  <c r="J1087" i="6" s="1"/>
  <c r="K1088" i="2"/>
  <c r="J1088" i="6" s="1"/>
  <c r="K1089" i="2"/>
  <c r="J1089" i="6" s="1"/>
  <c r="K1090" i="2"/>
  <c r="J1090" i="6" s="1"/>
  <c r="K1091" i="2"/>
  <c r="J1091" i="6" s="1"/>
  <c r="K1092" i="2"/>
  <c r="J1092" i="6" s="1"/>
  <c r="K1093" i="2"/>
  <c r="J1093" i="6" s="1"/>
  <c r="K1094" i="2"/>
  <c r="J1094" i="6" s="1"/>
  <c r="K1095" i="2"/>
  <c r="J1095" i="6" s="1"/>
  <c r="K1096" i="2"/>
  <c r="J1096" i="6" s="1"/>
  <c r="K1097" i="2"/>
  <c r="J1097" i="6" s="1"/>
  <c r="K1098" i="2"/>
  <c r="J1098" i="6" s="1"/>
  <c r="K1099" i="2"/>
  <c r="J1099" i="6" s="1"/>
  <c r="K1100" i="2"/>
  <c r="J1100" i="6" s="1"/>
  <c r="K1101" i="2"/>
  <c r="J1101" i="6" s="1"/>
  <c r="K1102" i="2"/>
  <c r="J1102" i="6" s="1"/>
  <c r="K1103" i="2"/>
  <c r="J1103" i="6" s="1"/>
  <c r="K1104" i="2"/>
  <c r="J1104" i="6" s="1"/>
  <c r="K1105" i="2"/>
  <c r="J1105" i="6" s="1"/>
  <c r="K1106" i="2"/>
  <c r="J1106" i="6" s="1"/>
  <c r="K1107" i="2"/>
  <c r="J1107" i="6" s="1"/>
  <c r="K1108" i="2"/>
  <c r="J1108" i="6" s="1"/>
  <c r="K1109" i="2"/>
  <c r="J1109" i="6" s="1"/>
  <c r="K1110" i="2"/>
  <c r="J1110" i="6" s="1"/>
  <c r="K1111" i="2"/>
  <c r="J1111" i="6" s="1"/>
  <c r="K1112" i="2"/>
  <c r="J1112" i="6" s="1"/>
  <c r="K1113" i="2"/>
  <c r="J1113" i="6" s="1"/>
  <c r="K1114" i="2"/>
  <c r="J1114" i="6" s="1"/>
  <c r="K1115" i="2"/>
  <c r="J1115" i="6" s="1"/>
  <c r="K1116" i="2"/>
  <c r="J1116" i="6" s="1"/>
  <c r="K1117" i="2"/>
  <c r="J1117" i="6" s="1"/>
  <c r="K1118" i="2"/>
  <c r="J1118" i="6" s="1"/>
  <c r="K1119" i="2"/>
  <c r="J1119" i="6" s="1"/>
  <c r="K1120" i="2"/>
  <c r="J1120" i="6" s="1"/>
  <c r="K1121" i="2"/>
  <c r="J1121" i="6" s="1"/>
  <c r="K1122" i="2"/>
  <c r="J1122" i="6" s="1"/>
  <c r="K1123" i="2"/>
  <c r="J1123" i="6" s="1"/>
  <c r="K1124" i="2"/>
  <c r="J1124" i="6" s="1"/>
  <c r="K1125" i="2"/>
  <c r="J1125" i="6" s="1"/>
  <c r="K1126" i="2"/>
  <c r="J1126" i="6" s="1"/>
  <c r="K1127" i="2"/>
  <c r="J1127" i="6" s="1"/>
  <c r="K1128" i="2"/>
  <c r="J1128" i="6" s="1"/>
  <c r="K1129" i="2"/>
  <c r="J1129" i="6" s="1"/>
  <c r="K1130" i="2"/>
  <c r="J1130" i="6" s="1"/>
  <c r="K1131" i="2"/>
  <c r="J1131" i="6" s="1"/>
  <c r="K1132" i="2"/>
  <c r="J1132" i="6" s="1"/>
  <c r="K1133" i="2"/>
  <c r="J1133" i="6" s="1"/>
  <c r="K1134" i="2"/>
  <c r="J1134" i="6" s="1"/>
  <c r="K1135" i="2"/>
  <c r="J1135" i="6" s="1"/>
  <c r="K1136" i="2"/>
  <c r="J1136" i="6" s="1"/>
  <c r="K1137" i="2"/>
  <c r="J1137" i="6" s="1"/>
  <c r="K1138" i="2"/>
  <c r="J1138" i="6" s="1"/>
  <c r="K1139" i="2"/>
  <c r="J1139" i="6" s="1"/>
  <c r="K1140" i="2"/>
  <c r="J1140" i="6" s="1"/>
  <c r="K1141" i="2"/>
  <c r="J1141" i="6" s="1"/>
  <c r="K1142" i="2"/>
  <c r="J1142" i="6" s="1"/>
  <c r="K1143" i="2"/>
  <c r="J1143" i="6" s="1"/>
  <c r="K1144" i="2"/>
  <c r="J1144" i="6" s="1"/>
  <c r="K1145" i="2"/>
  <c r="J1145" i="6" s="1"/>
  <c r="K1146" i="2"/>
  <c r="J1146" i="6" s="1"/>
  <c r="K1147" i="2"/>
  <c r="J1147" i="6" s="1"/>
  <c r="K1148" i="2"/>
  <c r="J1148" i="6" s="1"/>
  <c r="K1149" i="2"/>
  <c r="J1149" i="6" s="1"/>
  <c r="K1150" i="2"/>
  <c r="J1150" i="6" s="1"/>
  <c r="K1151" i="2"/>
  <c r="J1151" i="6" s="1"/>
  <c r="K1152" i="2"/>
  <c r="J1152" i="6" s="1"/>
  <c r="K1153" i="2"/>
  <c r="J1153" i="6" s="1"/>
  <c r="K1154" i="2"/>
  <c r="J1154" i="6" s="1"/>
  <c r="K1155" i="2"/>
  <c r="J1155" i="6" s="1"/>
  <c r="K1156" i="2"/>
  <c r="J1156" i="6" s="1"/>
  <c r="K1157" i="2"/>
  <c r="J1157" i="6" s="1"/>
  <c r="K1158" i="2"/>
  <c r="J1158" i="6" s="1"/>
  <c r="K1159" i="2"/>
  <c r="J1159" i="6" s="1"/>
  <c r="K1160" i="2"/>
  <c r="J1160" i="6" s="1"/>
  <c r="K1161" i="2"/>
  <c r="J1161" i="6" s="1"/>
  <c r="K1162" i="2"/>
  <c r="J1162" i="6" s="1"/>
  <c r="K1163" i="2"/>
  <c r="J1163" i="6" s="1"/>
  <c r="K1164" i="2"/>
  <c r="J1164" i="6" s="1"/>
  <c r="K1165" i="2"/>
  <c r="J1165" i="6" s="1"/>
  <c r="K1166" i="2"/>
  <c r="J1166" i="6" s="1"/>
  <c r="K1167" i="2"/>
  <c r="J1167" i="6" s="1"/>
  <c r="K1168" i="2"/>
  <c r="J1168" i="6" s="1"/>
  <c r="K1169" i="2"/>
  <c r="J1169" i="6" s="1"/>
  <c r="K1170" i="2"/>
  <c r="J1170" i="6" s="1"/>
  <c r="K1171" i="2"/>
  <c r="J1171" i="6" s="1"/>
  <c r="K1172" i="2"/>
  <c r="J1172" i="6" s="1"/>
  <c r="K1173" i="2"/>
  <c r="J1173" i="6" s="1"/>
  <c r="K1174" i="2"/>
  <c r="J1174" i="6" s="1"/>
  <c r="K1175" i="2"/>
  <c r="J1175" i="6" s="1"/>
  <c r="K1176" i="2"/>
  <c r="J1176" i="6" s="1"/>
  <c r="K1177" i="2"/>
  <c r="J1177" i="6" s="1"/>
  <c r="K1178" i="2"/>
  <c r="J1178" i="6" s="1"/>
  <c r="K1179" i="2"/>
  <c r="J1179" i="6" s="1"/>
  <c r="K1180" i="2"/>
  <c r="J1180" i="6" s="1"/>
  <c r="K1181" i="2"/>
  <c r="J1181" i="6" s="1"/>
  <c r="K1182" i="2"/>
  <c r="J1182" i="6" s="1"/>
  <c r="K1183" i="2"/>
  <c r="J1183" i="6" s="1"/>
  <c r="K1184" i="2"/>
  <c r="J1184" i="6" s="1"/>
  <c r="K1185" i="2"/>
  <c r="J1185" i="6" s="1"/>
  <c r="K1186" i="2"/>
  <c r="J1186" i="6" s="1"/>
  <c r="K1187" i="2"/>
  <c r="J1187" i="6" s="1"/>
  <c r="K1188" i="2"/>
  <c r="J1188" i="6" s="1"/>
  <c r="K1189" i="2"/>
  <c r="J1189" i="6" s="1"/>
  <c r="K1190" i="2"/>
  <c r="J1190" i="6" s="1"/>
  <c r="K1191" i="2"/>
  <c r="J1191" i="6" s="1"/>
  <c r="K1192" i="2"/>
  <c r="J1192" i="6" s="1"/>
  <c r="K1193" i="2"/>
  <c r="J1193" i="6" s="1"/>
  <c r="K1194" i="2"/>
  <c r="J1194" i="6" s="1"/>
  <c r="K1195" i="2"/>
  <c r="J1195" i="6" s="1"/>
  <c r="K1196" i="2"/>
  <c r="J1196" i="6" s="1"/>
  <c r="K1197" i="2"/>
  <c r="J1197" i="6" s="1"/>
  <c r="K1198" i="2"/>
  <c r="J1198" i="6" s="1"/>
  <c r="K1199" i="2"/>
  <c r="J1199" i="6" s="1"/>
  <c r="K1200" i="2"/>
  <c r="J1200" i="6" s="1"/>
  <c r="K1201" i="2"/>
  <c r="J1201" i="6" s="1"/>
  <c r="K1202" i="2"/>
  <c r="J1202" i="6" s="1"/>
  <c r="K1203" i="2"/>
  <c r="J1203" i="6" s="1"/>
  <c r="K1204" i="2"/>
  <c r="J1204" i="6" s="1"/>
  <c r="K1205" i="2"/>
  <c r="J1205" i="6" s="1"/>
  <c r="K1206" i="2"/>
  <c r="J1206" i="6" s="1"/>
  <c r="K1207" i="2"/>
  <c r="J1207" i="6" s="1"/>
  <c r="K1208" i="2"/>
  <c r="J1208" i="6" s="1"/>
  <c r="K1209" i="2"/>
  <c r="J1209" i="6" s="1"/>
  <c r="K1210" i="2"/>
  <c r="J1210" i="6" s="1"/>
  <c r="K1211" i="2"/>
  <c r="J1211" i="6" s="1"/>
  <c r="K1212" i="2"/>
  <c r="J1212" i="6" s="1"/>
  <c r="K1213" i="2"/>
  <c r="J1213" i="6" s="1"/>
  <c r="K1214" i="2"/>
  <c r="J1214" i="6" s="1"/>
  <c r="K1215" i="2"/>
  <c r="J1215" i="6" s="1"/>
  <c r="K1216" i="2"/>
  <c r="J1216" i="6" s="1"/>
  <c r="K1217" i="2"/>
  <c r="J1217" i="6" s="1"/>
  <c r="K1218" i="2"/>
  <c r="J1218" i="6" s="1"/>
  <c r="K1219" i="2"/>
  <c r="J1219" i="6" s="1"/>
  <c r="K1220" i="2"/>
  <c r="J1220" i="6" s="1"/>
  <c r="K1221" i="2"/>
  <c r="J1221" i="6" s="1"/>
  <c r="K1222" i="2"/>
  <c r="J1222" i="6" s="1"/>
  <c r="K1223" i="2"/>
  <c r="J1223" i="6" s="1"/>
  <c r="K1224" i="2"/>
  <c r="J1224" i="6" s="1"/>
  <c r="K1225" i="2"/>
  <c r="J1225" i="6" s="1"/>
  <c r="K1226" i="2"/>
  <c r="J1226" i="6" s="1"/>
  <c r="K1227" i="2"/>
  <c r="J1227" i="6" s="1"/>
  <c r="K1228" i="2"/>
  <c r="J1228" i="6" s="1"/>
  <c r="K1229" i="2"/>
  <c r="J1229" i="6" s="1"/>
  <c r="K1230" i="2"/>
  <c r="J1230" i="6" s="1"/>
  <c r="K1231" i="2"/>
  <c r="J1231" i="6" s="1"/>
  <c r="K1232" i="2"/>
  <c r="J1232" i="6" s="1"/>
  <c r="K1233" i="2"/>
  <c r="J1233" i="6" s="1"/>
  <c r="K1234" i="2"/>
  <c r="J1234" i="6" s="1"/>
  <c r="K1235" i="2"/>
  <c r="J1235" i="6" s="1"/>
  <c r="K1236" i="2"/>
  <c r="J1236" i="6" s="1"/>
  <c r="K1237" i="2"/>
  <c r="J1237" i="6" s="1"/>
  <c r="K1238" i="2"/>
  <c r="J1238" i="6" s="1"/>
  <c r="K1239" i="2"/>
  <c r="J1239" i="6" s="1"/>
  <c r="K1240" i="2"/>
  <c r="J1240" i="6" s="1"/>
  <c r="K1241" i="2"/>
  <c r="J1241" i="6" s="1"/>
  <c r="K1242" i="2"/>
  <c r="J1242" i="6" s="1"/>
  <c r="K1243" i="2"/>
  <c r="J1243" i="6" s="1"/>
  <c r="K1244" i="2"/>
  <c r="J1244" i="6" s="1"/>
  <c r="K1245" i="2"/>
  <c r="J1245" i="6" s="1"/>
  <c r="K1246" i="2"/>
  <c r="J1246" i="6" s="1"/>
  <c r="K1247" i="2"/>
  <c r="J1247" i="6" s="1"/>
  <c r="K1248" i="2"/>
  <c r="J1248" i="6" s="1"/>
  <c r="K1249" i="2"/>
  <c r="J1249" i="6" s="1"/>
  <c r="K1250" i="2"/>
  <c r="J1250" i="6" s="1"/>
  <c r="K1251" i="2"/>
  <c r="J1251" i="6" s="1"/>
  <c r="K1252" i="2"/>
  <c r="J1252" i="6" s="1"/>
  <c r="K1253" i="2"/>
  <c r="J1253" i="6" s="1"/>
  <c r="K1254" i="2"/>
  <c r="J1254" i="6" s="1"/>
  <c r="K1255" i="2"/>
  <c r="J1255" i="6" s="1"/>
  <c r="K1256" i="2"/>
  <c r="J1256" i="6" s="1"/>
  <c r="K1257" i="2"/>
  <c r="J1257" i="6" s="1"/>
  <c r="K1258" i="2"/>
  <c r="J1258" i="6" s="1"/>
  <c r="K1259" i="2"/>
  <c r="J1259" i="6" s="1"/>
  <c r="K1260" i="2"/>
  <c r="J1260" i="6" s="1"/>
  <c r="K1261" i="2"/>
  <c r="J1261" i="6" s="1"/>
  <c r="K1262" i="2"/>
  <c r="J1262" i="6" s="1"/>
  <c r="K1263" i="2"/>
  <c r="J1263" i="6" s="1"/>
  <c r="K1264" i="2"/>
  <c r="J1264" i="6" s="1"/>
  <c r="K1265" i="2"/>
  <c r="J1265" i="6" s="1"/>
  <c r="K1266" i="2"/>
  <c r="J1266" i="6" s="1"/>
  <c r="K1267" i="2"/>
  <c r="J1267" i="6" s="1"/>
  <c r="K1268" i="2"/>
  <c r="J1268" i="6" s="1"/>
  <c r="K1269" i="2"/>
  <c r="J1269" i="6" s="1"/>
  <c r="K1270" i="2"/>
  <c r="J1270" i="6" s="1"/>
  <c r="K1271" i="2"/>
  <c r="J1271" i="6" s="1"/>
  <c r="K1272" i="2"/>
  <c r="J1272" i="6" s="1"/>
  <c r="K1273" i="2"/>
  <c r="J1273" i="6" s="1"/>
  <c r="K1274" i="2"/>
  <c r="J1274" i="6" s="1"/>
  <c r="K1275" i="2"/>
  <c r="J1275" i="6" s="1"/>
  <c r="K1276" i="2"/>
  <c r="J1276" i="6" s="1"/>
  <c r="K1277" i="2"/>
  <c r="J1277" i="6" s="1"/>
  <c r="K1278" i="2"/>
  <c r="J1278" i="6" s="1"/>
  <c r="K1279" i="2"/>
  <c r="J1279" i="6" s="1"/>
  <c r="K1280" i="2"/>
  <c r="J1280" i="6" s="1"/>
  <c r="K1281" i="2"/>
  <c r="J1281" i="6" s="1"/>
  <c r="K1282" i="2"/>
  <c r="J1282" i="6" s="1"/>
  <c r="K1283" i="2"/>
  <c r="J1283" i="6" s="1"/>
  <c r="K1284" i="2"/>
  <c r="J1284" i="6" s="1"/>
  <c r="K1285" i="2"/>
  <c r="J1285" i="6" s="1"/>
  <c r="K1286" i="2"/>
  <c r="J1286" i="6" s="1"/>
  <c r="K1287" i="2"/>
  <c r="J1287" i="6" s="1"/>
  <c r="K1288" i="2"/>
  <c r="J1288" i="6" s="1"/>
  <c r="K1289" i="2"/>
  <c r="J1289" i="6" s="1"/>
  <c r="K1290" i="2"/>
  <c r="J1290" i="6" s="1"/>
  <c r="K1291" i="2"/>
  <c r="J1291" i="6" s="1"/>
  <c r="K1292" i="2"/>
  <c r="J1292" i="6" s="1"/>
  <c r="K1293" i="2"/>
  <c r="J1293" i="6" s="1"/>
  <c r="K1294" i="2"/>
  <c r="J1294" i="6" s="1"/>
  <c r="K1295" i="2"/>
  <c r="J1295" i="6" s="1"/>
  <c r="K1296" i="2"/>
  <c r="J1296" i="6" s="1"/>
  <c r="K1297" i="2"/>
  <c r="J1297" i="6" s="1"/>
  <c r="K1298" i="2"/>
  <c r="J1298" i="6" s="1"/>
  <c r="K1299" i="2"/>
  <c r="J1299" i="6" s="1"/>
  <c r="K1300" i="2"/>
  <c r="J1300" i="6" s="1"/>
  <c r="K1301" i="2"/>
  <c r="J1301" i="6" s="1"/>
  <c r="K1302" i="2"/>
  <c r="J1302" i="6" s="1"/>
  <c r="K1303" i="2"/>
  <c r="J1303" i="6" s="1"/>
  <c r="K1304" i="2"/>
  <c r="J1304" i="6" s="1"/>
  <c r="K1305" i="2"/>
  <c r="J1305" i="6" s="1"/>
  <c r="K1306" i="2"/>
  <c r="J1306" i="6" s="1"/>
  <c r="K1307" i="2"/>
  <c r="J1307" i="6" s="1"/>
  <c r="K1308" i="2"/>
  <c r="J1308" i="6" s="1"/>
  <c r="K1309" i="2"/>
  <c r="J1309" i="6" s="1"/>
  <c r="K1310" i="2"/>
  <c r="J1310" i="6" s="1"/>
  <c r="K1311" i="2"/>
  <c r="J1311" i="6" s="1"/>
  <c r="K1312" i="2"/>
  <c r="J1312" i="6" s="1"/>
  <c r="K1313" i="2"/>
  <c r="J1313" i="6" s="1"/>
  <c r="K1314" i="2"/>
  <c r="J1314" i="6" s="1"/>
  <c r="K1315" i="2"/>
  <c r="J1315" i="6" s="1"/>
  <c r="K1316" i="2"/>
  <c r="J1316" i="6" s="1"/>
  <c r="K1317" i="2"/>
  <c r="J1317" i="6" s="1"/>
  <c r="K1318" i="2"/>
  <c r="J1318" i="6" s="1"/>
  <c r="K1319" i="2"/>
  <c r="J1319" i="6" s="1"/>
  <c r="K1320" i="2"/>
  <c r="J1320" i="6" s="1"/>
  <c r="K1321" i="2"/>
  <c r="J1321" i="6" s="1"/>
  <c r="K1322" i="2"/>
  <c r="J1322" i="6" s="1"/>
  <c r="K1323" i="2"/>
  <c r="J1323" i="6" s="1"/>
  <c r="K1324" i="2"/>
  <c r="J1324" i="6" s="1"/>
  <c r="K1325" i="2"/>
  <c r="J1325" i="6" s="1"/>
  <c r="K1326" i="2"/>
  <c r="J1326" i="6" s="1"/>
  <c r="K1327" i="2"/>
  <c r="J1327" i="6" s="1"/>
  <c r="K1328" i="2"/>
  <c r="J1328" i="6" s="1"/>
  <c r="K1329" i="2"/>
  <c r="J1329" i="6" s="1"/>
  <c r="K1330" i="2"/>
  <c r="J1330" i="6" s="1"/>
  <c r="K1331" i="2"/>
  <c r="J1331" i="6" s="1"/>
  <c r="K1332" i="2"/>
  <c r="J1332" i="6" s="1"/>
  <c r="K1333" i="2"/>
  <c r="J1333" i="6" s="1"/>
  <c r="K1334" i="2"/>
  <c r="J1334" i="6" s="1"/>
  <c r="K1335" i="2"/>
  <c r="J1335" i="6" s="1"/>
  <c r="K1336" i="2"/>
  <c r="J1336" i="6" s="1"/>
  <c r="K1337" i="2"/>
  <c r="J1337" i="6" s="1"/>
  <c r="K1338" i="2"/>
  <c r="J1338" i="6" s="1"/>
  <c r="K1339" i="2"/>
  <c r="J1339" i="6" s="1"/>
  <c r="K1340" i="2"/>
  <c r="J1340" i="6" s="1"/>
  <c r="K1341" i="2"/>
  <c r="J1341" i="6" s="1"/>
  <c r="K1342" i="2"/>
  <c r="J1342" i="6" s="1"/>
  <c r="K1343" i="2"/>
  <c r="J1343" i="6" s="1"/>
  <c r="K1344" i="2"/>
  <c r="J1344" i="6" s="1"/>
  <c r="K1345" i="2"/>
  <c r="J1345" i="6" s="1"/>
  <c r="K1346" i="2"/>
  <c r="J1346" i="6" s="1"/>
  <c r="K1347" i="2"/>
  <c r="J1347" i="6" s="1"/>
  <c r="K1348" i="2"/>
  <c r="J1348" i="6" s="1"/>
  <c r="K1349" i="2"/>
  <c r="J1349" i="6" s="1"/>
  <c r="K1350" i="2"/>
  <c r="J1350" i="6" s="1"/>
  <c r="K1351" i="2"/>
  <c r="J1351" i="6" s="1"/>
  <c r="K1352" i="2"/>
  <c r="J1352" i="6" s="1"/>
  <c r="K1353" i="2"/>
  <c r="J1353" i="6" s="1"/>
  <c r="K1354" i="2"/>
  <c r="J1354" i="6" s="1"/>
  <c r="K1355" i="2"/>
  <c r="J1355" i="6" s="1"/>
  <c r="K1356" i="2"/>
  <c r="J1356" i="6" s="1"/>
  <c r="K1357" i="2"/>
  <c r="J1357" i="6" s="1"/>
  <c r="K1358" i="2"/>
  <c r="J1358" i="6" s="1"/>
  <c r="K1359" i="2"/>
  <c r="J1359" i="6" s="1"/>
  <c r="K1360" i="2"/>
  <c r="J1360" i="6" s="1"/>
  <c r="K1361" i="2"/>
  <c r="J1361" i="6" s="1"/>
  <c r="K1362" i="2"/>
  <c r="J1362" i="6" s="1"/>
  <c r="K1363" i="2"/>
  <c r="J1363" i="6" s="1"/>
  <c r="K1364" i="2"/>
  <c r="J1364" i="6" s="1"/>
  <c r="K1365" i="2"/>
  <c r="J1365" i="6" s="1"/>
  <c r="K1366" i="2"/>
  <c r="J1366" i="6" s="1"/>
  <c r="K1367" i="2"/>
  <c r="J1367" i="6" s="1"/>
  <c r="K1368" i="2"/>
  <c r="J1368" i="6" s="1"/>
  <c r="K1369" i="2"/>
  <c r="J1369" i="6" s="1"/>
  <c r="K1370" i="2"/>
  <c r="J1370" i="6" s="1"/>
  <c r="K1371" i="2"/>
  <c r="J1371" i="6" s="1"/>
  <c r="K1372" i="2"/>
  <c r="J1372" i="6" s="1"/>
  <c r="K1373" i="2"/>
  <c r="J1373" i="6" s="1"/>
  <c r="K1374" i="2"/>
  <c r="J1374" i="6" s="1"/>
  <c r="K1375" i="2"/>
  <c r="J1375" i="6" s="1"/>
  <c r="K1376" i="2"/>
  <c r="J1376" i="6" s="1"/>
  <c r="K1377" i="2"/>
  <c r="J1377" i="6" s="1"/>
  <c r="K1378" i="2"/>
  <c r="J1378" i="6" s="1"/>
  <c r="K1379" i="2"/>
  <c r="J1379" i="6" s="1"/>
  <c r="K1380" i="2"/>
  <c r="J1380" i="6" s="1"/>
  <c r="K1381" i="2"/>
  <c r="J1381" i="6" s="1"/>
  <c r="K1382" i="2"/>
  <c r="J1382" i="6" s="1"/>
  <c r="K1383" i="2"/>
  <c r="J1383" i="6" s="1"/>
  <c r="K1384" i="2"/>
  <c r="J1384" i="6" s="1"/>
  <c r="K1385" i="2"/>
  <c r="J1385" i="6" s="1"/>
  <c r="K1386" i="2"/>
  <c r="J1386" i="6" s="1"/>
  <c r="K1387" i="2"/>
  <c r="J1387" i="6" s="1"/>
  <c r="K1388" i="2"/>
  <c r="J1388" i="6" s="1"/>
  <c r="K1389" i="2"/>
  <c r="J1389" i="6" s="1"/>
  <c r="K1390" i="2"/>
  <c r="J1390" i="6" s="1"/>
  <c r="K1391" i="2"/>
  <c r="J1391" i="6" s="1"/>
  <c r="K1392" i="2"/>
  <c r="J1392" i="6" s="1"/>
  <c r="K1393" i="2"/>
  <c r="J1393" i="6" s="1"/>
  <c r="K1394" i="2"/>
  <c r="J1394" i="6" s="1"/>
  <c r="K1395" i="2"/>
  <c r="J1395" i="6" s="1"/>
  <c r="K1396" i="2"/>
  <c r="J1396" i="6" s="1"/>
  <c r="K1397" i="2"/>
  <c r="J1397" i="6" s="1"/>
  <c r="K1398" i="2"/>
  <c r="J1398" i="6" s="1"/>
  <c r="K1399" i="2"/>
  <c r="J1399" i="6" s="1"/>
  <c r="K1400" i="2"/>
  <c r="J1400" i="6" s="1"/>
  <c r="K1401" i="2"/>
  <c r="J1401" i="6" s="1"/>
  <c r="K1402" i="2"/>
  <c r="J1402" i="6" s="1"/>
  <c r="K1403" i="2"/>
  <c r="J1403" i="6" s="1"/>
  <c r="K1404" i="2"/>
  <c r="J1404" i="6" s="1"/>
  <c r="K1405" i="2"/>
  <c r="J1405" i="6" s="1"/>
  <c r="K1406" i="2"/>
  <c r="J1406" i="6" s="1"/>
  <c r="K1407" i="2"/>
  <c r="J1407" i="6" s="1"/>
  <c r="K1408" i="2"/>
  <c r="J1408" i="6" s="1"/>
  <c r="K1409" i="2"/>
  <c r="J1409" i="6" s="1"/>
  <c r="K1410" i="2"/>
  <c r="J1410" i="6" s="1"/>
  <c r="K1411" i="2"/>
  <c r="J1411" i="6" s="1"/>
  <c r="K1412" i="2"/>
  <c r="J1412" i="6" s="1"/>
  <c r="K1413" i="2"/>
  <c r="J1413" i="6" s="1"/>
  <c r="K1414" i="2"/>
  <c r="J1414" i="6" s="1"/>
  <c r="K1415" i="2"/>
  <c r="J1415" i="6" s="1"/>
  <c r="K1416" i="2"/>
  <c r="J1416" i="6" s="1"/>
  <c r="K1417" i="2"/>
  <c r="J1417" i="6" s="1"/>
  <c r="K1418" i="2"/>
  <c r="J1418" i="6" s="1"/>
  <c r="K1419" i="2"/>
  <c r="J1419" i="6" s="1"/>
  <c r="K1420" i="2"/>
  <c r="J1420" i="6" s="1"/>
  <c r="K1421" i="2"/>
  <c r="J1421" i="6" s="1"/>
  <c r="K1422" i="2"/>
  <c r="J1422" i="6" s="1"/>
  <c r="K1423" i="2"/>
  <c r="J1423" i="6" s="1"/>
  <c r="K1424" i="2"/>
  <c r="J1424" i="6" s="1"/>
  <c r="K1425" i="2"/>
  <c r="J1425" i="6" s="1"/>
  <c r="K1426" i="2"/>
  <c r="J1426" i="6" s="1"/>
  <c r="K1427" i="2"/>
  <c r="J1427" i="6" s="1"/>
  <c r="K1428" i="2"/>
  <c r="J1428" i="6" s="1"/>
  <c r="K1429" i="2"/>
  <c r="J1429" i="6" s="1"/>
  <c r="K1430" i="2"/>
  <c r="J1430" i="6" s="1"/>
  <c r="K1431" i="2"/>
  <c r="J1431" i="6" s="1"/>
  <c r="K1432" i="2"/>
  <c r="J1432" i="6" s="1"/>
  <c r="K1433" i="2"/>
  <c r="J1433" i="6" s="1"/>
  <c r="K1434" i="2"/>
  <c r="J1434" i="6" s="1"/>
  <c r="K1435" i="2"/>
  <c r="J1435" i="6" s="1"/>
  <c r="K1436" i="2"/>
  <c r="J1436" i="6" s="1"/>
  <c r="K1437" i="2"/>
  <c r="J1437" i="6" s="1"/>
  <c r="K1438" i="2"/>
  <c r="J1438" i="6" s="1"/>
  <c r="K1439" i="2"/>
  <c r="J1439" i="6" s="1"/>
  <c r="K1440" i="2"/>
  <c r="J1440" i="6" s="1"/>
  <c r="K1441" i="2"/>
  <c r="J1441" i="6" s="1"/>
  <c r="K1442" i="2"/>
  <c r="J1442" i="6" s="1"/>
  <c r="K1443" i="2"/>
  <c r="J1443" i="6" s="1"/>
  <c r="K1444" i="2"/>
  <c r="J1444" i="6" s="1"/>
  <c r="K1445" i="2"/>
  <c r="J1445" i="6" s="1"/>
  <c r="K1446" i="2"/>
  <c r="J1446" i="6" s="1"/>
  <c r="K1447" i="2"/>
  <c r="J1447" i="6" s="1"/>
  <c r="K1448" i="2"/>
  <c r="J1448" i="6" s="1"/>
  <c r="K1449" i="2"/>
  <c r="J1449" i="6" s="1"/>
  <c r="K1450" i="2"/>
  <c r="J1450" i="6" s="1"/>
  <c r="K1451" i="2"/>
  <c r="J1451" i="6" s="1"/>
  <c r="K1452" i="2"/>
  <c r="J1452" i="6" s="1"/>
  <c r="K1453" i="2"/>
  <c r="J1453" i="6" s="1"/>
  <c r="K1454" i="2"/>
  <c r="J1454" i="6" s="1"/>
  <c r="K1455" i="2"/>
  <c r="J1455" i="6" s="1"/>
  <c r="K1456" i="2"/>
  <c r="J1456" i="6" s="1"/>
  <c r="K1457" i="2"/>
  <c r="J1457" i="6" s="1"/>
  <c r="K1458" i="2"/>
  <c r="J1458" i="6" s="1"/>
  <c r="K1459" i="2"/>
  <c r="J1459" i="6" s="1"/>
  <c r="K1460" i="2"/>
  <c r="J1460" i="6" s="1"/>
  <c r="K1461" i="2"/>
  <c r="J1461" i="6" s="1"/>
  <c r="K1462" i="2"/>
  <c r="J1462" i="6" s="1"/>
  <c r="K1463" i="2"/>
  <c r="J1463" i="6" s="1"/>
  <c r="K1464" i="2"/>
  <c r="J1464" i="6" s="1"/>
  <c r="K1465" i="2"/>
  <c r="J1465" i="6" s="1"/>
  <c r="K1466" i="2"/>
  <c r="J1466" i="6" s="1"/>
  <c r="K1467" i="2"/>
  <c r="J1467" i="6" s="1"/>
  <c r="K1468" i="2"/>
  <c r="J1468" i="6" s="1"/>
  <c r="K1469" i="2"/>
  <c r="J1469" i="6" s="1"/>
  <c r="K1470" i="2"/>
  <c r="J1470" i="6" s="1"/>
  <c r="K1471" i="2"/>
  <c r="J1471" i="6" s="1"/>
  <c r="K1472" i="2"/>
  <c r="J1472" i="6" s="1"/>
  <c r="K1473" i="2"/>
  <c r="J1473" i="6" s="1"/>
  <c r="K1474" i="2"/>
  <c r="J1474" i="6" s="1"/>
  <c r="K1475" i="2"/>
  <c r="J1475" i="6" s="1"/>
  <c r="K1476" i="2"/>
  <c r="J1476" i="6" s="1"/>
  <c r="K1477" i="2"/>
  <c r="J1477" i="6" s="1"/>
  <c r="K1478" i="2"/>
  <c r="J1478" i="6" s="1"/>
  <c r="K1479" i="2"/>
  <c r="J1479" i="6" s="1"/>
  <c r="K1480" i="2"/>
  <c r="J1480" i="6" s="1"/>
  <c r="K1481" i="2"/>
  <c r="J1481" i="6" s="1"/>
  <c r="K1482" i="2"/>
  <c r="J1482" i="6" s="1"/>
  <c r="K1483" i="2"/>
  <c r="J1483" i="6" s="1"/>
  <c r="K1484" i="2"/>
  <c r="J1484" i="6" s="1"/>
  <c r="K1485" i="2"/>
  <c r="J1485" i="6" s="1"/>
  <c r="K1486" i="2"/>
  <c r="J1486" i="6" s="1"/>
  <c r="K1487" i="2"/>
  <c r="J1487" i="6" s="1"/>
  <c r="K1488" i="2"/>
  <c r="J1488" i="6" s="1"/>
  <c r="K1489" i="2"/>
  <c r="J1489" i="6" s="1"/>
  <c r="K1490" i="2"/>
  <c r="J1490" i="6" s="1"/>
  <c r="K1491" i="2"/>
  <c r="J1491" i="6" s="1"/>
  <c r="K1492" i="2"/>
  <c r="J1492" i="6" s="1"/>
  <c r="K1493" i="2"/>
  <c r="J1493" i="6" s="1"/>
  <c r="K1494" i="2"/>
  <c r="J1494" i="6" s="1"/>
  <c r="K1495" i="2"/>
  <c r="J1495" i="6" s="1"/>
  <c r="K1496" i="2"/>
  <c r="J1496" i="6" s="1"/>
  <c r="K1497" i="2"/>
  <c r="J1497" i="6" s="1"/>
  <c r="K1498" i="2"/>
  <c r="J1498" i="6" s="1"/>
  <c r="K1499" i="2"/>
  <c r="J1499" i="6" s="1"/>
  <c r="K1500" i="2"/>
  <c r="J1500" i="6" s="1"/>
  <c r="K1501" i="2"/>
  <c r="J1501" i="6" s="1"/>
  <c r="K1502" i="2"/>
  <c r="J1502" i="6" s="1"/>
  <c r="K1503" i="2"/>
  <c r="J1503" i="6" s="1"/>
  <c r="K1504" i="2"/>
  <c r="J1504" i="6" s="1"/>
  <c r="K1505" i="2"/>
  <c r="J1505" i="6" s="1"/>
  <c r="K1506" i="2"/>
  <c r="J1506" i="6" s="1"/>
  <c r="K1507" i="2"/>
  <c r="J1507" i="6" s="1"/>
  <c r="K1508" i="2"/>
  <c r="J1508" i="6" s="1"/>
  <c r="K1509" i="2"/>
  <c r="J1509" i="6" s="1"/>
  <c r="K1510" i="2"/>
  <c r="J1510" i="6" s="1"/>
  <c r="K1511" i="2"/>
  <c r="J1511" i="6" s="1"/>
  <c r="K1512" i="2"/>
  <c r="J1512" i="6" s="1"/>
  <c r="K1513" i="2"/>
  <c r="J1513" i="6" s="1"/>
  <c r="K1514" i="2"/>
  <c r="J1514" i="6" s="1"/>
  <c r="K1515" i="2"/>
  <c r="J1515" i="6" s="1"/>
  <c r="K1516" i="2"/>
  <c r="J1516" i="6" s="1"/>
  <c r="K1517" i="2"/>
  <c r="J1517" i="6" s="1"/>
  <c r="K1518" i="2"/>
  <c r="J1518" i="6" s="1"/>
  <c r="K1519" i="2"/>
  <c r="J1519" i="6" s="1"/>
  <c r="K1520" i="2"/>
  <c r="J1520" i="6" s="1"/>
  <c r="K1521" i="2"/>
  <c r="J1521" i="6" s="1"/>
  <c r="K1522" i="2"/>
  <c r="J1522" i="6" s="1"/>
  <c r="K1523" i="2"/>
  <c r="J1523" i="6" s="1"/>
  <c r="K1524" i="2"/>
  <c r="J1524" i="6" s="1"/>
  <c r="K1525" i="2"/>
  <c r="J1525" i="6" s="1"/>
  <c r="K1526" i="2"/>
  <c r="J1526" i="6" s="1"/>
  <c r="K1527" i="2"/>
  <c r="J1527" i="6" s="1"/>
  <c r="K1528" i="2"/>
  <c r="J1528" i="6" s="1"/>
  <c r="K1529" i="2"/>
  <c r="J1529" i="6" s="1"/>
  <c r="K1530" i="2"/>
  <c r="J1530" i="6" s="1"/>
  <c r="K1531" i="2"/>
  <c r="J1531" i="6" s="1"/>
  <c r="K1532" i="2"/>
  <c r="J1532" i="6" s="1"/>
  <c r="K1533" i="2"/>
  <c r="J1533" i="6" s="1"/>
  <c r="K1534" i="2"/>
  <c r="J1534" i="6" s="1"/>
  <c r="K1535" i="2"/>
  <c r="J1535" i="6" s="1"/>
  <c r="K1536" i="2"/>
  <c r="J1536" i="6" s="1"/>
  <c r="K1537" i="2"/>
  <c r="J1537" i="6" s="1"/>
  <c r="K1538" i="2"/>
  <c r="J1538" i="6" s="1"/>
  <c r="K1539" i="2"/>
  <c r="J1539" i="6" s="1"/>
  <c r="K1540" i="2"/>
  <c r="J1540" i="6" s="1"/>
  <c r="K1541" i="2"/>
  <c r="J1541" i="6" s="1"/>
  <c r="K1542" i="2"/>
  <c r="J1542" i="6" s="1"/>
  <c r="K1543" i="2"/>
  <c r="J1543" i="6" s="1"/>
  <c r="K1544" i="2"/>
  <c r="J1544" i="6" s="1"/>
  <c r="K1545" i="2"/>
  <c r="J1545" i="6" s="1"/>
  <c r="K1546" i="2"/>
  <c r="J1546" i="6" s="1"/>
  <c r="K1547" i="2"/>
  <c r="J1547" i="6" s="1"/>
  <c r="K1548" i="2"/>
  <c r="J1548" i="6" s="1"/>
  <c r="K1549" i="2"/>
  <c r="J1549" i="6" s="1"/>
  <c r="K1550" i="2"/>
  <c r="J1550" i="6" s="1"/>
  <c r="K1551" i="2"/>
  <c r="J1551" i="6" s="1"/>
  <c r="K1552" i="2"/>
  <c r="J1552" i="6" s="1"/>
  <c r="K1553" i="2"/>
  <c r="J1553" i="6" s="1"/>
  <c r="K1554" i="2"/>
  <c r="J1554" i="6" s="1"/>
  <c r="K1555" i="2"/>
  <c r="J1555" i="6" s="1"/>
  <c r="K1556" i="2"/>
  <c r="J1556" i="6" s="1"/>
  <c r="K1557" i="2"/>
  <c r="J1557" i="6" s="1"/>
  <c r="K1558" i="2"/>
  <c r="J1558" i="6" s="1"/>
  <c r="K1559" i="2"/>
  <c r="J1559" i="6" s="1"/>
  <c r="K1560" i="2"/>
  <c r="J1560" i="6" s="1"/>
  <c r="K1561" i="2"/>
  <c r="J1561" i="6" s="1"/>
  <c r="K1562" i="2"/>
  <c r="J1562" i="6" s="1"/>
  <c r="K1563" i="2"/>
  <c r="J1563" i="6" s="1"/>
  <c r="K1564" i="2"/>
  <c r="J1564" i="6" s="1"/>
  <c r="K1565" i="2"/>
  <c r="J1565" i="6" s="1"/>
  <c r="K1566" i="2"/>
  <c r="J1566" i="6" s="1"/>
  <c r="K1567" i="2"/>
  <c r="J1567" i="6" s="1"/>
  <c r="K1568" i="2"/>
  <c r="J1568" i="6" s="1"/>
  <c r="K1569" i="2"/>
  <c r="J1569" i="6" s="1"/>
  <c r="K1570" i="2"/>
  <c r="J1570" i="6" s="1"/>
  <c r="K1571" i="2"/>
  <c r="J1571" i="6" s="1"/>
  <c r="K1572" i="2"/>
  <c r="J1572" i="6" s="1"/>
  <c r="K1573" i="2"/>
  <c r="J1573" i="6" s="1"/>
  <c r="K1574" i="2"/>
  <c r="J1574" i="6" s="1"/>
  <c r="K1575" i="2"/>
  <c r="J1575" i="6" s="1"/>
  <c r="K1576" i="2"/>
  <c r="J1576" i="6" s="1"/>
  <c r="K1577" i="2"/>
  <c r="J1577" i="6" s="1"/>
  <c r="K1578" i="2"/>
  <c r="J1578" i="6" s="1"/>
  <c r="K1579" i="2"/>
  <c r="J1579" i="6" s="1"/>
  <c r="K1580" i="2"/>
  <c r="J1580" i="6" s="1"/>
  <c r="K1581" i="2"/>
  <c r="J1581" i="6" s="1"/>
  <c r="K1582" i="2"/>
  <c r="J1582" i="6" s="1"/>
  <c r="K1583" i="2"/>
  <c r="J1583" i="6" s="1"/>
  <c r="K1584" i="2"/>
  <c r="J1584" i="6" s="1"/>
  <c r="K1585" i="2"/>
  <c r="J1585" i="6" s="1"/>
  <c r="K1586" i="2"/>
  <c r="J1586" i="6" s="1"/>
  <c r="K1587" i="2"/>
  <c r="J1587" i="6" s="1"/>
  <c r="K1588" i="2"/>
  <c r="J1588" i="6" s="1"/>
  <c r="K1589" i="2"/>
  <c r="J1589" i="6" s="1"/>
  <c r="K1590" i="2"/>
  <c r="J1590" i="6" s="1"/>
  <c r="K1591" i="2"/>
  <c r="J1591" i="6" s="1"/>
  <c r="K1592" i="2"/>
  <c r="J1592" i="6" s="1"/>
  <c r="K1593" i="2"/>
  <c r="J1593" i="6" s="1"/>
  <c r="K1594" i="2"/>
  <c r="J1594" i="6" s="1"/>
  <c r="K1595" i="2"/>
  <c r="J1595" i="6" s="1"/>
  <c r="K1596" i="2"/>
  <c r="J1596" i="6" s="1"/>
  <c r="K1597" i="2"/>
  <c r="J1597" i="6" s="1"/>
  <c r="K1598" i="2"/>
  <c r="J1598" i="6" s="1"/>
  <c r="K1599" i="2"/>
  <c r="J1599" i="6" s="1"/>
  <c r="K1600" i="2"/>
  <c r="J1600" i="6" s="1"/>
  <c r="K1601" i="2"/>
  <c r="J1601" i="6" s="1"/>
  <c r="K1602" i="2"/>
  <c r="J1602" i="6" s="1"/>
  <c r="K1603" i="2"/>
  <c r="J1603" i="6" s="1"/>
  <c r="K1604" i="2"/>
  <c r="J1604" i="6" s="1"/>
  <c r="K1605" i="2"/>
  <c r="J1605" i="6" s="1"/>
  <c r="K1606" i="2"/>
  <c r="J1606" i="6" s="1"/>
  <c r="K1607" i="2"/>
  <c r="J1607" i="6" s="1"/>
  <c r="K1608" i="2"/>
  <c r="J1608" i="6" s="1"/>
  <c r="K1609" i="2"/>
  <c r="J1609" i="6" s="1"/>
  <c r="K1610" i="2"/>
  <c r="J1610" i="6" s="1"/>
  <c r="K1611" i="2"/>
  <c r="J1611" i="6" s="1"/>
  <c r="K1612" i="2"/>
  <c r="J1612" i="6" s="1"/>
  <c r="K1613" i="2"/>
  <c r="J1613" i="6" s="1"/>
  <c r="K1614" i="2"/>
  <c r="J1614" i="6" s="1"/>
  <c r="K1615" i="2"/>
  <c r="J1615" i="6" s="1"/>
  <c r="K1616" i="2"/>
  <c r="J1616" i="6" s="1"/>
  <c r="K1617" i="2"/>
  <c r="J1617" i="6" s="1"/>
  <c r="K1618" i="2"/>
  <c r="J1618" i="6" s="1"/>
  <c r="K1619" i="2"/>
  <c r="J1619" i="6" s="1"/>
  <c r="K1620" i="2"/>
  <c r="J1620" i="6" s="1"/>
  <c r="K1621" i="2"/>
  <c r="J1621" i="6" s="1"/>
  <c r="K1622" i="2"/>
  <c r="J1622" i="6" s="1"/>
  <c r="K1623" i="2"/>
  <c r="J1623" i="6" s="1"/>
  <c r="K1624" i="2"/>
  <c r="J1624" i="6" s="1"/>
  <c r="K1625" i="2"/>
  <c r="J1625" i="6" s="1"/>
  <c r="K1626" i="2"/>
  <c r="J1626" i="6" s="1"/>
  <c r="K1627" i="2"/>
  <c r="J1627" i="6" s="1"/>
  <c r="K1628" i="2"/>
  <c r="J1628" i="6" s="1"/>
  <c r="K1629" i="2"/>
  <c r="J1629" i="6" s="1"/>
  <c r="K1630" i="2"/>
  <c r="J1630" i="6" s="1"/>
  <c r="K1631" i="2"/>
  <c r="J1631" i="6" s="1"/>
  <c r="K1632" i="2"/>
  <c r="J1632" i="6" s="1"/>
  <c r="K1633" i="2"/>
  <c r="J1633" i="6" s="1"/>
  <c r="K1634" i="2"/>
  <c r="J1634" i="6" s="1"/>
  <c r="K1635" i="2"/>
  <c r="J1635" i="6" s="1"/>
  <c r="K1636" i="2"/>
  <c r="J1636" i="6" s="1"/>
  <c r="K1637" i="2"/>
  <c r="J1637" i="6" s="1"/>
  <c r="K1638" i="2"/>
  <c r="J1638" i="6" s="1"/>
  <c r="K1639" i="2"/>
  <c r="J1639" i="6" s="1"/>
  <c r="K1640" i="2"/>
  <c r="J1640" i="6" s="1"/>
  <c r="K1641" i="2"/>
  <c r="J1641" i="6" s="1"/>
  <c r="K1642" i="2"/>
  <c r="J1642" i="6" s="1"/>
  <c r="K1643" i="2"/>
  <c r="J1643" i="6" s="1"/>
  <c r="K1644" i="2"/>
  <c r="J1644" i="6" s="1"/>
  <c r="K1645" i="2"/>
  <c r="J1645" i="6" s="1"/>
  <c r="K1646" i="2"/>
  <c r="J1646" i="6" s="1"/>
  <c r="K1647" i="2"/>
  <c r="J1647" i="6" s="1"/>
  <c r="K1648" i="2"/>
  <c r="J1648" i="6" s="1"/>
  <c r="K1649" i="2"/>
  <c r="J1649" i="6" s="1"/>
  <c r="K1650" i="2"/>
  <c r="J1650" i="6" s="1"/>
  <c r="K1651" i="2"/>
  <c r="J1651" i="6" s="1"/>
  <c r="K1652" i="2"/>
  <c r="J1652" i="6" s="1"/>
  <c r="K1653" i="2"/>
  <c r="J1653" i="6" s="1"/>
  <c r="K1654" i="2"/>
  <c r="J1654" i="6" s="1"/>
  <c r="K1655" i="2"/>
  <c r="J1655" i="6" s="1"/>
  <c r="K1656" i="2"/>
  <c r="J1656" i="6" s="1"/>
  <c r="K1657" i="2"/>
  <c r="J1657" i="6" s="1"/>
  <c r="K1658" i="2"/>
  <c r="J1658" i="6" s="1"/>
  <c r="K1659" i="2"/>
  <c r="J1659" i="6" s="1"/>
  <c r="K1660" i="2"/>
  <c r="J1660" i="6" s="1"/>
  <c r="K1661" i="2"/>
  <c r="J1661" i="6" s="1"/>
  <c r="K1662" i="2"/>
  <c r="J1662" i="6" s="1"/>
  <c r="K1663" i="2"/>
  <c r="J1663" i="6" s="1"/>
  <c r="K1664" i="2"/>
  <c r="J1664" i="6" s="1"/>
  <c r="K1665" i="2"/>
  <c r="J1665" i="6" s="1"/>
  <c r="K1666" i="2"/>
  <c r="J1666" i="6" s="1"/>
  <c r="K1667" i="2"/>
  <c r="J1667" i="6" s="1"/>
  <c r="K1668" i="2"/>
  <c r="J1668" i="6" s="1"/>
  <c r="K1669" i="2"/>
  <c r="J1669" i="6" s="1"/>
  <c r="K1670" i="2"/>
  <c r="J1670" i="6" s="1"/>
  <c r="K1671" i="2"/>
  <c r="J1671" i="6" s="1"/>
  <c r="K1672" i="2"/>
  <c r="J1672" i="6" s="1"/>
  <c r="K1673" i="2"/>
  <c r="J1673" i="6" s="1"/>
  <c r="K1674" i="2"/>
  <c r="J1674" i="6" s="1"/>
  <c r="K1675" i="2"/>
  <c r="J1675" i="6" s="1"/>
  <c r="K1676" i="2"/>
  <c r="J1676" i="6" s="1"/>
  <c r="K1677" i="2"/>
  <c r="J1677" i="6" s="1"/>
  <c r="K1678" i="2"/>
  <c r="J1678" i="6" s="1"/>
  <c r="K1679" i="2"/>
  <c r="J1679" i="6" s="1"/>
  <c r="K1680" i="2"/>
  <c r="J1680" i="6" s="1"/>
  <c r="K1681" i="2"/>
  <c r="J1681" i="6" s="1"/>
  <c r="K1682" i="2"/>
  <c r="J1682" i="6" s="1"/>
  <c r="K1683" i="2"/>
  <c r="J1683" i="6" s="1"/>
  <c r="K1684" i="2"/>
  <c r="J1684" i="6" s="1"/>
  <c r="K1685" i="2"/>
  <c r="J1685" i="6" s="1"/>
  <c r="K1686" i="2"/>
  <c r="J1686" i="6" s="1"/>
  <c r="K1687" i="2"/>
  <c r="J1687" i="6" s="1"/>
  <c r="K1688" i="2"/>
  <c r="J1688" i="6" s="1"/>
  <c r="K1689" i="2"/>
  <c r="J1689" i="6" s="1"/>
  <c r="K1690" i="2"/>
  <c r="J1690" i="6" s="1"/>
  <c r="K1691" i="2"/>
  <c r="J1691" i="6" s="1"/>
  <c r="K1692" i="2"/>
  <c r="J1692" i="6" s="1"/>
  <c r="K1693" i="2"/>
  <c r="J1693" i="6" s="1"/>
  <c r="K1694" i="2"/>
  <c r="J1694" i="6" s="1"/>
  <c r="K1695" i="2"/>
  <c r="J1695" i="6" s="1"/>
  <c r="K1696" i="2"/>
  <c r="J1696" i="6" s="1"/>
  <c r="K1697" i="2"/>
  <c r="J1697" i="6" s="1"/>
  <c r="K1698" i="2"/>
  <c r="J1698" i="6" s="1"/>
  <c r="K1699" i="2"/>
  <c r="J1699" i="6" s="1"/>
  <c r="K1700" i="2"/>
  <c r="J1700" i="6" s="1"/>
  <c r="K1701" i="2"/>
  <c r="J1701" i="6" s="1"/>
  <c r="K1702" i="2"/>
  <c r="J1702" i="6" s="1"/>
  <c r="K1703" i="2"/>
  <c r="J1703" i="6" s="1"/>
  <c r="K1704" i="2"/>
  <c r="J1704" i="6" s="1"/>
  <c r="K1705" i="2"/>
  <c r="J1705" i="6" s="1"/>
  <c r="K1706" i="2"/>
  <c r="J1706" i="6" s="1"/>
  <c r="K1707" i="2"/>
  <c r="J1707" i="6" s="1"/>
  <c r="K1708" i="2"/>
  <c r="J1708" i="6" s="1"/>
  <c r="K1709" i="2"/>
  <c r="J1709" i="6" s="1"/>
  <c r="K1710" i="2"/>
  <c r="J1710" i="6" s="1"/>
  <c r="K1711" i="2"/>
  <c r="J1711" i="6" s="1"/>
  <c r="K1712" i="2"/>
  <c r="J1712" i="6" s="1"/>
  <c r="K1713" i="2"/>
  <c r="J1713" i="6" s="1"/>
  <c r="K1714" i="2"/>
  <c r="J1714" i="6" s="1"/>
  <c r="K1715" i="2"/>
  <c r="J1715" i="6" s="1"/>
  <c r="K1716" i="2"/>
  <c r="J1716" i="6" s="1"/>
  <c r="K1717" i="2"/>
  <c r="J1717" i="6" s="1"/>
  <c r="K1718" i="2"/>
  <c r="J1718" i="6" s="1"/>
  <c r="K1719" i="2"/>
  <c r="J1719" i="6" s="1"/>
  <c r="K1720" i="2"/>
  <c r="J1720" i="6" s="1"/>
  <c r="K1721" i="2"/>
  <c r="J1721" i="6" s="1"/>
  <c r="K1722" i="2"/>
  <c r="J1722" i="6" s="1"/>
  <c r="K1723" i="2"/>
  <c r="J1723" i="6" s="1"/>
  <c r="K1724" i="2"/>
  <c r="J1724" i="6" s="1"/>
  <c r="K1725" i="2"/>
  <c r="J1725" i="6" s="1"/>
  <c r="K1726" i="2"/>
  <c r="J1726" i="6" s="1"/>
  <c r="K1727" i="2"/>
  <c r="J1727" i="6" s="1"/>
  <c r="K1728" i="2"/>
  <c r="J1728" i="6" s="1"/>
  <c r="K1729" i="2"/>
  <c r="J1729" i="6" s="1"/>
  <c r="K1730" i="2"/>
  <c r="J1730" i="6" s="1"/>
  <c r="K1731" i="2"/>
  <c r="J1731" i="6" s="1"/>
  <c r="K1732" i="2"/>
  <c r="J1732" i="6" s="1"/>
  <c r="K1733" i="2"/>
  <c r="J1733" i="6" s="1"/>
  <c r="K1734" i="2"/>
  <c r="J1734" i="6" s="1"/>
  <c r="K1735" i="2"/>
  <c r="J1735" i="6" s="1"/>
  <c r="K1736" i="2"/>
  <c r="J1736" i="6" s="1"/>
  <c r="K1737" i="2"/>
  <c r="J1737" i="6" s="1"/>
  <c r="K1738" i="2"/>
  <c r="J1738" i="6" s="1"/>
  <c r="K1739" i="2"/>
  <c r="J1739" i="6" s="1"/>
  <c r="K1740" i="2"/>
  <c r="J1740" i="6" s="1"/>
  <c r="K1741" i="2"/>
  <c r="J1741" i="6" s="1"/>
  <c r="K1742" i="2"/>
  <c r="J1742" i="6" s="1"/>
  <c r="K1743" i="2"/>
  <c r="J1743" i="6" s="1"/>
  <c r="K1744" i="2"/>
  <c r="J1744" i="6" s="1"/>
  <c r="K1745" i="2"/>
  <c r="J1745" i="6" s="1"/>
  <c r="K1746" i="2"/>
  <c r="J1746" i="6" s="1"/>
  <c r="K1747" i="2"/>
  <c r="J1747" i="6" s="1"/>
  <c r="K1748" i="2"/>
  <c r="J1748" i="6" s="1"/>
  <c r="K1749" i="2"/>
  <c r="J1749" i="6" s="1"/>
  <c r="K1750" i="2"/>
  <c r="J1750" i="6" s="1"/>
  <c r="K1751" i="2"/>
  <c r="J1751" i="6" s="1"/>
  <c r="K1752" i="2"/>
  <c r="J1752" i="6" s="1"/>
  <c r="K1753" i="2"/>
  <c r="J1753" i="6" s="1"/>
  <c r="K1754" i="2"/>
  <c r="J1754" i="6" s="1"/>
  <c r="K1755" i="2"/>
  <c r="J1755" i="6" s="1"/>
  <c r="K1756" i="2"/>
  <c r="J1756" i="6" s="1"/>
  <c r="K1757" i="2"/>
  <c r="J1757" i="6" s="1"/>
  <c r="K1758" i="2"/>
  <c r="J1758" i="6" s="1"/>
  <c r="K1759" i="2"/>
  <c r="J1759" i="6" s="1"/>
  <c r="K1760" i="2"/>
  <c r="J1760" i="6" s="1"/>
  <c r="K1761" i="2"/>
  <c r="J1761" i="6" s="1"/>
  <c r="K1762" i="2"/>
  <c r="J1762" i="6" s="1"/>
  <c r="K1763" i="2"/>
  <c r="J1763" i="6" s="1"/>
  <c r="K1764" i="2"/>
  <c r="J1764" i="6" s="1"/>
  <c r="K1765" i="2"/>
  <c r="J1765" i="6" s="1"/>
  <c r="K1766" i="2"/>
  <c r="J1766" i="6" s="1"/>
  <c r="K1767" i="2"/>
  <c r="J1767" i="6" s="1"/>
  <c r="K1768" i="2"/>
  <c r="J1768" i="6" s="1"/>
  <c r="K1769" i="2"/>
  <c r="J1769" i="6" s="1"/>
  <c r="K1770" i="2"/>
  <c r="J1770" i="6" s="1"/>
  <c r="K1771" i="2"/>
  <c r="J1771" i="6" s="1"/>
  <c r="K1772" i="2"/>
  <c r="J1772" i="6" s="1"/>
  <c r="K1773" i="2"/>
  <c r="J1773" i="6" s="1"/>
  <c r="K1774" i="2"/>
  <c r="J1774" i="6" s="1"/>
  <c r="K1775" i="2"/>
  <c r="J1775" i="6" s="1"/>
  <c r="K1776" i="2"/>
  <c r="J1776" i="6" s="1"/>
  <c r="K1777" i="2"/>
  <c r="J1777" i="6" s="1"/>
  <c r="K1778" i="2"/>
  <c r="J1778" i="6" s="1"/>
  <c r="K1779" i="2"/>
  <c r="J1779" i="6" s="1"/>
  <c r="K1780" i="2"/>
  <c r="J1780" i="6" s="1"/>
  <c r="K1781" i="2"/>
  <c r="J1781" i="6" s="1"/>
  <c r="K1782" i="2"/>
  <c r="J1782" i="6" s="1"/>
  <c r="K1783" i="2"/>
  <c r="J1783" i="6" s="1"/>
  <c r="K1784" i="2"/>
  <c r="J1784" i="6" s="1"/>
  <c r="K1785" i="2"/>
  <c r="J1785" i="6" s="1"/>
  <c r="K1786" i="2"/>
  <c r="J1786" i="6" s="1"/>
  <c r="K1787" i="2"/>
  <c r="J1787" i="6" s="1"/>
  <c r="K1788" i="2"/>
  <c r="J1788" i="6" s="1"/>
  <c r="K1789" i="2"/>
  <c r="J1789" i="6" s="1"/>
  <c r="K1790" i="2"/>
  <c r="J1790" i="6" s="1"/>
  <c r="K1791" i="2"/>
  <c r="J1791" i="6" s="1"/>
  <c r="K1792" i="2"/>
  <c r="J1792" i="6" s="1"/>
  <c r="K1793" i="2"/>
  <c r="J1793" i="6" s="1"/>
  <c r="K1794" i="2"/>
  <c r="J1794" i="6" s="1"/>
  <c r="K1795" i="2"/>
  <c r="J1795" i="6" s="1"/>
  <c r="K1796" i="2"/>
  <c r="J1796" i="6" s="1"/>
  <c r="K1797" i="2"/>
  <c r="J1797" i="6" s="1"/>
  <c r="K1798" i="2"/>
  <c r="J1798" i="6" s="1"/>
  <c r="K1799" i="2"/>
  <c r="J1799" i="6" s="1"/>
  <c r="K1800" i="2"/>
  <c r="J1800" i="6" s="1"/>
  <c r="K1801" i="2"/>
  <c r="J1801" i="6" s="1"/>
  <c r="K1802" i="2"/>
  <c r="J1802" i="6" s="1"/>
  <c r="K1803" i="2"/>
  <c r="J1803" i="6" s="1"/>
  <c r="K1804" i="2"/>
  <c r="J1804" i="6" s="1"/>
  <c r="K1805" i="2"/>
  <c r="J1805" i="6" s="1"/>
  <c r="K1806" i="2"/>
  <c r="J1806" i="6" s="1"/>
  <c r="K1807" i="2"/>
  <c r="J1807" i="6" s="1"/>
  <c r="K1808" i="2"/>
  <c r="J1808" i="6" s="1"/>
  <c r="K1809" i="2"/>
  <c r="J1809" i="6" s="1"/>
  <c r="K1810" i="2"/>
  <c r="J1810" i="6" s="1"/>
  <c r="K1811" i="2"/>
  <c r="J1811" i="6" s="1"/>
  <c r="K1812" i="2"/>
  <c r="J1812" i="6" s="1"/>
  <c r="K1813" i="2"/>
  <c r="J1813" i="6" s="1"/>
  <c r="K1814" i="2"/>
  <c r="J1814" i="6" s="1"/>
  <c r="K1815" i="2"/>
  <c r="J1815" i="6" s="1"/>
  <c r="K1816" i="2"/>
  <c r="J1816" i="6" s="1"/>
  <c r="K1817" i="2"/>
  <c r="J1817" i="6" s="1"/>
  <c r="K1818" i="2"/>
  <c r="J1818" i="6" s="1"/>
  <c r="K1819" i="2"/>
  <c r="J1819" i="6" s="1"/>
  <c r="K1820" i="2"/>
  <c r="J1820" i="6" s="1"/>
  <c r="K1821" i="2"/>
  <c r="J1821" i="6" s="1"/>
  <c r="K1822" i="2"/>
  <c r="J1822" i="6" s="1"/>
  <c r="K1823" i="2"/>
  <c r="J1823" i="6" s="1"/>
  <c r="K1824" i="2"/>
  <c r="J1824" i="6" s="1"/>
  <c r="K1825" i="2"/>
  <c r="J1825" i="6" s="1"/>
  <c r="K1826" i="2"/>
  <c r="J1826" i="6" s="1"/>
  <c r="K1827" i="2"/>
  <c r="J1827" i="6" s="1"/>
  <c r="K1828" i="2"/>
  <c r="J1828" i="6" s="1"/>
  <c r="K1829" i="2"/>
  <c r="J1829" i="6" s="1"/>
  <c r="K1830" i="2"/>
  <c r="J1830" i="6" s="1"/>
  <c r="K1831" i="2"/>
  <c r="J1831" i="6" s="1"/>
  <c r="K1832" i="2"/>
  <c r="J1832" i="6" s="1"/>
  <c r="K1833" i="2"/>
  <c r="J1833" i="6" s="1"/>
  <c r="K1834" i="2"/>
  <c r="J1834" i="6" s="1"/>
  <c r="K1835" i="2"/>
  <c r="J1835" i="6" s="1"/>
  <c r="K1836" i="2"/>
  <c r="J1836" i="6" s="1"/>
  <c r="K1837" i="2"/>
  <c r="J1837" i="6" s="1"/>
  <c r="K1838" i="2"/>
  <c r="J1838" i="6" s="1"/>
  <c r="K1839" i="2"/>
  <c r="J1839" i="6" s="1"/>
  <c r="K1840" i="2"/>
  <c r="J1840" i="6" s="1"/>
  <c r="K1841" i="2"/>
  <c r="J1841" i="6" s="1"/>
  <c r="K1842" i="2"/>
  <c r="J1842" i="6" s="1"/>
  <c r="K1843" i="2"/>
  <c r="J1843" i="6" s="1"/>
  <c r="K1844" i="2"/>
  <c r="J1844" i="6" s="1"/>
  <c r="K1845" i="2"/>
  <c r="J1845" i="6" s="1"/>
  <c r="K1846" i="2"/>
  <c r="J1846" i="6" s="1"/>
  <c r="K1847" i="2"/>
  <c r="J1847" i="6" s="1"/>
  <c r="K1848" i="2"/>
  <c r="J1848" i="6" s="1"/>
  <c r="K1849" i="2"/>
  <c r="J1849" i="6" s="1"/>
  <c r="K1850" i="2"/>
  <c r="J1850" i="6" s="1"/>
  <c r="K1851" i="2"/>
  <c r="J1851" i="6" s="1"/>
  <c r="K1852" i="2"/>
  <c r="J1852" i="6" s="1"/>
  <c r="K1853" i="2"/>
  <c r="J1853" i="6" s="1"/>
  <c r="K1854" i="2"/>
  <c r="J1854" i="6" s="1"/>
  <c r="K1855" i="2"/>
  <c r="J1855" i="6" s="1"/>
  <c r="K1856" i="2"/>
  <c r="J1856" i="6" s="1"/>
  <c r="K1857" i="2"/>
  <c r="J1857" i="6" s="1"/>
  <c r="K1858" i="2"/>
  <c r="J1858" i="6" s="1"/>
  <c r="K1859" i="2"/>
  <c r="J1859" i="6" s="1"/>
  <c r="K1860" i="2"/>
  <c r="J1860" i="6" s="1"/>
  <c r="K1861" i="2"/>
  <c r="J1861" i="6" s="1"/>
  <c r="K1862" i="2"/>
  <c r="J1862" i="6" s="1"/>
  <c r="K1863" i="2"/>
  <c r="J1863" i="6" s="1"/>
  <c r="K1864" i="2"/>
  <c r="J1864" i="6" s="1"/>
  <c r="K1865" i="2"/>
  <c r="J1865" i="6" s="1"/>
  <c r="K1866" i="2"/>
  <c r="J1866" i="6" s="1"/>
  <c r="K1867" i="2"/>
  <c r="J1867" i="6" s="1"/>
  <c r="K1868" i="2"/>
  <c r="J1868" i="6" s="1"/>
  <c r="K1869" i="2"/>
  <c r="J1869" i="6" s="1"/>
  <c r="K1870" i="2"/>
  <c r="J1870" i="6" s="1"/>
  <c r="K1871" i="2"/>
  <c r="J1871" i="6" s="1"/>
  <c r="K1872" i="2"/>
  <c r="J1872" i="6" s="1"/>
  <c r="K1873" i="2"/>
  <c r="J1873" i="6" s="1"/>
  <c r="K1874" i="2"/>
  <c r="J1874" i="6" s="1"/>
  <c r="K1875" i="2"/>
  <c r="J1875" i="6" s="1"/>
  <c r="K1876" i="2"/>
  <c r="J1876" i="6" s="1"/>
  <c r="K1877" i="2"/>
  <c r="J1877" i="6" s="1"/>
  <c r="K1878" i="2"/>
  <c r="J1878" i="6" s="1"/>
  <c r="K1879" i="2"/>
  <c r="J1879" i="6" s="1"/>
  <c r="K1880" i="2"/>
  <c r="J1880" i="6" s="1"/>
  <c r="K1881" i="2"/>
  <c r="J1881" i="6" s="1"/>
  <c r="K1882" i="2"/>
  <c r="J1882" i="6" s="1"/>
  <c r="K1883" i="2"/>
  <c r="J1883" i="6" s="1"/>
  <c r="K1884" i="2"/>
  <c r="J1884" i="6" s="1"/>
  <c r="K1885" i="2"/>
  <c r="J1885" i="6" s="1"/>
  <c r="K1886" i="2"/>
  <c r="J1886" i="6" s="1"/>
  <c r="K1887" i="2"/>
  <c r="J1887" i="6" s="1"/>
  <c r="K1888" i="2"/>
  <c r="J1888" i="6" s="1"/>
  <c r="K1889" i="2"/>
  <c r="J1889" i="6" s="1"/>
  <c r="K1890" i="2"/>
  <c r="J1890" i="6" s="1"/>
  <c r="K1891" i="2"/>
  <c r="J1891" i="6" s="1"/>
  <c r="K1892" i="2"/>
  <c r="J1892" i="6" s="1"/>
  <c r="K1893" i="2"/>
  <c r="J1893" i="6" s="1"/>
  <c r="K1894" i="2"/>
  <c r="J1894" i="6" s="1"/>
  <c r="K1895" i="2"/>
  <c r="J1895" i="6" s="1"/>
  <c r="K1896" i="2"/>
  <c r="J1896" i="6" s="1"/>
  <c r="K1897" i="2"/>
  <c r="J1897" i="6" s="1"/>
  <c r="K1898" i="2"/>
  <c r="J1898" i="6" s="1"/>
  <c r="K1899" i="2"/>
  <c r="J1899" i="6" s="1"/>
  <c r="K1900" i="2"/>
  <c r="J1900" i="6" s="1"/>
  <c r="K1901" i="2"/>
  <c r="J1901" i="6" s="1"/>
  <c r="K1902" i="2"/>
  <c r="J1902" i="6" s="1"/>
  <c r="K1903" i="2"/>
  <c r="J1903" i="6" s="1"/>
  <c r="K1904" i="2"/>
  <c r="J1904" i="6" s="1"/>
  <c r="K1905" i="2"/>
  <c r="J1905" i="6" s="1"/>
  <c r="K1906" i="2"/>
  <c r="J1906" i="6" s="1"/>
  <c r="K1907" i="2"/>
  <c r="J1907" i="6" s="1"/>
  <c r="K1908" i="2"/>
  <c r="J1908" i="6" s="1"/>
  <c r="K1909" i="2"/>
  <c r="J1909" i="6" s="1"/>
  <c r="K1910" i="2"/>
  <c r="J1910" i="6" s="1"/>
  <c r="K1911" i="2"/>
  <c r="J1911" i="6" s="1"/>
  <c r="K1912" i="2"/>
  <c r="J1912" i="6" s="1"/>
  <c r="K1913" i="2"/>
  <c r="J1913" i="6" s="1"/>
  <c r="K1914" i="2"/>
  <c r="J1914" i="6" s="1"/>
  <c r="K1915" i="2"/>
  <c r="J1915" i="6" s="1"/>
  <c r="K1916" i="2"/>
  <c r="J1916" i="6" s="1"/>
  <c r="K1917" i="2"/>
  <c r="J1917" i="6" s="1"/>
  <c r="K1918" i="2"/>
  <c r="J1918" i="6" s="1"/>
  <c r="K1919" i="2"/>
  <c r="J1919" i="6" s="1"/>
  <c r="K1920" i="2"/>
  <c r="J1920" i="6" s="1"/>
  <c r="K1921" i="2"/>
  <c r="J1921" i="6" s="1"/>
  <c r="K1922" i="2"/>
  <c r="J1922" i="6" s="1"/>
  <c r="K1923" i="2"/>
  <c r="J1923" i="6" s="1"/>
  <c r="K1924" i="2"/>
  <c r="J1924" i="6" s="1"/>
  <c r="K1925" i="2"/>
  <c r="J1925" i="6" s="1"/>
  <c r="K1926" i="2"/>
  <c r="J1926" i="6" s="1"/>
  <c r="K1927" i="2"/>
  <c r="J1927" i="6" s="1"/>
  <c r="K1928" i="2"/>
  <c r="J1928" i="6" s="1"/>
  <c r="K1929" i="2"/>
  <c r="J1929" i="6" s="1"/>
  <c r="K1930" i="2"/>
  <c r="J1930" i="6" s="1"/>
  <c r="K1931" i="2"/>
  <c r="J1931" i="6" s="1"/>
  <c r="K1932" i="2"/>
  <c r="J1932" i="6" s="1"/>
  <c r="K1933" i="2"/>
  <c r="J1933" i="6" s="1"/>
  <c r="K1934" i="2"/>
  <c r="J1934" i="6" s="1"/>
  <c r="K1935" i="2"/>
  <c r="J1935" i="6" s="1"/>
  <c r="K1936" i="2"/>
  <c r="J1936" i="6" s="1"/>
  <c r="K1937" i="2"/>
  <c r="J1937" i="6" s="1"/>
  <c r="K1938" i="2"/>
  <c r="J1938" i="6" s="1"/>
  <c r="K1939" i="2"/>
  <c r="J1939" i="6" s="1"/>
  <c r="K1940" i="2"/>
  <c r="J1940" i="6" s="1"/>
  <c r="K1941" i="2"/>
  <c r="J1941" i="6" s="1"/>
  <c r="K1942" i="2"/>
  <c r="J1942" i="6" s="1"/>
  <c r="K1943" i="2"/>
  <c r="J1943" i="6" s="1"/>
  <c r="K1944" i="2"/>
  <c r="J1944" i="6" s="1"/>
  <c r="K1945" i="2"/>
  <c r="J1945" i="6" s="1"/>
  <c r="K1946" i="2"/>
  <c r="J1946" i="6" s="1"/>
  <c r="K1947" i="2"/>
  <c r="J1947" i="6" s="1"/>
  <c r="K1948" i="2"/>
  <c r="J1948" i="6" s="1"/>
  <c r="K1949" i="2"/>
  <c r="J1949" i="6" s="1"/>
  <c r="K1950" i="2"/>
  <c r="J1950" i="6" s="1"/>
  <c r="K1951" i="2"/>
  <c r="J1951" i="6" s="1"/>
  <c r="K1952" i="2"/>
  <c r="J1952" i="6" s="1"/>
  <c r="K1953" i="2"/>
  <c r="J1953" i="6" s="1"/>
  <c r="K1954" i="2"/>
  <c r="J1954" i="6" s="1"/>
  <c r="K1955" i="2"/>
  <c r="J1955" i="6" s="1"/>
  <c r="K1956" i="2"/>
  <c r="J1956" i="6" s="1"/>
  <c r="K1957" i="2"/>
  <c r="J1957" i="6" s="1"/>
  <c r="K1958" i="2"/>
  <c r="J1958" i="6" s="1"/>
  <c r="K1959" i="2"/>
  <c r="J1959" i="6" s="1"/>
  <c r="K1960" i="2"/>
  <c r="J1960" i="6" s="1"/>
  <c r="K1961" i="2"/>
  <c r="J1961" i="6" s="1"/>
  <c r="K1962" i="2"/>
  <c r="J1962" i="6" s="1"/>
  <c r="K1963" i="2"/>
  <c r="J1963" i="6" s="1"/>
  <c r="K1964" i="2"/>
  <c r="J1964" i="6" s="1"/>
  <c r="K1965" i="2"/>
  <c r="J1965" i="6" s="1"/>
  <c r="K1966" i="2"/>
  <c r="J1966" i="6" s="1"/>
  <c r="K1967" i="2"/>
  <c r="J1967" i="6" s="1"/>
  <c r="K1968" i="2"/>
  <c r="J1968" i="6" s="1"/>
  <c r="K1969" i="2"/>
  <c r="J1969" i="6" s="1"/>
  <c r="K1970" i="2"/>
  <c r="J1970" i="6" s="1"/>
  <c r="K1971" i="2"/>
  <c r="J1971" i="6" s="1"/>
  <c r="K1972" i="2"/>
  <c r="J1972" i="6" s="1"/>
  <c r="K1973" i="2"/>
  <c r="J1973" i="6" s="1"/>
  <c r="K1974" i="2"/>
  <c r="J1974" i="6" s="1"/>
  <c r="K1975" i="2"/>
  <c r="J1975" i="6" s="1"/>
  <c r="K1976" i="2"/>
  <c r="J1976" i="6" s="1"/>
  <c r="K1977" i="2"/>
  <c r="J1977" i="6" s="1"/>
  <c r="K1978" i="2"/>
  <c r="J1978" i="6" s="1"/>
  <c r="K1979" i="2"/>
  <c r="J1979" i="6" s="1"/>
  <c r="K1980" i="2"/>
  <c r="J1980" i="6" s="1"/>
  <c r="K1981" i="2"/>
  <c r="J1981" i="6" s="1"/>
  <c r="K1982" i="2"/>
  <c r="J1982" i="6" s="1"/>
  <c r="K1983" i="2"/>
  <c r="J1983" i="6" s="1"/>
  <c r="K1984" i="2"/>
  <c r="J1984" i="6" s="1"/>
  <c r="K1985" i="2"/>
  <c r="J1985" i="6" s="1"/>
  <c r="K1986" i="2"/>
  <c r="J1986" i="6" s="1"/>
  <c r="K1987" i="2"/>
  <c r="J1987" i="6" s="1"/>
  <c r="K1988" i="2"/>
  <c r="J1988" i="6" s="1"/>
  <c r="K1989" i="2"/>
  <c r="J1989" i="6" s="1"/>
  <c r="K1990" i="2"/>
  <c r="J1990" i="6" s="1"/>
  <c r="K1991" i="2"/>
  <c r="J1991" i="6" s="1"/>
  <c r="K1992" i="2"/>
  <c r="J1992" i="6" s="1"/>
  <c r="K1993" i="2"/>
  <c r="J1993" i="6" s="1"/>
  <c r="K1994" i="2"/>
  <c r="J1994" i="6" s="1"/>
  <c r="K1995" i="2"/>
  <c r="J1995" i="6" s="1"/>
  <c r="K1996" i="2"/>
  <c r="J1996" i="6" s="1"/>
  <c r="K1997" i="2"/>
  <c r="J1997" i="6" s="1"/>
  <c r="K1998" i="2"/>
  <c r="J1998" i="6" s="1"/>
  <c r="K1999" i="2"/>
  <c r="J1999" i="6" s="1"/>
  <c r="K2000" i="2"/>
  <c r="J2000" i="6" s="1"/>
  <c r="K2001" i="2"/>
  <c r="J2001" i="6" s="1"/>
  <c r="K2002" i="2"/>
  <c r="J2002" i="6" s="1"/>
  <c r="K2003" i="2"/>
  <c r="J2003" i="6" s="1"/>
  <c r="K2004" i="2"/>
  <c r="J2004" i="6" s="1"/>
  <c r="K2005" i="2"/>
  <c r="J2005" i="6" s="1"/>
  <c r="K2006" i="2"/>
  <c r="J2006" i="6" s="1"/>
  <c r="K2007" i="2"/>
  <c r="J2007" i="6" s="1"/>
  <c r="K2008" i="2"/>
  <c r="J2008" i="6" s="1"/>
  <c r="K2009" i="2"/>
  <c r="J2009" i="6" s="1"/>
  <c r="K2010" i="2"/>
  <c r="J2010" i="6" s="1"/>
  <c r="K2011" i="2"/>
  <c r="J2011" i="6" s="1"/>
  <c r="K2012" i="2"/>
  <c r="J2012" i="6" s="1"/>
  <c r="K2013" i="2"/>
  <c r="J2013" i="6" s="1"/>
  <c r="K2014" i="2"/>
  <c r="J2014" i="6" s="1"/>
  <c r="K2015" i="2"/>
  <c r="J2015" i="6" s="1"/>
  <c r="K2016" i="2"/>
  <c r="J2016" i="6" s="1"/>
  <c r="K2017" i="2"/>
  <c r="J2017" i="6" s="1"/>
  <c r="K2018" i="2"/>
  <c r="J2018" i="6" s="1"/>
  <c r="K2019" i="2"/>
  <c r="J2019" i="6" s="1"/>
  <c r="K2020" i="2"/>
  <c r="J2020" i="6" s="1"/>
  <c r="K2021" i="2"/>
  <c r="J2021" i="6" s="1"/>
  <c r="K2022" i="2"/>
  <c r="J2022" i="6" s="1"/>
  <c r="K2023" i="2"/>
  <c r="J2023" i="6" s="1"/>
  <c r="K2024" i="2"/>
  <c r="J2024" i="6" s="1"/>
  <c r="K2025" i="2"/>
  <c r="J2025" i="6" s="1"/>
  <c r="K2026" i="2"/>
  <c r="J2026" i="6" s="1"/>
  <c r="K2027" i="2"/>
  <c r="J2027" i="6" s="1"/>
  <c r="K2028" i="2"/>
  <c r="J2028" i="6" s="1"/>
  <c r="K2029" i="2"/>
  <c r="J2029" i="6" s="1"/>
  <c r="K2030" i="2"/>
  <c r="J2030" i="6" s="1"/>
  <c r="K2031" i="2"/>
  <c r="J2031" i="6" s="1"/>
  <c r="K2032" i="2"/>
  <c r="J2032" i="6" s="1"/>
  <c r="K2033" i="2"/>
  <c r="J2033" i="6" s="1"/>
  <c r="K2034" i="2"/>
  <c r="J2034" i="6" s="1"/>
  <c r="K2035" i="2"/>
  <c r="J2035" i="6" s="1"/>
  <c r="K2036" i="2"/>
  <c r="J2036" i="6" s="1"/>
  <c r="K2037" i="2"/>
  <c r="J2037" i="6" s="1"/>
  <c r="K2038" i="2"/>
  <c r="J2038" i="6" s="1"/>
  <c r="K2039" i="2"/>
  <c r="J2039" i="6" s="1"/>
  <c r="K2040" i="2"/>
  <c r="J2040" i="6" s="1"/>
  <c r="K2041" i="2"/>
  <c r="J2041" i="6" s="1"/>
  <c r="K2042" i="2"/>
  <c r="J2042" i="6" s="1"/>
  <c r="K2043" i="2"/>
  <c r="J2043" i="6" s="1"/>
  <c r="K2044" i="2"/>
  <c r="J2044" i="6" s="1"/>
  <c r="K2045" i="2"/>
  <c r="J2045" i="6" s="1"/>
  <c r="K2046" i="2"/>
  <c r="J2046" i="6" s="1"/>
  <c r="K2047" i="2"/>
  <c r="J2047" i="6" s="1"/>
  <c r="K2048" i="2"/>
  <c r="J2048" i="6" s="1"/>
  <c r="K2049" i="2"/>
  <c r="J2049" i="6" s="1"/>
  <c r="K2050" i="2"/>
  <c r="J2050" i="6" s="1"/>
  <c r="K2051" i="2"/>
  <c r="J2051" i="6" s="1"/>
  <c r="K2052" i="2"/>
  <c r="J2052" i="6" s="1"/>
  <c r="K2053" i="2"/>
  <c r="J2053" i="6" s="1"/>
  <c r="K2054" i="2"/>
  <c r="J2054" i="6" s="1"/>
  <c r="K2055" i="2"/>
  <c r="J2055" i="6" s="1"/>
  <c r="K2056" i="2"/>
  <c r="J2056" i="6" s="1"/>
  <c r="K2057" i="2"/>
  <c r="J2057" i="6" s="1"/>
  <c r="K2058" i="2"/>
  <c r="J2058" i="6" s="1"/>
  <c r="K2059" i="2"/>
  <c r="J2059" i="6" s="1"/>
  <c r="K2060" i="2"/>
  <c r="J2060" i="6" s="1"/>
  <c r="K2061" i="2"/>
  <c r="J2061" i="6" s="1"/>
  <c r="K2062" i="2"/>
  <c r="J2062" i="6" s="1"/>
  <c r="K2063" i="2"/>
  <c r="J2063" i="6" s="1"/>
  <c r="K2064" i="2"/>
  <c r="J2064" i="6" s="1"/>
  <c r="K2065" i="2"/>
  <c r="J2065" i="6" s="1"/>
  <c r="K2066" i="2"/>
  <c r="J2066" i="6" s="1"/>
  <c r="K2067" i="2"/>
  <c r="J2067" i="6" s="1"/>
  <c r="K2068" i="2"/>
  <c r="J2068" i="6" s="1"/>
  <c r="K2069" i="2"/>
  <c r="J2069" i="6" s="1"/>
  <c r="K2070" i="2"/>
  <c r="J2070" i="6" s="1"/>
  <c r="K2071" i="2"/>
  <c r="J2071" i="6" s="1"/>
  <c r="K2072" i="2"/>
  <c r="J2072" i="6" s="1"/>
  <c r="K2073" i="2"/>
  <c r="J2073" i="6" s="1"/>
  <c r="K2074" i="2"/>
  <c r="J2074" i="6" s="1"/>
  <c r="K2075" i="2"/>
  <c r="J2075" i="6" s="1"/>
  <c r="K2076" i="2"/>
  <c r="J2076" i="6" s="1"/>
  <c r="K2077" i="2"/>
  <c r="J2077" i="6" s="1"/>
  <c r="K2078" i="2"/>
  <c r="J2078" i="6" s="1"/>
  <c r="K2079" i="2"/>
  <c r="J2079" i="6" s="1"/>
  <c r="K2080" i="2"/>
  <c r="J2080" i="6" s="1"/>
  <c r="K2081" i="2"/>
  <c r="J2081" i="6" s="1"/>
  <c r="K2082" i="2"/>
  <c r="J2082" i="6" s="1"/>
  <c r="K2083" i="2"/>
  <c r="J2083" i="6" s="1"/>
  <c r="K2084" i="2"/>
  <c r="J2084" i="6" s="1"/>
  <c r="K2085" i="2"/>
  <c r="J2085" i="6" s="1"/>
  <c r="K2086" i="2"/>
  <c r="J2086" i="6" s="1"/>
  <c r="K2087" i="2"/>
  <c r="J2087" i="6" s="1"/>
  <c r="K2088" i="2"/>
  <c r="J2088" i="6" s="1"/>
  <c r="K2089" i="2"/>
  <c r="J2089" i="6" s="1"/>
  <c r="K2090" i="2"/>
  <c r="J2090" i="6" s="1"/>
  <c r="K2091" i="2"/>
  <c r="J2091" i="6" s="1"/>
  <c r="K2092" i="2"/>
  <c r="J2092" i="6" s="1"/>
  <c r="K2093" i="2"/>
  <c r="J2093" i="6" s="1"/>
  <c r="K2094" i="2"/>
  <c r="J2094" i="6" s="1"/>
  <c r="K2095" i="2"/>
  <c r="J2095" i="6" s="1"/>
  <c r="K2096" i="2"/>
  <c r="J2096" i="6" s="1"/>
  <c r="K2097" i="2"/>
  <c r="J2097" i="6" s="1"/>
  <c r="K2098" i="2"/>
  <c r="J2098" i="6" s="1"/>
  <c r="K2099" i="2"/>
  <c r="J2099" i="6" s="1"/>
  <c r="K2100" i="2"/>
  <c r="J2100" i="6" s="1"/>
  <c r="K2101" i="2"/>
  <c r="J2101" i="6" s="1"/>
  <c r="K2102" i="2"/>
  <c r="J2102" i="6" s="1"/>
  <c r="K2103" i="2"/>
  <c r="J2103" i="6" s="1"/>
  <c r="K2104" i="2"/>
  <c r="J2104" i="6" s="1"/>
  <c r="K2105" i="2"/>
  <c r="J2105" i="6" s="1"/>
  <c r="K2106" i="2"/>
  <c r="J2106" i="6" s="1"/>
  <c r="K2107" i="2"/>
  <c r="J2107" i="6" s="1"/>
  <c r="K2108" i="2"/>
  <c r="J2108" i="6" s="1"/>
  <c r="K2109" i="2"/>
  <c r="J2109" i="6" s="1"/>
  <c r="K2110" i="2"/>
  <c r="J2110" i="6" s="1"/>
  <c r="K2111" i="2"/>
  <c r="J2111" i="6" s="1"/>
  <c r="K2112" i="2"/>
  <c r="J2112" i="6" s="1"/>
  <c r="K2113" i="2"/>
  <c r="J2113" i="6" s="1"/>
  <c r="K2114" i="2"/>
  <c r="J2114" i="6" s="1"/>
  <c r="K2115" i="2"/>
  <c r="J2115" i="6" s="1"/>
  <c r="K2116" i="2"/>
  <c r="J2116" i="6" s="1"/>
  <c r="K2117" i="2"/>
  <c r="J2117" i="6" s="1"/>
  <c r="K2118" i="2"/>
  <c r="J2118" i="6" s="1"/>
  <c r="K2119" i="2"/>
  <c r="J2119" i="6" s="1"/>
  <c r="K2120" i="2"/>
  <c r="J2120" i="6" s="1"/>
  <c r="K2121" i="2"/>
  <c r="J2121" i="6" s="1"/>
  <c r="K2122" i="2"/>
  <c r="J2122" i="6" s="1"/>
  <c r="K2123" i="2"/>
  <c r="J2123" i="6" s="1"/>
  <c r="K2124" i="2"/>
  <c r="J2124" i="6" s="1"/>
  <c r="K2125" i="2"/>
  <c r="J2125" i="6" s="1"/>
  <c r="K2126" i="2"/>
  <c r="J2126" i="6" s="1"/>
  <c r="K2127" i="2"/>
  <c r="J2127" i="6" s="1"/>
  <c r="K2128" i="2"/>
  <c r="J2128" i="6" s="1"/>
  <c r="K2129" i="2"/>
  <c r="J2129" i="6" s="1"/>
  <c r="K2130" i="2"/>
  <c r="J2130" i="6" s="1"/>
  <c r="K2131" i="2"/>
  <c r="J2131" i="6" s="1"/>
  <c r="K2132" i="2"/>
  <c r="J2132" i="6" s="1"/>
  <c r="K2133" i="2"/>
  <c r="J2133" i="6" s="1"/>
  <c r="K2134" i="2"/>
  <c r="J2134" i="6" s="1"/>
  <c r="K2135" i="2"/>
  <c r="J2135" i="6" s="1"/>
  <c r="K2136" i="2"/>
  <c r="J2136" i="6" s="1"/>
  <c r="K2137" i="2"/>
  <c r="J2137" i="6" s="1"/>
  <c r="K2138" i="2"/>
  <c r="J2138" i="6" s="1"/>
  <c r="K2139" i="2"/>
  <c r="J2139" i="6" s="1"/>
  <c r="K2140" i="2"/>
  <c r="J2140" i="6" s="1"/>
  <c r="K2141" i="2"/>
  <c r="J2141" i="6" s="1"/>
  <c r="K2142" i="2"/>
  <c r="J2142" i="6" s="1"/>
  <c r="K2143" i="2"/>
  <c r="J2143" i="6" s="1"/>
  <c r="K2144" i="2"/>
  <c r="J2144" i="6" s="1"/>
  <c r="K2145" i="2"/>
  <c r="J2145" i="6" s="1"/>
  <c r="K2146" i="2"/>
  <c r="J2146" i="6" s="1"/>
  <c r="K2147" i="2"/>
  <c r="J2147" i="6" s="1"/>
  <c r="K2148" i="2"/>
  <c r="J2148" i="6" s="1"/>
  <c r="K2149" i="2"/>
  <c r="J2149" i="6" s="1"/>
  <c r="K2150" i="2"/>
  <c r="J2150" i="6" s="1"/>
  <c r="K2151" i="2"/>
  <c r="J2151" i="6" s="1"/>
  <c r="K2152" i="2"/>
  <c r="J2152" i="6" s="1"/>
  <c r="K2153" i="2"/>
  <c r="J2153" i="6" s="1"/>
  <c r="K2154" i="2"/>
  <c r="J2154" i="6" s="1"/>
  <c r="K2155" i="2"/>
  <c r="J2155" i="6" s="1"/>
  <c r="K2156" i="2"/>
  <c r="J2156" i="6" s="1"/>
  <c r="K2157" i="2"/>
  <c r="J2157" i="6" s="1"/>
  <c r="K2158" i="2"/>
  <c r="J2158" i="6" s="1"/>
  <c r="K2159" i="2"/>
  <c r="J2159" i="6" s="1"/>
  <c r="K2160" i="2"/>
  <c r="J2160" i="6" s="1"/>
  <c r="K2161" i="2"/>
  <c r="J2161" i="6" s="1"/>
  <c r="K2162" i="2"/>
  <c r="J2162" i="6" s="1"/>
  <c r="K2163" i="2"/>
  <c r="J2163" i="6" s="1"/>
  <c r="K2164" i="2"/>
  <c r="J2164" i="6" s="1"/>
  <c r="K2165" i="2"/>
  <c r="J2165" i="6" s="1"/>
  <c r="K2166" i="2"/>
  <c r="J2166" i="6" s="1"/>
  <c r="K2167" i="2"/>
  <c r="J2167" i="6" s="1"/>
  <c r="K2168" i="2"/>
  <c r="J2168" i="6" s="1"/>
  <c r="K2169" i="2"/>
  <c r="J2169" i="6" s="1"/>
  <c r="K2170" i="2"/>
  <c r="J2170" i="6" s="1"/>
  <c r="K2171" i="2"/>
  <c r="J2171" i="6" s="1"/>
  <c r="K2172" i="2"/>
  <c r="J2172" i="6" s="1"/>
  <c r="K2173" i="2"/>
  <c r="J2173" i="6" s="1"/>
  <c r="K2174" i="2"/>
  <c r="J2174" i="6" s="1"/>
  <c r="K2175" i="2"/>
  <c r="J2175" i="6" s="1"/>
  <c r="K2176" i="2"/>
  <c r="J2176" i="6" s="1"/>
  <c r="K2177" i="2"/>
  <c r="J2177" i="6" s="1"/>
  <c r="K2178" i="2"/>
  <c r="J2178" i="6" s="1"/>
  <c r="K2179" i="2"/>
  <c r="J2179" i="6" s="1"/>
  <c r="K2180" i="2"/>
  <c r="J2180" i="6" s="1"/>
  <c r="K2181" i="2"/>
  <c r="J2181" i="6" s="1"/>
  <c r="K2182" i="2"/>
  <c r="J2182" i="6" s="1"/>
  <c r="K2183" i="2"/>
  <c r="J2183" i="6" s="1"/>
  <c r="K2184" i="2"/>
  <c r="J2184" i="6" s="1"/>
  <c r="K2185" i="2"/>
  <c r="J2185" i="6" s="1"/>
  <c r="K2186" i="2"/>
  <c r="J2186" i="6" s="1"/>
  <c r="K2187" i="2"/>
  <c r="J2187" i="6" s="1"/>
  <c r="K2188" i="2"/>
  <c r="J2188" i="6" s="1"/>
  <c r="K2189" i="2"/>
  <c r="J2189" i="6" s="1"/>
  <c r="K2190" i="2"/>
  <c r="J2190" i="6" s="1"/>
  <c r="K2191" i="2"/>
  <c r="J2191" i="6" s="1"/>
  <c r="K2192" i="2"/>
  <c r="J2192" i="6" s="1"/>
  <c r="K2193" i="2"/>
  <c r="J2193" i="6" s="1"/>
  <c r="K2194" i="2"/>
  <c r="J2194" i="6" s="1"/>
  <c r="K2195" i="2"/>
  <c r="J2195" i="6" s="1"/>
  <c r="K2196" i="2"/>
  <c r="J2196" i="6" s="1"/>
  <c r="K2197" i="2"/>
  <c r="J2197" i="6" s="1"/>
  <c r="K2198" i="2"/>
  <c r="J2198" i="6" s="1"/>
  <c r="K2199" i="2"/>
  <c r="J2199" i="6" s="1"/>
  <c r="K2200" i="2"/>
  <c r="J2200" i="6" s="1"/>
  <c r="K2201" i="2"/>
  <c r="J2201" i="6" s="1"/>
  <c r="K2202" i="2"/>
  <c r="J2202" i="6" s="1"/>
  <c r="K2203" i="2"/>
  <c r="J2203" i="6" s="1"/>
  <c r="K2204" i="2"/>
  <c r="J2204" i="6" s="1"/>
  <c r="K2205" i="2"/>
  <c r="J2205" i="6" s="1"/>
  <c r="K2206" i="2"/>
  <c r="J2206" i="6" s="1"/>
  <c r="K2207" i="2"/>
  <c r="J2207" i="6" s="1"/>
  <c r="K2208" i="2"/>
  <c r="J2208" i="6" s="1"/>
  <c r="K2209" i="2"/>
  <c r="J2209" i="6" s="1"/>
  <c r="K2210" i="2"/>
  <c r="J2210" i="6" s="1"/>
  <c r="K2211" i="2"/>
  <c r="J2211" i="6" s="1"/>
  <c r="K2212" i="2"/>
  <c r="J2212" i="6" s="1"/>
  <c r="K2213" i="2"/>
  <c r="J2213" i="6" s="1"/>
  <c r="K2214" i="2"/>
  <c r="J2214" i="6" s="1"/>
  <c r="K2215" i="2"/>
  <c r="J2215" i="6" s="1"/>
  <c r="K2216" i="2"/>
  <c r="J2216" i="6" s="1"/>
  <c r="K2217" i="2"/>
  <c r="J2217" i="6" s="1"/>
  <c r="K2218" i="2"/>
  <c r="J2218" i="6" s="1"/>
  <c r="K2219" i="2"/>
  <c r="J2219" i="6" s="1"/>
  <c r="K2220" i="2"/>
  <c r="J2220" i="6" s="1"/>
  <c r="K2221" i="2"/>
  <c r="J2221" i="6" s="1"/>
  <c r="K2222" i="2"/>
  <c r="J2222" i="6" s="1"/>
  <c r="K2223" i="2"/>
  <c r="J2223" i="6" s="1"/>
  <c r="K2224" i="2"/>
  <c r="J2224" i="6" s="1"/>
  <c r="K2225" i="2"/>
  <c r="J2225" i="6" s="1"/>
  <c r="K2226" i="2"/>
  <c r="J2226" i="6" s="1"/>
  <c r="K2227" i="2"/>
  <c r="J2227" i="6" s="1"/>
  <c r="K2228" i="2"/>
  <c r="J2228" i="6" s="1"/>
  <c r="K2229" i="2"/>
  <c r="J2229" i="6" s="1"/>
  <c r="K2230" i="2"/>
  <c r="J2230" i="6" s="1"/>
  <c r="K2231" i="2"/>
  <c r="J2231" i="6" s="1"/>
  <c r="K2232" i="2"/>
  <c r="J2232" i="6" s="1"/>
  <c r="K2233" i="2"/>
  <c r="J2233" i="6" s="1"/>
  <c r="K2234" i="2"/>
  <c r="J2234" i="6" s="1"/>
  <c r="K2235" i="2"/>
  <c r="J2235" i="6" s="1"/>
  <c r="K2236" i="2"/>
  <c r="J2236" i="6" s="1"/>
  <c r="K2237" i="2"/>
  <c r="J2237" i="6" s="1"/>
  <c r="K2238" i="2"/>
  <c r="J2238" i="6" s="1"/>
  <c r="K2239" i="2"/>
  <c r="J2239" i="6" s="1"/>
  <c r="K2240" i="2"/>
  <c r="J2240" i="6" s="1"/>
  <c r="K2241" i="2"/>
  <c r="J2241" i="6" s="1"/>
  <c r="K2242" i="2"/>
  <c r="J2242" i="6" s="1"/>
  <c r="K2243" i="2"/>
  <c r="J2243" i="6" s="1"/>
  <c r="K2244" i="2"/>
  <c r="J2244" i="6" s="1"/>
  <c r="K2245" i="2"/>
  <c r="J2245" i="6" s="1"/>
  <c r="K2246" i="2"/>
  <c r="J2246" i="6" s="1"/>
  <c r="K2247" i="2"/>
  <c r="J2247" i="6" s="1"/>
  <c r="K2248" i="2"/>
  <c r="J2248" i="6" s="1"/>
  <c r="K2249" i="2"/>
  <c r="J2249" i="6" s="1"/>
  <c r="K2250" i="2"/>
  <c r="J2250" i="6" s="1"/>
  <c r="K2251" i="2"/>
  <c r="J2251" i="6" s="1"/>
  <c r="K2252" i="2"/>
  <c r="J2252" i="6" s="1"/>
  <c r="K2253" i="2"/>
  <c r="J2253" i="6" s="1"/>
  <c r="K2254" i="2"/>
  <c r="J2254" i="6" s="1"/>
  <c r="K2255" i="2"/>
  <c r="J2255" i="6" s="1"/>
  <c r="K2256" i="2"/>
  <c r="J2256" i="6" s="1"/>
  <c r="K2257" i="2"/>
  <c r="J2257" i="6" s="1"/>
  <c r="K2258" i="2"/>
  <c r="J2258" i="6" s="1"/>
  <c r="K2259" i="2"/>
  <c r="J2259" i="6" s="1"/>
  <c r="K2260" i="2"/>
  <c r="J2260" i="6" s="1"/>
  <c r="K2261" i="2"/>
  <c r="J2261" i="6" s="1"/>
  <c r="K2262" i="2"/>
  <c r="J2262" i="6" s="1"/>
  <c r="K2263" i="2"/>
  <c r="J2263" i="6" s="1"/>
  <c r="K2264" i="2"/>
  <c r="J2264" i="6" s="1"/>
  <c r="K2265" i="2"/>
  <c r="J2265" i="6" s="1"/>
  <c r="K2266" i="2"/>
  <c r="J2266" i="6" s="1"/>
  <c r="K2267" i="2"/>
  <c r="J2267" i="6" s="1"/>
  <c r="K2268" i="2"/>
  <c r="J2268" i="6" s="1"/>
  <c r="K2269" i="2"/>
  <c r="J2269" i="6" s="1"/>
  <c r="K2270" i="2"/>
  <c r="J2270" i="6" s="1"/>
  <c r="K2271" i="2"/>
  <c r="J2271" i="6" s="1"/>
  <c r="K2272" i="2"/>
  <c r="J2272" i="6" s="1"/>
  <c r="K2273" i="2"/>
  <c r="J2273" i="6" s="1"/>
  <c r="K2274" i="2"/>
  <c r="J2274" i="6" s="1"/>
  <c r="K2275" i="2"/>
  <c r="J2275" i="6" s="1"/>
  <c r="K2276" i="2"/>
  <c r="J2276" i="6" s="1"/>
  <c r="K2277" i="2"/>
  <c r="J2277" i="6" s="1"/>
  <c r="K2278" i="2"/>
  <c r="J2278" i="6" s="1"/>
  <c r="K2279" i="2"/>
  <c r="J2279" i="6" s="1"/>
  <c r="K2280" i="2"/>
  <c r="J2280" i="6" s="1"/>
  <c r="K2281" i="2"/>
  <c r="J2281" i="6" s="1"/>
  <c r="K2282" i="2"/>
  <c r="J2282" i="6" s="1"/>
  <c r="K2283" i="2"/>
  <c r="J2283" i="6" s="1"/>
  <c r="K2284" i="2"/>
  <c r="J2284" i="6" s="1"/>
  <c r="K2285" i="2"/>
  <c r="J2285" i="6" s="1"/>
  <c r="K2286" i="2"/>
  <c r="J2286" i="6" s="1"/>
  <c r="K2287" i="2"/>
  <c r="J2287" i="6" s="1"/>
  <c r="K2288" i="2"/>
  <c r="J2288" i="6" s="1"/>
  <c r="K2289" i="2"/>
  <c r="J2289" i="6" s="1"/>
  <c r="K2290" i="2"/>
  <c r="J2290" i="6" s="1"/>
  <c r="K2291" i="2"/>
  <c r="J2291" i="6" s="1"/>
  <c r="K2292" i="2"/>
  <c r="J2292" i="6" s="1"/>
  <c r="K2293" i="2"/>
  <c r="J2293" i="6" s="1"/>
  <c r="K2294" i="2"/>
  <c r="J2294" i="6" s="1"/>
  <c r="K2295" i="2"/>
  <c r="J2295" i="6" s="1"/>
  <c r="K2296" i="2"/>
  <c r="J2296" i="6" s="1"/>
  <c r="K2297" i="2"/>
  <c r="J2297" i="6" s="1"/>
  <c r="K2298" i="2"/>
  <c r="J2298" i="6" s="1"/>
  <c r="K2299" i="2"/>
  <c r="J2299" i="6" s="1"/>
  <c r="K2300" i="2"/>
  <c r="J2300" i="6" s="1"/>
  <c r="K2301" i="2"/>
  <c r="J2301" i="6" s="1"/>
  <c r="K2302" i="2"/>
  <c r="J2302" i="6" s="1"/>
  <c r="K2303" i="2"/>
  <c r="J2303" i="6" s="1"/>
  <c r="K2304" i="2"/>
  <c r="J2304" i="6" s="1"/>
  <c r="K2305" i="2"/>
  <c r="J2305" i="6" s="1"/>
  <c r="K2306" i="2"/>
  <c r="J2306" i="6" s="1"/>
  <c r="K2307" i="2"/>
  <c r="J2307" i="6" s="1"/>
  <c r="K2308" i="2"/>
  <c r="J2308" i="6" s="1"/>
  <c r="K2309" i="2"/>
  <c r="J2309" i="6" s="1"/>
  <c r="K2310" i="2"/>
  <c r="J2310" i="6" s="1"/>
  <c r="K2311" i="2"/>
  <c r="J2311" i="6" s="1"/>
  <c r="K2312" i="2"/>
  <c r="J2312" i="6" s="1"/>
  <c r="K2313" i="2"/>
  <c r="J2313" i="6" s="1"/>
  <c r="K2314" i="2"/>
  <c r="J2314" i="6" s="1"/>
  <c r="K2315" i="2"/>
  <c r="J2315" i="6" s="1"/>
  <c r="K2316" i="2"/>
  <c r="J2316" i="6" s="1"/>
  <c r="K2317" i="2"/>
  <c r="J2317" i="6" s="1"/>
  <c r="K2318" i="2"/>
  <c r="J2318" i="6" s="1"/>
  <c r="K2319" i="2"/>
  <c r="J2319" i="6" s="1"/>
  <c r="K2320" i="2"/>
  <c r="J2320" i="6" s="1"/>
  <c r="K2321" i="2"/>
  <c r="J2321" i="6" s="1"/>
  <c r="K2322" i="2"/>
  <c r="J2322" i="6" s="1"/>
  <c r="K2323" i="2"/>
  <c r="J2323" i="6" s="1"/>
  <c r="K2324" i="2"/>
  <c r="J2324" i="6" s="1"/>
  <c r="K2325" i="2"/>
  <c r="J2325" i="6" s="1"/>
  <c r="K2326" i="2"/>
  <c r="J2326" i="6" s="1"/>
  <c r="K2327" i="2"/>
  <c r="J2327" i="6" s="1"/>
  <c r="K2328" i="2"/>
  <c r="J2328" i="6" s="1"/>
  <c r="K2329" i="2"/>
  <c r="J2329" i="6" s="1"/>
  <c r="K2330" i="2"/>
  <c r="J2330" i="6" s="1"/>
  <c r="K2331" i="2"/>
  <c r="J2331" i="6" s="1"/>
  <c r="K2332" i="2"/>
  <c r="J2332" i="6" s="1"/>
  <c r="K2333" i="2"/>
  <c r="J2333" i="6" s="1"/>
  <c r="K2334" i="2"/>
  <c r="J2334" i="6" s="1"/>
  <c r="K2335" i="2"/>
  <c r="J2335" i="6" s="1"/>
  <c r="K2336" i="2"/>
  <c r="J2336" i="6" s="1"/>
  <c r="K2" i="2"/>
  <c r="J2" i="6" s="1"/>
  <c r="O14" i="2" l="1"/>
  <c r="O15" i="2"/>
  <c r="O13" i="2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8" i="1"/>
  <c r="AC17" i="1"/>
  <c r="AC16" i="1"/>
  <c r="AC15" i="1"/>
  <c r="AC14" i="1"/>
  <c r="AC13" i="1"/>
  <c r="AC12" i="1"/>
  <c r="AC11" i="1"/>
  <c r="AC10" i="1"/>
  <c r="AC9" i="1"/>
  <c r="AC8" i="1"/>
  <c r="AB8" i="1"/>
  <c r="AB9" i="1"/>
  <c r="AB10" i="1"/>
  <c r="AB11" i="1"/>
  <c r="AB12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W13" i="1" l="1"/>
  <c r="W12" i="1"/>
  <c r="W11" i="1"/>
  <c r="V9" i="1" a="1"/>
  <c r="V9" i="1" s="1"/>
  <c r="R13" i="1"/>
  <c r="R12" i="1"/>
  <c r="R11" i="1"/>
  <c r="Q9" i="1" a="1"/>
  <c r="Q9" i="1" s="1"/>
  <c r="N5" i="2" a="1"/>
  <c r="N5" i="2" s="1"/>
  <c r="O7" i="2"/>
  <c r="O8" i="2"/>
  <c r="N3" i="2"/>
  <c r="U3" i="2"/>
  <c r="T3" i="2"/>
  <c r="S3" i="2"/>
  <c r="R3" i="2"/>
  <c r="Q3" i="2"/>
  <c r="P3" i="2"/>
  <c r="O3" i="2"/>
  <c r="O9" i="2" l="1"/>
  <c r="I636" i="6"/>
  <c r="I561" i="6"/>
  <c r="AB13" i="1"/>
  <c r="AB1481" i="1"/>
  <c r="AC19" i="1"/>
  <c r="AC1474" i="1"/>
  <c r="W14" i="1"/>
  <c r="R14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<sst xmlns="http://schemas.openxmlformats.org/spreadsheetml/2006/main" count="54987" uniqueCount="10515">
  <si>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</si>
  <si>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</si>
  <si>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</si>
  <si>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</si>
  <si>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</si>
  <si>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</si>
  <si>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</si>
  <si>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</si>
  <si>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</si>
  <si>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</si>
  <si>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</si>
  <si>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</si>
  <si>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</si>
  <si>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</si>
  <si>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</si>
  <si>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</si>
  <si>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</si>
  <si>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</si>
  <si>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</si>
  <si>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</si>
  <si>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</si>
  <si>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</si>
  <si>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</si>
  <si>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</si>
  <si>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</si>
  <si>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</si>
  <si>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</si>
  <si>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</si>
  <si>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</si>
  <si>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</si>
  <si>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</si>
  <si>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</si>
  <si>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</si>
  <si>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</si>
  <si>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</si>
  <si>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</si>
  <si>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</si>
  <si>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</si>
  <si>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</si>
  <si>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</si>
  <si>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</si>
  <si>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</si>
  <si>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</si>
  <si>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</si>
  <si>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</si>
  <si>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</si>
  <si>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</si>
  <si>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</si>
  <si>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</si>
  <si>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</si>
  <si>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</si>
  <si>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</si>
  <si>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</si>
  <si>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</si>
  <si>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</si>
  <si>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</si>
  <si>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</si>
  <si>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</si>
  <si>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</si>
  <si>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</si>
  <si>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</si>
  <si>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</si>
  <si>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</si>
  <si>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</si>
  <si>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</si>
  <si>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</si>
  <si>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</si>
  <si>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</si>
  <si>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</si>
  <si>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</si>
  <si>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</si>
  <si>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</si>
  <si>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</si>
  <si>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</si>
  <si>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</si>
  <si>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</si>
  <si>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</si>
  <si>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</si>
  <si>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</si>
  <si>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</si>
  <si>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</si>
  <si>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</si>
  <si>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</si>
  <si>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</si>
  <si>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</si>
  <si>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</si>
  <si>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</si>
  <si>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</si>
  <si>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</si>
  <si>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</si>
  <si>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</si>
  <si>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</si>
  <si>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</si>
  <si>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</si>
  <si>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</si>
  <si>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</si>
  <si>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</si>
  <si>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</si>
  <si>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</si>
  <si>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</si>
  <si>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</si>
  <si>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</si>
  <si>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</si>
  <si>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</si>
  <si>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</si>
  <si>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</si>
  <si>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</si>
  <si>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</si>
  <si>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</si>
  <si>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</si>
  <si>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</si>
  <si>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</si>
  <si>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</si>
  <si>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</si>
  <si>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</si>
  <si>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</si>
  <si>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</si>
  <si>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</si>
  <si>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</si>
  <si>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</si>
  <si>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</si>
  <si>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</si>
  <si>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</si>
  <si>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</si>
  <si>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</si>
  <si>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</si>
  <si>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</si>
  <si>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</si>
  <si>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</si>
  <si>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</si>
  <si>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</si>
  <si>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</si>
  <si>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</si>
  <si>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</si>
  <si>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</si>
  <si>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</si>
  <si>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</si>
  <si>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</si>
  <si>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</si>
  <si>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</si>
  <si>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</si>
  <si>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</si>
  <si>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</si>
  <si>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</si>
  <si>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</si>
  <si>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</si>
  <si>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</si>
  <si>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</si>
  <si>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</si>
  <si>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</si>
  <si>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</si>
  <si>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</si>
  <si>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</si>
  <si>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</si>
  <si>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</si>
  <si>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</si>
  <si>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</si>
  <si>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</si>
  <si>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</si>
  <si>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</si>
  <si>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</si>
  <si>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</si>
  <si>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</si>
  <si>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</si>
  <si>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</si>
  <si>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</si>
  <si>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</si>
  <si>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</si>
  <si>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</si>
  <si>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</si>
  <si>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</si>
  <si>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</si>
  <si>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</si>
  <si>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</si>
  <si>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</si>
  <si>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</si>
  <si>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</si>
  <si>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</si>
  <si>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</si>
  <si>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</si>
  <si>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</si>
  <si>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</si>
  <si>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</si>
  <si>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</si>
  <si>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</si>
  <si>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</si>
  <si>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</si>
  <si>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</si>
  <si>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</si>
  <si>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</si>
  <si>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</si>
  <si>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</si>
  <si>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</si>
  <si>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</si>
  <si>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</si>
  <si>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</si>
  <si>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</si>
  <si>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</si>
  <si>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</si>
  <si>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</si>
  <si>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</si>
  <si>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</si>
  <si>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</si>
  <si>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</si>
  <si>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</si>
  <si>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</si>
  <si>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</si>
  <si>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</si>
  <si>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</si>
  <si>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</si>
  <si>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</si>
  <si>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</si>
  <si>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</si>
  <si>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</si>
  <si>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</si>
  <si>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</si>
  <si>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</si>
  <si>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</si>
  <si>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</si>
  <si>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</si>
  <si>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</si>
  <si>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</si>
  <si>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</si>
  <si>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</si>
  <si>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</si>
  <si>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</si>
  <si>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</si>
  <si>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</si>
  <si>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</si>
  <si>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</si>
  <si>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</si>
  <si>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</si>
  <si>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</si>
  <si>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</si>
  <si>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</si>
  <si>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</si>
  <si>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</si>
  <si>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</si>
  <si>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</si>
  <si>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</si>
  <si>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</si>
  <si>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</si>
  <si>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</si>
  <si>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</si>
  <si>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</si>
  <si>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</si>
  <si>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</si>
  <si>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</si>
  <si>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</si>
  <si>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</si>
  <si>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</si>
  <si>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</si>
  <si>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</si>
  <si>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</si>
  <si>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</si>
  <si>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</si>
  <si>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</si>
  <si>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</si>
  <si>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</si>
  <si>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</si>
  <si>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</si>
  <si>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</si>
  <si>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</si>
  <si>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</si>
  <si>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</si>
  <si>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</si>
  <si>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</si>
  <si>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</si>
  <si>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</si>
  <si>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</si>
  <si>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</si>
  <si>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</si>
  <si>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</si>
  <si>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</si>
  <si>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</si>
  <si>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</si>
  <si>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</si>
  <si>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</si>
  <si>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</si>
  <si>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</si>
  <si>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</si>
  <si>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</si>
  <si>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</si>
  <si>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</si>
  <si>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</si>
  <si>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</si>
  <si>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</si>
  <si>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</si>
  <si>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</si>
  <si>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</si>
  <si>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</si>
  <si>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</si>
  <si>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</si>
  <si>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</si>
  <si>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</si>
  <si>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</si>
  <si>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</si>
  <si>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</si>
  <si>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</si>
  <si>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</si>
  <si>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</si>
  <si>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</si>
  <si>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</si>
  <si>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</si>
  <si>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</si>
  <si>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</si>
  <si>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</si>
  <si>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</si>
  <si>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</si>
  <si>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</si>
  <si>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</si>
  <si>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</si>
  <si>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</si>
  <si>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</si>
  <si>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</si>
  <si>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</si>
  <si>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</si>
  <si>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</si>
  <si>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</si>
  <si>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</si>
  <si>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</si>
  <si>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</si>
  <si>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</si>
  <si>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</si>
  <si>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</si>
  <si>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</si>
  <si>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</si>
  <si>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</si>
  <si>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</si>
  <si>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</si>
  <si>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</si>
  <si>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</si>
  <si>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</si>
  <si>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</si>
  <si>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</si>
  <si>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</si>
  <si>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</si>
  <si>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</si>
  <si>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</si>
  <si>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</si>
  <si>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</si>
  <si>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</si>
  <si>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</si>
  <si>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</si>
  <si>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</si>
  <si>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</si>
  <si>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</si>
  <si>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</si>
  <si>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</si>
  <si>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</si>
  <si>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</si>
  <si>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</si>
  <si>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</si>
  <si>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</si>
  <si>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</si>
  <si>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</si>
  <si>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</si>
  <si>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</si>
  <si>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</si>
  <si>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</si>
  <si>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</si>
  <si>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</si>
  <si>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</si>
  <si>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</si>
  <si>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</si>
  <si>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</si>
  <si>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</si>
  <si>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</si>
  <si>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</si>
  <si>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</si>
  <si>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</si>
  <si>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</si>
  <si>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</si>
  <si>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</si>
  <si>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</si>
  <si>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</si>
  <si>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</si>
  <si>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</si>
  <si>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</si>
  <si>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</si>
  <si>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</si>
  <si>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</si>
  <si>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</si>
  <si>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</si>
  <si>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</si>
  <si>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</si>
  <si>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</si>
  <si>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</si>
  <si>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</si>
  <si>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</si>
  <si>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</si>
  <si>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</si>
  <si>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</si>
  <si>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</si>
  <si>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</si>
  <si>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</si>
  <si>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</si>
  <si>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</si>
  <si>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</si>
  <si>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</si>
  <si>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</si>
  <si>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</si>
  <si>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</si>
  <si>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</si>
  <si>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</si>
  <si>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</si>
  <si>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</si>
  <si>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</si>
  <si>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</si>
  <si>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</si>
  <si>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</si>
  <si>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</si>
  <si>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</si>
  <si>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</si>
  <si>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</si>
  <si>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</si>
  <si>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</si>
  <si>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</si>
  <si>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</si>
  <si>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</si>
  <si>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</si>
  <si>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</si>
  <si>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</si>
  <si>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</si>
  <si>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</si>
  <si>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</si>
  <si>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</si>
  <si>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</si>
  <si>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</si>
  <si>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</si>
  <si>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</si>
  <si>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</si>
  <si>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</si>
  <si>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</si>
  <si>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</si>
  <si>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</si>
  <si>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</si>
  <si>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</si>
  <si>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</si>
  <si>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</si>
  <si>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</si>
  <si>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</si>
  <si>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</si>
  <si>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</si>
  <si>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</si>
  <si>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</si>
  <si>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</si>
  <si>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</si>
  <si>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</si>
  <si>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</si>
  <si>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</si>
  <si>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</si>
  <si>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</si>
  <si>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</si>
  <si>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</si>
  <si>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</si>
  <si>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</si>
  <si>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</si>
  <si>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</si>
  <si>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</si>
  <si>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</si>
  <si>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</si>
  <si>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</si>
  <si>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</si>
  <si>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</si>
  <si>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</si>
  <si>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</si>
  <si>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</si>
  <si>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</si>
  <si>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</si>
  <si>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</si>
  <si>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</si>
  <si>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</si>
  <si>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</si>
  <si>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</si>
  <si>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</si>
  <si>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</si>
  <si>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</si>
  <si>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</si>
  <si>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</si>
  <si>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</si>
  <si>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</si>
  <si>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</si>
  <si>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</si>
  <si>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</si>
  <si>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</si>
  <si>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</si>
  <si>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</si>
  <si>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</si>
  <si>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</si>
  <si>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</si>
  <si>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</si>
  <si>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</si>
  <si>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</si>
  <si>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</si>
  <si>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</si>
  <si>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</si>
  <si>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</si>
  <si>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</si>
  <si>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</si>
  <si>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</si>
  <si>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</si>
  <si>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</si>
  <si>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</si>
  <si>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</si>
  <si>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</si>
  <si>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</si>
  <si>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</si>
  <si>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</si>
  <si>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</si>
  <si>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</si>
  <si>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</si>
  <si>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</si>
  <si>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</si>
  <si>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</si>
  <si>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</si>
  <si>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</si>
  <si>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</si>
  <si>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</si>
  <si>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</si>
  <si>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</si>
  <si>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</si>
  <si>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</si>
  <si>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</si>
  <si>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</si>
  <si>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</si>
  <si>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</si>
  <si>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</si>
  <si>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</si>
  <si>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</si>
  <si>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</si>
  <si>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</si>
  <si>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</si>
  <si>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</si>
  <si>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</si>
  <si>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</si>
  <si>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</si>
  <si>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</si>
  <si>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</si>
  <si>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</si>
  <si>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</si>
  <si>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</si>
  <si>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</si>
  <si>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</si>
  <si>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</si>
  <si>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</si>
  <si>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</si>
  <si>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</si>
  <si>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</si>
  <si>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</si>
  <si>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</si>
  <si>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</si>
  <si>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</si>
  <si>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</si>
  <si>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</si>
  <si>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</si>
  <si>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</si>
  <si>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</si>
  <si>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</si>
  <si>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</si>
  <si>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</si>
  <si>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</si>
  <si>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</si>
  <si>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</si>
  <si>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</si>
  <si>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</si>
  <si>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</si>
  <si>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</si>
  <si>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</si>
  <si>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</si>
  <si>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</si>
  <si>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</si>
  <si>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</si>
  <si>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</si>
  <si>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</si>
  <si>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</si>
  <si>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</si>
  <si>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</si>
  <si>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</si>
  <si>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</si>
  <si>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</si>
  <si>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</si>
  <si>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</si>
  <si>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</si>
  <si>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</si>
  <si>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</si>
  <si>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</si>
  <si>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</si>
  <si>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</si>
  <si>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</si>
  <si>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</si>
  <si>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</si>
  <si>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</si>
  <si>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</si>
  <si>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</si>
  <si>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</si>
  <si>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</si>
  <si>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</si>
  <si>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</si>
  <si>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</si>
  <si>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</si>
  <si>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</si>
  <si>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</si>
  <si>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</si>
  <si>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</si>
  <si>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</si>
  <si>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</si>
  <si>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</si>
  <si>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</si>
  <si>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</si>
  <si>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</si>
  <si>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</si>
  <si>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</si>
  <si>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</si>
  <si>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</si>
  <si>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</si>
  <si>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</si>
  <si>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</si>
  <si>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</si>
  <si>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</si>
  <si>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</si>
  <si>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</si>
  <si>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</si>
  <si>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</si>
  <si>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</si>
  <si>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</si>
  <si>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</si>
  <si>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</si>
  <si>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</si>
  <si>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</si>
  <si>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</si>
  <si>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</si>
  <si>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</si>
  <si>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</si>
  <si>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</si>
  <si>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</si>
  <si>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</si>
  <si>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</si>
  <si>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</si>
  <si>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</si>
  <si>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</si>
  <si>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</si>
  <si>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</si>
  <si>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</si>
  <si>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</si>
  <si>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</si>
  <si>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</si>
  <si>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</si>
  <si>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</si>
  <si>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</si>
  <si>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</si>
  <si>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</si>
  <si>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</si>
  <si>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</si>
  <si>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</si>
  <si>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</si>
  <si>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</si>
  <si>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</si>
  <si>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</si>
  <si>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</si>
  <si>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</si>
  <si>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</si>
  <si>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</si>
  <si>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</si>
  <si>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</si>
  <si>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</si>
  <si>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</si>
  <si>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</si>
  <si>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</si>
  <si>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</si>
  <si>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</si>
  <si>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</si>
  <si>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</si>
  <si>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</si>
  <si>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</si>
  <si>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</si>
  <si>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</si>
  <si>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</si>
  <si>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</si>
  <si>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</si>
  <si>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</si>
  <si>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</si>
  <si>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</si>
  <si>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</si>
  <si>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</si>
  <si>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</si>
  <si>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</si>
  <si>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</si>
  <si>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</si>
  <si>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</si>
  <si>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</si>
  <si>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</si>
  <si>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</si>
  <si>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</si>
  <si>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</si>
  <si>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</si>
  <si>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</si>
  <si>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</si>
  <si>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</si>
  <si>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</si>
  <si>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</si>
  <si>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</si>
  <si>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</si>
  <si>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</si>
  <si>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</si>
  <si>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</si>
  <si>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</si>
  <si>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</si>
  <si>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</si>
  <si>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</si>
  <si>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</si>
  <si>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</si>
  <si>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</si>
  <si>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</si>
  <si>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</si>
  <si>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</si>
  <si>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</si>
  <si>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</si>
  <si>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</si>
  <si>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</si>
  <si>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</si>
  <si>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</si>
  <si>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</si>
  <si>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</si>
  <si>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</si>
  <si>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</si>
  <si>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</si>
  <si>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</si>
  <si>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</si>
  <si>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</si>
  <si>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</si>
  <si>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</si>
  <si>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</si>
  <si>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</si>
  <si>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</si>
  <si>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</si>
  <si>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</si>
  <si>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</si>
  <si>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</si>
  <si>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</si>
  <si>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</si>
  <si>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</si>
  <si>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</si>
  <si>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</si>
  <si>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</si>
  <si>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</si>
  <si>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</si>
  <si>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</si>
  <si>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</si>
  <si>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</si>
  <si>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</si>
  <si>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</si>
  <si>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</si>
  <si>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</si>
  <si>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</si>
  <si>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</si>
  <si>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</si>
  <si>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</si>
  <si>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</si>
  <si>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</si>
  <si>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</si>
  <si>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</si>
  <si>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</si>
  <si>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</si>
  <si>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</si>
  <si>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</si>
  <si>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</si>
  <si>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</si>
  <si>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</si>
  <si>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</si>
  <si>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</si>
  <si>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</si>
  <si>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</si>
  <si>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</si>
  <si>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</si>
  <si>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</si>
  <si>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</si>
  <si>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</si>
  <si>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</si>
  <si>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</si>
  <si>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</si>
  <si>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</si>
  <si>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</si>
  <si>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</si>
  <si>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</si>
  <si>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</si>
  <si>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</si>
  <si>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</si>
  <si>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</si>
  <si>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</si>
  <si>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</si>
  <si>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</si>
  <si>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</si>
  <si>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</si>
  <si>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</si>
  <si>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</si>
  <si>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</si>
  <si>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</si>
  <si>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</si>
  <si>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</si>
  <si>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</si>
  <si>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</si>
  <si>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</si>
  <si>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</si>
  <si>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</si>
  <si>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</si>
  <si>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</si>
  <si>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</si>
  <si>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</si>
  <si>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</si>
  <si>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</si>
  <si>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</si>
  <si>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</si>
  <si>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</si>
  <si>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</si>
  <si>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</si>
  <si>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</si>
  <si>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</si>
  <si>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</si>
  <si>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</si>
  <si>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</si>
  <si>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</si>
  <si>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</si>
  <si>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</si>
  <si>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</si>
  <si>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</si>
  <si>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</si>
  <si>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</si>
  <si>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</si>
  <si>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</si>
  <si>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</si>
  <si>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</si>
  <si>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</si>
  <si>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</si>
  <si>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</si>
  <si>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</si>
  <si>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</si>
  <si>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</si>
  <si>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</si>
  <si>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</si>
  <si>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</si>
  <si>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</si>
  <si>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</si>
  <si>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</si>
  <si>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</si>
  <si>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</si>
  <si>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</si>
  <si>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</si>
  <si>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</si>
  <si>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</si>
  <si>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</si>
  <si>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</si>
  <si>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</si>
  <si>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</si>
  <si>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</si>
  <si>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</si>
  <si>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</si>
  <si>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</si>
  <si>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</si>
  <si>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</si>
  <si>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</si>
  <si>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</si>
  <si>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</si>
  <si>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</si>
  <si>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</si>
  <si>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</si>
  <si>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</si>
  <si>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</si>
  <si>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</si>
  <si>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</si>
  <si>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</si>
  <si>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</si>
  <si>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</si>
  <si>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</si>
  <si>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</si>
  <si>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</si>
  <si>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</si>
  <si>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</si>
  <si>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</si>
  <si>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</si>
  <si>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</si>
  <si>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</si>
  <si>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</si>
  <si>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</si>
  <si>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</si>
  <si>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</si>
  <si>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</si>
  <si>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</si>
  <si>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</si>
  <si>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</si>
  <si>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</si>
  <si>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</si>
  <si>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</si>
  <si>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</si>
  <si>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</si>
  <si>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</si>
  <si>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</si>
  <si>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</si>
  <si>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</si>
  <si>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</si>
  <si>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</si>
  <si>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</si>
  <si>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</si>
  <si>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</si>
  <si>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</si>
  <si>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</si>
  <si>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</si>
  <si>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</si>
  <si>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</si>
  <si>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</si>
  <si>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</si>
  <si>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</si>
  <si>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</si>
  <si>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</si>
  <si>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</si>
  <si>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</si>
  <si>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</si>
  <si>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</si>
  <si>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</si>
  <si>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</si>
  <si>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</si>
  <si>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</si>
  <si>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</si>
  <si>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</si>
  <si>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</si>
  <si>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</si>
  <si>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</si>
  <si>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</si>
  <si>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</si>
  <si>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</si>
  <si>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</si>
  <si>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</si>
  <si>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</si>
  <si>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</si>
  <si>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</si>
  <si>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</si>
  <si>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</si>
  <si>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</si>
  <si>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</si>
  <si>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</si>
  <si>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</si>
  <si>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</si>
  <si>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</si>
  <si>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</si>
  <si>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</si>
  <si>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</si>
  <si>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</si>
  <si>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</si>
  <si>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</si>
  <si>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</si>
  <si>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</si>
  <si>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</si>
  <si>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</si>
  <si>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</si>
  <si>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</si>
  <si>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</si>
  <si>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</si>
  <si>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</si>
  <si>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</si>
  <si>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</si>
  <si>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</si>
  <si>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</si>
  <si>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</si>
  <si>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</si>
  <si>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</si>
  <si>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</si>
  <si>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</si>
  <si>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</si>
  <si>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</si>
  <si>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</si>
  <si>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</si>
  <si>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</si>
  <si>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</si>
  <si>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</si>
  <si>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</si>
  <si>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</si>
  <si>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</si>
  <si>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</si>
  <si>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</si>
  <si>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</si>
  <si>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</si>
  <si>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</si>
  <si>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</si>
  <si>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</si>
  <si>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</si>
  <si>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</si>
  <si>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</si>
  <si>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</si>
  <si>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</si>
  <si>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</si>
  <si>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</si>
  <si>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</si>
  <si>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</si>
  <si>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</si>
  <si>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</si>
  <si>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</si>
  <si>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</si>
  <si>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</si>
  <si>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</si>
  <si>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</si>
  <si>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</si>
  <si>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</si>
  <si>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</si>
  <si>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</si>
  <si>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</si>
  <si>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</si>
  <si>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</si>
  <si>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</si>
  <si>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</si>
  <si>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</si>
  <si>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</si>
  <si>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</si>
  <si>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</si>
  <si>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</si>
  <si>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</si>
  <si>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</si>
  <si>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</si>
  <si>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</si>
  <si>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</si>
  <si>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</si>
  <si>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</si>
  <si>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</si>
  <si>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</si>
  <si>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</si>
  <si>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</si>
  <si>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</si>
  <si>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</si>
  <si>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</si>
  <si>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</si>
  <si>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</si>
  <si>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</si>
  <si>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</si>
  <si>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</si>
  <si>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</si>
  <si>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</si>
  <si>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</si>
  <si>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</si>
  <si>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</si>
  <si>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</si>
  <si>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</si>
  <si>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</si>
  <si>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</si>
  <si>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</si>
  <si>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</si>
  <si>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</si>
  <si>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</si>
  <si>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</si>
  <si>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</si>
  <si>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</si>
  <si>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</si>
  <si>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</si>
  <si>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</si>
  <si>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</si>
  <si>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</si>
  <si>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</si>
  <si>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</si>
  <si>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</si>
  <si>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</si>
  <si>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</si>
  <si>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</si>
  <si>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</si>
  <si>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</si>
  <si>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</si>
  <si>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</si>
  <si>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</si>
  <si>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</si>
  <si>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</si>
  <si>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</si>
  <si>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</si>
  <si>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</si>
  <si>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</si>
  <si>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</si>
  <si>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</si>
  <si>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</si>
  <si>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</si>
  <si>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</si>
  <si>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</si>
  <si>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</si>
  <si>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</si>
  <si>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</si>
  <si>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</si>
  <si>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</si>
  <si>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</si>
  <si>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</si>
  <si>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</si>
  <si>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</si>
  <si>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</si>
  <si>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</si>
  <si>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</si>
  <si>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</si>
  <si>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</si>
  <si>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</si>
  <si>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</si>
  <si>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</si>
  <si>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</si>
  <si>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</si>
  <si>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</si>
  <si>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</si>
  <si>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</si>
  <si>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</si>
  <si>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</si>
  <si>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</si>
  <si>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</si>
  <si>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</si>
  <si>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</si>
  <si>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</si>
  <si>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</si>
  <si>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</si>
  <si>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</si>
  <si>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</si>
  <si>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</si>
  <si>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</si>
  <si>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</si>
  <si>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</si>
  <si>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</si>
  <si>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</si>
  <si>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</si>
  <si>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</si>
  <si>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</si>
  <si>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</si>
  <si>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</si>
  <si>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</si>
  <si>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</si>
  <si>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</si>
  <si>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</si>
  <si>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</si>
  <si>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</si>
  <si>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</si>
  <si>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</si>
  <si>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</si>
  <si>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</si>
  <si>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</si>
  <si>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</si>
  <si>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</si>
  <si>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</si>
  <si>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</si>
  <si>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</si>
  <si>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</si>
  <si>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</si>
  <si>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</si>
  <si>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</si>
  <si>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</si>
  <si>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</si>
  <si>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</si>
  <si>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</si>
  <si>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</si>
  <si>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</si>
  <si>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</si>
  <si>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</si>
  <si>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</si>
  <si>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</si>
  <si>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</si>
  <si>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</si>
  <si>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</si>
  <si>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</si>
  <si>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</si>
  <si>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</si>
  <si>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</si>
  <si>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</si>
  <si>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</si>
  <si>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</si>
  <si>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</si>
  <si>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</si>
  <si>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</si>
  <si>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</si>
  <si>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</si>
  <si>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</si>
  <si>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</si>
  <si>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</si>
  <si>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</si>
  <si>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</si>
  <si>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</si>
  <si>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</si>
  <si>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</si>
  <si>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</si>
  <si>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</si>
  <si>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</si>
  <si>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</si>
  <si>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</si>
  <si>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</si>
  <si>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</si>
  <si>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</si>
  <si>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</si>
  <si>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</si>
  <si>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</si>
  <si>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</si>
  <si>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</si>
  <si>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</si>
  <si>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</si>
  <si>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</si>
  <si>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</si>
  <si>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</si>
  <si>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</si>
  <si>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</si>
  <si>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</si>
  <si>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</si>
  <si>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</si>
  <si>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</si>
  <si>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</si>
  <si>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</si>
  <si>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</si>
  <si>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</si>
  <si>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</si>
  <si>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</si>
  <si>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</si>
  <si>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</si>
  <si>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</si>
  <si>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</si>
  <si>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</si>
  <si>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</si>
  <si>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</si>
  <si>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</si>
  <si>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</si>
  <si>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</si>
  <si>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</si>
  <si>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</si>
  <si>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</si>
  <si>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</si>
  <si>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</si>
  <si>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</si>
  <si>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</si>
  <si>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</si>
  <si>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</si>
  <si>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</si>
  <si>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</si>
  <si>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</si>
  <si>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</si>
  <si>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</si>
  <si>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</si>
  <si>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</si>
  <si>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</si>
  <si>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</si>
  <si>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</si>
  <si>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</si>
  <si>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</si>
  <si>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</si>
  <si>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</si>
  <si>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</si>
  <si>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</si>
  <si>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</si>
  <si>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</si>
  <si>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</si>
  <si>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</si>
  <si>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</si>
  <si>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</si>
  <si>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</si>
  <si>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</si>
  <si>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</si>
  <si>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</si>
  <si>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</si>
  <si>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</si>
  <si>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</si>
  <si>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</si>
  <si>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</si>
  <si>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</si>
  <si>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</si>
  <si>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</si>
  <si>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</si>
  <si>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</si>
  <si>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</si>
  <si>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</si>
  <si>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</si>
  <si>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</si>
  <si>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</si>
  <si>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</si>
  <si>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</si>
  <si>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</si>
  <si>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</si>
  <si>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</si>
  <si>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</si>
  <si>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</si>
  <si>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</si>
  <si>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</si>
  <si>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</si>
  <si>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</si>
  <si>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</si>
  <si>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</si>
  <si>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</si>
  <si>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</si>
  <si>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</si>
  <si>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</si>
  <si>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</si>
  <si>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</si>
  <si>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</si>
  <si>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</si>
  <si>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</si>
  <si>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</si>
  <si>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</si>
  <si>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</si>
  <si>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</si>
  <si>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</si>
  <si>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</si>
  <si>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</si>
  <si>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</si>
  <si>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</si>
  <si>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</si>
  <si>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</si>
  <si>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</si>
  <si>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</si>
  <si>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</si>
  <si>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</si>
  <si>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</si>
  <si>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</si>
  <si>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</si>
  <si>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</si>
  <si>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</si>
  <si>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</si>
  <si>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</si>
  <si>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</si>
  <si>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</si>
  <si>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</si>
  <si>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</si>
  <si>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</si>
  <si>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</si>
  <si>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</si>
  <si>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</si>
  <si>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</si>
  <si>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</si>
  <si>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</si>
  <si>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</si>
  <si>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</si>
  <si>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</si>
  <si>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</si>
  <si>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</si>
  <si>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</si>
  <si>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</si>
  <si>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</si>
  <si>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</si>
  <si>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</si>
  <si>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</si>
  <si>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</si>
  <si>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</si>
  <si>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</si>
  <si>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</si>
  <si>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</si>
  <si>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</si>
  <si>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</si>
  <si>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</si>
  <si>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</si>
  <si>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</si>
  <si>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</si>
  <si>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</si>
  <si>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</si>
  <si>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</si>
  <si>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</si>
  <si>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</si>
  <si>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</si>
  <si>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</si>
  <si>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</si>
  <si>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</si>
  <si>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</si>
  <si>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</si>
  <si>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</si>
  <si>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</si>
  <si>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</si>
  <si>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</si>
  <si>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</si>
  <si>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</si>
  <si>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</si>
  <si>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</si>
  <si>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</si>
  <si>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</si>
  <si>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</si>
  <si>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</si>
  <si>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</si>
  <si>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</si>
  <si>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</si>
  <si>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</si>
  <si>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</si>
  <si>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</si>
  <si>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</si>
  <si>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</si>
  <si>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</si>
  <si>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</si>
  <si>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</si>
  <si>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</si>
  <si>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</si>
  <si>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</si>
  <si>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</si>
  <si>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</si>
  <si>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</si>
  <si>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</si>
  <si>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</si>
  <si>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</si>
  <si>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</si>
  <si>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</si>
  <si>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</si>
  <si>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</si>
  <si>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</si>
  <si>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</si>
  <si>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</si>
  <si>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</si>
  <si>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</si>
  <si>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</si>
  <si>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</si>
  <si>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</si>
  <si>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</si>
  <si>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</si>
  <si>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</si>
  <si>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</si>
  <si>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</si>
  <si>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</si>
  <si>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</si>
  <si>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</si>
  <si>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</si>
  <si>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</si>
  <si>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</si>
  <si>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</si>
  <si>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</si>
  <si>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</si>
  <si>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</si>
  <si>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</si>
  <si>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</si>
  <si>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</si>
  <si>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</si>
  <si>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</si>
  <si>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</si>
  <si>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</si>
  <si>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</si>
  <si>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</si>
  <si>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</si>
  <si>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</si>
  <si>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</si>
  <si>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</si>
  <si>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</si>
  <si>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</si>
  <si>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</si>
  <si>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</si>
  <si>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</si>
  <si>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</si>
  <si>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</si>
  <si>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</si>
  <si>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</si>
  <si>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</si>
  <si>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</si>
  <si>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</si>
  <si>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</si>
  <si>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</si>
  <si>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</si>
  <si>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</si>
  <si>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</si>
  <si>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</si>
  <si>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</si>
  <si>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</si>
  <si>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</si>
  <si>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</si>
  <si>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</si>
  <si>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</si>
  <si>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</si>
  <si>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</si>
  <si>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</si>
  <si>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</si>
  <si>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</si>
  <si>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</si>
  <si>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</si>
  <si>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</si>
  <si>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</si>
  <si>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</si>
  <si>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</si>
  <si>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</si>
  <si>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</si>
  <si>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</si>
  <si>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</si>
  <si>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</si>
  <si>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</si>
  <si>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</si>
  <si>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</si>
  <si>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</si>
  <si>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</si>
  <si>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</si>
  <si>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</si>
  <si>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</si>
  <si>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</si>
  <si>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</si>
  <si>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</si>
  <si>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</si>
  <si>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</si>
  <si>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</si>
  <si>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</si>
  <si>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</si>
  <si>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</si>
  <si>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</si>
  <si>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</si>
  <si>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</si>
  <si>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</si>
  <si>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</si>
  <si>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</si>
  <si>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</si>
  <si>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</si>
  <si>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</si>
  <si>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</si>
  <si>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</si>
  <si>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</si>
  <si>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</si>
  <si>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</si>
  <si>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</si>
  <si>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</si>
  <si>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</si>
  <si>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</si>
  <si>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</si>
  <si>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</si>
  <si>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</si>
  <si>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</si>
  <si>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</si>
  <si>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</si>
  <si>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</si>
  <si>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</si>
  <si>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</si>
  <si>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</si>
  <si>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</si>
  <si>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</si>
  <si>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</si>
  <si>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</si>
  <si>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</si>
  <si>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</si>
  <si>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</si>
  <si>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</si>
  <si>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</si>
  <si>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</si>
  <si>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</si>
  <si>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</si>
  <si>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</si>
  <si>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</si>
  <si>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</si>
  <si>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</si>
  <si>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</si>
  <si>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</si>
  <si>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</si>
  <si>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</si>
  <si>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</si>
  <si>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</si>
  <si>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</si>
  <si>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</si>
  <si>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</si>
  <si>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</si>
  <si>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</si>
  <si>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</si>
  <si>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</si>
  <si>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</si>
  <si>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</si>
  <si>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</si>
  <si>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</si>
  <si>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</si>
  <si>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</si>
  <si>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</si>
  <si>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</si>
  <si>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</si>
  <si>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</si>
  <si>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</si>
  <si>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</si>
  <si>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</si>
  <si>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</si>
  <si>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</si>
  <si>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</si>
  <si>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</si>
  <si>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</si>
  <si>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</si>
  <si>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</si>
  <si>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</si>
  <si>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</si>
  <si>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</si>
  <si>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</si>
  <si>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</si>
  <si>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</si>
  <si>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</si>
  <si>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</si>
  <si>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</si>
  <si>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</si>
  <si>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</si>
  <si>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</si>
  <si>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</si>
  <si>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</si>
  <si>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</si>
  <si>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</si>
  <si>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</si>
  <si>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</si>
  <si>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</si>
  <si>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</si>
  <si>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</si>
  <si>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</si>
  <si>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</si>
  <si>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</si>
  <si>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</si>
  <si>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</si>
  <si>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</si>
  <si>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</si>
  <si>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</si>
  <si>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</si>
  <si>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</si>
  <si>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</si>
  <si>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</si>
  <si>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</si>
  <si>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</si>
  <si>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</si>
  <si>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</si>
  <si>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</si>
  <si>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</si>
  <si>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</si>
  <si>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</si>
  <si>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</si>
  <si>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</si>
  <si>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</si>
  <si>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</si>
  <si>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</si>
  <si>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</si>
  <si>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</si>
  <si>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</si>
  <si>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</si>
  <si>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</si>
  <si>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</si>
  <si>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</si>
  <si>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</si>
  <si>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</si>
  <si>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</si>
  <si>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</si>
  <si>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</si>
  <si>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</si>
  <si>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</si>
  <si>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</si>
  <si>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</si>
  <si>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</si>
  <si>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</si>
  <si>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</si>
  <si>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</si>
  <si>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</si>
  <si>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</si>
  <si>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</si>
  <si>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</si>
  <si>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</si>
  <si>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</si>
  <si>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</si>
  <si>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</si>
  <si>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</si>
  <si>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</si>
  <si>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</si>
  <si>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</si>
  <si>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</si>
  <si>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</si>
  <si>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</si>
  <si>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</si>
  <si>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</si>
  <si>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</si>
  <si>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</si>
  <si>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</si>
  <si>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</si>
  <si>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</si>
  <si>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</si>
  <si>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</si>
  <si>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</si>
  <si>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</si>
  <si>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</si>
  <si>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</si>
  <si>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</si>
  <si>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</si>
  <si>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</si>
  <si>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</si>
  <si>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</si>
  <si>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</si>
  <si>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</si>
  <si>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</si>
  <si>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</si>
  <si>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</si>
  <si>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</si>
  <si>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</si>
  <si>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</si>
  <si>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</si>
  <si>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</si>
  <si>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</si>
  <si>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</si>
  <si>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</si>
  <si>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</si>
  <si>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</si>
  <si>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</si>
  <si>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</si>
  <si>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</si>
  <si>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</si>
  <si>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</si>
  <si>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</si>
  <si>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</si>
  <si>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</si>
  <si>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</si>
  <si>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</si>
  <si>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</si>
  <si>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</si>
  <si>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</si>
  <si>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</si>
  <si>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</si>
  <si>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</si>
  <si>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</si>
  <si>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</si>
  <si>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</si>
  <si>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</si>
  <si>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</si>
  <si>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</si>
  <si>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</si>
  <si>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</si>
  <si>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</si>
  <si>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</si>
  <si>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</si>
  <si>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</si>
  <si>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</si>
  <si>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</si>
  <si>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</si>
  <si>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</si>
  <si>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</si>
  <si>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</si>
  <si>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</si>
  <si>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</si>
  <si>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</si>
  <si>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</si>
  <si>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</si>
  <si>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</si>
  <si>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</si>
  <si>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</si>
  <si>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</si>
  <si>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</si>
  <si>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</si>
  <si>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</si>
  <si>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</si>
  <si>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</si>
  <si>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</si>
  <si>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</si>
  <si>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</si>
  <si>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</si>
  <si>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</si>
  <si>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</si>
  <si>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</si>
  <si>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</si>
  <si>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</si>
  <si>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</si>
  <si>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</si>
  <si>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</si>
  <si>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</si>
  <si>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</si>
  <si>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</si>
  <si>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</si>
  <si>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</si>
  <si>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</si>
  <si>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</si>
  <si>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</si>
  <si>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</si>
  <si>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</si>
  <si>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</si>
  <si>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</si>
  <si>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</si>
  <si>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</si>
  <si>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</si>
  <si>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</si>
  <si>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</si>
  <si>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</si>
  <si>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</si>
  <si>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</si>
  <si>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</si>
  <si>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</si>
  <si>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</si>
  <si>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</si>
  <si>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</si>
  <si>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</si>
  <si>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</si>
  <si>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</si>
  <si>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</si>
  <si>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</si>
  <si>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</si>
  <si>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</si>
  <si>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</si>
  <si>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</si>
  <si>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</si>
  <si>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</si>
  <si>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</si>
  <si>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</si>
  <si>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</si>
  <si>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</si>
  <si>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</si>
  <si>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</si>
  <si>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</si>
  <si>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</si>
  <si>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</si>
  <si>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</si>
  <si>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</si>
  <si>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</si>
  <si>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</si>
  <si>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</si>
  <si>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</si>
  <si>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</si>
  <si>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</si>
  <si>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</si>
  <si>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</si>
  <si>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</si>
  <si>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</si>
  <si>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</si>
  <si>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</si>
  <si>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</si>
  <si>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</si>
  <si>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</si>
  <si>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</si>
  <si>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</si>
  <si>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</si>
  <si>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</si>
  <si>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</si>
  <si>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</si>
  <si>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</si>
  <si>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</si>
  <si>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</si>
  <si>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</si>
  <si>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</si>
  <si>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</si>
  <si>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</si>
  <si>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</si>
  <si>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</si>
  <si>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</si>
  <si>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</si>
  <si>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</si>
  <si>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</si>
  <si>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</si>
  <si>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</si>
  <si>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</si>
  <si>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</si>
  <si>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</si>
  <si>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</si>
  <si>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</si>
  <si>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</si>
  <si>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</si>
  <si>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</si>
  <si>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</si>
  <si>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</si>
  <si>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</si>
  <si>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</si>
  <si>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</si>
  <si>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</si>
  <si>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</si>
  <si>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</si>
  <si>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</si>
  <si>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</si>
  <si>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</si>
  <si>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</si>
  <si>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</si>
  <si>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</si>
  <si>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</si>
  <si>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</si>
  <si>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</si>
  <si>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</si>
  <si>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</si>
  <si>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</si>
  <si>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</si>
  <si>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</si>
  <si>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</si>
  <si>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</si>
  <si>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</si>
  <si>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</si>
  <si>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</si>
  <si>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</si>
  <si>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</si>
  <si>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</si>
  <si>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</si>
  <si>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</si>
  <si>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</si>
  <si>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</si>
  <si>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</si>
  <si>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</si>
  <si>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</si>
  <si>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</si>
  <si>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</si>
  <si>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</si>
  <si>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</si>
  <si>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</si>
  <si>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</si>
  <si>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</si>
  <si>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</si>
  <si>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</si>
  <si>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</si>
  <si>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</si>
  <si>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</si>
  <si>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</si>
  <si>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</si>
  <si>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</si>
  <si>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</si>
  <si>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</si>
  <si>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</si>
  <si>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</si>
  <si>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</si>
  <si>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</si>
  <si>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</si>
  <si>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</si>
  <si>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</si>
  <si>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</si>
  <si>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</si>
  <si>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</si>
  <si>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</si>
  <si>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</si>
  <si>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</si>
  <si>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</si>
  <si>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</si>
  <si>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</si>
  <si>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</si>
  <si>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</si>
  <si>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</si>
  <si>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</si>
  <si>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</si>
  <si>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</si>
  <si>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</si>
  <si>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</si>
  <si>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</si>
  <si>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</si>
  <si>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</si>
  <si>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</si>
  <si>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</si>
  <si>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</si>
  <si>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</si>
  <si>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</si>
  <si>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</si>
  <si>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</si>
  <si>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</si>
  <si>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</si>
  <si>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</si>
  <si>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</si>
  <si>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</si>
  <si>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</si>
  <si>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</si>
  <si>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</si>
  <si>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</si>
  <si>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</si>
  <si>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</si>
  <si>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</si>
  <si>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</si>
  <si>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</si>
  <si>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</si>
  <si>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</si>
  <si>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</si>
  <si>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</si>
  <si>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</si>
  <si>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</si>
  <si>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</si>
  <si>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</si>
  <si>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</si>
  <si>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</si>
  <si>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</si>
  <si>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</si>
  <si>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</si>
  <si>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</si>
  <si>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</si>
  <si>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</si>
  <si>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</si>
  <si>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</si>
  <si>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</si>
  <si>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</si>
  <si>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</si>
  <si>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</si>
  <si>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</si>
  <si>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</si>
  <si>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</si>
  <si>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</si>
  <si>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</si>
  <si>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</si>
  <si>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</si>
  <si>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</si>
  <si>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</si>
  <si>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</si>
  <si>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</si>
  <si>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</si>
  <si>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</si>
  <si>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</si>
  <si>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</si>
  <si>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</si>
  <si>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</si>
  <si>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</si>
  <si>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</si>
  <si>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</si>
  <si>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</si>
  <si>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</si>
  <si>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</si>
  <si>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</si>
  <si>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</si>
  <si>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</si>
  <si>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</si>
  <si>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</si>
  <si>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</si>
  <si>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</si>
  <si>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</si>
  <si>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</si>
  <si>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</si>
  <si>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</si>
  <si>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</si>
  <si>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</si>
  <si>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</si>
  <si>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</si>
  <si>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</si>
  <si>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</si>
  <si>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</si>
  <si>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</si>
  <si>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</si>
  <si>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</si>
  <si>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</si>
  <si>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</si>
  <si>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</si>
  <si>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</si>
  <si>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</si>
  <si>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</si>
  <si>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</si>
  <si>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</si>
  <si>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</si>
  <si>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</si>
  <si>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</si>
  <si>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</si>
  <si>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</si>
  <si>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</si>
  <si>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</si>
  <si>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</si>
  <si>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</si>
  <si>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</si>
  <si>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</si>
  <si>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</si>
  <si>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</si>
  <si>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</si>
  <si>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</si>
  <si>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</si>
  <si>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</si>
  <si>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</si>
  <si>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</si>
  <si>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</si>
  <si>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</si>
  <si>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</si>
  <si>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</si>
  <si>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</si>
  <si>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</si>
  <si>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</si>
  <si>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</si>
  <si>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</si>
  <si>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</si>
  <si>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</si>
  <si>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</si>
  <si>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</si>
  <si>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</si>
  <si>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</si>
  <si>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</si>
  <si>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</si>
  <si>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</si>
  <si>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</si>
  <si>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</si>
  <si>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</si>
  <si>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</si>
  <si>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</si>
  <si>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</si>
  <si>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</si>
  <si>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</si>
  <si>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</si>
  <si>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</si>
  <si>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</si>
  <si>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</si>
  <si>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</si>
  <si>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</si>
  <si>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</si>
  <si>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</si>
  <si>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</si>
  <si>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</si>
  <si>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</si>
  <si>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</si>
  <si>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</si>
  <si>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</si>
  <si>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</si>
  <si>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</si>
  <si>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</si>
  <si>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</si>
  <si>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</si>
  <si>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</si>
  <si>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</si>
  <si>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</si>
  <si>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</si>
  <si>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</si>
  <si>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</si>
  <si>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</si>
  <si>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</si>
  <si>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</si>
  <si>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</si>
  <si>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</si>
  <si>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</si>
  <si>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</si>
  <si>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</si>
  <si>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</si>
  <si>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</si>
  <si>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</si>
  <si>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</si>
  <si>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</si>
  <si>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</si>
  <si>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</si>
  <si>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</si>
  <si>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</si>
  <si>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</si>
  <si>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</si>
  <si>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</si>
  <si>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</si>
  <si>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</si>
  <si>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</si>
  <si>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</si>
  <si>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</si>
  <si>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</si>
  <si>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</si>
  <si>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</si>
  <si>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</si>
  <si>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</si>
  <si>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</si>
  <si>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</si>
  <si>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</si>
  <si>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</si>
  <si>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</si>
  <si>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</si>
  <si>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</si>
  <si>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</si>
  <si>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</si>
  <si>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</si>
  <si>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</si>
  <si>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</si>
  <si>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</si>
  <si>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</si>
  <si>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</si>
  <si>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</si>
  <si>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</si>
  <si>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</si>
  <si>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</si>
  <si>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</si>
  <si>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</si>
  <si>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</si>
  <si>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</si>
  <si>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</si>
  <si>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</si>
  <si>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</si>
  <si>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</si>
  <si>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</si>
  <si>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</si>
  <si>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</si>
  <si>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</si>
  <si>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</si>
  <si>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</si>
  <si>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</si>
  <si>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</si>
  <si>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</si>
  <si>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</si>
  <si>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</si>
  <si>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</si>
  <si>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</si>
  <si>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</si>
  <si>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</si>
  <si>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</si>
  <si>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</si>
  <si>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</si>
  <si>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</si>
  <si>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</si>
  <si>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</si>
  <si>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</si>
  <si>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</si>
  <si>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</si>
  <si>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</si>
  <si>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</si>
  <si>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</si>
  <si>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</si>
  <si>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</si>
  <si>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</si>
  <si>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</si>
  <si>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</si>
  <si>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</si>
  <si>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</si>
  <si>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</si>
  <si>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</si>
  <si>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</si>
  <si>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</si>
  <si>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</si>
  <si>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</si>
  <si>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</si>
  <si>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</si>
  <si>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</si>
  <si>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</si>
  <si>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</si>
  <si>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</si>
  <si>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</si>
  <si>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</si>
  <si>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</si>
  <si>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</si>
  <si>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</si>
  <si>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</si>
  <si>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</si>
  <si>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</si>
  <si>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</si>
  <si>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</si>
  <si>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</si>
  <si>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</si>
  <si>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</si>
  <si>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</si>
  <si>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</si>
  <si>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</si>
  <si>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</si>
  <si>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</si>
  <si>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</si>
  <si>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</si>
  <si>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</si>
  <si>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</si>
  <si>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</si>
  <si>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</si>
  <si>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</si>
  <si>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</si>
  <si>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</si>
  <si>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</si>
  <si>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</si>
  <si>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</si>
  <si>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</si>
  <si>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</si>
  <si>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</si>
  <si>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</si>
  <si>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</si>
  <si>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</si>
  <si>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</si>
  <si>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</si>
  <si>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</si>
  <si>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</si>
  <si>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</si>
  <si>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</si>
  <si>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</si>
  <si>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</si>
  <si>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</si>
  <si>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</si>
  <si>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</si>
  <si>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</si>
  <si>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</si>
  <si>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</si>
  <si>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</si>
  <si>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</si>
  <si>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</si>
  <si>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</si>
  <si>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</si>
  <si>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</si>
  <si>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</si>
  <si>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</si>
  <si>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</si>
  <si>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</si>
  <si>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</si>
  <si>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</si>
  <si>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</si>
  <si>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</si>
  <si>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</si>
  <si>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</si>
  <si>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</si>
  <si>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</si>
  <si>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</si>
  <si>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</si>
  <si>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</si>
  <si>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</si>
  <si>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</si>
  <si>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</si>
  <si>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</si>
  <si>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</si>
  <si>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</si>
  <si>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</si>
  <si>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</si>
  <si>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</si>
  <si>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</si>
  <si>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</si>
  <si>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</si>
  <si>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</si>
  <si>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</si>
  <si>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</si>
  <si>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</si>
  <si>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</si>
  <si>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</si>
  <si>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</si>
  <si>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</si>
  <si>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</si>
  <si>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</si>
  <si>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</si>
  <si>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</si>
  <si>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</si>
  <si>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</si>
  <si>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</si>
  <si>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</si>
  <si>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</si>
  <si>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</si>
  <si>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</si>
  <si>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</si>
  <si>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</si>
  <si>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</si>
  <si>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</si>
  <si>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</si>
  <si>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</si>
  <si>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</si>
  <si>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</si>
  <si>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</si>
  <si>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</si>
  <si>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</si>
  <si>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</si>
  <si>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</si>
  <si>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</si>
  <si>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</si>
  <si>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</si>
  <si>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</si>
  <si>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</si>
  <si>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</si>
  <si>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</si>
  <si>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</si>
  <si>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</si>
  <si>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</si>
  <si>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</si>
  <si>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</si>
  <si>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</si>
  <si>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</si>
  <si>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</si>
  <si>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</si>
  <si>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</si>
  <si>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</si>
  <si>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</si>
  <si>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</si>
  <si>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</si>
  <si>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</si>
  <si>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</si>
  <si>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</si>
  <si>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</si>
  <si>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</si>
  <si>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</si>
  <si>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</si>
  <si>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</si>
  <si>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</si>
  <si>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</si>
  <si>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</si>
  <si>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</si>
  <si>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</si>
  <si>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</si>
  <si>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</si>
  <si>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</si>
  <si>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</si>
  <si>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</si>
  <si>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</si>
  <si>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</si>
  <si>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</si>
  <si>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</si>
  <si>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</si>
  <si>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</si>
  <si>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</si>
  <si>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</si>
  <si>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</si>
  <si>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</si>
  <si>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</si>
  <si>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</si>
  <si>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</si>
  <si>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</si>
  <si>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</si>
  <si>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</si>
  <si>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</si>
  <si>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</si>
  <si>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</si>
  <si>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</si>
  <si>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</si>
  <si>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</si>
  <si>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</si>
  <si>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</si>
  <si>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</si>
  <si>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</si>
  <si>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</si>
  <si>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</si>
  <si>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</si>
  <si>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</si>
  <si>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</si>
  <si>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</si>
  <si>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</si>
  <si>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</si>
  <si>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</si>
  <si>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</si>
  <si>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</si>
  <si>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</si>
  <si>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</si>
  <si>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</si>
  <si>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</si>
  <si>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</si>
  <si>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</si>
  <si>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</si>
  <si>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</si>
  <si>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</si>
  <si>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</si>
  <si>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</si>
  <si>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</si>
  <si>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</si>
  <si>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</si>
  <si>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</si>
  <si>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</si>
  <si>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</si>
  <si>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</si>
  <si>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</si>
  <si>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</si>
  <si>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</si>
  <si>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name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</si>
  <si>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</si>
  <si>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</si>
  <si>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</si>
  <si>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</si>
  <si>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</si>
  <si>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</si>
  <si>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</si>
  <si>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</si>
  <si>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</si>
  <si>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</si>
  <si>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</si>
  <si>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</si>
  <si>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</si>
  <si>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</si>
  <si>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</si>
  <si>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</si>
  <si>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</si>
  <si>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</si>
  <si>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</si>
  <si>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</si>
  <si>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</si>
  <si>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</si>
  <si>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</si>
  <si>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</si>
  <si>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</si>
  <si>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</si>
  <si>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</si>
  <si>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</si>
  <si>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</si>
  <si>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</si>
  <si>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</si>
  <si>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</si>
  <si>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</si>
  <si>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</si>
  <si>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</si>
  <si>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</si>
  <si>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</si>
  <si>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</si>
  <si>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</si>
  <si>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</si>
  <si>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</si>
  <si>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</si>
  <si>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</si>
  <si>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</si>
  <si>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</si>
  <si>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</si>
  <si>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</si>
  <si>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</si>
  <si>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</si>
  <si>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</si>
  <si>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</si>
  <si>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</si>
  <si>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</si>
  <si>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</si>
  <si>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</si>
  <si>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</si>
  <si>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</si>
  <si>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</si>
  <si>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</si>
  <si>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</si>
  <si>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</si>
  <si>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</si>
  <si>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</si>
  <si>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</si>
  <si>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</si>
  <si>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</si>
  <si>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</si>
  <si>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</si>
  <si>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</si>
  <si>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</si>
  <si>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</si>
  <si>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</si>
  <si>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</si>
  <si>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</si>
  <si>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</si>
  <si>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</si>
  <si>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</si>
  <si>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</si>
  <si>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</si>
  <si>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</si>
  <si>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</si>
  <si>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</si>
  <si>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</si>
  <si>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</si>
  <si>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</si>
  <si>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</si>
  <si>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</si>
  <si>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</si>
  <si>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</si>
  <si>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</si>
  <si>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</si>
  <si>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</si>
  <si>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</si>
  <si>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</si>
  <si>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</si>
  <si>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</si>
  <si>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</si>
  <si>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</si>
  <si>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</si>
  <si>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</si>
  <si>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</si>
  <si>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</si>
  <si>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</si>
  <si>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</si>
  <si>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</si>
  <si>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</si>
  <si>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</si>
  <si>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</si>
  <si>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</si>
  <si>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</si>
  <si>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</si>
  <si>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</si>
  <si>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</si>
  <si>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</si>
  <si>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</si>
  <si>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</si>
  <si>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</si>
  <si>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</si>
  <si>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</si>
  <si>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</si>
  <si>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</si>
  <si>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</si>
  <si>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</si>
  <si>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</si>
  <si>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</si>
  <si>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</si>
  <si>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</si>
  <si>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</si>
  <si>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</si>
  <si>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</si>
  <si>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</si>
  <si>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</si>
  <si>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</si>
  <si>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</si>
  <si>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</si>
  <si>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</si>
  <si>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</si>
  <si>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</si>
  <si>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</si>
  <si>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</si>
  <si>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</si>
  <si>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</si>
  <si>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</si>
  <si>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</si>
  <si>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</si>
  <si>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</si>
  <si>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</si>
  <si>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</si>
  <si>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</si>
  <si>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</si>
  <si>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</si>
  <si>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</si>
  <si>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</si>
  <si>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</si>
  <si>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</si>
  <si>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</si>
  <si>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</si>
  <si>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</si>
  <si>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</si>
  <si>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</si>
  <si>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</si>
  <si>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</si>
  <si>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</si>
  <si>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</si>
  <si>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</si>
  <si>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</si>
  <si>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</si>
  <si>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</si>
  <si>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</si>
  <si>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</si>
  <si>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</si>
  <si>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</si>
  <si>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</si>
  <si>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</si>
  <si>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</si>
  <si>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</si>
  <si>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</si>
  <si>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</si>
  <si>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</si>
  <si>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</si>
  <si>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</si>
  <si>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</si>
  <si>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</si>
  <si>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</si>
  <si>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</si>
  <si>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</si>
  <si>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</si>
  <si>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</si>
  <si>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</si>
  <si>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</si>
  <si>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</si>
  <si>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</si>
  <si>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</si>
  <si>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</si>
  <si>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</si>
  <si>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</si>
  <si>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</si>
  <si>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</si>
  <si>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</si>
  <si>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</si>
  <si>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</si>
  <si>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</si>
  <si>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</si>
  <si>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</si>
  <si>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</si>
  <si>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</si>
  <si>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</si>
  <si>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</si>
  <si>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</si>
  <si>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</si>
  <si>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</si>
  <si>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</si>
  <si>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</si>
  <si>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</si>
  <si>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</si>
  <si>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</si>
  <si>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</si>
  <si>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</si>
  <si>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</si>
  <si>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</si>
  <si>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</si>
  <si>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</si>
  <si>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</si>
  <si>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</si>
  <si>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</si>
  <si>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</si>
  <si>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</si>
  <si>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</si>
  <si>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</si>
  <si>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</si>
  <si>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</si>
  <si>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</si>
  <si>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</si>
  <si>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</si>
  <si>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</si>
  <si>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</si>
  <si>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</si>
  <si>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</si>
  <si>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</si>
  <si>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</si>
  <si>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</si>
  <si>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</si>
  <si>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</si>
  <si>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</si>
  <si>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</si>
  <si>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</si>
  <si>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</si>
  <si>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</si>
  <si>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</si>
  <si>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</si>
  <si>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</si>
  <si>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</si>
  <si>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</si>
  <si>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</si>
  <si>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</si>
  <si>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</si>
  <si>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</si>
  <si>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</si>
  <si>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</si>
  <si>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</si>
  <si>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</si>
  <si>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</si>
  <si>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</si>
  <si>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</si>
  <si>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</si>
  <si>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</si>
  <si>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</si>
  <si>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</si>
  <si>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</si>
  <si>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</si>
  <si>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</si>
  <si>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</si>
  <si>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</si>
  <si>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</si>
  <si>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</si>
  <si>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</si>
  <si>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</si>
  <si>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</si>
  <si>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</si>
  <si>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</si>
  <si>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</si>
  <si>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</si>
  <si>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</si>
  <si>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</si>
  <si>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</si>
  <si>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</si>
  <si>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</si>
  <si>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</si>
  <si>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</si>
  <si>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</si>
  <si>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</si>
  <si>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</si>
  <si>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</si>
  <si>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</si>
  <si>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</si>
  <si>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</si>
  <si>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</si>
  <si>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</si>
  <si>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</si>
  <si>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</si>
  <si>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</si>
  <si>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</si>
  <si>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</si>
  <si>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</si>
  <si>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</si>
  <si>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</si>
  <si>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</si>
  <si>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</si>
  <si>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</si>
  <si>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</si>
  <si>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</si>
  <si>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</si>
  <si>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</si>
  <si>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</si>
  <si>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</si>
  <si>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</si>
  <si>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</si>
  <si>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</si>
  <si>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</si>
  <si>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</si>
  <si>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</si>
  <si>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</si>
  <si>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</si>
  <si>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</si>
  <si>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</si>
  <si>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</si>
  <si>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</si>
  <si>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</si>
  <si>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</si>
  <si>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</si>
  <si>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</si>
  <si>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</si>
  <si>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</si>
  <si>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</si>
  <si>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</si>
  <si>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</si>
  <si>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</si>
  <si>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</si>
  <si>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</si>
  <si>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</si>
  <si>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</si>
  <si>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</si>
  <si>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</si>
  <si>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</si>
  <si>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</si>
  <si>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</si>
  <si>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</si>
  <si>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</si>
  <si>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</si>
  <si>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</si>
  <si>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</si>
  <si>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</si>
  <si>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</si>
  <si>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</si>
  <si>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</si>
  <si>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</si>
  <si>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</si>
  <si>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</si>
  <si>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</si>
  <si>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</si>
  <si>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</si>
  <si>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</si>
  <si>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</si>
  <si>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</si>
  <si>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</si>
  <si>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</si>
  <si>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</si>
  <si>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</si>
  <si>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</si>
  <si>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</si>
  <si>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</si>
  <si>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</si>
  <si>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</si>
  <si>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</si>
  <si>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</si>
  <si>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</si>
  <si>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</si>
  <si>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</si>
  <si>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</si>
  <si>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</si>
  <si>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</si>
  <si>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</si>
  <si>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</si>
  <si>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</si>
  <si>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</si>
  <si>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</si>
  <si>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</si>
  <si>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</si>
  <si>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</si>
  <si>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</si>
  <si>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</si>
  <si>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</si>
  <si>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</si>
  <si>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</si>
  <si>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</si>
  <si>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</si>
  <si>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</si>
  <si>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</si>
  <si>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</si>
  <si>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</si>
  <si>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</si>
  <si>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</si>
  <si>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</si>
  <si>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</si>
  <si>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</si>
  <si>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</si>
  <si>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</si>
  <si>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</si>
  <si>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</si>
  <si>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</si>
  <si>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</si>
  <si>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</si>
  <si>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</si>
  <si>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</si>
  <si>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</si>
  <si>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</si>
  <si>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</si>
  <si>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</si>
  <si>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</si>
  <si>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</si>
  <si>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</si>
  <si>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</si>
  <si>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</si>
  <si>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</si>
  <si>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</si>
  <si>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</si>
  <si>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</si>
  <si>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</si>
  <si>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</si>
  <si>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</si>
  <si>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</si>
  <si>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</si>
  <si>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</si>
  <si>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</si>
  <si>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</si>
  <si>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</si>
  <si>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</si>
  <si>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</si>
  <si>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</si>
  <si>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</si>
  <si>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</si>
  <si>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</si>
  <si>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</si>
  <si>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</si>
  <si>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</si>
  <si>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</si>
  <si>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</si>
  <si>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</si>
  <si>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</si>
  <si>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</si>
  <si>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</si>
  <si>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</si>
  <si>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</si>
  <si>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</si>
  <si>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</si>
  <si>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</si>
  <si>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</si>
  <si>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</si>
  <si>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</si>
  <si>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</si>
  <si>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</si>
  <si>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</si>
  <si>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</si>
  <si>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</si>
  <si>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</si>
  <si>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</si>
  <si>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</si>
  <si>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</si>
  <si>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</si>
  <si>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</si>
  <si>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</si>
  <si>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</si>
  <si>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</si>
  <si>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</si>
  <si>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</si>
  <si>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</si>
  <si>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</si>
  <si>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</si>
  <si>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</si>
  <si>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</si>
  <si>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</si>
  <si>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</si>
  <si>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</si>
  <si>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</si>
  <si>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</si>
  <si>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</si>
  <si>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</si>
  <si>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</si>
  <si>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</si>
  <si>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</si>
  <si>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</si>
  <si>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</si>
  <si>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</si>
  <si>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</si>
  <si>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</si>
  <si>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</si>
  <si>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</si>
  <si>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</si>
  <si>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</si>
  <si>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</si>
  <si>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</si>
  <si>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</si>
  <si>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</si>
  <si>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</si>
  <si>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</si>
  <si>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</si>
  <si>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</si>
  <si>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</si>
  <si>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</si>
  <si>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</si>
  <si>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</si>
  <si>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</si>
  <si>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</si>
  <si>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</si>
  <si>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</si>
  <si>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</si>
  <si>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</si>
  <si>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</si>
  <si>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</si>
  <si>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</si>
  <si>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</si>
  <si>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</si>
  <si>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</si>
  <si>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</si>
  <si>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</si>
  <si>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</si>
  <si>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</si>
  <si>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</si>
  <si>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</si>
  <si>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</si>
  <si>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</si>
  <si>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</si>
  <si>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</si>
  <si>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</si>
  <si>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</si>
  <si>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</si>
  <si>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</si>
  <si>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</si>
  <si>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</si>
  <si>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</si>
  <si>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</si>
  <si>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</si>
  <si>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</si>
  <si>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</si>
  <si>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</si>
  <si>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</si>
  <si>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</si>
  <si>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</si>
  <si>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</si>
  <si>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</si>
  <si>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</si>
  <si>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</si>
  <si>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</si>
  <si>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</si>
  <si>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</si>
  <si>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</si>
  <si>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</si>
  <si>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</si>
  <si>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</si>
  <si>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</si>
  <si>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</si>
  <si>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</si>
  <si>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</si>
  <si>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</si>
  <si>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</si>
  <si>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</si>
  <si>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</si>
  <si>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</si>
  <si>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</si>
  <si>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</si>
  <si>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</si>
  <si>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</si>
  <si>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</si>
  <si>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</si>
  <si>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</si>
  <si>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</si>
  <si>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</si>
  <si>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</si>
  <si>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</si>
  <si>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</si>
  <si>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</si>
  <si>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</si>
  <si>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</si>
  <si>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</si>
  <si>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</si>
  <si>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</si>
  <si>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</si>
  <si>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</si>
  <si>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</si>
  <si>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</si>
  <si>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</si>
  <si>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</si>
  <si>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</si>
  <si>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</si>
  <si>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</si>
  <si>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</si>
  <si>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</si>
  <si>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</si>
  <si>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</si>
  <si>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</si>
  <si>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</si>
  <si>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</si>
  <si>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</si>
  <si>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</si>
  <si>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</si>
  <si>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</si>
  <si>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</si>
  <si>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</si>
  <si>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</si>
  <si>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</si>
  <si>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</si>
  <si>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</si>
  <si>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</si>
  <si>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</si>
  <si>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</si>
  <si>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</si>
  <si>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</si>
  <si>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</si>
  <si>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</si>
  <si>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</si>
  <si>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</si>
  <si>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</si>
  <si>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</si>
  <si>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</si>
  <si>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</si>
  <si>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</si>
  <si>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</si>
  <si>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</si>
  <si>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</si>
  <si>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</si>
  <si>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</si>
  <si>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</si>
  <si>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</si>
  <si>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</si>
  <si>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</si>
  <si>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</si>
  <si>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</si>
  <si>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</si>
  <si>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</si>
  <si>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</si>
  <si>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</si>
  <si>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</si>
  <si>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</si>
  <si>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</si>
  <si>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</si>
  <si>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</si>
  <si>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</si>
  <si>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</si>
  <si>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</si>
  <si>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</si>
  <si>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</si>
  <si>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</si>
  <si>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</si>
  <si>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</si>
  <si>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</si>
  <si>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</si>
  <si>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</si>
  <si>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</si>
  <si>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</si>
  <si>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</si>
  <si>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</si>
  <si>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</si>
  <si>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</si>
  <si>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</si>
  <si>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</si>
  <si>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</si>
  <si>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</si>
  <si>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</si>
  <si>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</si>
  <si>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</si>
  <si>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</si>
  <si>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</si>
  <si>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</si>
  <si>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</si>
  <si>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</si>
  <si>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</si>
  <si>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</si>
  <si>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</si>
  <si>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</si>
  <si>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</si>
  <si>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</si>
  <si>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</si>
  <si>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</si>
  <si>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</si>
  <si>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</si>
  <si>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</si>
  <si>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</si>
  <si>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</si>
  <si>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</si>
  <si>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</si>
  <si>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</si>
  <si>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</si>
  <si>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</si>
  <si>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</si>
  <si>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</si>
  <si>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</si>
  <si>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</si>
  <si>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</si>
  <si>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</si>
  <si>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</si>
  <si>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</si>
  <si>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</si>
  <si>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</si>
  <si>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</si>
  <si>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</si>
  <si>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</si>
  <si>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</si>
  <si>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</si>
  <si>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</si>
  <si>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</si>
  <si>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</si>
  <si>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</si>
  <si>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</si>
  <si>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</si>
  <si>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</si>
  <si>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</si>
  <si>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</si>
  <si>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</si>
  <si>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</si>
  <si>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</si>
  <si>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</si>
  <si>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</si>
  <si>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</si>
  <si>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</si>
  <si>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</si>
  <si>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</si>
  <si>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</si>
  <si>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</si>
  <si>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</si>
  <si>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</si>
  <si>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</si>
  <si>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</si>
  <si>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</si>
  <si>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</si>
  <si>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</si>
  <si>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</si>
  <si>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</si>
  <si>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</si>
  <si>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</si>
  <si>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</si>
  <si>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</si>
  <si>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</si>
  <si>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</si>
  <si>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</si>
  <si>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</si>
  <si>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</si>
  <si>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</si>
  <si>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</si>
  <si>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</si>
  <si>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</si>
  <si>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</si>
  <si>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</si>
  <si>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</si>
  <si>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</si>
  <si>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</si>
  <si>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</si>
  <si>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</si>
  <si>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</si>
  <si>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</si>
  <si>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</si>
  <si>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</si>
  <si>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</si>
  <si>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</si>
  <si>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</si>
  <si>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</si>
  <si>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</si>
  <si>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</si>
  <si>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</si>
  <si>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</si>
  <si>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</si>
  <si>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</si>
  <si>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</si>
  <si>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</si>
  <si>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</si>
  <si>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</si>
  <si>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</si>
  <si>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</si>
  <si>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</si>
  <si>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</si>
  <si>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</si>
  <si>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</si>
  <si>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</si>
  <si>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</si>
  <si>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</si>
  <si>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</si>
  <si>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</si>
  <si>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</si>
  <si>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</si>
  <si>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</si>
  <si>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</si>
  <si>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</si>
  <si>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</si>
  <si>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</si>
  <si>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</si>
  <si>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</si>
  <si>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</si>
  <si>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</si>
  <si>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</si>
  <si>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</si>
  <si>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</si>
  <si>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</si>
  <si>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</si>
  <si>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</si>
  <si>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</si>
  <si>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</si>
  <si>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</si>
  <si>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</si>
  <si>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</si>
  <si>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</si>
  <si>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</si>
  <si>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</si>
  <si>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</si>
  <si>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</si>
  <si>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</si>
  <si>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</si>
  <si>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</si>
  <si>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</si>
  <si>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</si>
  <si>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</si>
  <si>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</si>
  <si>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</si>
  <si>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</si>
  <si>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</si>
  <si>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</si>
  <si>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</si>
  <si>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</si>
  <si>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</si>
  <si>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</si>
  <si>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</si>
  <si>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</si>
  <si>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</si>
  <si>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</si>
  <si>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</si>
  <si>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</si>
  <si>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</si>
  <si>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</si>
  <si>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</si>
  <si>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</si>
  <si>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</si>
  <si>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</si>
  <si>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</si>
  <si>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</si>
  <si>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</si>
  <si>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</si>
  <si>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</si>
  <si>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</si>
  <si>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</si>
  <si>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</si>
  <si>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</si>
  <si>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</si>
  <si>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</si>
  <si>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</si>
  <si>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</si>
  <si>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</si>
  <si>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</si>
  <si>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</si>
  <si>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</si>
  <si>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</si>
  <si>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</si>
  <si>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</si>
  <si>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</si>
  <si>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</si>
  <si>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</si>
  <si>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</si>
  <si>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</si>
  <si>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</si>
  <si>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</si>
  <si>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</si>
  <si>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</si>
  <si>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</si>
  <si>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</si>
  <si>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</si>
  <si>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</si>
  <si>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</si>
  <si>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</si>
  <si>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</si>
  <si>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</si>
  <si>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</si>
  <si>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</si>
  <si>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</si>
  <si>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</si>
  <si>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</si>
  <si>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</si>
  <si>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</si>
  <si>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</si>
  <si>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</si>
  <si>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</si>
  <si>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</si>
  <si>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</si>
  <si>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</si>
  <si>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</si>
  <si>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</si>
  <si>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</si>
  <si>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</si>
  <si>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</si>
  <si>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</si>
  <si>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</si>
  <si>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</si>
  <si>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</si>
  <si>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</si>
  <si>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</si>
  <si>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</si>
  <si>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</si>
  <si>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</si>
  <si>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</si>
  <si>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</si>
  <si>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</si>
  <si>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</si>
  <si>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</si>
  <si>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</si>
  <si>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</si>
  <si>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</si>
  <si>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</si>
  <si>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</si>
  <si>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</si>
  <si>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</si>
  <si>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</si>
  <si>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</si>
  <si>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</si>
  <si>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</si>
  <si>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</si>
  <si>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</si>
  <si>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</si>
  <si>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</si>
  <si>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</si>
  <si>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</si>
  <si>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</si>
  <si>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</si>
  <si>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</si>
  <si>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</si>
  <si>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</si>
  <si>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</si>
  <si>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</si>
  <si>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</si>
  <si>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</si>
  <si>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</si>
  <si>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</si>
  <si>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</si>
  <si>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</si>
  <si>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</si>
  <si>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</si>
  <si>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</si>
  <si>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</si>
  <si>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</si>
  <si>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</si>
  <si>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</si>
  <si>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</si>
  <si>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</si>
  <si>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</si>
  <si>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</si>
  <si>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</si>
  <si>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</si>
  <si>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</si>
  <si>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</si>
  <si>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</si>
  <si>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</si>
  <si>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</si>
  <si>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</si>
  <si>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</si>
  <si>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</si>
  <si>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</si>
  <si>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</si>
  <si>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</si>
  <si>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</si>
  <si>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</si>
  <si>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</si>
  <si>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</si>
  <si>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</si>
  <si>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</si>
  <si>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</si>
  <si>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</si>
  <si>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</si>
  <si>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</si>
  <si>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</si>
  <si>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</si>
  <si>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</si>
  <si>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</si>
  <si>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</si>
  <si>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</si>
  <si>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</si>
  <si>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</si>
  <si>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</si>
  <si>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</si>
  <si>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</si>
  <si>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</si>
  <si>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</si>
  <si>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</si>
  <si>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</si>
  <si>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</si>
  <si>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</si>
  <si>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</si>
  <si>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</si>
  <si>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</si>
  <si>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</si>
  <si>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</si>
  <si>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</si>
  <si>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</si>
  <si>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</si>
  <si>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</si>
  <si>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</si>
  <si>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</si>
  <si>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</si>
  <si>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</si>
  <si>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</si>
  <si>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</si>
  <si>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</si>
  <si>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</si>
  <si>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</si>
  <si>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</si>
  <si>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</si>
  <si>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</si>
  <si>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</si>
  <si>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</si>
  <si>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</si>
  <si>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</si>
  <si>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</si>
  <si>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</si>
  <si>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</si>
  <si>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</si>
  <si>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</si>
  <si>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</si>
  <si>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</si>
  <si>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</si>
  <si>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</si>
  <si>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</si>
  <si>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</si>
  <si>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</si>
  <si>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</si>
  <si>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</si>
  <si>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</si>
  <si>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</si>
  <si>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</si>
  <si>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</si>
  <si>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</si>
  <si>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</si>
  <si>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</si>
  <si>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</si>
  <si>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</si>
  <si>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</si>
  <si>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</si>
  <si>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</si>
  <si>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</si>
  <si>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</si>
  <si>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</si>
  <si>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</si>
  <si>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</si>
  <si>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</si>
  <si>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</si>
  <si>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</si>
  <si>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</si>
  <si>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</si>
  <si>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</si>
  <si>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</si>
  <si>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</si>
  <si>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</si>
  <si>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</si>
  <si>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</si>
  <si>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</si>
  <si>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</si>
  <si>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</si>
  <si>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</si>
  <si>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</si>
  <si>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</si>
  <si>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</si>
  <si>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</si>
  <si>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</si>
  <si>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</si>
  <si>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</si>
  <si>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</si>
  <si>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</si>
  <si>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</si>
  <si>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</si>
  <si>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</si>
  <si>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</si>
  <si>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</si>
  <si>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</si>
  <si>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</si>
  <si>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</si>
  <si>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</si>
  <si>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</si>
  <si>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</si>
  <si>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</si>
  <si>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</si>
  <si>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</si>
  <si>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</si>
  <si>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</si>
  <si>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</si>
  <si>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</si>
  <si>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</si>
  <si>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</si>
  <si>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</si>
  <si>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</si>
  <si>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</si>
  <si>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</si>
  <si>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</si>
  <si>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</si>
  <si>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</si>
  <si>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</si>
  <si>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</si>
  <si>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</si>
  <si>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</si>
  <si>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</si>
  <si>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</si>
  <si>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</si>
  <si>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</si>
  <si>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</si>
  <si>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</si>
  <si>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</si>
  <si>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</si>
  <si>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</si>
  <si>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</si>
  <si>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</si>
  <si>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</si>
  <si>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</si>
  <si>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</si>
  <si>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</si>
  <si>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</si>
  <si>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</si>
  <si>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</si>
  <si>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</si>
  <si>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</si>
  <si>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</si>
  <si>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</si>
  <si>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</si>
  <si>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</si>
  <si>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</si>
  <si>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</si>
  <si>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</si>
  <si>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</si>
  <si>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</si>
  <si>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</si>
  <si>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</si>
  <si>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</si>
  <si>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</si>
  <si>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</si>
  <si>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</si>
  <si>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</si>
  <si>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</si>
  <si>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</si>
  <si>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</si>
  <si>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</si>
  <si>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</si>
  <si>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</si>
  <si>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</si>
  <si>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</si>
  <si>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</si>
  <si>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</si>
  <si>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</si>
  <si>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</si>
  <si>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</si>
  <si>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</si>
  <si>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</si>
  <si>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</si>
  <si>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</si>
  <si>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</si>
  <si>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</si>
  <si>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</si>
  <si>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</si>
  <si>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</si>
  <si>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</si>
  <si>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</si>
  <si>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</si>
  <si>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</si>
  <si>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</si>
  <si>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</si>
  <si>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</si>
  <si>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</si>
  <si>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</si>
  <si>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</si>
  <si>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</si>
  <si>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</si>
  <si>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</si>
  <si>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</si>
  <si>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</si>
  <si>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</si>
  <si>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</si>
  <si>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</si>
  <si>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</si>
  <si>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</si>
  <si>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</si>
  <si>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</si>
  <si>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</si>
  <si>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</si>
  <si>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</si>
  <si>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</si>
  <si>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</si>
  <si>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</si>
  <si>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</si>
  <si>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</si>
  <si>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</si>
  <si>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</si>
  <si>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</si>
  <si>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</si>
  <si>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</si>
  <si>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</si>
  <si>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</si>
  <si>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</si>
  <si>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</si>
  <si>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</si>
  <si>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</si>
  <si>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</si>
  <si>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</si>
  <si>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</si>
  <si>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</si>
  <si>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</si>
  <si>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</si>
  <si>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</si>
  <si>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</si>
  <si>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</si>
  <si>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</si>
  <si>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</si>
  <si>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</si>
  <si>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</si>
  <si>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</si>
  <si>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</si>
  <si>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</si>
  <si>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</si>
  <si>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</si>
  <si>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</si>
  <si>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</si>
  <si>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</si>
  <si>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</si>
  <si>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</si>
  <si>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</si>
  <si>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</si>
  <si>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</si>
  <si>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</si>
  <si>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</si>
  <si>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</si>
  <si>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</si>
  <si>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</si>
  <si>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</si>
  <si>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</si>
  <si>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</si>
  <si>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</si>
  <si>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</si>
  <si>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</si>
  <si>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</si>
  <si>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</si>
  <si>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</si>
  <si>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</si>
  <si>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</si>
  <si>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</si>
  <si>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</si>
  <si>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</si>
  <si>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</si>
  <si>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</si>
  <si>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</si>
  <si>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</si>
  <si>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</si>
  <si>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</si>
  <si>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</si>
  <si>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</si>
  <si>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</si>
  <si>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</si>
  <si>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</si>
  <si>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</si>
  <si>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</si>
  <si>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</si>
  <si>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</si>
  <si>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</si>
  <si>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</si>
  <si>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</si>
  <si>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</si>
  <si>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</si>
  <si>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</si>
  <si>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</si>
  <si>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</si>
  <si>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</si>
  <si>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</si>
  <si>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</si>
  <si>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</si>
  <si>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</si>
  <si>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</si>
  <si>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</si>
  <si>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</si>
  <si>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</si>
  <si>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</si>
  <si>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</si>
  <si>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</si>
  <si>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</si>
  <si>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</si>
  <si>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</si>
  <si>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</si>
  <si>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</si>
  <si>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</si>
  <si>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</si>
  <si>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</si>
  <si>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</si>
  <si>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</si>
  <si>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</si>
  <si>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</si>
  <si>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</si>
  <si>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</si>
  <si>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</si>
  <si>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</si>
  <si>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</si>
  <si>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</si>
  <si>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</si>
  <si>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</si>
  <si>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</si>
  <si>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</si>
  <si>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</si>
  <si>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</si>
  <si>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</si>
  <si>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</si>
  <si>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</si>
  <si>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</si>
  <si>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</si>
  <si>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</si>
  <si>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</si>
  <si>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</si>
  <si>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</si>
  <si>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</si>
  <si>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</si>
  <si>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</si>
  <si>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</si>
  <si>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</si>
  <si>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</si>
  <si>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</si>
  <si>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</si>
  <si>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</si>
  <si>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</si>
  <si>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</si>
  <si>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</si>
  <si>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</si>
  <si>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</si>
  <si>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</si>
  <si>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</si>
  <si>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</si>
  <si>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</si>
  <si>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</si>
  <si>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</si>
  <si>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</si>
  <si>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</si>
  <si>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</si>
  <si>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</si>
  <si>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</si>
  <si>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</si>
  <si>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</si>
  <si>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</si>
  <si>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</si>
  <si>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</si>
  <si>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</si>
  <si>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</si>
  <si>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</si>
  <si>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</si>
  <si>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</si>
  <si>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</si>
  <si>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</si>
  <si>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</si>
  <si>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</si>
  <si>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</si>
  <si>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</si>
  <si>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</si>
  <si>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</si>
  <si>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</si>
  <si>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</si>
  <si>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</si>
  <si>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</si>
  <si>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</si>
  <si>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</si>
  <si>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</si>
  <si>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</si>
  <si>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</si>
  <si>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</si>
  <si>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</si>
  <si>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</si>
  <si>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</si>
  <si>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</si>
  <si>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</si>
  <si>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</si>
  <si>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</si>
  <si>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</si>
  <si>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</si>
  <si>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</si>
  <si>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</si>
  <si>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</si>
  <si>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</si>
  <si>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</si>
  <si>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</si>
  <si>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</si>
  <si>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</si>
  <si>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</si>
  <si>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</si>
  <si>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</si>
  <si>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</si>
  <si>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</si>
  <si>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</si>
  <si>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</si>
  <si>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</si>
  <si>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</si>
  <si>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</si>
  <si>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</si>
  <si>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</si>
  <si>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</si>
  <si>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</si>
  <si>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</si>
  <si>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</si>
  <si>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</si>
  <si>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</si>
  <si>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</si>
  <si>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</si>
  <si>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</si>
  <si>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</si>
  <si>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</si>
  <si>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</si>
  <si>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</si>
  <si>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</si>
  <si>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</si>
  <si>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</si>
  <si>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</si>
  <si>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</si>
  <si>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</si>
  <si>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</si>
  <si>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</si>
  <si>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</si>
  <si>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</si>
  <si>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</si>
  <si>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</si>
  <si>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</si>
  <si>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</si>
  <si>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</si>
  <si>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</si>
  <si>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</si>
  <si>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</si>
  <si>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</si>
  <si>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</si>
  <si>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</si>
  <si>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</si>
  <si>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</si>
  <si>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</si>
  <si>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</si>
  <si>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</si>
  <si>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</si>
  <si>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</si>
  <si>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</si>
  <si>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</si>
  <si>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</si>
  <si>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</si>
  <si>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</si>
  <si>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</si>
  <si>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</si>
  <si>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</si>
  <si>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</si>
  <si>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</si>
  <si>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</si>
  <si>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</si>
  <si>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</si>
  <si>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</si>
  <si>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</si>
  <si>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</si>
  <si>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</si>
  <si>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</si>
  <si>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</si>
  <si>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</si>
  <si>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</si>
  <si>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</si>
  <si>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</si>
  <si>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</si>
  <si>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</si>
  <si>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</si>
  <si>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</si>
  <si>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</si>
  <si>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</si>
  <si>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</si>
  <si>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</si>
  <si>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</si>
  <si>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</si>
  <si>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</si>
  <si>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</si>
  <si>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</si>
  <si>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</si>
  <si>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</si>
  <si>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</si>
  <si>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</si>
  <si>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</si>
  <si>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</si>
  <si>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</si>
  <si>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</si>
  <si>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</si>
  <si>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</si>
  <si>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</si>
  <si>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</si>
  <si>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</si>
  <si>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</si>
  <si>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</si>
  <si>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</si>
  <si>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</si>
  <si>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</si>
  <si>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</si>
  <si>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</si>
  <si>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</si>
  <si>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</si>
  <si>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</si>
  <si>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</si>
  <si>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</si>
  <si>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</si>
  <si>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</si>
  <si>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</si>
  <si>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</si>
  <si>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</si>
  <si>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</si>
  <si>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</si>
  <si>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</si>
  <si>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</si>
  <si>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</si>
  <si>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</si>
  <si>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</si>
  <si>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</si>
  <si>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</si>
  <si>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</si>
  <si>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</si>
  <si>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</si>
  <si>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</si>
  <si>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</si>
  <si>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</si>
  <si>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</si>
  <si>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</si>
  <si>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</si>
  <si>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</si>
  <si>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</si>
  <si>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</si>
  <si>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</si>
  <si>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</si>
  <si>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</si>
  <si>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</si>
  <si>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</si>
  <si>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</si>
  <si>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</si>
  <si>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</si>
  <si>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</si>
  <si>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</si>
  <si>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</si>
  <si>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</si>
  <si>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</si>
  <si>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</si>
  <si>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</si>
  <si>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</si>
  <si>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</si>
  <si>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</si>
  <si>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</si>
  <si>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</si>
  <si>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</si>
  <si>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</si>
  <si>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</si>
  <si>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</si>
  <si>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</si>
  <si>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</si>
  <si>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</si>
  <si>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</si>
  <si>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</si>
  <si>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</si>
  <si>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</si>
  <si>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</si>
  <si>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</si>
  <si>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</si>
  <si>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</si>
  <si>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</si>
  <si>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</si>
  <si>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</si>
  <si>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</si>
  <si>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</si>
  <si>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</si>
  <si>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</si>
  <si>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</si>
  <si>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</si>
  <si>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</si>
  <si>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</si>
  <si>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</si>
  <si>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</si>
  <si>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</si>
  <si>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</si>
  <si>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</si>
  <si>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</si>
  <si>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</si>
  <si>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</si>
  <si>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</si>
  <si>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</si>
  <si>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</si>
  <si>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</si>
  <si>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</si>
  <si>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</si>
  <si>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</si>
  <si>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</si>
  <si>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</si>
  <si>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</si>
  <si>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</si>
  <si>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</si>
  <si>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</si>
  <si>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</si>
  <si>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</si>
  <si>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</si>
  <si>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</si>
  <si>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</si>
  <si>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</si>
  <si>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</si>
  <si>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</si>
  <si>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</si>
  <si>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</si>
  <si>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</si>
  <si>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</si>
  <si>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</si>
  <si>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</si>
  <si>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</si>
  <si>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</si>
  <si>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</si>
  <si>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</si>
  <si>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</si>
  <si>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</si>
  <si>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</si>
  <si>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</si>
  <si>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</si>
  <si>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</si>
  <si>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</si>
  <si>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</si>
  <si>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</si>
  <si>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</si>
  <si>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</si>
  <si>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</si>
  <si>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</si>
  <si>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</si>
  <si>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</si>
  <si>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</si>
  <si>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</si>
  <si>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</si>
  <si>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</si>
  <si>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</si>
  <si>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</si>
  <si>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</si>
  <si>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</si>
  <si>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</si>
  <si>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</si>
  <si>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</si>
  <si>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</si>
  <si>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</si>
  <si>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</si>
  <si>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</si>
  <si>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</si>
  <si>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</si>
  <si>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</si>
  <si>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</si>
  <si>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</si>
  <si>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</si>
  <si>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</si>
  <si>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</si>
  <si>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</si>
  <si>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</si>
  <si>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</si>
  <si>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</si>
  <si>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</si>
  <si>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</si>
  <si>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</si>
  <si>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</si>
  <si>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</si>
  <si>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</si>
  <si>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</si>
  <si>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</si>
  <si>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</si>
  <si>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</si>
  <si>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</si>
  <si>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</si>
  <si>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</si>
  <si>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</si>
  <si>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</si>
  <si>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</si>
  <si>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</si>
  <si>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</si>
  <si>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</si>
  <si>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</si>
  <si>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</si>
  <si>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</si>
  <si>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</si>
  <si>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</si>
  <si>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</si>
  <si>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</si>
  <si>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</si>
  <si>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</si>
  <si>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</si>
  <si>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</si>
  <si>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</si>
  <si>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</si>
  <si>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</si>
  <si>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</si>
  <si>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</si>
  <si>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</si>
  <si>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</si>
  <si>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</si>
  <si>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</si>
  <si>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</si>
  <si>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</si>
  <si>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</si>
  <si>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</si>
  <si>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</si>
  <si>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</si>
  <si>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</si>
  <si>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</si>
  <si>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</si>
  <si>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</si>
  <si>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</si>
  <si>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</si>
  <si>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</si>
  <si>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</si>
  <si>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</si>
  <si>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</si>
  <si>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</si>
  <si>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</si>
  <si>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</si>
  <si>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</si>
  <si>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</si>
  <si>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</si>
  <si>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</si>
  <si>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</si>
  <si>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</si>
  <si>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</si>
  <si>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</si>
  <si>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</si>
  <si>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</si>
  <si>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</si>
  <si>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</si>
  <si>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</si>
  <si>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</si>
  <si>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</si>
  <si>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</si>
  <si>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</si>
  <si>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</si>
  <si>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</si>
  <si>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</si>
  <si>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</si>
  <si>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</si>
  <si>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</si>
  <si>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</si>
  <si>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</si>
  <si>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</si>
  <si>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</si>
  <si>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</si>
  <si>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</si>
  <si>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</si>
  <si>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</si>
  <si>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</si>
  <si>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</si>
  <si>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</si>
  <si>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</si>
  <si>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</si>
  <si>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</si>
  <si>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</si>
  <si>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</si>
  <si>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</si>
  <si>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</si>
  <si>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</si>
  <si>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</si>
  <si>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</si>
  <si>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</si>
  <si>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</si>
  <si>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</si>
  <si>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</si>
  <si>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</si>
  <si>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</si>
  <si>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</si>
  <si>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</si>
  <si>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</si>
  <si>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</si>
  <si>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</si>
  <si>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</si>
  <si>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</si>
  <si>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</si>
  <si>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</si>
  <si>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</si>
  <si>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</si>
  <si>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</si>
  <si>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</si>
  <si>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</si>
  <si>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</si>
  <si>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</si>
  <si>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</si>
  <si>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</si>
  <si>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</si>
  <si>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</si>
  <si>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</si>
  <si>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</si>
  <si>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</si>
  <si>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</si>
  <si>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</si>
  <si>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</si>
  <si>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</si>
  <si>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</si>
  <si>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</si>
  <si>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</si>
  <si>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</si>
  <si>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</si>
  <si>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</si>
  <si>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</si>
  <si>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</si>
  <si>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</si>
  <si>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</si>
  <si>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</si>
  <si>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</si>
  <si>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</si>
  <si>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</si>
  <si>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</si>
  <si>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</si>
  <si>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</si>
  <si>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</si>
  <si>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</si>
  <si>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</si>
  <si>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</si>
  <si>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</si>
  <si>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</si>
  <si>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</si>
  <si>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</si>
  <si>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</si>
  <si>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</si>
  <si>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</si>
  <si>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</si>
  <si>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</si>
  <si>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</si>
  <si>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</si>
  <si>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</si>
  <si>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</si>
  <si>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</si>
  <si>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</si>
  <si>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</si>
  <si>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</si>
  <si>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</si>
  <si>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</si>
  <si>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</si>
  <si>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</si>
  <si>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</si>
  <si>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</si>
  <si>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</si>
  <si>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</si>
  <si>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</si>
  <si>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</si>
  <si>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</si>
  <si>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</si>
  <si>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</si>
  <si>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</si>
  <si>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</si>
  <si>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</si>
  <si>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</si>
  <si>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</si>
  <si>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</si>
  <si>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</si>
  <si>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</si>
  <si>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</si>
  <si>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</si>
  <si>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</si>
  <si>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</si>
  <si>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</si>
  <si>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</si>
  <si>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</si>
  <si>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</si>
  <si>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</si>
  <si>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</si>
  <si>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</si>
  <si>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</si>
  <si>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</si>
  <si>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</si>
  <si>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</si>
  <si>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</si>
  <si>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</si>
  <si>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</si>
  <si>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</si>
  <si>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</si>
  <si>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</si>
  <si>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</si>
  <si>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</si>
  <si>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</si>
  <si>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</si>
  <si>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</si>
  <si>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</si>
  <si>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</si>
  <si>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</si>
  <si>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</si>
  <si>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</si>
  <si>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</si>
  <si>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</si>
  <si>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</si>
  <si>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</si>
  <si>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</si>
  <si>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</si>
  <si>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</si>
  <si>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</si>
  <si>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</si>
  <si>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</si>
  <si>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</si>
  <si>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</si>
  <si>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</si>
  <si>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</si>
  <si>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</si>
  <si>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</si>
  <si>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</si>
  <si>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</si>
  <si>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</si>
  <si>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</si>
  <si>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</si>
  <si>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</si>
  <si>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</si>
  <si>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</si>
  <si>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</si>
  <si>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</si>
  <si>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</si>
  <si>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</si>
  <si>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</si>
  <si>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</si>
  <si>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</si>
  <si>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</si>
  <si>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</si>
  <si>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</si>
  <si>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</si>
  <si>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</si>
  <si>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</si>
  <si>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</si>
  <si>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</si>
  <si>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</si>
  <si>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</si>
  <si>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</si>
  <si>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</si>
  <si>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</si>
  <si>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</si>
  <si>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</si>
  <si>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</si>
  <si>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</si>
  <si>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</si>
  <si>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</si>
  <si>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</si>
  <si>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</si>
  <si>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</si>
  <si>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</si>
  <si>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</si>
  <si>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</si>
  <si>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</si>
  <si>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</si>
  <si>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</si>
  <si>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</si>
  <si>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</si>
  <si>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</si>
  <si>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</si>
  <si>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</si>
  <si>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</si>
  <si>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</si>
  <si>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</si>
  <si>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</si>
  <si>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</si>
  <si>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</si>
  <si>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</si>
  <si>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</si>
  <si>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</si>
  <si>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</si>
  <si>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</si>
  <si>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</si>
  <si>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</si>
  <si>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</si>
  <si>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</si>
  <si>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</si>
  <si>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</si>
  <si>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</si>
  <si>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</si>
  <si>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</si>
  <si>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</si>
  <si>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</si>
  <si>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</si>
  <si>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</si>
  <si>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</si>
  <si>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</si>
  <si>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</si>
  <si>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</si>
  <si>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</si>
  <si>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</si>
  <si>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</si>
  <si>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</si>
  <si>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</si>
  <si>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</si>
  <si>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</si>
  <si>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</si>
  <si>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</si>
  <si>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</si>
  <si>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</si>
  <si>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</si>
  <si>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</si>
  <si>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</si>
  <si>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</si>
  <si>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</si>
  <si>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</si>
  <si>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</si>
  <si>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</si>
  <si>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</si>
  <si>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</si>
  <si>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</si>
  <si>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</si>
  <si>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</si>
  <si>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</si>
  <si>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</si>
  <si>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</si>
  <si>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</si>
  <si>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</si>
  <si>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</si>
  <si>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</si>
  <si>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</si>
  <si>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</si>
  <si>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</si>
  <si>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</si>
  <si>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</si>
  <si>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</si>
  <si>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</si>
  <si>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</si>
  <si>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</si>
  <si>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</si>
  <si>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</si>
  <si>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</si>
  <si>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</si>
  <si>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</si>
  <si>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</si>
  <si>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</si>
  <si>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</si>
  <si>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</si>
  <si>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</si>
  <si>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</si>
  <si>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</si>
  <si>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</si>
  <si>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</si>
  <si>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</si>
  <si>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</si>
  <si>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</si>
  <si>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</si>
  <si>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</si>
  <si>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</si>
  <si>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</si>
  <si>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</si>
  <si>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</si>
  <si>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</si>
  <si>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</si>
  <si>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</si>
  <si>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</si>
  <si>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</si>
  <si>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</si>
  <si>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</si>
  <si>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</si>
  <si>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</si>
  <si>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</si>
  <si>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</si>
  <si>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</si>
  <si>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</si>
  <si>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</si>
  <si>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</si>
  <si>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</si>
  <si>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</si>
  <si>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</si>
  <si>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</si>
  <si>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</si>
  <si>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</si>
  <si>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</si>
  <si>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</si>
  <si>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</si>
  <si>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</si>
  <si>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</si>
  <si>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</si>
  <si>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</si>
  <si>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</si>
  <si>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</si>
  <si>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</si>
  <si>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</si>
  <si>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</si>
  <si>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</si>
  <si>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</si>
  <si>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</si>
  <si>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</si>
  <si>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</si>
  <si>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</si>
  <si>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</si>
  <si>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</si>
  <si>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</si>
  <si>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</si>
  <si>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</si>
  <si>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</si>
  <si>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</si>
  <si>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</si>
  <si>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</si>
  <si>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</si>
  <si>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</si>
  <si>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</si>
  <si>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</si>
  <si>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</si>
  <si>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</si>
  <si>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</si>
  <si>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</si>
  <si>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</si>
  <si>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</si>
  <si>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</si>
  <si>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</si>
  <si>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</si>
  <si>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</si>
  <si>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</si>
  <si>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</si>
  <si>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</si>
  <si>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</si>
  <si>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</si>
  <si>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</si>
  <si>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</si>
  <si>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</si>
  <si>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</si>
  <si>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</si>
  <si>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</si>
  <si>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</si>
  <si>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</si>
  <si>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</si>
  <si>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</si>
  <si>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</si>
  <si>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</si>
  <si>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</si>
  <si>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</si>
  <si>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</si>
  <si>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</si>
  <si>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</si>
  <si>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</si>
  <si>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</si>
  <si>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</si>
  <si>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</si>
  <si>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</si>
  <si>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</si>
  <si>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</si>
  <si>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</si>
  <si>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</si>
  <si>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</si>
  <si>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</si>
  <si>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</si>
  <si>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</si>
  <si>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</si>
  <si>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</si>
  <si>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</si>
  <si>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</si>
  <si>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</si>
  <si>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</si>
  <si>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</si>
  <si>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</si>
  <si>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</si>
  <si>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</si>
  <si>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</si>
  <si>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</si>
  <si>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</si>
  <si>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</si>
  <si>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</si>
  <si>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</si>
  <si>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</si>
  <si>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</si>
  <si>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</si>
  <si>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</si>
  <si>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</si>
  <si>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</si>
  <si>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</si>
  <si>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</si>
  <si>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</si>
  <si>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</si>
  <si>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</si>
  <si>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</si>
  <si>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</si>
  <si>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</si>
  <si>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</si>
  <si>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</si>
  <si>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</si>
  <si>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</si>
  <si>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</si>
  <si>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</si>
  <si>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</si>
  <si>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</si>
  <si>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</si>
  <si>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</si>
  <si>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</si>
  <si>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</si>
  <si>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</si>
  <si>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</si>
  <si>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</si>
  <si>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</si>
  <si>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</si>
  <si>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</si>
  <si>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</si>
  <si>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</si>
  <si>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</si>
  <si>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</si>
  <si>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</si>
  <si>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</si>
  <si>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</si>
  <si>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</si>
  <si>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</si>
  <si>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</si>
  <si>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</si>
  <si>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</si>
  <si>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</si>
  <si>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</si>
  <si>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</si>
  <si>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</si>
  <si>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</si>
  <si>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</si>
  <si>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</si>
  <si>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</si>
  <si>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</si>
  <si>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</si>
  <si>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</si>
  <si>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</si>
  <si>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</si>
  <si>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</si>
  <si>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</si>
  <si>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</si>
  <si>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</si>
  <si>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</si>
  <si>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</si>
  <si>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</si>
  <si>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</si>
  <si>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</si>
  <si>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</si>
  <si>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</si>
  <si>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</si>
  <si>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</si>
  <si>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</si>
  <si>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</si>
  <si>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</si>
  <si>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</si>
  <si>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</si>
  <si>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</si>
  <si>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</si>
  <si>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</si>
  <si>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</si>
  <si>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</si>
  <si>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</si>
  <si>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</si>
  <si>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</si>
  <si>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</si>
  <si>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</si>
  <si>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</si>
  <si>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</si>
  <si>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</si>
  <si>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</si>
  <si>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</si>
  <si>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</si>
  <si>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</si>
  <si>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</si>
  <si>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</si>
  <si>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</si>
  <si>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</si>
  <si>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</si>
  <si>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</si>
  <si>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</si>
  <si>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</si>
  <si>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</si>
  <si>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</si>
  <si>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</si>
  <si>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</si>
  <si>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</si>
  <si>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</si>
  <si>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</si>
  <si>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</si>
  <si>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</si>
  <si>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</si>
  <si>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</si>
  <si>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</si>
  <si>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</si>
  <si>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</si>
  <si>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</si>
  <si>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</si>
  <si>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</si>
  <si>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</si>
  <si>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</si>
  <si>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</si>
  <si>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</si>
  <si>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</si>
  <si>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</si>
  <si>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</si>
  <si>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</si>
  <si>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</si>
  <si>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</si>
  <si>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</si>
  <si>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</si>
  <si>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</si>
  <si>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</si>
  <si>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</si>
  <si>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</si>
  <si>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</si>
  <si>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</si>
  <si>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</si>
  <si>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</si>
  <si>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</si>
  <si>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</si>
  <si>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</si>
  <si>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</si>
  <si>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</si>
  <si>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</si>
  <si>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</si>
  <si>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</si>
  <si>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</si>
  <si>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</si>
  <si>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</si>
  <si>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</si>
  <si>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</si>
  <si>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</si>
  <si>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</si>
  <si>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</si>
  <si>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</si>
  <si>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</si>
  <si>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</si>
  <si>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</si>
  <si>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</si>
  <si>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</si>
  <si>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</si>
  <si>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</si>
  <si>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</si>
  <si>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</si>
  <si>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</si>
  <si>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</si>
  <si>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</si>
  <si>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</si>
  <si>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</si>
  <si>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</si>
  <si>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</si>
  <si>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</si>
  <si>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</si>
  <si>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</si>
  <si>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</si>
  <si>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</si>
  <si>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</si>
  <si>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</si>
  <si>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</si>
  <si>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</si>
  <si>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</si>
  <si>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</si>
  <si>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</si>
  <si>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</si>
  <si>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</si>
  <si>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</si>
  <si>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</si>
  <si>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</si>
  <si>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</si>
  <si>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</si>
  <si>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</si>
  <si>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</si>
  <si>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</si>
  <si>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Number of Missing values marked with "?" in Medical Examinations Table</t>
  </si>
  <si>
    <t>Number of Missing values marked with "?" in Hospitalisation Details Table</t>
  </si>
  <si>
    <t>YEAR AVERAGE</t>
  </si>
  <si>
    <t>Most frequntly occuring value in smoker</t>
  </si>
  <si>
    <t>Most frequntly occuring value in Hospital tier</t>
  </si>
  <si>
    <t>Hospital Tier -2</t>
  </si>
  <si>
    <t>Hospital Tier -3</t>
  </si>
  <si>
    <t>Hospital Tier -1</t>
  </si>
  <si>
    <t>Most frequntly occuring value in City tier</t>
  </si>
  <si>
    <t>City Tier -2</t>
  </si>
  <si>
    <t>City Tier -3</t>
  </si>
  <si>
    <t>City Tier -1</t>
  </si>
  <si>
    <t>Ms.</t>
  </si>
  <si>
    <t>Kelly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</si>
  <si>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</si>
  <si>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</si>
  <si>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</si>
  <si>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</si>
  <si>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</si>
  <si>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</si>
  <si>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</si>
  <si>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</si>
  <si>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</si>
  <si>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</si>
  <si>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</si>
  <si>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</si>
  <si>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</si>
  <si>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</si>
  <si>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</si>
  <si>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</si>
  <si>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</si>
  <si>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</si>
  <si>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</si>
  <si>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</si>
  <si>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</si>
  <si>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</si>
  <si>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</si>
  <si>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</si>
  <si>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</si>
  <si>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</si>
  <si>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</si>
  <si>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</si>
  <si>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</si>
  <si>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</si>
  <si>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</si>
  <si>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</si>
  <si>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</si>
  <si>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</si>
  <si>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</si>
  <si>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</si>
  <si>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</si>
  <si>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</si>
  <si>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</si>
  <si>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</si>
  <si>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</si>
  <si>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</si>
  <si>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</si>
  <si>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</si>
  <si>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</si>
  <si>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</si>
  <si>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</si>
  <si>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</si>
  <si>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</si>
  <si>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</si>
  <si>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</si>
  <si>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</si>
  <si>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</si>
  <si>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</si>
  <si>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</si>
  <si>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</si>
  <si>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</si>
  <si>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</si>
  <si>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</si>
  <si>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</si>
  <si>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</si>
  <si>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</si>
  <si>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</si>
  <si>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</si>
  <si>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</si>
  <si>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</si>
  <si>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</si>
  <si>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</si>
  <si>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</si>
  <si>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</si>
  <si>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</si>
  <si>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</si>
  <si>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</si>
  <si>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</si>
  <si>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</si>
  <si>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</si>
  <si>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</si>
  <si>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</si>
  <si>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</si>
  <si>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</si>
  <si>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</si>
  <si>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</si>
  <si>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</si>
  <si>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</si>
  <si>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</si>
  <si>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</si>
  <si>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</si>
  <si>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</si>
  <si>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</si>
  <si>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</si>
  <si>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</si>
  <si>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</si>
  <si>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</si>
  <si>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</si>
  <si>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</si>
  <si>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</si>
  <si>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</si>
  <si>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</si>
  <si>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</si>
  <si>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</si>
  <si>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</si>
  <si>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</si>
  <si>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</si>
  <si>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</si>
  <si>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</si>
  <si>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</si>
  <si>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</si>
  <si>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</si>
  <si>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</si>
  <si>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</si>
  <si>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</si>
  <si>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</si>
  <si>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</si>
  <si>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</si>
  <si>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</si>
  <si>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</si>
  <si>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</si>
  <si>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</si>
  <si>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</si>
  <si>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</si>
  <si>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</si>
  <si>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</si>
  <si>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</si>
  <si>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</si>
  <si>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</si>
  <si>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</si>
  <si>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</si>
  <si>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</si>
  <si>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</si>
  <si>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</si>
  <si>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</si>
  <si>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</si>
  <si>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</si>
  <si>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</si>
  <si>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</si>
  <si>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</si>
  <si>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</si>
  <si>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</si>
  <si>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</si>
  <si>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</si>
  <si>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</si>
  <si>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</si>
  <si>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</si>
  <si>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</si>
  <si>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</si>
  <si>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</si>
  <si>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</si>
  <si>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</si>
  <si>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</si>
  <si>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</si>
  <si>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</si>
  <si>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</si>
  <si>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</si>
  <si>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</si>
  <si>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</si>
  <si>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</si>
  <si>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</si>
  <si>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</si>
  <si>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</si>
  <si>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</si>
  <si>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</si>
  <si>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</si>
  <si>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</si>
  <si>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</si>
  <si>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</si>
  <si>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</si>
  <si>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</si>
  <si>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</si>
  <si>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</si>
  <si>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</si>
  <si>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</si>
  <si>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</si>
  <si>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</si>
  <si>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</si>
  <si>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</si>
  <si>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</si>
  <si>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</si>
  <si>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</si>
  <si>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</si>
  <si>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</si>
  <si>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</si>
  <si>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</si>
  <si>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</si>
  <si>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</si>
  <si>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</si>
  <si>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</si>
  <si>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</si>
  <si>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</si>
  <si>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</si>
  <si>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</si>
  <si>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</si>
  <si>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</si>
  <si>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</si>
  <si>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</si>
  <si>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</si>
  <si>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</si>
  <si>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</si>
  <si>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</si>
  <si>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</si>
  <si>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</si>
  <si>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</si>
  <si>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</si>
  <si>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</si>
  <si>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</si>
  <si>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</si>
  <si>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</si>
  <si>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</si>
  <si>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</si>
  <si>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</si>
  <si>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</si>
  <si>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</si>
  <si>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</si>
  <si>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</si>
  <si>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</si>
  <si>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</si>
  <si>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</si>
  <si>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</si>
  <si>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</si>
  <si>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</si>
  <si>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</si>
  <si>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</si>
  <si>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</si>
  <si>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</si>
  <si>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</si>
  <si>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</si>
  <si>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</si>
  <si>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</si>
  <si>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</si>
  <si>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</si>
  <si>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</si>
  <si>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</si>
  <si>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</si>
  <si>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</si>
  <si>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</si>
  <si>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</si>
  <si>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</si>
  <si>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</si>
  <si>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</si>
  <si>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</si>
  <si>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</si>
  <si>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</si>
  <si>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</si>
  <si>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</si>
  <si>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</si>
  <si>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</si>
  <si>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</si>
  <si>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</si>
  <si>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</si>
  <si>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</si>
  <si>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</si>
  <si>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</si>
  <si>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</si>
  <si>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</si>
  <si>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</si>
  <si>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</si>
  <si>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</si>
  <si>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</si>
  <si>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</si>
  <si>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</si>
  <si>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</si>
  <si>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</si>
  <si>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</si>
  <si>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</si>
  <si>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</si>
  <si>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</si>
  <si>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</si>
  <si>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</si>
  <si>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</si>
  <si>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</si>
  <si>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</si>
  <si>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</si>
  <si>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</si>
  <si>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</si>
  <si>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</si>
  <si>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</si>
  <si>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</si>
  <si>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</si>
  <si>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</si>
  <si>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</si>
  <si>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</si>
  <si>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</si>
  <si>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</si>
  <si>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</si>
  <si>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</si>
  <si>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</si>
  <si>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</si>
  <si>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</si>
  <si>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</si>
  <si>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</si>
  <si>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</si>
  <si>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</si>
  <si>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</si>
  <si>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</si>
  <si>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</si>
  <si>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</si>
  <si>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</si>
  <si>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</si>
  <si>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</si>
  <si>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</si>
  <si>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</si>
  <si>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</si>
  <si>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</si>
  <si>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</si>
  <si>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</si>
  <si>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</si>
  <si>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</si>
  <si>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</si>
  <si>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</si>
  <si>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</si>
  <si>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</si>
  <si>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</si>
  <si>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</si>
  <si>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</si>
  <si>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</si>
  <si>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</si>
  <si>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</si>
  <si>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</si>
  <si>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</si>
  <si>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</si>
  <si>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</si>
  <si>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</si>
  <si>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</si>
  <si>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</si>
  <si>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</si>
  <si>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</si>
  <si>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</si>
  <si>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</si>
  <si>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</si>
  <si>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</si>
  <si>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</si>
  <si>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</si>
  <si>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</si>
  <si>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</si>
  <si>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</si>
  <si>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</si>
  <si>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</si>
  <si>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</si>
  <si>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</si>
  <si>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</si>
  <si>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</si>
  <si>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</si>
  <si>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</si>
  <si>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</si>
  <si>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</si>
  <si>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</si>
  <si>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</si>
  <si>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</si>
  <si>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</si>
  <si>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</si>
  <si>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</si>
  <si>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</si>
  <si>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</si>
  <si>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</si>
  <si>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</si>
  <si>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</si>
  <si>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</si>
  <si>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</si>
  <si>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</si>
  <si>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</si>
  <si>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</si>
  <si>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</si>
  <si>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</si>
  <si>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</si>
  <si>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</si>
  <si>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</si>
  <si>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</si>
  <si>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</si>
  <si>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</si>
  <si>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</si>
  <si>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</si>
  <si>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</si>
  <si>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</si>
  <si>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</si>
  <si>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</si>
  <si>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</si>
  <si>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</si>
  <si>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</si>
  <si>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</si>
  <si>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</si>
  <si>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</si>
  <si>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</si>
  <si>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</si>
  <si>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</si>
  <si>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</si>
  <si>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</si>
  <si>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</si>
  <si>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</si>
  <si>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</si>
  <si>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</si>
  <si>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</si>
  <si>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</si>
  <si>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</si>
  <si>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</si>
  <si>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</si>
  <si>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</si>
  <si>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</si>
  <si>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</si>
  <si>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</si>
  <si>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</si>
  <si>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</si>
  <si>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</si>
  <si>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</si>
  <si>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</si>
  <si>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</si>
  <si>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</si>
  <si>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</si>
  <si>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</si>
  <si>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</si>
  <si>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</si>
  <si>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</si>
  <si>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</si>
  <si>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</si>
  <si>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</si>
  <si>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</si>
  <si>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</si>
  <si>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</si>
  <si>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</si>
  <si>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</si>
  <si>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</si>
  <si>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</si>
  <si>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</si>
  <si>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</si>
  <si>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</si>
  <si>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</si>
  <si>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</si>
  <si>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</si>
  <si>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</si>
  <si>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</si>
  <si>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</si>
  <si>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</si>
  <si>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</si>
  <si>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</si>
  <si>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</si>
  <si>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</si>
  <si>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</si>
  <si>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</si>
  <si>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</si>
  <si>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</si>
  <si>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</si>
  <si>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</si>
  <si>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</si>
  <si>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</si>
  <si>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</si>
  <si>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</si>
  <si>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</si>
  <si>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</si>
  <si>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</si>
  <si>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</si>
  <si>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</si>
  <si>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</si>
  <si>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</si>
  <si>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</si>
  <si>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</si>
  <si>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</si>
  <si>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</si>
  <si>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</si>
  <si>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</si>
  <si>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</si>
  <si>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</si>
  <si>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</si>
  <si>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</si>
  <si>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</si>
  <si>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</si>
  <si>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</si>
  <si>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</si>
  <si>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</si>
  <si>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</si>
  <si>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</si>
  <si>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</si>
  <si>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</si>
  <si>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</si>
  <si>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</si>
  <si>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</si>
  <si>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</si>
  <si>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</si>
  <si>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</si>
  <si>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</si>
  <si>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</si>
  <si>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</si>
  <si>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</si>
  <si>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</si>
  <si>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</si>
  <si>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</si>
  <si>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</si>
  <si>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</si>
  <si>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</si>
  <si>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</si>
  <si>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</si>
  <si>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</si>
  <si>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</si>
  <si>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</si>
  <si>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</si>
  <si>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</si>
  <si>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</si>
  <si>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</si>
  <si>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</si>
  <si>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</si>
  <si>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</si>
  <si>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</si>
  <si>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</si>
  <si>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</si>
  <si>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</si>
  <si>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</si>
  <si>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</si>
  <si>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</si>
  <si>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</si>
  <si>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</si>
  <si>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</si>
  <si>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</si>
  <si>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</si>
  <si>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</si>
  <si>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</si>
  <si>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</si>
  <si>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</si>
  <si>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</si>
  <si>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</si>
  <si>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</si>
  <si>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</si>
  <si>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</si>
  <si>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</si>
  <si>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</si>
  <si>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</si>
  <si>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</si>
  <si>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</si>
  <si>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</si>
  <si>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</si>
  <si>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</si>
  <si>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</si>
  <si>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</si>
  <si>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</si>
  <si>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</si>
  <si>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</si>
  <si>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</si>
  <si>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</si>
  <si>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</si>
  <si>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</si>
  <si>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</si>
  <si>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</si>
  <si>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</si>
  <si>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</si>
  <si>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</si>
  <si>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</si>
  <si>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</si>
  <si>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</si>
  <si>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</si>
  <si>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</si>
  <si>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</si>
  <si>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</si>
  <si>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</si>
  <si>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</si>
  <si>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</si>
  <si>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</si>
  <si>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</si>
  <si>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</si>
  <si>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</si>
  <si>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</si>
  <si>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</si>
  <si>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</si>
  <si>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</si>
  <si>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</si>
  <si>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</si>
  <si>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</si>
  <si>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</si>
  <si>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</si>
  <si>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</si>
  <si>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</si>
  <si>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</si>
  <si>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</si>
  <si>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</si>
  <si>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</si>
  <si>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</si>
  <si>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</si>
  <si>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</si>
  <si>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</si>
  <si>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</si>
  <si>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</si>
  <si>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</si>
  <si>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</si>
  <si>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</si>
  <si>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</si>
  <si>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</si>
  <si>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</si>
  <si>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</si>
  <si>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</si>
  <si>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</si>
  <si>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</si>
  <si>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</si>
  <si>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</si>
  <si>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</si>
  <si>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</si>
  <si>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</si>
  <si>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</si>
  <si>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</si>
  <si>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</si>
  <si>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</si>
  <si>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</si>
  <si>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</si>
  <si>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</si>
  <si>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</si>
  <si>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</si>
  <si>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</si>
  <si>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</si>
  <si>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</si>
  <si>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</si>
  <si>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</si>
  <si>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</si>
  <si>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</si>
  <si>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</si>
  <si>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</si>
  <si>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</si>
  <si>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</si>
  <si>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</si>
  <si>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</si>
  <si>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</si>
  <si>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</si>
  <si>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</si>
  <si>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</si>
  <si>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</si>
  <si>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</si>
  <si>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</si>
  <si>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</si>
  <si>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</si>
  <si>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</si>
  <si>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</si>
  <si>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</si>
  <si>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</si>
  <si>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</si>
  <si>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</si>
  <si>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</si>
  <si>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</si>
  <si>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</si>
  <si>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</si>
  <si>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</si>
  <si>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</si>
  <si>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</si>
  <si>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</si>
  <si>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</si>
  <si>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</si>
  <si>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</si>
  <si>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</si>
  <si>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</si>
  <si>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</si>
  <si>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</si>
  <si>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</si>
  <si>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</si>
  <si>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</si>
  <si>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</si>
  <si>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</si>
  <si>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</si>
  <si>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</si>
  <si>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</si>
  <si>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</si>
  <si>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</si>
  <si>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</si>
  <si>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</si>
  <si>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</si>
  <si>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</si>
  <si>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</si>
  <si>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</si>
  <si>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</si>
  <si>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</si>
  <si>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</si>
  <si>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</si>
  <si>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</si>
  <si>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</si>
  <si>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</si>
  <si>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</si>
  <si>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</si>
  <si>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</si>
  <si>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</si>
  <si>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</si>
  <si>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</si>
  <si>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</si>
  <si>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</si>
  <si>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</si>
  <si>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</si>
  <si>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</si>
  <si>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</si>
  <si>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</si>
  <si>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</si>
  <si>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</si>
  <si>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</si>
  <si>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</si>
  <si>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</si>
  <si>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</si>
  <si>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</si>
  <si>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</si>
  <si>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</si>
  <si>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</si>
  <si>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</si>
  <si>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</si>
  <si>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</si>
  <si>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</si>
  <si>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</si>
  <si>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</si>
  <si>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</si>
  <si>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</si>
  <si>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</si>
  <si>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</si>
  <si>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</si>
  <si>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</si>
  <si>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</si>
  <si>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</si>
  <si>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</si>
  <si>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</si>
  <si>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</si>
  <si>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</si>
  <si>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</si>
  <si>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</si>
  <si>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</si>
  <si>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</si>
  <si>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</si>
  <si>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</si>
  <si>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</si>
  <si>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</si>
  <si>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</si>
  <si>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</si>
  <si>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</si>
  <si>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</si>
  <si>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</si>
  <si>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</si>
  <si>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</si>
  <si>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</si>
  <si>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</si>
  <si>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</si>
  <si>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</si>
  <si>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</si>
  <si>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</si>
  <si>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</si>
  <si>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</si>
  <si>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</si>
  <si>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</si>
  <si>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</si>
  <si>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</si>
  <si>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</si>
  <si>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</si>
  <si>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</si>
  <si>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</si>
  <si>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</si>
  <si>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</si>
  <si>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</si>
  <si>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</si>
  <si>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</si>
  <si>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</si>
  <si>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</si>
  <si>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</si>
  <si>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</si>
  <si>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</si>
  <si>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</si>
  <si>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</si>
  <si>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</si>
  <si>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</si>
  <si>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</si>
  <si>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</si>
  <si>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</si>
  <si>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</si>
  <si>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</si>
  <si>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</si>
  <si>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</si>
  <si>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</si>
  <si>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</si>
  <si>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</si>
  <si>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</si>
  <si>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</si>
  <si>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</si>
  <si>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</si>
  <si>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</si>
  <si>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</si>
  <si>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</si>
  <si>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</si>
  <si>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</si>
  <si>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</si>
  <si>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</si>
  <si>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</si>
  <si>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</si>
  <si>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</si>
  <si>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</si>
  <si>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</si>
  <si>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</si>
  <si>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</si>
  <si>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</si>
  <si>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</si>
  <si>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</si>
  <si>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</si>
  <si>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</si>
  <si>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</si>
  <si>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</si>
  <si>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</si>
  <si>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</si>
  <si>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</si>
  <si>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</si>
  <si>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</si>
  <si>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</si>
  <si>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</si>
  <si>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</si>
  <si>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</si>
  <si>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</si>
  <si>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</si>
  <si>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</si>
  <si>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</si>
  <si>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</si>
  <si>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</si>
  <si>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</si>
  <si>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</si>
  <si>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</si>
  <si>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</si>
  <si>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</si>
  <si>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</si>
  <si>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</si>
  <si>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</si>
  <si>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</si>
  <si>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</si>
  <si>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</si>
  <si>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</si>
  <si>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</si>
  <si>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</si>
  <si>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</si>
  <si>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</si>
  <si>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</si>
  <si>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</si>
  <si>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</si>
  <si>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</si>
  <si>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</si>
  <si>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</si>
  <si>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</si>
  <si>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</si>
  <si>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</si>
  <si>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</si>
  <si>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</si>
  <si>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</si>
  <si>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</si>
  <si>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</si>
  <si>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</si>
  <si>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</si>
  <si>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</si>
  <si>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</si>
  <si>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</si>
  <si>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</si>
  <si>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</si>
  <si>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</si>
  <si>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</si>
  <si>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</si>
  <si>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</si>
  <si>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</si>
  <si>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</si>
  <si>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</si>
  <si>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</si>
  <si>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</si>
  <si>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</si>
  <si>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</si>
  <si>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</si>
  <si>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</si>
  <si>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</si>
  <si>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</si>
  <si>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</si>
  <si>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</si>
  <si>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</si>
  <si>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</si>
  <si>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</si>
  <si>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</si>
  <si>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</si>
  <si>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</si>
  <si>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</si>
  <si>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</si>
  <si>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</si>
  <si>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</si>
  <si>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</si>
  <si>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</si>
  <si>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</si>
  <si>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</si>
  <si>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</si>
  <si>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</si>
  <si>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</si>
  <si>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</si>
  <si>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</si>
  <si>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</si>
  <si>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</si>
  <si>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</si>
  <si>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</si>
  <si>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</si>
  <si>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</si>
  <si>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</si>
  <si>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</si>
  <si>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</si>
  <si>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</si>
  <si>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</si>
  <si>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</si>
  <si>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</si>
  <si>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</si>
  <si>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</si>
  <si>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</si>
  <si>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</si>
  <si>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</si>
  <si>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</si>
  <si>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</si>
  <si>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</si>
  <si>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</si>
  <si>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</si>
  <si>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</si>
  <si>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</si>
  <si>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</si>
  <si>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</si>
  <si>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</si>
  <si>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</si>
  <si>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</si>
  <si>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</si>
  <si>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</si>
  <si>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</si>
  <si>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</si>
  <si>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</si>
  <si>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</si>
  <si>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</si>
  <si>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</si>
  <si>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</si>
  <si>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</si>
  <si>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</si>
  <si>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</si>
  <si>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</si>
  <si>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</si>
  <si>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</si>
  <si>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</si>
  <si>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</si>
  <si>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</si>
  <si>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</si>
  <si>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</si>
  <si>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</si>
  <si>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</si>
  <si>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</si>
  <si>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</si>
  <si>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</si>
  <si>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</si>
  <si>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</si>
  <si>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</si>
  <si>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</si>
  <si>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</si>
  <si>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</si>
  <si>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</si>
  <si>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</si>
  <si>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</si>
  <si>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</si>
  <si>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</si>
  <si>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</si>
  <si>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</si>
  <si>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</si>
  <si>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</si>
  <si>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</si>
  <si>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</si>
  <si>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</si>
  <si>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</si>
  <si>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</si>
  <si>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</si>
  <si>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</si>
  <si>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</si>
  <si>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</si>
  <si>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</si>
  <si>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</si>
  <si>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</si>
  <si>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</si>
  <si>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</si>
  <si>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</si>
  <si>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</si>
  <si>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</si>
  <si>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</si>
  <si>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</si>
  <si>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</si>
  <si>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</si>
  <si>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</si>
  <si>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</si>
  <si>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</si>
  <si>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</si>
  <si>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</si>
  <si>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</si>
  <si>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</si>
  <si>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</si>
  <si>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</si>
  <si>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</si>
  <si>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</si>
  <si>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</si>
  <si>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</si>
  <si>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</si>
  <si>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</si>
  <si>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</si>
  <si>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</si>
  <si>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</si>
  <si>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</si>
  <si>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</si>
  <si>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</si>
  <si>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</si>
  <si>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</si>
  <si>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</si>
  <si>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</si>
  <si>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</si>
  <si>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</si>
  <si>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</si>
  <si>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</si>
  <si>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</si>
  <si>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</si>
  <si>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</si>
  <si>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</si>
  <si>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</si>
  <si>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</si>
  <si>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</si>
  <si>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</si>
  <si>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</si>
  <si>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</si>
  <si>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</si>
  <si>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</si>
  <si>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</si>
  <si>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</si>
  <si>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</si>
  <si>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</si>
  <si>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</si>
  <si>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</si>
  <si>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</si>
  <si>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</si>
  <si>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</si>
  <si>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</si>
  <si>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</si>
  <si>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</si>
  <si>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</si>
  <si>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</si>
  <si>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</si>
  <si>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</si>
  <si>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</si>
  <si>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</si>
  <si>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</si>
  <si>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</si>
  <si>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</si>
  <si>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</si>
  <si>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</si>
  <si>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</si>
  <si>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</si>
  <si>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</si>
  <si>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</si>
  <si>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</si>
  <si>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</si>
  <si>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</si>
  <si>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</si>
  <si>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</si>
  <si>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</si>
  <si>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</si>
  <si>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</si>
  <si>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</si>
  <si>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</si>
  <si>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</si>
  <si>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</si>
  <si>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</si>
  <si>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</si>
  <si>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</si>
  <si>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</si>
  <si>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</si>
  <si>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</si>
  <si>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</si>
  <si>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</si>
  <si>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</si>
  <si>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</si>
  <si>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</si>
  <si>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</si>
  <si>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</si>
  <si>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</si>
  <si>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</si>
  <si>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</si>
  <si>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</si>
  <si>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</si>
  <si>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</si>
  <si>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</si>
  <si>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</si>
  <si>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</si>
  <si>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</si>
  <si>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</si>
  <si>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</si>
  <si>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</si>
  <si>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</si>
  <si>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</si>
  <si>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</si>
  <si>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</si>
  <si>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</si>
  <si>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</si>
  <si>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</si>
  <si>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</si>
  <si>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</si>
  <si>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</si>
  <si>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</si>
  <si>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</si>
  <si>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</si>
  <si>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</si>
  <si>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</si>
  <si>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</si>
  <si>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</si>
  <si>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</si>
  <si>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</si>
  <si>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</si>
  <si>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</si>
  <si>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</si>
  <si>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</si>
  <si>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</si>
  <si>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</si>
  <si>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</si>
  <si>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</si>
  <si>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</si>
  <si>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</si>
  <si>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</si>
  <si>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</si>
  <si>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</si>
  <si>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</si>
  <si>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</si>
  <si>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</si>
  <si>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</si>
  <si>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</si>
  <si>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</si>
  <si>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</si>
  <si>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</si>
  <si>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</si>
  <si>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</si>
  <si>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</si>
  <si>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</si>
  <si>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</si>
  <si>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</si>
  <si>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</si>
  <si>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</si>
  <si>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</si>
  <si>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</si>
  <si>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</si>
  <si>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</si>
  <si>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</si>
  <si>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</si>
  <si>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</si>
  <si>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</si>
  <si>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</si>
  <si>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</si>
  <si>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</si>
  <si>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</si>
  <si>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</si>
  <si>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</si>
  <si>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</si>
  <si>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</si>
  <si>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</si>
  <si>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</si>
  <si>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</si>
  <si>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</si>
  <si>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</si>
  <si>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</si>
  <si>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</si>
  <si>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</si>
  <si>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</si>
  <si>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</si>
  <si>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</si>
  <si>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</si>
  <si>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</si>
  <si>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</si>
  <si>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</si>
  <si>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</si>
  <si>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</si>
  <si>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</si>
  <si>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</si>
  <si>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</si>
  <si>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</si>
  <si>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</si>
  <si>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</si>
  <si>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</si>
  <si>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</si>
  <si>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</si>
  <si>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</si>
  <si>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</si>
  <si>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</si>
  <si>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</si>
  <si>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</si>
  <si>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</si>
  <si>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</si>
  <si>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</si>
  <si>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</si>
  <si>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</si>
  <si>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</si>
  <si>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</si>
  <si>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</si>
  <si>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</si>
  <si>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</si>
  <si>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</si>
  <si>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</si>
  <si>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</si>
  <si>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</si>
  <si>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</si>
  <si>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</si>
  <si>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</si>
  <si>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</si>
  <si>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</si>
  <si>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</si>
  <si>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</si>
  <si>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</si>
  <si>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</si>
  <si>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</si>
  <si>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</si>
  <si>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</si>
  <si>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</si>
  <si>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</si>
  <si>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</si>
  <si>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</si>
  <si>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</si>
  <si>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</si>
  <si>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</si>
  <si>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</si>
  <si>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</si>
  <si>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</si>
  <si>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</si>
  <si>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</si>
  <si>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</si>
  <si>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</si>
  <si>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</si>
  <si>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</si>
  <si>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</si>
  <si>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</si>
  <si>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</si>
  <si>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</si>
  <si>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</si>
  <si>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</si>
  <si>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</si>
  <si>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</si>
  <si>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</si>
  <si>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</si>
  <si>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</si>
  <si>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</si>
  <si>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</si>
  <si>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</si>
  <si>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</si>
  <si>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</si>
  <si>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</si>
  <si>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</si>
  <si>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</si>
  <si>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</si>
  <si>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</si>
  <si>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</si>
  <si>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</si>
  <si>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</si>
  <si>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</si>
  <si>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</si>
  <si>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</si>
  <si>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</si>
  <si>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</si>
  <si>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</si>
  <si>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</si>
  <si>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</si>
  <si>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</si>
  <si>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</si>
  <si>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</si>
  <si>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</si>
  <si>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</si>
  <si>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</si>
  <si>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</si>
  <si>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</si>
  <si>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</si>
  <si>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</si>
  <si>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</si>
  <si>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</si>
  <si>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</si>
  <si>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</si>
  <si>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</si>
  <si>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</si>
  <si>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</si>
  <si>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</si>
  <si>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</si>
  <si>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</si>
  <si>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</si>
  <si>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</si>
  <si>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</si>
  <si>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</si>
  <si>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</si>
  <si>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</si>
  <si>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</si>
  <si>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</si>
  <si>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</si>
  <si>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</si>
  <si>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</si>
  <si>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</si>
  <si>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</si>
  <si>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</si>
  <si>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</si>
  <si>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</si>
  <si>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</si>
  <si>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</si>
  <si>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</si>
  <si>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</si>
  <si>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</si>
  <si>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</si>
  <si>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</si>
  <si>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</si>
  <si>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</si>
  <si>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</si>
  <si>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</si>
  <si>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</si>
  <si>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</si>
  <si>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</si>
  <si>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</si>
  <si>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</si>
  <si>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</si>
  <si>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</si>
  <si>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</si>
  <si>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</si>
  <si>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</si>
  <si>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</si>
  <si>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</si>
  <si>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</si>
  <si>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</si>
  <si>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</si>
  <si>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</si>
  <si>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</si>
  <si>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</si>
  <si>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</si>
  <si>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</si>
  <si>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</si>
  <si>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</si>
  <si>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</si>
  <si>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</si>
  <si>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</si>
  <si>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</si>
  <si>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</si>
  <si>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</si>
  <si>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</si>
  <si>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</si>
  <si>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</si>
  <si>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</si>
  <si>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</si>
  <si>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</si>
  <si>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</si>
  <si>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</si>
  <si>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</si>
  <si>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</si>
  <si>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</si>
  <si>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</si>
  <si>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</si>
  <si>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</si>
  <si>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</si>
  <si>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</si>
  <si>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</si>
  <si>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</si>
  <si>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</si>
  <si>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</si>
  <si>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</si>
  <si>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</si>
  <si>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</si>
  <si>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</si>
  <si>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</si>
  <si>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</si>
  <si>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</si>
  <si>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</si>
  <si>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</si>
  <si>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</si>
  <si>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</si>
  <si>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</si>
  <si>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</si>
  <si>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</si>
  <si>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</si>
  <si>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</si>
  <si>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</si>
  <si>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</si>
  <si>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</si>
  <si>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</si>
  <si>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</si>
  <si>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</si>
  <si>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</si>
  <si>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</si>
  <si>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</si>
  <si>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</si>
  <si>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</si>
  <si>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</si>
  <si>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</si>
  <si>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</si>
  <si>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</si>
  <si>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</si>
  <si>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</si>
  <si>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</si>
  <si>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</si>
  <si>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</si>
  <si>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</si>
  <si>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</si>
  <si>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</si>
  <si>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</si>
  <si>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</si>
  <si>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</si>
  <si>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</si>
  <si>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</si>
  <si>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</si>
  <si>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</si>
  <si>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</si>
  <si>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</si>
  <si>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</si>
  <si>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</si>
  <si>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</si>
  <si>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</si>
  <si>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</si>
  <si>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</si>
  <si>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</si>
  <si>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</si>
  <si>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</si>
  <si>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</si>
  <si>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</si>
  <si>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</si>
  <si>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</si>
  <si>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</si>
  <si>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</si>
  <si>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</si>
  <si>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</si>
  <si>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</si>
  <si>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</si>
  <si>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</si>
  <si>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</si>
  <si>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</si>
  <si>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</si>
  <si>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</si>
  <si>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</si>
  <si>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</si>
  <si>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</si>
  <si>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</si>
  <si>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</si>
  <si>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</si>
  <si>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</si>
  <si>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</si>
  <si>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</si>
  <si>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</si>
  <si>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</si>
  <si>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</si>
  <si>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</si>
  <si>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</si>
  <si>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</si>
  <si>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</si>
  <si>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</si>
  <si>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</si>
  <si>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</si>
  <si>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</si>
  <si>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</si>
  <si>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</si>
  <si>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</si>
  <si>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</si>
  <si>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</si>
  <si>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</si>
  <si>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</si>
  <si>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</si>
  <si>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</si>
  <si>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</si>
  <si>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</si>
  <si>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</si>
  <si>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</si>
  <si>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</si>
  <si>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</si>
  <si>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</si>
  <si>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</si>
  <si>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</si>
  <si>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</si>
  <si>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</si>
  <si>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</si>
  <si>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</si>
  <si>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</si>
  <si>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</si>
  <si>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</si>
  <si>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</si>
  <si>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</si>
  <si>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</si>
  <si>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</si>
  <si>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</si>
  <si>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</si>
  <si>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</si>
  <si>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</si>
  <si>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</si>
  <si>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</si>
  <si>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</si>
  <si>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</si>
  <si>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</si>
  <si>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</si>
  <si>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</si>
  <si>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</si>
  <si>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</si>
  <si>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</si>
  <si>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</si>
  <si>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</si>
  <si>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</si>
  <si>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</si>
  <si>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</si>
  <si>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</si>
  <si>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</si>
  <si>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</si>
  <si>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</si>
  <si>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</si>
  <si>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</si>
  <si>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</si>
  <si>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</si>
  <si>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</si>
  <si>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</si>
  <si>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</si>
  <si>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</si>
  <si>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</si>
  <si>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</si>
  <si>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</si>
  <si>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</si>
  <si>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</si>
  <si>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</si>
  <si>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</si>
  <si>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</si>
  <si>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</si>
  <si>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</si>
  <si>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</si>
  <si>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</si>
  <si>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</si>
  <si>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</si>
  <si>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</si>
  <si>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</si>
  <si>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</si>
  <si>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</si>
  <si>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</si>
  <si>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</si>
  <si>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</si>
  <si>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</si>
  <si>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</si>
  <si>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</si>
  <si>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</si>
  <si>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</si>
  <si>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</si>
  <si>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</si>
  <si>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</si>
  <si>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</si>
  <si>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</si>
  <si>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</si>
  <si>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</si>
  <si>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</si>
  <si>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</si>
  <si>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</si>
  <si>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</si>
  <si>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</si>
  <si>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</si>
  <si>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</si>
  <si>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</si>
  <si>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</si>
  <si>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</si>
  <si>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</si>
  <si>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</si>
  <si>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</si>
  <si>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</si>
  <si>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</si>
  <si>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</si>
  <si>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</si>
  <si>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</si>
  <si>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</si>
  <si>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</si>
  <si>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</si>
  <si>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</si>
  <si>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</si>
  <si>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</si>
  <si>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</si>
  <si>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</si>
  <si>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</si>
  <si>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</si>
  <si>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</si>
  <si>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</si>
  <si>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</si>
  <si>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</si>
  <si>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</si>
  <si>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</si>
  <si>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</si>
  <si>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</si>
  <si>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</si>
  <si>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</si>
  <si>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</si>
  <si>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</si>
  <si>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</si>
  <si>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</si>
  <si>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</si>
  <si>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</si>
  <si>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</si>
  <si>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</si>
  <si>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</si>
  <si>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</si>
  <si>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</si>
  <si>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</si>
  <si>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</si>
  <si>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</si>
  <si>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</si>
  <si>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</si>
  <si>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</si>
  <si>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</si>
  <si>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</si>
  <si>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</si>
  <si>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</si>
  <si>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</si>
  <si>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</si>
  <si>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</si>
  <si>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</si>
  <si>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</si>
  <si>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</si>
  <si>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</si>
  <si>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</si>
  <si>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</si>
  <si>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</si>
  <si>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</si>
  <si>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</si>
  <si>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</si>
  <si>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</si>
  <si>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</si>
  <si>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</si>
  <si>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</si>
  <si>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</si>
  <si>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</si>
  <si>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</si>
  <si>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</si>
  <si>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</si>
  <si>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</si>
  <si>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</si>
  <si>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</si>
  <si>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</si>
  <si>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</si>
  <si>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</si>
  <si>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</si>
  <si>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</si>
  <si>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</si>
  <si>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</si>
  <si>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</si>
  <si>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</si>
  <si>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</si>
  <si>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</si>
  <si>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</si>
  <si>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</si>
  <si>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</si>
  <si>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</si>
  <si>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</si>
  <si>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</si>
  <si>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</si>
  <si>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</si>
  <si>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</si>
  <si>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</si>
  <si>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</si>
  <si>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</si>
  <si>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</si>
  <si>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</si>
  <si>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</si>
  <si>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</si>
  <si>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</si>
  <si>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</si>
  <si>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</si>
  <si>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</si>
  <si>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</si>
  <si>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</si>
  <si>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</si>
  <si>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</si>
  <si>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</si>
  <si>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</si>
  <si>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</si>
  <si>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</si>
  <si>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</si>
  <si>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</si>
  <si>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</si>
  <si>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</si>
  <si>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</si>
  <si>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</si>
  <si>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</si>
  <si>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</si>
  <si>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</si>
  <si>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</si>
  <si>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</si>
  <si>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</si>
  <si>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</si>
  <si>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</si>
  <si>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</si>
  <si>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</si>
  <si>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</si>
  <si>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</si>
  <si>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</si>
  <si>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</si>
  <si>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</si>
  <si>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</si>
  <si>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</si>
  <si>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</si>
  <si>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</si>
  <si>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</si>
  <si>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</si>
  <si>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</si>
  <si>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</si>
  <si>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</si>
  <si>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</si>
  <si>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</si>
  <si>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</si>
  <si>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</si>
  <si>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</si>
  <si>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</si>
  <si>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</si>
  <si>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</si>
  <si>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</si>
  <si>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</si>
  <si>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</si>
  <si>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</si>
  <si>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</si>
  <si>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</si>
  <si>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</si>
  <si>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</si>
  <si>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</si>
  <si>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</si>
  <si>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</si>
  <si>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</si>
  <si>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</si>
  <si>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</si>
  <si>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</si>
  <si>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</si>
  <si>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</si>
  <si>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</si>
  <si>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</si>
  <si>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</si>
  <si>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</si>
  <si>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</si>
  <si>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</si>
  <si>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</si>
  <si>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</si>
  <si>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</si>
  <si>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</si>
  <si>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</si>
  <si>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</si>
  <si>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</si>
  <si>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</si>
  <si>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</si>
  <si>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</si>
  <si>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</si>
  <si>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</si>
  <si>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</si>
  <si>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</si>
  <si>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</si>
  <si>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</si>
  <si>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</si>
  <si>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</si>
  <si>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</si>
  <si>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</si>
  <si>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</si>
  <si>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</si>
  <si>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</si>
  <si>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</si>
  <si>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</si>
  <si>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</si>
  <si>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</si>
  <si>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</si>
  <si>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</si>
  <si>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</si>
  <si>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</si>
  <si>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</si>
  <si>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</si>
  <si>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</si>
  <si>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</si>
  <si>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</si>
  <si>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</si>
  <si>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</si>
  <si>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</si>
  <si>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</si>
  <si>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</si>
  <si>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</si>
  <si>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</si>
  <si>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</si>
  <si>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</si>
  <si>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</si>
  <si>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</si>
  <si>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</si>
  <si>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</si>
  <si>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</si>
  <si>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</si>
  <si>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</si>
  <si>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</si>
  <si>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</si>
  <si>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</si>
  <si>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</si>
  <si>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</si>
  <si>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</si>
  <si>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</si>
  <si>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</si>
  <si>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</si>
  <si>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</si>
  <si>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</si>
  <si>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</si>
  <si>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</si>
  <si>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</si>
  <si>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</si>
  <si>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</si>
  <si>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</si>
  <si>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</si>
  <si>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</si>
  <si>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</si>
  <si>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</si>
  <si>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</si>
  <si>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</si>
  <si>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</si>
  <si>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</si>
  <si>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</si>
  <si>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</si>
  <si>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</si>
  <si>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</si>
  <si>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</si>
  <si>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</si>
  <si>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</si>
  <si>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</si>
  <si>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</si>
  <si>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</si>
  <si>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</si>
  <si>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</si>
  <si>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</si>
  <si>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</si>
  <si>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</si>
  <si>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</si>
  <si>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</si>
  <si>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</si>
  <si>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</si>
  <si>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</si>
  <si>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</si>
  <si>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</si>
  <si>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</si>
  <si>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</si>
  <si>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</si>
  <si>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</si>
  <si>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</si>
  <si>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</si>
  <si>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</si>
  <si>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</si>
  <si>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</si>
  <si>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</si>
  <si>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</si>
  <si>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</si>
  <si>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</si>
  <si>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</si>
  <si>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</si>
  <si>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</si>
  <si>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</si>
  <si>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</si>
  <si>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</si>
  <si>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</si>
  <si>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</si>
  <si>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</si>
  <si>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</si>
  <si>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</si>
  <si>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</si>
  <si>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</si>
  <si>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</si>
  <si>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</si>
  <si>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</si>
  <si>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</si>
  <si>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</si>
  <si>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</si>
  <si>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</si>
  <si>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</si>
  <si>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</si>
  <si>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</si>
  <si>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</si>
  <si>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</si>
  <si>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</si>
  <si>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</si>
  <si>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</si>
  <si>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</si>
  <si>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</si>
  <si>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</si>
  <si>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</si>
  <si>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</si>
  <si>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</si>
  <si>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</si>
  <si>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</si>
  <si>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</si>
  <si>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</si>
  <si>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</si>
  <si>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</si>
  <si>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</si>
  <si>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</si>
  <si>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</si>
  <si>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</si>
  <si>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</si>
  <si>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</si>
  <si>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</si>
  <si>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</si>
  <si>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</si>
  <si>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</si>
  <si>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</si>
  <si>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</si>
  <si>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</si>
  <si>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</si>
  <si>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</si>
  <si>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</si>
  <si>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</si>
  <si>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</si>
  <si>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</si>
  <si>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</si>
  <si>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</si>
  <si>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</si>
  <si>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</si>
  <si>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</si>
  <si>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</si>
  <si>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</si>
  <si>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</si>
  <si>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</si>
  <si>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</si>
  <si>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</si>
  <si>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</si>
  <si>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</si>
  <si>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</si>
  <si>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</si>
  <si>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</si>
  <si>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</si>
  <si>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</si>
  <si>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</si>
  <si>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</si>
  <si>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</si>
  <si>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</si>
  <si>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</si>
  <si>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</si>
  <si>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</si>
  <si>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</si>
  <si>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</si>
  <si>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</si>
  <si>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</si>
  <si>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</si>
  <si>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</si>
  <si>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</si>
  <si>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</si>
  <si>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</si>
  <si>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</si>
  <si>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</si>
  <si>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</si>
  <si>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</si>
  <si>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</si>
  <si>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</si>
  <si>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</si>
  <si>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</si>
  <si>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</si>
  <si>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</si>
  <si>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</si>
  <si>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</si>
  <si>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</si>
  <si>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</si>
  <si>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</si>
  <si>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</si>
  <si>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</si>
  <si>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</si>
  <si>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</si>
  <si>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</si>
  <si>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</si>
  <si>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</si>
  <si>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</si>
  <si>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</si>
  <si>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</si>
  <si>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</si>
  <si>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</si>
  <si>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</si>
  <si>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</si>
  <si>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</si>
  <si>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</si>
  <si>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</si>
  <si>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</si>
  <si>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</si>
  <si>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</si>
  <si>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</si>
  <si>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</si>
  <si>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</si>
  <si>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</si>
  <si>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</si>
  <si>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</si>
  <si>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</si>
  <si>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</si>
  <si>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</si>
  <si>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</si>
  <si>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</si>
  <si>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</si>
  <si>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</si>
  <si>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</si>
  <si>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</si>
  <si>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</si>
  <si>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</si>
  <si>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</si>
  <si>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</si>
  <si>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</si>
  <si>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</si>
  <si>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</si>
  <si>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</si>
  <si>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</si>
  <si>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</si>
  <si>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</si>
  <si>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</si>
  <si>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</si>
  <si>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</si>
  <si>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</si>
  <si>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</si>
  <si>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</si>
  <si>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</si>
  <si>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</si>
  <si>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</si>
  <si>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</si>
  <si>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</si>
  <si>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</si>
  <si>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</si>
  <si>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</si>
  <si>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</si>
  <si>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</si>
  <si>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</si>
  <si>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</si>
  <si>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</si>
  <si>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</si>
  <si>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</si>
  <si>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</si>
  <si>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</si>
  <si>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</si>
  <si>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</si>
  <si>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</si>
  <si>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</si>
  <si>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</si>
  <si>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</si>
  <si>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</si>
  <si>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</si>
  <si>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</si>
  <si>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Mr.</t>
  </si>
  <si>
    <t>Matthew D</t>
  </si>
  <si>
    <t>Phil</t>
  </si>
  <si>
    <t>Kelsey</t>
  </si>
  <si>
    <t>Kristyn</t>
  </si>
  <si>
    <t>Russell B.</t>
  </si>
  <si>
    <t>Stephen</t>
  </si>
  <si>
    <t>Patrick R.</t>
  </si>
  <si>
    <t>Brooke N.</t>
  </si>
  <si>
    <t>Paola Andrea</t>
  </si>
  <si>
    <t>David</t>
  </si>
  <si>
    <t>Wade</t>
  </si>
  <si>
    <t>Franklin</t>
  </si>
  <si>
    <t>Leilani M.</t>
  </si>
  <si>
    <t>Philippe</t>
  </si>
  <si>
    <t>Jennifer A.</t>
  </si>
  <si>
    <t>Christina M.</t>
  </si>
  <si>
    <t>Said Sr.</t>
  </si>
  <si>
    <t>John</t>
  </si>
  <si>
    <t>Myles</t>
  </si>
  <si>
    <t>Madelyn C</t>
  </si>
  <si>
    <t>Nicole</t>
  </si>
  <si>
    <t>Eric A.</t>
  </si>
  <si>
    <t>Emiliano I.</t>
  </si>
  <si>
    <t>Adam</t>
  </si>
  <si>
    <t>Zach</t>
  </si>
  <si>
    <t>Stephanie W.</t>
  </si>
  <si>
    <t>Natalie</t>
  </si>
  <si>
    <t>Nicole J.</t>
  </si>
  <si>
    <t>Jefferson D</t>
  </si>
  <si>
    <t>Brendan D.</t>
  </si>
  <si>
    <t>Courtney</t>
  </si>
  <si>
    <t>Sydney L.</t>
  </si>
  <si>
    <t>Julien</t>
  </si>
  <si>
    <t>Ryan M</t>
  </si>
  <si>
    <t>Anna H.</t>
  </si>
  <si>
    <t>Samantha</t>
  </si>
  <si>
    <t>Robert</t>
  </si>
  <si>
    <t>James R.</t>
  </si>
  <si>
    <t>Roseann</t>
  </si>
  <si>
    <t>Eric W</t>
  </si>
  <si>
    <t>Brianna L</t>
  </si>
  <si>
    <t>Thomas J.</t>
  </si>
  <si>
    <t>Melissa L</t>
  </si>
  <si>
    <t>Flavio</t>
  </si>
  <si>
    <t>Anthony J.</t>
  </si>
  <si>
    <t>Alex</t>
  </si>
  <si>
    <t>Andrew B</t>
  </si>
  <si>
    <t>Dara E</t>
  </si>
  <si>
    <t>Inna</t>
  </si>
  <si>
    <t>Ari</t>
  </si>
  <si>
    <t>Kenny</t>
  </si>
  <si>
    <t>Louise</t>
  </si>
  <si>
    <t>Cameron</t>
  </si>
  <si>
    <t>Katie T.</t>
  </si>
  <si>
    <t>Bryson C.</t>
  </si>
  <si>
    <t>Megan</t>
  </si>
  <si>
    <t>Daniel</t>
  </si>
  <si>
    <t>Steven M.</t>
  </si>
  <si>
    <t>Jenna L.</t>
  </si>
  <si>
    <t>Jeff</t>
  </si>
  <si>
    <t>Elenilton V. Sr.</t>
  </si>
  <si>
    <t>Maurya</t>
  </si>
  <si>
    <t>Samantha C</t>
  </si>
  <si>
    <t>Bethany A</t>
  </si>
  <si>
    <t>Yves</t>
  </si>
  <si>
    <t>Danielle</t>
  </si>
  <si>
    <t>Joshua</t>
  </si>
  <si>
    <t>Jennifer</t>
  </si>
  <si>
    <t>Gwen M.</t>
  </si>
  <si>
    <t>Kate</t>
  </si>
  <si>
    <t>Kevin</t>
  </si>
  <si>
    <t>Stephen II</t>
  </si>
  <si>
    <t>Philip</t>
  </si>
  <si>
    <t>Brett A</t>
  </si>
  <si>
    <t>Rebecca</t>
  </si>
  <si>
    <t>Abigail K</t>
  </si>
  <si>
    <t>Hope</t>
  </si>
  <si>
    <t>Elyse M.</t>
  </si>
  <si>
    <t>Nicholas</t>
  </si>
  <si>
    <t>Pamela J.</t>
  </si>
  <si>
    <t>Jessica</t>
  </si>
  <si>
    <t>Ron N</t>
  </si>
  <si>
    <t>Sari</t>
  </si>
  <si>
    <t>Robert M.</t>
  </si>
  <si>
    <t>Ricardo</t>
  </si>
  <si>
    <t>Gedion</t>
  </si>
  <si>
    <t>Mark</t>
  </si>
  <si>
    <t>Gamini P.</t>
  </si>
  <si>
    <t>Emily J</t>
  </si>
  <si>
    <t>Amanda</t>
  </si>
  <si>
    <t>Knox</t>
  </si>
  <si>
    <t>Yianna</t>
  </si>
  <si>
    <t>Roberta</t>
  </si>
  <si>
    <t>Benjamin P.</t>
  </si>
  <si>
    <t>Ann</t>
  </si>
  <si>
    <t>Jamie P</t>
  </si>
  <si>
    <t>Charlie</t>
  </si>
  <si>
    <t>Meb</t>
  </si>
  <si>
    <t>Aaqib L.</t>
  </si>
  <si>
    <t>Craig A.</t>
  </si>
  <si>
    <t>Meredith</t>
  </si>
  <si>
    <t>Doug</t>
  </si>
  <si>
    <t>Elizabeth J.</t>
  </si>
  <si>
    <t>Matthew P</t>
  </si>
  <si>
    <t>Guillermo Sr.</t>
  </si>
  <si>
    <t>Ryan C</t>
  </si>
  <si>
    <t>Dane</t>
  </si>
  <si>
    <t>Jonas</t>
  </si>
  <si>
    <t>George E</t>
  </si>
  <si>
    <t>Sara S</t>
  </si>
  <si>
    <t>Nick</t>
  </si>
  <si>
    <t>Timothy</t>
  </si>
  <si>
    <t>Becky L</t>
  </si>
  <si>
    <t>Steph K.</t>
  </si>
  <si>
    <t>Kristine B.</t>
  </si>
  <si>
    <t>Taylor B</t>
  </si>
  <si>
    <t>William</t>
  </si>
  <si>
    <t>Sage</t>
  </si>
  <si>
    <t>Cole</t>
  </si>
  <si>
    <t>Jesse</t>
  </si>
  <si>
    <t>Tammi J.</t>
  </si>
  <si>
    <t>Matthew S.</t>
  </si>
  <si>
    <t>Eric</t>
  </si>
  <si>
    <t>Valeria R</t>
  </si>
  <si>
    <t>Michael P</t>
  </si>
  <si>
    <t>Rami</t>
  </si>
  <si>
    <t>Denis</t>
  </si>
  <si>
    <t>Brian E</t>
  </si>
  <si>
    <t>Bonnie</t>
  </si>
  <si>
    <t>Michael</t>
  </si>
  <si>
    <t>Samuel</t>
  </si>
  <si>
    <t>Matthew</t>
  </si>
  <si>
    <t>Syndy</t>
  </si>
  <si>
    <t>Aleksandra</t>
  </si>
  <si>
    <t>Steeve T Sr.</t>
  </si>
  <si>
    <t>Richard</t>
  </si>
  <si>
    <t>Aaron T</t>
  </si>
  <si>
    <t>Akira</t>
  </si>
  <si>
    <t>Ben</t>
  </si>
  <si>
    <t>Jana</t>
  </si>
  <si>
    <t>Jay T.</t>
  </si>
  <si>
    <t>Marie-Helene</t>
  </si>
  <si>
    <t>Bret R</t>
  </si>
  <si>
    <t>Gardner L</t>
  </si>
  <si>
    <t>Bobby</t>
  </si>
  <si>
    <t>Lina</t>
  </si>
  <si>
    <t>Zebulon</t>
  </si>
  <si>
    <t>Greg</t>
  </si>
  <si>
    <t>Kelsey A.</t>
  </si>
  <si>
    <t>Bronwen L</t>
  </si>
  <si>
    <t>Manuela</t>
  </si>
  <si>
    <t>Jennifer L</t>
  </si>
  <si>
    <t>Abby W.</t>
  </si>
  <si>
    <t>Tyler</t>
  </si>
  <si>
    <t>Jeffrey</t>
  </si>
  <si>
    <t>Matthew F</t>
  </si>
  <si>
    <t>Ryan J.</t>
  </si>
  <si>
    <t>Amy</t>
  </si>
  <si>
    <t>Andrew P</t>
  </si>
  <si>
    <t>George M. V</t>
  </si>
  <si>
    <t>Sarah</t>
  </si>
  <si>
    <t>Lara</t>
  </si>
  <si>
    <t>Sebastien</t>
  </si>
  <si>
    <t>Padraig</t>
  </si>
  <si>
    <t>Heather</t>
  </si>
  <si>
    <t>Jorge</t>
  </si>
  <si>
    <t>Jack R</t>
  </si>
  <si>
    <t>Felix</t>
  </si>
  <si>
    <t>Christopher C</t>
  </si>
  <si>
    <t>Jill</t>
  </si>
  <si>
    <t>Alejandro</t>
  </si>
  <si>
    <t>Ian E.</t>
  </si>
  <si>
    <t>Hector Sr.</t>
  </si>
  <si>
    <t>Matt</t>
  </si>
  <si>
    <t>Elizabeth H</t>
  </si>
  <si>
    <t>Grace</t>
  </si>
  <si>
    <t>Jaime</t>
  </si>
  <si>
    <t>Calesse</t>
  </si>
  <si>
    <t>Kate L</t>
  </si>
  <si>
    <t>Sergey</t>
  </si>
  <si>
    <t>Timothy V</t>
  </si>
  <si>
    <t>Andrew S</t>
  </si>
  <si>
    <t>Lawrence</t>
  </si>
  <si>
    <t>Gavin M.</t>
  </si>
  <si>
    <t>Rick E</t>
  </si>
  <si>
    <t>Andrea H.</t>
  </si>
  <si>
    <t>Anthony S</t>
  </si>
  <si>
    <t>Erik</t>
  </si>
  <si>
    <t>Kiley D</t>
  </si>
  <si>
    <t>Chris</t>
  </si>
  <si>
    <t>Marian M.</t>
  </si>
  <si>
    <t>Jeremy</t>
  </si>
  <si>
    <t>Allison H</t>
  </si>
  <si>
    <t>Elizabeth</t>
  </si>
  <si>
    <t>Anders J</t>
  </si>
  <si>
    <t>Sean</t>
  </si>
  <si>
    <t>Brian M.</t>
  </si>
  <si>
    <t>Susannah</t>
  </si>
  <si>
    <t>Randy</t>
  </si>
  <si>
    <t>Leslie</t>
  </si>
  <si>
    <t>Brittany L.</t>
  </si>
  <si>
    <t>Cassie J.</t>
  </si>
  <si>
    <t>Peter W</t>
  </si>
  <si>
    <t>Dan</t>
  </si>
  <si>
    <t>Dan M.</t>
  </si>
  <si>
    <t>Eric L.</t>
  </si>
  <si>
    <t>Les J</t>
  </si>
  <si>
    <t>Stephanie</t>
  </si>
  <si>
    <t>Melissa Y</t>
  </si>
  <si>
    <t>Stephanie M.</t>
  </si>
  <si>
    <t>Kylie</t>
  </si>
  <si>
    <t>Carrie</t>
  </si>
  <si>
    <t>Zach S</t>
  </si>
  <si>
    <t>Alan</t>
  </si>
  <si>
    <t>Nate</t>
  </si>
  <si>
    <t>Jesse G.</t>
  </si>
  <si>
    <t>Jason</t>
  </si>
  <si>
    <t>Megan A.</t>
  </si>
  <si>
    <t>Luke M</t>
  </si>
  <si>
    <t>Jacy D</t>
  </si>
  <si>
    <t>Simon G.</t>
  </si>
  <si>
    <t>Ainsley E.</t>
  </si>
  <si>
    <t>Erica A.</t>
  </si>
  <si>
    <t>Erin C.</t>
  </si>
  <si>
    <t>Adrienne</t>
  </si>
  <si>
    <t>Yutaka</t>
  </si>
  <si>
    <t>Tyler M</t>
  </si>
  <si>
    <t>Andrew B.</t>
  </si>
  <si>
    <t>James</t>
  </si>
  <si>
    <t>Shawn P.</t>
  </si>
  <si>
    <t>Nathaniel</t>
  </si>
  <si>
    <t>Kevin D.</t>
  </si>
  <si>
    <t>Joan</t>
  </si>
  <si>
    <t>Christopher A</t>
  </si>
  <si>
    <t>Kacy L.</t>
  </si>
  <si>
    <t>Benjamin H.</t>
  </si>
  <si>
    <t>Xaviour J.</t>
  </si>
  <si>
    <t>Michael T.</t>
  </si>
  <si>
    <t>Bradley</t>
  </si>
  <si>
    <t>Andrea</t>
  </si>
  <si>
    <t>Nancy M</t>
  </si>
  <si>
    <t>Erik T.</t>
  </si>
  <si>
    <t>Rod W</t>
  </si>
  <si>
    <t>Joey</t>
  </si>
  <si>
    <t>Hillary L.</t>
  </si>
  <si>
    <t>Eric J</t>
  </si>
  <si>
    <t>Nicolas</t>
  </si>
  <si>
    <t>Marcel</t>
  </si>
  <si>
    <t>Ashley N</t>
  </si>
  <si>
    <t>Evan D</t>
  </si>
  <si>
    <t>Krisana</t>
  </si>
  <si>
    <t>Martin A.</t>
  </si>
  <si>
    <t>Stacey</t>
  </si>
  <si>
    <t>Christine</t>
  </si>
  <si>
    <t>Sarah C.</t>
  </si>
  <si>
    <t>Jason W</t>
  </si>
  <si>
    <t>Michele</t>
  </si>
  <si>
    <t>Nikki</t>
  </si>
  <si>
    <t>Philip J.</t>
  </si>
  <si>
    <t>Bryan L</t>
  </si>
  <si>
    <t>Timothy F</t>
  </si>
  <si>
    <t>Angielyn M</t>
  </si>
  <si>
    <t>Jeanie M.</t>
  </si>
  <si>
    <t>Aliaksandr</t>
  </si>
  <si>
    <t>Jason M.</t>
  </si>
  <si>
    <t>Sheera K</t>
  </si>
  <si>
    <t>Janice</t>
  </si>
  <si>
    <t>Timothy G.</t>
  </si>
  <si>
    <t>Alan R</t>
  </si>
  <si>
    <t>Marie-France</t>
  </si>
  <si>
    <t>Erik F.</t>
  </si>
  <si>
    <t>Yu</t>
  </si>
  <si>
    <t>Caleb N</t>
  </si>
  <si>
    <t>Angela R</t>
  </si>
  <si>
    <t>Keith J</t>
  </si>
  <si>
    <t>Emma</t>
  </si>
  <si>
    <t>Nathan A</t>
  </si>
  <si>
    <t>Kathryn</t>
  </si>
  <si>
    <t>Elizabeth H.</t>
  </si>
  <si>
    <t>Cheryl A</t>
  </si>
  <si>
    <t>Kimberly A</t>
  </si>
  <si>
    <t>Cynthia</t>
  </si>
  <si>
    <t>Allison</t>
  </si>
  <si>
    <t>Gabriela</t>
  </si>
  <si>
    <t>Sharon</t>
  </si>
  <si>
    <t>Jason A</t>
  </si>
  <si>
    <t>Chelsey C.</t>
  </si>
  <si>
    <t>Devon A.</t>
  </si>
  <si>
    <t>Joni L</t>
  </si>
  <si>
    <t>Colin</t>
  </si>
  <si>
    <t>Rachael</t>
  </si>
  <si>
    <t>Maricela</t>
  </si>
  <si>
    <t>Marie</t>
  </si>
  <si>
    <t>Jeffry</t>
  </si>
  <si>
    <t>Mike</t>
  </si>
  <si>
    <t>Rick</t>
  </si>
  <si>
    <t>Pierre-Michel</t>
  </si>
  <si>
    <t>Brian L.</t>
  </si>
  <si>
    <t>Morgan M.</t>
  </si>
  <si>
    <t>Caroline</t>
  </si>
  <si>
    <t>Drew T.</t>
  </si>
  <si>
    <t>Austin W</t>
  </si>
  <si>
    <t>Berenice</t>
  </si>
  <si>
    <t>Kenneth A</t>
  </si>
  <si>
    <t>Miguel</t>
  </si>
  <si>
    <t>Hadley T.</t>
  </si>
  <si>
    <t>Tenielle M</t>
  </si>
  <si>
    <t>Nora P</t>
  </si>
  <si>
    <t>Zachary</t>
  </si>
  <si>
    <t>Alyssa K.</t>
  </si>
  <si>
    <t>Dante</t>
  </si>
  <si>
    <t>Sara E.</t>
  </si>
  <si>
    <t>Andrew D.</t>
  </si>
  <si>
    <t>Joel D</t>
  </si>
  <si>
    <t>Michelle</t>
  </si>
  <si>
    <t>Michael J.</t>
  </si>
  <si>
    <t>Summer B.</t>
  </si>
  <si>
    <t>Edward</t>
  </si>
  <si>
    <t>Kacee</t>
  </si>
  <si>
    <t>Dave</t>
  </si>
  <si>
    <t>Maryanna</t>
  </si>
  <si>
    <t>Jessica H.</t>
  </si>
  <si>
    <t>Deanna</t>
  </si>
  <si>
    <t>Peter</t>
  </si>
  <si>
    <t>Elizabeth M.</t>
  </si>
  <si>
    <t>Gregory</t>
  </si>
  <si>
    <t>Sarah E.</t>
  </si>
  <si>
    <t>Anne Elise</t>
  </si>
  <si>
    <t>Christopher R</t>
  </si>
  <si>
    <t>Elliot</t>
  </si>
  <si>
    <t>Christopher D.</t>
  </si>
  <si>
    <t>Corey</t>
  </si>
  <si>
    <t>Patrick D.</t>
  </si>
  <si>
    <t>Anthony D.</t>
  </si>
  <si>
    <t>Melissa</t>
  </si>
  <si>
    <t>Raven</t>
  </si>
  <si>
    <t>Christopher</t>
  </si>
  <si>
    <t>Kendra A</t>
  </si>
  <si>
    <t>Jordan</t>
  </si>
  <si>
    <t>Nils</t>
  </si>
  <si>
    <t>Angela</t>
  </si>
  <si>
    <t>Caitlin O.</t>
  </si>
  <si>
    <t>Tracy M</t>
  </si>
  <si>
    <t>Dustin M.</t>
  </si>
  <si>
    <t>Jenny</t>
  </si>
  <si>
    <t>Emily</t>
  </si>
  <si>
    <t>Fabienne</t>
  </si>
  <si>
    <t>Taryn L</t>
  </si>
  <si>
    <t>Temima</t>
  </si>
  <si>
    <t>Serena M.</t>
  </si>
  <si>
    <t>Victoria M.</t>
  </si>
  <si>
    <t>Phoebe</t>
  </si>
  <si>
    <t>Nicholas D</t>
  </si>
  <si>
    <t>Christian</t>
  </si>
  <si>
    <t>Jonathon S.</t>
  </si>
  <si>
    <t>Joshua D.</t>
  </si>
  <si>
    <t>Nichole</t>
  </si>
  <si>
    <t>Denise M</t>
  </si>
  <si>
    <t>Peter R.</t>
  </si>
  <si>
    <t>Johnson K</t>
  </si>
  <si>
    <t>Katherine</t>
  </si>
  <si>
    <t>Lynda</t>
  </si>
  <si>
    <t>Linnea C.</t>
  </si>
  <si>
    <t>Massimiliano A.</t>
  </si>
  <si>
    <t>James M.</t>
  </si>
  <si>
    <t>Lauren</t>
  </si>
  <si>
    <t>Michele V.</t>
  </si>
  <si>
    <t>Xiao</t>
  </si>
  <si>
    <t>Harper L</t>
  </si>
  <si>
    <t>Shizhong</t>
  </si>
  <si>
    <t>Marie-Claire</t>
  </si>
  <si>
    <t>Todd J.</t>
  </si>
  <si>
    <t>Carolyn</t>
  </si>
  <si>
    <t>Marissa D</t>
  </si>
  <si>
    <t>Jean Luc</t>
  </si>
  <si>
    <t>Jim</t>
  </si>
  <si>
    <t>Matthew T</t>
  </si>
  <si>
    <t>Rachel L.</t>
  </si>
  <si>
    <t>Corina</t>
  </si>
  <si>
    <t>Guannan</t>
  </si>
  <si>
    <t>Don</t>
  </si>
  <si>
    <t>Gavin V.</t>
  </si>
  <si>
    <t>Jatin</t>
  </si>
  <si>
    <t>J P. II</t>
  </si>
  <si>
    <t>Angela M.</t>
  </si>
  <si>
    <t>Blake K.</t>
  </si>
  <si>
    <t>Brian T.</t>
  </si>
  <si>
    <t>Damon</t>
  </si>
  <si>
    <t>Malcolm J.</t>
  </si>
  <si>
    <t>Margaret B.</t>
  </si>
  <si>
    <t>Helen</t>
  </si>
  <si>
    <t>Mrs</t>
  </si>
  <si>
    <t>.  Tara R</t>
  </si>
  <si>
    <t>Kristin</t>
  </si>
  <si>
    <t>Carly E</t>
  </si>
  <si>
    <t>Lisa</t>
  </si>
  <si>
    <t>Louis</t>
  </si>
  <si>
    <t>Brian R.</t>
  </si>
  <si>
    <t>.  Jessica</t>
  </si>
  <si>
    <t>Dawn M.</t>
  </si>
  <si>
    <t>Karen</t>
  </si>
  <si>
    <t>Mathieu</t>
  </si>
  <si>
    <t>Kam S.</t>
  </si>
  <si>
    <t>Valerie A</t>
  </si>
  <si>
    <t>Freya R</t>
  </si>
  <si>
    <t>Kara</t>
  </si>
  <si>
    <t>Bradley A.</t>
  </si>
  <si>
    <t>Brendan</t>
  </si>
  <si>
    <t>Amber R</t>
  </si>
  <si>
    <t>Sean K</t>
  </si>
  <si>
    <t>Kameko</t>
  </si>
  <si>
    <t>Jeremy A</t>
  </si>
  <si>
    <t>Sabine</t>
  </si>
  <si>
    <t>Joseph</t>
  </si>
  <si>
    <t>Karolyn A</t>
  </si>
  <si>
    <t>.  Anita L.</t>
  </si>
  <si>
    <t>Laura E.</t>
  </si>
  <si>
    <t>.  Ashley E</t>
  </si>
  <si>
    <t>Dan R.</t>
  </si>
  <si>
    <t>Katie</t>
  </si>
  <si>
    <t>Cathryn</t>
  </si>
  <si>
    <t>Shauna</t>
  </si>
  <si>
    <t>Terence</t>
  </si>
  <si>
    <t>Marisol</t>
  </si>
  <si>
    <t>Brett W</t>
  </si>
  <si>
    <t>Dylan J</t>
  </si>
  <si>
    <t>Brooke M.</t>
  </si>
  <si>
    <t>.  Teiko</t>
  </si>
  <si>
    <t>Johannah</t>
  </si>
  <si>
    <t>Ryan A</t>
  </si>
  <si>
    <t>Andres Sr.</t>
  </si>
  <si>
    <t>Bryan</t>
  </si>
  <si>
    <t>Lizette</t>
  </si>
  <si>
    <t>Jeb</t>
  </si>
  <si>
    <t>Amy R.</t>
  </si>
  <si>
    <t>Mike G</t>
  </si>
  <si>
    <t>Simonezitrone Sr.</t>
  </si>
  <si>
    <t>Angela M</t>
  </si>
  <si>
    <t>Oz</t>
  </si>
  <si>
    <t>Erin M.</t>
  </si>
  <si>
    <t>Bobby E.</t>
  </si>
  <si>
    <t>Daniel P.</t>
  </si>
  <si>
    <t>Marie E.</t>
  </si>
  <si>
    <t>.  Katie</t>
  </si>
  <si>
    <t>Eric D</t>
  </si>
  <si>
    <t>Tara</t>
  </si>
  <si>
    <t>Haley L</t>
  </si>
  <si>
    <t>Kayla B.</t>
  </si>
  <si>
    <t>Mark D.</t>
  </si>
  <si>
    <t>Patrick J.</t>
  </si>
  <si>
    <t>.  Beth A</t>
  </si>
  <si>
    <t>Jason R</t>
  </si>
  <si>
    <t>Yoshinori</t>
  </si>
  <si>
    <t>Adrienne G.</t>
  </si>
  <si>
    <t>.  Meredith</t>
  </si>
  <si>
    <t>Junyong</t>
  </si>
  <si>
    <t>Kristen A.</t>
  </si>
  <si>
    <t>Maria I.</t>
  </si>
  <si>
    <t>Jonathan</t>
  </si>
  <si>
    <t>Benjamina C</t>
  </si>
  <si>
    <t>Alison B</t>
  </si>
  <si>
    <t>Alexis N</t>
  </si>
  <si>
    <t>Shanda L</t>
  </si>
  <si>
    <t>.  Lacey</t>
  </si>
  <si>
    <t>Laurette</t>
  </si>
  <si>
    <t>Mary</t>
  </si>
  <si>
    <t>Kati A</t>
  </si>
  <si>
    <t>.  Kelly J</t>
  </si>
  <si>
    <t>Greer D</t>
  </si>
  <si>
    <t>Brent</t>
  </si>
  <si>
    <t>Eugene M</t>
  </si>
  <si>
    <t>Erin D</t>
  </si>
  <si>
    <t>Kamilla</t>
  </si>
  <si>
    <t>Wayne I.</t>
  </si>
  <si>
    <t>Tracy L</t>
  </si>
  <si>
    <t>.  Heather</t>
  </si>
  <si>
    <t>.  Megan C</t>
  </si>
  <si>
    <t>Greg D.</t>
  </si>
  <si>
    <t>Steven L.</t>
  </si>
  <si>
    <t>Gianfilippo</t>
  </si>
  <si>
    <t>Hector</t>
  </si>
  <si>
    <t>Mark W.</t>
  </si>
  <si>
    <t>.  Aubri</t>
  </si>
  <si>
    <t>Justin</t>
  </si>
  <si>
    <t>Erika M.</t>
  </si>
  <si>
    <t>Daniel G.</t>
  </si>
  <si>
    <t>Devin C.</t>
  </si>
  <si>
    <t>Louise A</t>
  </si>
  <si>
    <t>.  Sarah</t>
  </si>
  <si>
    <t>Jessica L</t>
  </si>
  <si>
    <t>.  Kristina K</t>
  </si>
  <si>
    <t>Brad</t>
  </si>
  <si>
    <t>Margaret O</t>
  </si>
  <si>
    <t>Craig R.</t>
  </si>
  <si>
    <t>Simo</t>
  </si>
  <si>
    <t>Christopher J</t>
  </si>
  <si>
    <t>Mario Sr.</t>
  </si>
  <si>
    <t>.  Meghann R.</t>
  </si>
  <si>
    <t>Scott M</t>
  </si>
  <si>
    <t>Caitlin E.</t>
  </si>
  <si>
    <t>.  Samantha A.</t>
  </si>
  <si>
    <t>.  Maya</t>
  </si>
  <si>
    <t>Zachary T</t>
  </si>
  <si>
    <t>.  Hilda</t>
  </si>
  <si>
    <t>Bethany N.</t>
  </si>
  <si>
    <t>.  Sandra H</t>
  </si>
  <si>
    <t>Takuo</t>
  </si>
  <si>
    <t>Kelly A.</t>
  </si>
  <si>
    <t>Benoit</t>
  </si>
  <si>
    <t>Jessica A.</t>
  </si>
  <si>
    <t>Monica K</t>
  </si>
  <si>
    <t>Kevin L</t>
  </si>
  <si>
    <t>Della</t>
  </si>
  <si>
    <t>Victoria</t>
  </si>
  <si>
    <t>Tasos</t>
  </si>
  <si>
    <t>Lukasz</t>
  </si>
  <si>
    <t>Matthew A.</t>
  </si>
  <si>
    <t>Meta</t>
  </si>
  <si>
    <t>Rachel E</t>
  </si>
  <si>
    <t>Angelica</t>
  </si>
  <si>
    <t>Kathleen</t>
  </si>
  <si>
    <t>Gabriel D.</t>
  </si>
  <si>
    <t>Jeff T</t>
  </si>
  <si>
    <t>Neil D</t>
  </si>
  <si>
    <t>Katherine L.</t>
  </si>
  <si>
    <t>Ariel E</t>
  </si>
  <si>
    <t>Christopher P</t>
  </si>
  <si>
    <t>.  Erin M.</t>
  </si>
  <si>
    <t>.  Molly K.</t>
  </si>
  <si>
    <t>.  Jennifer</t>
  </si>
  <si>
    <t>Daniel M</t>
  </si>
  <si>
    <t>Hiruni</t>
  </si>
  <si>
    <t>Reina H.</t>
  </si>
  <si>
    <t>Kristi</t>
  </si>
  <si>
    <t>Meredith L.</t>
  </si>
  <si>
    <t>Jocelyn</t>
  </si>
  <si>
    <t>.  Daphne</t>
  </si>
  <si>
    <t>Margaret E</t>
  </si>
  <si>
    <t>Mario J.</t>
  </si>
  <si>
    <t>Carolina</t>
  </si>
  <si>
    <t>.  Jenny K.</t>
  </si>
  <si>
    <t>Kimberly D</t>
  </si>
  <si>
    <t>Marc-Olivier</t>
  </si>
  <si>
    <t>Russell J</t>
  </si>
  <si>
    <t>Karine</t>
  </si>
  <si>
    <t>Cheryl</t>
  </si>
  <si>
    <t>Allison M.</t>
  </si>
  <si>
    <t>Adriana</t>
  </si>
  <si>
    <t>Miranda J</t>
  </si>
  <si>
    <t>Roberto</t>
  </si>
  <si>
    <t>.  Rebecca B.</t>
  </si>
  <si>
    <t>Tiffany</t>
  </si>
  <si>
    <t>Rich M</t>
  </si>
  <si>
    <t>Aaron C</t>
  </si>
  <si>
    <t>Maria M</t>
  </si>
  <si>
    <t>Daven W</t>
  </si>
  <si>
    <t>.  Brianne</t>
  </si>
  <si>
    <t>Hiroki</t>
  </si>
  <si>
    <t>Anders</t>
  </si>
  <si>
    <t>Candace N</t>
  </si>
  <si>
    <t>Bruno F.</t>
  </si>
  <si>
    <t>.  Sally</t>
  </si>
  <si>
    <t>Meaghan J</t>
  </si>
  <si>
    <t>Rina</t>
  </si>
  <si>
    <t>Kristin P.</t>
  </si>
  <si>
    <t>Albert</t>
  </si>
  <si>
    <t>.  Ashley</t>
  </si>
  <si>
    <t>.  Shannon L</t>
  </si>
  <si>
    <t>Amy B</t>
  </si>
  <si>
    <t>A Danielle</t>
  </si>
  <si>
    <t>Conrad F</t>
  </si>
  <si>
    <t>Josh</t>
  </si>
  <si>
    <t>Maxime</t>
  </si>
  <si>
    <t>Laura P.</t>
  </si>
  <si>
    <t>.  Lisa</t>
  </si>
  <si>
    <t>William D. Jr.</t>
  </si>
  <si>
    <t>Adam S</t>
  </si>
  <si>
    <t>Armando</t>
  </si>
  <si>
    <t>Dana</t>
  </si>
  <si>
    <t>Benjamin</t>
  </si>
  <si>
    <t>Tanya</t>
  </si>
  <si>
    <t>Tracy</t>
  </si>
  <si>
    <t>Emily S</t>
  </si>
  <si>
    <t>Kelly R</t>
  </si>
  <si>
    <t>Bruce A Jr.</t>
  </si>
  <si>
    <t>Cary J</t>
  </si>
  <si>
    <t>.  Jill M</t>
  </si>
  <si>
    <t>Michael E.</t>
  </si>
  <si>
    <t>.  Lauren</t>
  </si>
  <si>
    <t>.  Kathryn E</t>
  </si>
  <si>
    <t>Polly</t>
  </si>
  <si>
    <t>Mark H.</t>
  </si>
  <si>
    <t>.  Jessie M.</t>
  </si>
  <si>
    <t>Caroline S.</t>
  </si>
  <si>
    <t>Nuta</t>
  </si>
  <si>
    <t>Margie</t>
  </si>
  <si>
    <t>.  Heidi</t>
  </si>
  <si>
    <t>Diego J</t>
  </si>
  <si>
    <t>Enrique M Sr.</t>
  </si>
  <si>
    <t>Filip</t>
  </si>
  <si>
    <t>Rosemary E.</t>
  </si>
  <si>
    <t>Jennifer R.</t>
  </si>
  <si>
    <t>Lauren E</t>
  </si>
  <si>
    <t>Ashley M.</t>
  </si>
  <si>
    <t>Alison R.</t>
  </si>
  <si>
    <t>Madeleine</t>
  </si>
  <si>
    <t>Kimberly</t>
  </si>
  <si>
    <t>Jeremy J</t>
  </si>
  <si>
    <t>.  Amy L.</t>
  </si>
  <si>
    <t>.  Karen L.</t>
  </si>
  <si>
    <t>Tennille</t>
  </si>
  <si>
    <t>Justin E</t>
  </si>
  <si>
    <t>Shalane</t>
  </si>
  <si>
    <t>Jessica N.</t>
  </si>
  <si>
    <t>Melanie</t>
  </si>
  <si>
    <t>Ruth Angelica</t>
  </si>
  <si>
    <t>Una M</t>
  </si>
  <si>
    <t>Taralyn</t>
  </si>
  <si>
    <t>James A</t>
  </si>
  <si>
    <t>Ning</t>
  </si>
  <si>
    <t>Joel</t>
  </si>
  <si>
    <t>Brittney</t>
  </si>
  <si>
    <t>.  Sheila</t>
  </si>
  <si>
    <t>Koji</t>
  </si>
  <si>
    <t>.  Colleen M</t>
  </si>
  <si>
    <t>Deedra G.</t>
  </si>
  <si>
    <t>.  Kulwinder</t>
  </si>
  <si>
    <t>Ann M.</t>
  </si>
  <si>
    <t>Sarah E</t>
  </si>
  <si>
    <t>Apryl J.</t>
  </si>
  <si>
    <t>.  Ilana</t>
  </si>
  <si>
    <t>Karl</t>
  </si>
  <si>
    <t>Will</t>
  </si>
  <si>
    <t>Bradley D</t>
  </si>
  <si>
    <t>.  Amy M</t>
  </si>
  <si>
    <t>Matthew W.</t>
  </si>
  <si>
    <t>Tom</t>
  </si>
  <si>
    <t>Wayne A.</t>
  </si>
  <si>
    <t>Nobuyori</t>
  </si>
  <si>
    <t>Marcos S</t>
  </si>
  <si>
    <t>Andy</t>
  </si>
  <si>
    <t>Marcus B</t>
  </si>
  <si>
    <t>Thomas K.</t>
  </si>
  <si>
    <t>Geoff</t>
  </si>
  <si>
    <t>Chris J.</t>
  </si>
  <si>
    <t>Kate A.</t>
  </si>
  <si>
    <t>Kelli</t>
  </si>
  <si>
    <t>.  Maggie M</t>
  </si>
  <si>
    <t>.  Michelle L.</t>
  </si>
  <si>
    <t>.  Ashley K</t>
  </si>
  <si>
    <t>Ryan K.</t>
  </si>
  <si>
    <t>Matthew J</t>
  </si>
  <si>
    <t>.  Karine</t>
  </si>
  <si>
    <t>Antonia G</t>
  </si>
  <si>
    <t>Casondra L</t>
  </si>
  <si>
    <t>Wendy</t>
  </si>
  <si>
    <t>Laura F</t>
  </si>
  <si>
    <t>Amelia F.</t>
  </si>
  <si>
    <t>Amy L.</t>
  </si>
  <si>
    <t>Katie J</t>
  </si>
  <si>
    <t>.  Mayumi</t>
  </si>
  <si>
    <t>Vanessa</t>
  </si>
  <si>
    <t>Natali N</t>
  </si>
  <si>
    <t>Beth</t>
  </si>
  <si>
    <t>Andee W.</t>
  </si>
  <si>
    <t>.  Amy</t>
  </si>
  <si>
    <t>C Fred</t>
  </si>
  <si>
    <t>Patrick Sr.</t>
  </si>
  <si>
    <t>Kelly M.</t>
  </si>
  <si>
    <t>Keila L</t>
  </si>
  <si>
    <t>Zanae E</t>
  </si>
  <si>
    <t>Jason L.</t>
  </si>
  <si>
    <t>Benjamin J.</t>
  </si>
  <si>
    <t>.  Erika</t>
  </si>
  <si>
    <t>Chad</t>
  </si>
  <si>
    <t>Matthew R</t>
  </si>
  <si>
    <t>.  Orla</t>
  </si>
  <si>
    <t>Shaista S</t>
  </si>
  <si>
    <t>.  Emily</t>
  </si>
  <si>
    <t>Julie A.</t>
  </si>
  <si>
    <t>Megumi</t>
  </si>
  <si>
    <t>Skylar</t>
  </si>
  <si>
    <t>.  Victoria</t>
  </si>
  <si>
    <t>.  Amanda L</t>
  </si>
  <si>
    <t>Renee</t>
  </si>
  <si>
    <t>Nellie A.</t>
  </si>
  <si>
    <t>Tamara</t>
  </si>
  <si>
    <t>Aimee J.</t>
  </si>
  <si>
    <t>Suzanne</t>
  </si>
  <si>
    <t>Kristin A.</t>
  </si>
  <si>
    <t>Bronwyn</t>
  </si>
  <si>
    <t>Taylor J</t>
  </si>
  <si>
    <t>.  Kimberly M.</t>
  </si>
  <si>
    <t>Joshua E.</t>
  </si>
  <si>
    <t>Andrew R</t>
  </si>
  <si>
    <t>Francisco J. Sr.</t>
  </si>
  <si>
    <t>.  Rhonda</t>
  </si>
  <si>
    <t>Miles J.</t>
  </si>
  <si>
    <t>Justyna I.</t>
  </si>
  <si>
    <t>Lucille</t>
  </si>
  <si>
    <t>.  Alyssa</t>
  </si>
  <si>
    <t>Jessica E.</t>
  </si>
  <si>
    <t>Emilie</t>
  </si>
  <si>
    <t>Caitlin B.</t>
  </si>
  <si>
    <t>Joseph W</t>
  </si>
  <si>
    <t>.  Leah L.</t>
  </si>
  <si>
    <t>Wayne L.</t>
  </si>
  <si>
    <t>Floris</t>
  </si>
  <si>
    <t>Marc</t>
  </si>
  <si>
    <t>Aharon N</t>
  </si>
  <si>
    <t>Lawrence D.</t>
  </si>
  <si>
    <t>Malcolm</t>
  </si>
  <si>
    <t>Anna E.</t>
  </si>
  <si>
    <t>Chia J.</t>
  </si>
  <si>
    <t>Laura A</t>
  </si>
  <si>
    <t>Aditi</t>
  </si>
  <si>
    <t>Leah A.</t>
  </si>
  <si>
    <t>Marianne</t>
  </si>
  <si>
    <t>Carla</t>
  </si>
  <si>
    <t>Oksana</t>
  </si>
  <si>
    <t>Rebecca B.</t>
  </si>
  <si>
    <t>Maria A.</t>
  </si>
  <si>
    <t>.  Lisa M</t>
  </si>
  <si>
    <t>Steve Jr.</t>
  </si>
  <si>
    <t>.  Tiffany</t>
  </si>
  <si>
    <t>Dale</t>
  </si>
  <si>
    <t>Brittany A.</t>
  </si>
  <si>
    <t>Robert S</t>
  </si>
  <si>
    <t>.  Ulrike</t>
  </si>
  <si>
    <t>Katlyn A.</t>
  </si>
  <si>
    <t>Morgan B.</t>
  </si>
  <si>
    <t>Silvana M.</t>
  </si>
  <si>
    <t>Natty</t>
  </si>
  <si>
    <t>Nicholas T</t>
  </si>
  <si>
    <t>Antony G</t>
  </si>
  <si>
    <t>Cassandra</t>
  </si>
  <si>
    <t>Rosemary C</t>
  </si>
  <si>
    <t>Carrie A.</t>
  </si>
  <si>
    <t>Gerardo Sr.</t>
  </si>
  <si>
    <t>Matthew R.</t>
  </si>
  <si>
    <t>.  Meghan E</t>
  </si>
  <si>
    <t>Lisa B</t>
  </si>
  <si>
    <t>.  Jane R.</t>
  </si>
  <si>
    <t>Allison M</t>
  </si>
  <si>
    <t>.  Sarah E.</t>
  </si>
  <si>
    <t>Philip J</t>
  </si>
  <si>
    <t>Jillian A.</t>
  </si>
  <si>
    <t>.  Laura D</t>
  </si>
  <si>
    <t>Megan E.</t>
  </si>
  <si>
    <t>Shannon J.</t>
  </si>
  <si>
    <t>Rachelle M</t>
  </si>
  <si>
    <t>Brandon F</t>
  </si>
  <si>
    <t>Danielle N</t>
  </si>
  <si>
    <t>.  Bettina</t>
  </si>
  <si>
    <t>.  Holli</t>
  </si>
  <si>
    <t>.  Heather C</t>
  </si>
  <si>
    <t>Thomas J</t>
  </si>
  <si>
    <t>Garrett</t>
  </si>
  <si>
    <t>.  Annabelle M</t>
  </si>
  <si>
    <t>Daniel T.</t>
  </si>
  <si>
    <t>Deanne</t>
  </si>
  <si>
    <t>.  Suzanne</t>
  </si>
  <si>
    <t>Jasmine P.</t>
  </si>
  <si>
    <t>Tracie</t>
  </si>
  <si>
    <t>Tristan D.</t>
  </si>
  <si>
    <t>Peiweng</t>
  </si>
  <si>
    <t>Theresa M.</t>
  </si>
  <si>
    <t>Daniel J</t>
  </si>
  <si>
    <t>.  Courtney M.</t>
  </si>
  <si>
    <t>Jose A.</t>
  </si>
  <si>
    <t>Jonathon M.</t>
  </si>
  <si>
    <t>.  Stephanie A</t>
  </si>
  <si>
    <t>.  Krista</t>
  </si>
  <si>
    <t>Jenessa</t>
  </si>
  <si>
    <t>Ryan M.</t>
  </si>
  <si>
    <t>Amanda N.</t>
  </si>
  <si>
    <t>Teresa P.</t>
  </si>
  <si>
    <t>Dorian</t>
  </si>
  <si>
    <t>Aberu</t>
  </si>
  <si>
    <t>Anna E</t>
  </si>
  <si>
    <t>Tania K.</t>
  </si>
  <si>
    <t>Ashley E</t>
  </si>
  <si>
    <t>Valery L</t>
  </si>
  <si>
    <t>.  Joanna G.</t>
  </si>
  <si>
    <t>.  Stefanie F.</t>
  </si>
  <si>
    <t>Liza J.</t>
  </si>
  <si>
    <t>Ian M.</t>
  </si>
  <si>
    <t>Claudia L.</t>
  </si>
  <si>
    <t>Jessica M</t>
  </si>
  <si>
    <t>Billy Jr.</t>
  </si>
  <si>
    <t>Tim</t>
  </si>
  <si>
    <t>Emma M</t>
  </si>
  <si>
    <t>Bridget K.</t>
  </si>
  <si>
    <t>Gabriel</t>
  </si>
  <si>
    <t>Natasha</t>
  </si>
  <si>
    <t>Abby A.</t>
  </si>
  <si>
    <t>Mckendree</t>
  </si>
  <si>
    <t>Joshua P</t>
  </si>
  <si>
    <t>Erin C</t>
  </si>
  <si>
    <t>Shure</t>
  </si>
  <si>
    <t>Brenda</t>
  </si>
  <si>
    <t>Joseph M</t>
  </si>
  <si>
    <t>Stephen J.</t>
  </si>
  <si>
    <t>.  Kathya</t>
  </si>
  <si>
    <t>Wesley</t>
  </si>
  <si>
    <t>Jamie L.</t>
  </si>
  <si>
    <t>Alexandra</t>
  </si>
  <si>
    <t>.  Rebecca J</t>
  </si>
  <si>
    <t>Austin T.</t>
  </si>
  <si>
    <t>Jamie T</t>
  </si>
  <si>
    <t>Matthew T.</t>
  </si>
  <si>
    <t>Gillian</t>
  </si>
  <si>
    <t>.  Brenn E.</t>
  </si>
  <si>
    <t>Lisa M</t>
  </si>
  <si>
    <t>Thomas A.</t>
  </si>
  <si>
    <t>Kevin J</t>
  </si>
  <si>
    <t>William H. III</t>
  </si>
  <si>
    <t>Gal</t>
  </si>
  <si>
    <t>Anton</t>
  </si>
  <si>
    <t>Yazmin</t>
  </si>
  <si>
    <t>Florian</t>
  </si>
  <si>
    <t>Karen L</t>
  </si>
  <si>
    <t>Claire</t>
  </si>
  <si>
    <t>Lynn M.</t>
  </si>
  <si>
    <t>.  Candice</t>
  </si>
  <si>
    <t>Jennifer D</t>
  </si>
  <si>
    <t>Devon R.</t>
  </si>
  <si>
    <t>Elena</t>
  </si>
  <si>
    <t>Bert</t>
  </si>
  <si>
    <t>John P.</t>
  </si>
  <si>
    <t>Daniel P</t>
  </si>
  <si>
    <t>.  Lisa K.</t>
  </si>
  <si>
    <t>.  Kristine</t>
  </si>
  <si>
    <t>Paul A</t>
  </si>
  <si>
    <t>Milah B</t>
  </si>
  <si>
    <t>Annette M.</t>
  </si>
  <si>
    <t>.  Yoko</t>
  </si>
  <si>
    <t>Laura</t>
  </si>
  <si>
    <t>Tess A.</t>
  </si>
  <si>
    <t>William G.</t>
  </si>
  <si>
    <t>Paige</t>
  </si>
  <si>
    <t>.  Maria</t>
  </si>
  <si>
    <t>Stephanie D</t>
  </si>
  <si>
    <t>Sara M.</t>
  </si>
  <si>
    <t>Scott A.</t>
  </si>
  <si>
    <t>Brian A.</t>
  </si>
  <si>
    <t>Kaitlin R.</t>
  </si>
  <si>
    <t>Mohammad</t>
  </si>
  <si>
    <t>Kelli M</t>
  </si>
  <si>
    <t>.  Sheridan H</t>
  </si>
  <si>
    <t>.  Sarah M.</t>
  </si>
  <si>
    <t>.  Laura J</t>
  </si>
  <si>
    <t>Gisele</t>
  </si>
  <si>
    <t>Myra L</t>
  </si>
  <si>
    <t>Melissa M.</t>
  </si>
  <si>
    <t>Eleanor F.</t>
  </si>
  <si>
    <t>Kenneth</t>
  </si>
  <si>
    <t>Robert G.</t>
  </si>
  <si>
    <t>Thomas C.</t>
  </si>
  <si>
    <t>Matthew J.</t>
  </si>
  <si>
    <t>Mallory D.</t>
  </si>
  <si>
    <t>.  Jamie</t>
  </si>
  <si>
    <t>Ariell</t>
  </si>
  <si>
    <t>Thomas B.</t>
  </si>
  <si>
    <t>.  Rachelle L</t>
  </si>
  <si>
    <t>Colleen</t>
  </si>
  <si>
    <t>Gregory A</t>
  </si>
  <si>
    <t>Sara</t>
  </si>
  <si>
    <t>Lucie J.</t>
  </si>
  <si>
    <t>Elizabeth S.</t>
  </si>
  <si>
    <t>Carma S</t>
  </si>
  <si>
    <t>Francesca</t>
  </si>
  <si>
    <t>Toshiyuki</t>
  </si>
  <si>
    <t>Tom L.</t>
  </si>
  <si>
    <t>Julee</t>
  </si>
  <si>
    <t>Christopher M.</t>
  </si>
  <si>
    <t>Ciaran</t>
  </si>
  <si>
    <t>Makie</t>
  </si>
  <si>
    <t>Emily E</t>
  </si>
  <si>
    <t>Cary</t>
  </si>
  <si>
    <t>Steven</t>
  </si>
  <si>
    <t>Jose Antonio Sr.</t>
  </si>
  <si>
    <t>Tatiana</t>
  </si>
  <si>
    <t>Dan T.</t>
  </si>
  <si>
    <t>Liisa A.</t>
  </si>
  <si>
    <t>Kathryn E.</t>
  </si>
  <si>
    <t>Maxwell</t>
  </si>
  <si>
    <t>Pascale</t>
  </si>
  <si>
    <t>Becca</t>
  </si>
  <si>
    <t>.  Nicole R.</t>
  </si>
  <si>
    <t>David W</t>
  </si>
  <si>
    <t>Grant</t>
  </si>
  <si>
    <t>.  Sophia</t>
  </si>
  <si>
    <t>Christina</t>
  </si>
  <si>
    <t>Sam L.</t>
  </si>
  <si>
    <t>.  Haley R.</t>
  </si>
  <si>
    <t>Ethan</t>
  </si>
  <si>
    <t>Andrew W</t>
  </si>
  <si>
    <t>Mark G</t>
  </si>
  <si>
    <t>Kasey E.</t>
  </si>
  <si>
    <t>Kristin M</t>
  </si>
  <si>
    <t>Mary-Lynn B.</t>
  </si>
  <si>
    <t>.  Jamie A</t>
  </si>
  <si>
    <t>Jeffrey A.</t>
  </si>
  <si>
    <t>Audrey</t>
  </si>
  <si>
    <t>Daniel S</t>
  </si>
  <si>
    <t>Marc C.</t>
  </si>
  <si>
    <t>Mark S</t>
  </si>
  <si>
    <t>Dara</t>
  </si>
  <si>
    <t>Rachelle R</t>
  </si>
  <si>
    <t>Brenda J</t>
  </si>
  <si>
    <t>Sylvain</t>
  </si>
  <si>
    <t>.  Kaitlin M</t>
  </si>
  <si>
    <t>William R.</t>
  </si>
  <si>
    <t>.  Veronica</t>
  </si>
  <si>
    <t>Warren</t>
  </si>
  <si>
    <t>.  Daniela</t>
  </si>
  <si>
    <t>Deirdre A</t>
  </si>
  <si>
    <t>Mathias</t>
  </si>
  <si>
    <t>Alex F</t>
  </si>
  <si>
    <t>Alice</t>
  </si>
  <si>
    <t>Johannes Fiskerstand</t>
  </si>
  <si>
    <t>Jon M</t>
  </si>
  <si>
    <t>Fasil</t>
  </si>
  <si>
    <t>Megan C.</t>
  </si>
  <si>
    <t>Lisa J.</t>
  </si>
  <si>
    <t>Doron P</t>
  </si>
  <si>
    <t>Katharina</t>
  </si>
  <si>
    <t>Carl</t>
  </si>
  <si>
    <t>Kelsey J.</t>
  </si>
  <si>
    <t>Stephen A.</t>
  </si>
  <si>
    <t>Katie C</t>
  </si>
  <si>
    <t>Melissa K</t>
  </si>
  <si>
    <t>Kara H</t>
  </si>
  <si>
    <t>Juan Carlos</t>
  </si>
  <si>
    <t>John III</t>
  </si>
  <si>
    <t>.  Sarah M</t>
  </si>
  <si>
    <t>.  Kristin C</t>
  </si>
  <si>
    <t>Casey M.</t>
  </si>
  <si>
    <t>Braulio</t>
  </si>
  <si>
    <t>Anne-Marie</t>
  </si>
  <si>
    <t>Samuel K.</t>
  </si>
  <si>
    <t>.  Yuki</t>
  </si>
  <si>
    <t>Rafer</t>
  </si>
  <si>
    <t>Erynn J.</t>
  </si>
  <si>
    <t>Mahesh</t>
  </si>
  <si>
    <t>Stanley</t>
  </si>
  <si>
    <t>Rachel M</t>
  </si>
  <si>
    <t>Fritz</t>
  </si>
  <si>
    <t>Claire M</t>
  </si>
  <si>
    <t>Maria S.</t>
  </si>
  <si>
    <t>Katherine E</t>
  </si>
  <si>
    <t>Roxanne</t>
  </si>
  <si>
    <t>Israel</t>
  </si>
  <si>
    <t>Samalya</t>
  </si>
  <si>
    <t>Alicia</t>
  </si>
  <si>
    <t>Sarah K.</t>
  </si>
  <si>
    <t>Guomin</t>
  </si>
  <si>
    <t>Javier</t>
  </si>
  <si>
    <t>Thomas S</t>
  </si>
  <si>
    <t>Martha Patricia</t>
  </si>
  <si>
    <t>Jennifer V.</t>
  </si>
  <si>
    <t>Michael W.</t>
  </si>
  <si>
    <t>Eddie C</t>
  </si>
  <si>
    <t>Maxime M</t>
  </si>
  <si>
    <t>Mark D</t>
  </si>
  <si>
    <t>Justin M</t>
  </si>
  <si>
    <t>Svetlana V.</t>
  </si>
  <si>
    <t>Jana L</t>
  </si>
  <si>
    <t>Torrey C III</t>
  </si>
  <si>
    <t>Jennifer D.</t>
  </si>
  <si>
    <t>Lana J</t>
  </si>
  <si>
    <t>Rebecca E</t>
  </si>
  <si>
    <t>Katie M.</t>
  </si>
  <si>
    <t>Elizabeth A.</t>
  </si>
  <si>
    <t>Annie J.</t>
  </si>
  <si>
    <t>Annie</t>
  </si>
  <si>
    <t>Amy T</t>
  </si>
  <si>
    <t>Katarina D</t>
  </si>
  <si>
    <t>B.j.</t>
  </si>
  <si>
    <t>Alison</t>
  </si>
  <si>
    <t>Neil K.</t>
  </si>
  <si>
    <t>.  Anne Hunter</t>
  </si>
  <si>
    <t>Sandra</t>
  </si>
  <si>
    <t>Rodney</t>
  </si>
  <si>
    <t>Carl R</t>
  </si>
  <si>
    <t>Maximilian</t>
  </si>
  <si>
    <t>Eirik</t>
  </si>
  <si>
    <t>Rik</t>
  </si>
  <si>
    <t>Daniel G</t>
  </si>
  <si>
    <t>Yannick</t>
  </si>
  <si>
    <t>Sean R</t>
  </si>
  <si>
    <t>Sara A.</t>
  </si>
  <si>
    <t>Thibaud</t>
  </si>
  <si>
    <t>Gretchen K.</t>
  </si>
  <si>
    <t>Martina</t>
  </si>
  <si>
    <t>Dustin J</t>
  </si>
  <si>
    <t>Daniel V.</t>
  </si>
  <si>
    <t>Saeger</t>
  </si>
  <si>
    <t>Buzunesh</t>
  </si>
  <si>
    <t>Mirte</t>
  </si>
  <si>
    <t>Kerry A.</t>
  </si>
  <si>
    <t>Christopher R.</t>
  </si>
  <si>
    <t>.  Elizabeth A</t>
  </si>
  <si>
    <t>Jonathan P</t>
  </si>
  <si>
    <t>.  Gina</t>
  </si>
  <si>
    <t>Dino</t>
  </si>
  <si>
    <t>Jan</t>
  </si>
  <si>
    <t>Jonathan E.</t>
  </si>
  <si>
    <t>Mark A</t>
  </si>
  <si>
    <t>.  Mary</t>
  </si>
  <si>
    <t>Stan J</t>
  </si>
  <si>
    <t>.  Jessica L.</t>
  </si>
  <si>
    <t>Krysta</t>
  </si>
  <si>
    <t>.  Natascia</t>
  </si>
  <si>
    <t>Monica</t>
  </si>
  <si>
    <t>Kelly C</t>
  </si>
  <si>
    <t>James V</t>
  </si>
  <si>
    <t>Angie</t>
  </si>
  <si>
    <t>Sabina</t>
  </si>
  <si>
    <t>Amy C</t>
  </si>
  <si>
    <t>Victoria U</t>
  </si>
  <si>
    <t>Amelia B</t>
  </si>
  <si>
    <t>Jackie J</t>
  </si>
  <si>
    <t>Kerry</t>
  </si>
  <si>
    <t>Cindy G.</t>
  </si>
  <si>
    <t>Terry</t>
  </si>
  <si>
    <t>Patrick J</t>
  </si>
  <si>
    <t>Keara</t>
  </si>
  <si>
    <t>.  Katena</t>
  </si>
  <si>
    <t>Bean K.</t>
  </si>
  <si>
    <t>Jan-Patrick</t>
  </si>
  <si>
    <t>Jesse J</t>
  </si>
  <si>
    <t>Lindsey M</t>
  </si>
  <si>
    <t>Marguerite K.</t>
  </si>
  <si>
    <t>Travis</t>
  </si>
  <si>
    <t>Ricky</t>
  </si>
  <si>
    <t>.  Colleen L.</t>
  </si>
  <si>
    <t>Charlie A</t>
  </si>
  <si>
    <t>Lauren C</t>
  </si>
  <si>
    <t>Erik R</t>
  </si>
  <si>
    <t>Thomas A</t>
  </si>
  <si>
    <t>Jean-Marc</t>
  </si>
  <si>
    <t>Kerry L</t>
  </si>
  <si>
    <t>Ulrich</t>
  </si>
  <si>
    <t>Justin P</t>
  </si>
  <si>
    <t>Hannah E.</t>
  </si>
  <si>
    <t>Joseph P</t>
  </si>
  <si>
    <t>Gina M</t>
  </si>
  <si>
    <t>Shantel C.</t>
  </si>
  <si>
    <t>Jessica R</t>
  </si>
  <si>
    <t>.  Robyn</t>
  </si>
  <si>
    <t>Jessica F.</t>
  </si>
  <si>
    <t>Kelly A</t>
  </si>
  <si>
    <t>Brooke E</t>
  </si>
  <si>
    <t>Katelyn E.</t>
  </si>
  <si>
    <t>Eoghan</t>
  </si>
  <si>
    <t>Pamela W</t>
  </si>
  <si>
    <t>Lindsey M.</t>
  </si>
  <si>
    <t>Kassie</t>
  </si>
  <si>
    <t>Ruben Dario</t>
  </si>
  <si>
    <t>Lindsay M</t>
  </si>
  <si>
    <t>.  Amanda</t>
  </si>
  <si>
    <t>Samuel H.</t>
  </si>
  <si>
    <t>Jenni</t>
  </si>
  <si>
    <t>Estuardo F</t>
  </si>
  <si>
    <t>Brett</t>
  </si>
  <si>
    <t>Sharon E.</t>
  </si>
  <si>
    <t>Jacob W√¶ver</t>
  </si>
  <si>
    <t>Brooke S.</t>
  </si>
  <si>
    <t>Kaye A.</t>
  </si>
  <si>
    <t>Daniel C.</t>
  </si>
  <si>
    <t>.  Laurie A</t>
  </si>
  <si>
    <t>Shelby</t>
  </si>
  <si>
    <t>Leticia</t>
  </si>
  <si>
    <t>John S.</t>
  </si>
  <si>
    <t>Ashley N.</t>
  </si>
  <si>
    <t>Nelly S</t>
  </si>
  <si>
    <t>Meredith S</t>
  </si>
  <si>
    <t>Katherine A</t>
  </si>
  <si>
    <t>Steve</t>
  </si>
  <si>
    <t>Kate L.</t>
  </si>
  <si>
    <t>Katharine</t>
  </si>
  <si>
    <t>Heather L</t>
  </si>
  <si>
    <t>Desiree</t>
  </si>
  <si>
    <t>Peter B.</t>
  </si>
  <si>
    <t>Adam C</t>
  </si>
  <si>
    <t>Jon</t>
  </si>
  <si>
    <t>Steven J</t>
  </si>
  <si>
    <t>Jessica P.</t>
  </si>
  <si>
    <t>Arturo H.</t>
  </si>
  <si>
    <t>Ketil</t>
  </si>
  <si>
    <t>Christi</t>
  </si>
  <si>
    <t>Edivaldo B. Sr.</t>
  </si>
  <si>
    <t>Eve</t>
  </si>
  <si>
    <t>Devin</t>
  </si>
  <si>
    <t>Shaun R</t>
  </si>
  <si>
    <t>Adrian</t>
  </si>
  <si>
    <t>Mallory</t>
  </si>
  <si>
    <t>Shawn E</t>
  </si>
  <si>
    <t>Johann A</t>
  </si>
  <si>
    <t>Robin M.</t>
  </si>
  <si>
    <t>Kyle K</t>
  </si>
  <si>
    <t>Michael A.</t>
  </si>
  <si>
    <t>Byron A</t>
  </si>
  <si>
    <t>Carine A</t>
  </si>
  <si>
    <t>Lindsay A.</t>
  </si>
  <si>
    <t>Justin R</t>
  </si>
  <si>
    <t>Amanda L</t>
  </si>
  <si>
    <t>Ayako N.</t>
  </si>
  <si>
    <t>Emilee</t>
  </si>
  <si>
    <t>Stephen M</t>
  </si>
  <si>
    <t>Annemarie A</t>
  </si>
  <si>
    <t>Ashley R</t>
  </si>
  <si>
    <t>Leslie A</t>
  </si>
  <si>
    <t>Mauricio J. Sr.</t>
  </si>
  <si>
    <t>Kieran</t>
  </si>
  <si>
    <t>Elizabeth A</t>
  </si>
  <si>
    <t>Zeke M.</t>
  </si>
  <si>
    <t>Chip</t>
  </si>
  <si>
    <t>Miguel Angel Sr.</t>
  </si>
  <si>
    <t>Meghan</t>
  </si>
  <si>
    <t>.  Millicent M</t>
  </si>
  <si>
    <t>Kimberly K</t>
  </si>
  <si>
    <t>Justin C</t>
  </si>
  <si>
    <t>Tristan P.</t>
  </si>
  <si>
    <t>Traci A</t>
  </si>
  <si>
    <t>Logan M</t>
  </si>
  <si>
    <t>Tiffany A</t>
  </si>
  <si>
    <t>Luke</t>
  </si>
  <si>
    <t>Leigh</t>
  </si>
  <si>
    <t>Yosuke</t>
  </si>
  <si>
    <t>Jodi</t>
  </si>
  <si>
    <t>Misti C</t>
  </si>
  <si>
    <t>Angela J</t>
  </si>
  <si>
    <t>Jonathan D.</t>
  </si>
  <si>
    <t>Adrian R.</t>
  </si>
  <si>
    <t>Jason A.</t>
  </si>
  <si>
    <t>Rachel</t>
  </si>
  <si>
    <t>Susan</t>
  </si>
  <si>
    <t>Cameron M.</t>
  </si>
  <si>
    <t>Claudia A.</t>
  </si>
  <si>
    <t>Nicole M.</t>
  </si>
  <si>
    <t>Jack</t>
  </si>
  <si>
    <t>Jackie K.</t>
  </si>
  <si>
    <t>Tyler C</t>
  </si>
  <si>
    <t>Yoshie</t>
  </si>
  <si>
    <t>Lauren A</t>
  </si>
  <si>
    <t>Mason D.</t>
  </si>
  <si>
    <t>Arturo</t>
  </si>
  <si>
    <t>Jake</t>
  </si>
  <si>
    <t>Alison L.</t>
  </si>
  <si>
    <t>Karen A.</t>
  </si>
  <si>
    <t>Thomas R. Jr.</t>
  </si>
  <si>
    <t>Ezra</t>
  </si>
  <si>
    <t>Ari L.</t>
  </si>
  <si>
    <t>Fanny</t>
  </si>
  <si>
    <t>Peter W. Sr.</t>
  </si>
  <si>
    <t>Catherine A</t>
  </si>
  <si>
    <t>Janel N.</t>
  </si>
  <si>
    <t>Yann Kai</t>
  </si>
  <si>
    <t>Zachary R.</t>
  </si>
  <si>
    <t>Alejandro Sr.</t>
  </si>
  <si>
    <t>Nicholas R.</t>
  </si>
  <si>
    <t>Michael D</t>
  </si>
  <si>
    <t>Marina</t>
  </si>
  <si>
    <t>Ross P</t>
  </si>
  <si>
    <t>Aoife</t>
  </si>
  <si>
    <t>Rebecca J</t>
  </si>
  <si>
    <t>Barry P.</t>
  </si>
  <si>
    <t>Maciej</t>
  </si>
  <si>
    <t>Jerry D.</t>
  </si>
  <si>
    <t>Cathi</t>
  </si>
  <si>
    <t>Alex M</t>
  </si>
  <si>
    <t>Liang</t>
  </si>
  <si>
    <t>Lexy</t>
  </si>
  <si>
    <t>Samuel L</t>
  </si>
  <si>
    <t>Spencer A.</t>
  </si>
  <si>
    <t>.  Rochelle</t>
  </si>
  <si>
    <t>Paula</t>
  </si>
  <si>
    <t>.  Madeline E.</t>
  </si>
  <si>
    <t>Maria Isabel</t>
  </si>
  <si>
    <t>Arthur M.</t>
  </si>
  <si>
    <t>Joseph R.</t>
  </si>
  <si>
    <t>Sachiko</t>
  </si>
  <si>
    <t>Ruben</t>
  </si>
  <si>
    <t>.  Angela R.</t>
  </si>
  <si>
    <t>Chatham</t>
  </si>
  <si>
    <t>Derek</t>
  </si>
  <si>
    <t>Kalvin J.</t>
  </si>
  <si>
    <t>Barbara G.</t>
  </si>
  <si>
    <t>Sunny S</t>
  </si>
  <si>
    <t>.  Anne-Marie</t>
  </si>
  <si>
    <t>Scott M.</t>
  </si>
  <si>
    <t>Marisa A</t>
  </si>
  <si>
    <t>Amy L</t>
  </si>
  <si>
    <t>Jenna M</t>
  </si>
  <si>
    <t>Lyazid</t>
  </si>
  <si>
    <t>Lindsey A.</t>
  </si>
  <si>
    <t>Jennifer A</t>
  </si>
  <si>
    <t>Leif S.</t>
  </si>
  <si>
    <t>Stephanie A</t>
  </si>
  <si>
    <t>Bo</t>
  </si>
  <si>
    <t>Leah</t>
  </si>
  <si>
    <t>Kara Lynne</t>
  </si>
  <si>
    <t>.  Allie</t>
  </si>
  <si>
    <t>Trasi</t>
  </si>
  <si>
    <t>Fernando</t>
  </si>
  <si>
    <t>Ieva</t>
  </si>
  <si>
    <t>Drew L.</t>
  </si>
  <si>
    <t>Alexander G</t>
  </si>
  <si>
    <t>Meaghan</t>
  </si>
  <si>
    <t>Andrea K.</t>
  </si>
  <si>
    <t>Kris</t>
  </si>
  <si>
    <t>Alden W</t>
  </si>
  <si>
    <t>Suzanne M</t>
  </si>
  <si>
    <t>Heidi Z.</t>
  </si>
  <si>
    <t>Fan</t>
  </si>
  <si>
    <t>.  Rachel M</t>
  </si>
  <si>
    <t>Chaiwat</t>
  </si>
  <si>
    <t>Kerri</t>
  </si>
  <si>
    <t>Nicholas G</t>
  </si>
  <si>
    <t>Vasilis S</t>
  </si>
  <si>
    <t>Colleen C.</t>
  </si>
  <si>
    <t>.  Annika</t>
  </si>
  <si>
    <t>Nicholas C.</t>
  </si>
  <si>
    <t>.  Kelly K</t>
  </si>
  <si>
    <t>Hannah</t>
  </si>
  <si>
    <t>Patricio Sr.</t>
  </si>
  <si>
    <t>Robert B</t>
  </si>
  <si>
    <t>Benjamin M</t>
  </si>
  <si>
    <t>Eric R.</t>
  </si>
  <si>
    <t>Bob R</t>
  </si>
  <si>
    <t>Stephanie J.</t>
  </si>
  <si>
    <t>Guillaume</t>
  </si>
  <si>
    <t>Kaylee</t>
  </si>
  <si>
    <t>Theresa</t>
  </si>
  <si>
    <t>Travis G.</t>
  </si>
  <si>
    <t>Emma L.</t>
  </si>
  <si>
    <t>Linda</t>
  </si>
  <si>
    <t>Owen R</t>
  </si>
  <si>
    <t>Jacqueline</t>
  </si>
  <si>
    <t>Yefeng</t>
  </si>
  <si>
    <t>Ken</t>
  </si>
  <si>
    <t>Annie E</t>
  </si>
  <si>
    <t>.  Noel K.</t>
  </si>
  <si>
    <t>Federica</t>
  </si>
  <si>
    <t>Pamela L</t>
  </si>
  <si>
    <t>Andrew W.</t>
  </si>
  <si>
    <t>Azelie</t>
  </si>
  <si>
    <t>Monica M.</t>
  </si>
  <si>
    <t>Katarina K.</t>
  </si>
  <si>
    <t>Stacey L.</t>
  </si>
  <si>
    <t>James C.</t>
  </si>
  <si>
    <t>Kim</t>
  </si>
  <si>
    <t>Dariusz</t>
  </si>
  <si>
    <t>Kristen</t>
  </si>
  <si>
    <t>Jose Guadalupe P. Sr.</t>
  </si>
  <si>
    <t>Holly J</t>
  </si>
  <si>
    <t>Tricity M</t>
  </si>
  <si>
    <t>Sarah A</t>
  </si>
  <si>
    <t>Lisa M.</t>
  </si>
  <si>
    <t>Tracy A.</t>
  </si>
  <si>
    <t>Trent</t>
  </si>
  <si>
    <t>Julie</t>
  </si>
  <si>
    <t>Sawomir</t>
  </si>
  <si>
    <t>Micah</t>
  </si>
  <si>
    <t>Kelly H.</t>
  </si>
  <si>
    <t>Lindsay M.</t>
  </si>
  <si>
    <t>Austen G</t>
  </si>
  <si>
    <t>Tory J.</t>
  </si>
  <si>
    <t>Robert J.</t>
  </si>
  <si>
    <t>Steph</t>
  </si>
  <si>
    <t>Kristina</t>
  </si>
  <si>
    <t>Flo</t>
  </si>
  <si>
    <t>.  Sarah P.</t>
  </si>
  <si>
    <t>Anabel</t>
  </si>
  <si>
    <t>Ian</t>
  </si>
  <si>
    <t>Richard J</t>
  </si>
  <si>
    <t>Jacqueline N.</t>
  </si>
  <si>
    <t>Cindy</t>
  </si>
  <si>
    <t>Marcia</t>
  </si>
  <si>
    <t>Samantha R.</t>
  </si>
  <si>
    <t>John P</t>
  </si>
  <si>
    <t>Isabelle</t>
  </si>
  <si>
    <t>Neil</t>
  </si>
  <si>
    <t>Nathan</t>
  </si>
  <si>
    <t>.  Kelli N</t>
  </si>
  <si>
    <t>Grant A</t>
  </si>
  <si>
    <t>Jonathan C</t>
  </si>
  <si>
    <t>Rachael M.</t>
  </si>
  <si>
    <t>Pilar</t>
  </si>
  <si>
    <t>Kyle M</t>
  </si>
  <si>
    <t>.  Christie</t>
  </si>
  <si>
    <t>David A.</t>
  </si>
  <si>
    <t>Masahiro</t>
  </si>
  <si>
    <t>Logan B.</t>
  </si>
  <si>
    <t>Stephanie L.</t>
  </si>
  <si>
    <t>Angela H</t>
  </si>
  <si>
    <t>Britt K</t>
  </si>
  <si>
    <t>Joyce R.</t>
  </si>
  <si>
    <t>Sarah M.</t>
  </si>
  <si>
    <t>Michaela L</t>
  </si>
  <si>
    <t>Shalaleh</t>
  </si>
  <si>
    <t>Zuzana</t>
  </si>
  <si>
    <t>Daniel J.</t>
  </si>
  <si>
    <t>Matthew M</t>
  </si>
  <si>
    <t>Nadine A.</t>
  </si>
  <si>
    <t>Peter J. Jr.</t>
  </si>
  <si>
    <t>Colleen M</t>
  </si>
  <si>
    <t>Douglas W</t>
  </si>
  <si>
    <t>Catherine</t>
  </si>
  <si>
    <t>Youngseong</t>
  </si>
  <si>
    <t>Brandon S.</t>
  </si>
  <si>
    <t>Sean P</t>
  </si>
  <si>
    <t>Janez</t>
  </si>
  <si>
    <t>John I. Jr.</t>
  </si>
  <si>
    <t>Deniz</t>
  </si>
  <si>
    <t>Shannon L.</t>
  </si>
  <si>
    <t>Kaitlin M.</t>
  </si>
  <si>
    <t>Alfredo</t>
  </si>
  <si>
    <t>Troy</t>
  </si>
  <si>
    <t>Daniel C</t>
  </si>
  <si>
    <t>Jennefer</t>
  </si>
  <si>
    <t>Tracey L.</t>
  </si>
  <si>
    <t>Esther</t>
  </si>
  <si>
    <t>Jackie</t>
  </si>
  <si>
    <t>Timothy P.</t>
  </si>
  <si>
    <t>Hugo M</t>
  </si>
  <si>
    <t>Daniel J. Jr.</t>
  </si>
  <si>
    <t>Rob</t>
  </si>
  <si>
    <t>Austin D</t>
  </si>
  <si>
    <t>Brittany</t>
  </si>
  <si>
    <t>Becky G.</t>
  </si>
  <si>
    <t>Virginie</t>
  </si>
  <si>
    <t>Allison A</t>
  </si>
  <si>
    <t>Caleb</t>
  </si>
  <si>
    <t>Zachariah</t>
  </si>
  <si>
    <t>Patricia A</t>
  </si>
  <si>
    <t>.  Elizabeth A.</t>
  </si>
  <si>
    <t>Breno</t>
  </si>
  <si>
    <t>Takaya</t>
  </si>
  <si>
    <t>Thomas IV</t>
  </si>
  <si>
    <t>Bradley E</t>
  </si>
  <si>
    <t>Ruby J</t>
  </si>
  <si>
    <t>Bart</t>
  </si>
  <si>
    <t>Robert A.</t>
  </si>
  <si>
    <t>Yemane Adhane</t>
  </si>
  <si>
    <t>Jesse A.</t>
  </si>
  <si>
    <t>Bird</t>
  </si>
  <si>
    <t>Patrick M.</t>
  </si>
  <si>
    <t>Yuri</t>
  </si>
  <si>
    <t>Debbie</t>
  </si>
  <si>
    <t>Daniell L</t>
  </si>
  <si>
    <t>Janne</t>
  </si>
  <si>
    <t>Elizabeth L</t>
  </si>
  <si>
    <t>Stephanie C.</t>
  </si>
  <si>
    <t>Callie</t>
  </si>
  <si>
    <t>Mary K.</t>
  </si>
  <si>
    <t>Samuel M.</t>
  </si>
  <si>
    <t>Tom J.</t>
  </si>
  <si>
    <t>Dougie J</t>
  </si>
  <si>
    <t>Jeremiah H</t>
  </si>
  <si>
    <t>Ashley J.</t>
  </si>
  <si>
    <t>Turner J.</t>
  </si>
  <si>
    <t>Roger</t>
  </si>
  <si>
    <t>Pamela</t>
  </si>
  <si>
    <t>.  Katherine H.</t>
  </si>
  <si>
    <t>Robin</t>
  </si>
  <si>
    <t>Terri</t>
  </si>
  <si>
    <t>Eddie</t>
  </si>
  <si>
    <t>Joyce</t>
  </si>
  <si>
    <t>Alison W.</t>
  </si>
  <si>
    <t>Tammara C</t>
  </si>
  <si>
    <t>Dorota</t>
  </si>
  <si>
    <t>Jose Norberto Sr.</t>
  </si>
  <si>
    <t>Bryant</t>
  </si>
  <si>
    <t>Eduardo</t>
  </si>
  <si>
    <t>Laura M.</t>
  </si>
  <si>
    <t>Melissa D.</t>
  </si>
  <si>
    <t>Dan C. Jr.</t>
  </si>
  <si>
    <t>Wesley C.</t>
  </si>
  <si>
    <t>Christin</t>
  </si>
  <si>
    <t>Margaret P.</t>
  </si>
  <si>
    <t>Tiffany K</t>
  </si>
  <si>
    <t>David M.</t>
  </si>
  <si>
    <t>Christine E</t>
  </si>
  <si>
    <t>Donna</t>
  </si>
  <si>
    <t>Rod</t>
  </si>
  <si>
    <t>Joe</t>
  </si>
  <si>
    <t>Kayleigh</t>
  </si>
  <si>
    <t>Lorcan A.</t>
  </si>
  <si>
    <t>Billy</t>
  </si>
  <si>
    <t>Paul M.</t>
  </si>
  <si>
    <t>Brenda M.</t>
  </si>
  <si>
    <t>Jeff H</t>
  </si>
  <si>
    <t>Bernard</t>
  </si>
  <si>
    <t>.  Bryn</t>
  </si>
  <si>
    <t>Jay</t>
  </si>
  <si>
    <t>Shelley</t>
  </si>
  <si>
    <t>Jekaterina</t>
  </si>
  <si>
    <t>Pauline</t>
  </si>
  <si>
    <t>Aleah K</t>
  </si>
  <si>
    <t>Mare</t>
  </si>
  <si>
    <t>Amanda R</t>
  </si>
  <si>
    <t>Murray W.</t>
  </si>
  <si>
    <t>.  Meghan P.</t>
  </si>
  <si>
    <t>Seth</t>
  </si>
  <si>
    <t>Michael P.</t>
  </si>
  <si>
    <t>Russell M</t>
  </si>
  <si>
    <t>Brock J</t>
  </si>
  <si>
    <t>Stephen F.</t>
  </si>
  <si>
    <t>Missy</t>
  </si>
  <si>
    <t>Lauren M</t>
  </si>
  <si>
    <t>Apolo U.</t>
  </si>
  <si>
    <t>Alfons</t>
  </si>
  <si>
    <t>Amber</t>
  </si>
  <si>
    <t>Leah C.</t>
  </si>
  <si>
    <t>Lilia</t>
  </si>
  <si>
    <t>Danny</t>
  </si>
  <si>
    <t>Satomi</t>
  </si>
  <si>
    <t>Peter T II</t>
  </si>
  <si>
    <t>Kindsey P.</t>
  </si>
  <si>
    <t>Thomas G.</t>
  </si>
  <si>
    <t>Kyle S</t>
  </si>
  <si>
    <t>Alexander J.</t>
  </si>
  <si>
    <t>Dustin L</t>
  </si>
  <si>
    <t>.  Chloe</t>
  </si>
  <si>
    <t>Cailtlin</t>
  </si>
  <si>
    <t>Chuy</t>
  </si>
  <si>
    <t>Laurie B</t>
  </si>
  <si>
    <t>Rachel B.</t>
  </si>
  <si>
    <t>Liza</t>
  </si>
  <si>
    <t>Lindsay E.</t>
  </si>
  <si>
    <t>Kathleen M.</t>
  </si>
  <si>
    <t>Aya</t>
  </si>
  <si>
    <t>Carolyn R</t>
  </si>
  <si>
    <t>Bethany</t>
  </si>
  <si>
    <t>Holly A</t>
  </si>
  <si>
    <t>Ping</t>
  </si>
  <si>
    <t>.  Cynthia</t>
  </si>
  <si>
    <t>Emmett</t>
  </si>
  <si>
    <t>Christopher L.</t>
  </si>
  <si>
    <t>Christopher P.</t>
  </si>
  <si>
    <t>Christopher W</t>
  </si>
  <si>
    <t>Norman H.</t>
  </si>
  <si>
    <t>Tatyana K</t>
  </si>
  <si>
    <t>Chrissy</t>
  </si>
  <si>
    <t>Halle</t>
  </si>
  <si>
    <t>Tara D.</t>
  </si>
  <si>
    <t>Rasim M</t>
  </si>
  <si>
    <t>Dina</t>
  </si>
  <si>
    <t>Caitrin</t>
  </si>
  <si>
    <t>Adriana S</t>
  </si>
  <si>
    <t>.  Kristen M</t>
  </si>
  <si>
    <t>Alix</t>
  </si>
  <si>
    <t>Kakushin</t>
  </si>
  <si>
    <t>Michael J</t>
  </si>
  <si>
    <t>Amanda C.</t>
  </si>
  <si>
    <t>Valur</t>
  </si>
  <si>
    <t>Erica J</t>
  </si>
  <si>
    <t>Lissa</t>
  </si>
  <si>
    <t>Alyson</t>
  </si>
  <si>
    <t>Chance B</t>
  </si>
  <si>
    <t>Therese</t>
  </si>
  <si>
    <t>Beau</t>
  </si>
  <si>
    <t>Kelsey M</t>
  </si>
  <si>
    <t>Gretchen</t>
  </si>
  <si>
    <t>Nicholas E.</t>
  </si>
  <si>
    <t>Deborah</t>
  </si>
  <si>
    <t>Chuck W. Jr.</t>
  </si>
  <si>
    <t>Amany</t>
  </si>
  <si>
    <t>Kipling</t>
  </si>
  <si>
    <t>Louis C.</t>
  </si>
  <si>
    <t>Ildiko M.</t>
  </si>
  <si>
    <t>Melinda E.</t>
  </si>
  <si>
    <t>Ashley M</t>
  </si>
  <si>
    <t>Sean P.</t>
  </si>
  <si>
    <t>Emily G</t>
  </si>
  <si>
    <t>Danilo</t>
  </si>
  <si>
    <t>Mikko</t>
  </si>
  <si>
    <t>Paula C.</t>
  </si>
  <si>
    <t>Kirsten N.</t>
  </si>
  <si>
    <t>Christy</t>
  </si>
  <si>
    <t>Jingjing</t>
  </si>
  <si>
    <t>Frankline</t>
  </si>
  <si>
    <t>Laura T.</t>
  </si>
  <si>
    <t>Natalia</t>
  </si>
  <si>
    <t>Jennifer L.</t>
  </si>
  <si>
    <t>Brooke</t>
  </si>
  <si>
    <t>Jeremy M</t>
  </si>
  <si>
    <t>Megan L.</t>
  </si>
  <si>
    <t>Marny</t>
  </si>
  <si>
    <t>Benjamin L</t>
  </si>
  <si>
    <t>Rob G</t>
  </si>
  <si>
    <t>Stefanie A</t>
  </si>
  <si>
    <t>Caroline F.</t>
  </si>
  <si>
    <t>Julia J.</t>
  </si>
  <si>
    <t>Bernat</t>
  </si>
  <si>
    <t>Hicham</t>
  </si>
  <si>
    <t>Elisabetta</t>
  </si>
  <si>
    <t>Trevor N.</t>
  </si>
  <si>
    <t>Nancy</t>
  </si>
  <si>
    <t>Allison R.</t>
  </si>
  <si>
    <t>Janae N.</t>
  </si>
  <si>
    <t>Nicole F</t>
  </si>
  <si>
    <t>Krista L</t>
  </si>
  <si>
    <t>Denise</t>
  </si>
  <si>
    <t>Ariel</t>
  </si>
  <si>
    <t>Rosalie</t>
  </si>
  <si>
    <t>Vitaliy</t>
  </si>
  <si>
    <t>Benjamin W.</t>
  </si>
  <si>
    <t>Massimiliano</t>
  </si>
  <si>
    <t>Kiyokatsu</t>
  </si>
  <si>
    <t>Julia M</t>
  </si>
  <si>
    <t>Rhea</t>
  </si>
  <si>
    <t>Shamus M.</t>
  </si>
  <si>
    <t>Mary Beth</t>
  </si>
  <si>
    <t>Erin</t>
  </si>
  <si>
    <t>Hallie</t>
  </si>
  <si>
    <t>Paige P</t>
  </si>
  <si>
    <t>Ji</t>
  </si>
  <si>
    <t>Carissa A</t>
  </si>
  <si>
    <t>Mona</t>
  </si>
  <si>
    <t>Kristin R.</t>
  </si>
  <si>
    <t>Hilary K.</t>
  </si>
  <si>
    <t>Dominique</t>
  </si>
  <si>
    <t>Carlos I</t>
  </si>
  <si>
    <t>Sarah S</t>
  </si>
  <si>
    <t>Shauna R.</t>
  </si>
  <si>
    <t>Lindsay J.</t>
  </si>
  <si>
    <t>Danya A.</t>
  </si>
  <si>
    <t>Lorraine</t>
  </si>
  <si>
    <t>Jesus Sr.</t>
  </si>
  <si>
    <t>Catherine C.</t>
  </si>
  <si>
    <t>Evan</t>
  </si>
  <si>
    <t>Nathan J</t>
  </si>
  <si>
    <t>Lavar</t>
  </si>
  <si>
    <t>Charlie T.</t>
  </si>
  <si>
    <t>Arthur</t>
  </si>
  <si>
    <t>Tammy</t>
  </si>
  <si>
    <t>Lena</t>
  </si>
  <si>
    <t>Valentina</t>
  </si>
  <si>
    <t>Russell N.</t>
  </si>
  <si>
    <t>Scott R.</t>
  </si>
  <si>
    <t>Jose Francisco Sr.</t>
  </si>
  <si>
    <t>Paul J</t>
  </si>
  <si>
    <t>Edward J.</t>
  </si>
  <si>
    <t>Patrick A.</t>
  </si>
  <si>
    <t>Geraint H</t>
  </si>
  <si>
    <t>Dj</t>
  </si>
  <si>
    <t>Zachary A</t>
  </si>
  <si>
    <t>Brian W.</t>
  </si>
  <si>
    <t>Ellen L.</t>
  </si>
  <si>
    <t>Abigail R.</t>
  </si>
  <si>
    <t>.  Grace H</t>
  </si>
  <si>
    <t>Caitie J.</t>
  </si>
  <si>
    <t>Ian T</t>
  </si>
  <si>
    <t>Tadese</t>
  </si>
  <si>
    <t>Dathan</t>
  </si>
  <si>
    <t>Aaron R</t>
  </si>
  <si>
    <t>Caitlin H.</t>
  </si>
  <si>
    <t>Harald E.</t>
  </si>
  <si>
    <t>Siobhan A.</t>
  </si>
  <si>
    <t>Andrea J.</t>
  </si>
  <si>
    <t>Rachel A.</t>
  </si>
  <si>
    <t>Kiersten</t>
  </si>
  <si>
    <t>Lelisa</t>
  </si>
  <si>
    <t>Chris C.</t>
  </si>
  <si>
    <t>Erik C.</t>
  </si>
  <si>
    <t>Shawn C</t>
  </si>
  <si>
    <t>Vajin L.</t>
  </si>
  <si>
    <t>John K. Jr.</t>
  </si>
  <si>
    <t>Kevin J.</t>
  </si>
  <si>
    <t>Kirby W.</t>
  </si>
  <si>
    <t>J A</t>
  </si>
  <si>
    <t>Dustin G.</t>
  </si>
  <si>
    <t>Anthony G</t>
  </si>
  <si>
    <t>Eric N</t>
  </si>
  <si>
    <t>Patrick H.</t>
  </si>
  <si>
    <t>Deborah L.</t>
  </si>
  <si>
    <t>Andrea K</t>
  </si>
  <si>
    <t>Elleree</t>
  </si>
  <si>
    <t>Brandon J</t>
  </si>
  <si>
    <t>Nina Wavik Sr.</t>
  </si>
  <si>
    <t>Dani</t>
  </si>
  <si>
    <t>Kathryn M.</t>
  </si>
  <si>
    <t>Trent A</t>
  </si>
  <si>
    <t>Jennifer E</t>
  </si>
  <si>
    <t>Tiffany A.</t>
  </si>
  <si>
    <t>Pat</t>
  </si>
  <si>
    <t>Rebecca M.</t>
  </si>
  <si>
    <t>Ruth</t>
  </si>
  <si>
    <t>Gregory S</t>
  </si>
  <si>
    <t>Alexandra S</t>
  </si>
  <si>
    <t>Hillary</t>
  </si>
  <si>
    <t>Amy K.</t>
  </si>
  <si>
    <t>Maaikel</t>
  </si>
  <si>
    <t>Christopher S.</t>
  </si>
  <si>
    <t>William R</t>
  </si>
  <si>
    <t>Lyndsy</t>
  </si>
  <si>
    <t>Anna</t>
  </si>
  <si>
    <t>Eric S</t>
  </si>
  <si>
    <t>Sonja</t>
  </si>
  <si>
    <t>Martha L.</t>
  </si>
  <si>
    <t>Ryan C.</t>
  </si>
  <si>
    <t>Cliff</t>
  </si>
  <si>
    <t>Blue</t>
  </si>
  <si>
    <t>Jeffrey M</t>
  </si>
  <si>
    <t>Mohd Syahidan</t>
  </si>
  <si>
    <t>Christi A.</t>
  </si>
  <si>
    <t>Sandra K.</t>
  </si>
  <si>
    <t>Jerome</t>
  </si>
  <si>
    <t>Julia R</t>
  </si>
  <si>
    <t>Sean Henry</t>
  </si>
  <si>
    <t>Abby L.</t>
  </si>
  <si>
    <t>Ali</t>
  </si>
  <si>
    <t>Pierre</t>
  </si>
  <si>
    <t>Alvaro Sr.</t>
  </si>
  <si>
    <t>Mark P.</t>
  </si>
  <si>
    <t>Mario Jr.</t>
  </si>
  <si>
    <t>Lusapho</t>
  </si>
  <si>
    <t>Alan F</t>
  </si>
  <si>
    <t>Jacob J</t>
  </si>
  <si>
    <t>Jose Tomas</t>
  </si>
  <si>
    <t>Mary Evan</t>
  </si>
  <si>
    <t>Justin K.</t>
  </si>
  <si>
    <t>Roman</t>
  </si>
  <si>
    <t>Evelyn L</t>
  </si>
  <si>
    <t>Matthew S</t>
  </si>
  <si>
    <t>.  Kathleen</t>
  </si>
  <si>
    <t>Flannery</t>
  </si>
  <si>
    <t>John T</t>
  </si>
  <si>
    <t>Candice M</t>
  </si>
  <si>
    <t>Theodore A.</t>
  </si>
  <si>
    <t>Lindy</t>
  </si>
  <si>
    <t>Holly</t>
  </si>
  <si>
    <t>Meghan K</t>
  </si>
  <si>
    <t>Fred</t>
  </si>
  <si>
    <t>Sebastian</t>
  </si>
  <si>
    <t>Susan E</t>
  </si>
  <si>
    <t>Katy</t>
  </si>
  <si>
    <t>Juan D. Sr.</t>
  </si>
  <si>
    <t>Evan P</t>
  </si>
  <si>
    <t>Aaron K</t>
  </si>
  <si>
    <t>Ttile</t>
  </si>
  <si>
    <t>First Name</t>
  </si>
  <si>
    <t>Last Name</t>
  </si>
  <si>
    <t>No of major surgeries</t>
  </si>
  <si>
    <t>Weight Status</t>
  </si>
  <si>
    <t>Diabetes status</t>
  </si>
  <si>
    <t>Date of Birth</t>
  </si>
  <si>
    <t>6-Oct-1992</t>
  </si>
  <si>
    <t>12-Oct-1968</t>
  </si>
  <si>
    <t>29-Dec-1978</t>
  </si>
  <si>
    <t>27-Jun-1977</t>
  </si>
  <si>
    <t>17-Dec-1989</t>
  </si>
  <si>
    <t>30-Dec-1969</t>
  </si>
  <si>
    <t>28-Jun-1976</t>
  </si>
  <si>
    <t>14-Jun-1970</t>
  </si>
  <si>
    <t>3-Sep-1972</t>
  </si>
  <si>
    <t>6-Aug-1966</t>
  </si>
  <si>
    <t>25-Jun-1969</t>
  </si>
  <si>
    <t>30-Nov-1969</t>
  </si>
  <si>
    <t>20-Aug-1980</t>
  </si>
  <si>
    <t>5-Jul-1966</t>
  </si>
  <si>
    <t>4-Oct-1981</t>
  </si>
  <si>
    <t>9-Sep-1966</t>
  </si>
  <si>
    <t>7-Oct-1972</t>
  </si>
  <si>
    <t>4-Sep-1967</t>
  </si>
  <si>
    <t>20-Nov-1966</t>
  </si>
  <si>
    <t>7-Nov-1966</t>
  </si>
  <si>
    <t>9-Nov-1971</t>
  </si>
  <si>
    <t>18-Sep-2000</t>
  </si>
  <si>
    <t>17-Dec-2001</t>
  </si>
  <si>
    <t>30-Aug-1974</t>
  </si>
  <si>
    <t>25-Oct-1989</t>
  </si>
  <si>
    <t>28-Jul-1981</t>
  </si>
  <si>
    <t>10-Dec-1974</t>
  </si>
  <si>
    <t>21-Jul-1996</t>
  </si>
  <si>
    <t>26-Jun-1991</t>
  </si>
  <si>
    <t>15-Dec-1974</t>
  </si>
  <si>
    <t>24-Oct-1968</t>
  </si>
  <si>
    <t>17-Sep-2000</t>
  </si>
  <si>
    <t>18-Dec-1965</t>
  </si>
  <si>
    <t>21-Oct-1973</t>
  </si>
  <si>
    <t>9-Jul-1966</t>
  </si>
  <si>
    <t>19-Jun-1965</t>
  </si>
  <si>
    <t>18-Aug-1979</t>
  </si>
  <si>
    <t>14-Aug-1969</t>
  </si>
  <si>
    <t>4-Dec-1965</t>
  </si>
  <si>
    <t>10-Nov-1969</t>
  </si>
  <si>
    <t>12-Nov-1968</t>
  </si>
  <si>
    <t>13-Nov-1968</t>
  </si>
  <si>
    <t>6-Sep-1994</t>
  </si>
  <si>
    <t>20-Dec-1971</t>
  </si>
  <si>
    <t>28-Jul-1968</t>
  </si>
  <si>
    <t>2-Oct-1967</t>
  </si>
  <si>
    <t>18-Dec-1970</t>
  </si>
  <si>
    <t>21-Oct-1985</t>
  </si>
  <si>
    <t>28-Oct-1970</t>
  </si>
  <si>
    <t>23-Oct-1967</t>
  </si>
  <si>
    <t>24-Dec-1999</t>
  </si>
  <si>
    <t>11-Nov-1967</t>
  </si>
  <si>
    <t>25-Nov-1989</t>
  </si>
  <si>
    <t>29-Aug-1986</t>
  </si>
  <si>
    <t>9-Dec-1974</t>
  </si>
  <si>
    <t>25-Jun-1992</t>
  </si>
  <si>
    <t>5-Oct-1967</t>
  </si>
  <si>
    <t>30-Jul-1967</t>
  </si>
  <si>
    <t>14-Oct-1983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</si>
  <si>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</si>
  <si>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</si>
  <si>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</si>
  <si>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</si>
  <si>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</si>
  <si>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</si>
  <si>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</si>
  <si>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</si>
  <si>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</si>
  <si>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2-Jul-1966</t>
  </si>
  <si>
    <t>12-Aug-1966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</si>
  <si>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</si>
  <si>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</si>
  <si>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</si>
  <si>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</si>
  <si>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</si>
  <si>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</si>
  <si>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</si>
  <si>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</si>
  <si>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</si>
  <si>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</si>
  <si>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20-Dec-1978</t>
  </si>
  <si>
    <t>25-Oct-1977</t>
  </si>
  <si>
    <t>19-Oct-1972</t>
  </si>
  <si>
    <t>21-Aug-1978</t>
  </si>
  <si>
    <t>28-Jun-1987</t>
  </si>
  <si>
    <t>22-Sep-1969</t>
  </si>
  <si>
    <t>27-Jul-1964</t>
  </si>
  <si>
    <t>3-Aug-1976</t>
  </si>
  <si>
    <t>14-Oct-1964</t>
  </si>
  <si>
    <t>8-Nov-1968</t>
  </si>
  <si>
    <t>29-Aug-1968</t>
  </si>
  <si>
    <t>25-Dec-1982</t>
  </si>
  <si>
    <t>23-Aug-1968</t>
  </si>
  <si>
    <t>27-Dec-1968</t>
  </si>
  <si>
    <t>25-Nov-1979</t>
  </si>
  <si>
    <t>11-Oct-1973</t>
  </si>
  <si>
    <t>24-Oct-1980</t>
  </si>
  <si>
    <t>5-Jun-1975</t>
  </si>
  <si>
    <t>7-Jul-1969</t>
  </si>
  <si>
    <t>19-Sep-1973</t>
  </si>
  <si>
    <t>29-Sep-1973</t>
  </si>
  <si>
    <t>6-Sep-1971</t>
  </si>
  <si>
    <t>8-Aug-1987</t>
  </si>
  <si>
    <t>17-Jun-1969</t>
  </si>
  <si>
    <t>29-Sep-1974</t>
  </si>
  <si>
    <t>8-Aug-1973</t>
  </si>
  <si>
    <t>19-Jul-1968</t>
  </si>
  <si>
    <t>21-Jul-1982</t>
  </si>
  <si>
    <t>1-Dec-1970</t>
  </si>
  <si>
    <t>21-Aug-1991</t>
  </si>
  <si>
    <t>17-Nov-1991</t>
  </si>
  <si>
    <t>12-Jul-1962</t>
  </si>
  <si>
    <t>24-Sep-1963</t>
  </si>
  <si>
    <t>22-Jul-1959</t>
  </si>
  <si>
    <t>2-Dec-1975</t>
  </si>
  <si>
    <t>14-Sep-1988</t>
  </si>
  <si>
    <t>21-Jun-1970</t>
  </si>
  <si>
    <t>27-Nov-1973</t>
  </si>
  <si>
    <t>5-Sep-1973</t>
  </si>
  <si>
    <t>15-Aug-1975</t>
  </si>
  <si>
    <t>23-Sep-1968</t>
  </si>
  <si>
    <t>28-Jun-1967</t>
  </si>
  <si>
    <t>26-Sep-1967</t>
  </si>
  <si>
    <t>24-Dec-1970</t>
  </si>
  <si>
    <t>16-Oct-1985</t>
  </si>
  <si>
    <t>22-Aug-1985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</si>
  <si>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</si>
  <si>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</si>
  <si>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</si>
  <si>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</si>
  <si>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</si>
  <si>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</si>
  <si>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</si>
  <si>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</si>
  <si>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</si>
  <si>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1-Jun-1983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</si>
  <si>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</si>
  <si>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</si>
  <si>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</si>
  <si>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</si>
  <si>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</si>
  <si>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</si>
  <si>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</si>
  <si>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26-Dec-1971</t>
  </si>
  <si>
    <t>11-Sep-1964</t>
  </si>
  <si>
    <t>17-Jul-1985</t>
  </si>
  <si>
    <t>3-Dec-1983</t>
  </si>
  <si>
    <t>19-Aug-1985</t>
  </si>
  <si>
    <t>14-Sep-1972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</si>
  <si>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</si>
  <si>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</si>
  <si>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</si>
  <si>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</si>
  <si>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</si>
  <si>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</si>
  <si>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</si>
  <si>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24-Jul-1987</t>
  </si>
  <si>
    <t>6-Jul-1998</t>
  </si>
  <si>
    <t>13-Aug-1969</t>
  </si>
  <si>
    <t>20-Oct-1969</t>
  </si>
  <si>
    <t>17-Jul-1971</t>
  </si>
  <si>
    <t>23-Oct-1971</t>
  </si>
  <si>
    <t>4-Nov-1968</t>
  </si>
  <si>
    <t>13-Aug-1992</t>
  </si>
  <si>
    <t>26-Sep-1972</t>
  </si>
  <si>
    <t>28-Jun-1972</t>
  </si>
  <si>
    <t>17-Dec-1973</t>
  </si>
  <si>
    <t>17-Sep-1973</t>
  </si>
  <si>
    <t>7-Jun-1977</t>
  </si>
  <si>
    <t>8-Aug-1996</t>
  </si>
  <si>
    <t>7-Jul-1973</t>
  </si>
  <si>
    <t>5-Sep-1965</t>
  </si>
  <si>
    <t>14-Jul-2001</t>
  </si>
  <si>
    <t>4-Jul-1970</t>
  </si>
  <si>
    <t>18-Aug-1970</t>
  </si>
  <si>
    <t>12-Sep-1970</t>
  </si>
  <si>
    <t>27-Jun-1975</t>
  </si>
  <si>
    <t>12-Aug-1977</t>
  </si>
  <si>
    <t>19-Sep-1977</t>
  </si>
  <si>
    <t>7-Nov-1964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</si>
  <si>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</si>
  <si>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</si>
  <si>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</si>
  <si>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</si>
  <si>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</si>
  <si>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</si>
  <si>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</si>
  <si>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16-Jul-2003</t>
  </si>
  <si>
    <t>19-Dec-1979</t>
  </si>
  <si>
    <t>23-Jun-1998</t>
  </si>
  <si>
    <t>16-Dec-1970</t>
  </si>
  <si>
    <t>29-Oct-1975</t>
  </si>
  <si>
    <t>29-Aug-1982</t>
  </si>
  <si>
    <t>27-Dec-1972</t>
  </si>
  <si>
    <t>15-Dec-1964</t>
  </si>
  <si>
    <t>18-Oct-1981</t>
  </si>
  <si>
    <t>28-Nov-1973</t>
  </si>
  <si>
    <t>4-Dec-1966</t>
  </si>
  <si>
    <t>29-Sep-1968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</si>
  <si>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</si>
  <si>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</si>
  <si>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</si>
  <si>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</si>
  <si>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</si>
  <si>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</si>
  <si>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</si>
  <si>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</si>
  <si>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28-Nov-1976</t>
  </si>
  <si>
    <t>17-Dec-1977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</si>
  <si>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</si>
  <si>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</si>
  <si>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</si>
  <si>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</si>
  <si>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</si>
  <si>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</si>
  <si>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</si>
  <si>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</si>
  <si>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</si>
  <si>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</si>
  <si>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27-Oct-1965</t>
  </si>
  <si>
    <t>7-Aug-1995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</si>
  <si>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</si>
  <si>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</si>
  <si>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</si>
  <si>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</si>
  <si>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</si>
  <si>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</si>
  <si>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</si>
  <si>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</si>
  <si>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</si>
  <si>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5-Jul-1981</t>
  </si>
  <si>
    <t>18-Sep-1973</t>
  </si>
  <si>
    <t>26-Nov-1969</t>
  </si>
  <si>
    <t>2-Jul-1971</t>
  </si>
  <si>
    <t>27-Oct-1973</t>
  </si>
  <si>
    <t>6-Aug-1971</t>
  </si>
  <si>
    <t>21-Aug-1974</t>
  </si>
  <si>
    <t>5-Oct-1980</t>
  </si>
  <si>
    <t>6-Dec-1975</t>
  </si>
  <si>
    <t>12-Jul-1978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</si>
  <si>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</si>
  <si>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</si>
  <si>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</si>
  <si>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</si>
  <si>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</si>
  <si>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</si>
  <si>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</si>
  <si>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</si>
  <si>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</si>
  <si>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24-Jun-1966</t>
  </si>
  <si>
    <t>2-Dec-1977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</si>
  <si>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</si>
  <si>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</si>
  <si>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</si>
  <si>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</si>
  <si>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</si>
  <si>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</si>
  <si>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</si>
  <si>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</si>
  <si>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5-Aug-1978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</si>
  <si>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</si>
  <si>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</si>
  <si>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</si>
  <si>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</si>
  <si>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</si>
  <si>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</si>
  <si>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</si>
  <si>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</si>
  <si>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</si>
  <si>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</si>
  <si>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16-Aug-1982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</si>
  <si>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</si>
  <si>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</si>
  <si>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</si>
  <si>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</si>
  <si>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</si>
  <si>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</si>
  <si>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</si>
  <si>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</si>
  <si>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</si>
  <si>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</si>
  <si>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30-Nov-1992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</si>
  <si>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</si>
  <si>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</si>
  <si>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</si>
  <si>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</si>
  <si>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</si>
  <si>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</si>
  <si>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</si>
  <si>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</si>
  <si>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</si>
  <si>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7-Jul-1962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</si>
  <si>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</si>
  <si>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</si>
  <si>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</si>
  <si>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</si>
  <si>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</si>
  <si>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</si>
  <si>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</si>
  <si>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</si>
  <si>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</si>
  <si>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4-Aug-1982</t>
  </si>
  <si>
    <t>11-Nov-1987</t>
  </si>
  <si>
    <t>6-Dec-1982</t>
  </si>
  <si>
    <t>26-Sep-1975</t>
  </si>
  <si>
    <t>21-Sep-1988</t>
  </si>
  <si>
    <t>21-Aug-1975</t>
  </si>
  <si>
    <t>6-Aug-1975</t>
  </si>
  <si>
    <t>12-Dec-?</t>
  </si>
  <si>
    <t>6-Nov-1975</t>
  </si>
  <si>
    <t>27-Dec-1981</t>
  </si>
  <si>
    <t>24-Jul-?</t>
  </si>
  <si>
    <t>20-Sep-1985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</si>
  <si>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</si>
  <si>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</si>
  <si>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</si>
  <si>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</si>
  <si>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</si>
  <si>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</si>
  <si>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</si>
  <si>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</si>
  <si>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</si>
  <si>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</si>
  <si>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11-Oct-1962</t>
  </si>
  <si>
    <t>12-Oct-1978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</si>
  <si>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</si>
  <si>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</si>
  <si>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</si>
  <si>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</si>
  <si>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</si>
  <si>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</si>
  <si>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</si>
  <si>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</si>
  <si>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12-Jun-1976</t>
  </si>
  <si>
    <t>24-Sep-1980</t>
  </si>
  <si>
    <t>7-Jul-1976</t>
  </si>
  <si>
    <t>20-Jul-1976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</si>
  <si>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</si>
  <si>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</si>
  <si>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</si>
  <si>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</si>
  <si>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</si>
  <si>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</si>
  <si>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</si>
  <si>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</si>
  <si>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15-Dec-1976</t>
  </si>
  <si>
    <t>5-Aug-1974</t>
  </si>
  <si>
    <t>5-Sep-1964</t>
  </si>
  <si>
    <t>27-Sep-1982</t>
  </si>
  <si>
    <t>2-Sep-1976</t>
  </si>
  <si>
    <t>30-Jun-1976</t>
  </si>
  <si>
    <t>3-Sep-1976</t>
  </si>
  <si>
    <t>30-Jun-1978</t>
  </si>
  <si>
    <t>24-Oct-1978</t>
  </si>
  <si>
    <t>23-Nov-1962</t>
  </si>
  <si>
    <t>21-Oct-1997</t>
  </si>
  <si>
    <t>16-Jun-1987</t>
  </si>
  <si>
    <t>8-Jun-1983</t>
  </si>
  <si>
    <t>5-Nov-1963</t>
  </si>
  <si>
    <t>28-Jun-1982</t>
  </si>
  <si>
    <t>21-Jun-1990</t>
  </si>
  <si>
    <t>3-Sep-1973</t>
  </si>
  <si>
    <t>30-Aug-1973</t>
  </si>
  <si>
    <t>16-Dec-1973</t>
  </si>
  <si>
    <t>1-Sep-1978</t>
  </si>
  <si>
    <t>10-Jun-1967</t>
  </si>
  <si>
    <t>21-Dec-1975</t>
  </si>
  <si>
    <t>12-Oct-1994</t>
  </si>
  <si>
    <t>28-Aug-2001</t>
  </si>
  <si>
    <t>7-Nov-1993</t>
  </si>
  <si>
    <t>15-Dec-1975</t>
  </si>
  <si>
    <t>11-Aug-1965</t>
  </si>
  <si>
    <t>28-Jun-1975</t>
  </si>
  <si>
    <t>12-Dec-1970</t>
  </si>
  <si>
    <t>27-Dec-1982</t>
  </si>
  <si>
    <t>6-Jun-1964</t>
  </si>
  <si>
    <t>28-Nov-1985</t>
  </si>
  <si>
    <t>12-Dec-2003</t>
  </si>
  <si>
    <t>6-Nov-1977</t>
  </si>
  <si>
    <t>20-Dec-1976</t>
  </si>
  <si>
    <t>17-Jul-1978</t>
  </si>
  <si>
    <t>3-Nov-1989</t>
  </si>
  <si>
    <t>8-Nov-1980</t>
  </si>
  <si>
    <t>18-Sep-1995</t>
  </si>
  <si>
    <t>22-Aug-1962</t>
  </si>
  <si>
    <t>20-Aug-1983</t>
  </si>
  <si>
    <t>3-Dec-1979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</si>
  <si>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</si>
  <si>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</si>
  <si>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</si>
  <si>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</si>
  <si>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</si>
  <si>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</si>
  <si>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</si>
  <si>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</si>
  <si>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</si>
  <si>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5-Dec-2004</t>
  </si>
  <si>
    <t>5-Oct-2001</t>
  </si>
  <si>
    <t>12-Oct-1989</t>
  </si>
  <si>
    <t>21-Dec-1991</t>
  </si>
  <si>
    <t>9-Nov-1974</t>
  </si>
  <si>
    <t>2-Dec-1997</t>
  </si>
  <si>
    <t>25-Dec-1999</t>
  </si>
  <si>
    <t>6-Dec-1974</t>
  </si>
  <si>
    <t>21-Dec-1997</t>
  </si>
  <si>
    <t>30-Jun-1981</t>
  </si>
  <si>
    <t>12-Dec-1976</t>
  </si>
  <si>
    <t>8-Nov-1991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</si>
  <si>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</si>
  <si>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</si>
  <si>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</si>
  <si>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</si>
  <si>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</si>
  <si>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</si>
  <si>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</si>
  <si>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</si>
  <si>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</si>
  <si>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15-Jun-1976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</si>
  <si>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</si>
  <si>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</si>
  <si>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</si>
  <si>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</si>
  <si>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</si>
  <si>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</si>
  <si>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</si>
  <si>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</si>
  <si>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</si>
  <si>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</si>
  <si>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1-Dec-1968</t>
  </si>
  <si>
    <t>2-Nov-1991</t>
  </si>
  <si>
    <t>20-Jun-1980</t>
  </si>
  <si>
    <t>13-Dec-2001</t>
  </si>
  <si>
    <t>24-Aug-1978</t>
  </si>
  <si>
    <t>29-Nov-1978</t>
  </si>
  <si>
    <t>6-Nov-1978</t>
  </si>
  <si>
    <t>28-Nov-1978</t>
  </si>
  <si>
    <t>17-Sep-1996</t>
  </si>
  <si>
    <t>3-Jul-1968</t>
  </si>
  <si>
    <t>30-Sep-1997</t>
  </si>
  <si>
    <t>17-Jul-1967</t>
  </si>
  <si>
    <t>20-Jul-1986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</si>
  <si>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</si>
  <si>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</si>
  <si>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</si>
  <si>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</si>
  <si>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</si>
  <si>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</si>
  <si>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</si>
  <si>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</si>
  <si>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</si>
  <si>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13-Jul-1990</t>
  </si>
  <si>
    <t>4-Aug-1967</t>
  </si>
  <si>
    <t>1-Jun-2001</t>
  </si>
  <si>
    <t>30-Sep-1977</t>
  </si>
  <si>
    <t>25-Sep-1977</t>
  </si>
  <si>
    <t>7-Jul-1980</t>
  </si>
  <si>
    <t>1-Sep-1979</t>
  </si>
  <si>
    <t>25-Aug-1977</t>
  </si>
  <si>
    <t>2-Dec-1978</t>
  </si>
  <si>
    <t>12-Nov-1978</t>
  </si>
  <si>
    <t>19-Sep-1983</t>
  </si>
  <si>
    <t>12-Nov-1999</t>
  </si>
  <si>
    <t>5-Dec-1965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</si>
  <si>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</si>
  <si>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</si>
  <si>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</si>
  <si>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</si>
  <si>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</si>
  <si>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</si>
  <si>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</si>
  <si>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</si>
  <si>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</si>
  <si>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21-Jun-1986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</si>
  <si>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</si>
  <si>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</si>
  <si>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</si>
  <si>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</si>
  <si>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</si>
  <si>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</si>
  <si>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</si>
  <si>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</si>
  <si>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</si>
  <si>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</si>
  <si>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23-Dec-1971</t>
  </si>
  <si>
    <t>2-Nov-1985</t>
  </si>
  <si>
    <t>18-Dec-1976</t>
  </si>
  <si>
    <t>4-Aug-1981</t>
  </si>
  <si>
    <t>25-Oct-1973</t>
  </si>
  <si>
    <t>13-Jun-1981</t>
  </si>
  <si>
    <t>14-Aug-1981</t>
  </si>
  <si>
    <t>24-Jul-1982</t>
  </si>
  <si>
    <t>2-Sep-1986</t>
  </si>
  <si>
    <t>13-Jul-1986</t>
  </si>
  <si>
    <t>15-Sep-1977</t>
  </si>
  <si>
    <t>22-Aug-1970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</si>
  <si>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</si>
  <si>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</si>
  <si>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</si>
  <si>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</si>
  <si>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</si>
  <si>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</si>
  <si>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</si>
  <si>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</si>
  <si>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</si>
  <si>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17-Sep-2002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</si>
  <si>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</si>
  <si>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</si>
  <si>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</si>
  <si>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</si>
  <si>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</si>
  <si>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</si>
  <si>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</si>
  <si>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7-Jul-1984</t>
  </si>
  <si>
    <t>1-Aug-1993</t>
  </si>
  <si>
    <t>29-Jun-1968</t>
  </si>
  <si>
    <t>12-Jun-1980</t>
  </si>
  <si>
    <t>11-Aug-1987</t>
  </si>
  <si>
    <t>18-Jun-1992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</si>
  <si>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</si>
  <si>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</si>
  <si>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</si>
  <si>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</si>
  <si>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</si>
  <si>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</si>
  <si>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</si>
  <si>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</si>
  <si>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30-Oct-1989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</si>
  <si>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</si>
  <si>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</si>
  <si>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</si>
  <si>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</si>
  <si>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</si>
  <si>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</si>
  <si>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</si>
  <si>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</si>
  <si>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21-Dec-1961</t>
  </si>
  <si>
    <t>16-Aug-1980</t>
  </si>
  <si>
    <t>5-Sep-1984</t>
  </si>
  <si>
    <t>21-Dec-1989</t>
  </si>
  <si>
    <t>10-Sep-1985</t>
  </si>
  <si>
    <t>24-Dec-2004</t>
  </si>
  <si>
    <t>23-Jun-1981</t>
  </si>
  <si>
    <t>23-Oct-1969</t>
  </si>
  <si>
    <t>19-Jun-1981</t>
  </si>
  <si>
    <t>4-Nov-1979</t>
  </si>
  <si>
    <t>15-Jun-1977</t>
  </si>
  <si>
    <t>16-Jun-1964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</si>
  <si>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</si>
  <si>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</si>
  <si>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</si>
  <si>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</si>
  <si>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</si>
  <si>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</si>
  <si>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</si>
  <si>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</si>
  <si>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</si>
  <si>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</si>
  <si>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8-Sep-1989</t>
  </si>
  <si>
    <t>10-Oct-1988</t>
  </si>
  <si>
    <t>9-Dec-1966</t>
  </si>
  <si>
    <t>17-Jun-1970</t>
  </si>
  <si>
    <t>5-Jun-1986</t>
  </si>
  <si>
    <t>7-Aug-1986</t>
  </si>
  <si>
    <t>18-Jul-1968</t>
  </si>
  <si>
    <t>21-Oct-1978</t>
  </si>
  <si>
    <t>13-Jun-1994</t>
  </si>
  <si>
    <t>12-Jun-1983</t>
  </si>
  <si>
    <t>12-Dec-1971</t>
  </si>
  <si>
    <t>19-Nov-1972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</si>
  <si>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</si>
  <si>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</si>
  <si>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</si>
  <si>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</si>
  <si>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</si>
  <si>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</si>
  <si>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</si>
  <si>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</si>
  <si>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</si>
  <si>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29-Jul-1998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</si>
  <si>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</si>
  <si>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</si>
  <si>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</si>
  <si>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</si>
  <si>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</si>
  <si>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</si>
  <si>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</si>
  <si>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</si>
  <si>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</si>
  <si>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11-Dec-1968</t>
  </si>
  <si>
    <t>9-Sep-1979</t>
  </si>
  <si>
    <t>6-Aug-1989</t>
  </si>
  <si>
    <t>18-Dec-1986</t>
  </si>
  <si>
    <t>3-Dec-1969</t>
  </si>
  <si>
    <t>2-Oct-1982</t>
  </si>
  <si>
    <t>12-Aug-1982</t>
  </si>
  <si>
    <t>23-Oct-1976</t>
  </si>
  <si>
    <t>7-Jul-1994</t>
  </si>
  <si>
    <t>9-Oct-1982</t>
  </si>
  <si>
    <t>26-Jul-1983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</si>
  <si>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</si>
  <si>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</si>
  <si>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</si>
  <si>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</si>
  <si>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</si>
  <si>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</si>
  <si>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</si>
  <si>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</si>
  <si>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22-Aug-1971</t>
  </si>
  <si>
    <t>20-Aug-1970</t>
  </si>
  <si>
    <t>15-Aug-1986</t>
  </si>
  <si>
    <t>9-Sep-1987</t>
  </si>
  <si>
    <t>28-Oct-1982</t>
  </si>
  <si>
    <t>16-Aug-1997</t>
  </si>
  <si>
    <t>6-Aug-1982</t>
  </si>
  <si>
    <t>18-Nov-1976</t>
  </si>
  <si>
    <t>13-Aug-1984</t>
  </si>
  <si>
    <t>9-Nov-1970</t>
  </si>
  <si>
    <t>7-Jul-1996</t>
  </si>
  <si>
    <t>24-Jun-1989</t>
  </si>
  <si>
    <t>18-Sep-1976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</si>
  <si>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</si>
  <si>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</si>
  <si>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</si>
  <si>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</si>
  <si>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</si>
  <si>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</si>
  <si>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</si>
  <si>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</si>
  <si>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</si>
  <si>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</si>
  <si>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</si>
  <si>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</si>
  <si>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</si>
  <si>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</si>
  <si>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17-Oct-1995</t>
  </si>
  <si>
    <t>11-Oct-1970</t>
  </si>
  <si>
    <t>8-Sep-1972</t>
  </si>
  <si>
    <t>11-Nov-1972</t>
  </si>
  <si>
    <t>27-Aug-1962</t>
  </si>
  <si>
    <t>10-Oct-1979</t>
  </si>
  <si>
    <t>19-Sep-1978</t>
  </si>
  <si>
    <t>29-Jun-1972</t>
  </si>
  <si>
    <t>12-Aug-1992</t>
  </si>
  <si>
    <t>10-Sep-1999</t>
  </si>
  <si>
    <t>22-Sep-1985</t>
  </si>
  <si>
    <t>23-Oct-1988</t>
  </si>
  <si>
    <t>1-Oct-1981</t>
  </si>
  <si>
    <t>20-Jun-1982</t>
  </si>
  <si>
    <t>22-Nov-1981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</si>
  <si>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</si>
  <si>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</si>
  <si>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</si>
  <si>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</si>
  <si>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</si>
  <si>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</si>
  <si>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</si>
  <si>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5-Sep-1978</t>
  </si>
  <si>
    <t>16-Nov-1990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</si>
  <si>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</si>
  <si>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</si>
  <si>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</si>
  <si>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</si>
  <si>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</si>
  <si>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</si>
  <si>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</si>
  <si>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</si>
  <si>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12-Oct-2000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</si>
  <si>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</si>
  <si>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</si>
  <si>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</si>
  <si>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</si>
  <si>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</si>
  <si>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</si>
  <si>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</si>
  <si>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</si>
  <si>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</si>
  <si>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27-Sep-2002</t>
  </si>
  <si>
    <t>25-Jun-1970</t>
  </si>
  <si>
    <t>11-Nov-1984</t>
  </si>
  <si>
    <t>19-Sep-1984</t>
  </si>
  <si>
    <t>22-Jul-1989</t>
  </si>
  <si>
    <t>5-Aug-1980</t>
  </si>
  <si>
    <t>15-Jul-2004</t>
  </si>
  <si>
    <t>13-Aug-2003</t>
  </si>
  <si>
    <t>14-Jul-1987</t>
  </si>
  <si>
    <t>30-Jul-1994</t>
  </si>
  <si>
    <t>3-Aug-1979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</si>
  <si>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</si>
  <si>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</si>
  <si>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</si>
  <si>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</si>
  <si>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</si>
  <si>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</si>
  <si>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</si>
  <si>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</si>
  <si>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</si>
  <si>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</si>
  <si>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30-Oct-1969</t>
  </si>
  <si>
    <t>27-Sep-1971</t>
  </si>
  <si>
    <t>22-Jul-2002</t>
  </si>
  <si>
    <t>2-Nov-1972</t>
  </si>
  <si>
    <t>18-Sep-1980</t>
  </si>
  <si>
    <t>1-Nov-2004</t>
  </si>
  <si>
    <t>30-Aug-1983</t>
  </si>
  <si>
    <t>10-Jun-1993</t>
  </si>
  <si>
    <t>21-Aug-1972</t>
  </si>
  <si>
    <t>19-Oct-1987</t>
  </si>
  <si>
    <t>18-Dec-1971</t>
  </si>
  <si>
    <t>9-Nov-1975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</si>
  <si>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</si>
  <si>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</si>
  <si>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</si>
  <si>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</si>
  <si>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</si>
  <si>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</si>
  <si>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</si>
  <si>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3-Sep-1983</t>
  </si>
  <si>
    <t>27-Sep-1978</t>
  </si>
  <si>
    <t>17-Nov-1985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</si>
  <si>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</si>
  <si>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</si>
  <si>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</si>
  <si>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</si>
  <si>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</si>
  <si>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</si>
  <si>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</si>
  <si>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</si>
  <si>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</si>
  <si>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</si>
  <si>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17-Oct-1990</t>
  </si>
  <si>
    <t>7-Nov-1981</t>
  </si>
  <si>
    <t>29-Jul-1988</t>
  </si>
  <si>
    <t>17-Aug-1984</t>
  </si>
  <si>
    <t>30-Sep-1986</t>
  </si>
  <si>
    <t>12-Jul-1986</t>
  </si>
  <si>
    <t>2-Dec-1986</t>
  </si>
  <si>
    <t>24-Oct-1973</t>
  </si>
  <si>
    <t>25-Aug-1982</t>
  </si>
  <si>
    <t>16-Nov-1958</t>
  </si>
  <si>
    <t>5-Sep-2000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</si>
  <si>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</si>
  <si>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</si>
  <si>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</si>
  <si>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</si>
  <si>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</si>
  <si>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</si>
  <si>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</si>
  <si>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</si>
  <si>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</si>
  <si>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30-Oct-1995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</si>
  <si>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</si>
  <si>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</si>
  <si>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</si>
  <si>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</si>
  <si>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</si>
  <si>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</si>
  <si>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</si>
  <si>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</si>
  <si>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</si>
  <si>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10-Jun-1989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</si>
  <si>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</si>
  <si>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</si>
  <si>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</si>
  <si>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</si>
  <si>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</si>
  <si>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</si>
  <si>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</si>
  <si>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</si>
  <si>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</si>
  <si>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17-Dec-1988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</si>
  <si>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</si>
  <si>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</si>
  <si>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</si>
  <si>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</si>
  <si>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</si>
  <si>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</si>
  <si>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</si>
  <si>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</si>
  <si>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1-Nov-1991</t>
  </si>
  <si>
    <t>12-Sep-1979</t>
  </si>
  <si>
    <t>16-Oct-1984</t>
  </si>
  <si>
    <t>29-Aug-1991</t>
  </si>
  <si>
    <t>9-Oct-1990</t>
  </si>
  <si>
    <t>22-Aug-1990</t>
  </si>
  <si>
    <t>10-Dec-1993</t>
  </si>
  <si>
    <t>15-Sep-1988</t>
  </si>
  <si>
    <t>13-Sep-1987</t>
  </si>
  <si>
    <t>13-Sep-1992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</si>
  <si>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</si>
  <si>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</si>
  <si>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</si>
  <si>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</si>
  <si>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</si>
  <si>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</si>
  <si>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</si>
  <si>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</si>
  <si>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</si>
  <si>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</si>
  <si>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25-Aug-1992</t>
  </si>
  <si>
    <t>10-Sep-1991</t>
  </si>
  <si>
    <t>28-Dec-1985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</si>
  <si>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</si>
  <si>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</si>
  <si>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</si>
  <si>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</si>
  <si>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</si>
  <si>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</si>
  <si>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</si>
  <si>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13-Aug-1977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</si>
  <si>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</si>
  <si>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</si>
  <si>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</si>
  <si>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</si>
  <si>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</si>
  <si>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</si>
  <si>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</si>
  <si>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</si>
  <si>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22-Oct-1968</t>
  </si>
  <si>
    <t>27-Oct-1986</t>
  </si>
  <si>
    <t>23-Dec-1986</t>
  </si>
  <si>
    <t>29-Sep-1997</t>
  </si>
  <si>
    <t>1-Sep-1989</t>
  </si>
  <si>
    <t>27-Dec-1995</t>
  </si>
  <si>
    <t>7-Jun-2001</t>
  </si>
  <si>
    <t>11-Sep-1974</t>
  </si>
  <si>
    <t>13-Dec-1979</t>
  </si>
  <si>
    <t>29-Sep-1995</t>
  </si>
  <si>
    <t>15-Oct-1984</t>
  </si>
  <si>
    <t>10-Jun-1991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</si>
  <si>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</si>
  <si>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</si>
  <si>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</si>
  <si>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</si>
  <si>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</si>
  <si>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</si>
  <si>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</si>
  <si>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</si>
  <si>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</si>
  <si>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</si>
  <si>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5-Aug-1963</t>
  </si>
  <si>
    <t>24-Jul-1963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</si>
  <si>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</si>
  <si>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</si>
  <si>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</si>
  <si>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</si>
  <si>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</si>
  <si>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</si>
  <si>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</si>
  <si>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</si>
  <si>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</si>
  <si>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</si>
  <si>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21-Jun-2003</t>
  </si>
  <si>
    <t>28-Sep-1992</t>
  </si>
  <si>
    <t>9-Oct-1992</t>
  </si>
  <si>
    <t>12-Aug-1981</t>
  </si>
  <si>
    <t>4-Dec-1977</t>
  </si>
  <si>
    <t>22-Jun-2003</t>
  </si>
  <si>
    <t>4-Sep-1990</t>
  </si>
  <si>
    <t>4-Oct-2003</t>
  </si>
  <si>
    <t>18-Oct-1979</t>
  </si>
  <si>
    <t>26-Sep-1990</t>
  </si>
  <si>
    <t>5-Dec-1972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</si>
  <si>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</si>
  <si>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</si>
  <si>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</si>
  <si>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</si>
  <si>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</si>
  <si>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</si>
  <si>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</si>
  <si>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</si>
  <si>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</si>
  <si>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</si>
  <si>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4-Jul-1992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</si>
  <si>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</si>
  <si>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</si>
  <si>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</si>
  <si>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</si>
  <si>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</si>
  <si>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</si>
  <si>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</si>
  <si>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</si>
  <si>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28-Dec-1965</t>
  </si>
  <si>
    <t>12-Jul-1992</t>
  </si>
  <si>
    <t>18-Jul-2004</t>
  </si>
  <si>
    <t>20-Nov-1999</t>
  </si>
  <si>
    <t>4-Jul-1991</t>
  </si>
  <si>
    <t>15-Jul-1990</t>
  </si>
  <si>
    <t>8-Aug-1990</t>
  </si>
  <si>
    <t>28-Jun-1994</t>
  </si>
  <si>
    <t>3-Sep-1991</t>
  </si>
  <si>
    <t>24-Oct-1994</t>
  </si>
  <si>
    <t>8-Oct-1994</t>
  </si>
  <si>
    <t>14-Jul-1970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</si>
  <si>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</si>
  <si>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</si>
  <si>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</si>
  <si>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</si>
  <si>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</si>
  <si>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</si>
  <si>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</si>
  <si>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</si>
  <si>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</si>
  <si>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29-Jul-1961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</si>
  <si>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</si>
  <si>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</si>
  <si>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</si>
  <si>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</si>
  <si>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</si>
  <si>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</si>
  <si>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</si>
  <si>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</si>
  <si>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</si>
  <si>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</si>
  <si>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</si>
  <si>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</si>
  <si>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</si>
  <si>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</si>
  <si>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</si>
  <si>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</si>
  <si>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</si>
  <si>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</si>
  <si>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</si>
  <si>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9-Aug-1973</t>
  </si>
  <si>
    <t>16-Sep-1984</t>
  </si>
  <si>
    <t>26-Nov-1998</t>
  </si>
  <si>
    <t>4-Aug-1992</t>
  </si>
  <si>
    <t>28-Jun-1992</t>
  </si>
  <si>
    <t>6-Aug-1991</t>
  </si>
  <si>
    <t>21-Aug-1994</t>
  </si>
  <si>
    <t>14-Dec-1990</t>
  </si>
  <si>
    <t>1-Dec-1990</t>
  </si>
  <si>
    <t>18-Oct-2002</t>
  </si>
  <si>
    <t>19-Nov-1962</t>
  </si>
  <si>
    <t>16-Sep-1983</t>
  </si>
  <si>
    <t>14-Sep-1995</t>
  </si>
  <si>
    <t>30-Nov-1988</t>
  </si>
  <si>
    <t>26-Dec-1993</t>
  </si>
  <si>
    <t>10-Nov-1983</t>
  </si>
  <si>
    <t>11-Oct-1992</t>
  </si>
  <si>
    <t>13-Sep-2000</t>
  </si>
  <si>
    <t>9-Dec-2003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</si>
  <si>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</si>
  <si>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</si>
  <si>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</si>
  <si>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</si>
  <si>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</si>
  <si>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</si>
  <si>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</si>
  <si>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</si>
  <si>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</si>
  <si>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24-Oct-1988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</si>
  <si>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</si>
  <si>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</si>
  <si>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</si>
  <si>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</si>
  <si>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</si>
  <si>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</si>
  <si>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</si>
  <si>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</si>
  <si>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</si>
  <si>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18-Oct-1967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</si>
  <si>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</si>
  <si>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</si>
  <si>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</si>
  <si>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</si>
  <si>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</si>
  <si>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</si>
  <si>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</si>
  <si>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</si>
  <si>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</si>
  <si>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16-Jun-1992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</si>
  <si>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</si>
  <si>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</si>
  <si>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</si>
  <si>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</si>
  <si>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</si>
  <si>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</si>
  <si>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</si>
  <si>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</si>
  <si>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</si>
  <si>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25-Dec-2004</t>
  </si>
  <si>
    <t>21-Oct-1995</t>
  </si>
  <si>
    <t>14-Dec-1981</t>
  </si>
  <si>
    <t>10-Jul-2003</t>
  </si>
  <si>
    <t>6-Jul-1984</t>
  </si>
  <si>
    <t>14-Sep-1992</t>
  </si>
  <si>
    <t>8-Nov-1990</t>
  </si>
  <si>
    <t>17-Nov-1992</t>
  </si>
  <si>
    <t>14-Jun-1985</t>
  </si>
  <si>
    <t>11-Oct-1990</t>
  </si>
  <si>
    <t>4-Nov-1988</t>
  </si>
  <si>
    <t>5-Sep-2003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</si>
  <si>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</si>
  <si>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</si>
  <si>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</si>
  <si>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</si>
  <si>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</si>
  <si>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</si>
  <si>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</si>
  <si>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</si>
  <si>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</si>
  <si>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28-Dec-1993</t>
  </si>
  <si>
    <t>24-Sep-1994</t>
  </si>
  <si>
    <t>22-Dec-1992</t>
  </si>
  <si>
    <t>15-Oct-1988</t>
  </si>
  <si>
    <t>24-Aug-2003</t>
  </si>
  <si>
    <t>16-Sep-1998</t>
  </si>
  <si>
    <t>18-Sep-1996</t>
  </si>
  <si>
    <t>19-Sep-1996</t>
  </si>
  <si>
    <t>26-Jun-2004</t>
  </si>
  <si>
    <t>12-Oct-1993</t>
  </si>
  <si>
    <t>1-Oct-1999</t>
  </si>
  <si>
    <t>29-Jul-2003</t>
  </si>
  <si>
    <t>14-Sep-1987</t>
  </si>
  <si>
    <t>20-Jun-2000</t>
  </si>
  <si>
    <t>27-Aug-1986</t>
  </si>
  <si>
    <t>26-Dec-2001</t>
  </si>
  <si>
    <t>19-Dec-1996</t>
  </si>
  <si>
    <t>16-Jul-2004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</si>
  <si>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</si>
  <si>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</si>
  <si>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</si>
  <si>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</si>
  <si>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</si>
  <si>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</si>
  <si>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</si>
  <si>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</si>
  <si>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</si>
  <si>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</si>
  <si>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</si>
  <si>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</si>
  <si>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3-Jul-2003</t>
  </si>
  <si>
    <t>30-Aug-2004</t>
  </si>
  <si>
    <t>6-Oct-2001</t>
  </si>
  <si>
    <t>1-Jul-1994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</si>
  <si>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</si>
  <si>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</si>
  <si>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</si>
  <si>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</si>
  <si>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</si>
  <si>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</si>
  <si>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</si>
  <si>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</si>
  <si>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8-Jun-1977</t>
  </si>
  <si>
    <t>12-Jun-1997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</si>
  <si>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</si>
  <si>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</si>
  <si>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</si>
  <si>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</si>
  <si>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</si>
  <si>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</si>
  <si>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</si>
  <si>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</si>
  <si>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</si>
  <si>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</si>
  <si>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</si>
  <si>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</si>
  <si>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</si>
  <si>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</si>
  <si>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</si>
  <si>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</si>
  <si>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</si>
  <si>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</si>
  <si>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</si>
  <si>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20-Aug-1996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</si>
  <si>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</si>
  <si>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</si>
  <si>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</si>
  <si>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</si>
  <si>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</si>
  <si>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</si>
  <si>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</si>
  <si>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</si>
  <si>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</si>
  <si>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</si>
  <si>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22-Jul-1963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</si>
  <si>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</si>
  <si>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</si>
  <si>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</si>
  <si>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</si>
  <si>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</si>
  <si>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</si>
  <si>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</si>
  <si>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</si>
  <si>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</si>
  <si>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</si>
  <si>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4-Sep-1999</t>
  </si>
  <si>
    <t>4-Aug-2004</t>
  </si>
  <si>
    <t>29-Aug-1999</t>
  </si>
  <si>
    <t>14-Nov-2004</t>
  </si>
  <si>
    <t>10-Aug-1997</t>
  </si>
  <si>
    <t>11-Oct-2000</t>
  </si>
  <si>
    <t>3-Oct-2000</t>
  </si>
  <si>
    <t>17-Dec-2000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</si>
  <si>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</si>
  <si>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</si>
  <si>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</si>
  <si>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</si>
  <si>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</si>
  <si>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</si>
  <si>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</si>
  <si>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</si>
  <si>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</si>
  <si>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</si>
  <si>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</si>
  <si>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</si>
  <si>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</si>
  <si>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</si>
  <si>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26-Aug-1997</t>
  </si>
  <si>
    <t>26-Aug-2001</t>
  </si>
  <si>
    <t>28-Jul-2001</t>
  </si>
  <si>
    <t>15-Oct-2001</t>
  </si>
  <si>
    <t>20-Jul-2002</t>
  </si>
  <si>
    <t>11-Oct-2002</t>
  </si>
  <si>
    <t>4-Oct-1976</t>
  </si>
  <si>
    <t>1-Oct-1990</t>
  </si>
  <si>
    <t>28-Jul-1997</t>
  </si>
  <si>
    <t>25-Aug-2000</t>
  </si>
  <si>
    <t>2-Nov-1997</t>
  </si>
  <si>
    <t>5-Aug-1991</t>
  </si>
  <si>
    <t>6-Sep-2004</t>
  </si>
  <si>
    <t>15-Oct-1995</t>
  </si>
  <si>
    <t>9-Jul-1995</t>
  </si>
  <si>
    <t>6-Nov-1995</t>
  </si>
  <si>
    <t>15-Jul-1974</t>
  </si>
  <si>
    <t>20-Jun-1998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</si>
  <si>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</si>
  <si>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</si>
  <si>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</si>
  <si>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</si>
  <si>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</si>
  <si>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</si>
  <si>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</si>
  <si>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10-Aug-1999</t>
  </si>
  <si>
    <t>19-Dec-1978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</si>
  <si>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</si>
  <si>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</si>
  <si>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</si>
  <si>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</si>
  <si>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</si>
  <si>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</si>
  <si>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</si>
  <si>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</si>
  <si>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13-Jun-1961</t>
  </si>
  <si>
    <t>12-Nov-2002</t>
  </si>
  <si>
    <t>15-Jul-2002</t>
  </si>
  <si>
    <t>30-Jun-2000</t>
  </si>
  <si>
    <t>10-Dec-2003</t>
  </si>
  <si>
    <t>12-Dec-2004</t>
  </si>
  <si>
    <t>25-Sep-2004</t>
  </si>
  <si>
    <t>13-Jun-2004</t>
  </si>
  <si>
    <t>19-Nov-2000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</si>
  <si>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</si>
  <si>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</si>
  <si>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</si>
  <si>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</si>
  <si>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</si>
  <si>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</si>
  <si>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</si>
  <si>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</si>
  <si>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10-Aug-1971</t>
  </si>
  <si>
    <t>23-Aug-2000</t>
  </si>
  <si>
    <t>10-Dec-2000</t>
  </si>
  <si>
    <t>29-Nov-2000</t>
  </si>
  <si>
    <t>22-Oct-2000</t>
  </si>
  <si>
    <t>27-Dec-2000</t>
  </si>
  <si>
    <t>4-Oct-2004</t>
  </si>
  <si>
    <t>19-Aug-2003</t>
  </si>
  <si>
    <t>3-Sep-1997</t>
  </si>
  <si>
    <t>26-Sep-2003</t>
  </si>
  <si>
    <t>1-Sep-2003</t>
  </si>
  <si>
    <t>29-Aug-1964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</si>
  <si>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</si>
  <si>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</si>
  <si>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</si>
  <si>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</si>
  <si>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</si>
  <si>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</si>
  <si>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</si>
  <si>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</si>
  <si>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</si>
  <si>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</si>
  <si>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</si>
  <si>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</si>
  <si>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</si>
  <si>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</si>
  <si>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</si>
  <si>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</si>
  <si>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</si>
  <si>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</si>
  <si>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</si>
  <si>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</si>
  <si>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</si>
  <si>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</si>
  <si>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</si>
  <si>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</si>
  <si>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</si>
  <si>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</si>
  <si>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</si>
  <si>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</si>
  <si>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</si>
  <si>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</si>
  <si>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</si>
  <si>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</si>
  <si>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</si>
  <si>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</si>
  <si>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</si>
  <si>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</si>
  <si>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20-Nov-1988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</si>
  <si>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</si>
  <si>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</si>
  <si>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</si>
  <si>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</si>
  <si>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</si>
  <si>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</si>
  <si>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</si>
  <si>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25-Jul-2003</t>
  </si>
  <si>
    <t>14-Nov-2003</t>
  </si>
  <si>
    <t>22-Sep-1971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</si>
  <si>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</si>
  <si>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</si>
  <si>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</si>
  <si>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</si>
  <si>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</si>
  <si>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</si>
  <si>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</si>
  <si>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19-Sep-1988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</si>
  <si>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</si>
  <si>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</si>
  <si>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</si>
  <si>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</si>
  <si>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</si>
  <si>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</si>
  <si>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</si>
  <si>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</si>
  <si>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</si>
  <si>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30-Dec-2003</t>
  </si>
  <si>
    <t>4-Oct-1959</t>
  </si>
  <si>
    <t>9-Jul-1997</t>
  </si>
  <si>
    <t>21-Aug-2003</t>
  </si>
  <si>
    <t>16-Sep-2003</t>
  </si>
  <si>
    <t>8-Aug-2004</t>
  </si>
  <si>
    <t>13-Dec-2004</t>
  </si>
  <si>
    <t>3-Oct-2003</t>
  </si>
  <si>
    <t>9-Jul-2004</t>
  </si>
  <si>
    <t>30-Dec-1967</t>
  </si>
  <si>
    <t>4-Dec-2003</t>
  </si>
  <si>
    <t>9-Sep-2003</t>
  </si>
  <si>
    <t>25-Jul-2004</t>
  </si>
  <si>
    <t>21-Aug-2004</t>
  </si>
  <si>
    <t>14-Sep-2003</t>
  </si>
  <si>
    <t>5-Aug-1995</t>
  </si>
  <si>
    <t>22-Jul-2004</t>
  </si>
  <si>
    <t>19-Nov-2004</t>
  </si>
  <si>
    <t>22-Dec-1998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</si>
  <si>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</si>
  <si>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</si>
  <si>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</si>
  <si>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</si>
  <si>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</si>
  <si>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</si>
  <si>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</si>
  <si>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</si>
  <si>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</si>
  <si>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</si>
  <si>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29-Jun-1977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</si>
  <si>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</si>
  <si>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</si>
  <si>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</si>
  <si>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</si>
  <si>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</si>
  <si>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</si>
  <si>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</si>
  <si>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</si>
  <si>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</si>
  <si>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</si>
  <si>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29-Aug-1975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</si>
  <si>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</si>
  <si>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</si>
  <si>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</si>
  <si>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</si>
  <si>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</si>
  <si>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</si>
  <si>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</si>
  <si>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2-Dec-1999</t>
  </si>
  <si>
    <t>10-Dec-2002</t>
  </si>
  <si>
    <t>29-Nov-2001</t>
  </si>
  <si>
    <t>5-Jul-1982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</si>
  <si>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</si>
  <si>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</si>
  <si>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</si>
  <si>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</si>
  <si>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</si>
  <si>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</si>
  <si>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</si>
  <si>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</si>
  <si>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</si>
  <si>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22-Aug-1997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</si>
  <si>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</si>
  <si>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</si>
  <si>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</si>
  <si>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</si>
  <si>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</si>
  <si>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</si>
  <si>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</si>
  <si>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22-Aug-1998</t>
  </si>
  <si>
    <t>16-Oct-2004</t>
  </si>
  <si>
    <t>4-Nov-1996</t>
  </si>
  <si>
    <t>2-Jun-2004</t>
  </si>
  <si>
    <t>28-Jun-1999</t>
  </si>
  <si>
    <t>26-Aug-2002</t>
  </si>
  <si>
    <t>28-Jun-1997</t>
  </si>
  <si>
    <t>11-Aug-1996</t>
  </si>
  <si>
    <t>12-Nov-2001</t>
  </si>
  <si>
    <t>7-Oct-1967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</si>
  <si>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</si>
  <si>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</si>
  <si>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</si>
  <si>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</si>
  <si>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</si>
  <si>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</si>
  <si>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</si>
  <si>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29-Jul-1983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</si>
  <si>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</si>
  <si>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</si>
  <si>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</si>
  <si>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</si>
  <si>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</si>
  <si>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</si>
  <si>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</si>
  <si>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</si>
  <si>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</si>
  <si>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</si>
  <si>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3-Sep-1958</t>
  </si>
  <si>
    <t>13-Aug-1997</t>
  </si>
  <si>
    <t>24-Aug-2004</t>
  </si>
  <si>
    <t>28-Sep-1993</t>
  </si>
  <si>
    <t>1-Jun-1995</t>
  </si>
  <si>
    <t>5-Oct-1995</t>
  </si>
  <si>
    <t>5-Aug-1999</t>
  </si>
  <si>
    <t>9-Oct-2000</t>
  </si>
  <si>
    <t>17-Sep-2003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</si>
  <si>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</si>
  <si>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</si>
  <si>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</si>
  <si>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</si>
  <si>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</si>
  <si>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</si>
  <si>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</si>
  <si>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</si>
  <si>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18-?-1996</t>
  </si>
  <si>
    <t>28-Jun-1993</t>
  </si>
  <si>
    <t>22-Oct-1996</t>
  </si>
  <si>
    <t>9-Aug-1993</t>
  </si>
  <si>
    <t>19-?-2002</t>
  </si>
  <si>
    <t>14-Dec-1999</t>
  </si>
  <si>
    <t>26-Dec-1999</t>
  </si>
  <si>
    <t>12-Sep-2001</t>
  </si>
  <si>
    <t>9-Nov-1997</t>
  </si>
  <si>
    <t>29-Nov-2002</t>
  </si>
  <si>
    <t>4-Jul-1995</t>
  </si>
  <si>
    <t>1-Jun-1993</t>
  </si>
  <si>
    <t>20-Nov-2001</t>
  </si>
  <si>
    <t>27-Jul-1998</t>
  </si>
  <si>
    <t>30-Jun-1993</t>
  </si>
  <si>
    <t>9-Jul-1992</t>
  </si>
  <si>
    <t>9-Oct-2004</t>
  </si>
  <si>
    <t>25-Nov-1976</t>
  </si>
  <si>
    <t>24-Jun-1998</t>
  </si>
  <si>
    <t>24-Sep-1990</t>
  </si>
  <si>
    <t>5-Oct-2003</t>
  </si>
  <si>
    <t>28-Dec-1970</t>
  </si>
  <si>
    <t>1-Oct-1984</t>
  </si>
  <si>
    <t>2-Oct-1983</t>
  </si>
  <si>
    <t>11-Oct-1986</t>
  </si>
  <si>
    <t>11-Jun-1998</t>
  </si>
  <si>
    <t>27-Nov-1987</t>
  </si>
  <si>
    <t>5-Jul-1962</t>
  </si>
  <si>
    <t>21-Jul-1975</t>
  </si>
  <si>
    <t>25-Aug-1971</t>
  </si>
  <si>
    <t>6-Nov-1999</t>
  </si>
  <si>
    <t>26-Dec-2002</t>
  </si>
  <si>
    <t>14-Jul-1959</t>
  </si>
  <si>
    <t>26-Jul-1972</t>
  </si>
  <si>
    <t>25-Sep-1994</t>
  </si>
  <si>
    <t>9-Aug-1997</t>
  </si>
  <si>
    <t>26-Oct-2000</t>
  </si>
  <si>
    <t>11-Dec-1962</t>
  </si>
  <si>
    <t>12-Sep-2003</t>
  </si>
  <si>
    <t>28-Nov-1993</t>
  </si>
  <si>
    <t>15-Sep-1958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</si>
  <si>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</si>
  <si>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</si>
  <si>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</si>
  <si>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</si>
  <si>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</si>
  <si>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</si>
  <si>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</si>
  <si>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</si>
  <si>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</si>
  <si>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17-Nov-1960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</si>
  <si>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</si>
  <si>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</si>
  <si>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</si>
  <si>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</si>
  <si>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</si>
  <si>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</si>
  <si>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</si>
  <si>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</si>
  <si>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</si>
  <si>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23-Jun-1969</t>
  </si>
  <si>
    <t>30-Sep-1990</t>
  </si>
  <si>
    <t>1-Nov-1968</t>
  </si>
  <si>
    <t>8-Oct-2003</t>
  </si>
  <si>
    <t>19-Sep-1976</t>
  </si>
  <si>
    <t>27-Sep-1981</t>
  </si>
  <si>
    <t>9-Aug-1976</t>
  </si>
  <si>
    <t>17-Dec-1975</t>
  </si>
  <si>
    <t>8-Aug-1961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</si>
  <si>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</si>
  <si>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</si>
  <si>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</si>
  <si>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</si>
  <si>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</si>
  <si>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</si>
  <si>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</si>
  <si>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</si>
  <si>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</si>
  <si>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11-?-1970</t>
  </si>
  <si>
    <t>6-Dec-1971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</si>
  <si>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</si>
  <si>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</si>
  <si>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</si>
  <si>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</si>
  <si>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</si>
  <si>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</si>
  <si>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</si>
  <si>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</si>
  <si>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</si>
  <si>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</si>
  <si>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17-Aug-1978</t>
  </si>
  <si>
    <t>10-Aug-1986</t>
  </si>
  <si>
    <t>28-Oct-1998</t>
  </si>
  <si>
    <t>30-Jul-1969</t>
  </si>
  <si>
    <t>1-Jun-2004</t>
  </si>
  <si>
    <t>24-Jul-1972</t>
  </si>
  <si>
    <t>15-Sep-1962</t>
  </si>
  <si>
    <t>13-Sep-1963</t>
  </si>
  <si>
    <t>11-Aug-1958</t>
  </si>
  <si>
    <t>2-Dec-1976</t>
  </si>
  <si>
    <t>25-Dec-1971</t>
  </si>
  <si>
    <t>2-Sep-1979</t>
  </si>
  <si>
    <t>16-Jun-1967</t>
  </si>
  <si>
    <t>5-Oct-1991</t>
  </si>
  <si>
    <t>30-Dec-1988</t>
  </si>
  <si>
    <t>19-Aug-1975</t>
  </si>
  <si>
    <t>30-Dec-1989</t>
  </si>
  <si>
    <t>29-Oct-1982</t>
  </si>
  <si>
    <t>4-Dec-1962</t>
  </si>
  <si>
    <t>13-Aug-1981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</si>
  <si>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</si>
  <si>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</si>
  <si>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</si>
  <si>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</si>
  <si>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</si>
  <si>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</si>
  <si>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</si>
  <si>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</si>
  <si>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30-Sep-1985</t>
  </si>
  <si>
    <t>9-Jul-1969</t>
  </si>
  <si>
    <t>8-Nov-1976</t>
  </si>
  <si>
    <t>24-Dec-1961</t>
  </si>
  <si>
    <t>14-Jul-1980</t>
  </si>
  <si>
    <t>7-Jul-1992</t>
  </si>
  <si>
    <t>5-Dec-1959</t>
  </si>
  <si>
    <t>25-Jul-1962</t>
  </si>
  <si>
    <t>3-Aug-1961</t>
  </si>
  <si>
    <t>12-Aug-1979</t>
  </si>
  <si>
    <t>5-Dec-1990</t>
  </si>
  <si>
    <t>27-Sep-1985</t>
  </si>
  <si>
    <t>11-Dec-1982</t>
  </si>
  <si>
    <t>16-Sep-1974</t>
  </si>
  <si>
    <t>24-Dec-1990</t>
  </si>
  <si>
    <t>25-Nov-1963</t>
  </si>
  <si>
    <t>6-Sep-1999</t>
  </si>
  <si>
    <t>22-Nov-1960</t>
  </si>
  <si>
    <t>29-Nov-1985</t>
  </si>
  <si>
    <t>21-Dec-1960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</si>
  <si>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</si>
  <si>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</si>
  <si>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</si>
  <si>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</si>
  <si>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</si>
  <si>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</si>
  <si>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</si>
  <si>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</si>
  <si>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</si>
  <si>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</si>
  <si>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9-Aug-1974</t>
  </si>
  <si>
    <t>11-Jun-1992</t>
  </si>
  <si>
    <t>6-Nov-1985</t>
  </si>
  <si>
    <t>19-Oct-1965</t>
  </si>
  <si>
    <t>3-Oct-1981</t>
  </si>
  <si>
    <t>5-Dec-1985</t>
  </si>
  <si>
    <t>16-Oct-1969</t>
  </si>
  <si>
    <t>6-Jun-1968</t>
  </si>
  <si>
    <t>17-Dec-1962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</si>
  <si>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</si>
  <si>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</si>
  <si>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</si>
  <si>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</si>
  <si>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</si>
  <si>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</si>
  <si>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</si>
  <si>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</si>
  <si>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</si>
  <si>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</si>
  <si>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13-Aug-1971</t>
  </si>
  <si>
    <t>22-Jul-1988</t>
  </si>
  <si>
    <t>5-Sep-2004</t>
  </si>
  <si>
    <t>27-Aug-1970</t>
  </si>
  <si>
    <t>21-Sep-1974</t>
  </si>
  <si>
    <t>4-Jun-1975</t>
  </si>
  <si>
    <t>26-Dec-2000</t>
  </si>
  <si>
    <t>6-Jun-1991</t>
  </si>
  <si>
    <t>11-Oct-1993</t>
  </si>
  <si>
    <t>5-Jun-2001</t>
  </si>
  <si>
    <t>3-Dec-1970</t>
  </si>
  <si>
    <t>21-Aug-1963</t>
  </si>
  <si>
    <t>17-Jul-1972</t>
  </si>
  <si>
    <t>2-Aug-2001</t>
  </si>
  <si>
    <t>22-Aug-1968</t>
  </si>
  <si>
    <t>14-Dec-1975</t>
  </si>
  <si>
    <t>24-Nov-1998</t>
  </si>
  <si>
    <t>2-Aug-2000</t>
  </si>
  <si>
    <t>14-Jun-1998</t>
  </si>
  <si>
    <t>14-Nov-1975</t>
  </si>
  <si>
    <t>14-Jun-1987</t>
  </si>
  <si>
    <t>23-Jul-1969</t>
  </si>
  <si>
    <t>26-Nov-1970</t>
  </si>
  <si>
    <t>10-Jun-1995</t>
  </si>
  <si>
    <t>9-Sep-1994</t>
  </si>
  <si>
    <t>28-Aug-1996</t>
  </si>
  <si>
    <t>14-Sep-1967</t>
  </si>
  <si>
    <t>12-Jun-1970</t>
  </si>
  <si>
    <t>12-Oct-1976</t>
  </si>
  <si>
    <t>13-Jun-1975</t>
  </si>
  <si>
    <t>21-Oct-1961</t>
  </si>
  <si>
    <t>6-Jul-1968</t>
  </si>
  <si>
    <t>30-Nov-1970</t>
  </si>
  <si>
    <t>7-Oct-1999</t>
  </si>
  <si>
    <t>3-Aug-2004</t>
  </si>
  <si>
    <t>16-Dec-1964</t>
  </si>
  <si>
    <t>29-Oct-1971</t>
  </si>
  <si>
    <t>10-Sep-1974</t>
  </si>
  <si>
    <t>13-Jun-1973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</si>
  <si>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</si>
  <si>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</si>
  <si>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</si>
  <si>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</si>
  <si>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</si>
  <si>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</si>
  <si>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</si>
  <si>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24-Nov-1968</t>
  </si>
  <si>
    <t>3-Oct-1994</t>
  </si>
  <si>
    <t>14-Nov-1969</t>
  </si>
  <si>
    <t>7-Aug-1997</t>
  </si>
  <si>
    <t>14-Dec-2003</t>
  </si>
  <si>
    <t>9-Sep-1975</t>
  </si>
  <si>
    <t>14-Nov-1979</t>
  </si>
  <si>
    <t>18-Aug-1966</t>
  </si>
  <si>
    <t>1-Jun-1975</t>
  </si>
  <si>
    <t>26-Aug-1999</t>
  </si>
  <si>
    <t>16-Jun-1971</t>
  </si>
  <si>
    <t>24-Aug-1965</t>
  </si>
  <si>
    <t>12-Sep-1980</t>
  </si>
  <si>
    <t>14-Oct-1989</t>
  </si>
  <si>
    <t>19-Dec-1975</t>
  </si>
  <si>
    <t>28-Sep-2003</t>
  </si>
  <si>
    <t>17-Aug-1979</t>
  </si>
  <si>
    <t>16-Jul-1988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</si>
  <si>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</si>
  <si>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</si>
  <si>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</si>
  <si>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</si>
  <si>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</si>
  <si>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</si>
  <si>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</si>
  <si>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</si>
  <si>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</si>
  <si>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5-Oct-1966</t>
  </si>
  <si>
    <t>10-Dec-1980</t>
  </si>
  <si>
    <t>3-Sep-1974</t>
  </si>
  <si>
    <t>14-Oct-1974</t>
  </si>
  <si>
    <t>26-Aug-1969</t>
  </si>
  <si>
    <t>23-Nov-1977</t>
  </si>
  <si>
    <t>2-Jul-1983</t>
  </si>
  <si>
    <t>19-Nov-1964</t>
  </si>
  <si>
    <t>8-Dec-1975</t>
  </si>
  <si>
    <t>8-Sep-1967</t>
  </si>
  <si>
    <t>4-Aug-1986</t>
  </si>
  <si>
    <t>10-Nov-1980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</si>
  <si>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</si>
  <si>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</si>
  <si>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</si>
  <si>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</si>
  <si>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</si>
  <si>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</si>
  <si>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</si>
  <si>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</si>
  <si>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</si>
  <si>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</si>
  <si>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</si>
  <si>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</si>
  <si>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</si>
  <si>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</si>
  <si>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</si>
  <si>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</si>
  <si>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</si>
  <si>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</si>
  <si>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19-Jun-1989</t>
  </si>
  <si>
    <t>25-Oct-1966</t>
  </si>
  <si>
    <t>14-Jun-1972</t>
  </si>
  <si>
    <t>27-Aug-1994</t>
  </si>
  <si>
    <t>24-Sep-1978</t>
  </si>
  <si>
    <t>14-Jul-1963</t>
  </si>
  <si>
    <t>19-Aug-1992</t>
  </si>
  <si>
    <t>30-Nov-1987</t>
  </si>
  <si>
    <t>15-Dec-1982</t>
  </si>
  <si>
    <t>29-Dec-1986</t>
  </si>
  <si>
    <t>6-Sep-1993</t>
  </si>
  <si>
    <t>30-Jun-1987</t>
  </si>
  <si>
    <t>24-Aug-1991</t>
  </si>
  <si>
    <t>15-Nov-1966</t>
  </si>
  <si>
    <t>29-Jul-1967</t>
  </si>
  <si>
    <t>16-Sep-1991</t>
  </si>
  <si>
    <t>2-Jul-1979</t>
  </si>
  <si>
    <t>5-Jun-1989</t>
  </si>
  <si>
    <t>22-Aug-1965</t>
  </si>
  <si>
    <t>19-Dec-1983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</si>
  <si>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</si>
  <si>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</si>
  <si>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</si>
  <si>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</si>
  <si>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</si>
  <si>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</si>
  <si>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</si>
  <si>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</si>
  <si>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</si>
  <si>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</si>
  <si>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</si>
  <si>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</si>
  <si>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</si>
  <si>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</si>
  <si>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</si>
  <si>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</si>
  <si>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29-Nov-1965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</si>
  <si>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</si>
  <si>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</si>
  <si>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</si>
  <si>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</si>
  <si>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</si>
  <si>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</si>
  <si>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</si>
  <si>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</si>
  <si>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4-Nov-1978</t>
  </si>
  <si>
    <t>28-Sep-2001</t>
  </si>
  <si>
    <t>17-Oct-1977</t>
  </si>
  <si>
    <t>4-Dec-1989</t>
  </si>
  <si>
    <t>12-Nov-1979</t>
  </si>
  <si>
    <t>8-Dec-1963</t>
  </si>
  <si>
    <t>21-Jun-1966</t>
  </si>
  <si>
    <t>14-Jul-2003</t>
  </si>
  <si>
    <t>23-Oct-1975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</si>
  <si>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</si>
  <si>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</si>
  <si>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</si>
  <si>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</si>
  <si>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</si>
  <si>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</si>
  <si>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</si>
  <si>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</si>
  <si>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10-Sep-1972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</si>
  <si>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</si>
  <si>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</si>
  <si>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</si>
  <si>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</si>
  <si>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</si>
  <si>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</si>
  <si>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</si>
  <si>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</si>
  <si>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</si>
  <si>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</si>
  <si>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29-Oct-1965</t>
  </si>
  <si>
    <t>26-Dec-2003</t>
  </si>
  <si>
    <t>10-Jun-1996</t>
  </si>
  <si>
    <t>16-Jul-1980</t>
  </si>
  <si>
    <t>21-Oct-1968</t>
  </si>
  <si>
    <t>10-Sep-2003</t>
  </si>
  <si>
    <t>8-Aug-1974</t>
  </si>
  <si>
    <t>19-Oct-1995</t>
  </si>
  <si>
    <t>29-Jul-1962</t>
  </si>
  <si>
    <t>21-Oct-1977</t>
  </si>
  <si>
    <t>23-Sep-1989</t>
  </si>
  <si>
    <t>28-Aug-1974</t>
  </si>
  <si>
    <t>5-Nov-1993</t>
  </si>
  <si>
    <t>24-Jul-1975</t>
  </si>
  <si>
    <t>10-Jul-1970</t>
  </si>
  <si>
    <t>25-Jun-1963</t>
  </si>
  <si>
    <t>25-Jun-2001</t>
  </si>
  <si>
    <t>23-Dec-1995</t>
  </si>
  <si>
    <t>10-Oct-1958</t>
  </si>
  <si>
    <t>4-Aug-1962</t>
  </si>
  <si>
    <t>3-Nov-1971</t>
  </si>
  <si>
    <t>20-Dec-2003</t>
  </si>
  <si>
    <t>28-Sep-1995</t>
  </si>
  <si>
    <t>8-Aug-1969</t>
  </si>
  <si>
    <t>30-Jul-1972</t>
  </si>
  <si>
    <t>8-Sep-2002</t>
  </si>
  <si>
    <t>21-Aug-1988</t>
  </si>
  <si>
    <t>6-Aug-1988</t>
  </si>
  <si>
    <t>27-Dec-1979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</si>
  <si>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</si>
  <si>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</si>
  <si>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</si>
  <si>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</si>
  <si>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</si>
  <si>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</si>
  <si>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</si>
  <si>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</si>
  <si>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</si>
  <si>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</si>
  <si>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27-Jun-1967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</si>
  <si>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</si>
  <si>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</si>
  <si>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</si>
  <si>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</si>
  <si>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</si>
  <si>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</si>
  <si>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</si>
  <si>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</si>
  <si>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</si>
  <si>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3-Aug-1968</t>
  </si>
  <si>
    <t>6-Jun-1960</t>
  </si>
  <si>
    <t>28-Oct-1965</t>
  </si>
  <si>
    <t>30-Jul-1974</t>
  </si>
  <si>
    <t>2-Oct-1959</t>
  </si>
  <si>
    <t>28-Jun-1974</t>
  </si>
  <si>
    <t>17-Jul-2004</t>
  </si>
  <si>
    <t>4-Sep-1964</t>
  </si>
  <si>
    <t>6-Sep-1962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</si>
  <si>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</si>
  <si>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</si>
  <si>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</si>
  <si>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</si>
  <si>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</si>
  <si>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</si>
  <si>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</si>
  <si>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</si>
  <si>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</si>
  <si>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26-Oct-1975</t>
  </si>
  <si>
    <t>12-Jun-1968</t>
  </si>
  <si>
    <t>15-Aug-1971</t>
  </si>
  <si>
    <t>11-Sep-1970</t>
  </si>
  <si>
    <t>8-Aug-1960</t>
  </si>
  <si>
    <t>2-Aug-1995</t>
  </si>
  <si>
    <t>29-Jul-1958</t>
  </si>
  <si>
    <t>29-Nov-1962</t>
  </si>
  <si>
    <t>4-Jul-1981</t>
  </si>
  <si>
    <t>17-Oct-1958</t>
  </si>
  <si>
    <t>5-Jun-1981</t>
  </si>
  <si>
    <t>10-Dec-1975</t>
  </si>
  <si>
    <t>3-Jul-1979</t>
  </si>
  <si>
    <t>27-Jul-1965</t>
  </si>
  <si>
    <t>24-Sep-2002</t>
  </si>
  <si>
    <t>4-Sep-1982</t>
  </si>
  <si>
    <t>23-Jul-1958</t>
  </si>
  <si>
    <t>13-Nov-1981</t>
  </si>
  <si>
    <t>1-Sep-1967</t>
  </si>
  <si>
    <t>8-Nov-1965</t>
  </si>
  <si>
    <t>9-Dec-1997</t>
  </si>
  <si>
    <t>18-Jul-1967</t>
  </si>
  <si>
    <t>14-Oct-1963</t>
  </si>
  <si>
    <t>3-Dec-1962</t>
  </si>
  <si>
    <t>12-Sep-1998</t>
  </si>
  <si>
    <t>14-Jul-1989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</si>
  <si>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</si>
  <si>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</si>
  <si>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</si>
  <si>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</si>
  <si>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</si>
  <si>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</si>
  <si>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</si>
  <si>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</si>
  <si>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20-Sep-1958</t>
  </si>
  <si>
    <t>14-Sep-1958</t>
  </si>
  <si>
    <t>22-Jun-1965</t>
  </si>
  <si>
    <t>16-Jul-1963</t>
  </si>
  <si>
    <t>27-Oct-1994</t>
  </si>
  <si>
    <t>19-Dec-1968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</si>
  <si>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</si>
  <si>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</si>
  <si>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</si>
  <si>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</si>
  <si>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</si>
  <si>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</si>
  <si>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</si>
  <si>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13-Jul-1972</t>
  </si>
  <si>
    <t>26-Dec-1974</t>
  </si>
  <si>
    <t>10-Nov-1984</t>
  </si>
  <si>
    <t>8-Nov-1959</t>
  </si>
  <si>
    <t>10-Oct-1959</t>
  </si>
  <si>
    <t>25-Sep-1961</t>
  </si>
  <si>
    <t>21-Sep-1958</t>
  </si>
  <si>
    <t>17-Nov-1983</t>
  </si>
  <si>
    <t>25-Dec-1968</t>
  </si>
  <si>
    <t>6-Jul-2004</t>
  </si>
  <si>
    <t>14-Jun-1961</t>
  </si>
  <si>
    <t>26-Sep-1976</t>
  </si>
  <si>
    <t>8-Jun-1972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</si>
  <si>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</si>
  <si>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</si>
  <si>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</si>
  <si>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</si>
  <si>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</si>
  <si>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</si>
  <si>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</si>
  <si>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</si>
  <si>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</si>
  <si>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21-Sep-1966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</si>
  <si>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</si>
  <si>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</si>
  <si>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</si>
  <si>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</si>
  <si>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</si>
  <si>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</si>
  <si>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</si>
  <si>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</si>
  <si>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</si>
  <si>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22-Sep-1962</t>
  </si>
  <si>
    <t>10-Nov-1966</t>
  </si>
  <si>
    <t>6-Aug-1959</t>
  </si>
  <si>
    <t>29-Aug-1985</t>
  </si>
  <si>
    <t>2-Aug-1981</t>
  </si>
  <si>
    <t>24-Nov-1986</t>
  </si>
  <si>
    <t>14-Sep-1985</t>
  </si>
  <si>
    <t>4-Aug-1963</t>
  </si>
  <si>
    <t>20-Jul-1984</t>
  </si>
  <si>
    <t>29-Sep-1975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</si>
  <si>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</si>
  <si>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</si>
  <si>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</si>
  <si>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</si>
  <si>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</si>
  <si>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</si>
  <si>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</si>
  <si>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</si>
  <si>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</si>
  <si>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</si>
  <si>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16-Dec-1960</t>
  </si>
  <si>
    <t>13-Aug-1960</t>
  </si>
  <si>
    <t>29-Jun-1975</t>
  </si>
  <si>
    <t>14-Nov-1966</t>
  </si>
  <si>
    <t>3-Nov-1961</t>
  </si>
  <si>
    <t>17-Jun-1994</t>
  </si>
  <si>
    <t>29-Oct-1976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</si>
  <si>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</si>
  <si>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</si>
  <si>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</si>
  <si>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</si>
  <si>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</si>
  <si>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</si>
  <si>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</si>
  <si>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</si>
  <si>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</si>
  <si>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</si>
  <si>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24-Nov-1974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</si>
  <si>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</si>
  <si>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</si>
  <si>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</si>
  <si>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</si>
  <si>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</si>
  <si>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</si>
  <si>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</si>
  <si>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22-Dec-1967</t>
  </si>
  <si>
    <t>7-Sep-1961</t>
  </si>
  <si>
    <t>16-Aug-1999</t>
  </si>
  <si>
    <t>14-Sep-1963</t>
  </si>
  <si>
    <t>2-Aug-1962</t>
  </si>
  <si>
    <t>30-Oct-1971</t>
  </si>
  <si>
    <t>6-Nov-1961</t>
  </si>
  <si>
    <t>26-Oct-1985</t>
  </si>
  <si>
    <t>6-Aug-1967</t>
  </si>
  <si>
    <t>27-Jun-1958</t>
  </si>
  <si>
    <t>16-Oct-1971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</si>
  <si>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</si>
  <si>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</si>
  <si>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</si>
  <si>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</si>
  <si>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</si>
  <si>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</si>
  <si>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</si>
  <si>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</si>
  <si>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</si>
  <si>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</si>
  <si>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7-Oct-1964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</si>
  <si>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</si>
  <si>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</si>
  <si>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</si>
  <si>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</si>
  <si>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</si>
  <si>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</si>
  <si>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</si>
  <si>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</si>
  <si>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</si>
  <si>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27-Aug-1977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</si>
  <si>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</si>
  <si>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</si>
  <si>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</si>
  <si>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</si>
  <si>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</si>
  <si>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</si>
  <si>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</si>
  <si>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</si>
  <si>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</si>
  <si>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</si>
  <si>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</si>
  <si>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</si>
  <si>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</si>
  <si>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</si>
  <si>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</si>
  <si>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</si>
  <si>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</si>
  <si>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</si>
  <si>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</si>
  <si>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</si>
  <si>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</si>
  <si>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</si>
  <si>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</si>
  <si>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6-Sep-1972</t>
  </si>
  <si>
    <t>11-Aug-1988</t>
  </si>
  <si>
    <t>28-Nov-1961</t>
  </si>
  <si>
    <t>16-Oct-1962</t>
  </si>
  <si>
    <t>12-Jul-1966</t>
  </si>
  <si>
    <t>3-Dec-1968</t>
  </si>
  <si>
    <t>12-Aug-1972</t>
  </si>
  <si>
    <t>26-Nov-1968</t>
  </si>
  <si>
    <t>9-Aug-1995</t>
  </si>
  <si>
    <t>4-Aug-1964</t>
  </si>
  <si>
    <t>14-Jul-1979</t>
  </si>
  <si>
    <t>29-Dec-1989</t>
  </si>
  <si>
    <t>26-Sep-1962</t>
  </si>
  <si>
    <t>29-Dec-1966</t>
  </si>
  <si>
    <t>22-Sep-1963</t>
  </si>
  <si>
    <t>2-Aug-1963</t>
  </si>
  <si>
    <t>11-Oct-1979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</si>
  <si>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</si>
  <si>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</si>
  <si>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</si>
  <si>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</si>
  <si>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</si>
  <si>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</si>
  <si>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</si>
  <si>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</si>
  <si>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</si>
  <si>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5-Jun-1974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</si>
  <si>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</si>
  <si>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</si>
  <si>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</si>
  <si>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</si>
  <si>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</si>
  <si>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</si>
  <si>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</si>
  <si>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</si>
  <si>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5-Oct-1987</t>
  </si>
  <si>
    <t>8-Sep-1983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</si>
  <si>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</si>
  <si>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</si>
  <si>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</si>
  <si>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</si>
  <si>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</si>
  <si>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</si>
  <si>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</si>
  <si>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4-Sep-1963</t>
  </si>
  <si>
    <t>16-Sep-1979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</si>
  <si>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</si>
  <si>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</si>
  <si>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</si>
  <si>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</si>
  <si>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</si>
  <si>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</si>
  <si>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</si>
  <si>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</si>
  <si>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</si>
  <si>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</si>
  <si>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</si>
  <si>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</si>
  <si>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29-Oct-1967</t>
  </si>
  <si>
    <t>14-Jul-1967</t>
  </si>
  <si>
    <t>24-Aug-1967</t>
  </si>
  <si>
    <t>2-Jul-1999</t>
  </si>
  <si>
    <t>7-Jul-1974</t>
  </si>
  <si>
    <t>27-Jun-1964</t>
  </si>
  <si>
    <t>10-Nov-1965</t>
  </si>
  <si>
    <t>11-Jul-1964</t>
  </si>
  <si>
    <t>25-Sep-1965</t>
  </si>
  <si>
    <t>3-Oct-1965</t>
  </si>
  <si>
    <t>20-Nov-1982</t>
  </si>
  <si>
    <t>10-Jun-1972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</si>
  <si>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</si>
  <si>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</si>
  <si>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</si>
  <si>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</si>
  <si>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</si>
  <si>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</si>
  <si>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</si>
  <si>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</si>
  <si>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</si>
  <si>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26-Dec-1976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</si>
  <si>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</si>
  <si>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</si>
  <si>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</si>
  <si>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</si>
  <si>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</si>
  <si>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</si>
  <si>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</si>
  <si>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</si>
  <si>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</si>
  <si>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25-Sep-1970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</si>
  <si>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</si>
  <si>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</si>
  <si>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</si>
  <si>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</si>
  <si>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</si>
  <si>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</si>
  <si>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</si>
  <si>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</si>
  <si>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10-Jul-1975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</si>
  <si>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</si>
  <si>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</si>
  <si>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</si>
  <si>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</si>
  <si>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</si>
  <si>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</si>
  <si>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</si>
  <si>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</si>
  <si>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</si>
  <si>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3-Nov-1985</t>
  </si>
  <si>
    <t>23-Oct-1983</t>
  </si>
  <si>
    <t>7-Oct-1970</t>
  </si>
  <si>
    <t>19-Dec-1967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</si>
  <si>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</si>
  <si>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</si>
  <si>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</si>
  <si>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</si>
  <si>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</si>
  <si>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</si>
  <si>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</si>
  <si>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</si>
  <si>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</si>
  <si>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</si>
  <si>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</si>
  <si>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</si>
  <si>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</si>
  <si>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</si>
  <si>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4-Sep-1962</t>
  </si>
  <si>
    <t>6-Oct-1968</t>
  </si>
  <si>
    <t>25-Sep-1972</t>
  </si>
  <si>
    <t>14-Nov-1988</t>
  </si>
  <si>
    <t>22-Jun-1970</t>
  </si>
  <si>
    <t>14-Jun-1967</t>
  </si>
  <si>
    <t>11-Oct-1969</t>
  </si>
  <si>
    <t>2-Oct-1981</t>
  </si>
  <si>
    <t>20-Aug-1969</t>
  </si>
  <si>
    <t>Year</t>
  </si>
  <si>
    <t>Duplicated customer ID</t>
  </si>
  <si>
    <t>Total no of customer</t>
  </si>
  <si>
    <t>History of cancer</t>
  </si>
  <si>
    <t>Highest BMI</t>
  </si>
  <si>
    <t>Disbetes</t>
  </si>
  <si>
    <t>obese customers have heart issues</t>
  </si>
  <si>
    <t>number of major surgeries</t>
  </si>
  <si>
    <t>Percentage of Transplants</t>
  </si>
  <si>
    <t>average HBA1C value of customers who are smokers.</t>
  </si>
  <si>
    <t>No of customers with heart issues have done transplant</t>
  </si>
  <si>
    <t>Average BMI for More than 2 Major Surgeries:</t>
  </si>
  <si>
    <t>Imputed date</t>
  </si>
  <si>
    <t>Imputed Age</t>
  </si>
  <si>
    <t>Unknown</t>
  </si>
  <si>
    <t>Imputed Hospital tier</t>
  </si>
  <si>
    <t>Imputed City tier</t>
  </si>
  <si>
    <t>Imputed State ID</t>
  </si>
  <si>
    <t>Imputed Year</t>
  </si>
  <si>
    <t>Summary statistics of Charges</t>
  </si>
  <si>
    <t>Average Charges</t>
  </si>
  <si>
    <t>Median</t>
  </si>
  <si>
    <t>Median Age</t>
  </si>
  <si>
    <t>Most common Age</t>
  </si>
  <si>
    <t>Median age and the most common age in the dataset</t>
  </si>
  <si>
    <t>Std Deviation</t>
  </si>
  <si>
    <t>average hospitalization charges for customers who are more than 50 years old</t>
  </si>
  <si>
    <t>Column Labels</t>
  </si>
  <si>
    <t>Grand Total</t>
  </si>
  <si>
    <t>Sum of charges</t>
  </si>
  <si>
    <t>Row Labels</t>
  </si>
  <si>
    <t>Average charges for people who have more than 2 children</t>
  </si>
  <si>
    <t>Integer average number of children of customers who are less than 40 years old</t>
  </si>
  <si>
    <t>Imputed Date of Birth</t>
  </si>
  <si>
    <t>(blank)</t>
  </si>
  <si>
    <t>Count of Cancer history</t>
  </si>
  <si>
    <t>Imputed Smoker</t>
  </si>
  <si>
    <t>Sum of No of major surgeries</t>
  </si>
  <si>
    <t>Healthy Weight</t>
  </si>
  <si>
    <t>Obesity</t>
  </si>
  <si>
    <t>Overweight</t>
  </si>
  <si>
    <t>Underweight</t>
  </si>
  <si>
    <t>Diabetes</t>
  </si>
  <si>
    <t>Normal</t>
  </si>
  <si>
    <t>Prediabetes</t>
  </si>
  <si>
    <t>Var of charges</t>
  </si>
  <si>
    <t>Average of charges</t>
  </si>
  <si>
    <t>Age</t>
  </si>
  <si>
    <t>Sum of BMI</t>
  </si>
  <si>
    <t>Sum of HBA1C</t>
  </si>
  <si>
    <t>Count of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</si>
</sst>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,\ yyyy"/>
    <numFmt numFmtId="167" formatCode="[$-14009]dd/mm/yyyy;@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5" borderId="0" xfId="0" applyFill="1"/>
    <xf numFmtId="0" fontId="3" fillId="2" borderId="3" xfId="0" applyFont="1" applyFill="1" applyBorder="1" applyAlignment="1">
      <alignment horizontal="center" vertical="center"/>
    </xf>
    <xf numFmtId="14" fontId="0" fillId="0" borderId="0" xfId="0" applyNumberFormat="1"/>
    <xf numFmtId="0" fontId="2" fillId="3" borderId="0" xfId="0" applyFont="1" applyFill="1" applyBorder="1" applyAlignment="1">
      <alignment horizontal="center" vertical="center"/>
    </xf>
    <xf numFmtId="167" fontId="0" fillId="0" borderId="0" xfId="0" applyNumberFormat="1"/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164" fontId="5" fillId="3" borderId="2" xfId="0" applyNumberFormat="1" applyFont="1" applyFill="1" applyBorder="1" applyAlignment="1">
      <alignment horizontal="center" vertical="center"/>
    </xf>
    <xf numFmtId="0" fontId="5" fillId="3" borderId="0" xfId="0" applyFont="1" applyFill="1"/>
    <xf numFmtId="0" fontId="5" fillId="3" borderId="0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Distribution of cancer history among smokers and non-smokers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Analysis!$A$4:$A$7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Analysis!$B$4:$B$7</c:f>
              <c:numCache>
                <c:formatCode>General</c:formatCode>
                <c:ptCount val="3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1-484C-93FF-2A4BE5605A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Total number of major surgeries and average HbA1C differ between patients with and without a history of transplants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Analysis!$J$3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Analysis!$I$4:$I$6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Analysis!$J$4:$J$6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A-4F75-970A-A9799B5A7FB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H</a:t>
            </a:r>
          </a:p>
          <a:p>
            <a:pPr>
              <a:defRPr/>
            </a:pPr>
            <a:r>
              <a:rPr lang="en-IN" sz="1400" b="1" i="0" u="none" strike="noStrike" baseline="0"/>
              <a:t>ealthcare charges vary based on different weight statuses and diabetes statuses</a:t>
            </a:r>
            <a:endParaRPr lang="en-IN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Analysis!$O$3:$O$4</c:f>
              <c:strCache>
                <c:ptCount val="1"/>
                <c:pt idx="0">
                  <c:v>Healthy Weight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Analysis!$N$5:$N$8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Analysis!$O$5:$O$8</c:f>
              <c:numCache>
                <c:formatCode>General</c:formatCode>
                <c:ptCount val="3"/>
                <c:pt idx="0">
                  <c:v>79230468.918587014</c:v>
                </c:pt>
                <c:pt idx="1">
                  <c:v>55949515.084849052</c:v>
                </c:pt>
                <c:pt idx="2">
                  <c:v>99322862.520124525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E-4F2F-A840-1FF5CC7F07AB}"/>
            </c:ext>
          </c:extLst>
        </c:ser>
        <c:ser>
          <c:idx val="1"/>
          <c:order val="1"/>
          <c:tx>
            <c:strRef>
              <c:f>Analysis!$P$3:$P$4</c:f>
              <c:strCache>
                <c:ptCount val="1"/>
                <c:pt idx="0">
                  <c:v>Obesity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Analysis!$N$5:$N$8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Analysis!$P$5:$P$8</c:f>
              <c:numCache>
                <c:formatCode>General</c:formatCode>
                <c:ptCount val="3"/>
                <c:pt idx="0">
                  <c:v>178499641.08182818</c:v>
                </c:pt>
                <c:pt idx="1">
                  <c:v>169105493.61373103</c:v>
                </c:pt>
                <c:pt idx="2">
                  <c:v>197252176.24778554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E-4F2F-A840-1FF5CC7F07AB}"/>
            </c:ext>
          </c:extLst>
        </c:ser>
        <c:ser>
          <c:idx val="2"/>
          <c:order val="2"/>
          <c:tx>
            <c:strRef>
              <c:f>Analysis!$Q$3:$Q$4</c:f>
              <c:strCache>
                <c:ptCount val="1"/>
                <c:pt idx="0">
                  <c:v>Overweight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Analysis!$N$5:$N$8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Analysis!$Q$5:$Q$8</c:f>
              <c:numCache>
                <c:formatCode>General</c:formatCode>
                <c:ptCount val="3"/>
                <c:pt idx="0">
                  <c:v>73822316.461148664</c:v>
                </c:pt>
                <c:pt idx="1">
                  <c:v>71436417.48442255</c:v>
                </c:pt>
                <c:pt idx="2">
                  <c:v>67128442.036880851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E-4F2F-A840-1FF5CC7F07AB}"/>
            </c:ext>
          </c:extLst>
        </c:ser>
        <c:ser>
          <c:idx val="3"/>
          <c:order val="3"/>
          <c:tx>
            <c:strRef>
              <c:f>Analysis!$R$3:$R$4</c:f>
              <c:strCache>
                <c:ptCount val="1"/>
                <c:pt idx="0">
                  <c:v>Underweight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Analysis!$N$5:$N$8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Analysis!$R$5:$R$8</c:f>
              <c:numCache>
                <c:formatCode>General</c:formatCode>
                <c:ptCount val="3"/>
                <c:pt idx="0">
                  <c:v>45202644.789270133</c:v>
                </c:pt>
                <c:pt idx="1">
                  <c:v>84183513.503096566</c:v>
                </c:pt>
                <c:pt idx="2">
                  <c:v>48022622.619933747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AE-4F2F-A840-1FF5CC7F07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49141984"/>
        <c:axId val="1449143648"/>
      </c:barChart>
      <c:catAx>
        <c:axId val="144914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43648"/>
        <c:crosses val="autoZero"/>
        <c:auto val="1"/>
        <c:lblAlgn val="ctr"/>
        <c:lblOffset val="100"/>
        <c:noMultiLvlLbl val="0"/>
      </c:catAx>
      <c:valAx>
        <c:axId val="1449143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914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day-1.xlsx]Analysis!PivotTable7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Analysis!$W$3:$W$4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Analysis!$V$5:$V$22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Analysis!$W$5:$W$22</c:f>
              <c:numCache>
                <c:formatCode>General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2-4B08-918F-BAD0AA183F76}"/>
            </c:ext>
          </c:extLst>
        </c:ser>
        <c:ser>
          <c:idx val="1"/>
          <c:order val="1"/>
          <c:tx>
            <c:strRef>
              <c:f>Analysis!$X$3:$X$4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Analysis!$V$5:$V$22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Analysis!$X$5:$X$22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2-4B08-918F-BAD0AA183F76}"/>
            </c:ext>
          </c:extLst>
        </c:ser>
        <c:ser>
          <c:idx val="2"/>
          <c:order val="2"/>
          <c:tx>
            <c:strRef>
              <c:f>Analysis!$Y$3:$Y$4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Analysis!$V$5:$V$22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Analysis!$Y$5:$Y$22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2-4B08-918F-BAD0AA183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0354992"/>
        <c:axId val="1300348336"/>
      </c:barChart>
      <c:catAx>
        <c:axId val="1300354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348336"/>
        <c:crosses val="autoZero"/>
        <c:auto val="1"/>
        <c:lblAlgn val="ctr"/>
        <c:lblOffset val="100"/>
        <c:noMultiLvlLbl val="0"/>
      </c:catAx>
      <c:valAx>
        <c:axId val="13003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3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Correlation between age and both BMI and HbA1C</a:t>
            </a:r>
            <a:endParaRPr lang="en-IN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Analysis!$AM$3</c:f>
              <c:strCache>
                <c:ptCount val="1"/>
                <c:pt idx="0">
                  <c:v>Sum of BMI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Analysis!$AL$4:$AL$51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Analysis!$AM$4:$AM$51</c:f>
              <c:numCache>
                <c:formatCode>General</c:formatCode>
                <c:ptCount val="47"/>
                <c:pt idx="0">
                  <c:v>2912.11</c:v>
                </c:pt>
                <c:pt idx="1">
                  <c:v>2634.8350000000019</c:v>
                </c:pt>
                <c:pt idx="2">
                  <c:v>1531.5399999999997</c:v>
                </c:pt>
                <c:pt idx="3">
                  <c:v>1411.2749999999994</c:v>
                </c:pt>
                <c:pt idx="4">
                  <c:v>1494.08</c:v>
                </c:pt>
                <c:pt idx="5">
                  <c:v>1592.1950000000004</c:v>
                </c:pt>
                <c:pt idx="6">
                  <c:v>1407.9349999999997</c:v>
                </c:pt>
                <c:pt idx="7">
                  <c:v>1640.9499999999998</c:v>
                </c:pt>
                <c:pt idx="8">
                  <c:v>1387.2100000000003</c:v>
                </c:pt>
                <c:pt idx="9">
                  <c:v>1540.6999999999998</c:v>
                </c:pt>
                <c:pt idx="10">
                  <c:v>1683.66</c:v>
                </c:pt>
                <c:pt idx="11">
                  <c:v>1675.2049999999995</c:v>
                </c:pt>
                <c:pt idx="12">
                  <c:v>1838.9050000000004</c:v>
                </c:pt>
                <c:pt idx="13">
                  <c:v>1526.3650000000002</c:v>
                </c:pt>
                <c:pt idx="14">
                  <c:v>1564.7949999999996</c:v>
                </c:pt>
                <c:pt idx="15">
                  <c:v>1421.0649999999998</c:v>
                </c:pt>
                <c:pt idx="16">
                  <c:v>1887.9949999999999</c:v>
                </c:pt>
                <c:pt idx="17">
                  <c:v>1168.9949999999999</c:v>
                </c:pt>
                <c:pt idx="18">
                  <c:v>1372.99</c:v>
                </c:pt>
                <c:pt idx="19">
                  <c:v>1536.1249999999998</c:v>
                </c:pt>
                <c:pt idx="20">
                  <c:v>1256.835</c:v>
                </c:pt>
                <c:pt idx="21">
                  <c:v>1448.7850000000001</c:v>
                </c:pt>
                <c:pt idx="22">
                  <c:v>1580.3850000000004</c:v>
                </c:pt>
                <c:pt idx="23">
                  <c:v>1540.6549999999997</c:v>
                </c:pt>
                <c:pt idx="24">
                  <c:v>1427.6899999999996</c:v>
                </c:pt>
                <c:pt idx="25">
                  <c:v>1631.3499999999992</c:v>
                </c:pt>
                <c:pt idx="26">
                  <c:v>1501.5949999999998</c:v>
                </c:pt>
                <c:pt idx="27">
                  <c:v>1405.6899999999998</c:v>
                </c:pt>
                <c:pt idx="28">
                  <c:v>1709.6449999999998</c:v>
                </c:pt>
                <c:pt idx="29">
                  <c:v>1748.1149999999993</c:v>
                </c:pt>
                <c:pt idx="30">
                  <c:v>1841.7150000000004</c:v>
                </c:pt>
                <c:pt idx="31">
                  <c:v>1371.5099999999998</c:v>
                </c:pt>
                <c:pt idx="32">
                  <c:v>1758.3049999999994</c:v>
                </c:pt>
                <c:pt idx="33">
                  <c:v>1808.5550000000001</c:v>
                </c:pt>
                <c:pt idx="34">
                  <c:v>1783.7550000000001</c:v>
                </c:pt>
                <c:pt idx="35">
                  <c:v>1604.4450000000002</c:v>
                </c:pt>
                <c:pt idx="36">
                  <c:v>1585.4000000000003</c:v>
                </c:pt>
                <c:pt idx="37">
                  <c:v>1416.6699999999998</c:v>
                </c:pt>
                <c:pt idx="38">
                  <c:v>1613.4699999999998</c:v>
                </c:pt>
                <c:pt idx="39">
                  <c:v>1500.7599999999995</c:v>
                </c:pt>
                <c:pt idx="40">
                  <c:v>1345.8649999999996</c:v>
                </c:pt>
                <c:pt idx="41">
                  <c:v>1538.2950000000001</c:v>
                </c:pt>
                <c:pt idx="42">
                  <c:v>1700.3300000000002</c:v>
                </c:pt>
                <c:pt idx="43">
                  <c:v>768.79000000000008</c:v>
                </c:pt>
                <c:pt idx="44">
                  <c:v>743.88</c:v>
                </c:pt>
                <c:pt idx="45">
                  <c:v>734.2399999999999</c:v>
                </c:pt>
                <c:pt idx="46">
                  <c:v>725.47500000000002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3-4FC5-AC7E-2BEFF40877DE}"/>
            </c:ext>
          </c:extLst>
        </c:ser>
        <c:ser>
          <c:idx val="1"/>
          <c:order val="1"/>
          <c:tx>
            <c:strRef>
              <c:f>Analysis!$AN$3</c:f>
              <c:strCache>
                <c:ptCount val="1"/>
                <c:pt idx="0">
                  <c:v>Sum of HBA1C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Analysis!$AL$4:$AL$51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Analysis!$AN$4:$AN$51</c:f>
              <c:numCache>
                <c:formatCode>General</c:formatCode>
                <c:ptCount val="47"/>
                <c:pt idx="0">
                  <c:v>479.34999999999985</c:v>
                </c:pt>
                <c:pt idx="1">
                  <c:v>461.65</c:v>
                </c:pt>
                <c:pt idx="2">
                  <c:v>519.34999999999991</c:v>
                </c:pt>
                <c:pt idx="3">
                  <c:v>245.34</c:v>
                </c:pt>
                <c:pt idx="4">
                  <c:v>248.39</c:v>
                </c:pt>
                <c:pt idx="5">
                  <c:v>264.1400000000001</c:v>
                </c:pt>
                <c:pt idx="6">
                  <c:v>248.25</c:v>
                </c:pt>
                <c:pt idx="7">
                  <c:v>284.59999999999997</c:v>
                </c:pt>
                <c:pt idx="8">
                  <c:v>233.99</c:v>
                </c:pt>
                <c:pt idx="9">
                  <c:v>253.96000000000004</c:v>
                </c:pt>
                <c:pt idx="10">
                  <c:v>278.14999999999998</c:v>
                </c:pt>
                <c:pt idx="11">
                  <c:v>288.12000000000012</c:v>
                </c:pt>
                <c:pt idx="12">
                  <c:v>284.19999999999993</c:v>
                </c:pt>
                <c:pt idx="13">
                  <c:v>263.17</c:v>
                </c:pt>
                <c:pt idx="14">
                  <c:v>240.00000000000006</c:v>
                </c:pt>
                <c:pt idx="15">
                  <c:v>228.10999999999999</c:v>
                </c:pt>
                <c:pt idx="16">
                  <c:v>323.35000000000008</c:v>
                </c:pt>
                <c:pt idx="17">
                  <c:v>199.23000000000005</c:v>
                </c:pt>
                <c:pt idx="18">
                  <c:v>401.52000000000015</c:v>
                </c:pt>
                <c:pt idx="19">
                  <c:v>268.20000000000005</c:v>
                </c:pt>
                <c:pt idx="20">
                  <c:v>230.8</c:v>
                </c:pt>
                <c:pt idx="21">
                  <c:v>264.43999999999994</c:v>
                </c:pt>
                <c:pt idx="22">
                  <c:v>261.43</c:v>
                </c:pt>
                <c:pt idx="23">
                  <c:v>478.10000000000008</c:v>
                </c:pt>
                <c:pt idx="24">
                  <c:v>249.7299999999999</c:v>
                </c:pt>
                <c:pt idx="25">
                  <c:v>268.99</c:v>
                </c:pt>
                <c:pt idx="26">
                  <c:v>457.59</c:v>
                </c:pt>
                <c:pt idx="27">
                  <c:v>257.51999999999992</c:v>
                </c:pt>
                <c:pt idx="28">
                  <c:v>293.90999999999997</c:v>
                </c:pt>
                <c:pt idx="29">
                  <c:v>488.87000000000006</c:v>
                </c:pt>
                <c:pt idx="30">
                  <c:v>549.9</c:v>
                </c:pt>
                <c:pt idx="31">
                  <c:v>439.87</c:v>
                </c:pt>
                <c:pt idx="32">
                  <c:v>299.34000000000003</c:v>
                </c:pt>
                <c:pt idx="33">
                  <c:v>507.28999999999979</c:v>
                </c:pt>
                <c:pt idx="34">
                  <c:v>524.93000000000006</c:v>
                </c:pt>
                <c:pt idx="35">
                  <c:v>275.17</c:v>
                </c:pt>
                <c:pt idx="36">
                  <c:v>465.9</c:v>
                </c:pt>
                <c:pt idx="37">
                  <c:v>409</c:v>
                </c:pt>
                <c:pt idx="38">
                  <c:v>246.29000000000011</c:v>
                </c:pt>
                <c:pt idx="39">
                  <c:v>478.57</c:v>
                </c:pt>
                <c:pt idx="40">
                  <c:v>216.55</c:v>
                </c:pt>
                <c:pt idx="41">
                  <c:v>438.44000000000005</c:v>
                </c:pt>
                <c:pt idx="42">
                  <c:v>486.94000000000005</c:v>
                </c:pt>
                <c:pt idx="43">
                  <c:v>212.91999999999996</c:v>
                </c:pt>
                <c:pt idx="44">
                  <c:v>224.76999999999998</c:v>
                </c:pt>
                <c:pt idx="45">
                  <c:v>120.47000000000001</c:v>
                </c:pt>
                <c:pt idx="46">
                  <c:v>201.16000000000005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3-4FC5-AC7E-2BEFF408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150720"/>
        <c:axId val="1449147392"/>
      </c:lineChart>
      <c:catAx>
        <c:axId val="144915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47392"/>
        <c:crosses val="autoZero"/>
        <c:auto val="1"/>
        <c:lblAlgn val="ctr"/>
        <c:lblOffset val="100"/>
        <c:noMultiLvlLbl val="0"/>
      </c:catAx>
      <c:valAx>
        <c:axId val="144914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5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Edit day-1.xlsx]Analysis!PivotTable9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Analysis!$BA$3</c:f>
              <c:strCache>
                <c:ptCount val="1"/>
                <c:pt idx="0">
                  <c:v>Count of charges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Analysis!$AZ$4:$AZ$51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Analysis!$BA$4:$BA$51</c:f>
              <c:numCache>
                <c:formatCode>General</c:formatCode>
                <c:ptCount val="47"/>
                <c:pt idx="0">
                  <c:v>93</c:v>
                </c:pt>
                <c:pt idx="1">
                  <c:v>89</c:v>
                </c:pt>
                <c:pt idx="2">
                  <c:v>55</c:v>
                </c:pt>
                <c:pt idx="3">
                  <c:v>47</c:v>
                </c:pt>
                <c:pt idx="4">
                  <c:v>47</c:v>
                </c:pt>
                <c:pt idx="5">
                  <c:v>51</c:v>
                </c:pt>
                <c:pt idx="6">
                  <c:v>48</c:v>
                </c:pt>
                <c:pt idx="7">
                  <c:v>54</c:v>
                </c:pt>
                <c:pt idx="8">
                  <c:v>46</c:v>
                </c:pt>
                <c:pt idx="9">
                  <c:v>51</c:v>
                </c:pt>
                <c:pt idx="10">
                  <c:v>54</c:v>
                </c:pt>
                <c:pt idx="11">
                  <c:v>55</c:v>
                </c:pt>
                <c:pt idx="12">
                  <c:v>55</c:v>
                </c:pt>
                <c:pt idx="13">
                  <c:v>49</c:v>
                </c:pt>
                <c:pt idx="14">
                  <c:v>47</c:v>
                </c:pt>
                <c:pt idx="15">
                  <c:v>45</c:v>
                </c:pt>
                <c:pt idx="16">
                  <c:v>60</c:v>
                </c:pt>
                <c:pt idx="17">
                  <c:v>39</c:v>
                </c:pt>
                <c:pt idx="18">
                  <c:v>46</c:v>
                </c:pt>
                <c:pt idx="19">
                  <c:v>51</c:v>
                </c:pt>
                <c:pt idx="20">
                  <c:v>44</c:v>
                </c:pt>
                <c:pt idx="21">
                  <c:v>48</c:v>
                </c:pt>
                <c:pt idx="22">
                  <c:v>51</c:v>
                </c:pt>
                <c:pt idx="23">
                  <c:v>51</c:v>
                </c:pt>
                <c:pt idx="24">
                  <c:v>47</c:v>
                </c:pt>
                <c:pt idx="25">
                  <c:v>51</c:v>
                </c:pt>
                <c:pt idx="26">
                  <c:v>50</c:v>
                </c:pt>
                <c:pt idx="27">
                  <c:v>45</c:v>
                </c:pt>
                <c:pt idx="28">
                  <c:v>55</c:v>
                </c:pt>
                <c:pt idx="29">
                  <c:v>54</c:v>
                </c:pt>
                <c:pt idx="30">
                  <c:v>58</c:v>
                </c:pt>
                <c:pt idx="31">
                  <c:v>46</c:v>
                </c:pt>
                <c:pt idx="32">
                  <c:v>57</c:v>
                </c:pt>
                <c:pt idx="33">
                  <c:v>57</c:v>
                </c:pt>
                <c:pt idx="34">
                  <c:v>58</c:v>
                </c:pt>
                <c:pt idx="35">
                  <c:v>53</c:v>
                </c:pt>
                <c:pt idx="36">
                  <c:v>51</c:v>
                </c:pt>
                <c:pt idx="37">
                  <c:v>43</c:v>
                </c:pt>
                <c:pt idx="38">
                  <c:v>48</c:v>
                </c:pt>
                <c:pt idx="39">
                  <c:v>51</c:v>
                </c:pt>
                <c:pt idx="40">
                  <c:v>41</c:v>
                </c:pt>
                <c:pt idx="41">
                  <c:v>49</c:v>
                </c:pt>
                <c:pt idx="42">
                  <c:v>53</c:v>
                </c:pt>
                <c:pt idx="43">
                  <c:v>24</c:v>
                </c:pt>
                <c:pt idx="44">
                  <c:v>23</c:v>
                </c:pt>
                <c:pt idx="45">
                  <c:v>23</c:v>
                </c:pt>
                <c:pt idx="46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D-4492-AAC9-0752DCE79F2A}"/>
            </c:ext>
          </c:extLst>
        </c:ser>
        <c:ser>
          <c:idx val="1"/>
          <c:order val="1"/>
          <c:tx>
            <c:strRef>
              <c:f>Analysis!$BB$3</c:f>
              <c:strCache>
                <c:ptCount val="1"/>
                <c:pt idx="0">
                  <c:v>Average of 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Analysis!$AZ$4:$AZ$51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Analysis!$BB$4:$BB$51</c:f>
              <c:numCache>
                <c:formatCode>General</c:formatCode>
                <c:ptCount val="47"/>
                <c:pt idx="0">
                  <c:v>6347.2526881720396</c:v>
                </c:pt>
                <c:pt idx="1">
                  <c:v>9923.6030337078664</c:v>
                </c:pt>
                <c:pt idx="2">
                  <c:v>6951.7436363636371</c:v>
                </c:pt>
                <c:pt idx="3">
                  <c:v>5712.3810638297864</c:v>
                </c:pt>
                <c:pt idx="4">
                  <c:v>9492.5080851063849</c:v>
                </c:pt>
                <c:pt idx="5">
                  <c:v>10591.952352941176</c:v>
                </c:pt>
                <c:pt idx="6">
                  <c:v>10997.064583333333</c:v>
                </c:pt>
                <c:pt idx="7">
                  <c:v>9261.7709259259263</c:v>
                </c:pt>
                <c:pt idx="8">
                  <c:v>5803.6171739130441</c:v>
                </c:pt>
                <c:pt idx="9">
                  <c:v>11375.261960784315</c:v>
                </c:pt>
                <c:pt idx="10">
                  <c:v>9462.5248148148148</c:v>
                </c:pt>
                <c:pt idx="11">
                  <c:v>10019.169272727271</c:v>
                </c:pt>
                <c:pt idx="12">
                  <c:v>13876.423272727274</c:v>
                </c:pt>
                <c:pt idx="13">
                  <c:v>11070.197142857149</c:v>
                </c:pt>
                <c:pt idx="14">
                  <c:v>14448.377446808518</c:v>
                </c:pt>
                <c:pt idx="15">
                  <c:v>11957.750222222217</c:v>
                </c:pt>
                <c:pt idx="16">
                  <c:v>11901.627666666669</c:v>
                </c:pt>
                <c:pt idx="17">
                  <c:v>9850.0146153846163</c:v>
                </c:pt>
                <c:pt idx="18">
                  <c:v>12600.969782608696</c:v>
                </c:pt>
                <c:pt idx="19">
                  <c:v>16731.768235294116</c:v>
                </c:pt>
                <c:pt idx="20">
                  <c:v>10223.535227272725</c:v>
                </c:pt>
                <c:pt idx="21">
                  <c:v>14254.318541666666</c:v>
                </c:pt>
                <c:pt idx="22">
                  <c:v>12658.984509803917</c:v>
                </c:pt>
                <c:pt idx="23">
                  <c:v>12204.558627450979</c:v>
                </c:pt>
                <c:pt idx="24">
                  <c:v>13057.070212765959</c:v>
                </c:pt>
                <c:pt idx="25">
                  <c:v>16645.07098039216</c:v>
                </c:pt>
                <c:pt idx="26">
                  <c:v>15876.297199999994</c:v>
                </c:pt>
                <c:pt idx="27">
                  <c:v>16782.366666666665</c:v>
                </c:pt>
                <c:pt idx="28">
                  <c:v>16923.055090909093</c:v>
                </c:pt>
                <c:pt idx="29">
                  <c:v>20128.036296296297</c:v>
                </c:pt>
                <c:pt idx="30">
                  <c:v>13941.174137931037</c:v>
                </c:pt>
                <c:pt idx="31">
                  <c:v>15118.501956521739</c:v>
                </c:pt>
                <c:pt idx="32">
                  <c:v>16454.01929824561</c:v>
                </c:pt>
                <c:pt idx="33">
                  <c:v>17161.472456140349</c:v>
                </c:pt>
                <c:pt idx="34">
                  <c:v>16389.714827586209</c:v>
                </c:pt>
                <c:pt idx="35">
                  <c:v>16008.765660377359</c:v>
                </c:pt>
                <c:pt idx="36">
                  <c:v>17967.962549019616</c:v>
                </c:pt>
                <c:pt idx="37">
                  <c:v>18421.225581395345</c:v>
                </c:pt>
                <c:pt idx="38">
                  <c:v>16981.058541666669</c:v>
                </c:pt>
                <c:pt idx="39">
                  <c:v>15447.103137254897</c:v>
                </c:pt>
                <c:pt idx="40">
                  <c:v>15911.798048780487</c:v>
                </c:pt>
                <c:pt idx="41">
                  <c:v>16711.701428571432</c:v>
                </c:pt>
                <c:pt idx="42">
                  <c:v>20896.787924528304</c:v>
                </c:pt>
                <c:pt idx="43">
                  <c:v>22484.894166666665</c:v>
                </c:pt>
                <c:pt idx="44">
                  <c:v>19163.856086956519</c:v>
                </c:pt>
                <c:pt idx="45">
                  <c:v>19884.999130434779</c:v>
                </c:pt>
                <c:pt idx="46">
                  <c:v>23275.53090909091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D-4492-AAC9-0752DCE79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850912"/>
        <c:axId val="1606843840"/>
      </c:lineChart>
      <c:catAx>
        <c:axId val="160685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843840"/>
        <c:crosses val="autoZero"/>
        <c:auto val="1"/>
        <c:lblAlgn val="ctr"/>
        <c:lblOffset val="100"/>
        <c:noMultiLvlLbl val="0"/>
      </c:catAx>
      <c:valAx>
        <c:axId val="1606843840"/>
        <c:scaling>
          <c:orientation val="minMax"/>
          <c:max val="2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850912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180975</xdr:rowOff>
    </xdr:from>
    <xdr:to>
      <xdr:col>6</xdr:col>
      <xdr:colOff>100013</xdr:colOff>
      <xdr:row>24</xdr:row>
      <xdr:rowOff>133351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581025</xdr:colOff>
      <xdr:row>9</xdr:row>
      <xdr:rowOff>123825</xdr:rowOff>
    </xdr:from>
    <xdr:to>
      <xdr:col>11</xdr:col>
      <xdr:colOff>833437</xdr:colOff>
      <xdr:row>23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1662112</xdr:colOff>
      <xdr:row>8</xdr:row>
      <xdr:rowOff>142874</xdr:rowOff>
    </xdr:from>
    <xdr:to>
      <xdr:col>19</xdr:col>
      <xdr:colOff>0</xdr:colOff>
      <xdr:row>23</xdr:row>
      <xdr:rowOff>171449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661986</xdr:colOff>
      <xdr:row>1</xdr:row>
      <xdr:rowOff>114299</xdr:rowOff>
    </xdr:from>
    <xdr:to>
      <xdr:col>36</xdr:col>
      <xdr:colOff>400050</xdr:colOff>
      <xdr:row>36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471486</xdr:colOff>
      <xdr:row>3</xdr:row>
      <xdr:rowOff>95249</xdr:rowOff>
    </xdr:from>
    <xdr:to>
      <xdr:col>49</xdr:col>
      <xdr:colOff>85724</xdr:colOff>
      <xdr:row>20</xdr:row>
      <xdr:rowOff>104774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14286</xdr:colOff>
      <xdr:row>2</xdr:row>
      <xdr:rowOff>9524</xdr:rowOff>
    </xdr:from>
    <xdr:to>
      <xdr:col>75</xdr:col>
      <xdr:colOff>228600</xdr:colOff>
      <xdr:row>34</xdr:row>
      <xdr:rowOff>76199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87.603474305557" createdVersion="6" refreshedVersion="6" minRefreshableVersion="3" recordCount="2337">
  <cacheSource type="worksheet">
    <worksheetSource ref="A1:O2338" sheet="Hospitalisation Details"/>
  </cacheSource>
  <cacheFields count="19">
    <cacheField name="Customer ID" numFmtId="0">
      <sharedItems/>
    </cacheField>
    <cacheField name="year" numFmtId="0">
      <sharedItems containsMixedTypes="1" containsNumber="1" containsInteger="1" minValue="1958" maxValue="2004"/>
    </cacheField>
    <cacheField name="month" numFmtId="0">
      <sharedItems/>
    </cacheField>
    <cacheField name="date" numFmtId="0">
      <sharedItems containsSemiMixedTypes="0" containsString="0" containsNumber="1" containsInteger="1" minValue="1" maxValue="30"/>
    </cacheField>
    <cacheField name="children" numFmtId="0">
      <sharedItems containsSemiMixedTypes="0" containsString="0" containsNumber="1" containsInteger="1" minValue="0" maxValue="5"/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Date of Birth" numFmtId="167">
      <sharedItems/>
    </cacheField>
    <cacheField name="month2" numFmtId="0">
      <sharedItems/>
    </cacheField>
    <cacheField name="Imputed Hospital tier" numFmtId="0">
      <sharedItems count="3">
        <s v="tier - 1"/>
        <s v="tier - 3"/>
        <s v="tier - 2"/>
      </sharedItems>
    </cacheField>
    <cacheField name="Imputed City tier" numFmtId="0">
      <sharedItems count="3">
        <s v="tier - 3"/>
        <s v="tier - 2"/>
        <s v="tier - 1"/>
      </sharedItems>
    </cacheField>
    <cacheField name="Imputed State ID" numFmtId="0">
      <sharedItems/>
    </cacheField>
    <cacheField name="Imputed Year" numFmtId="0">
      <sharedItems containsSemiMixedTypes="0" containsString="0" containsNumber="1" containsInteger="1" minValue="1958" maxValue="2004"/>
    </cacheField>
    <cacheField name="Imputed date" numFmtId="0">
      <sharedItems containsSemiMixedTypes="0" containsString="0" containsNumber="1" containsInteger="1" minValue="1" maxValue="30"/>
    </cacheField>
    <cacheField name="Imputed date2" numFmtId="0">
      <sharedItems/>
    </cacheField>
    <cacheField name="Imputed date3" numFmtId="0">
      <sharedItems containsSemiMixedTypes="0" containsString="0" containsNumber="1" containsInteger="1" minValue="21351" maxValue="38343"/>
    </cacheField>
    <cacheField name="Imputed Age" numFmtId="0">
      <sharedItems containsSemiMixedTypes="0" containsString="0" containsNumber="1" containsInteger="1" minValue="18" maxValue="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487.649664814817" createdVersion="6" refreshedVersion="6" minRefreshableVersion="3" recordCount="2336">
  <cacheSource type="worksheet">
    <worksheetSource ref="A1:Q1048576" sheet="Healthcare"/>
  </cacheSource>
  <cacheFields count="17">
    <cacheField name="Customer ID" numFmtId="0">
      <sharedItems containsBlank="1"/>
    </cacheField>
    <cacheField name="First Name" numFmtId="0">
      <sharedItems containsBlank="1"/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/>
    </cacheField>
    <cacheField name="Heart Issues" numFmtId="0">
      <sharedItems containsBlank="1"/>
    </cacheField>
    <cacheField name="Any Transplants" numFmtId="0">
      <sharedItems containsBlank="1"/>
    </cacheField>
    <cacheField name="Cancer history" numFmtId="0">
      <sharedItems containsBlank="1"/>
    </cacheField>
    <cacheField name="No of major surgeries" numFmtId="0">
      <sharedItems containsString="0" containsBlank="1" containsNumber="1" containsInteger="1" minValue="0" maxValue="3"/>
    </cacheField>
    <cacheField name="smoker" numFmtId="0">
      <sharedItems containsBlank="1" count="4">
        <s v="yes"/>
        <s v="No"/>
        <m/>
        <s v="?" u="1"/>
      </sharedItems>
    </cacheField>
    <cacheField name="Weight Status" numFmtId="0">
      <sharedItems containsBlank="1"/>
    </cacheField>
    <cacheField name="Diabetes status" numFmtId="0">
      <sharedItems containsBlank="1"/>
    </cacheField>
    <cacheField name="Imputed Date of Birth" numFmtId="0">
      <sharedItems containsNonDate="0" containsDate="1" containsString="0" containsBlank="1" minDate="1958-06-15T00:00:00" maxDate="2004-12-23T00:00:00"/>
    </cacheField>
    <cacheField name="charges" numFmtId="0">
      <sharedItems containsString="0" containsBlank="1" containsNumber="1" minValue="563.84" maxValue="63770.43"/>
    </cacheField>
    <cacheField name="Hospital tier" numFmtId="0">
      <sharedItems containsBlank="1"/>
    </cacheField>
    <cacheField name="City tier" numFmtId="0">
      <sharedItems containsBlank="1"/>
    </cacheField>
    <cacheField name="State ID" numFmtId="0">
      <sharedItems containsBlank="1"/>
    </cacheField>
    <cacheField name="Imputed Age" numFmtId="0">
      <sharedItems containsString="0" containsBlank="1" containsNumber="1" containsInteger="1" minValue="18" maxValue="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487.681413773149" createdVersion="6" refreshedVersion="6" minRefreshableVersion="3" recordCount="2335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o of major 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4">
        <s v="Diabetes"/>
        <s v="Prediabetes"/>
        <s v="Normal"/>
        <b v="0" u="1"/>
      </sharedItems>
    </cacheField>
    <cacheField name="Date of Birth" numFmtId="14">
      <sharedItems containsSemiMixedTypes="0" containsNonDate="0" containsDate="1" containsString="0" minDate="1958-06-15T00:00:00" maxDate="2004-12-23T00:00:00"/>
    </cacheField>
    <cacheField name="charges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unt="4">
        <s v="tier - 1"/>
        <s v="tier - 2"/>
        <s v="tier - 3"/>
        <s v="?" u="1"/>
      </sharedItems>
    </cacheField>
    <cacheField name="City tier" numFmtId="0">
      <sharedItems/>
    </cacheField>
    <cacheField name="State ID" numFmtId="0">
      <sharedItems count="18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  <s v="?" u="1"/>
      </sharedItems>
    </cacheField>
    <cacheField name="Age" numFmtId="0">
      <sharedItems containsSemiMixedTypes="0" containsString="0" containsNumber="1" containsInteger="1" minValue="18" maxValue="64" count="47">
        <n v="54"/>
        <n v="45"/>
        <n v="52"/>
        <n v="31"/>
        <n v="33"/>
        <n v="60"/>
        <n v="28"/>
        <n v="64"/>
        <n v="59"/>
        <n v="44"/>
        <n v="63"/>
        <n v="57"/>
        <n v="61"/>
        <n v="51"/>
        <n v="62"/>
        <n v="53"/>
        <n v="46"/>
        <n v="37"/>
        <n v="43"/>
        <n v="48"/>
        <n v="29"/>
        <n v="23"/>
        <n v="55"/>
        <n v="47"/>
        <n v="34"/>
        <n v="56"/>
        <n v="42"/>
        <n v="36"/>
        <n v="50"/>
        <n v="49"/>
        <n v="25"/>
        <n v="38"/>
        <n v="58"/>
        <n v="39"/>
        <n v="30"/>
        <n v="24"/>
        <n v="41"/>
        <n v="40"/>
        <n v="35"/>
        <n v="19"/>
        <n v="27"/>
        <n v="32"/>
        <n v="20"/>
        <n v="22"/>
        <n v="18"/>
        <n v="26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7">
  <r>
    <s v="Id1"/>
    <n v="1968"/>
    <s v="Oct"/>
    <n v="12"/>
    <n v="0"/>
    <n v="63770.43"/>
    <s v="tier - 1"/>
    <s v="tier - 3"/>
    <s v="R1013"/>
    <s v="12-Oct-1968"/>
    <s v="Jun"/>
    <x v="0"/>
    <x v="0"/>
    <s v="R1013"/>
    <n v="1968"/>
    <n v="12"/>
    <s v="12-Jun-1968"/>
    <n v="25001"/>
    <n v="54"/>
  </r>
  <r>
    <s v="Id10"/>
    <n v="1978"/>
    <s v="Dec"/>
    <n v="29"/>
    <n v="0"/>
    <n v="48885.14"/>
    <s v="tier - 1"/>
    <s v="tier - 2"/>
    <s v="R1013"/>
    <s v="29-Dec-1978"/>
    <s v="Jul"/>
    <x v="0"/>
    <x v="1"/>
    <s v="R1013"/>
    <n v="1978"/>
    <n v="29"/>
    <s v="29-Jul-1978"/>
    <n v="28700"/>
    <n v="44"/>
  </r>
  <r>
    <s v="Id100"/>
    <n v="1977"/>
    <s v="Jun"/>
    <n v="27"/>
    <n v="2"/>
    <n v="40284.379999999997"/>
    <s v="tier - 1"/>
    <s v="tier - 3"/>
    <s v="R1012"/>
    <s v="27-Jun-1977"/>
    <s v="Nov"/>
    <x v="0"/>
    <x v="0"/>
    <s v="R1012"/>
    <n v="1977"/>
    <n v="27"/>
    <s v="27-Nov-1977"/>
    <n v="28456"/>
    <n v="45"/>
  </r>
  <r>
    <s v="Id1000"/>
    <n v="1989"/>
    <s v="Dec"/>
    <n v="17"/>
    <n v="3"/>
    <n v="11250.43"/>
    <s v="tier - 3"/>
    <s v="tier - 2"/>
    <s v="R1026"/>
    <s v="17-Dec-1989"/>
    <s v="Nov"/>
    <x v="1"/>
    <x v="1"/>
    <s v="R1026"/>
    <n v="1989"/>
    <n v="17"/>
    <s v="17-Nov-1989"/>
    <n v="32829"/>
    <n v="33"/>
  </r>
  <r>
    <s v="Id1001"/>
    <n v="1969"/>
    <s v="Dec"/>
    <n v="30"/>
    <n v="2"/>
    <n v="11244.38"/>
    <s v="tier - 3"/>
    <s v="tier - 1"/>
    <s v="R1016"/>
    <s v="30-Dec-1969"/>
    <s v="Sep"/>
    <x v="1"/>
    <x v="2"/>
    <s v="R1016"/>
    <n v="1969"/>
    <n v="30"/>
    <s v="30-Sep-1969"/>
    <n v="25476"/>
    <n v="53"/>
  </r>
  <r>
    <s v="Id1002"/>
    <n v="1976"/>
    <s v="Jun"/>
    <n v="28"/>
    <n v="2"/>
    <n v="11217.35"/>
    <s v="tier - 3"/>
    <s v="tier - 2"/>
    <s v="R1025"/>
    <s v="28-Jun-1976"/>
    <s v="Dec"/>
    <x v="1"/>
    <x v="1"/>
    <s v="R1025"/>
    <n v="1976"/>
    <n v="28"/>
    <s v="28-Dec-1976"/>
    <n v="28122"/>
    <n v="46"/>
  </r>
  <r>
    <s v="Id1003"/>
    <n v="1970"/>
    <s v="Jun"/>
    <n v="14"/>
    <n v="2"/>
    <n v="11187.66"/>
    <s v="tier - 3"/>
    <s v="tier - 2"/>
    <s v="R1012"/>
    <s v="14-Jun-1970"/>
    <s v="Dec"/>
    <x v="1"/>
    <x v="1"/>
    <s v="R1012"/>
    <n v="1970"/>
    <n v="14"/>
    <s v="14-Dec-1970"/>
    <n v="25916"/>
    <n v="52"/>
  </r>
  <r>
    <s v="Id1004"/>
    <n v="1972"/>
    <s v="Sep"/>
    <n v="3"/>
    <n v="0"/>
    <n v="11186.2"/>
    <s v="tier - 3"/>
    <s v="tier - 2"/>
    <s v="R1021"/>
    <s v="3-Sep-1972"/>
    <s v="Sep"/>
    <x v="1"/>
    <x v="1"/>
    <s v="R1021"/>
    <n v="1972"/>
    <n v="3"/>
    <s v="3-Sep-1972"/>
    <n v="26545"/>
    <n v="50"/>
  </r>
  <r>
    <s v="Id1005"/>
    <n v="1966"/>
    <s v="Aug"/>
    <n v="6"/>
    <n v="0"/>
    <n v="11165.42"/>
    <s v="tier - 3"/>
    <s v="tier - 1"/>
    <s v="R1016"/>
    <s v="6-Aug-1966"/>
    <s v="Aug"/>
    <x v="1"/>
    <x v="2"/>
    <s v="R1016"/>
    <n v="1966"/>
    <n v="6"/>
    <s v="6-Aug-1966"/>
    <n v="24325"/>
    <n v="56"/>
  </r>
  <r>
    <s v="Id1006"/>
    <n v="1969"/>
    <s v="Jun"/>
    <n v="25"/>
    <n v="2"/>
    <n v="11163.57"/>
    <s v="tier - 3"/>
    <s v="tier - 2"/>
    <s v="R1011"/>
    <s v="25-Jun-1969"/>
    <s v="Oct"/>
    <x v="1"/>
    <x v="1"/>
    <s v="R1011"/>
    <n v="1969"/>
    <n v="25"/>
    <s v="25-Oct-1969"/>
    <n v="25501"/>
    <n v="53"/>
  </r>
  <r>
    <s v="Id1007"/>
    <n v="1969"/>
    <s v="Nov"/>
    <n v="30"/>
    <n v="2"/>
    <n v="11150.78"/>
    <s v="tier - 3"/>
    <s v="tier - 2"/>
    <s v="R1011"/>
    <s v="30-Nov-1969"/>
    <s v="Jun"/>
    <x v="1"/>
    <x v="1"/>
    <s v="R1011"/>
    <n v="1969"/>
    <n v="30"/>
    <s v="30-Jun-1969"/>
    <n v="25384"/>
    <n v="53"/>
  </r>
  <r>
    <s v="Id1008"/>
    <n v="1980"/>
    <s v="Aug"/>
    <n v="20"/>
    <n v="2"/>
    <n v="11103.33"/>
    <s v="tier - 3"/>
    <s v="tier - 1"/>
    <s v="R1021"/>
    <s v="20-Aug-1980"/>
    <s v="Sep"/>
    <x v="1"/>
    <x v="2"/>
    <s v="R1021"/>
    <n v="1980"/>
    <n v="20"/>
    <s v="20-Sep-1980"/>
    <n v="29484"/>
    <n v="42"/>
  </r>
  <r>
    <s v="Id1009"/>
    <n v="1966"/>
    <s v="Jul"/>
    <n v="5"/>
    <n v="0"/>
    <n v="11093.62"/>
    <s v="tier - 3"/>
    <s v="tier - 1"/>
    <s v="R1013"/>
    <s v="5-Jul-1966"/>
    <s v="Dec"/>
    <x v="1"/>
    <x v="2"/>
    <s v="R1013"/>
    <n v="1966"/>
    <n v="5"/>
    <s v="5-Dec-1966"/>
    <n v="24446"/>
    <n v="56"/>
  </r>
  <r>
    <s v="Id101"/>
    <n v="1981"/>
    <s v="Oct"/>
    <n v="4"/>
    <n v="1"/>
    <n v="40273.65"/>
    <s v="tier - 1"/>
    <s v="tier - 3"/>
    <s v="R1013"/>
    <s v="4-Oct-1981"/>
    <s v="Oct"/>
    <x v="0"/>
    <x v="0"/>
    <s v="R1013"/>
    <n v="1981"/>
    <n v="4"/>
    <s v="4-Oct-1981"/>
    <n v="29863"/>
    <n v="41"/>
  </r>
  <r>
    <s v="Id1010"/>
    <n v="1966"/>
    <s v="Sep"/>
    <n v="9"/>
    <n v="0"/>
    <n v="11090.72"/>
    <s v="tier - 3"/>
    <s v="tier - 1"/>
    <s v="R1013"/>
    <s v="9-Sep-1966"/>
    <s v="Nov"/>
    <x v="1"/>
    <x v="2"/>
    <s v="R1013"/>
    <n v="1966"/>
    <n v="9"/>
    <s v="9-Nov-1966"/>
    <n v="24420"/>
    <n v="56"/>
  </r>
  <r>
    <s v="Id1011"/>
    <n v="1972"/>
    <s v="Oct"/>
    <n v="7"/>
    <n v="3"/>
    <n v="11085.59"/>
    <s v="tier - 3"/>
    <s v="tier - 2"/>
    <s v="R1012"/>
    <s v="7-Oct-1972"/>
    <s v="Nov"/>
    <x v="1"/>
    <x v="1"/>
    <s v="R1012"/>
    <n v="1972"/>
    <n v="7"/>
    <s v="7-Nov-1972"/>
    <n v="26610"/>
    <n v="50"/>
  </r>
  <r>
    <s v="Id1012"/>
    <n v="1967"/>
    <s v="Sep"/>
    <n v="4"/>
    <n v="0"/>
    <n v="11082.58"/>
    <s v="tier - 3"/>
    <s v="tier - 2"/>
    <s v="R1012"/>
    <s v="4-Sep-1967"/>
    <s v="Oct"/>
    <x v="1"/>
    <x v="1"/>
    <s v="R1012"/>
    <n v="1967"/>
    <n v="4"/>
    <s v="4-Oct-1967"/>
    <n v="24749"/>
    <n v="55"/>
  </r>
  <r>
    <s v="Id1013"/>
    <n v="1966"/>
    <s v="Nov"/>
    <n v="20"/>
    <n v="0"/>
    <n v="11073.18"/>
    <s v="tier - 3"/>
    <s v="tier - 3"/>
    <s v="R1011"/>
    <s v="20-Nov-1966"/>
    <s v="Oct"/>
    <x v="1"/>
    <x v="0"/>
    <s v="R1011"/>
    <n v="1966"/>
    <n v="20"/>
    <s v="20-Oct-1966"/>
    <n v="24400"/>
    <n v="56"/>
  </r>
  <r>
    <s v="Id1014"/>
    <n v="1966"/>
    <s v="Nov"/>
    <n v="7"/>
    <n v="0"/>
    <n v="11070.54"/>
    <s v="tier - 3"/>
    <s v="tier - 3"/>
    <s v="R1011"/>
    <s v="7-Nov-1966"/>
    <s v="Aug"/>
    <x v="1"/>
    <x v="0"/>
    <s v="R1011"/>
    <n v="1966"/>
    <n v="7"/>
    <s v="7-Aug-1966"/>
    <n v="24326"/>
    <n v="56"/>
  </r>
  <r>
    <s v="Id1015"/>
    <n v="1971"/>
    <s v="Nov"/>
    <n v="9"/>
    <n v="0"/>
    <n v="11068.77"/>
    <s v="tier - 3"/>
    <s v="tier - 2"/>
    <s v="R1012"/>
    <s v="9-Nov-1971"/>
    <s v="Nov"/>
    <x v="1"/>
    <x v="1"/>
    <s v="R1012"/>
    <n v="1971"/>
    <n v="9"/>
    <s v="9-Nov-1971"/>
    <n v="26246"/>
    <n v="51"/>
  </r>
  <r>
    <s v="Id1016"/>
    <n v="2000"/>
    <s v="Sep"/>
    <n v="18"/>
    <n v="0"/>
    <n v="11068.7"/>
    <s v="tier - 3"/>
    <s v="tier - 1"/>
    <s v="R1011"/>
    <s v="18-Sep-2000"/>
    <s v="Oct"/>
    <x v="1"/>
    <x v="2"/>
    <s v="R1011"/>
    <n v="2000"/>
    <n v="18"/>
    <s v="18-Oct-2000"/>
    <n v="36817"/>
    <n v="22"/>
  </r>
  <r>
    <s v="Id1017"/>
    <n v="2001"/>
    <s v="Dec"/>
    <n v="17"/>
    <n v="0"/>
    <n v="11046.02"/>
    <s v="tier - 3"/>
    <s v="tier - 1"/>
    <s v="R1026"/>
    <s v="17-Dec-2001"/>
    <s v="Aug"/>
    <x v="1"/>
    <x v="2"/>
    <s v="R1026"/>
    <n v="2001"/>
    <n v="17"/>
    <s v="17-Aug-2001"/>
    <n v="37120"/>
    <n v="21"/>
  </r>
  <r>
    <s v="Id1018"/>
    <n v="1974"/>
    <s v="Aug"/>
    <n v="30"/>
    <n v="0"/>
    <n v="11037.85"/>
    <s v="tier - 3"/>
    <s v="tier - 2"/>
    <s v="R1025"/>
    <s v="30-Aug-1974"/>
    <s v="Oct"/>
    <x v="1"/>
    <x v="1"/>
    <s v="R1025"/>
    <n v="1974"/>
    <n v="30"/>
    <s v="30-Oct-1974"/>
    <n v="27332"/>
    <n v="48"/>
  </r>
  <r>
    <s v="Id1019"/>
    <n v="1989"/>
    <s v="Oct"/>
    <n v="25"/>
    <n v="3"/>
    <n v="11037.51"/>
    <s v="tier - 3"/>
    <s v="tier - 1"/>
    <s v="R1012"/>
    <s v="25-Oct-1989"/>
    <s v="Nov"/>
    <x v="1"/>
    <x v="2"/>
    <s v="R1012"/>
    <n v="1989"/>
    <n v="25"/>
    <s v="25-Nov-1989"/>
    <n v="32837"/>
    <n v="33"/>
  </r>
  <r>
    <s v="Id102"/>
    <n v="1981"/>
    <s v="Jul"/>
    <n v="28"/>
    <n v="1"/>
    <n v="40208.559999999998"/>
    <s v="tier - 1"/>
    <s v="tier - 2"/>
    <s v="R1011"/>
    <s v="28-Jul-1981"/>
    <s v="Jul"/>
    <x v="0"/>
    <x v="1"/>
    <s v="R1011"/>
    <n v="1981"/>
    <n v="28"/>
    <s v="28-Jul-1981"/>
    <n v="29795"/>
    <n v="41"/>
  </r>
  <r>
    <s v="Id1020"/>
    <n v="1974"/>
    <s v="Dec"/>
    <n v="10"/>
    <n v="4"/>
    <n v="11033.66"/>
    <s v="tier - 3"/>
    <s v="tier - 3"/>
    <s v="R1012"/>
    <s v="10-Dec-1974"/>
    <s v="Jul"/>
    <x v="1"/>
    <x v="0"/>
    <s v="R1012"/>
    <n v="1974"/>
    <n v="10"/>
    <s v="10-Jul-1974"/>
    <n v="27220"/>
    <n v="48"/>
  </r>
  <r>
    <s v="Id1021"/>
    <n v="1996"/>
    <s v="Jul"/>
    <n v="21"/>
    <n v="0"/>
    <n v="11028.56"/>
    <s v="tier - 3"/>
    <s v="tier - 3"/>
    <s v="R1012"/>
    <s v="21-Jul-1996"/>
    <s v="Jun"/>
    <x v="1"/>
    <x v="0"/>
    <s v="R1012"/>
    <n v="1996"/>
    <n v="21"/>
    <s v="21-Jun-1996"/>
    <n v="35237"/>
    <n v="26"/>
  </r>
  <r>
    <s v="Id1022"/>
    <n v="1991"/>
    <s v="Jun"/>
    <n v="26"/>
    <n v="3"/>
    <n v="11018.05"/>
    <s v="tier - 3"/>
    <s v="tier - 2"/>
    <s v="R1012"/>
    <s v="26-Jun-1991"/>
    <s v="Sep"/>
    <x v="1"/>
    <x v="1"/>
    <s v="R1012"/>
    <n v="1991"/>
    <n v="26"/>
    <s v="26-Sep-1991"/>
    <n v="33507"/>
    <n v="31"/>
  </r>
  <r>
    <s v="Id1023"/>
    <n v="1974"/>
    <s v="Dec"/>
    <n v="15"/>
    <n v="4"/>
    <n v="11015.17"/>
    <s v="tier - 3"/>
    <s v="tier - 1"/>
    <s v="R1012"/>
    <s v="15-Dec-1974"/>
    <s v="Aug"/>
    <x v="1"/>
    <x v="2"/>
    <s v="R1012"/>
    <n v="1974"/>
    <n v="15"/>
    <s v="15-Aug-1974"/>
    <n v="27256"/>
    <n v="48"/>
  </r>
  <r>
    <s v="Id1024"/>
    <n v="1968"/>
    <s v="Oct"/>
    <n v="24"/>
    <n v="2"/>
    <n v="11013.71"/>
    <s v="tier - 3"/>
    <s v="tier - 1"/>
    <s v="R1013"/>
    <s v="24-Oct-1968"/>
    <s v="Aug"/>
    <x v="1"/>
    <x v="2"/>
    <s v="R1013"/>
    <n v="1968"/>
    <n v="24"/>
    <s v="24-Aug-1968"/>
    <n v="25074"/>
    <n v="54"/>
  </r>
  <r>
    <s v="Id1025"/>
    <n v="2000"/>
    <s v="Sep"/>
    <n v="17"/>
    <n v="0"/>
    <n v="10991.58"/>
    <s v="tier - 3"/>
    <s v="tier - 3"/>
    <s v="R1012"/>
    <s v="17-Sep-2000"/>
    <s v="Dec"/>
    <x v="1"/>
    <x v="0"/>
    <s v="R1012"/>
    <n v="2000"/>
    <n v="17"/>
    <s v="17-Dec-2000"/>
    <n v="36877"/>
    <n v="22"/>
  </r>
  <r>
    <s v="Id1026"/>
    <n v="1965"/>
    <s v="Dec"/>
    <n v="18"/>
    <n v="0"/>
    <n v="10982.5"/>
    <s v="tier - 3"/>
    <s v="tier - 3"/>
    <s v="R1013"/>
    <s v="18-Dec-1965"/>
    <s v="Aug"/>
    <x v="1"/>
    <x v="0"/>
    <s v="R1013"/>
    <n v="1965"/>
    <n v="18"/>
    <s v="18-Aug-1965"/>
    <n v="23972"/>
    <n v="57"/>
  </r>
  <r>
    <s v="Id1027"/>
    <n v="1973"/>
    <s v="Oct"/>
    <n v="21"/>
    <n v="4"/>
    <n v="10977.21"/>
    <s v="tier - 3"/>
    <s v="tier - 1"/>
    <s v="R1013"/>
    <s v="21-Oct-1973"/>
    <s v="Nov"/>
    <x v="1"/>
    <x v="2"/>
    <s v="R1013"/>
    <n v="1973"/>
    <n v="21"/>
    <s v="21-Nov-1973"/>
    <n v="26989"/>
    <n v="49"/>
  </r>
  <r>
    <s v="Id1028"/>
    <n v="1966"/>
    <s v="Jul"/>
    <n v="9"/>
    <n v="0"/>
    <n v="10976.25"/>
    <s v="tier - 3"/>
    <s v="tier - 2"/>
    <s v="R1012"/>
    <s v="9-Jul-1966"/>
    <s v="Jun"/>
    <x v="1"/>
    <x v="1"/>
    <s v="R1012"/>
    <n v="1966"/>
    <n v="9"/>
    <s v="9-Jun-1966"/>
    <n v="24267"/>
    <n v="56"/>
  </r>
  <r>
    <s v="Id1029"/>
    <n v="1965"/>
    <s v="Jun"/>
    <n v="19"/>
    <n v="0"/>
    <n v="10965.45"/>
    <s v="tier - 3"/>
    <s v="tier - 2"/>
    <s v="R1011"/>
    <s v="19-Jun-1965"/>
    <s v="Jul"/>
    <x v="1"/>
    <x v="1"/>
    <s v="R1011"/>
    <n v="1965"/>
    <n v="19"/>
    <s v="19-Jul-1965"/>
    <n v="23942"/>
    <n v="57"/>
  </r>
  <r>
    <s v="Id103"/>
    <n v="1979"/>
    <s v="Aug"/>
    <n v="18"/>
    <n v="2"/>
    <n v="40204.83"/>
    <s v="tier - 1"/>
    <s v="tier - 3"/>
    <s v="R1012"/>
    <s v="18-Aug-1979"/>
    <s v="Oct"/>
    <x v="0"/>
    <x v="0"/>
    <s v="R1012"/>
    <n v="1979"/>
    <n v="18"/>
    <s v="18-Oct-1979"/>
    <n v="29146"/>
    <n v="43"/>
  </r>
  <r>
    <s v="Id1030"/>
    <n v="1969"/>
    <s v="Aug"/>
    <n v="14"/>
    <n v="1"/>
    <n v="10959.69"/>
    <s v="tier - 3"/>
    <s v="tier - 3"/>
    <s v="R1012"/>
    <s v="14-Aug-1969"/>
    <s v="Jun"/>
    <x v="1"/>
    <x v="0"/>
    <s v="R1012"/>
    <n v="1969"/>
    <n v="14"/>
    <s v="14-Jun-1969"/>
    <n v="25368"/>
    <n v="53"/>
  </r>
  <r>
    <s v="Id1031"/>
    <n v="1965"/>
    <s v="Dec"/>
    <n v="4"/>
    <n v="0"/>
    <n v="10959.33"/>
    <s v="tier - 3"/>
    <s v="tier - 3"/>
    <s v="R1011"/>
    <s v="4-Dec-1965"/>
    <s v="Nov"/>
    <x v="1"/>
    <x v="0"/>
    <s v="R1011"/>
    <n v="1965"/>
    <n v="4"/>
    <s v="4-Nov-1965"/>
    <n v="24050"/>
    <n v="57"/>
  </r>
  <r>
    <s v="Id1032"/>
    <n v="1969"/>
    <s v="Nov"/>
    <n v="10"/>
    <n v="1"/>
    <n v="10942.13"/>
    <s v="tier - 3"/>
    <s v="tier - 3"/>
    <s v="R1012"/>
    <s v="10-Nov-1969"/>
    <s v="Aug"/>
    <x v="1"/>
    <x v="0"/>
    <s v="R1012"/>
    <n v="1969"/>
    <n v="10"/>
    <s v="10-Aug-1969"/>
    <n v="25425"/>
    <n v="53"/>
  </r>
  <r>
    <s v="Id1033"/>
    <n v="1968"/>
    <s v="Nov"/>
    <n v="12"/>
    <n v="1"/>
    <n v="10928.85"/>
    <s v="tier - 3"/>
    <s v="tier - 3"/>
    <s v="R1013"/>
    <s v="12-Nov-1968"/>
    <s v="Nov"/>
    <x v="1"/>
    <x v="0"/>
    <s v="R1013"/>
    <n v="1968"/>
    <n v="12"/>
    <s v="12-Nov-1968"/>
    <n v="25154"/>
    <n v="54"/>
  </r>
  <r>
    <s v="Id1034"/>
    <n v="1968"/>
    <s v="Nov"/>
    <n v="13"/>
    <n v="0"/>
    <n v="10923.93"/>
    <s v="tier - 3"/>
    <s v="tier - 1"/>
    <s v="R1024"/>
    <s v="13-Nov-1968"/>
    <s v="Oct"/>
    <x v="1"/>
    <x v="2"/>
    <s v="R1024"/>
    <n v="1968"/>
    <n v="13"/>
    <s v="13-Oct-1968"/>
    <n v="25124"/>
    <n v="54"/>
  </r>
  <r>
    <s v="Id1035"/>
    <n v="1994"/>
    <s v="Sep"/>
    <n v="6"/>
    <n v="0"/>
    <n v="10886.66"/>
    <s v="tier - 3"/>
    <s v="tier - 3"/>
    <s v="R1012"/>
    <s v="6-Sep-1994"/>
    <s v="Nov"/>
    <x v="1"/>
    <x v="0"/>
    <s v="R1012"/>
    <n v="1994"/>
    <n v="6"/>
    <s v="6-Nov-1994"/>
    <n v="34644"/>
    <n v="28"/>
  </r>
  <r>
    <s v="Id1036"/>
    <n v="1971"/>
    <s v="Dec"/>
    <n v="20"/>
    <n v="2"/>
    <n v="10848.13"/>
    <s v="tier - 3"/>
    <s v="tier - 3"/>
    <s v="R1012"/>
    <s v="20-Dec-1971"/>
    <s v="Oct"/>
    <x v="1"/>
    <x v="0"/>
    <s v="R1012"/>
    <n v="1971"/>
    <n v="20"/>
    <s v="20-Oct-1971"/>
    <n v="26226"/>
    <n v="51"/>
  </r>
  <r>
    <s v="Id1037"/>
    <n v="1968"/>
    <s v="Jul"/>
    <n v="28"/>
    <n v="1"/>
    <n v="10825.25"/>
    <s v="tier - 3"/>
    <s v="tier - 3"/>
    <s v="R1012"/>
    <s v="28-Jul-1968"/>
    <s v="Sep"/>
    <x v="1"/>
    <x v="0"/>
    <s v="R1012"/>
    <n v="1968"/>
    <n v="28"/>
    <s v="28-Sep-1968"/>
    <n v="25109"/>
    <n v="54"/>
  </r>
  <r>
    <s v="Id1038"/>
    <n v="1967"/>
    <s v="Oct"/>
    <n v="2"/>
    <n v="1"/>
    <n v="10807.49"/>
    <s v="tier - 3"/>
    <s v="tier - 2"/>
    <s v="R1013"/>
    <s v="2-Oct-1967"/>
    <s v="Oct"/>
    <x v="1"/>
    <x v="1"/>
    <s v="R1013"/>
    <n v="1967"/>
    <n v="2"/>
    <s v="2-Oct-1967"/>
    <n v="24747"/>
    <n v="55"/>
  </r>
  <r>
    <s v="Id1039"/>
    <n v="1970"/>
    <s v="Dec"/>
    <n v="18"/>
    <n v="2"/>
    <n v="10806.84"/>
    <s v="tier - 3"/>
    <s v="tier - 2"/>
    <s v="R1011"/>
    <s v="18-Dec-1970"/>
    <s v="Jun"/>
    <x v="1"/>
    <x v="1"/>
    <s v="R1011"/>
    <n v="1970"/>
    <n v="18"/>
    <s v="18-Jun-1970"/>
    <n v="25737"/>
    <n v="52"/>
  </r>
  <r>
    <s v="Id104"/>
    <n v="1985"/>
    <s v="Oct"/>
    <n v="21"/>
    <n v="4"/>
    <n v="40182.25"/>
    <s v="tier - 1"/>
    <s v="tier - 2"/>
    <s v="R1011"/>
    <s v="21-Oct-1985"/>
    <s v="Jun"/>
    <x v="0"/>
    <x v="1"/>
    <s v="R1011"/>
    <n v="1985"/>
    <n v="21"/>
    <s v="21-Jun-1985"/>
    <n v="31219"/>
    <n v="37"/>
  </r>
  <r>
    <s v="Id1040"/>
    <n v="1970"/>
    <s v="Oct"/>
    <n v="28"/>
    <n v="1"/>
    <n v="10797.34"/>
    <s v="tier - 3"/>
    <s v="tier - 2"/>
    <s v="R1023"/>
    <s v="28-Oct-1970"/>
    <s v="Jul"/>
    <x v="1"/>
    <x v="1"/>
    <s v="R1023"/>
    <n v="1970"/>
    <n v="28"/>
    <s v="28-Jul-1970"/>
    <n v="25777"/>
    <n v="52"/>
  </r>
  <r>
    <s v="Id1041"/>
    <n v="1967"/>
    <s v="Oct"/>
    <n v="23"/>
    <n v="0"/>
    <n v="10796.35"/>
    <s v="tier - 3"/>
    <s v="tier - 1"/>
    <s v="R1019"/>
    <s v="23-Oct-1967"/>
    <s v="Jul"/>
    <x v="1"/>
    <x v="2"/>
    <s v="R1019"/>
    <n v="1967"/>
    <n v="23"/>
    <s v="23-Jul-1967"/>
    <n v="24676"/>
    <n v="55"/>
  </r>
  <r>
    <s v="Id1042"/>
    <n v="1999"/>
    <s v="Dec"/>
    <n v="24"/>
    <n v="0"/>
    <n v="10795.94"/>
    <s v="tier - 3"/>
    <s v="tier - 1"/>
    <s v="R1011"/>
    <s v="24-Dec-1999"/>
    <s v="Nov"/>
    <x v="1"/>
    <x v="2"/>
    <s v="R1011"/>
    <n v="1999"/>
    <n v="24"/>
    <s v="24-Nov-1999"/>
    <n v="36488"/>
    <n v="23"/>
  </r>
  <r>
    <s v="Id1043"/>
    <n v="1967"/>
    <s v="Nov"/>
    <n v="11"/>
    <n v="1"/>
    <n v="10791.96"/>
    <s v="tier - 3"/>
    <s v="tier - 2"/>
    <s v="R1011"/>
    <s v="11-Nov-1967"/>
    <s v="Jun"/>
    <x v="1"/>
    <x v="1"/>
    <s v="R1011"/>
    <n v="1967"/>
    <n v="11"/>
    <s v="11-Jun-1967"/>
    <n v="24634"/>
    <n v="55"/>
  </r>
  <r>
    <s v="Id1044"/>
    <n v="1989"/>
    <s v="Nov"/>
    <n v="25"/>
    <n v="3"/>
    <n v="10769.75"/>
    <s v="tier - 3"/>
    <s v="tier - 2"/>
    <s v="R1022"/>
    <s v="25-Nov-1989"/>
    <s v="Nov"/>
    <x v="1"/>
    <x v="1"/>
    <s v="R1022"/>
    <n v="1989"/>
    <n v="25"/>
    <s v="25-Nov-1989"/>
    <n v="32837"/>
    <n v="33"/>
  </r>
  <r>
    <s v="Id1045"/>
    <n v="1986"/>
    <s v="Aug"/>
    <n v="29"/>
    <n v="3"/>
    <n v="10749.02"/>
    <s v="tier - 3"/>
    <s v="tier - 1"/>
    <s v="R1026"/>
    <s v="29-Aug-1986"/>
    <s v="Aug"/>
    <x v="1"/>
    <x v="2"/>
    <s v="R1026"/>
    <n v="1986"/>
    <n v="29"/>
    <s v="29-Aug-1986"/>
    <n v="31653"/>
    <n v="36"/>
  </r>
  <r>
    <s v="Id1046"/>
    <n v="1974"/>
    <s v="Dec"/>
    <n v="9"/>
    <n v="4"/>
    <n v="10736.87"/>
    <s v="tier - 3"/>
    <s v="tier - 1"/>
    <s v="R1016"/>
    <s v="9-Dec-1974"/>
    <s v="Jun"/>
    <x v="1"/>
    <x v="2"/>
    <s v="R1016"/>
    <n v="1974"/>
    <n v="9"/>
    <s v="9-Jun-1974"/>
    <n v="27189"/>
    <n v="48"/>
  </r>
  <r>
    <s v="Id1047"/>
    <n v="1992"/>
    <s v="Jun"/>
    <n v="25"/>
    <n v="0"/>
    <n v="10719.57"/>
    <s v="tier - 3"/>
    <s v="tier - 1"/>
    <s v="R1012"/>
    <s v="25-Jun-1992"/>
    <s v="Aug"/>
    <x v="1"/>
    <x v="2"/>
    <s v="R1012"/>
    <n v="1992"/>
    <n v="25"/>
    <s v="25-Aug-1992"/>
    <n v="33841"/>
    <n v="30"/>
  </r>
  <r>
    <s v="Id1048"/>
    <n v="1967"/>
    <s v="Oct"/>
    <n v="5"/>
    <n v="0"/>
    <n v="10713.64"/>
    <s v="tier - 3"/>
    <s v="tier - 3"/>
    <s v="R1011"/>
    <s v="5-Oct-1967"/>
    <s v="Jun"/>
    <x v="1"/>
    <x v="0"/>
    <s v="R1011"/>
    <n v="1967"/>
    <n v="5"/>
    <s v="5-Jun-1967"/>
    <n v="24628"/>
    <n v="56"/>
  </r>
  <r>
    <s v="Id1049"/>
    <n v="1967"/>
    <s v="Jul"/>
    <n v="30"/>
    <n v="0"/>
    <n v="10704.47"/>
    <s v="tier - 3"/>
    <s v="tier - 2"/>
    <s v="R1011"/>
    <s v="30-Jul-1967"/>
    <s v="Oct"/>
    <x v="1"/>
    <x v="1"/>
    <s v="R1011"/>
    <n v="1967"/>
    <n v="30"/>
    <s v="30-Oct-1967"/>
    <n v="24775"/>
    <n v="55"/>
  </r>
  <r>
    <s v="Id105"/>
    <n v="1983"/>
    <s v="Oct"/>
    <n v="14"/>
    <n v="2"/>
    <n v="40103.89"/>
    <s v="tier - 1"/>
    <s v="tier - 2"/>
    <s v="R1011"/>
    <s v="14-Oct-1983"/>
    <s v="Jun"/>
    <x v="0"/>
    <x v="1"/>
    <s v="R1011"/>
    <n v="1983"/>
    <n v="14"/>
    <s v="14-Jun-1983"/>
    <n v="30481"/>
    <n v="39"/>
  </r>
  <r>
    <s v="Id1050"/>
    <n v="1972"/>
    <s v="Oct"/>
    <n v="24"/>
    <n v="3"/>
    <n v="10702.64"/>
    <s v="tier - 3"/>
    <s v="tier - 3"/>
    <s v="R1013"/>
    <s v="24-Oct-1972"/>
    <s v="Nov"/>
    <x v="1"/>
    <x v="0"/>
    <s v="R1013"/>
    <n v="1972"/>
    <n v="24"/>
    <s v="24-Nov-1972"/>
    <n v="26627"/>
    <n v="50"/>
  </r>
  <r>
    <s v="Id1051"/>
    <n v="1976"/>
    <s v="Sep"/>
    <n v="30"/>
    <n v="2"/>
    <n v="10698.38"/>
    <s v="tier - 3"/>
    <s v="tier - 1"/>
    <s v="R1025"/>
    <s v="30-Sep-1976"/>
    <s v="Jul"/>
    <x v="1"/>
    <x v="2"/>
    <s v="R1025"/>
    <n v="1976"/>
    <n v="30"/>
    <s v="30-Jul-1976"/>
    <n v="27971"/>
    <n v="46"/>
  </r>
  <r>
    <s v="Id1052"/>
    <n v="1977"/>
    <s v="Aug"/>
    <n v="2"/>
    <n v="2"/>
    <n v="10690.11"/>
    <s v="tier - 3"/>
    <s v="tier - 2"/>
    <s v="R1021"/>
    <s v="2-Aug-1977"/>
    <s v="Oct"/>
    <x v="1"/>
    <x v="1"/>
    <s v="R1021"/>
    <n v="1977"/>
    <n v="2"/>
    <s v="2-Oct-1977"/>
    <n v="28400"/>
    <n v="45"/>
  </r>
  <r>
    <s v="Id1053"/>
    <n v="1962"/>
    <s v="Sep"/>
    <n v="7"/>
    <n v="0"/>
    <n v="10676.83"/>
    <s v="tier - 3"/>
    <s v="tier - 3"/>
    <s v="R1013"/>
    <s v="7-Sep-1962"/>
    <s v="Jul"/>
    <x v="1"/>
    <x v="0"/>
    <s v="R1013"/>
    <n v="1962"/>
    <n v="7"/>
    <s v="7-Jul-1962"/>
    <n v="22834"/>
    <n v="60"/>
  </r>
  <r>
    <s v="Id1054"/>
    <n v="1976"/>
    <s v="Nov"/>
    <n v="22"/>
    <n v="2"/>
    <n v="10665.44"/>
    <s v="tier - 3"/>
    <s v="tier - 2"/>
    <s v="R1021"/>
    <s v="22-Nov-1976"/>
    <s v="Dec"/>
    <x v="1"/>
    <x v="1"/>
    <s v="R1021"/>
    <n v="1976"/>
    <n v="22"/>
    <s v="22-Dec-1976"/>
    <n v="28116"/>
    <n v="46"/>
  </r>
  <r>
    <s v="Id1055"/>
    <n v="1964"/>
    <s v="Aug"/>
    <n v="8"/>
    <n v="0"/>
    <n v="10627.81"/>
    <s v="tier - 3"/>
    <s v="tier - 3"/>
    <s v="R1013"/>
    <s v="8-Aug-1964"/>
    <s v="Oct"/>
    <x v="1"/>
    <x v="0"/>
    <s v="R1013"/>
    <n v="1964"/>
    <n v="8"/>
    <s v="8-Oct-1964"/>
    <n v="23658"/>
    <n v="58"/>
  </r>
  <r>
    <s v="Id1056"/>
    <n v="1990"/>
    <s v="Jul"/>
    <n v="6"/>
    <n v="3"/>
    <n v="10620.26"/>
    <s v="tier - 3"/>
    <s v="tier - 3"/>
    <s v="R1012"/>
    <s v="6-Jul-1990"/>
    <s v="Jul"/>
    <x v="1"/>
    <x v="0"/>
    <s v="R1012"/>
    <n v="1990"/>
    <n v="6"/>
    <s v="6-Jul-1990"/>
    <n v="33060"/>
    <n v="32"/>
  </r>
  <r>
    <s v="Id1057"/>
    <n v="1992"/>
    <s v="Jul"/>
    <n v="23"/>
    <n v="0"/>
    <n v="10617.04"/>
    <s v="tier - 3"/>
    <s v="tier - 3"/>
    <s v="R1026"/>
    <s v="23-Jul-1992"/>
    <s v="Aug"/>
    <x v="1"/>
    <x v="0"/>
    <s v="R1026"/>
    <n v="1992"/>
    <n v="23"/>
    <s v="23-Aug-1992"/>
    <n v="33839"/>
    <n v="30"/>
  </r>
  <r>
    <s v="Id1058"/>
    <n v="1965"/>
    <s v="Jun"/>
    <n v="27"/>
    <n v="0"/>
    <n v="10608.67"/>
    <s v="tier - 3"/>
    <s v="tier - 3"/>
    <s v="R1012"/>
    <s v="27-Jun-1965"/>
    <s v="Sep"/>
    <x v="1"/>
    <x v="0"/>
    <s v="R1012"/>
    <n v="1965"/>
    <n v="27"/>
    <s v="27-Sep-1965"/>
    <n v="24012"/>
    <n v="57"/>
  </r>
  <r>
    <s v="Id1059"/>
    <n v="1966"/>
    <s v="Jul"/>
    <n v="2"/>
    <n v="0"/>
    <n v="10602.39"/>
    <s v="tier - 3"/>
    <s v="tier - 3"/>
    <s v="R1011"/>
    <s v="2-Jul-1966"/>
    <s v="Sep"/>
    <x v="1"/>
    <x v="0"/>
    <s v="R1011"/>
    <n v="1966"/>
    <n v="2"/>
    <s v="2-Sep-1966"/>
    <n v="24352"/>
    <n v="56"/>
  </r>
  <r>
    <s v="Id106"/>
    <n v="1966"/>
    <s v="Aug"/>
    <n v="12"/>
    <n v="0"/>
    <n v="40069.440000000002"/>
    <s v="tier - 1"/>
    <s v="tier - 3"/>
    <s v="R1011"/>
    <s v="12-Aug-1966"/>
    <s v="Sep"/>
    <x v="0"/>
    <x v="0"/>
    <s v="R1011"/>
    <n v="1966"/>
    <n v="12"/>
    <s v="12-Sep-1966"/>
    <n v="24362"/>
    <n v="56"/>
  </r>
  <r>
    <s v="Id1060"/>
    <n v="1967"/>
    <s v="Jun"/>
    <n v="23"/>
    <n v="0"/>
    <n v="10601.63"/>
    <s v="tier - 3"/>
    <s v="tier - 2"/>
    <s v="R1012"/>
    <s v="23-Jun-1967"/>
    <s v="Nov"/>
    <x v="1"/>
    <x v="1"/>
    <s v="R1012"/>
    <n v="1967"/>
    <n v="23"/>
    <s v="23-Nov-1967"/>
    <n v="24799"/>
    <n v="55"/>
  </r>
  <r>
    <s v="Id1061"/>
    <n v="1966"/>
    <s v="Jul"/>
    <n v="20"/>
    <n v="0"/>
    <n v="10601.41"/>
    <s v="tier - 3"/>
    <s v="tier - 2"/>
    <s v="R1011"/>
    <s v="20-Jul-1966"/>
    <s v="Dec"/>
    <x v="1"/>
    <x v="1"/>
    <s v="R1011"/>
    <n v="1966"/>
    <n v="20"/>
    <s v="20-Dec-1966"/>
    <n v="24461"/>
    <n v="56"/>
  </r>
  <r>
    <s v="Id1062"/>
    <n v="1972"/>
    <s v="Dec"/>
    <n v="14"/>
    <n v="3"/>
    <n v="10600.55"/>
    <s v="tier - 3"/>
    <s v="tier - 1"/>
    <s v="R1012"/>
    <s v="14-Dec-1972"/>
    <s v="Oct"/>
    <x v="1"/>
    <x v="2"/>
    <s v="R1012"/>
    <n v="1972"/>
    <n v="14"/>
    <s v="14-Oct-1972"/>
    <n v="26586"/>
    <n v="50"/>
  </r>
  <r>
    <s v="Id1063"/>
    <n v="1967"/>
    <s v="Nov"/>
    <n v="29"/>
    <n v="0"/>
    <n v="10594.5"/>
    <s v="tier - 3"/>
    <s v="tier - 1"/>
    <s v="R1012"/>
    <s v="29-Nov-1967"/>
    <s v="Oct"/>
    <x v="1"/>
    <x v="2"/>
    <s v="R1012"/>
    <n v="1967"/>
    <n v="29"/>
    <s v="29-Oct-1967"/>
    <n v="24774"/>
    <n v="55"/>
  </r>
  <r>
    <s v="Id1064"/>
    <n v="1966"/>
    <s v="Nov"/>
    <n v="3"/>
    <n v="0"/>
    <n v="10594.23"/>
    <s v="tier - 3"/>
    <s v="tier - 3"/>
    <s v="R1013"/>
    <s v="3-Nov-1966"/>
    <s v="Aug"/>
    <x v="1"/>
    <x v="0"/>
    <s v="R1013"/>
    <n v="1966"/>
    <n v="3"/>
    <s v="3-Aug-1966"/>
    <n v="24322"/>
    <n v="56"/>
  </r>
  <r>
    <s v="Id1065"/>
    <n v="1969"/>
    <s v="Dec"/>
    <n v="25"/>
    <n v="1"/>
    <n v="10579.71"/>
    <s v="tier - 3"/>
    <s v="tier - 3"/>
    <s v="R1013"/>
    <s v="25-Dec-1969"/>
    <s v="Nov"/>
    <x v="1"/>
    <x v="0"/>
    <s v="R1013"/>
    <n v="1969"/>
    <n v="25"/>
    <s v="25-Nov-1969"/>
    <n v="25532"/>
    <n v="53"/>
  </r>
  <r>
    <s v="Id1066"/>
    <n v="1966"/>
    <s v="Dec"/>
    <n v="11"/>
    <n v="0"/>
    <n v="10577.09"/>
    <s v="tier - 3"/>
    <s v="tier - 3"/>
    <s v="R1011"/>
    <s v="11-Dec-1966"/>
    <s v="Dec"/>
    <x v="1"/>
    <x v="0"/>
    <s v="R1011"/>
    <n v="1966"/>
    <n v="11"/>
    <s v="11-Dec-1966"/>
    <n v="24452"/>
    <n v="56"/>
  </r>
  <r>
    <s v="Id1067"/>
    <n v="1969"/>
    <s v="Jul"/>
    <n v="17"/>
    <n v="0"/>
    <n v="10564.88"/>
    <s v="tier - 3"/>
    <s v="tier - 1"/>
    <s v="R1024"/>
    <s v="17-Jul-1969"/>
    <s v="Oct"/>
    <x v="1"/>
    <x v="2"/>
    <s v="R1024"/>
    <n v="1969"/>
    <n v="17"/>
    <s v="17-Oct-1969"/>
    <n v="25493"/>
    <n v="53"/>
  </r>
  <r>
    <s v="Id1068"/>
    <n v="1971"/>
    <s v="Jun"/>
    <n v="29"/>
    <n v="3"/>
    <n v="10560.49"/>
    <s v="tier - 3"/>
    <s v="tier - 2"/>
    <s v="R1013"/>
    <s v="29-Jun-1971"/>
    <s v="Sep"/>
    <x v="1"/>
    <x v="1"/>
    <s v="R1013"/>
    <n v="1971"/>
    <n v="29"/>
    <s v="29-Sep-1971"/>
    <n v="26205"/>
    <n v="51"/>
  </r>
  <r>
    <s v="Id1069"/>
    <n v="1971"/>
    <s v="Sep"/>
    <n v="26"/>
    <n v="0"/>
    <n v="10546.48"/>
    <s v="tier - 3"/>
    <s v="tier - 3"/>
    <s v="R1011"/>
    <s v="26-Sep-1971"/>
    <s v="Jul"/>
    <x v="1"/>
    <x v="0"/>
    <s v="R1011"/>
    <n v="1971"/>
    <n v="26"/>
    <s v="26-Jul-1971"/>
    <n v="26140"/>
    <n v="51"/>
  </r>
  <r>
    <s v="Id107"/>
    <n v="1978"/>
    <s v="Dec"/>
    <n v="20"/>
    <n v="2"/>
    <n v="40054.730000000003"/>
    <s v="tier - 1"/>
    <s v="tier - 3"/>
    <s v="R1011"/>
    <s v="20-Dec-1978"/>
    <s v="Jun"/>
    <x v="0"/>
    <x v="0"/>
    <s v="R1011"/>
    <n v="1978"/>
    <n v="20"/>
    <s v="20-Jun-1978"/>
    <n v="28661"/>
    <n v="44"/>
  </r>
  <r>
    <s v="Id1070"/>
    <n v="1977"/>
    <s v="Oct"/>
    <n v="25"/>
    <n v="2"/>
    <n v="10495.6"/>
    <s v="tier - 3"/>
    <s v="tier - 1"/>
    <s v="R1012"/>
    <s v="25-Oct-1977"/>
    <s v="Jun"/>
    <x v="1"/>
    <x v="2"/>
    <s v="R1012"/>
    <n v="1977"/>
    <n v="25"/>
    <s v="25-Jun-1977"/>
    <n v="28301"/>
    <n v="45"/>
  </r>
  <r>
    <s v="Id1071"/>
    <n v="1972"/>
    <s v="Oct"/>
    <n v="19"/>
    <n v="2"/>
    <n v="10493.95"/>
    <s v="tier - 3"/>
    <s v="tier - 1"/>
    <s v="R1012"/>
    <s v="19-Oct-1972"/>
    <s v="Nov"/>
    <x v="1"/>
    <x v="2"/>
    <s v="R1012"/>
    <n v="1972"/>
    <n v="19"/>
    <s v="19-Nov-1972"/>
    <n v="26622"/>
    <n v="50"/>
  </r>
  <r>
    <s v="Id1072"/>
    <n v="1978"/>
    <s v="Aug"/>
    <n v="21"/>
    <n v="2"/>
    <n v="10486.55"/>
    <s v="tier - 3"/>
    <s v="tier - 3"/>
    <s v="R1025"/>
    <s v="21-Aug-1978"/>
    <s v="Dec"/>
    <x v="1"/>
    <x v="0"/>
    <s v="R1025"/>
    <n v="1978"/>
    <n v="21"/>
    <s v="21-Dec-1978"/>
    <n v="28845"/>
    <n v="44"/>
  </r>
  <r>
    <s v="Id1073"/>
    <n v="1987"/>
    <s v="Jun"/>
    <n v="28"/>
    <n v="3"/>
    <n v="10464.83"/>
    <s v="tier - 3"/>
    <s v="tier - 1"/>
    <s v="R1012"/>
    <s v="28-Jun-1987"/>
    <s v="Dec"/>
    <x v="1"/>
    <x v="2"/>
    <s v="R1012"/>
    <n v="1987"/>
    <n v="28"/>
    <s v="28-Dec-1987"/>
    <n v="32139"/>
    <n v="35"/>
  </r>
  <r>
    <s v="Id1074"/>
    <n v="1969"/>
    <s v="Sep"/>
    <n v="22"/>
    <n v="1"/>
    <n v="10461.98"/>
    <s v="tier - 3"/>
    <s v="tier - 1"/>
    <s v="R1012"/>
    <s v="22-Sep-1969"/>
    <s v="Oct"/>
    <x v="1"/>
    <x v="2"/>
    <s v="R1012"/>
    <n v="1969"/>
    <n v="22"/>
    <s v="22-Oct-1969"/>
    <n v="25498"/>
    <n v="53"/>
  </r>
  <r>
    <s v="Id1075"/>
    <n v="1964"/>
    <s v="Jul"/>
    <n v="27"/>
    <n v="0"/>
    <n v="10459.19"/>
    <s v="tier - 3"/>
    <s v="tier - 1"/>
    <s v="R1013"/>
    <s v="27-Jul-1964"/>
    <s v="Oct"/>
    <x v="1"/>
    <x v="2"/>
    <s v="R1013"/>
    <n v="1964"/>
    <n v="27"/>
    <s v="27-Oct-1964"/>
    <n v="23677"/>
    <n v="58"/>
  </r>
  <r>
    <s v="Id1076"/>
    <n v="1976"/>
    <s v="Aug"/>
    <n v="3"/>
    <n v="2"/>
    <n v="10455.14"/>
    <s v="tier - 3"/>
    <s v="tier - 2"/>
    <s v="R1021"/>
    <s v="3-Aug-1976"/>
    <s v="Jul"/>
    <x v="1"/>
    <x v="1"/>
    <s v="R1021"/>
    <n v="1976"/>
    <n v="3"/>
    <s v="3-Jul-1976"/>
    <n v="27944"/>
    <n v="46"/>
  </r>
  <r>
    <s v="Id1077"/>
    <n v="1964"/>
    <s v="Oct"/>
    <n v="14"/>
    <n v="0"/>
    <n v="10455.1"/>
    <s v="tier - 3"/>
    <s v="tier - 1"/>
    <s v="R1012"/>
    <s v="14-Oct-1964"/>
    <s v="Jul"/>
    <x v="1"/>
    <x v="2"/>
    <s v="R1012"/>
    <n v="1964"/>
    <n v="14"/>
    <s v="14-Jul-1964"/>
    <n v="23572"/>
    <n v="58"/>
  </r>
  <r>
    <s v="Id1078"/>
    <n v="1968"/>
    <s v="Nov"/>
    <n v="8"/>
    <n v="1"/>
    <n v="10450.549999999999"/>
    <s v="tier - 3"/>
    <s v="tier - 1"/>
    <s v="R1011"/>
    <s v="8-Nov-1968"/>
    <s v="Nov"/>
    <x v="1"/>
    <x v="2"/>
    <s v="R1011"/>
    <n v="1968"/>
    <n v="8"/>
    <s v="8-Nov-1968"/>
    <n v="25150"/>
    <n v="54"/>
  </r>
  <r>
    <s v="Id1079"/>
    <n v="1968"/>
    <s v="Aug"/>
    <n v="29"/>
    <n v="1"/>
    <n v="10436.1"/>
    <s v="tier - 3"/>
    <s v="tier - 3"/>
    <s v="R1011"/>
    <s v="29-Aug-1968"/>
    <s v="Dec"/>
    <x v="1"/>
    <x v="0"/>
    <s v="R1011"/>
    <n v="1968"/>
    <n v="29"/>
    <s v="29-Dec-1968"/>
    <n v="25201"/>
    <n v="54"/>
  </r>
  <r>
    <s v="Id108"/>
    <n v="1982"/>
    <s v="Dec"/>
    <n v="25"/>
    <n v="2"/>
    <n v="40003.33"/>
    <s v="tier - 1"/>
    <s v="tier - 1"/>
    <s v="R1012"/>
    <s v="25-Dec-1982"/>
    <s v="Aug"/>
    <x v="0"/>
    <x v="2"/>
    <s v="R1012"/>
    <n v="1982"/>
    <n v="25"/>
    <s v="25-Aug-1982"/>
    <n v="30188"/>
    <n v="40"/>
  </r>
  <r>
    <s v="Id1080"/>
    <n v="1968"/>
    <s v="Aug"/>
    <n v="23"/>
    <n v="0"/>
    <n v="10435.07"/>
    <s v="tier - 3"/>
    <s v="tier - 1"/>
    <s v="R1016"/>
    <s v="23-Aug-1968"/>
    <s v="Jul"/>
    <x v="1"/>
    <x v="2"/>
    <s v="R1016"/>
    <n v="1968"/>
    <n v="23"/>
    <s v="23-Jul-1968"/>
    <n v="25042"/>
    <n v="54"/>
  </r>
  <r>
    <s v="Id1081"/>
    <n v="1968"/>
    <s v="Dec"/>
    <n v="27"/>
    <n v="0"/>
    <n v="10422.92"/>
    <s v="tier - 3"/>
    <s v="tier - 1"/>
    <s v="R1017"/>
    <s v="27-Dec-1968"/>
    <s v="Nov"/>
    <x v="1"/>
    <x v="2"/>
    <s v="R1017"/>
    <n v="1968"/>
    <n v="27"/>
    <s v="27-Nov-1968"/>
    <n v="25169"/>
    <n v="54"/>
  </r>
  <r>
    <s v="Id1082"/>
    <n v="1979"/>
    <s v="Nov"/>
    <n v="25"/>
    <n v="2"/>
    <n v="10419.65"/>
    <s v="tier - 3"/>
    <s v="tier - 2"/>
    <s v="R1025"/>
    <s v="25-Nov-1979"/>
    <s v="Dec"/>
    <x v="1"/>
    <x v="1"/>
    <s v="R1025"/>
    <n v="1979"/>
    <n v="25"/>
    <s v="25-Dec-1979"/>
    <n v="29214"/>
    <n v="43"/>
  </r>
  <r>
    <s v="Id1083"/>
    <n v="1973"/>
    <s v="Oct"/>
    <n v="11"/>
    <n v="0"/>
    <n v="10419.59"/>
    <s v="tier - 3"/>
    <s v="tier - 2"/>
    <s v="R1025"/>
    <s v="11-Oct-1973"/>
    <s v="Sep"/>
    <x v="1"/>
    <x v="1"/>
    <s v="R1025"/>
    <n v="1973"/>
    <n v="11"/>
    <s v="11-Sep-1973"/>
    <n v="26918"/>
    <n v="49"/>
  </r>
  <r>
    <s v="Id1084"/>
    <n v="1980"/>
    <s v="Oct"/>
    <n v="24"/>
    <n v="2"/>
    <n v="10407.98"/>
    <s v="tier - 3"/>
    <s v="tier - 1"/>
    <s v="R1021"/>
    <s v="24-Oct-1980"/>
    <s v="Oct"/>
    <x v="1"/>
    <x v="2"/>
    <s v="R1021"/>
    <n v="1980"/>
    <n v="24"/>
    <s v="24-Oct-1980"/>
    <n v="29518"/>
    <n v="42"/>
  </r>
  <r>
    <s v="Id1085"/>
    <n v="1975"/>
    <s v="Jun"/>
    <n v="5"/>
    <n v="4"/>
    <n v="10407.09"/>
    <s v="tier - 3"/>
    <s v="tier - 1"/>
    <s v="R1015"/>
    <s v="5-Jun-1975"/>
    <s v="Jun"/>
    <x v="1"/>
    <x v="2"/>
    <s v="R1015"/>
    <n v="1975"/>
    <n v="5"/>
    <s v="5-Jun-1975"/>
    <n v="27550"/>
    <n v="48"/>
  </r>
  <r>
    <s v="Id1086"/>
    <n v="1969"/>
    <s v="Jul"/>
    <n v="7"/>
    <n v="0"/>
    <n v="10403.27"/>
    <s v="tier - 3"/>
    <s v="tier - 2"/>
    <s v="R1020"/>
    <s v="7-Jul-1969"/>
    <s v="Aug"/>
    <x v="1"/>
    <x v="1"/>
    <s v="R1020"/>
    <n v="1969"/>
    <n v="7"/>
    <s v="7-Aug-1969"/>
    <n v="25422"/>
    <n v="53"/>
  </r>
  <r>
    <s v="Id1087"/>
    <n v="1973"/>
    <s v="Sep"/>
    <n v="19"/>
    <n v="3"/>
    <n v="10381.48"/>
    <s v="tier - 3"/>
    <s v="tier - 3"/>
    <s v="R1013"/>
    <s v="19-Sep-1973"/>
    <s v="Dec"/>
    <x v="1"/>
    <x v="0"/>
    <s v="R1013"/>
    <n v="1973"/>
    <n v="19"/>
    <s v="19-Dec-1973"/>
    <n v="27017"/>
    <n v="49"/>
  </r>
  <r>
    <s v="Id1088"/>
    <n v="1973"/>
    <s v="Sep"/>
    <n v="29"/>
    <n v="2"/>
    <n v="10370.91"/>
    <s v="tier - 3"/>
    <s v="tier - 3"/>
    <s v="R1024"/>
    <s v="29-Sep-1973"/>
    <s v="Sep"/>
    <x v="1"/>
    <x v="0"/>
    <s v="R1024"/>
    <n v="1973"/>
    <n v="29"/>
    <s v="29-Sep-1973"/>
    <n v="26936"/>
    <n v="49"/>
  </r>
  <r>
    <s v="Id1089"/>
    <n v="1971"/>
    <s v="Sep"/>
    <n v="6"/>
    <n v="0"/>
    <n v="10356.67"/>
    <s v="tier - 3"/>
    <s v="tier - 1"/>
    <s v="R1025"/>
    <s v="6-Sep-1971"/>
    <s v="Jun"/>
    <x v="1"/>
    <x v="2"/>
    <s v="R1025"/>
    <n v="1971"/>
    <n v="6"/>
    <s v="6-Jun-1971"/>
    <n v="26090"/>
    <n v="52"/>
  </r>
  <r>
    <s v="Id109"/>
    <n v="1987"/>
    <s v="Aug"/>
    <n v="8"/>
    <n v="3"/>
    <n v="39983.43"/>
    <s v="tier - 2"/>
    <s v="tier - 3"/>
    <s v="R1012"/>
    <s v="8-Aug-1987"/>
    <s v="Jun"/>
    <x v="2"/>
    <x v="0"/>
    <s v="R1012"/>
    <n v="1987"/>
    <n v="8"/>
    <s v="8-Jun-1987"/>
    <n v="31936"/>
    <n v="36"/>
  </r>
  <r>
    <s v="Id1090"/>
    <n v="1969"/>
    <s v="Jun"/>
    <n v="17"/>
    <n v="0"/>
    <n v="10355.64"/>
    <s v="tier - 3"/>
    <s v="tier - 1"/>
    <s v="R1012"/>
    <s v="17-Jun-1969"/>
    <s v="Dec"/>
    <x v="1"/>
    <x v="2"/>
    <s v="R1012"/>
    <n v="1969"/>
    <n v="17"/>
    <s v="17-Dec-1969"/>
    <n v="25554"/>
    <n v="53"/>
  </r>
  <r>
    <s v="Id1091"/>
    <n v="1974"/>
    <s v="Sep"/>
    <n v="29"/>
    <n v="0"/>
    <n v="10352.48"/>
    <s v="tier - 3"/>
    <s v="tier - 1"/>
    <s v="R1012"/>
    <s v="29-Sep-1974"/>
    <s v="Jun"/>
    <x v="1"/>
    <x v="2"/>
    <s v="R1012"/>
    <n v="1974"/>
    <n v="29"/>
    <s v="29-Jun-1974"/>
    <n v="27209"/>
    <n v="48"/>
  </r>
  <r>
    <s v="Id1092"/>
    <n v="1973"/>
    <s v="Aug"/>
    <n v="8"/>
    <n v="0"/>
    <n v="10345.93"/>
    <s v="tier - 3"/>
    <s v="tier - 2"/>
    <s v="R1021"/>
    <s v="8-Aug-1973"/>
    <s v="Oct"/>
    <x v="1"/>
    <x v="1"/>
    <s v="R1021"/>
    <n v="1973"/>
    <n v="8"/>
    <s v="8-Oct-1973"/>
    <n v="26945"/>
    <n v="49"/>
  </r>
  <r>
    <s v="Id1093"/>
    <n v="1968"/>
    <s v="Jul"/>
    <n v="19"/>
    <n v="0"/>
    <n v="10338.93"/>
    <s v="tier - 3"/>
    <s v="tier - 1"/>
    <s v="R1013"/>
    <s v="19-Jul-1968"/>
    <s v="Jun"/>
    <x v="1"/>
    <x v="2"/>
    <s v="R1013"/>
    <n v="1968"/>
    <n v="19"/>
    <s v="19-Jun-1968"/>
    <n v="25008"/>
    <n v="54"/>
  </r>
  <r>
    <s v="Id1094"/>
    <n v="1982"/>
    <s v="Jul"/>
    <n v="21"/>
    <n v="3"/>
    <n v="10329.06"/>
    <s v="tier - 3"/>
    <s v="tier - 1"/>
    <s v="R1021"/>
    <s v="21-Jul-1982"/>
    <s v="Aug"/>
    <x v="1"/>
    <x v="2"/>
    <s v="R1021"/>
    <n v="1982"/>
    <n v="21"/>
    <s v="21-Aug-1982"/>
    <n v="30184"/>
    <n v="40"/>
  </r>
  <r>
    <s v="Id1095"/>
    <n v="1970"/>
    <s v="Dec"/>
    <n v="1"/>
    <n v="2"/>
    <n v="10325.209999999999"/>
    <s v="tier - 3"/>
    <s v="tier - 3"/>
    <s v="R1011"/>
    <s v="1-Dec-1970"/>
    <s v="Jul"/>
    <x v="1"/>
    <x v="0"/>
    <s v="R1011"/>
    <n v="1970"/>
    <n v="1"/>
    <s v="1-Jul-1970"/>
    <n v="25750"/>
    <n v="52"/>
  </r>
  <r>
    <s v="Id1096"/>
    <n v="1991"/>
    <s v="Aug"/>
    <n v="21"/>
    <n v="3"/>
    <n v="10322.9"/>
    <s v="tier - 3"/>
    <s v="tier - 1"/>
    <s v="R1026"/>
    <s v="21-Aug-1991"/>
    <s v="Jun"/>
    <x v="1"/>
    <x v="2"/>
    <s v="R1026"/>
    <n v="1991"/>
    <n v="21"/>
    <s v="21-Jun-1991"/>
    <n v="33410"/>
    <n v="31"/>
  </r>
  <r>
    <s v="Id1097"/>
    <n v="1991"/>
    <s v="Nov"/>
    <n v="17"/>
    <n v="3"/>
    <n v="10315.91"/>
    <s v="tier - 3"/>
    <s v="tier - 2"/>
    <s v="R1012"/>
    <s v="17-Nov-1991"/>
    <s v="Dec"/>
    <x v="1"/>
    <x v="1"/>
    <s v="R1012"/>
    <n v="1991"/>
    <n v="17"/>
    <s v="17-Dec-1991"/>
    <n v="33589"/>
    <n v="31"/>
  </r>
  <r>
    <s v="Id1098"/>
    <n v="1962"/>
    <s v="Jul"/>
    <n v="12"/>
    <n v="0"/>
    <n v="10310.780000000001"/>
    <s v="tier - 3"/>
    <s v="tier - 3"/>
    <s v="R1012"/>
    <s v="12-Jul-1962"/>
    <s v="Sep"/>
    <x v="1"/>
    <x v="0"/>
    <s v="R1012"/>
    <n v="1962"/>
    <n v="12"/>
    <s v="12-Sep-1962"/>
    <n v="22901"/>
    <n v="60"/>
  </r>
  <r>
    <s v="Id1099"/>
    <n v="1963"/>
    <s v="Sep"/>
    <n v="24"/>
    <n v="0"/>
    <n v="10308.040000000001"/>
    <s v="tier - 3"/>
    <s v="tier - 1"/>
    <s v="R1013"/>
    <s v="24-Sep-1963"/>
    <s v="Nov"/>
    <x v="1"/>
    <x v="2"/>
    <s v="R1013"/>
    <n v="1963"/>
    <n v="24"/>
    <s v="24-Nov-1963"/>
    <n v="23339"/>
    <n v="59"/>
  </r>
  <r>
    <s v="Id11"/>
    <n v="1959"/>
    <s v="Jul"/>
    <n v="22"/>
    <n v="0"/>
    <n v="48824.45"/>
    <s v="tier - 2"/>
    <s v="tier - 1"/>
    <s v="R1011"/>
    <s v="22-Jul-1959"/>
    <s v="Jul"/>
    <x v="2"/>
    <x v="2"/>
    <s v="R1011"/>
    <n v="1959"/>
    <n v="22"/>
    <s v="22-Jul-1959"/>
    <n v="21753"/>
    <n v="63"/>
  </r>
  <r>
    <s v="Id110"/>
    <n v="1975"/>
    <s v="Dec"/>
    <n v="2"/>
    <n v="1"/>
    <n v="39963.120000000003"/>
    <s v="tier - 2"/>
    <s v="tier - 2"/>
    <s v="R1011"/>
    <s v="2-Dec-1975"/>
    <s v="Aug"/>
    <x v="2"/>
    <x v="1"/>
    <s v="R1011"/>
    <n v="1975"/>
    <n v="2"/>
    <s v="2-Aug-1975"/>
    <n v="27608"/>
    <n v="47"/>
  </r>
  <r>
    <s v="Id1100"/>
    <n v="1988"/>
    <s v="Sep"/>
    <n v="14"/>
    <n v="3"/>
    <n v="10276.99"/>
    <s v="tier - 3"/>
    <s v="tier - 1"/>
    <s v="R1021"/>
    <s v="14-Sep-1988"/>
    <s v="Sep"/>
    <x v="1"/>
    <x v="2"/>
    <s v="R1021"/>
    <n v="1988"/>
    <n v="14"/>
    <s v="14-Sep-1988"/>
    <n v="32400"/>
    <n v="34"/>
  </r>
  <r>
    <s v="Id1101"/>
    <n v="1970"/>
    <s v="Jun"/>
    <n v="21"/>
    <n v="0"/>
    <n v="10274.33"/>
    <s v="tier - 3"/>
    <s v="tier - 1"/>
    <s v="R1024"/>
    <s v="21-Jun-1970"/>
    <s v="Aug"/>
    <x v="1"/>
    <x v="2"/>
    <s v="R1024"/>
    <n v="1970"/>
    <n v="21"/>
    <s v="21-Aug-1970"/>
    <n v="25801"/>
    <n v="52"/>
  </r>
  <r>
    <s v="Id1102"/>
    <n v="1973"/>
    <s v="Nov"/>
    <n v="27"/>
    <n v="3"/>
    <n v="10269.459999999999"/>
    <s v="tier - 3"/>
    <s v="tier - 3"/>
    <s v="R1012"/>
    <s v="27-Nov-1973"/>
    <s v="Jul"/>
    <x v="1"/>
    <x v="0"/>
    <s v="R1012"/>
    <n v="1973"/>
    <n v="27"/>
    <s v="27-Jul-1973"/>
    <n v="26872"/>
    <n v="49"/>
  </r>
  <r>
    <s v="Id1103"/>
    <n v="1973"/>
    <s v="Sep"/>
    <n v="5"/>
    <n v="3"/>
    <n v="10264.44"/>
    <s v="tier - 3"/>
    <s v="tier - 2"/>
    <s v="R1012"/>
    <s v="5-Sep-1973"/>
    <s v="Sep"/>
    <x v="1"/>
    <x v="1"/>
    <s v="R1012"/>
    <n v="1973"/>
    <n v="5"/>
    <s v="5-Sep-1973"/>
    <n v="26912"/>
    <n v="49"/>
  </r>
  <r>
    <s v="Id1104"/>
    <n v="1975"/>
    <s v="Aug"/>
    <n v="15"/>
    <n v="1"/>
    <n v="10259.129999999999"/>
    <s v="tier - 3"/>
    <s v="tier - 2"/>
    <s v="R1011"/>
    <s v="15-Aug-1975"/>
    <s v="Dec"/>
    <x v="1"/>
    <x v="1"/>
    <s v="R1011"/>
    <n v="1975"/>
    <n v="15"/>
    <s v="15-Dec-1975"/>
    <n v="27743"/>
    <n v="47"/>
  </r>
  <r>
    <s v="Id1105"/>
    <n v="1968"/>
    <s v="Sep"/>
    <n v="23"/>
    <n v="0"/>
    <n v="10231.5"/>
    <s v="tier - 3"/>
    <s v="tier - 1"/>
    <s v="R1012"/>
    <s v="23-Sep-1968"/>
    <s v="Jul"/>
    <x v="1"/>
    <x v="2"/>
    <s v="R1012"/>
    <n v="1968"/>
    <n v="23"/>
    <s v="23-Jul-1968"/>
    <n v="25042"/>
    <n v="54"/>
  </r>
  <r>
    <s v="Id1106"/>
    <n v="1967"/>
    <s v="Jun"/>
    <n v="28"/>
    <n v="0"/>
    <n v="10226.280000000001"/>
    <s v="tier - 3"/>
    <s v="tier - 3"/>
    <s v="R1013"/>
    <s v="28-Jun-1967"/>
    <s v="Oct"/>
    <x v="1"/>
    <x v="0"/>
    <s v="R1013"/>
    <n v="1967"/>
    <n v="28"/>
    <s v="28-Oct-1967"/>
    <n v="24773"/>
    <n v="55"/>
  </r>
  <r>
    <s v="Id1107"/>
    <n v="1967"/>
    <s v="Sep"/>
    <n v="26"/>
    <n v="0"/>
    <n v="10214.64"/>
    <s v="tier - 3"/>
    <s v="tier - 2"/>
    <s v="R1011"/>
    <s v="26-Sep-1967"/>
    <s v="Dec"/>
    <x v="1"/>
    <x v="1"/>
    <s v="R1011"/>
    <n v="1967"/>
    <n v="26"/>
    <s v="26-Dec-1967"/>
    <n v="24832"/>
    <n v="55"/>
  </r>
  <r>
    <s v="Id1108"/>
    <n v="1970"/>
    <s v="Dec"/>
    <n v="24"/>
    <n v="0"/>
    <n v="10197.77"/>
    <s v="tier - 3"/>
    <s v="tier - 1"/>
    <s v="R1024"/>
    <s v="24-Dec-1970"/>
    <s v="Jul"/>
    <x v="1"/>
    <x v="2"/>
    <s v="R1024"/>
    <n v="1970"/>
    <n v="24"/>
    <s v="24-Jul-1970"/>
    <n v="25773"/>
    <n v="52"/>
  </r>
  <r>
    <s v="Id1109"/>
    <n v="1985"/>
    <s v="Oct"/>
    <n v="16"/>
    <n v="3"/>
    <n v="10191.82"/>
    <s v="tier - 3"/>
    <s v="tier - 2"/>
    <s v="R1026"/>
    <s v="16-Oct-1985"/>
    <s v="Oct"/>
    <x v="1"/>
    <x v="1"/>
    <s v="R1026"/>
    <n v="1985"/>
    <n v="16"/>
    <s v="16-Oct-1985"/>
    <n v="31336"/>
    <n v="37"/>
  </r>
  <r>
    <s v="Id111"/>
    <n v="1985"/>
    <s v="Aug"/>
    <n v="22"/>
    <n v="1"/>
    <n v="39871.699999999997"/>
    <s v="tier - 1"/>
    <s v="tier - 2"/>
    <s v="R1013"/>
    <s v="22-Aug-1985"/>
    <s v="Sep"/>
    <x v="0"/>
    <x v="1"/>
    <s v="R1013"/>
    <n v="1985"/>
    <n v="22"/>
    <s v="22-Sep-1985"/>
    <n v="31312"/>
    <n v="37"/>
  </r>
  <r>
    <s v="Id1110"/>
    <n v="1972"/>
    <s v="Jul"/>
    <n v="10"/>
    <n v="0"/>
    <n v="10160.870000000001"/>
    <s v="tier - 3"/>
    <s v="tier - 3"/>
    <s v="R1025"/>
    <s v="10-Jul-1972"/>
    <s v="Dec"/>
    <x v="1"/>
    <x v="0"/>
    <s v="R1025"/>
    <n v="1972"/>
    <n v="10"/>
    <s v="10-Dec-1972"/>
    <n v="26643"/>
    <n v="50"/>
  </r>
  <r>
    <s v="Id1111"/>
    <n v="1973"/>
    <s v="Oct"/>
    <n v="13"/>
    <n v="2"/>
    <n v="10156.780000000001"/>
    <s v="tier - 3"/>
    <s v="tier - 2"/>
    <s v="R1012"/>
    <s v="13-Oct-1973"/>
    <s v="Aug"/>
    <x v="1"/>
    <x v="1"/>
    <s v="R1012"/>
    <n v="1973"/>
    <n v="13"/>
    <s v="13-Aug-1973"/>
    <n v="26889"/>
    <n v="49"/>
  </r>
  <r>
    <s v="Id1112"/>
    <n v="1981"/>
    <s v="Jun"/>
    <n v="12"/>
    <n v="1"/>
    <n v="10146.129999999999"/>
    <s v="tier - 3"/>
    <s v="tier - 1"/>
    <s v="R1025"/>
    <s v="12-Jun-1981"/>
    <s v="Jun"/>
    <x v="1"/>
    <x v="2"/>
    <s v="R1025"/>
    <n v="1981"/>
    <n v="12"/>
    <s v="12-Jun-1981"/>
    <n v="29749"/>
    <n v="41"/>
  </r>
  <r>
    <s v="Id1113"/>
    <n v="1974"/>
    <s v="Dec"/>
    <n v="30"/>
    <n v="3"/>
    <n v="10141.14"/>
    <s v="tier - 3"/>
    <s v="tier - 1"/>
    <s v="R1016"/>
    <s v="30-Dec-1974"/>
    <s v="Dec"/>
    <x v="1"/>
    <x v="2"/>
    <s v="R1016"/>
    <n v="1974"/>
    <n v="30"/>
    <s v="30-Dec-1974"/>
    <n v="27393"/>
    <n v="48"/>
  </r>
  <r>
    <s v="Id1114"/>
    <n v="1997"/>
    <s v="Sep"/>
    <n v="5"/>
    <n v="0"/>
    <n v="10139.84"/>
    <s v="tier - 3"/>
    <s v="tier - 2"/>
    <s v="R1012"/>
    <s v="5-Sep-1997"/>
    <s v="Sep"/>
    <x v="1"/>
    <x v="1"/>
    <s v="R1012"/>
    <n v="1997"/>
    <n v="5"/>
    <s v="5-Sep-1997"/>
    <n v="35678"/>
    <n v="25"/>
  </r>
  <r>
    <s v="Id1115"/>
    <n v="1972"/>
    <s v="Nov"/>
    <n v="16"/>
    <n v="2"/>
    <n v="10118.42"/>
    <s v="tier - 3"/>
    <s v="tier - 3"/>
    <s v="R1011"/>
    <s v="16-Nov-1972"/>
    <s v="Aug"/>
    <x v="1"/>
    <x v="0"/>
    <s v="R1011"/>
    <n v="1972"/>
    <n v="16"/>
    <s v="16-Aug-1972"/>
    <n v="26527"/>
    <n v="50"/>
  </r>
  <r>
    <s v="Id1116"/>
    <n v="1975"/>
    <s v="Jul"/>
    <n v="2"/>
    <n v="3"/>
    <n v="10115.01"/>
    <s v="tier - 3"/>
    <s v="tier - 3"/>
    <s v="R1012"/>
    <s v="2-Jul-1975"/>
    <s v="Dec"/>
    <x v="1"/>
    <x v="0"/>
    <s v="R1012"/>
    <n v="1975"/>
    <n v="2"/>
    <s v="2-Dec-1975"/>
    <n v="27730"/>
    <n v="47"/>
  </r>
  <r>
    <s v="Id1117"/>
    <n v="1972"/>
    <s v="Aug"/>
    <n v="8"/>
    <n v="2"/>
    <n v="10107.219999999999"/>
    <s v="tier - 3"/>
    <s v="tier - 1"/>
    <s v="R1013"/>
    <s v="8-Aug-1972"/>
    <s v="Oct"/>
    <x v="1"/>
    <x v="2"/>
    <s v="R1013"/>
    <n v="1972"/>
    <n v="8"/>
    <s v="8-Oct-1972"/>
    <n v="26580"/>
    <n v="50"/>
  </r>
  <r>
    <s v="Id1118"/>
    <n v="1972"/>
    <s v="Oct"/>
    <n v="19"/>
    <n v="1"/>
    <n v="10106.129999999999"/>
    <s v="tier - 3"/>
    <s v="tier - 1"/>
    <s v="R1024"/>
    <s v="19-Oct-1972"/>
    <s v="Jun"/>
    <x v="1"/>
    <x v="2"/>
    <s v="R1024"/>
    <n v="1972"/>
    <n v="19"/>
    <s v="19-Jun-1972"/>
    <n v="26469"/>
    <n v="50"/>
  </r>
  <r>
    <s v="Id1119"/>
    <n v="1976"/>
    <s v="Dec"/>
    <n v="19"/>
    <n v="5"/>
    <n v="10096.969999999999"/>
    <s v="tier - 3"/>
    <s v="tier - 2"/>
    <s v="R1011"/>
    <s v="19-Dec-1976"/>
    <s v="Oct"/>
    <x v="1"/>
    <x v="1"/>
    <s v="R1011"/>
    <n v="1976"/>
    <n v="19"/>
    <s v="19-Oct-1976"/>
    <n v="28052"/>
    <n v="46"/>
  </r>
  <r>
    <s v="Id112"/>
    <n v="1983"/>
    <s v="Jun"/>
    <n v="1"/>
    <n v="3"/>
    <n v="39865.699999999997"/>
    <s v="tier - 2"/>
    <s v="tier - 2"/>
    <s v="R1011"/>
    <s v="1-Jun-1983"/>
    <s v="Nov"/>
    <x v="2"/>
    <x v="1"/>
    <s v="R1011"/>
    <n v="1983"/>
    <n v="1"/>
    <s v="1-Nov-1983"/>
    <n v="30621"/>
    <n v="39"/>
  </r>
  <r>
    <s v="Id1120"/>
    <n v="1969"/>
    <s v="Jul"/>
    <n v="3"/>
    <n v="1"/>
    <n v="10085.85"/>
    <s v="tier - 3"/>
    <s v="tier - 3"/>
    <s v="R1011"/>
    <s v="3-Jul-1969"/>
    <s v="Dec"/>
    <x v="1"/>
    <x v="0"/>
    <s v="R1011"/>
    <n v="1969"/>
    <n v="3"/>
    <s v="3-Dec-1969"/>
    <n v="25540"/>
    <n v="53"/>
  </r>
  <r>
    <s v="Id1121"/>
    <n v="1969"/>
    <s v="Oct"/>
    <n v="27"/>
    <n v="0"/>
    <n v="10072.06"/>
    <s v="tier - 3"/>
    <s v="tier - 1"/>
    <s v="R1017"/>
    <s v="27-Oct-1969"/>
    <s v="Nov"/>
    <x v="1"/>
    <x v="2"/>
    <s v="R1017"/>
    <n v="1969"/>
    <n v="27"/>
    <s v="27-Nov-1969"/>
    <n v="25534"/>
    <n v="53"/>
  </r>
  <r>
    <s v="Id1122"/>
    <n v="1969"/>
    <s v="Aug"/>
    <n v="22"/>
    <n v="1"/>
    <n v="10065.41"/>
    <s v="tier - 3"/>
    <s v="tier - 2"/>
    <s v="R1011"/>
    <s v="22-Aug-1969"/>
    <s v="Dec"/>
    <x v="1"/>
    <x v="1"/>
    <s v="R1011"/>
    <n v="1969"/>
    <n v="22"/>
    <s v="22-Dec-1969"/>
    <n v="25559"/>
    <n v="53"/>
  </r>
  <r>
    <s v="Id1123"/>
    <n v="1974"/>
    <s v="Aug"/>
    <n v="30"/>
    <n v="2"/>
    <n v="10043.25"/>
    <s v="tier - 3"/>
    <s v="tier - 2"/>
    <s v="R1024"/>
    <s v="30-Aug-1974"/>
    <s v="Dec"/>
    <x v="1"/>
    <x v="1"/>
    <s v="R1024"/>
    <n v="1974"/>
    <n v="30"/>
    <s v="30-Dec-1974"/>
    <n v="27393"/>
    <n v="48"/>
  </r>
  <r>
    <s v="Id1124"/>
    <n v="1979"/>
    <s v="Dec"/>
    <n v="28"/>
    <n v="2"/>
    <n v="10027.15"/>
    <s v="tier - 3"/>
    <s v="tier - 1"/>
    <s v="R1021"/>
    <s v="28-Dec-1979"/>
    <s v="Oct"/>
    <x v="1"/>
    <x v="2"/>
    <s v="R1021"/>
    <n v="1979"/>
    <n v="28"/>
    <s v="28-Oct-1979"/>
    <n v="29156"/>
    <n v="43"/>
  </r>
  <r>
    <s v="Id1125"/>
    <n v="1988"/>
    <s v="Jul"/>
    <n v="3"/>
    <n v="3"/>
    <n v="10011.44"/>
    <s v="tier - 3"/>
    <s v="tier - 3"/>
    <s v="R1026"/>
    <s v="3-Jul-1988"/>
    <s v="Dec"/>
    <x v="1"/>
    <x v="0"/>
    <s v="R1026"/>
    <n v="1988"/>
    <n v="3"/>
    <s v="3-Dec-1988"/>
    <n v="32480"/>
    <n v="34"/>
  </r>
  <r>
    <s v="Id1126"/>
    <n v="1970"/>
    <s v="Aug"/>
    <n v="11"/>
    <n v="0"/>
    <n v="9991.0400000000009"/>
    <s v="tier - 2"/>
    <s v="tier - 3"/>
    <s v="R1012"/>
    <s v="11-Aug-1970"/>
    <s v="Sep"/>
    <x v="2"/>
    <x v="0"/>
    <s v="R1012"/>
    <n v="1970"/>
    <n v="11"/>
    <s v="11-Sep-1970"/>
    <n v="25822"/>
    <n v="52"/>
  </r>
  <r>
    <s v="Id1127"/>
    <n v="1971"/>
    <s v="Oct"/>
    <n v="6"/>
    <n v="1"/>
    <n v="9964.06"/>
    <s v="tier - 2"/>
    <s v="tier - 2"/>
    <s v="R1019"/>
    <s v="6-Oct-1971"/>
    <s v="Sep"/>
    <x v="2"/>
    <x v="1"/>
    <s v="R1019"/>
    <n v="1971"/>
    <n v="6"/>
    <s v="6-Sep-1971"/>
    <n v="26182"/>
    <n v="51"/>
  </r>
  <r>
    <s v="Id1128"/>
    <n v="1971"/>
    <s v="Dec"/>
    <n v="26"/>
    <n v="1"/>
    <n v="9957.7199999999993"/>
    <s v="tier - 2"/>
    <s v="tier - 3"/>
    <s v="R1018"/>
    <s v="26-Dec-1971"/>
    <s v="Jun"/>
    <x v="2"/>
    <x v="0"/>
    <s v="R1018"/>
    <n v="1971"/>
    <n v="26"/>
    <s v="26-Jun-1971"/>
    <n v="26110"/>
    <n v="51"/>
  </r>
  <r>
    <s v="Id1129"/>
    <n v="1964"/>
    <s v="Sep"/>
    <n v="11"/>
    <n v="0"/>
    <n v="9933.44"/>
    <s v="tier - 3"/>
    <s v="tier - 3"/>
    <s v="R1013"/>
    <s v="11-Sep-1964"/>
    <s v="Sep"/>
    <x v="1"/>
    <x v="0"/>
    <s v="R1013"/>
    <n v="1964"/>
    <n v="11"/>
    <s v="11-Sep-1964"/>
    <n v="23631"/>
    <n v="58"/>
  </r>
  <r>
    <s v="Id113"/>
    <n v="1985"/>
    <s v="Jul"/>
    <n v="17"/>
    <n v="2"/>
    <n v="39836.519999999997"/>
    <s v="tier - 2"/>
    <s v="tier - 1"/>
    <s v="R1011"/>
    <s v="17-Jul-1985"/>
    <s v="Oct"/>
    <x v="2"/>
    <x v="2"/>
    <s v="R1011"/>
    <n v="1985"/>
    <n v="17"/>
    <s v="17-Oct-1985"/>
    <n v="31337"/>
    <n v="37"/>
  </r>
  <r>
    <s v="Id1130"/>
    <n v="1983"/>
    <s v="Dec"/>
    <n v="3"/>
    <n v="3"/>
    <n v="9931.9599999999991"/>
    <s v="tier - 2"/>
    <s v="tier - 2"/>
    <s v="R1012"/>
    <s v="3-Dec-1983"/>
    <s v="Sep"/>
    <x v="2"/>
    <x v="1"/>
    <s v="R1012"/>
    <n v="1983"/>
    <n v="3"/>
    <s v="3-Sep-1983"/>
    <n v="30562"/>
    <n v="39"/>
  </r>
  <r>
    <s v="Id1131"/>
    <n v="1985"/>
    <s v="Aug"/>
    <n v="19"/>
    <n v="3"/>
    <n v="9930.64"/>
    <s v="tier - 2"/>
    <s v="tier - 3"/>
    <s v="R1025"/>
    <s v="19-Aug-1985"/>
    <s v="Nov"/>
    <x v="2"/>
    <x v="0"/>
    <s v="R1025"/>
    <n v="1985"/>
    <n v="19"/>
    <s v="19-Nov-1985"/>
    <n v="31370"/>
    <n v="37"/>
  </r>
  <r>
    <s v="Id1132"/>
    <n v="1972"/>
    <s v="Sep"/>
    <n v="14"/>
    <n v="1"/>
    <n v="9910.36"/>
    <s v="tier - 2"/>
    <s v="tier - 3"/>
    <s v="R1012"/>
    <s v="14-Sep-1972"/>
    <s v="Sep"/>
    <x v="2"/>
    <x v="0"/>
    <s v="R1012"/>
    <n v="1972"/>
    <n v="14"/>
    <s v="14-Sep-1972"/>
    <n v="26556"/>
    <n v="50"/>
  </r>
  <r>
    <s v="Id1133"/>
    <n v="1962"/>
    <s v="Aug"/>
    <n v="17"/>
    <n v="0"/>
    <n v="9907.83"/>
    <s v="tier - 3"/>
    <s v="tier - 2"/>
    <s v="R1013"/>
    <s v="17-Aug-1962"/>
    <s v="Nov"/>
    <x v="1"/>
    <x v="1"/>
    <s v="R1013"/>
    <n v="1962"/>
    <n v="17"/>
    <s v="17-Nov-1962"/>
    <n v="22967"/>
    <n v="60"/>
  </r>
  <r>
    <s v="Id1134"/>
    <n v="1996"/>
    <s v="Jul"/>
    <n v="8"/>
    <n v="0"/>
    <n v="9894.69"/>
    <s v="tier - 2"/>
    <s v="tier - 3"/>
    <s v="R1012"/>
    <s v="8-Jul-1996"/>
    <s v="Nov"/>
    <x v="2"/>
    <x v="0"/>
    <s v="R1012"/>
    <n v="1996"/>
    <n v="8"/>
    <s v="8-Nov-1996"/>
    <n v="35377"/>
    <n v="26"/>
  </r>
  <r>
    <s v="Id1135"/>
    <n v="1966"/>
    <s v="Nov"/>
    <n v="5"/>
    <n v="0"/>
    <n v="9890.23"/>
    <s v="tier - 3"/>
    <s v="tier - 3"/>
    <s v="R1013"/>
    <s v="5-Nov-1966"/>
    <s v="Jul"/>
    <x v="1"/>
    <x v="0"/>
    <s v="R1013"/>
    <n v="1966"/>
    <n v="5"/>
    <s v="5-Jul-1966"/>
    <n v="24293"/>
    <n v="56"/>
  </r>
  <r>
    <s v="Id1136"/>
    <n v="1971"/>
    <s v="Nov"/>
    <n v="8"/>
    <n v="1"/>
    <n v="9880.07"/>
    <s v="tier - 2"/>
    <s v="tier - 3"/>
    <s v="R1011"/>
    <s v="8-Nov-1971"/>
    <s v="Jul"/>
    <x v="2"/>
    <x v="0"/>
    <s v="R1011"/>
    <n v="1971"/>
    <n v="8"/>
    <s v="8-Jul-1971"/>
    <n v="26122"/>
    <n v="51"/>
  </r>
  <r>
    <s v="Id1137"/>
    <n v="1971"/>
    <s v="Oct"/>
    <n v="3"/>
    <n v="1"/>
    <n v="9877.61"/>
    <s v="tier - 2"/>
    <s v="tier - 1"/>
    <s v="R1013"/>
    <s v="3-Oct-1971"/>
    <s v="Sep"/>
    <x v="2"/>
    <x v="2"/>
    <s v="R1013"/>
    <n v="1971"/>
    <n v="3"/>
    <s v="3-Sep-1971"/>
    <n v="26179"/>
    <n v="51"/>
  </r>
  <r>
    <s v="Id1138"/>
    <n v="1971"/>
    <s v="Jul"/>
    <n v="3"/>
    <n v="0"/>
    <n v="9875.68"/>
    <s v="tier - 2"/>
    <s v="tier - 3"/>
    <s v="R1024"/>
    <s v="3-Jul-1971"/>
    <s v="Oct"/>
    <x v="2"/>
    <x v="0"/>
    <s v="R1024"/>
    <n v="1971"/>
    <n v="3"/>
    <s v="3-Oct-1971"/>
    <n v="26209"/>
    <n v="51"/>
  </r>
  <r>
    <s v="Id1139"/>
    <n v="1971"/>
    <s v="Dec"/>
    <n v="22"/>
    <n v="1"/>
    <n v="9872.7000000000007"/>
    <s v="tier - 2"/>
    <s v="tier - 2"/>
    <s v="R1011"/>
    <s v="22-Dec-1971"/>
    <s v="Nov"/>
    <x v="2"/>
    <x v="1"/>
    <s v="R1011"/>
    <n v="1971"/>
    <n v="22"/>
    <s v="22-Nov-1971"/>
    <n v="26259"/>
    <n v="51"/>
  </r>
  <r>
    <s v="Id114"/>
    <n v="1987"/>
    <s v="Jul"/>
    <n v="24"/>
    <n v="1"/>
    <n v="39774.28"/>
    <s v="tier - 1"/>
    <s v="tier - 1"/>
    <s v="R1014"/>
    <s v="24-Jul-1987"/>
    <s v="Dec"/>
    <x v="0"/>
    <x v="2"/>
    <s v="R1014"/>
    <n v="1987"/>
    <n v="24"/>
    <s v="24-Dec-1987"/>
    <n v="32135"/>
    <n v="35"/>
  </r>
  <r>
    <s v="Id1140"/>
    <n v="1998"/>
    <s v="Jul"/>
    <n v="6"/>
    <n v="0"/>
    <n v="9870.59"/>
    <s v="tier - 2"/>
    <s v="tier - 2"/>
    <s v="R1023"/>
    <s v="6-Jul-1998"/>
    <s v="Sep"/>
    <x v="2"/>
    <x v="1"/>
    <s v="R1023"/>
    <n v="1998"/>
    <n v="6"/>
    <s v="6-Sep-1998"/>
    <n v="36044"/>
    <n v="24"/>
  </r>
  <r>
    <s v="Id1141"/>
    <n v="1969"/>
    <s v="Aug"/>
    <n v="13"/>
    <n v="0"/>
    <n v="9869.81"/>
    <s v="tier - 3"/>
    <s v="tier - 3"/>
    <s v="R1012"/>
    <s v="13-Aug-1969"/>
    <s v="Aug"/>
    <x v="1"/>
    <x v="0"/>
    <s v="R1012"/>
    <n v="1969"/>
    <n v="13"/>
    <s v="13-Aug-1969"/>
    <n v="25428"/>
    <n v="53"/>
  </r>
  <r>
    <s v="Id1142"/>
    <n v="1971"/>
    <s v="Nov"/>
    <n v="9"/>
    <n v="0"/>
    <n v="9866.2999999999993"/>
    <s v="tier - 2"/>
    <s v="tier - 3"/>
    <s v="R1024"/>
    <s v="9-Nov-1971"/>
    <s v="Nov"/>
    <x v="2"/>
    <x v="0"/>
    <s v="R1024"/>
    <n v="1971"/>
    <n v="9"/>
    <s v="9-Nov-1971"/>
    <n v="26246"/>
    <n v="51"/>
  </r>
  <r>
    <s v="Id1143"/>
    <n v="1969"/>
    <s v="Oct"/>
    <n v="20"/>
    <n v="0"/>
    <n v="9863.4699999999993"/>
    <s v="tier - 3"/>
    <s v="tier - 3"/>
    <s v="R1012"/>
    <s v="20-Oct-1969"/>
    <s v="Oct"/>
    <x v="1"/>
    <x v="0"/>
    <s v="R1012"/>
    <n v="1969"/>
    <n v="20"/>
    <s v="20-Oct-1969"/>
    <n v="25496"/>
    <n v="53"/>
  </r>
  <r>
    <s v="Id1144"/>
    <n v="1971"/>
    <s v="Jul"/>
    <n v="17"/>
    <n v="1"/>
    <n v="9861.0300000000007"/>
    <s v="tier - 2"/>
    <s v="tier - 2"/>
    <s v="R1011"/>
    <s v="17-Jul-1971"/>
    <s v="Aug"/>
    <x v="2"/>
    <x v="1"/>
    <s v="R1011"/>
    <n v="1971"/>
    <n v="17"/>
    <s v="17-Aug-1971"/>
    <n v="26162"/>
    <n v="51"/>
  </r>
  <r>
    <s v="Id1145"/>
    <n v="1971"/>
    <s v="Oct"/>
    <n v="23"/>
    <n v="1"/>
    <n v="9855.1299999999992"/>
    <s v="tier - 2"/>
    <s v="tier - 3"/>
    <s v="R1013"/>
    <s v="23-Oct-1971"/>
    <s v="Aug"/>
    <x v="2"/>
    <x v="0"/>
    <s v="R1013"/>
    <n v="1971"/>
    <n v="23"/>
    <s v="23-Aug-1971"/>
    <n v="26168"/>
    <n v="51"/>
  </r>
  <r>
    <s v="Id1146"/>
    <n v="1968"/>
    <s v="Nov"/>
    <n v="4"/>
    <n v="0"/>
    <n v="9850.43"/>
    <s v="tier - 3"/>
    <s v="tier - 3"/>
    <s v="R1011"/>
    <s v="4-Nov-1968"/>
    <s v="Dec"/>
    <x v="1"/>
    <x v="0"/>
    <s v="R1011"/>
    <n v="1968"/>
    <n v="4"/>
    <s v="4-Dec-1968"/>
    <n v="25176"/>
    <n v="54"/>
  </r>
  <r>
    <s v="Id1147"/>
    <n v="1992"/>
    <s v="Aug"/>
    <n v="13"/>
    <n v="0"/>
    <n v="9844.4500000000007"/>
    <s v="tier - 2"/>
    <s v="tier - 1"/>
    <s v="R1012"/>
    <s v="13-Aug-1992"/>
    <s v="Jul"/>
    <x v="2"/>
    <x v="2"/>
    <s v="R1012"/>
    <n v="1992"/>
    <n v="13"/>
    <s v="13-Jul-1992"/>
    <n v="33798"/>
    <n v="30"/>
  </r>
  <r>
    <s v="Id1148"/>
    <n v="1972"/>
    <s v="Sep"/>
    <n v="26"/>
    <n v="0"/>
    <n v="9836.2099999999991"/>
    <s v="tier - 2"/>
    <s v="tier - 3"/>
    <s v="R1021"/>
    <s v="26-Sep-1972"/>
    <s v="Dec"/>
    <x v="2"/>
    <x v="0"/>
    <s v="R1021"/>
    <n v="1972"/>
    <n v="26"/>
    <s v="26-Dec-1972"/>
    <n v="26659"/>
    <n v="50"/>
  </r>
  <r>
    <s v="Id1149"/>
    <n v="1972"/>
    <s v="Jun"/>
    <n v="28"/>
    <n v="0"/>
    <n v="9819.25"/>
    <s v="tier - 2"/>
    <s v="tier - 2"/>
    <s v="R1021"/>
    <s v="28-Jun-1972"/>
    <s v="Dec"/>
    <x v="2"/>
    <x v="1"/>
    <s v="R1021"/>
    <n v="1972"/>
    <n v="28"/>
    <s v="28-Dec-1972"/>
    <n v="26661"/>
    <n v="50"/>
  </r>
  <r>
    <s v="Id115"/>
    <n v="1973"/>
    <s v="Dec"/>
    <n v="17"/>
    <n v="0"/>
    <n v="39727.61"/>
    <s v="tier - 1"/>
    <s v="tier - 2"/>
    <s v="R1011"/>
    <s v="17-Dec-1973"/>
    <s v="Jul"/>
    <x v="0"/>
    <x v="1"/>
    <s v="R1011"/>
    <n v="1973"/>
    <n v="17"/>
    <s v="17-Jul-1973"/>
    <n v="26862"/>
    <n v="49"/>
  </r>
  <r>
    <s v="Id1150"/>
    <n v="1973"/>
    <s v="Sep"/>
    <n v="17"/>
    <n v="2"/>
    <n v="9800.89"/>
    <s v="tier - 2"/>
    <s v="tier - 1"/>
    <s v="R1013"/>
    <s v="17-Sep-1973"/>
    <s v="Sep"/>
    <x v="2"/>
    <x v="2"/>
    <s v="R1013"/>
    <n v="1973"/>
    <n v="17"/>
    <s v="17-Sep-1973"/>
    <n v="26924"/>
    <n v="49"/>
  </r>
  <r>
    <s v="Id1151"/>
    <n v="1977"/>
    <s v="Jun"/>
    <n v="7"/>
    <n v="5"/>
    <n v="9788.8700000000008"/>
    <s v="tier - 3"/>
    <s v="tier - 2"/>
    <s v="R1013"/>
    <s v="7-Jun-1977"/>
    <s v="Oct"/>
    <x v="1"/>
    <x v="1"/>
    <s v="R1013"/>
    <n v="1977"/>
    <n v="7"/>
    <s v="7-Oct-1977"/>
    <n v="28405"/>
    <n v="45"/>
  </r>
  <r>
    <s v="Id1152"/>
    <n v="1996"/>
    <s v="Aug"/>
    <n v="8"/>
    <n v="0"/>
    <n v="9787.32"/>
    <s v="tier - 2"/>
    <s v="tier - 3"/>
    <s v="R1023"/>
    <s v="8-Aug-1996"/>
    <s v="Aug"/>
    <x v="2"/>
    <x v="0"/>
    <s v="R1023"/>
    <n v="1996"/>
    <n v="8"/>
    <s v="8-Aug-1996"/>
    <n v="35285"/>
    <n v="26"/>
  </r>
  <r>
    <s v="Id1153"/>
    <n v="1973"/>
    <s v="Jul"/>
    <n v="7"/>
    <n v="1"/>
    <n v="9778.35"/>
    <s v="tier - 2"/>
    <s v="tier - 2"/>
    <s v="R1024"/>
    <s v="7-Jul-1973"/>
    <s v="Aug"/>
    <x v="2"/>
    <x v="1"/>
    <s v="R1024"/>
    <n v="1973"/>
    <n v="7"/>
    <s v="7-Aug-1973"/>
    <n v="26883"/>
    <n v="49"/>
  </r>
  <r>
    <s v="Id1154"/>
    <n v="1965"/>
    <s v="Sep"/>
    <n v="5"/>
    <n v="0"/>
    <n v="9764.08"/>
    <s v="tier - 3"/>
    <s v="tier - 1"/>
    <s v="R1012"/>
    <s v="5-Sep-1965"/>
    <s v="Aug"/>
    <x v="1"/>
    <x v="2"/>
    <s v="R1012"/>
    <n v="1965"/>
    <n v="5"/>
    <s v="5-Aug-1965"/>
    <n v="23959"/>
    <n v="57"/>
  </r>
  <r>
    <s v="Id1155"/>
    <n v="2001"/>
    <s v="Jul"/>
    <n v="14"/>
    <n v="0"/>
    <n v="9753.49"/>
    <s v="tier - 2"/>
    <s v="tier - 2"/>
    <s v="R1012"/>
    <s v="14-Jul-2001"/>
    <s v="Oct"/>
    <x v="2"/>
    <x v="1"/>
    <s v="R1012"/>
    <n v="2001"/>
    <n v="14"/>
    <s v="14-Oct-2001"/>
    <n v="37178"/>
    <n v="21"/>
  </r>
  <r>
    <s v="Id1156"/>
    <n v="1970"/>
    <s v="Jul"/>
    <n v="4"/>
    <n v="1"/>
    <n v="9748.91"/>
    <s v="tier - 2"/>
    <s v="tier - 1"/>
    <s v="R1013"/>
    <s v="4-Jul-1970"/>
    <s v="Aug"/>
    <x v="2"/>
    <x v="2"/>
    <s v="R1013"/>
    <n v="1970"/>
    <n v="4"/>
    <s v="4-Aug-1970"/>
    <n v="25784"/>
    <n v="52"/>
  </r>
  <r>
    <s v="Id1157"/>
    <n v="1970"/>
    <s v="Aug"/>
    <n v="18"/>
    <n v="1"/>
    <n v="9724.5300000000007"/>
    <s v="tier - 3"/>
    <s v="tier - 1"/>
    <s v="R1011"/>
    <s v="18-Aug-1970"/>
    <s v="Dec"/>
    <x v="1"/>
    <x v="2"/>
    <s v="R1011"/>
    <n v="1970"/>
    <n v="18"/>
    <s v="18-Dec-1970"/>
    <n v="25920"/>
    <n v="52"/>
  </r>
  <r>
    <s v="Id1158"/>
    <n v="1970"/>
    <s v="Sep"/>
    <n v="12"/>
    <n v="0"/>
    <n v="9722.77"/>
    <s v="tier - 3"/>
    <s v="tier - 1"/>
    <s v="R1016"/>
    <s v="12-Sep-1970"/>
    <s v="Sep"/>
    <x v="1"/>
    <x v="2"/>
    <s v="R1016"/>
    <n v="1970"/>
    <n v="12"/>
    <s v="12-Sep-1970"/>
    <n v="25823"/>
    <n v="52"/>
  </r>
  <r>
    <s v="Id1159"/>
    <n v="1975"/>
    <s v="Jun"/>
    <n v="27"/>
    <n v="2"/>
    <n v="9715.84"/>
    <s v="tier - 2"/>
    <s v="tier - 1"/>
    <s v="R1024"/>
    <s v="27-Jun-1975"/>
    <s v="Jul"/>
    <x v="2"/>
    <x v="2"/>
    <s v="R1024"/>
    <n v="1975"/>
    <n v="27"/>
    <s v="27-Jul-1975"/>
    <n v="27602"/>
    <n v="47"/>
  </r>
  <r>
    <s v="Id116"/>
    <n v="1977"/>
    <s v="Aug"/>
    <n v="12"/>
    <n v="1"/>
    <n v="39725.519999999997"/>
    <s v="tier - 2"/>
    <s v="tier - 1"/>
    <s v="R1012"/>
    <s v="12-Aug-1977"/>
    <s v="Sep"/>
    <x v="2"/>
    <x v="2"/>
    <s v="R1012"/>
    <n v="1977"/>
    <n v="12"/>
    <s v="12-Sep-1977"/>
    <n v="28380"/>
    <n v="45"/>
  </r>
  <r>
    <s v="Id1160"/>
    <n v="1972"/>
    <s v="Jul"/>
    <n v="10"/>
    <n v="0"/>
    <n v="9710.7099999999991"/>
    <s v="tier - 2"/>
    <s v="tier - 1"/>
    <s v="R1021"/>
    <s v="10-Jul-1972"/>
    <s v="Oct"/>
    <x v="2"/>
    <x v="2"/>
    <s v="R1021"/>
    <n v="1972"/>
    <n v="10"/>
    <s v="10-Oct-1972"/>
    <n v="26582"/>
    <n v="50"/>
  </r>
  <r>
    <s v="Id1161"/>
    <n v="1977"/>
    <s v="Sep"/>
    <n v="19"/>
    <n v="3"/>
    <n v="9704.67"/>
    <s v="tier - 2"/>
    <s v="tier - 3"/>
    <s v="R1024"/>
    <s v="19-Sep-1977"/>
    <s v="Sep"/>
    <x v="2"/>
    <x v="0"/>
    <s v="R1024"/>
    <n v="1977"/>
    <n v="19"/>
    <s v="19-Sep-1977"/>
    <n v="28387"/>
    <n v="45"/>
  </r>
  <r>
    <s v="Id1162"/>
    <n v="1964"/>
    <s v="Nov"/>
    <n v="7"/>
    <n v="0"/>
    <n v="9698.42"/>
    <s v="tier - 3"/>
    <s v="tier - 3"/>
    <s v="R1013"/>
    <s v="7-Nov-1964"/>
    <s v="Jul"/>
    <x v="1"/>
    <x v="0"/>
    <s v="R1013"/>
    <n v="1964"/>
    <n v="7"/>
    <s v="7-Jul-1964"/>
    <n v="23565"/>
    <n v="58"/>
  </r>
  <r>
    <s v="Id1163"/>
    <n v="1966"/>
    <s v="Sep"/>
    <n v="16"/>
    <n v="0"/>
    <n v="9684.2900000000009"/>
    <s v="tier - 3"/>
    <s v="tier - 2"/>
    <s v="R1013"/>
    <s v="16-Sep-1966"/>
    <s v="Dec"/>
    <x v="1"/>
    <x v="1"/>
    <s v="R1013"/>
    <n v="1966"/>
    <n v="16"/>
    <s v="16-Dec-1966"/>
    <n v="24457"/>
    <n v="56"/>
  </r>
  <r>
    <s v="Id1164"/>
    <n v="1981"/>
    <s v="Aug"/>
    <n v="8"/>
    <n v="1"/>
    <n v="9664.34"/>
    <s v="tier - 2"/>
    <s v="tier - 3"/>
    <s v="R1011"/>
    <s v="8-Aug-1981"/>
    <s v="Sep"/>
    <x v="2"/>
    <x v="0"/>
    <s v="R1011"/>
    <n v="1981"/>
    <n v="8"/>
    <s v="8-Sep-1981"/>
    <n v="29837"/>
    <n v="41"/>
  </r>
  <r>
    <s v="Id1165"/>
    <n v="1974"/>
    <s v="Jul"/>
    <n v="8"/>
    <n v="0"/>
    <n v="9653.81"/>
    <s v="tier - 2"/>
    <s v="tier - 2"/>
    <s v="R1011"/>
    <s v="8-Jul-1974"/>
    <s v="Sep"/>
    <x v="2"/>
    <x v="1"/>
    <s v="R1011"/>
    <n v="1974"/>
    <n v="8"/>
    <s v="8-Sep-1974"/>
    <n v="27280"/>
    <n v="48"/>
  </r>
  <r>
    <s v="Id1166"/>
    <n v="1971"/>
    <s v="Jul"/>
    <n v="19"/>
    <n v="0"/>
    <n v="9644.25"/>
    <s v="tier - 2"/>
    <s v="tier - 1"/>
    <s v="R1012"/>
    <s v="19-Jul-1971"/>
    <s v="Aug"/>
    <x v="2"/>
    <x v="2"/>
    <s v="R1012"/>
    <n v="1971"/>
    <n v="19"/>
    <s v="19-Aug-1971"/>
    <n v="26164"/>
    <n v="51"/>
  </r>
  <r>
    <s v="Id1167"/>
    <n v="1970"/>
    <s v="Sep"/>
    <n v="30"/>
    <n v="0"/>
    <n v="9634.5400000000009"/>
    <s v="tier - 2"/>
    <s v="tier - 2"/>
    <s v="R1011"/>
    <s v="30-Sep-1970"/>
    <s v="Jul"/>
    <x v="2"/>
    <x v="1"/>
    <s v="R1011"/>
    <n v="1970"/>
    <n v="30"/>
    <s v="30-Jul-1970"/>
    <n v="25779"/>
    <n v="52"/>
  </r>
  <r>
    <s v="Id1168"/>
    <n v="1968"/>
    <s v="Jun"/>
    <n v="22"/>
    <n v="0"/>
    <n v="9630.91"/>
    <s v="tier - 3"/>
    <s v="tier - 2"/>
    <s v="R1013"/>
    <s v="22-Jun-1968"/>
    <s v="Sep"/>
    <x v="1"/>
    <x v="1"/>
    <s v="R1013"/>
    <n v="1968"/>
    <n v="22"/>
    <s v="22-Sep-1968"/>
    <n v="25103"/>
    <n v="54"/>
  </r>
  <r>
    <s v="Id1169"/>
    <n v="1972"/>
    <s v="Oct"/>
    <n v="23"/>
    <n v="2"/>
    <n v="9630.4"/>
    <s v="tier - 2"/>
    <s v="tier - 2"/>
    <s v="R1011"/>
    <s v="23-Oct-1972"/>
    <s v="Aug"/>
    <x v="2"/>
    <x v="1"/>
    <s v="R1011"/>
    <n v="1972"/>
    <n v="23"/>
    <s v="23-Aug-1972"/>
    <n v="26534"/>
    <n v="50"/>
  </r>
  <r>
    <s v="Id117"/>
    <n v="2003"/>
    <s v="Jul"/>
    <n v="16"/>
    <n v="0"/>
    <n v="39722.75"/>
    <s v="tier - 1"/>
    <s v="tier - 1"/>
    <s v="R1013"/>
    <s v="16-Jul-2003"/>
    <s v="Sep"/>
    <x v="0"/>
    <x v="2"/>
    <s v="R1013"/>
    <n v="2003"/>
    <n v="16"/>
    <s v="16-Sep-2003"/>
    <n v="37880"/>
    <n v="19"/>
  </r>
  <r>
    <s v="Id1170"/>
    <n v="1979"/>
    <s v="Dec"/>
    <n v="19"/>
    <n v="2"/>
    <n v="9630.2999999999993"/>
    <s v="tier - 2"/>
    <s v="tier - 2"/>
    <s v="R1021"/>
    <s v="19-Dec-1979"/>
    <s v="Jul"/>
    <x v="2"/>
    <x v="1"/>
    <s v="R1021"/>
    <n v="1979"/>
    <n v="19"/>
    <s v="19-Jul-1979"/>
    <n v="29055"/>
    <n v="43"/>
  </r>
  <r>
    <s v="Id1171"/>
    <n v="1998"/>
    <s v="Jun"/>
    <n v="23"/>
    <n v="0"/>
    <n v="9628.7900000000009"/>
    <s v="tier - 2"/>
    <s v="tier - 2"/>
    <s v="R1026"/>
    <s v="23-Jun-1998"/>
    <s v="Jun"/>
    <x v="2"/>
    <x v="1"/>
    <s v="R1026"/>
    <n v="1998"/>
    <n v="23"/>
    <s v="23-Jun-1998"/>
    <n v="35969"/>
    <n v="24"/>
  </r>
  <r>
    <s v="Id1172"/>
    <n v="1970"/>
    <s v="Dec"/>
    <n v="16"/>
    <n v="0"/>
    <n v="9625.92"/>
    <s v="tier - 2"/>
    <s v="tier - 3"/>
    <s v="R1011"/>
    <s v="16-Dec-1970"/>
    <s v="Aug"/>
    <x v="2"/>
    <x v="0"/>
    <s v="R1011"/>
    <n v="1970"/>
    <n v="16"/>
    <s v="16-Aug-1970"/>
    <n v="25796"/>
    <n v="52"/>
  </r>
  <r>
    <s v="Id1173"/>
    <n v="1975"/>
    <s v="Oct"/>
    <n v="29"/>
    <n v="3"/>
    <n v="9620.33"/>
    <s v="tier - 3"/>
    <s v="tier - 3"/>
    <s v="R1012"/>
    <s v="29-Oct-1975"/>
    <s v="Jun"/>
    <x v="1"/>
    <x v="0"/>
    <s v="R1012"/>
    <n v="1975"/>
    <n v="29"/>
    <s v="29-Jun-1975"/>
    <n v="27574"/>
    <n v="47"/>
  </r>
  <r>
    <s v="Id1174"/>
    <n v="1982"/>
    <s v="Aug"/>
    <n v="29"/>
    <n v="3"/>
    <n v="9619.18"/>
    <s v="tier - 2"/>
    <s v="tier - 1"/>
    <s v="R1025"/>
    <s v="29-Aug-1982"/>
    <s v="Nov"/>
    <x v="2"/>
    <x v="2"/>
    <s v="R1025"/>
    <n v="1982"/>
    <n v="29"/>
    <s v="29-Nov-1982"/>
    <n v="30284"/>
    <n v="40"/>
  </r>
  <r>
    <s v="Id1175"/>
    <n v="1972"/>
    <s v="Dec"/>
    <n v="27"/>
    <n v="1"/>
    <n v="9617.66"/>
    <s v="tier - 3"/>
    <s v="tier - 3"/>
    <s v="R1016"/>
    <s v="27-Dec-1972"/>
    <s v="Jul"/>
    <x v="1"/>
    <x v="0"/>
    <s v="R1016"/>
    <n v="1972"/>
    <n v="27"/>
    <s v="27-Jul-1972"/>
    <n v="26507"/>
    <n v="50"/>
  </r>
  <r>
    <s v="Id1176"/>
    <n v="1964"/>
    <s v="Dec"/>
    <n v="15"/>
    <n v="0"/>
    <n v="9597.6299999999992"/>
    <s v="tier - 3"/>
    <s v="tier - 3"/>
    <s v="R1013"/>
    <s v="15-Dec-1964"/>
    <s v="Sep"/>
    <x v="1"/>
    <x v="0"/>
    <s v="R1013"/>
    <n v="1964"/>
    <n v="15"/>
    <s v="15-Sep-1964"/>
    <n v="23635"/>
    <n v="58"/>
  </r>
  <r>
    <s v="Id1177"/>
    <n v="1981"/>
    <s v="Oct"/>
    <n v="18"/>
    <n v="1"/>
    <n v="9584.0400000000009"/>
    <s v="tier - 2"/>
    <s v="tier - 1"/>
    <s v="R1021"/>
    <s v="18-Oct-1981"/>
    <s v="Nov"/>
    <x v="2"/>
    <x v="2"/>
    <s v="R1021"/>
    <n v="1981"/>
    <n v="18"/>
    <s v="18-Nov-1981"/>
    <n v="29908"/>
    <n v="41"/>
  </r>
  <r>
    <s v="Id1178"/>
    <n v="1973"/>
    <s v="Nov"/>
    <n v="28"/>
    <n v="1"/>
    <n v="9583.89"/>
    <s v="tier - 2"/>
    <s v="tier - 3"/>
    <s v="R1012"/>
    <s v="28-Nov-1973"/>
    <s v="Aug"/>
    <x v="2"/>
    <x v="0"/>
    <s v="R1012"/>
    <n v="1973"/>
    <n v="28"/>
    <s v="28-Aug-1973"/>
    <n v="26904"/>
    <n v="49"/>
  </r>
  <r>
    <s v="Id1179"/>
    <n v="1966"/>
    <s v="Dec"/>
    <n v="4"/>
    <n v="0"/>
    <n v="9582.5400000000009"/>
    <s v="tier - 3"/>
    <s v="tier - 2"/>
    <s v="R1013"/>
    <s v="4-Dec-1966"/>
    <s v="Dec"/>
    <x v="1"/>
    <x v="1"/>
    <s v="R1013"/>
    <n v="1966"/>
    <n v="4"/>
    <s v="4-Dec-1966"/>
    <n v="24445"/>
    <n v="56"/>
  </r>
  <r>
    <s v="Id118"/>
    <n v="1968"/>
    <s v="Sep"/>
    <n v="29"/>
    <n v="0"/>
    <n v="39721.93"/>
    <s v="tier - 2"/>
    <s v="tier - 2"/>
    <s v="R1011"/>
    <s v="29-Sep-1968"/>
    <s v="Sep"/>
    <x v="2"/>
    <x v="1"/>
    <s v="R1011"/>
    <n v="1968"/>
    <n v="29"/>
    <s v="29-Sep-1968"/>
    <n v="25110"/>
    <n v="54"/>
  </r>
  <r>
    <s v="Id1180"/>
    <n v="1973"/>
    <s v="Dec"/>
    <n v="1"/>
    <n v="1"/>
    <n v="9566.99"/>
    <s v="tier - 2"/>
    <s v="tier - 1"/>
    <s v="R1012"/>
    <s v="1-Dec-1973"/>
    <s v="Sep"/>
    <x v="2"/>
    <x v="2"/>
    <s v="R1012"/>
    <n v="1973"/>
    <n v="1"/>
    <s v="1-Sep-1973"/>
    <n v="26908"/>
    <n v="49"/>
  </r>
  <r>
    <s v="Id1181"/>
    <n v="1974"/>
    <s v="Aug"/>
    <n v="14"/>
    <n v="3"/>
    <n v="9563.0300000000007"/>
    <s v="tier - 3"/>
    <s v="tier - 1"/>
    <s v="R1011"/>
    <s v="14-Aug-1974"/>
    <s v="Sep"/>
    <x v="1"/>
    <x v="2"/>
    <s v="R1011"/>
    <n v="1974"/>
    <n v="14"/>
    <s v="14-Sep-1974"/>
    <n v="27286"/>
    <n v="48"/>
  </r>
  <r>
    <s v="Id1182"/>
    <n v="1972"/>
    <s v="Sep"/>
    <n v="22"/>
    <n v="1"/>
    <n v="9549.57"/>
    <s v="tier - 2"/>
    <s v="tier - 1"/>
    <s v="R1013"/>
    <s v="22-Sep-1972"/>
    <s v="Aug"/>
    <x v="2"/>
    <x v="2"/>
    <s v="R1013"/>
    <n v="1972"/>
    <n v="22"/>
    <s v="22-Aug-1972"/>
    <n v="26533"/>
    <n v="50"/>
  </r>
  <r>
    <s v="Id1183"/>
    <n v="1972"/>
    <s v="Sep"/>
    <n v="22"/>
    <n v="0"/>
    <n v="9541.7000000000007"/>
    <s v="tier - 2"/>
    <s v="tier - 1"/>
    <s v="R1024"/>
    <s v="22-Sep-1972"/>
    <s v="Oct"/>
    <x v="2"/>
    <x v="2"/>
    <s v="R1024"/>
    <n v="1972"/>
    <n v="22"/>
    <s v="22-Oct-1972"/>
    <n v="26594"/>
    <n v="50"/>
  </r>
  <r>
    <s v="Id1184"/>
    <n v="1975"/>
    <s v="Jul"/>
    <n v="28"/>
    <n v="1"/>
    <n v="9540.17"/>
    <s v="tier - 2"/>
    <s v="tier - 2"/>
    <s v="R1024"/>
    <s v="28-Jul-1975"/>
    <s v="Dec"/>
    <x v="2"/>
    <x v="1"/>
    <s v="R1024"/>
    <n v="1975"/>
    <n v="28"/>
    <s v="28-Dec-1975"/>
    <n v="27756"/>
    <n v="47"/>
  </r>
  <r>
    <s v="Id1185"/>
    <n v="1973"/>
    <s v="Dec"/>
    <n v="21"/>
    <n v="0"/>
    <n v="9538.65"/>
    <s v="tier - 2"/>
    <s v="tier - 3"/>
    <s v="R1021"/>
    <s v="21-Dec-1973"/>
    <s v="Oct"/>
    <x v="2"/>
    <x v="0"/>
    <s v="R1021"/>
    <n v="1973"/>
    <n v="21"/>
    <s v="21-Oct-1973"/>
    <n v="26958"/>
    <n v="49"/>
  </r>
  <r>
    <s v="Id1186"/>
    <n v="1971"/>
    <s v="Nov"/>
    <n v="29"/>
    <n v="0"/>
    <n v="9528.9"/>
    <s v="tier - 2"/>
    <s v="tier - 2"/>
    <s v="R1011"/>
    <s v="29-Nov-1971"/>
    <s v="Nov"/>
    <x v="2"/>
    <x v="1"/>
    <s v="R1011"/>
    <n v="1971"/>
    <n v="29"/>
    <s v="29-Nov-1971"/>
    <n v="26266"/>
    <n v="51"/>
  </r>
  <r>
    <s v="Id1187"/>
    <n v="1992"/>
    <s v="Aug"/>
    <n v="22"/>
    <n v="0"/>
    <n v="9507.68"/>
    <s v="tier - 2"/>
    <s v="tier - 1"/>
    <s v="R1012"/>
    <s v="22-Aug-1992"/>
    <s v="Dec"/>
    <x v="2"/>
    <x v="2"/>
    <s v="R1012"/>
    <n v="1992"/>
    <n v="22"/>
    <s v="22-Dec-1992"/>
    <n v="33960"/>
    <n v="30"/>
  </r>
  <r>
    <s v="Id1188"/>
    <n v="1969"/>
    <s v="Aug"/>
    <n v="24"/>
    <n v="0"/>
    <n v="9504.31"/>
    <s v="tier - 3"/>
    <s v="tier - 2"/>
    <s v="R1013"/>
    <s v="24-Aug-1969"/>
    <s v="Aug"/>
    <x v="1"/>
    <x v="1"/>
    <s v="R1013"/>
    <n v="1969"/>
    <n v="24"/>
    <s v="24-Aug-1969"/>
    <n v="25439"/>
    <n v="53"/>
  </r>
  <r>
    <s v="Id1189"/>
    <n v="1976"/>
    <s v="Nov"/>
    <n v="28"/>
    <n v="3"/>
    <n v="9500.57"/>
    <s v="tier - 2"/>
    <s v="tier - 3"/>
    <s v="R1017"/>
    <s v="28-Nov-1976"/>
    <s v="Sep"/>
    <x v="2"/>
    <x v="0"/>
    <s v="R1017"/>
    <n v="1976"/>
    <n v="28"/>
    <s v="28-Sep-1976"/>
    <n v="28031"/>
    <n v="46"/>
  </r>
  <r>
    <s v="Id119"/>
    <n v="1977"/>
    <s v="Dec"/>
    <n v="17"/>
    <n v="2"/>
    <n v="39670.44"/>
    <s v="tier - 2"/>
    <s v="tier - 1"/>
    <s v="R1012"/>
    <s v="17-Dec-1977"/>
    <s v="Dec"/>
    <x v="2"/>
    <x v="2"/>
    <s v="R1012"/>
    <n v="1977"/>
    <n v="17"/>
    <s v="17-Dec-1977"/>
    <n v="28476"/>
    <n v="45"/>
  </r>
  <r>
    <s v="Id1190"/>
    <n v="1969"/>
    <s v="Jun"/>
    <n v="4"/>
    <n v="0"/>
    <n v="9487.64"/>
    <s v="tier - 2"/>
    <s v="tier - 2"/>
    <s v="R1013"/>
    <s v="4-Jun-1969"/>
    <s v="Dec"/>
    <x v="2"/>
    <x v="1"/>
    <s v="R1013"/>
    <n v="1969"/>
    <n v="4"/>
    <s v="4-Dec-1969"/>
    <n v="25541"/>
    <n v="53"/>
  </r>
  <r>
    <s v="Id1191"/>
    <n v="1979"/>
    <s v="Jul"/>
    <n v="17"/>
    <n v="2"/>
    <n v="9453.92"/>
    <s v="tier - 2"/>
    <s v="tier - 2"/>
    <s v="R1021"/>
    <s v="17-Jul-1979"/>
    <s v="Sep"/>
    <x v="2"/>
    <x v="1"/>
    <s v="R1021"/>
    <n v="1979"/>
    <n v="17"/>
    <s v="17-Sep-1979"/>
    <n v="29115"/>
    <n v="43"/>
  </r>
  <r>
    <s v="Id1192"/>
    <n v="1987"/>
    <s v="Nov"/>
    <n v="14"/>
    <n v="3"/>
    <n v="9448.42"/>
    <s v="tier - 2"/>
    <s v="tier - 3"/>
    <s v="R1021"/>
    <s v="14-Nov-1987"/>
    <s v="Sep"/>
    <x v="2"/>
    <x v="0"/>
    <s v="R1021"/>
    <n v="1987"/>
    <n v="14"/>
    <s v="14-Sep-1987"/>
    <n v="32034"/>
    <n v="35"/>
  </r>
  <r>
    <s v="Id1193"/>
    <n v="1974"/>
    <s v="Jun"/>
    <n v="8"/>
    <n v="1"/>
    <n v="9447.3799999999992"/>
    <s v="tier - 2"/>
    <s v="tier - 3"/>
    <s v="R1024"/>
    <s v="8-Jun-1974"/>
    <s v="Jul"/>
    <x v="2"/>
    <x v="0"/>
    <s v="R1024"/>
    <n v="1974"/>
    <n v="8"/>
    <s v="8-Jul-1974"/>
    <n v="27218"/>
    <n v="48"/>
  </r>
  <r>
    <s v="Id1194"/>
    <n v="1974"/>
    <s v="Nov"/>
    <n v="27"/>
    <n v="1"/>
    <n v="9447.25"/>
    <s v="tier - 2"/>
    <s v="tier - 1"/>
    <s v="R1024"/>
    <s v="27-Nov-1974"/>
    <s v="Aug"/>
    <x v="2"/>
    <x v="2"/>
    <s v="R1024"/>
    <n v="1974"/>
    <n v="27"/>
    <s v="27-Aug-1974"/>
    <n v="27268"/>
    <n v="48"/>
  </r>
  <r>
    <s v="Id1195"/>
    <n v="1976"/>
    <s v="Nov"/>
    <n v="3"/>
    <n v="2"/>
    <n v="9432.93"/>
    <s v="tier - 2"/>
    <s v="tier - 1"/>
    <s v="R1024"/>
    <s v="3-Nov-1976"/>
    <s v="Oct"/>
    <x v="2"/>
    <x v="2"/>
    <s v="R1024"/>
    <n v="1976"/>
    <n v="3"/>
    <s v="3-Oct-1976"/>
    <n v="28036"/>
    <n v="46"/>
  </r>
  <r>
    <s v="Id1196"/>
    <n v="1976"/>
    <s v="Oct"/>
    <n v="30"/>
    <n v="3"/>
    <n v="9414.92"/>
    <s v="tier - 2"/>
    <s v="tier - 2"/>
    <s v="R1011"/>
    <s v="30-Oct-1976"/>
    <s v="Nov"/>
    <x v="2"/>
    <x v="1"/>
    <s v="R1011"/>
    <n v="1976"/>
    <n v="30"/>
    <s v="30-Nov-1976"/>
    <n v="28094"/>
    <n v="46"/>
  </r>
  <r>
    <s v="Id1197"/>
    <n v="1976"/>
    <s v="Oct"/>
    <n v="17"/>
    <n v="2"/>
    <n v="9411.01"/>
    <s v="tier - 2"/>
    <s v="tier - 3"/>
    <s v="R1024"/>
    <s v="17-Oct-1976"/>
    <s v="Aug"/>
    <x v="2"/>
    <x v="0"/>
    <s v="R1024"/>
    <n v="1976"/>
    <n v="17"/>
    <s v="17-Aug-1976"/>
    <n v="27989"/>
    <n v="46"/>
  </r>
  <r>
    <s v="Id1198"/>
    <n v="1971"/>
    <s v="Oct"/>
    <n v="20"/>
    <n v="1"/>
    <n v="9391.35"/>
    <s v="tier - 3"/>
    <s v="tier - 3"/>
    <s v="R1011"/>
    <s v="20-Oct-1971"/>
    <s v="Jul"/>
    <x v="1"/>
    <x v="0"/>
    <s v="R1011"/>
    <n v="1971"/>
    <n v="20"/>
    <s v="20-Jul-1971"/>
    <n v="26134"/>
    <n v="51"/>
  </r>
  <r>
    <s v="Id1199"/>
    <n v="1971"/>
    <s v="Dec"/>
    <n v="29"/>
    <n v="1"/>
    <n v="9386.16"/>
    <s v="tier - 3"/>
    <s v="tier - 2"/>
    <s v="R1013"/>
    <s v="29-Dec-1971"/>
    <s v="Nov"/>
    <x v="1"/>
    <x v="1"/>
    <s v="R1013"/>
    <n v="1971"/>
    <n v="29"/>
    <s v="29-Nov-1971"/>
    <n v="26266"/>
    <n v="51"/>
  </r>
  <r>
    <s v="Id12"/>
    <n v="1965"/>
    <s v="Oct"/>
    <n v="27"/>
    <n v="1"/>
    <n v="48675.519999999997"/>
    <s v="tier - 1"/>
    <s v="tier - 2"/>
    <s v="R1013"/>
    <s v="27-Oct-1965"/>
    <s v="Jun"/>
    <x v="0"/>
    <x v="1"/>
    <s v="R1013"/>
    <n v="1965"/>
    <n v="27"/>
    <s v="27-Jun-1965"/>
    <n v="23920"/>
    <n v="57"/>
  </r>
  <r>
    <s v="Id120"/>
    <n v="1995"/>
    <s v="Aug"/>
    <n v="7"/>
    <n v="0"/>
    <n v="39611.760000000002"/>
    <s v="tier - 1"/>
    <s v="tier - 3"/>
    <s v="R1013"/>
    <s v="7-Aug-1995"/>
    <s v="Sep"/>
    <x v="0"/>
    <x v="0"/>
    <s v="R1013"/>
    <n v="1995"/>
    <n v="7"/>
    <s v="7-Sep-1995"/>
    <n v="34949"/>
    <n v="27"/>
  </r>
  <r>
    <s v="Id1200"/>
    <n v="1975"/>
    <s v="Dec"/>
    <n v="2"/>
    <n v="1"/>
    <n v="9380.75"/>
    <s v="tier - 2"/>
    <s v="tier - 2"/>
    <s v="R1024"/>
    <s v="2-Dec-1975"/>
    <s v="Dec"/>
    <x v="2"/>
    <x v="1"/>
    <s v="R1024"/>
    <n v="1975"/>
    <n v="2"/>
    <s v="2-Dec-1975"/>
    <n v="27730"/>
    <n v="47"/>
  </r>
  <r>
    <s v="Id1201"/>
    <n v="1971"/>
    <s v="Nov"/>
    <n v="26"/>
    <n v="1"/>
    <n v="9377.9"/>
    <s v="tier - 2"/>
    <s v="tier - 1"/>
    <s v="R1013"/>
    <s v="26-Nov-1971"/>
    <s v="Dec"/>
    <x v="2"/>
    <x v="2"/>
    <s v="R1013"/>
    <n v="1971"/>
    <n v="26"/>
    <s v="26-Dec-1971"/>
    <n v="26293"/>
    <n v="51"/>
  </r>
  <r>
    <s v="Id1202"/>
    <n v="1969"/>
    <s v="Nov"/>
    <n v="24"/>
    <n v="0"/>
    <n v="9377.4500000000007"/>
    <s v="tier - 2"/>
    <s v="tier - 3"/>
    <s v="R1013"/>
    <s v="24-Nov-1969"/>
    <s v="Jun"/>
    <x v="2"/>
    <x v="0"/>
    <s v="R1013"/>
    <n v="1969"/>
    <n v="24"/>
    <s v="24-Jun-1969"/>
    <n v="25378"/>
    <n v="53"/>
  </r>
  <r>
    <s v="Id1203"/>
    <n v="1971"/>
    <s v="Oct"/>
    <n v="8"/>
    <n v="0"/>
    <n v="9361.33"/>
    <s v="tier - 3"/>
    <s v="tier - 1"/>
    <s v="R1016"/>
    <s v="8-Oct-1971"/>
    <s v="Dec"/>
    <x v="1"/>
    <x v="2"/>
    <s v="R1016"/>
    <n v="1971"/>
    <n v="8"/>
    <s v="8-Dec-1971"/>
    <n v="26275"/>
    <n v="51"/>
  </r>
  <r>
    <s v="Id1204"/>
    <n v="1988"/>
    <s v="Jul"/>
    <n v="1"/>
    <n v="3"/>
    <n v="9344.2000000000007"/>
    <s v="tier - 2"/>
    <s v="tier - 1"/>
    <s v="R1021"/>
    <s v="1-Jul-1988"/>
    <s v="Jul"/>
    <x v="2"/>
    <x v="2"/>
    <s v="R1021"/>
    <n v="1988"/>
    <n v="1"/>
    <s v="1-Jul-1988"/>
    <n v="32325"/>
    <n v="34"/>
  </r>
  <r>
    <s v="Id1205"/>
    <n v="1996"/>
    <s v="Oct"/>
    <n v="12"/>
    <n v="0"/>
    <n v="9338.61"/>
    <s v="tier - 2"/>
    <s v="tier - 1"/>
    <s v="R1026"/>
    <s v="12-Oct-1996"/>
    <s v="Nov"/>
    <x v="2"/>
    <x v="2"/>
    <s v="R1026"/>
    <n v="1996"/>
    <n v="12"/>
    <s v="12-Nov-1996"/>
    <n v="35381"/>
    <n v="26"/>
  </r>
  <r>
    <s v="Id1206"/>
    <n v="1988"/>
    <s v="Jul"/>
    <n v="9"/>
    <n v="3"/>
    <n v="9320.26"/>
    <s v="tier - 2"/>
    <s v="tier - 1"/>
    <s v="R1012"/>
    <s v="9-Jul-1988"/>
    <s v="Jun"/>
    <x v="2"/>
    <x v="2"/>
    <s v="R1012"/>
    <n v="1988"/>
    <n v="9"/>
    <s v="9-Jun-1988"/>
    <n v="32303"/>
    <n v="34"/>
  </r>
  <r>
    <s v="Id1207"/>
    <n v="1977"/>
    <s v="Oct"/>
    <n v="12"/>
    <n v="2"/>
    <n v="9315.41"/>
    <s v="tier - 2"/>
    <s v="tier - 1"/>
    <s v="R1024"/>
    <s v="12-Oct-1977"/>
    <s v="Oct"/>
    <x v="2"/>
    <x v="2"/>
    <s v="R1024"/>
    <n v="1977"/>
    <n v="12"/>
    <s v="12-Oct-1977"/>
    <n v="28410"/>
    <n v="45"/>
  </r>
  <r>
    <s v="Id1208"/>
    <n v="1963"/>
    <s v="Jun"/>
    <n v="8"/>
    <n v="0"/>
    <n v="9310.81"/>
    <s v="tier - 3"/>
    <s v="tier - 1"/>
    <s v="R1013"/>
    <s v="8-Jun-1963"/>
    <s v="Nov"/>
    <x v="1"/>
    <x v="2"/>
    <s v="R1013"/>
    <n v="1963"/>
    <n v="8"/>
    <s v="8-Nov-1963"/>
    <n v="23323"/>
    <n v="59"/>
  </r>
  <r>
    <s v="Id1209"/>
    <n v="1973"/>
    <s v="Oct"/>
    <n v="16"/>
    <n v="2"/>
    <n v="9304.7000000000007"/>
    <s v="tier - 3"/>
    <s v="tier - 3"/>
    <s v="R1013"/>
    <s v="16-Oct-1973"/>
    <s v="Sep"/>
    <x v="1"/>
    <x v="0"/>
    <s v="R1013"/>
    <n v="1973"/>
    <n v="16"/>
    <s v="16-Sep-1973"/>
    <n v="26923"/>
    <n v="49"/>
  </r>
  <r>
    <s v="Id121"/>
    <n v="1981"/>
    <s v="Jul"/>
    <n v="5"/>
    <n v="3"/>
    <n v="39597.410000000003"/>
    <s v="tier - 1"/>
    <s v="tier - 2"/>
    <s v="R1017"/>
    <s v="5-Jul-1981"/>
    <s v="Dec"/>
    <x v="0"/>
    <x v="1"/>
    <s v="R1017"/>
    <n v="1981"/>
    <n v="5"/>
    <s v="5-Dec-1981"/>
    <n v="29925"/>
    <n v="41"/>
  </r>
  <r>
    <s v="Id1210"/>
    <n v="1976"/>
    <s v="Nov"/>
    <n v="3"/>
    <n v="3"/>
    <n v="9301.89"/>
    <s v="tier - 2"/>
    <s v="tier - 1"/>
    <s v="R1012"/>
    <s v="3-Nov-1976"/>
    <s v="Nov"/>
    <x v="2"/>
    <x v="2"/>
    <s v="R1012"/>
    <n v="1976"/>
    <n v="3"/>
    <s v="3-Nov-1976"/>
    <n v="28067"/>
    <n v="46"/>
  </r>
  <r>
    <s v="Id1211"/>
    <n v="1973"/>
    <s v="Sep"/>
    <n v="18"/>
    <n v="1"/>
    <n v="9290.14"/>
    <s v="tier - 3"/>
    <s v="tier - 3"/>
    <s v="R1016"/>
    <s v="18-Sep-1973"/>
    <s v="Oct"/>
    <x v="1"/>
    <x v="0"/>
    <s v="R1016"/>
    <n v="1973"/>
    <n v="18"/>
    <s v="18-Oct-1973"/>
    <n v="26955"/>
    <n v="49"/>
  </r>
  <r>
    <s v="Id1212"/>
    <n v="1973"/>
    <s v="Oct"/>
    <n v="16"/>
    <n v="1"/>
    <n v="9288.0300000000007"/>
    <s v="tier - 2"/>
    <s v="tier - 3"/>
    <s v="R1018"/>
    <s v="16-Oct-1973"/>
    <s v="Nov"/>
    <x v="2"/>
    <x v="0"/>
    <s v="R1018"/>
    <n v="1973"/>
    <n v="16"/>
    <s v="16-Nov-1973"/>
    <n v="26984"/>
    <n v="49"/>
  </r>
  <r>
    <s v="Id1213"/>
    <n v="1969"/>
    <s v="Nov"/>
    <n v="26"/>
    <n v="0"/>
    <n v="9285.8700000000008"/>
    <s v="tier - 2"/>
    <s v="tier - 3"/>
    <s v="R1013"/>
    <s v="26-Nov-1969"/>
    <s v="Dec"/>
    <x v="2"/>
    <x v="0"/>
    <s v="R1013"/>
    <n v="1969"/>
    <n v="26"/>
    <s v="26-Dec-1969"/>
    <n v="25563"/>
    <n v="53"/>
  </r>
  <r>
    <s v="Id1214"/>
    <n v="1971"/>
    <s v="Jul"/>
    <n v="2"/>
    <n v="0"/>
    <n v="9283.56"/>
    <s v="tier - 2"/>
    <s v="tier - 3"/>
    <s v="R1013"/>
    <s v="2-Jul-1971"/>
    <s v="Dec"/>
    <x v="2"/>
    <x v="0"/>
    <s v="R1013"/>
    <n v="1971"/>
    <n v="2"/>
    <s v="2-Dec-1971"/>
    <n v="26269"/>
    <n v="51"/>
  </r>
  <r>
    <s v="Id1215"/>
    <n v="1973"/>
    <s v="Oct"/>
    <n v="27"/>
    <n v="1"/>
    <n v="9282.48"/>
    <s v="tier - 3"/>
    <s v="tier - 2"/>
    <s v="R1016"/>
    <s v="27-Oct-1973"/>
    <s v="Aug"/>
    <x v="1"/>
    <x v="1"/>
    <s v="R1016"/>
    <n v="1973"/>
    <n v="27"/>
    <s v="27-Aug-1973"/>
    <n v="26903"/>
    <n v="49"/>
  </r>
  <r>
    <s v="Id1216"/>
    <n v="1971"/>
    <s v="Aug"/>
    <n v="6"/>
    <n v="0"/>
    <n v="9264.7999999999993"/>
    <s v="tier - 2"/>
    <s v="tier - 1"/>
    <s v="R1011"/>
    <s v="6-Aug-1971"/>
    <s v="Jun"/>
    <x v="2"/>
    <x v="2"/>
    <s v="R1011"/>
    <n v="1971"/>
    <n v="6"/>
    <s v="6-Jun-1971"/>
    <n v="26090"/>
    <n v="52"/>
  </r>
  <r>
    <s v="Id1217"/>
    <n v="1974"/>
    <s v="Aug"/>
    <n v="21"/>
    <n v="1"/>
    <n v="9249.5"/>
    <s v="tier - 2"/>
    <s v="tier - 1"/>
    <s v="R1012"/>
    <s v="21-Aug-1974"/>
    <s v="Nov"/>
    <x v="2"/>
    <x v="2"/>
    <s v="R1012"/>
    <n v="1974"/>
    <n v="21"/>
    <s v="21-Nov-1974"/>
    <n v="27354"/>
    <n v="48"/>
  </r>
  <r>
    <s v="Id1218"/>
    <n v="1980"/>
    <s v="Oct"/>
    <n v="5"/>
    <n v="2"/>
    <n v="9247.94"/>
    <s v="tier - 2"/>
    <s v="tier - 1"/>
    <s v="R1021"/>
    <s v="5-Oct-1980"/>
    <s v="Nov"/>
    <x v="2"/>
    <x v="2"/>
    <s v="R1021"/>
    <n v="1980"/>
    <n v="5"/>
    <s v="5-Nov-1980"/>
    <n v="29530"/>
    <n v="42"/>
  </r>
  <r>
    <s v="Id1219"/>
    <n v="1975"/>
    <s v="Dec"/>
    <n v="6"/>
    <n v="2"/>
    <n v="9225.26"/>
    <s v="tier - 3"/>
    <s v="tier - 3"/>
    <s v="R1015"/>
    <s v="6-Dec-1975"/>
    <s v="Jul"/>
    <x v="1"/>
    <x v="0"/>
    <s v="R1015"/>
    <n v="1975"/>
    <n v="6"/>
    <s v="6-Jul-1975"/>
    <n v="27581"/>
    <n v="47"/>
  </r>
  <r>
    <s v="Id122"/>
    <n v="1978"/>
    <s v="Jul"/>
    <n v="12"/>
    <n v="1"/>
    <n v="39556.49"/>
    <s v="tier - 1"/>
    <s v="tier - 2"/>
    <s v="R1015"/>
    <s v="12-Jul-1978"/>
    <s v="Nov"/>
    <x v="0"/>
    <x v="1"/>
    <s v="R1015"/>
    <n v="1978"/>
    <n v="12"/>
    <s v="12-Nov-1978"/>
    <n v="28806"/>
    <n v="44"/>
  </r>
  <r>
    <s v="Id1220"/>
    <n v="1981"/>
    <s v="Dec"/>
    <n v="5"/>
    <n v="5"/>
    <n v="9222.4"/>
    <s v="tier - 2"/>
    <s v="tier - 3"/>
    <s v="R1019"/>
    <s v="5-Dec-1981"/>
    <s v="Jul"/>
    <x v="2"/>
    <x v="0"/>
    <s v="R1019"/>
    <n v="1981"/>
    <n v="5"/>
    <s v="5-Jul-1981"/>
    <n v="29772"/>
    <n v="41"/>
  </r>
  <r>
    <s v="Id1221"/>
    <n v="1986"/>
    <s v="Dec"/>
    <n v="25"/>
    <n v="3"/>
    <n v="9210.06"/>
    <s v="tier - 2"/>
    <s v="tier - 3"/>
    <s v="R1021"/>
    <s v="25-Dec-1986"/>
    <s v="Aug"/>
    <x v="2"/>
    <x v="0"/>
    <s v="R1021"/>
    <n v="1986"/>
    <n v="25"/>
    <s v="25-Aug-1986"/>
    <n v="31649"/>
    <n v="36"/>
  </r>
  <r>
    <s v="Id1222"/>
    <n v="1976"/>
    <s v="Sep"/>
    <n v="10"/>
    <n v="2"/>
    <n v="9193.84"/>
    <s v="tier - 2"/>
    <s v="tier - 1"/>
    <s v="R1012"/>
    <s v="10-Sep-1976"/>
    <s v="Jul"/>
    <x v="2"/>
    <x v="2"/>
    <s v="R1012"/>
    <n v="1976"/>
    <n v="10"/>
    <s v="10-Jul-1976"/>
    <n v="27951"/>
    <n v="46"/>
  </r>
  <r>
    <s v="Id1223"/>
    <n v="1973"/>
    <s v="Dec"/>
    <n v="25"/>
    <n v="1"/>
    <n v="9182.17"/>
    <s v="tier - 2"/>
    <s v="tier - 3"/>
    <s v="R1011"/>
    <s v="25-Dec-1973"/>
    <s v="Jun"/>
    <x v="2"/>
    <x v="0"/>
    <s v="R1011"/>
    <n v="1973"/>
    <n v="25"/>
    <s v="25-Jun-1973"/>
    <n v="26840"/>
    <n v="49"/>
  </r>
  <r>
    <s v="Id1224"/>
    <n v="1971"/>
    <s v="Dec"/>
    <n v="29"/>
    <n v="0"/>
    <n v="9174.14"/>
    <s v="tier - 3"/>
    <s v="tier - 1"/>
    <s v="R1012"/>
    <s v="29-Dec-1971"/>
    <s v="Nov"/>
    <x v="1"/>
    <x v="2"/>
    <s v="R1012"/>
    <n v="1971"/>
    <n v="29"/>
    <s v="29-Nov-1971"/>
    <n v="26266"/>
    <n v="51"/>
  </r>
  <r>
    <s v="Id1225"/>
    <n v="1970"/>
    <s v="Oct"/>
    <n v="24"/>
    <n v="0"/>
    <n v="9171.75"/>
    <s v="tier - 2"/>
    <s v="tier - 2"/>
    <s v="R1012"/>
    <s v="24-Oct-1970"/>
    <s v="Oct"/>
    <x v="2"/>
    <x v="1"/>
    <s v="R1012"/>
    <n v="1970"/>
    <n v="24"/>
    <s v="24-Oct-1970"/>
    <n v="25865"/>
    <n v="52"/>
  </r>
  <r>
    <s v="Id1226"/>
    <n v="1990"/>
    <s v="Aug"/>
    <n v="23"/>
    <n v="3"/>
    <n v="9159.51"/>
    <s v="tier - 2"/>
    <s v="tier - 2"/>
    <s v="R1021"/>
    <s v="23-Aug-1990"/>
    <s v="Jul"/>
    <x v="2"/>
    <x v="1"/>
    <s v="R1021"/>
    <n v="1990"/>
    <n v="23"/>
    <s v="23-Jul-1990"/>
    <n v="33077"/>
    <n v="32"/>
  </r>
  <r>
    <s v="Id1227"/>
    <n v="1982"/>
    <s v="Dec"/>
    <n v="8"/>
    <n v="3"/>
    <n v="9147.5"/>
    <s v="tier - 2"/>
    <s v="tier - 1"/>
    <s v="R1012"/>
    <s v="8-Dec-1982"/>
    <s v="Oct"/>
    <x v="2"/>
    <x v="2"/>
    <s v="R1012"/>
    <n v="1982"/>
    <n v="8"/>
    <s v="8-Oct-1982"/>
    <n v="30232"/>
    <n v="40"/>
  </r>
  <r>
    <s v="Id1228"/>
    <n v="1970"/>
    <s v="Oct"/>
    <n v="18"/>
    <n v="0"/>
    <n v="9144.57"/>
    <s v="tier - 3"/>
    <s v="tier - 2"/>
    <s v="R1011"/>
    <s v="18-Oct-1970"/>
    <s v="Sep"/>
    <x v="1"/>
    <x v="1"/>
    <s v="R1011"/>
    <n v="1970"/>
    <n v="18"/>
    <s v="18-Sep-1970"/>
    <n v="25829"/>
    <n v="52"/>
  </r>
  <r>
    <s v="Id1229"/>
    <n v="1970"/>
    <s v="Aug"/>
    <n v="12"/>
    <n v="0"/>
    <n v="9140.9500000000007"/>
    <s v="tier - 3"/>
    <s v="tier - 3"/>
    <s v="R1013"/>
    <s v="12-Aug-1970"/>
    <s v="Aug"/>
    <x v="1"/>
    <x v="0"/>
    <s v="R1013"/>
    <n v="1970"/>
    <n v="12"/>
    <s v="12-Aug-1970"/>
    <n v="25792"/>
    <n v="52"/>
  </r>
  <r>
    <s v="Id123"/>
    <n v="1966"/>
    <s v="Jun"/>
    <n v="24"/>
    <n v="0"/>
    <n v="39396.86"/>
    <s v="tier - 2"/>
    <s v="tier - 2"/>
    <s v="R1011"/>
    <s v="24-Jun-1966"/>
    <s v="Nov"/>
    <x v="2"/>
    <x v="1"/>
    <s v="R1011"/>
    <n v="1966"/>
    <n v="24"/>
    <s v="24-Nov-1966"/>
    <n v="24435"/>
    <n v="56"/>
  </r>
  <r>
    <s v="Id1230"/>
    <n v="1977"/>
    <s v="Dec"/>
    <n v="2"/>
    <n v="3"/>
    <n v="9101.7999999999993"/>
    <s v="tier - 2"/>
    <s v="tier - 1"/>
    <s v="R1011"/>
    <s v="2-Dec-1977"/>
    <s v="Aug"/>
    <x v="2"/>
    <x v="2"/>
    <s v="R1011"/>
    <n v="1977"/>
    <n v="2"/>
    <s v="2-Aug-1977"/>
    <n v="28339"/>
    <n v="45"/>
  </r>
  <r>
    <s v="Id1231"/>
    <n v="1965"/>
    <s v="Nov"/>
    <n v="9"/>
    <n v="0"/>
    <n v="9095.94"/>
    <s v="tier - 3"/>
    <s v="tier - 1"/>
    <s v="R1011"/>
    <s v="9-Nov-1965"/>
    <s v="Jul"/>
    <x v="1"/>
    <x v="2"/>
    <s v="R1011"/>
    <n v="1965"/>
    <n v="9"/>
    <s v="9-Jul-1965"/>
    <n v="23932"/>
    <n v="57"/>
  </r>
  <r>
    <s v="Id1232"/>
    <n v="1977"/>
    <s v="Nov"/>
    <n v="4"/>
    <n v="2"/>
    <n v="9095.07"/>
    <s v="tier - 2"/>
    <s v="tier - 2"/>
    <s v="R1024"/>
    <s v="4-Nov-1977"/>
    <s v="Oct"/>
    <x v="2"/>
    <x v="1"/>
    <s v="R1024"/>
    <n v="1977"/>
    <n v="4"/>
    <s v="4-Oct-1977"/>
    <n v="28402"/>
    <n v="45"/>
  </r>
  <r>
    <s v="Id1233"/>
    <n v="1972"/>
    <s v="Dec"/>
    <n v="2"/>
    <n v="1"/>
    <n v="9058.73"/>
    <s v="tier - 3"/>
    <s v="tier - 2"/>
    <s v="R1013"/>
    <s v="2-Dec-1972"/>
    <s v="Nov"/>
    <x v="1"/>
    <x v="1"/>
    <s v="R1013"/>
    <n v="1972"/>
    <n v="2"/>
    <s v="2-Nov-1972"/>
    <n v="26605"/>
    <n v="50"/>
  </r>
  <r>
    <s v="Id1234"/>
    <n v="1972"/>
    <s v="Dec"/>
    <n v="7"/>
    <n v="1"/>
    <n v="9048.0300000000007"/>
    <s v="tier - 2"/>
    <s v="tier - 2"/>
    <s v="R1013"/>
    <s v="7-Dec-1972"/>
    <s v="Oct"/>
    <x v="2"/>
    <x v="1"/>
    <s v="R1013"/>
    <n v="1972"/>
    <n v="7"/>
    <s v="7-Oct-1972"/>
    <n v="26579"/>
    <n v="50"/>
  </r>
  <r>
    <s v="Id1235"/>
    <n v="1993"/>
    <s v="Dec"/>
    <n v="1"/>
    <n v="0"/>
    <n v="9010.2000000000007"/>
    <s v="tier - 2"/>
    <s v="tier - 3"/>
    <s v="R1026"/>
    <s v="1-Dec-1993"/>
    <s v="Jul"/>
    <x v="2"/>
    <x v="0"/>
    <s v="R1026"/>
    <n v="1993"/>
    <n v="1"/>
    <s v="1-Jul-1993"/>
    <n v="34151"/>
    <n v="29"/>
  </r>
  <r>
    <s v="Id1236"/>
    <n v="1979"/>
    <s v="Dec"/>
    <n v="16"/>
    <n v="2"/>
    <n v="8998.43"/>
    <s v="tier - 2"/>
    <s v="tier - 1"/>
    <s v="R1025"/>
    <s v="16-Dec-1979"/>
    <s v="Oct"/>
    <x v="2"/>
    <x v="2"/>
    <s v="R1025"/>
    <n v="1979"/>
    <n v="16"/>
    <s v="16-Oct-1979"/>
    <n v="29144"/>
    <n v="43"/>
  </r>
  <r>
    <s v="Id1237"/>
    <n v="1973"/>
    <s v="Oct"/>
    <n v="11"/>
    <n v="0"/>
    <n v="8988.16"/>
    <s v="tier - 2"/>
    <s v="tier - 1"/>
    <s v="R1012"/>
    <s v="11-Oct-1973"/>
    <s v="Jul"/>
    <x v="2"/>
    <x v="2"/>
    <s v="R1012"/>
    <n v="1973"/>
    <n v="11"/>
    <s v="11-Jul-1973"/>
    <n v="26856"/>
    <n v="49"/>
  </r>
  <r>
    <s v="Id1238"/>
    <n v="1974"/>
    <s v="Jul"/>
    <n v="21"/>
    <n v="2"/>
    <n v="8978.19"/>
    <s v="tier - 2"/>
    <s v="tier - 2"/>
    <s v="R1013"/>
    <s v="21-Jul-1974"/>
    <s v="Aug"/>
    <x v="2"/>
    <x v="1"/>
    <s v="R1013"/>
    <n v="1974"/>
    <n v="21"/>
    <s v="21-Aug-1974"/>
    <n v="27262"/>
    <n v="48"/>
  </r>
  <r>
    <s v="Id1239"/>
    <n v="1974"/>
    <s v="Sep"/>
    <n v="8"/>
    <n v="2"/>
    <n v="8968.33"/>
    <s v="tier - 3"/>
    <s v="tier - 2"/>
    <s v="R1011"/>
    <s v="8-Sep-1974"/>
    <s v="Aug"/>
    <x v="1"/>
    <x v="1"/>
    <s v="R1011"/>
    <n v="1974"/>
    <n v="8"/>
    <s v="8-Aug-1974"/>
    <n v="27249"/>
    <n v="48"/>
  </r>
  <r>
    <s v="Id124"/>
    <n v="1978"/>
    <s v="Aug"/>
    <n v="5"/>
    <n v="2"/>
    <n v="39352.6"/>
    <s v="tier - 2"/>
    <s v="tier - 3"/>
    <s v="R1011"/>
    <s v="5-Aug-1978"/>
    <s v="Jun"/>
    <x v="2"/>
    <x v="0"/>
    <s v="R1011"/>
    <n v="1978"/>
    <n v="5"/>
    <s v="5-Jun-1978"/>
    <n v="28646"/>
    <n v="45"/>
  </r>
  <r>
    <s v="Id1240"/>
    <n v="1983"/>
    <s v="Jul"/>
    <n v="15"/>
    <n v="5"/>
    <n v="8965.7999999999993"/>
    <s v="tier - 2"/>
    <s v="tier - 3"/>
    <s v="R1012"/>
    <s v="15-Jul-1983"/>
    <s v="Dec"/>
    <x v="2"/>
    <x v="0"/>
    <s v="R1012"/>
    <n v="1983"/>
    <n v="15"/>
    <s v="15-Dec-1983"/>
    <n v="30665"/>
    <n v="39"/>
  </r>
  <r>
    <s v="Id1241"/>
    <n v="1974"/>
    <s v="Aug"/>
    <n v="17"/>
    <n v="1"/>
    <n v="8964.06"/>
    <s v="tier - 3"/>
    <s v="tier - 2"/>
    <s v="R1016"/>
    <s v="17-Aug-1974"/>
    <s v="Aug"/>
    <x v="1"/>
    <x v="1"/>
    <s v="R1016"/>
    <n v="1974"/>
    <n v="17"/>
    <s v="17-Aug-1974"/>
    <n v="27258"/>
    <n v="48"/>
  </r>
  <r>
    <s v="Id1242"/>
    <n v="1992"/>
    <s v="Sep"/>
    <n v="27"/>
    <n v="0"/>
    <n v="8954.99"/>
    <s v="tier - 2"/>
    <s v="tier - 3"/>
    <s v="R1026"/>
    <s v="27-Sep-1992"/>
    <s v="Sep"/>
    <x v="2"/>
    <x v="0"/>
    <s v="R1026"/>
    <n v="1992"/>
    <n v="27"/>
    <s v="27-Sep-1992"/>
    <n v="33874"/>
    <n v="30"/>
  </r>
  <r>
    <s v="Id1243"/>
    <n v="1976"/>
    <s v="Dec"/>
    <n v="25"/>
    <n v="3"/>
    <n v="8944.1200000000008"/>
    <s v="tier - 3"/>
    <s v="tier - 2"/>
    <s v="R1013"/>
    <s v="25-Dec-1976"/>
    <s v="Oct"/>
    <x v="1"/>
    <x v="1"/>
    <s v="R1013"/>
    <n v="1976"/>
    <n v="25"/>
    <s v="25-Oct-1976"/>
    <n v="28058"/>
    <n v="46"/>
  </r>
  <r>
    <s v="Id1244"/>
    <n v="1972"/>
    <s v="Jun"/>
    <n v="6"/>
    <n v="0"/>
    <n v="8932.08"/>
    <s v="tier - 2"/>
    <s v="tier - 1"/>
    <s v="R1011"/>
    <s v="6-Jun-1972"/>
    <s v="Jun"/>
    <x v="2"/>
    <x v="2"/>
    <s v="R1011"/>
    <n v="1972"/>
    <n v="6"/>
    <s v="6-Jun-1972"/>
    <n v="26456"/>
    <n v="51"/>
  </r>
  <r>
    <s v="Id1245"/>
    <n v="1975"/>
    <s v="Jul"/>
    <n v="7"/>
    <n v="1"/>
    <n v="8930.93"/>
    <s v="tier - 2"/>
    <s v="tier - 2"/>
    <s v="R1012"/>
    <s v="7-Jul-1975"/>
    <s v="Jun"/>
    <x v="2"/>
    <x v="1"/>
    <s v="R1012"/>
    <n v="1975"/>
    <n v="7"/>
    <s v="7-Jun-1975"/>
    <n v="27552"/>
    <n v="48"/>
  </r>
  <r>
    <s v="Id1246"/>
    <n v="1967"/>
    <s v="Sep"/>
    <n v="6"/>
    <n v="0"/>
    <n v="8908.4699999999993"/>
    <s v="tier - 3"/>
    <s v="tier - 2"/>
    <s v="R1013"/>
    <s v="6-Sep-1967"/>
    <s v="Jul"/>
    <x v="1"/>
    <x v="1"/>
    <s v="R1013"/>
    <n v="1967"/>
    <n v="6"/>
    <s v="6-Jul-1967"/>
    <n v="24659"/>
    <n v="55"/>
  </r>
  <r>
    <s v="Id1247"/>
    <n v="1997"/>
    <s v="Nov"/>
    <n v="28"/>
    <n v="0"/>
    <n v="8906.14"/>
    <s v="tier - 2"/>
    <s v="tier - 2"/>
    <s v="R1012"/>
    <s v="28-Nov-1997"/>
    <s v="Nov"/>
    <x v="2"/>
    <x v="1"/>
    <s v="R1012"/>
    <n v="1997"/>
    <n v="28"/>
    <s v="28-Nov-1997"/>
    <n v="35762"/>
    <n v="25"/>
  </r>
  <r>
    <s v="Id1248"/>
    <n v="1978"/>
    <s v="Dec"/>
    <n v="16"/>
    <n v="3"/>
    <n v="8891.14"/>
    <s v="tier - 2"/>
    <s v="tier - 3"/>
    <s v="R1017"/>
    <s v="16-Dec-1978"/>
    <s v="Dec"/>
    <x v="2"/>
    <x v="0"/>
    <s v="R1017"/>
    <n v="1978"/>
    <n v="16"/>
    <s v="16-Dec-1978"/>
    <n v="28840"/>
    <n v="44"/>
  </r>
  <r>
    <s v="Id1249"/>
    <n v="1973"/>
    <s v="Sep"/>
    <n v="9"/>
    <n v="0"/>
    <n v="8890.59"/>
    <s v="tier - 2"/>
    <s v="tier - 3"/>
    <s v="R1012"/>
    <s v="9-Sep-1973"/>
    <s v="Aug"/>
    <x v="2"/>
    <x v="0"/>
    <s v="R1012"/>
    <n v="1973"/>
    <n v="9"/>
    <s v="9-Aug-1973"/>
    <n v="26885"/>
    <n v="49"/>
  </r>
  <r>
    <s v="Id125"/>
    <n v="1982"/>
    <s v="Aug"/>
    <n v="16"/>
    <n v="3"/>
    <n v="39315.279999999999"/>
    <s v="tier - 2"/>
    <s v="tier - 3"/>
    <s v="R1011"/>
    <s v="16-Aug-1982"/>
    <s v="Oct"/>
    <x v="2"/>
    <x v="0"/>
    <s v="R1011"/>
    <n v="1982"/>
    <n v="16"/>
    <s v="16-Oct-1982"/>
    <n v="30240"/>
    <n v="40"/>
  </r>
  <r>
    <s v="Id1250"/>
    <n v="1974"/>
    <s v="Jun"/>
    <n v="18"/>
    <n v="1"/>
    <n v="8871.15"/>
    <s v="tier - 2"/>
    <s v="tier - 3"/>
    <s v="R1013"/>
    <s v="18-Jun-1974"/>
    <s v="Aug"/>
    <x v="2"/>
    <x v="0"/>
    <s v="R1013"/>
    <n v="1974"/>
    <n v="18"/>
    <s v="18-Aug-1974"/>
    <n v="27259"/>
    <n v="48"/>
  </r>
  <r>
    <s v="Id1251"/>
    <n v="1972"/>
    <s v="Nov"/>
    <n v="22"/>
    <n v="0"/>
    <n v="8835.26"/>
    <s v="tier - 3"/>
    <s v="tier - 2"/>
    <s v="R1012"/>
    <s v="22-Nov-1972"/>
    <s v="Oct"/>
    <x v="1"/>
    <x v="1"/>
    <s v="R1012"/>
    <n v="1972"/>
    <n v="22"/>
    <s v="22-Oct-1972"/>
    <n v="26594"/>
    <n v="50"/>
  </r>
  <r>
    <s v="Id1252"/>
    <n v="1972"/>
    <s v="Nov"/>
    <n v="14"/>
    <n v="0"/>
    <n v="8827.2099999999991"/>
    <s v="tier - 3"/>
    <s v="tier - 1"/>
    <s v="R1012"/>
    <s v="14-Nov-1972"/>
    <s v="Dec"/>
    <x v="1"/>
    <x v="2"/>
    <s v="R1012"/>
    <n v="1972"/>
    <n v="14"/>
    <s v="14-Dec-1972"/>
    <n v="26647"/>
    <n v="50"/>
  </r>
  <r>
    <s v="Id1253"/>
    <n v="1976"/>
    <s v="Jul"/>
    <n v="14"/>
    <n v="2"/>
    <n v="8825.09"/>
    <s v="tier - 2"/>
    <s v="tier - 3"/>
    <s v="R1011"/>
    <s v="14-Jul-1976"/>
    <s v="Dec"/>
    <x v="2"/>
    <x v="0"/>
    <s v="R1011"/>
    <n v="1976"/>
    <n v="14"/>
    <s v="14-Dec-1976"/>
    <n v="28108"/>
    <n v="46"/>
  </r>
  <r>
    <s v="Id1254"/>
    <n v="1988"/>
    <s v="Aug"/>
    <n v="22"/>
    <n v="3"/>
    <n v="8824.27"/>
    <s v="tier - 2"/>
    <s v="tier - 1"/>
    <s v="R1025"/>
    <s v="22-Aug-1988"/>
    <s v="Oct"/>
    <x v="2"/>
    <x v="2"/>
    <s v="R1025"/>
    <n v="1988"/>
    <n v="22"/>
    <s v="22-Oct-1988"/>
    <n v="32438"/>
    <n v="34"/>
  </r>
  <r>
    <s v="Id1255"/>
    <n v="1976"/>
    <s v="Oct"/>
    <n v="19"/>
    <n v="1"/>
    <n v="8823.99"/>
    <s v="tier - 2"/>
    <s v="tier - 3"/>
    <s v="R1024"/>
    <s v="19-Oct-1976"/>
    <s v="Oct"/>
    <x v="2"/>
    <x v="0"/>
    <s v="R1024"/>
    <n v="1976"/>
    <n v="19"/>
    <s v="19-Oct-1976"/>
    <n v="28052"/>
    <n v="46"/>
  </r>
  <r>
    <s v="Id1256"/>
    <n v="1976"/>
    <s v="Jun"/>
    <n v="14"/>
    <n v="2"/>
    <n v="8823.2800000000007"/>
    <s v="tier - 2"/>
    <s v="tier - 1"/>
    <s v="R1011"/>
    <s v="14-Jun-1976"/>
    <s v="Aug"/>
    <x v="2"/>
    <x v="2"/>
    <s v="R1011"/>
    <n v="1976"/>
    <n v="14"/>
    <s v="14-Aug-1976"/>
    <n v="27986"/>
    <n v="46"/>
  </r>
  <r>
    <s v="Id1257"/>
    <n v="2001"/>
    <s v="Nov"/>
    <n v="7"/>
    <n v="0"/>
    <n v="8821.8799999999992"/>
    <s v="tier - 2"/>
    <s v="tier - 3"/>
    <s v="R1023"/>
    <s v="7-Nov-2001"/>
    <s v="Nov"/>
    <x v="2"/>
    <x v="0"/>
    <s v="R1023"/>
    <n v="2001"/>
    <n v="7"/>
    <s v="7-Nov-2001"/>
    <n v="37202"/>
    <n v="21"/>
  </r>
  <r>
    <s v="Id1258"/>
    <n v="1965"/>
    <s v="Aug"/>
    <n v="29"/>
    <n v="0"/>
    <n v="8800.49"/>
    <s v="tier - 3"/>
    <s v="tier - 2"/>
    <s v="R1013"/>
    <s v="29-Aug-1965"/>
    <s v="Jun"/>
    <x v="1"/>
    <x v="1"/>
    <s v="R1013"/>
    <n v="1965"/>
    <n v="29"/>
    <s v="29-Jun-1965"/>
    <n v="23922"/>
    <n v="57"/>
  </r>
  <r>
    <s v="Id1259"/>
    <n v="1971"/>
    <s v="Jun"/>
    <n v="18"/>
    <n v="0"/>
    <n v="8798.59"/>
    <s v="tier - 2"/>
    <s v="tier - 1"/>
    <s v="R1011"/>
    <s v="18-Jun-1971"/>
    <s v="Aug"/>
    <x v="2"/>
    <x v="2"/>
    <s v="R1011"/>
    <n v="1971"/>
    <n v="18"/>
    <s v="18-Aug-1971"/>
    <n v="26163"/>
    <n v="51"/>
  </r>
  <r>
    <s v="Id126"/>
    <n v="1992"/>
    <s v="Nov"/>
    <n v="30"/>
    <n v="2"/>
    <n v="39241.440000000002"/>
    <s v="tier - 1"/>
    <s v="tier - 3"/>
    <s v="R1011"/>
    <s v="30-Nov-1992"/>
    <s v="Dec"/>
    <x v="0"/>
    <x v="0"/>
    <s v="R1011"/>
    <n v="1992"/>
    <n v="30"/>
    <s v="30-Dec-1992"/>
    <n v="33968"/>
    <n v="30"/>
  </r>
  <r>
    <s v="Id1260"/>
    <n v="1971"/>
    <s v="Aug"/>
    <n v="23"/>
    <n v="0"/>
    <n v="8782.4699999999993"/>
    <s v="tier - 2"/>
    <s v="tier - 3"/>
    <s v="R1011"/>
    <s v="23-Aug-1971"/>
    <s v="Aug"/>
    <x v="2"/>
    <x v="0"/>
    <s v="R1011"/>
    <n v="1971"/>
    <n v="23"/>
    <s v="23-Aug-1971"/>
    <n v="26168"/>
    <n v="51"/>
  </r>
  <r>
    <s v="Id1261"/>
    <n v="1974"/>
    <s v="Sep"/>
    <n v="6"/>
    <n v="1"/>
    <n v="8765.25"/>
    <s v="tier - 2"/>
    <s v="tier - 3"/>
    <s v="R1012"/>
    <s v="6-Sep-1974"/>
    <s v="Sep"/>
    <x v="2"/>
    <x v="0"/>
    <s v="R1012"/>
    <n v="1974"/>
    <n v="6"/>
    <s v="6-Sep-1974"/>
    <n v="27278"/>
    <n v="48"/>
  </r>
  <r>
    <s v="Id1262"/>
    <n v="1969"/>
    <s v="Sep"/>
    <n v="9"/>
    <n v="0"/>
    <n v="8760.1200000000008"/>
    <s v="tier - 2"/>
    <s v="tier - 1"/>
    <s v="R1013"/>
    <s v="9-Sep-1969"/>
    <s v="Oct"/>
    <x v="2"/>
    <x v="2"/>
    <s v="R1013"/>
    <n v="1969"/>
    <n v="9"/>
    <s v="9-Oct-1969"/>
    <n v="25485"/>
    <n v="53"/>
  </r>
  <r>
    <s v="Id1263"/>
    <n v="1999"/>
    <s v="Aug"/>
    <n v="23"/>
    <n v="0"/>
    <n v="8747.68"/>
    <s v="tier - 2"/>
    <s v="tier - 3"/>
    <s v="R1011"/>
    <s v="23-Aug-1999"/>
    <s v="Nov"/>
    <x v="2"/>
    <x v="0"/>
    <s v="R1011"/>
    <n v="1999"/>
    <n v="23"/>
    <s v="23-Nov-1999"/>
    <n v="36487"/>
    <n v="23"/>
  </r>
  <r>
    <s v="Id1264"/>
    <n v="1976"/>
    <s v="Jun"/>
    <n v="17"/>
    <n v="2"/>
    <n v="8733.23"/>
    <s v="tier - 2"/>
    <s v="tier - 3"/>
    <s v="R1012"/>
    <s v="17-Jun-1976"/>
    <s v="Jun"/>
    <x v="2"/>
    <x v="0"/>
    <s v="R1012"/>
    <n v="1976"/>
    <n v="17"/>
    <s v="17-Jun-1976"/>
    <n v="27928"/>
    <n v="46"/>
  </r>
  <r>
    <s v="Id1265"/>
    <n v="1973"/>
    <s v="Jun"/>
    <n v="25"/>
    <n v="1"/>
    <n v="8703.4599999999991"/>
    <s v="tier - 3"/>
    <s v="tier - 3"/>
    <s v="R1011"/>
    <s v="25-Jun-1973"/>
    <s v="Sep"/>
    <x v="1"/>
    <x v="0"/>
    <s v="R1011"/>
    <n v="1973"/>
    <n v="25"/>
    <s v="25-Sep-1973"/>
    <n v="26932"/>
    <n v="49"/>
  </r>
  <r>
    <s v="Id1266"/>
    <n v="1980"/>
    <s v="Oct"/>
    <n v="28"/>
    <n v="2"/>
    <n v="8701.84"/>
    <s v="tier - 2"/>
    <s v="tier - 3"/>
    <s v="R1021"/>
    <s v="28-Oct-1980"/>
    <s v="Nov"/>
    <x v="2"/>
    <x v="0"/>
    <s v="R1021"/>
    <n v="1980"/>
    <n v="28"/>
    <s v="28-Nov-1980"/>
    <n v="29553"/>
    <n v="42"/>
  </r>
  <r>
    <s v="Id1267"/>
    <n v="1973"/>
    <s v="Oct"/>
    <n v="11"/>
    <n v="0"/>
    <n v="8688.86"/>
    <s v="tier - 2"/>
    <s v="tier - 1"/>
    <s v="R1017"/>
    <s v="11-Oct-1973"/>
    <s v="Aug"/>
    <x v="2"/>
    <x v="2"/>
    <s v="R1017"/>
    <n v="1973"/>
    <n v="11"/>
    <s v="11-Aug-1973"/>
    <n v="26887"/>
    <n v="49"/>
  </r>
  <r>
    <s v="Id1268"/>
    <n v="1974"/>
    <s v="Aug"/>
    <n v="16"/>
    <n v="0"/>
    <n v="8671.19"/>
    <s v="tier - 2"/>
    <s v="tier - 1"/>
    <s v="R1012"/>
    <s v="16-Aug-1974"/>
    <s v="Jun"/>
    <x v="2"/>
    <x v="2"/>
    <s v="R1012"/>
    <n v="1974"/>
    <n v="16"/>
    <s v="16-Jun-1974"/>
    <n v="27196"/>
    <n v="48"/>
  </r>
  <r>
    <s v="Id1269"/>
    <n v="1969"/>
    <s v="Aug"/>
    <n v="10"/>
    <n v="0"/>
    <n v="8665.14"/>
    <s v="tier - 2"/>
    <s v="tier - 3"/>
    <s v="R1013"/>
    <s v="10-Aug-1969"/>
    <s v="Jul"/>
    <x v="2"/>
    <x v="0"/>
    <s v="R1013"/>
    <n v="1969"/>
    <n v="10"/>
    <s v="10-Jul-1969"/>
    <n v="25394"/>
    <n v="53"/>
  </r>
  <r>
    <s v="Id127"/>
    <n v="1962"/>
    <s v="Jul"/>
    <n v="7"/>
    <n v="0"/>
    <n v="39221.120000000003"/>
    <s v="tier - 2"/>
    <s v="tier - 1"/>
    <s v="R1011"/>
    <s v="7-Jul-1962"/>
    <s v="Nov"/>
    <x v="2"/>
    <x v="2"/>
    <s v="R1011"/>
    <n v="1962"/>
    <n v="7"/>
    <s v="7-Nov-1962"/>
    <n v="22957"/>
    <n v="60"/>
  </r>
  <r>
    <s v="Id1270"/>
    <n v="1965"/>
    <s v="Oct"/>
    <n v="21"/>
    <n v="0"/>
    <n v="8665.09"/>
    <s v="tier - 3"/>
    <s v="tier - 2"/>
    <s v="R1012"/>
    <s v="21-Oct-1965"/>
    <s v="Oct"/>
    <x v="1"/>
    <x v="1"/>
    <s v="R1012"/>
    <n v="1965"/>
    <n v="21"/>
    <s v="21-Oct-1965"/>
    <n v="24036"/>
    <n v="57"/>
  </r>
  <r>
    <s v="Id1271"/>
    <n v="1975"/>
    <s v="Aug"/>
    <n v="3"/>
    <n v="1"/>
    <n v="8627.5400000000009"/>
    <s v="tier - 2"/>
    <s v="tier - 2"/>
    <s v="R1017"/>
    <s v="3-Aug-1975"/>
    <s v="Jun"/>
    <x v="2"/>
    <x v="1"/>
    <s v="R1017"/>
    <n v="1975"/>
    <n v="3"/>
    <s v="3-Jun-1975"/>
    <n v="27548"/>
    <n v="48"/>
  </r>
  <r>
    <s v="Id1272"/>
    <n v="1977"/>
    <s v="Sep"/>
    <n v="2"/>
    <n v="3"/>
    <n v="8615.2999999999993"/>
    <s v="tier - 2"/>
    <s v="tier - 3"/>
    <s v="R1011"/>
    <s v="2-Sep-1977"/>
    <s v="Jun"/>
    <x v="2"/>
    <x v="0"/>
    <s v="R1011"/>
    <n v="1977"/>
    <n v="2"/>
    <s v="2-Jun-1977"/>
    <n v="28278"/>
    <n v="46"/>
  </r>
  <r>
    <s v="Id1273"/>
    <n v="1979"/>
    <s v="Jul"/>
    <n v="17"/>
    <n v="3"/>
    <n v="8606.2199999999993"/>
    <s v="tier - 1"/>
    <s v="tier - 2"/>
    <s v="R1014"/>
    <s v="17-Jul-1979"/>
    <s v="Jun"/>
    <x v="0"/>
    <x v="1"/>
    <s v="R1014"/>
    <n v="1979"/>
    <n v="17"/>
    <s v="17-Jun-1979"/>
    <n v="29023"/>
    <n v="43"/>
  </r>
  <r>
    <s v="Id1274"/>
    <n v="1977"/>
    <s v="Oct"/>
    <n v="15"/>
    <n v="3"/>
    <n v="8605.36"/>
    <s v="tier - 2"/>
    <s v="tier - 2"/>
    <s v="R1013"/>
    <s v="15-Oct-1977"/>
    <s v="Sep"/>
    <x v="2"/>
    <x v="1"/>
    <s v="R1013"/>
    <n v="1977"/>
    <n v="15"/>
    <s v="15-Sep-1977"/>
    <n v="28383"/>
    <n v="45"/>
  </r>
  <r>
    <s v="Id1275"/>
    <n v="1977"/>
    <s v="Nov"/>
    <n v="12"/>
    <n v="2"/>
    <n v="8604.48"/>
    <s v="tier - 3"/>
    <s v="tier - 2"/>
    <s v="R1016"/>
    <s v="12-Nov-1977"/>
    <s v="Sep"/>
    <x v="1"/>
    <x v="1"/>
    <s v="R1016"/>
    <n v="1977"/>
    <n v="12"/>
    <s v="12-Sep-1977"/>
    <n v="28380"/>
    <n v="45"/>
  </r>
  <r>
    <s v="Id1276"/>
    <n v="1977"/>
    <s v="Sep"/>
    <n v="24"/>
    <n v="2"/>
    <n v="8603.82"/>
    <s v="tier - 2"/>
    <s v="tier - 1"/>
    <s v="R1019"/>
    <s v="24-Sep-1977"/>
    <s v="Jun"/>
    <x v="2"/>
    <x v="2"/>
    <s v="R1019"/>
    <n v="1977"/>
    <n v="24"/>
    <s v="24-Jun-1977"/>
    <n v="28300"/>
    <n v="45"/>
  </r>
  <r>
    <s v="Id1277"/>
    <n v="1973"/>
    <s v="Jul"/>
    <n v="11"/>
    <n v="0"/>
    <n v="8601.33"/>
    <s v="tier - 2"/>
    <s v="tier - 1"/>
    <s v="R1013"/>
    <s v="11-Jul-1973"/>
    <s v="Nov"/>
    <x v="2"/>
    <x v="2"/>
    <s v="R1013"/>
    <n v="1973"/>
    <n v="11"/>
    <s v="11-Nov-1973"/>
    <n v="26979"/>
    <n v="49"/>
  </r>
  <r>
    <s v="Id1278"/>
    <n v="1983"/>
    <s v="Jul"/>
    <n v="25"/>
    <n v="5"/>
    <n v="8596.83"/>
    <s v="tier - 2"/>
    <s v="tier - 3"/>
    <s v="R1013"/>
    <s v="25-Jul-1983"/>
    <s v="Dec"/>
    <x v="2"/>
    <x v="0"/>
    <s v="R1013"/>
    <n v="1983"/>
    <n v="25"/>
    <s v="25-Dec-1983"/>
    <n v="30675"/>
    <n v="39"/>
  </r>
  <r>
    <s v="Id1279"/>
    <n v="1983"/>
    <s v="Dec"/>
    <n v="30"/>
    <n v="5"/>
    <n v="8582.2999999999993"/>
    <s v="tier - 2"/>
    <s v="tier - 1"/>
    <s v="R1013"/>
    <s v="30-Dec-1983"/>
    <s v="Sep"/>
    <x v="2"/>
    <x v="2"/>
    <s v="R1013"/>
    <n v="1983"/>
    <n v="30"/>
    <s v="30-Sep-1983"/>
    <n v="30589"/>
    <n v="39"/>
  </r>
  <r>
    <s v="Id128"/>
    <n v="1982"/>
    <s v="Aug"/>
    <n v="4"/>
    <n v="1"/>
    <n v="39125.33"/>
    <s v="tier - 1"/>
    <s v="tier - 1"/>
    <s v="R1016"/>
    <s v="4-Aug-1982"/>
    <s v="Dec"/>
    <x v="0"/>
    <x v="2"/>
    <s v="R1016"/>
    <n v="1982"/>
    <n v="4"/>
    <s v="4-Dec-1982"/>
    <n v="30289"/>
    <n v="40"/>
  </r>
  <r>
    <s v="Id1280"/>
    <n v="1987"/>
    <s v="Nov"/>
    <n v="11"/>
    <n v="3"/>
    <n v="8573.2999999999993"/>
    <s v="tier - 2"/>
    <s v="tier - 2"/>
    <s v="R1021"/>
    <s v="11-Nov-1987"/>
    <s v="Sep"/>
    <x v="2"/>
    <x v="1"/>
    <s v="R1021"/>
    <n v="1987"/>
    <n v="11"/>
    <s v="11-Sep-1987"/>
    <n v="32031"/>
    <n v="35"/>
  </r>
  <r>
    <s v="Id1281"/>
    <n v="1982"/>
    <s v="Dec"/>
    <n v="6"/>
    <n v="3"/>
    <n v="8572.0400000000009"/>
    <s v="tier - 2"/>
    <s v="tier - 2"/>
    <s v="R1021"/>
    <s v="6-Dec-1982"/>
    <s v="Aug"/>
    <x v="2"/>
    <x v="1"/>
    <s v="R1021"/>
    <n v="1982"/>
    <n v="6"/>
    <s v="6-Aug-1982"/>
    <n v="30169"/>
    <n v="40"/>
  </r>
  <r>
    <s v="Id1282"/>
    <n v="1975"/>
    <s v="Sep"/>
    <n v="26"/>
    <n v="1"/>
    <n v="8569.86"/>
    <s v="tier - 2"/>
    <s v="tier - 3"/>
    <s v="R1013"/>
    <s v="26-Sep-1975"/>
    <s v="Dec"/>
    <x v="2"/>
    <x v="0"/>
    <s v="R1013"/>
    <n v="1975"/>
    <n v="26"/>
    <s v="26-Dec-1975"/>
    <n v="27754"/>
    <n v="47"/>
  </r>
  <r>
    <s v="Id1283"/>
    <n v="1988"/>
    <s v="Sep"/>
    <n v="21"/>
    <n v="3"/>
    <n v="8567.25"/>
    <s v="tier - 2"/>
    <s v="tier - 1"/>
    <s v="R1012"/>
    <s v="21-Sep-1988"/>
    <s v="Jun"/>
    <x v="2"/>
    <x v="2"/>
    <s v="R1012"/>
    <n v="1988"/>
    <n v="21"/>
    <s v="21-Jun-1988"/>
    <n v="32315"/>
    <n v="34"/>
  </r>
  <r>
    <s v="Id1284"/>
    <n v="1975"/>
    <s v="Aug"/>
    <n v="21"/>
    <n v="1"/>
    <n v="8556.91"/>
    <s v="tier - 2"/>
    <s v="tier - 1"/>
    <s v="R1011"/>
    <s v="21-Aug-1975"/>
    <s v="Sep"/>
    <x v="2"/>
    <x v="2"/>
    <s v="R1011"/>
    <n v="1975"/>
    <n v="21"/>
    <s v="21-Sep-1975"/>
    <n v="27658"/>
    <n v="47"/>
  </r>
  <r>
    <s v="Id1285"/>
    <n v="1975"/>
    <s v="Aug"/>
    <n v="6"/>
    <n v="1"/>
    <n v="8551.35"/>
    <s v="tier - 2"/>
    <s v="tier - 2"/>
    <s v="R1011"/>
    <s v="6-Aug-1975"/>
    <s v="Oct"/>
    <x v="2"/>
    <x v="1"/>
    <s v="R1011"/>
    <n v="1975"/>
    <n v="6"/>
    <s v="6-Oct-1975"/>
    <n v="27673"/>
    <n v="47"/>
  </r>
  <r>
    <s v="Id1286"/>
    <s v="?"/>
    <s v="Dec"/>
    <n v="12"/>
    <n v="1"/>
    <n v="8547.69"/>
    <s v="tier - 2"/>
    <s v="tier - 1"/>
    <s v="R1013"/>
    <s v="12-Dec-?"/>
    <s v="Sep"/>
    <x v="2"/>
    <x v="2"/>
    <s v="R1013"/>
    <n v="1983"/>
    <n v="12"/>
    <s v="12-Sep-1983"/>
    <n v="30571"/>
    <n v="39"/>
  </r>
  <r>
    <s v="Id1287"/>
    <n v="1975"/>
    <s v="Nov"/>
    <n v="6"/>
    <n v="1"/>
    <n v="8539.67"/>
    <s v="tier - 2"/>
    <s v="tier - 3"/>
    <s v="R1011"/>
    <s v="6-Nov-1975"/>
    <s v="Oct"/>
    <x v="2"/>
    <x v="0"/>
    <s v="R1011"/>
    <n v="1975"/>
    <n v="6"/>
    <s v="6-Oct-1975"/>
    <n v="27673"/>
    <n v="47"/>
  </r>
  <r>
    <s v="Id1288"/>
    <n v="1981"/>
    <s v="Dec"/>
    <n v="27"/>
    <n v="3"/>
    <n v="8538.2900000000009"/>
    <s v="tier - 2"/>
    <s v="tier - 3"/>
    <s v="R1024"/>
    <s v="27-Dec-1981"/>
    <s v="Aug"/>
    <x v="2"/>
    <x v="0"/>
    <s v="R1024"/>
    <n v="1981"/>
    <n v="27"/>
    <s v="27-Aug-1981"/>
    <n v="29825"/>
    <n v="41"/>
  </r>
  <r>
    <s v="Id1289"/>
    <s v="?"/>
    <s v="Jul"/>
    <n v="24"/>
    <n v="0"/>
    <n v="8534.67"/>
    <s v="tier - 2"/>
    <s v="tier - 3"/>
    <s v="R1024"/>
    <s v="24-Jul-?"/>
    <s v="Jun"/>
    <x v="2"/>
    <x v="0"/>
    <s v="R1024"/>
    <n v="1983"/>
    <n v="24"/>
    <s v="24-Jun-1983"/>
    <n v="30491"/>
    <n v="39"/>
  </r>
  <r>
    <s v="Id129"/>
    <n v="1985"/>
    <s v="Sep"/>
    <n v="20"/>
    <n v="1"/>
    <n v="39047.29"/>
    <s v="tier - 1"/>
    <s v="tier - 3"/>
    <s v="R1017"/>
    <s v="20-Sep-1985"/>
    <s v="Jul"/>
    <x v="0"/>
    <x v="0"/>
    <s v="R1017"/>
    <n v="1985"/>
    <n v="20"/>
    <s v="20-Jul-1985"/>
    <n v="31248"/>
    <n v="37"/>
  </r>
  <r>
    <s v="Id1290"/>
    <n v="1977"/>
    <s v="Jul"/>
    <n v="26"/>
    <n v="2"/>
    <n v="8527.5300000000007"/>
    <s v="tier - 2"/>
    <s v="tier - 2"/>
    <s v="R1013"/>
    <s v="26-Jul-1977"/>
    <s v="Sep"/>
    <x v="2"/>
    <x v="1"/>
    <s v="R1013"/>
    <n v="1977"/>
    <n v="26"/>
    <s v="26-Sep-1977"/>
    <n v="28394"/>
    <n v="45"/>
  </r>
  <r>
    <s v="Id1291"/>
    <n v="1979"/>
    <s v="Aug"/>
    <n v="13"/>
    <n v="3"/>
    <n v="8522"/>
    <s v="tier - 2"/>
    <s v="tier - 2"/>
    <s v="R1011"/>
    <s v="13-Aug-1979"/>
    <s v="Aug"/>
    <x v="2"/>
    <x v="1"/>
    <s v="R1011"/>
    <n v="1979"/>
    <n v="13"/>
    <s v="13-Aug-1979"/>
    <n v="29080"/>
    <n v="43"/>
  </r>
  <r>
    <s v="Id1292"/>
    <n v="1977"/>
    <s v="Dec"/>
    <n v="29"/>
    <n v="2"/>
    <n v="8520.0300000000007"/>
    <s v="tier - 2"/>
    <s v="tier - 3"/>
    <s v="R1011"/>
    <s v="29-Dec-1977"/>
    <s v="Oct"/>
    <x v="2"/>
    <x v="0"/>
    <s v="R1011"/>
    <n v="1977"/>
    <n v="29"/>
    <s v="29-Oct-1977"/>
    <n v="28427"/>
    <n v="45"/>
  </r>
  <r>
    <s v="Id1293"/>
    <n v="1977"/>
    <s v="Jun"/>
    <n v="21"/>
    <n v="2"/>
    <n v="8516.83"/>
    <s v="tier - 2"/>
    <s v="tier - 1"/>
    <s v="R1013"/>
    <s v="21-Jun-1977"/>
    <s v="Jul"/>
    <x v="2"/>
    <x v="2"/>
    <s v="R1013"/>
    <n v="1977"/>
    <n v="21"/>
    <s v="21-Jul-1977"/>
    <n v="28327"/>
    <n v="45"/>
  </r>
  <r>
    <s v="Id1294"/>
    <n v="1977"/>
    <s v="Dec"/>
    <n v="26"/>
    <n v="2"/>
    <n v="8515.76"/>
    <s v="tier - 2"/>
    <s v="tier - 2"/>
    <s v="R1013"/>
    <s v="26-Dec-1977"/>
    <s v="Aug"/>
    <x v="2"/>
    <x v="1"/>
    <s v="R1013"/>
    <n v="1977"/>
    <n v="26"/>
    <s v="26-Aug-1977"/>
    <n v="28363"/>
    <n v="45"/>
  </r>
  <r>
    <s v="Id1295"/>
    <n v="1993"/>
    <s v="Nov"/>
    <n v="10"/>
    <n v="0"/>
    <n v="8471.65"/>
    <s v="tier - 2"/>
    <s v="tier - 1"/>
    <s v="R1012"/>
    <s v="10-Nov-1993"/>
    <s v="Jul"/>
    <x v="2"/>
    <x v="2"/>
    <s v="R1012"/>
    <n v="1993"/>
    <n v="10"/>
    <s v="10-Jul-1993"/>
    <n v="34160"/>
    <n v="29"/>
  </r>
  <r>
    <s v="Id1296"/>
    <n v="1992"/>
    <s v="Sep"/>
    <n v="9"/>
    <n v="0"/>
    <n v="8466.35"/>
    <s v="tier - 2"/>
    <s v="tier - 2"/>
    <s v="R1012"/>
    <s v="9-Sep-1992"/>
    <s v="Sep"/>
    <x v="2"/>
    <x v="1"/>
    <s v="R1012"/>
    <n v="1992"/>
    <n v="9"/>
    <s v="9-Sep-1992"/>
    <n v="33856"/>
    <n v="30"/>
  </r>
  <r>
    <s v="Id1297"/>
    <n v="1972"/>
    <s v="Dec"/>
    <n v="26"/>
    <n v="0"/>
    <n v="8457.82"/>
    <s v="tier - 2"/>
    <s v="tier - 3"/>
    <s v="R1011"/>
    <s v="26-Dec-1972"/>
    <s v="Sep"/>
    <x v="2"/>
    <x v="0"/>
    <s v="R1011"/>
    <n v="1972"/>
    <n v="26"/>
    <s v="26-Sep-1972"/>
    <n v="26568"/>
    <n v="50"/>
  </r>
  <r>
    <s v="Id1298"/>
    <n v="1984"/>
    <s v="Jun"/>
    <n v="19"/>
    <n v="3"/>
    <n v="8450.82"/>
    <s v="tier - 2"/>
    <s v="tier - 2"/>
    <s v="R1025"/>
    <s v="19-Jun-1984"/>
    <s v="Oct"/>
    <x v="2"/>
    <x v="1"/>
    <s v="R1025"/>
    <n v="1984"/>
    <n v="19"/>
    <s v="19-Oct-1984"/>
    <n v="30974"/>
    <n v="38"/>
  </r>
  <r>
    <s v="Id1299"/>
    <n v="1966"/>
    <s v="Jun"/>
    <n v="12"/>
    <n v="0"/>
    <n v="8448.66"/>
    <s v="tier - 3"/>
    <s v="tier - 1"/>
    <s v="R1013"/>
    <s v="12-Jun-1966"/>
    <s v="Jul"/>
    <x v="1"/>
    <x v="2"/>
    <s v="R1013"/>
    <n v="1966"/>
    <n v="12"/>
    <s v="12-Jul-1966"/>
    <n v="24300"/>
    <n v="56"/>
  </r>
  <r>
    <s v="Id13"/>
    <n v="1962"/>
    <s v="Oct"/>
    <n v="11"/>
    <n v="0"/>
    <n v="48673.56"/>
    <s v="tier - 1"/>
    <s v="tier - 2"/>
    <s v="R1013"/>
    <s v="11-Oct-1962"/>
    <s v="Dec"/>
    <x v="0"/>
    <x v="1"/>
    <s v="R1013"/>
    <n v="1962"/>
    <n v="11"/>
    <s v="11-Dec-1962"/>
    <n v="22991"/>
    <n v="60"/>
  </r>
  <r>
    <s v="Id130"/>
    <n v="1978"/>
    <s v="Oct"/>
    <n v="12"/>
    <n v="2"/>
    <n v="38998.550000000003"/>
    <s v="tier - 1"/>
    <s v="tier - 1"/>
    <s v="R1011"/>
    <s v="12-Oct-1978"/>
    <s v="Jul"/>
    <x v="0"/>
    <x v="2"/>
    <s v="R1011"/>
    <n v="1978"/>
    <n v="12"/>
    <s v="12-Jul-1978"/>
    <n v="28683"/>
    <n v="44"/>
  </r>
  <r>
    <s v="Id1300"/>
    <n v="1972"/>
    <s v="Sep"/>
    <n v="4"/>
    <n v="0"/>
    <n v="8444.4699999999993"/>
    <s v="tier - 3"/>
    <s v="tier - 1"/>
    <s v="R1011"/>
    <s v="4-Sep-1972"/>
    <s v="Aug"/>
    <x v="1"/>
    <x v="2"/>
    <s v="R1011"/>
    <n v="1972"/>
    <n v="4"/>
    <s v="4-Aug-1972"/>
    <n v="26515"/>
    <n v="50"/>
  </r>
  <r>
    <s v="Id1301"/>
    <n v="1972"/>
    <s v="Sep"/>
    <n v="9"/>
    <n v="0"/>
    <n v="8442.67"/>
    <s v="tier - 2"/>
    <s v="tier - 3"/>
    <s v="R1013"/>
    <s v="9-Sep-1972"/>
    <s v="Sep"/>
    <x v="2"/>
    <x v="0"/>
    <s v="R1013"/>
    <n v="1972"/>
    <n v="9"/>
    <s v="9-Sep-1972"/>
    <n v="26551"/>
    <n v="50"/>
  </r>
  <r>
    <s v="Id1302"/>
    <n v="1963"/>
    <s v="Sep"/>
    <n v="24"/>
    <n v="0"/>
    <n v="8440.0499999999993"/>
    <s v="tier - 3"/>
    <s v="tier - 2"/>
    <s v="R1013"/>
    <s v="24-Sep-1963"/>
    <s v="Nov"/>
    <x v="1"/>
    <x v="1"/>
    <s v="R1013"/>
    <n v="1963"/>
    <n v="24"/>
    <s v="24-Nov-1963"/>
    <n v="23339"/>
    <n v="59"/>
  </r>
  <r>
    <s v="Id1303"/>
    <n v="1975"/>
    <s v="Sep"/>
    <n v="28"/>
    <n v="1"/>
    <n v="8428.07"/>
    <s v="tier - 3"/>
    <s v="tier - 2"/>
    <s v="R1012"/>
    <s v="28-Sep-1975"/>
    <s v="Dec"/>
    <x v="1"/>
    <x v="1"/>
    <s v="R1012"/>
    <n v="1975"/>
    <n v="28"/>
    <s v="28-Dec-1975"/>
    <n v="27756"/>
    <n v="47"/>
  </r>
  <r>
    <s v="Id1304"/>
    <n v="1977"/>
    <s v="Sep"/>
    <n v="4"/>
    <n v="2"/>
    <n v="8413.4599999999991"/>
    <s v="tier - 3"/>
    <s v="tier - 1"/>
    <s v="R1012"/>
    <s v="4-Sep-1977"/>
    <s v="Jul"/>
    <x v="1"/>
    <x v="2"/>
    <s v="R1012"/>
    <n v="1977"/>
    <n v="4"/>
    <s v="4-Jul-1977"/>
    <n v="28310"/>
    <n v="45"/>
  </r>
  <r>
    <s v="Id1305"/>
    <n v="1979"/>
    <s v="Jun"/>
    <n v="11"/>
    <n v="3"/>
    <n v="8410.0499999999993"/>
    <s v="tier - 2"/>
    <s v="tier - 2"/>
    <s v="R1012"/>
    <s v="11-Jun-1979"/>
    <s v="Oct"/>
    <x v="2"/>
    <x v="1"/>
    <s v="R1012"/>
    <n v="1979"/>
    <n v="11"/>
    <s v="11-Oct-1979"/>
    <n v="29139"/>
    <n v="43"/>
  </r>
  <r>
    <s v="Id1306"/>
    <n v="1971"/>
    <s v="Sep"/>
    <n v="18"/>
    <n v="0"/>
    <n v="8400.01"/>
    <s v="tier - 2"/>
    <s v="tier - 3"/>
    <s v="R1013"/>
    <s v="18-Sep-1971"/>
    <s v="Jul"/>
    <x v="2"/>
    <x v="0"/>
    <s v="R1013"/>
    <n v="1971"/>
    <n v="18"/>
    <s v="18-Jul-1971"/>
    <n v="26132"/>
    <n v="51"/>
  </r>
  <r>
    <s v="Id1307"/>
    <n v="1971"/>
    <s v="Sep"/>
    <n v="4"/>
    <n v="0"/>
    <n v="8396.6200000000008"/>
    <s v="tier - 2"/>
    <s v="tier - 3"/>
    <s v="R1013"/>
    <s v="4-Sep-1971"/>
    <s v="Nov"/>
    <x v="2"/>
    <x v="0"/>
    <s v="R1013"/>
    <n v="1971"/>
    <n v="4"/>
    <s v="4-Nov-1971"/>
    <n v="26241"/>
    <n v="51"/>
  </r>
  <r>
    <s v="Id1308"/>
    <n v="1963"/>
    <s v="Sep"/>
    <n v="21"/>
    <n v="0"/>
    <n v="8355.5400000000009"/>
    <s v="tier - 3"/>
    <s v="tier - 3"/>
    <s v="R1012"/>
    <s v="21-Sep-1963"/>
    <s v="Dec"/>
    <x v="1"/>
    <x v="0"/>
    <s v="R1012"/>
    <n v="1963"/>
    <n v="21"/>
    <s v="21-Dec-1963"/>
    <n v="23366"/>
    <n v="59"/>
  </r>
  <r>
    <s v="Id1309"/>
    <n v="1976"/>
    <s v="Jun"/>
    <n v="12"/>
    <n v="2"/>
    <n v="8347.16"/>
    <s v="tier - 2"/>
    <s v="tier - 1"/>
    <s v="R1013"/>
    <s v="12-Jun-1976"/>
    <s v="Nov"/>
    <x v="2"/>
    <x v="2"/>
    <s v="R1013"/>
    <n v="1976"/>
    <n v="12"/>
    <s v="12-Nov-1976"/>
    <n v="28076"/>
    <n v="46"/>
  </r>
  <r>
    <s v="Id131"/>
    <n v="1980"/>
    <s v="Sep"/>
    <n v="24"/>
    <n v="2"/>
    <n v="38947.43"/>
    <s v="tier - 2"/>
    <s v="tier - 3"/>
    <s v="R1011"/>
    <s v="24-Sep-1980"/>
    <s v="Jun"/>
    <x v="2"/>
    <x v="0"/>
    <s v="R1011"/>
    <n v="1980"/>
    <n v="24"/>
    <s v="24-Jun-1980"/>
    <n v="29396"/>
    <n v="42"/>
  </r>
  <r>
    <s v="Id1310"/>
    <n v="1976"/>
    <s v="Jul"/>
    <n v="7"/>
    <n v="1"/>
    <n v="8342.91"/>
    <s v="tier - 3"/>
    <s v="tier - 1"/>
    <s v="R1016"/>
    <s v="7-Jul-1976"/>
    <s v="Sep"/>
    <x v="1"/>
    <x v="2"/>
    <s v="R1016"/>
    <n v="1976"/>
    <n v="7"/>
    <s v="7-Sep-1976"/>
    <n v="28010"/>
    <n v="46"/>
  </r>
  <r>
    <s v="Id1311"/>
    <n v="1976"/>
    <s v="Jul"/>
    <n v="20"/>
    <n v="1"/>
    <n v="8334.59"/>
    <s v="tier - 3"/>
    <s v="tier - 2"/>
    <s v="R1016"/>
    <s v="20-Jul-1976"/>
    <s v="Oct"/>
    <x v="1"/>
    <x v="1"/>
    <s v="R1016"/>
    <n v="1976"/>
    <n v="20"/>
    <s v="20-Oct-1976"/>
    <n v="28053"/>
    <n v="46"/>
  </r>
  <r>
    <s v="Id1312"/>
    <n v="1976"/>
    <s v="Jul"/>
    <n v="12"/>
    <n v="1"/>
    <n v="8334.4599999999991"/>
    <s v="tier - 3"/>
    <s v="tier - 2"/>
    <s v="R1016"/>
    <s v="12-Jul-1976"/>
    <s v="Jun"/>
    <x v="1"/>
    <x v="1"/>
    <s v="R1016"/>
    <n v="1976"/>
    <n v="12"/>
    <s v="12-Jun-1976"/>
    <n v="27923"/>
    <n v="46"/>
  </r>
  <r>
    <s v="Id1313"/>
    <n v="1993"/>
    <s v="Jun"/>
    <n v="22"/>
    <n v="0"/>
    <n v="8314.65"/>
    <s v="tier - 2"/>
    <s v="tier - 1"/>
    <s v="R1012"/>
    <s v="22-Jun-1993"/>
    <s v="Oct"/>
    <x v="2"/>
    <x v="2"/>
    <s v="R1012"/>
    <n v="1993"/>
    <n v="22"/>
    <s v="22-Oct-1993"/>
    <n v="34264"/>
    <n v="29"/>
  </r>
  <r>
    <s v="Id1314"/>
    <n v="1979"/>
    <s v="Aug"/>
    <n v="7"/>
    <n v="2"/>
    <n v="8310.84"/>
    <s v="tier - 2"/>
    <s v="tier - 2"/>
    <s v="R1012"/>
    <s v="7-Aug-1979"/>
    <s v="Dec"/>
    <x v="2"/>
    <x v="1"/>
    <s v="R1012"/>
    <n v="1979"/>
    <n v="7"/>
    <s v="7-Dec-1979"/>
    <n v="29196"/>
    <n v="43"/>
  </r>
  <r>
    <s v="Id1315"/>
    <n v="1978"/>
    <s v="Jun"/>
    <n v="26"/>
    <n v="2"/>
    <n v="8302.5400000000009"/>
    <s v="tier - 3"/>
    <s v="tier - 3"/>
    <s v="R1016"/>
    <s v="26-Jun-1978"/>
    <s v="Nov"/>
    <x v="1"/>
    <x v="0"/>
    <s v="R1016"/>
    <n v="1978"/>
    <n v="26"/>
    <s v="26-Nov-1978"/>
    <n v="28820"/>
    <n v="44"/>
  </r>
  <r>
    <s v="Id1316"/>
    <n v="1974"/>
    <s v="Jun"/>
    <n v="6"/>
    <n v="0"/>
    <n v="8283.68"/>
    <s v="tier - 2"/>
    <s v="tier - 3"/>
    <s v="R1013"/>
    <s v="6-Jun-1974"/>
    <s v="Aug"/>
    <x v="2"/>
    <x v="0"/>
    <s v="R1013"/>
    <n v="1974"/>
    <n v="6"/>
    <s v="6-Aug-1974"/>
    <n v="27247"/>
    <n v="48"/>
  </r>
  <r>
    <s v="Id1317"/>
    <n v="1974"/>
    <s v="Dec"/>
    <n v="22"/>
    <n v="0"/>
    <n v="8280.6200000000008"/>
    <s v="tier - 2"/>
    <s v="tier - 2"/>
    <s v="R1013"/>
    <s v="22-Dec-1974"/>
    <s v="Oct"/>
    <x v="2"/>
    <x v="1"/>
    <s v="R1013"/>
    <n v="1974"/>
    <n v="22"/>
    <s v="22-Oct-1974"/>
    <n v="27324"/>
    <n v="48"/>
  </r>
  <r>
    <s v="Id1318"/>
    <n v="1974"/>
    <s v="Sep"/>
    <n v="26"/>
    <n v="0"/>
    <n v="8277.52"/>
    <s v="tier - 2"/>
    <s v="tier - 2"/>
    <s v="R1011"/>
    <s v="26-Sep-1974"/>
    <s v="Jul"/>
    <x v="2"/>
    <x v="1"/>
    <s v="R1011"/>
    <n v="1974"/>
    <n v="26"/>
    <s v="26-Jul-1974"/>
    <n v="27236"/>
    <n v="48"/>
  </r>
  <r>
    <s v="Id1319"/>
    <n v="2000"/>
    <s v="Nov"/>
    <n v="28"/>
    <n v="0"/>
    <n v="8271.4599999999991"/>
    <s v="tier - 2"/>
    <s v="tier - 1"/>
    <s v="R1023"/>
    <s v="28-Nov-2000"/>
    <s v="Dec"/>
    <x v="2"/>
    <x v="2"/>
    <s v="R1023"/>
    <n v="2000"/>
    <n v="28"/>
    <s v="28-Dec-2000"/>
    <n v="36888"/>
    <n v="22"/>
  </r>
  <r>
    <s v="Id132"/>
    <n v="1976"/>
    <s v="Dec"/>
    <n v="15"/>
    <n v="2"/>
    <n v="38932.559999999998"/>
    <s v="tier - 2"/>
    <s v="tier - 3"/>
    <s v="R1011"/>
    <s v="15-Dec-1976"/>
    <s v="Dec"/>
    <x v="2"/>
    <x v="0"/>
    <s v="R1011"/>
    <n v="1976"/>
    <n v="15"/>
    <s v="15-Dec-1976"/>
    <n v="28109"/>
    <n v="46"/>
  </r>
  <r>
    <s v="Id1320"/>
    <n v="1974"/>
    <s v="Aug"/>
    <n v="5"/>
    <n v="0"/>
    <n v="8269.0400000000009"/>
    <s v="tier - 2"/>
    <s v="tier - 1"/>
    <s v="R1011"/>
    <s v="5-Aug-1974"/>
    <s v="Aug"/>
    <x v="2"/>
    <x v="2"/>
    <s v="R1011"/>
    <n v="1974"/>
    <n v="5"/>
    <s v="5-Aug-1974"/>
    <n v="27246"/>
    <n v="48"/>
  </r>
  <r>
    <s v="Id1321"/>
    <n v="1964"/>
    <s v="Sep"/>
    <n v="5"/>
    <n v="0"/>
    <n v="8268"/>
    <s v="tier - 3"/>
    <s v="tier - 3"/>
    <s v="R1013"/>
    <s v="5-Sep-1964"/>
    <s v="Jun"/>
    <x v="1"/>
    <x v="0"/>
    <s v="R1013"/>
    <n v="1964"/>
    <n v="5"/>
    <s v="5-Jun-1964"/>
    <n v="23533"/>
    <n v="59"/>
  </r>
  <r>
    <s v="Id1322"/>
    <n v="1982"/>
    <s v="Sep"/>
    <n v="27"/>
    <n v="3"/>
    <n v="8252.2800000000007"/>
    <s v="tier - 2"/>
    <s v="tier - 2"/>
    <s v="R1024"/>
    <s v="27-Sep-1982"/>
    <s v="Sep"/>
    <x v="2"/>
    <x v="1"/>
    <s v="R1024"/>
    <n v="1982"/>
    <n v="27"/>
    <s v="27-Sep-1982"/>
    <n v="30221"/>
    <n v="40"/>
  </r>
  <r>
    <s v="Id1323"/>
    <n v="1976"/>
    <s v="Sep"/>
    <n v="2"/>
    <n v="1"/>
    <n v="8240.59"/>
    <s v="tier - 2"/>
    <s v="tier - 2"/>
    <s v="R1013"/>
    <s v="2-Sep-1976"/>
    <s v="Jul"/>
    <x v="2"/>
    <x v="1"/>
    <s v="R1013"/>
    <n v="1976"/>
    <n v="2"/>
    <s v="2-Jul-1976"/>
    <n v="27943"/>
    <n v="46"/>
  </r>
  <r>
    <s v="Id1324"/>
    <n v="1976"/>
    <s v="Jun"/>
    <n v="30"/>
    <n v="1"/>
    <n v="8233.1"/>
    <s v="tier - 2"/>
    <s v="tier - 2"/>
    <s v="R1013"/>
    <s v="30-Jun-1976"/>
    <s v="Oct"/>
    <x v="2"/>
    <x v="1"/>
    <s v="R1013"/>
    <n v="1976"/>
    <n v="30"/>
    <s v="30-Oct-1976"/>
    <n v="28063"/>
    <n v="46"/>
  </r>
  <r>
    <s v="Id1325"/>
    <n v="1976"/>
    <s v="Sep"/>
    <n v="3"/>
    <n v="1"/>
    <n v="8232.64"/>
    <s v="tier - 2"/>
    <s v="tier - 3"/>
    <s v="R1013"/>
    <s v="3-Sep-1976"/>
    <s v="Jun"/>
    <x v="2"/>
    <x v="0"/>
    <s v="R1013"/>
    <n v="1976"/>
    <n v="3"/>
    <s v="3-Jun-1976"/>
    <n v="27914"/>
    <n v="47"/>
  </r>
  <r>
    <s v="Id1326"/>
    <n v="1978"/>
    <s v="Jun"/>
    <n v="30"/>
    <n v="2"/>
    <n v="8219.2000000000007"/>
    <s v="tier - 2"/>
    <s v="tier - 2"/>
    <s v="R1013"/>
    <s v="30-Jun-1978"/>
    <s v="Sep"/>
    <x v="2"/>
    <x v="1"/>
    <s v="R1013"/>
    <n v="1978"/>
    <n v="30"/>
    <s v="30-Sep-1978"/>
    <n v="28763"/>
    <n v="44"/>
  </r>
  <r>
    <s v="Id1327"/>
    <n v="1978"/>
    <s v="Oct"/>
    <n v="24"/>
    <n v="2"/>
    <n v="8211.1"/>
    <s v="tier - 2"/>
    <s v="tier - 3"/>
    <s v="R1013"/>
    <s v="24-Oct-1978"/>
    <s v="Sep"/>
    <x v="2"/>
    <x v="0"/>
    <s v="R1013"/>
    <n v="1978"/>
    <n v="24"/>
    <s v="24-Sep-1978"/>
    <n v="28757"/>
    <n v="44"/>
  </r>
  <r>
    <s v="Id1328"/>
    <n v="1962"/>
    <s v="Nov"/>
    <n v="23"/>
    <n v="0"/>
    <n v="8188.12"/>
    <s v="tier - 3"/>
    <s v="tier - 3"/>
    <s v="R1013"/>
    <s v="23-Nov-1962"/>
    <s v="Sep"/>
    <x v="1"/>
    <x v="0"/>
    <s v="R1013"/>
    <n v="1962"/>
    <n v="23"/>
    <s v="23-Sep-1962"/>
    <n v="22912"/>
    <n v="60"/>
  </r>
  <r>
    <s v="Id1329"/>
    <n v="1997"/>
    <s v="Oct"/>
    <n v="21"/>
    <n v="0"/>
    <n v="8182.89"/>
    <s v="tier - 2"/>
    <s v="tier - 1"/>
    <s v="R1026"/>
    <s v="21-Oct-1997"/>
    <s v="Sep"/>
    <x v="2"/>
    <x v="2"/>
    <s v="R1026"/>
    <n v="1997"/>
    <n v="21"/>
    <s v="21-Sep-1997"/>
    <n v="35694"/>
    <n v="25"/>
  </r>
  <r>
    <s v="Id133"/>
    <n v="1987"/>
    <s v="Jun"/>
    <n v="16"/>
    <n v="3"/>
    <n v="38924.04"/>
    <s v="tier - 2"/>
    <s v="tier - 2"/>
    <s v="R1011"/>
    <s v="16-Jun-1987"/>
    <s v="Aug"/>
    <x v="2"/>
    <x v="1"/>
    <s v="R1011"/>
    <n v="1987"/>
    <n v="16"/>
    <s v="16-Aug-1987"/>
    <n v="32005"/>
    <n v="35"/>
  </r>
  <r>
    <s v="Id1330"/>
    <n v="1983"/>
    <s v="Jun"/>
    <n v="8"/>
    <n v="3"/>
    <n v="8179.51"/>
    <s v="tier - 2"/>
    <s v="tier - 2"/>
    <s v="R1020"/>
    <s v="8-Jun-1983"/>
    <s v="Oct"/>
    <x v="2"/>
    <x v="1"/>
    <s v="R1020"/>
    <n v="1983"/>
    <n v="8"/>
    <s v="8-Oct-1983"/>
    <n v="30597"/>
    <n v="39"/>
  </r>
  <r>
    <s v="Id1331"/>
    <n v="1963"/>
    <s v="Nov"/>
    <n v="5"/>
    <n v="0"/>
    <n v="8177.9"/>
    <s v="tier - 3"/>
    <s v="tier - 1"/>
    <s v="R1013"/>
    <s v="5-Nov-1963"/>
    <s v="Dec"/>
    <x v="1"/>
    <x v="2"/>
    <s v="R1013"/>
    <n v="1963"/>
    <n v="5"/>
    <s v="5-Dec-1963"/>
    <n v="23350"/>
    <n v="59"/>
  </r>
  <r>
    <s v="Id1332"/>
    <n v="1982"/>
    <s v="Jun"/>
    <n v="28"/>
    <n v="4"/>
    <n v="8162.72"/>
    <s v="tier - 3"/>
    <s v="tier - 3"/>
    <s v="R1012"/>
    <s v="28-Jun-1982"/>
    <s v="Sep"/>
    <x v="1"/>
    <x v="0"/>
    <s v="R1012"/>
    <n v="1982"/>
    <n v="28"/>
    <s v="28-Sep-1982"/>
    <n v="30222"/>
    <n v="40"/>
  </r>
  <r>
    <s v="Id1333"/>
    <n v="1990"/>
    <s v="Jun"/>
    <n v="21"/>
    <n v="3"/>
    <n v="8157.92"/>
    <s v="tier - 2"/>
    <s v="tier - 3"/>
    <s v="R1025"/>
    <s v="21-Jun-1990"/>
    <s v="Oct"/>
    <x v="2"/>
    <x v="0"/>
    <s v="R1025"/>
    <n v="1990"/>
    <n v="21"/>
    <s v="21-Oct-1990"/>
    <n v="33167"/>
    <n v="32"/>
  </r>
  <r>
    <s v="Id1334"/>
    <n v="1973"/>
    <s v="Sep"/>
    <n v="3"/>
    <n v="0"/>
    <n v="8125.78"/>
    <s v="tier - 2"/>
    <s v="tier - 2"/>
    <s v="R1013"/>
    <s v="3-Sep-1973"/>
    <s v="Jun"/>
    <x v="2"/>
    <x v="1"/>
    <s v="R1013"/>
    <n v="1973"/>
    <n v="3"/>
    <s v="3-Jun-1973"/>
    <n v="26818"/>
    <n v="50"/>
  </r>
  <r>
    <s v="Id1335"/>
    <n v="1973"/>
    <s v="Aug"/>
    <n v="30"/>
    <n v="0"/>
    <n v="8124.41"/>
    <s v="tier - 3"/>
    <s v="tier - 1"/>
    <s v="R1013"/>
    <s v="30-Aug-1973"/>
    <s v="Oct"/>
    <x v="1"/>
    <x v="2"/>
    <s v="R1013"/>
    <n v="1973"/>
    <n v="30"/>
    <s v="30-Oct-1973"/>
    <n v="26967"/>
    <n v="49"/>
  </r>
  <r>
    <s v="Id1336"/>
    <n v="1973"/>
    <s v="Dec"/>
    <n v="16"/>
    <n v="0"/>
    <n v="8116.68"/>
    <s v="tier - 3"/>
    <s v="tier - 1"/>
    <s v="R1011"/>
    <s v="16-Dec-1973"/>
    <s v="Aug"/>
    <x v="1"/>
    <x v="2"/>
    <s v="R1011"/>
    <n v="1973"/>
    <n v="16"/>
    <s v="16-Aug-1973"/>
    <n v="26892"/>
    <n v="49"/>
  </r>
  <r>
    <s v="Id1337"/>
    <n v="1978"/>
    <s v="Sep"/>
    <n v="1"/>
    <n v="2"/>
    <n v="8116.27"/>
    <s v="tier - 3"/>
    <s v="tier - 1"/>
    <s v="R1012"/>
    <s v="1-Sep-1978"/>
    <s v="Aug"/>
    <x v="1"/>
    <x v="2"/>
    <s v="R1012"/>
    <n v="1978"/>
    <n v="1"/>
    <s v="1-Aug-1978"/>
    <n v="28703"/>
    <n v="44"/>
  </r>
  <r>
    <s v="Id1338"/>
    <n v="1973"/>
    <s v="Oct"/>
    <n v="11"/>
    <n v="0"/>
    <n v="8112.59"/>
    <s v="tier - 2"/>
    <s v="tier - 2"/>
    <s v="R1013"/>
    <s v="11-Oct-1973"/>
    <s v="Nov"/>
    <x v="2"/>
    <x v="1"/>
    <s v="R1013"/>
    <n v="1973"/>
    <n v="11"/>
    <s v="11-Nov-1973"/>
    <n v="26979"/>
    <n v="49"/>
  </r>
  <r>
    <s v="Id1339"/>
    <n v="1967"/>
    <s v="Jun"/>
    <n v="10"/>
    <n v="0"/>
    <n v="8091.3"/>
    <s v="tier - 3"/>
    <s v="tier - 1"/>
    <s v="R1012"/>
    <s v="10-Jun-1967"/>
    <s v="Dec"/>
    <x v="1"/>
    <x v="2"/>
    <s v="R1012"/>
    <n v="1967"/>
    <n v="10"/>
    <s v="10-Dec-1967"/>
    <n v="24816"/>
    <n v="55"/>
  </r>
  <r>
    <s v="Id134"/>
    <n v="1967"/>
    <s v="Jul"/>
    <n v="30"/>
    <n v="0"/>
    <n v="38893.360000000001"/>
    <s v="tier - 1"/>
    <s v="tier - 2"/>
    <s v="R1011"/>
    <s v="30-Jul-1967"/>
    <s v="Jun"/>
    <x v="0"/>
    <x v="1"/>
    <s v="R1011"/>
    <n v="1967"/>
    <n v="30"/>
    <s v="30-Jun-1967"/>
    <n v="24653"/>
    <n v="55"/>
  </r>
  <r>
    <s v="Id1340"/>
    <n v="1975"/>
    <s v="Dec"/>
    <n v="21"/>
    <n v="1"/>
    <n v="8083.92"/>
    <s v="tier - 3"/>
    <s v="tier - 3"/>
    <s v="R1013"/>
    <s v="21-Dec-1975"/>
    <s v="Nov"/>
    <x v="1"/>
    <x v="0"/>
    <s v="R1013"/>
    <n v="1975"/>
    <n v="21"/>
    <s v="21-Nov-1975"/>
    <n v="27719"/>
    <n v="47"/>
  </r>
  <r>
    <s v="Id1341"/>
    <n v="1994"/>
    <s v="Oct"/>
    <n v="12"/>
    <n v="0"/>
    <n v="8081.74"/>
    <s v="tier - 2"/>
    <s v="tier - 2"/>
    <s v="R1026"/>
    <s v="12-Oct-1994"/>
    <s v="Aug"/>
    <x v="2"/>
    <x v="1"/>
    <s v="R1026"/>
    <n v="1994"/>
    <n v="12"/>
    <s v="12-Aug-1994"/>
    <n v="34558"/>
    <n v="28"/>
  </r>
  <r>
    <s v="Id1342"/>
    <n v="2001"/>
    <s v="Aug"/>
    <n v="28"/>
    <n v="0"/>
    <n v="8081.26"/>
    <s v="tier - 2"/>
    <s v="tier - 2"/>
    <s v="R1012"/>
    <s v="28-Aug-2001"/>
    <s v="Nov"/>
    <x v="2"/>
    <x v="1"/>
    <s v="R1012"/>
    <n v="2001"/>
    <n v="28"/>
    <s v="28-Nov-2001"/>
    <n v="37223"/>
    <n v="21"/>
  </r>
  <r>
    <s v="Id1343"/>
    <n v="1993"/>
    <s v="Nov"/>
    <n v="7"/>
    <n v="0"/>
    <n v="8077.41"/>
    <s v="tier - 2"/>
    <s v="tier - 1"/>
    <s v="R1026"/>
    <s v="7-Nov-1993"/>
    <s v="Oct"/>
    <x v="2"/>
    <x v="2"/>
    <s v="R1026"/>
    <n v="1993"/>
    <n v="7"/>
    <s v="7-Oct-1993"/>
    <n v="34249"/>
    <n v="29"/>
  </r>
  <r>
    <s v="Id1344"/>
    <n v="1965"/>
    <s v="Oct"/>
    <n v="21"/>
    <n v="0"/>
    <n v="8071.57"/>
    <s v="tier - 3"/>
    <s v="tier - 1"/>
    <s v="R1011"/>
    <s v="21-Oct-1965"/>
    <s v="Jun"/>
    <x v="1"/>
    <x v="2"/>
    <s v="R1011"/>
    <n v="1965"/>
    <n v="21"/>
    <s v="21-Jun-1965"/>
    <n v="23914"/>
    <n v="57"/>
  </r>
  <r>
    <s v="Id1345"/>
    <n v="1975"/>
    <s v="Dec"/>
    <n v="15"/>
    <n v="1"/>
    <n v="8068.19"/>
    <s v="tier - 3"/>
    <s v="tier - 2"/>
    <s v="R1011"/>
    <s v="15-Dec-1975"/>
    <s v="Nov"/>
    <x v="1"/>
    <x v="1"/>
    <s v="R1011"/>
    <n v="1975"/>
    <n v="15"/>
    <s v="15-Nov-1975"/>
    <n v="27713"/>
    <n v="47"/>
  </r>
  <r>
    <s v="Id1346"/>
    <n v="1965"/>
    <s v="Aug"/>
    <n v="11"/>
    <n v="0"/>
    <n v="8067.83"/>
    <s v="tier - 3"/>
    <s v="tier - 1"/>
    <s v="R1013"/>
    <s v="11-Aug-1965"/>
    <s v="Nov"/>
    <x v="1"/>
    <x v="2"/>
    <s v="R1013"/>
    <n v="1965"/>
    <n v="11"/>
    <s v="11-Nov-1965"/>
    <n v="24057"/>
    <n v="57"/>
  </r>
  <r>
    <s v="Id1347"/>
    <n v="1975"/>
    <s v="Jun"/>
    <n v="28"/>
    <n v="1"/>
    <n v="8062.76"/>
    <s v="tier - 3"/>
    <s v="tier - 3"/>
    <s v="R1011"/>
    <s v="28-Jun-1975"/>
    <s v="Sep"/>
    <x v="1"/>
    <x v="0"/>
    <s v="R1011"/>
    <n v="1975"/>
    <n v="28"/>
    <s v="28-Sep-1975"/>
    <n v="27665"/>
    <n v="47"/>
  </r>
  <r>
    <s v="Id1348"/>
    <n v="1970"/>
    <s v="Dec"/>
    <n v="12"/>
    <n v="0"/>
    <n v="8062.31"/>
    <s v="tier - 2"/>
    <s v="tier - 1"/>
    <s v="R1013"/>
    <s v="12-Dec-1970"/>
    <s v="Jul"/>
    <x v="2"/>
    <x v="2"/>
    <s v="R1013"/>
    <n v="1970"/>
    <n v="12"/>
    <s v="12-Jul-1970"/>
    <n v="25761"/>
    <n v="52"/>
  </r>
  <r>
    <s v="Id1349"/>
    <n v="1982"/>
    <s v="Dec"/>
    <n v="27"/>
    <n v="3"/>
    <n v="8059.68"/>
    <s v="tier - 2"/>
    <s v="tier - 3"/>
    <s v="R1012"/>
    <s v="27-Dec-1982"/>
    <s v="Jul"/>
    <x v="2"/>
    <x v="0"/>
    <s v="R1012"/>
    <n v="1982"/>
    <n v="27"/>
    <s v="27-Jul-1982"/>
    <n v="30159"/>
    <n v="40"/>
  </r>
  <r>
    <s v="Id135"/>
    <n v="1964"/>
    <s v="Jun"/>
    <n v="6"/>
    <n v="0"/>
    <n v="38869.25"/>
    <s v="tier - 2"/>
    <s v="tier - 2"/>
    <s v="R1011"/>
    <s v="6-Jun-1964"/>
    <s v="Dec"/>
    <x v="2"/>
    <x v="1"/>
    <s v="R1011"/>
    <n v="1964"/>
    <n v="6"/>
    <s v="6-Dec-1964"/>
    <n v="23717"/>
    <n v="58"/>
  </r>
  <r>
    <s v="Id1350"/>
    <n v="1985"/>
    <s v="Nov"/>
    <n v="28"/>
    <n v="3"/>
    <n v="8059.06"/>
    <s v="tier - 2"/>
    <s v="tier - 3"/>
    <s v="R1012"/>
    <s v="28-Nov-1985"/>
    <s v="Oct"/>
    <x v="2"/>
    <x v="0"/>
    <s v="R1012"/>
    <n v="1985"/>
    <n v="28"/>
    <s v="28-Oct-1985"/>
    <n v="31348"/>
    <n v="37"/>
  </r>
  <r>
    <s v="Id1351"/>
    <n v="2003"/>
    <s v="Dec"/>
    <n v="12"/>
    <n v="0"/>
    <n v="8035.64"/>
    <s v="tier - 2"/>
    <s v="tier - 2"/>
    <s v="R1012"/>
    <s v="12-Dec-2003"/>
    <s v="Aug"/>
    <x v="2"/>
    <x v="1"/>
    <s v="R1012"/>
    <n v="2003"/>
    <n v="12"/>
    <s v="12-Aug-2003"/>
    <n v="37845"/>
    <n v="19"/>
  </r>
  <r>
    <s v="Id1352"/>
    <n v="1977"/>
    <s v="Nov"/>
    <n v="6"/>
    <n v="2"/>
    <n v="8027.97"/>
    <s v="tier - 3"/>
    <s v="tier - 2"/>
    <s v="R1011"/>
    <s v="6-Nov-1977"/>
    <s v="Dec"/>
    <x v="1"/>
    <x v="1"/>
    <s v="R1011"/>
    <n v="1977"/>
    <n v="6"/>
    <s v="6-Dec-1977"/>
    <n v="28465"/>
    <n v="45"/>
  </r>
  <r>
    <s v="Id1353"/>
    <n v="1976"/>
    <s v="Dec"/>
    <n v="20"/>
    <n v="0"/>
    <n v="8026.67"/>
    <s v="tier - 2"/>
    <s v="tier - 2"/>
    <s v="R1012"/>
    <s v="20-Dec-1976"/>
    <s v="Nov"/>
    <x v="2"/>
    <x v="1"/>
    <s v="R1012"/>
    <n v="1976"/>
    <n v="20"/>
    <s v="20-Nov-1976"/>
    <n v="28084"/>
    <n v="46"/>
  </r>
  <r>
    <s v="Id1354"/>
    <n v="1978"/>
    <s v="Jul"/>
    <n v="17"/>
    <n v="1"/>
    <n v="8023.14"/>
    <s v="tier - 2"/>
    <s v="tier - 3"/>
    <s v="R1012"/>
    <s v="17-Jul-1978"/>
    <s v="Dec"/>
    <x v="2"/>
    <x v="0"/>
    <s v="R1012"/>
    <n v="1978"/>
    <n v="17"/>
    <s v="17-Dec-1978"/>
    <n v="28841"/>
    <n v="44"/>
  </r>
  <r>
    <s v="Id1355"/>
    <n v="1989"/>
    <s v="Nov"/>
    <n v="3"/>
    <n v="3"/>
    <n v="8021.11"/>
    <s v="tier - 2"/>
    <s v="tier - 1"/>
    <s v="R1012"/>
    <s v="3-Nov-1989"/>
    <s v="Aug"/>
    <x v="2"/>
    <x v="2"/>
    <s v="R1012"/>
    <n v="1989"/>
    <n v="3"/>
    <s v="3-Aug-1989"/>
    <n v="32723"/>
    <n v="33"/>
  </r>
  <r>
    <s v="Id1356"/>
    <n v="1980"/>
    <s v="Nov"/>
    <n v="8"/>
    <n v="2"/>
    <n v="8017.06"/>
    <s v="tier - 2"/>
    <s v="tier - 2"/>
    <s v="R1012"/>
    <s v="8-Nov-1980"/>
    <s v="Jun"/>
    <x v="2"/>
    <x v="1"/>
    <s v="R1012"/>
    <n v="1980"/>
    <n v="8"/>
    <s v="8-Jun-1980"/>
    <n v="29380"/>
    <n v="43"/>
  </r>
  <r>
    <s v="Id1357"/>
    <n v="1995"/>
    <s v="Sep"/>
    <n v="18"/>
    <n v="0"/>
    <n v="8014.62"/>
    <s v="tier - 2"/>
    <s v="tier - 3"/>
    <s v="R1012"/>
    <s v="18-Sep-1995"/>
    <s v="Sep"/>
    <x v="2"/>
    <x v="0"/>
    <s v="R1012"/>
    <n v="1995"/>
    <n v="18"/>
    <s v="18-Sep-1995"/>
    <n v="34960"/>
    <n v="27"/>
  </r>
  <r>
    <s v="Id1358"/>
    <n v="1962"/>
    <s v="Aug"/>
    <n v="22"/>
    <n v="0"/>
    <n v="8004.96"/>
    <s v="tier - 3"/>
    <s v="tier - 1"/>
    <s v="R1013"/>
    <s v="22-Aug-1962"/>
    <s v="Oct"/>
    <x v="1"/>
    <x v="2"/>
    <s v="R1013"/>
    <n v="1962"/>
    <n v="22"/>
    <s v="22-Oct-1962"/>
    <n v="22941"/>
    <n v="60"/>
  </r>
  <r>
    <s v="Id1359"/>
    <n v="1983"/>
    <s v="Aug"/>
    <n v="20"/>
    <n v="3"/>
    <n v="7986.48"/>
    <s v="tier - 2"/>
    <s v="tier - 3"/>
    <s v="R1024"/>
    <s v="20-Aug-1983"/>
    <s v="Aug"/>
    <x v="2"/>
    <x v="0"/>
    <s v="R1024"/>
    <n v="1983"/>
    <n v="20"/>
    <s v="20-Aug-1983"/>
    <n v="30548"/>
    <n v="39"/>
  </r>
  <r>
    <s v="Id136"/>
    <n v="1979"/>
    <s v="Dec"/>
    <n v="3"/>
    <n v="2"/>
    <n v="38836.980000000003"/>
    <s v="tier - 2"/>
    <s v="tier - 1"/>
    <s v="R1011"/>
    <s v="3-Dec-1979"/>
    <s v="Oct"/>
    <x v="2"/>
    <x v="2"/>
    <s v="R1011"/>
    <n v="1979"/>
    <n v="3"/>
    <s v="3-Oct-1979"/>
    <n v="29131"/>
    <n v="43"/>
  </r>
  <r>
    <s v="Id1360"/>
    <n v="1983"/>
    <s v="Aug"/>
    <n v="28"/>
    <n v="3"/>
    <n v="7985.82"/>
    <s v="tier - 2"/>
    <s v="tier - 1"/>
    <s v="R1024"/>
    <s v="28-Aug-1983"/>
    <s v="Nov"/>
    <x v="2"/>
    <x v="2"/>
    <s v="R1024"/>
    <n v="1983"/>
    <n v="28"/>
    <s v="28-Nov-1983"/>
    <n v="30648"/>
    <n v="39"/>
  </r>
  <r>
    <s v="Id1361"/>
    <n v="1972"/>
    <s v="Nov"/>
    <n v="23"/>
    <n v="0"/>
    <n v="7980.34"/>
    <s v="tier - 2"/>
    <s v="tier - 2"/>
    <s v="R1013"/>
    <s v="23-Nov-1972"/>
    <s v="Oct"/>
    <x v="2"/>
    <x v="1"/>
    <s v="R1013"/>
    <n v="1972"/>
    <n v="23"/>
    <s v="23-Oct-1972"/>
    <n v="26595"/>
    <n v="50"/>
  </r>
  <r>
    <s v="Id1362"/>
    <n v="1975"/>
    <s v="Aug"/>
    <n v="10"/>
    <n v="1"/>
    <n v="7966.81"/>
    <s v="tier - 2"/>
    <s v="tier - 2"/>
    <s v="R1013"/>
    <s v="10-Aug-1975"/>
    <s v="Dec"/>
    <x v="2"/>
    <x v="1"/>
    <s v="R1013"/>
    <n v="1975"/>
    <n v="10"/>
    <s v="10-Dec-1975"/>
    <n v="27738"/>
    <n v="47"/>
  </r>
  <r>
    <s v="Id1363"/>
    <n v="1970"/>
    <s v="Jun"/>
    <n v="19"/>
    <n v="0"/>
    <n v="7958.13"/>
    <s v="tier - 2"/>
    <s v="tier - 2"/>
    <s v="R1013"/>
    <s v="19-Jun-1970"/>
    <s v="Aug"/>
    <x v="2"/>
    <x v="1"/>
    <s v="R1013"/>
    <n v="1970"/>
    <n v="19"/>
    <s v="19-Aug-1970"/>
    <n v="25799"/>
    <n v="52"/>
  </r>
  <r>
    <s v="Id1364"/>
    <n v="1981"/>
    <s v="Dec"/>
    <n v="28"/>
    <n v="3"/>
    <n v="7954.52"/>
    <s v="tier - 2"/>
    <s v="tier - 2"/>
    <s v="R1011"/>
    <s v="28-Dec-1981"/>
    <s v="Jun"/>
    <x v="2"/>
    <x v="1"/>
    <s v="R1011"/>
    <n v="1981"/>
    <n v="28"/>
    <s v="28-Jun-1981"/>
    <n v="29765"/>
    <n v="41"/>
  </r>
  <r>
    <s v="Id1365"/>
    <n v="1966"/>
    <s v="Jul"/>
    <n v="9"/>
    <n v="0"/>
    <n v="7953.72"/>
    <s v="tier - 3"/>
    <s v="tier - 3"/>
    <s v="R1012"/>
    <s v="9-Jul-1966"/>
    <s v="Sep"/>
    <x v="1"/>
    <x v="0"/>
    <s v="R1012"/>
    <n v="1966"/>
    <n v="9"/>
    <s v="9-Sep-1966"/>
    <n v="24359"/>
    <n v="56"/>
  </r>
  <r>
    <s v="Id1366"/>
    <n v="1987"/>
    <s v="Oct"/>
    <n v="29"/>
    <n v="3"/>
    <n v="7948.22"/>
    <s v="tier - 2"/>
    <s v="tier - 3"/>
    <s v="R1025"/>
    <s v="29-Oct-1987"/>
    <s v="Aug"/>
    <x v="2"/>
    <x v="0"/>
    <s v="R1025"/>
    <n v="1987"/>
    <n v="29"/>
    <s v="29-Aug-1987"/>
    <n v="32018"/>
    <n v="35"/>
  </r>
  <r>
    <s v="Id1367"/>
    <n v="1977"/>
    <s v="Jul"/>
    <n v="20"/>
    <n v="0"/>
    <n v="7935.29"/>
    <s v="tier - 2"/>
    <s v="tier - 1"/>
    <s v="R1024"/>
    <s v="20-Jul-1977"/>
    <s v="Aug"/>
    <x v="2"/>
    <x v="2"/>
    <s v="R1024"/>
    <n v="1977"/>
    <n v="20"/>
    <s v="20-Aug-1977"/>
    <n v="28357"/>
    <n v="45"/>
  </r>
  <r>
    <s v="Id1368"/>
    <n v="1962"/>
    <s v="Oct"/>
    <n v="10"/>
    <n v="0"/>
    <n v="7896.41"/>
    <s v="tier - 3"/>
    <s v="tier - 2"/>
    <s v="R1013"/>
    <s v="10-Oct-1962"/>
    <s v="Jun"/>
    <x v="1"/>
    <x v="1"/>
    <s v="R1013"/>
    <n v="1962"/>
    <n v="10"/>
    <s v="10-Jun-1962"/>
    <n v="22807"/>
    <n v="60"/>
  </r>
  <r>
    <s v="Id1369"/>
    <n v="1994"/>
    <s v="Nov"/>
    <n v="17"/>
    <n v="0"/>
    <n v="7851.85"/>
    <s v="tier - 2"/>
    <s v="tier - 3"/>
    <s v="R1012"/>
    <s v="17-Nov-1994"/>
    <s v="Oct"/>
    <x v="2"/>
    <x v="0"/>
    <s v="R1012"/>
    <n v="1994"/>
    <n v="17"/>
    <s v="17-Oct-1994"/>
    <n v="34624"/>
    <n v="28"/>
  </r>
  <r>
    <s v="Id137"/>
    <n v="2004"/>
    <s v="Dec"/>
    <n v="5"/>
    <n v="0"/>
    <n v="38792.69"/>
    <s v="tier - 2"/>
    <s v="tier - 2"/>
    <s v="R1013"/>
    <s v="5-Dec-2004"/>
    <s v="Jun"/>
    <x v="2"/>
    <x v="1"/>
    <s v="R1013"/>
    <n v="2004"/>
    <n v="5"/>
    <s v="5-Jun-2004"/>
    <n v="38143"/>
    <n v="19"/>
  </r>
  <r>
    <s v="Id1370"/>
    <n v="2001"/>
    <s v="Oct"/>
    <n v="5"/>
    <n v="0"/>
    <n v="7844.8"/>
    <s v="tier - 2"/>
    <s v="tier - 2"/>
    <s v="R1012"/>
    <s v="5-Oct-2001"/>
    <s v="Jul"/>
    <x v="2"/>
    <x v="1"/>
    <s v="R1012"/>
    <n v="2001"/>
    <n v="5"/>
    <s v="5-Jul-2001"/>
    <n v="37077"/>
    <n v="21"/>
  </r>
  <r>
    <s v="Id1371"/>
    <n v="1989"/>
    <s v="Oct"/>
    <n v="12"/>
    <n v="3"/>
    <n v="7824.37"/>
    <s v="tier - 2"/>
    <s v="tier - 2"/>
    <s v="R1012"/>
    <s v="12-Oct-1989"/>
    <s v="Oct"/>
    <x v="2"/>
    <x v="1"/>
    <s v="R1012"/>
    <n v="1989"/>
    <n v="12"/>
    <s v="12-Oct-1989"/>
    <n v="32793"/>
    <n v="33"/>
  </r>
  <r>
    <s v="Id1372"/>
    <n v="1991"/>
    <s v="Dec"/>
    <n v="21"/>
    <n v="3"/>
    <n v="7812.67"/>
    <s v="tier - 2"/>
    <s v="tier - 1"/>
    <s v="R1012"/>
    <s v="21-Dec-1991"/>
    <s v="Jul"/>
    <x v="2"/>
    <x v="2"/>
    <s v="R1012"/>
    <n v="1991"/>
    <n v="21"/>
    <s v="21-Jul-1991"/>
    <n v="33440"/>
    <n v="31"/>
  </r>
  <r>
    <s v="Id1373"/>
    <n v="1974"/>
    <s v="Nov"/>
    <n v="9"/>
    <n v="0"/>
    <n v="7804.16"/>
    <s v="tier - 2"/>
    <s v="tier - 3"/>
    <s v="R1013"/>
    <s v="9-Nov-1974"/>
    <s v="Sep"/>
    <x v="2"/>
    <x v="0"/>
    <s v="R1013"/>
    <n v="1974"/>
    <n v="9"/>
    <s v="9-Sep-1974"/>
    <n v="27281"/>
    <n v="48"/>
  </r>
  <r>
    <s v="Id1374"/>
    <n v="1997"/>
    <s v="Dec"/>
    <n v="2"/>
    <n v="0"/>
    <n v="7803.77"/>
    <s v="tier - 2"/>
    <s v="tier - 3"/>
    <s v="R1012"/>
    <s v="2-Dec-1997"/>
    <s v="Aug"/>
    <x v="2"/>
    <x v="0"/>
    <s v="R1012"/>
    <n v="1997"/>
    <n v="2"/>
    <s v="2-Aug-1997"/>
    <n v="35644"/>
    <n v="25"/>
  </r>
  <r>
    <s v="Id1375"/>
    <n v="1999"/>
    <s v="Dec"/>
    <n v="25"/>
    <n v="0"/>
    <n v="7794.68"/>
    <s v="tier - 2"/>
    <s v="tier - 2"/>
    <s v="R1026"/>
    <s v="25-Dec-1999"/>
    <s v="Nov"/>
    <x v="2"/>
    <x v="1"/>
    <s v="R1026"/>
    <n v="1999"/>
    <n v="25"/>
    <s v="25-Nov-1999"/>
    <n v="36489"/>
    <n v="23"/>
  </r>
  <r>
    <s v="Id1376"/>
    <n v="1974"/>
    <s v="Dec"/>
    <n v="6"/>
    <n v="0"/>
    <n v="7789.64"/>
    <s v="tier - 1"/>
    <s v="tier - 3"/>
    <s v="R1013"/>
    <s v="6-Dec-1974"/>
    <s v="Jul"/>
    <x v="0"/>
    <x v="0"/>
    <s v="R1013"/>
    <n v="1974"/>
    <n v="6"/>
    <s v="6-Jul-1974"/>
    <n v="27216"/>
    <n v="48"/>
  </r>
  <r>
    <s v="Id1377"/>
    <n v="1997"/>
    <s v="Dec"/>
    <n v="21"/>
    <n v="0"/>
    <n v="7763.06"/>
    <s v="tier - 2"/>
    <s v="tier - 1"/>
    <s v="R1012"/>
    <s v="21-Dec-1997"/>
    <s v="Jul"/>
    <x v="2"/>
    <x v="2"/>
    <s v="R1012"/>
    <n v="1997"/>
    <n v="21"/>
    <s v="21-Jul-1997"/>
    <n v="35632"/>
    <n v="25"/>
  </r>
  <r>
    <s v="Id1378"/>
    <n v="1981"/>
    <s v="Jun"/>
    <n v="30"/>
    <n v="2"/>
    <n v="7749.16"/>
    <s v="tier - 2"/>
    <s v="tier - 1"/>
    <s v="R1012"/>
    <s v="30-Jun-1981"/>
    <s v="Jun"/>
    <x v="2"/>
    <x v="2"/>
    <s v="R1012"/>
    <n v="1981"/>
    <n v="30"/>
    <s v="30-Jun-1981"/>
    <n v="29767"/>
    <n v="41"/>
  </r>
  <r>
    <s v="Id1379"/>
    <n v="1976"/>
    <s v="Dec"/>
    <n v="12"/>
    <n v="1"/>
    <n v="7742.11"/>
    <s v="tier - 3"/>
    <s v="tier - 2"/>
    <s v="R1013"/>
    <s v="12-Dec-1976"/>
    <s v="Oct"/>
    <x v="1"/>
    <x v="1"/>
    <s v="R1013"/>
    <n v="1976"/>
    <n v="12"/>
    <s v="12-Oct-1976"/>
    <n v="28045"/>
    <n v="46"/>
  </r>
  <r>
    <s v="Id138"/>
    <n v="1991"/>
    <s v="Nov"/>
    <n v="8"/>
    <n v="3"/>
    <n v="38746.36"/>
    <s v="tier - 1"/>
    <s v="tier - 2"/>
    <s v="R1012"/>
    <s v="8-Nov-1991"/>
    <s v="Sep"/>
    <x v="0"/>
    <x v="1"/>
    <s v="R1012"/>
    <n v="1991"/>
    <n v="8"/>
    <s v="8-Sep-1991"/>
    <n v="33489"/>
    <n v="31"/>
  </r>
  <r>
    <s v="Id1380"/>
    <n v="1978"/>
    <s v="Sep"/>
    <n v="4"/>
    <n v="2"/>
    <n v="7740.34"/>
    <s v="tier - 1"/>
    <s v="tier - 1"/>
    <s v="R1011"/>
    <s v="4-Sep-1978"/>
    <s v="Nov"/>
    <x v="0"/>
    <x v="2"/>
    <s v="R1011"/>
    <n v="1978"/>
    <n v="4"/>
    <s v="4-Nov-1978"/>
    <n v="28798"/>
    <n v="44"/>
  </r>
  <r>
    <s v="Id1381"/>
    <n v="1965"/>
    <s v="Jul"/>
    <n v="18"/>
    <n v="0"/>
    <n v="7736.39"/>
    <s v="tier - 3"/>
    <s v="tier - 2"/>
    <s v="R1013"/>
    <s v="18-Jul-1965"/>
    <s v="Jul"/>
    <x v="1"/>
    <x v="1"/>
    <s v="R1013"/>
    <n v="1965"/>
    <n v="18"/>
    <s v="18-Jul-1965"/>
    <n v="23941"/>
    <n v="57"/>
  </r>
  <r>
    <s v="Id1382"/>
    <n v="1977"/>
    <s v="Aug"/>
    <n v="29"/>
    <n v="0"/>
    <n v="7731.86"/>
    <s v="tier - 2"/>
    <s v="tier - 3"/>
    <s v="R1012"/>
    <s v="29-Aug-1977"/>
    <s v="Jul"/>
    <x v="2"/>
    <x v="0"/>
    <s v="R1012"/>
    <n v="1977"/>
    <n v="29"/>
    <s v="29-Jul-1977"/>
    <n v="28335"/>
    <n v="45"/>
  </r>
  <r>
    <s v="Id1383"/>
    <n v="1978"/>
    <s v="Dec"/>
    <n v="4"/>
    <n v="2"/>
    <n v="7731.43"/>
    <s v="tier - 3"/>
    <s v="tier - 2"/>
    <s v="R1013"/>
    <s v="4-Dec-1978"/>
    <s v="Jul"/>
    <x v="1"/>
    <x v="1"/>
    <s v="R1013"/>
    <n v="1978"/>
    <n v="4"/>
    <s v="4-Jul-1978"/>
    <n v="28675"/>
    <n v="44"/>
  </r>
  <r>
    <s v="Id1384"/>
    <n v="1980"/>
    <s v="Sep"/>
    <n v="10"/>
    <n v="2"/>
    <n v="7729.65"/>
    <s v="tier - 3"/>
    <s v="tier - 1"/>
    <s v="R1016"/>
    <s v="10-Sep-1980"/>
    <s v="Aug"/>
    <x v="1"/>
    <x v="2"/>
    <s v="R1016"/>
    <n v="1980"/>
    <n v="10"/>
    <s v="10-Aug-1980"/>
    <n v="29443"/>
    <n v="42"/>
  </r>
  <r>
    <s v="Id1385"/>
    <n v="1979"/>
    <s v="Jun"/>
    <n v="2"/>
    <n v="1"/>
    <n v="7727.25"/>
    <s v="tier - 2"/>
    <s v="tier - 3"/>
    <s v="R1012"/>
    <s v="2-Jun-1979"/>
    <s v="Sep"/>
    <x v="2"/>
    <x v="0"/>
    <s v="R1012"/>
    <n v="1979"/>
    <n v="2"/>
    <s v="2-Sep-1979"/>
    <n v="29100"/>
    <n v="43"/>
  </r>
  <r>
    <s v="Id1386"/>
    <n v="1978"/>
    <s v="Dec"/>
    <n v="29"/>
    <n v="2"/>
    <n v="7726.85"/>
    <s v="tier - 1"/>
    <s v="tier - 2"/>
    <s v="R1011"/>
    <s v="29-Dec-1978"/>
    <s v="Nov"/>
    <x v="0"/>
    <x v="1"/>
    <s v="R1011"/>
    <n v="1978"/>
    <n v="29"/>
    <s v="29-Nov-1978"/>
    <n v="28823"/>
    <n v="44"/>
  </r>
  <r>
    <s v="Id1387"/>
    <n v="1987"/>
    <s v="Jul"/>
    <n v="12"/>
    <n v="3"/>
    <n v="7684.62"/>
    <s v="tier - 2"/>
    <s v="tier - 3"/>
    <s v="R1021"/>
    <s v="12-Jul-1987"/>
    <s v="Nov"/>
    <x v="2"/>
    <x v="0"/>
    <s v="R1021"/>
    <n v="1987"/>
    <n v="12"/>
    <s v="12-Nov-1987"/>
    <n v="32093"/>
    <n v="35"/>
  </r>
  <r>
    <s v="Id1388"/>
    <n v="1982"/>
    <s v="Dec"/>
    <n v="18"/>
    <n v="3"/>
    <n v="7682.67"/>
    <s v="tier - 2"/>
    <s v="tier - 1"/>
    <s v="R1013"/>
    <s v="18-Dec-1982"/>
    <s v="Jul"/>
    <x v="2"/>
    <x v="2"/>
    <s v="R1013"/>
    <n v="1982"/>
    <n v="18"/>
    <s v="18-Jul-1982"/>
    <n v="30150"/>
    <n v="40"/>
  </r>
  <r>
    <s v="Id1389"/>
    <n v="1981"/>
    <s v="Dec"/>
    <n v="19"/>
    <n v="1"/>
    <n v="7681.17"/>
    <s v="tier - 2"/>
    <s v="tier - 2"/>
    <s v="R1020"/>
    <s v="19-Dec-1981"/>
    <s v="Sep"/>
    <x v="2"/>
    <x v="1"/>
    <s v="R1020"/>
    <n v="1981"/>
    <n v="19"/>
    <s v="19-Sep-1981"/>
    <n v="29848"/>
    <n v="41"/>
  </r>
  <r>
    <s v="Id139"/>
    <n v="1976"/>
    <s v="Jun"/>
    <n v="15"/>
    <n v="2"/>
    <n v="38740.120000000003"/>
    <s v="tier - 2"/>
    <s v="tier - 2"/>
    <s v="R1012"/>
    <s v="15-Jun-1976"/>
    <s v="Oct"/>
    <x v="2"/>
    <x v="1"/>
    <s v="R1012"/>
    <n v="1976"/>
    <n v="15"/>
    <s v="15-Oct-1976"/>
    <n v="28048"/>
    <n v="46"/>
  </r>
  <r>
    <s v="Id1390"/>
    <n v="1971"/>
    <s v="Oct"/>
    <n v="11"/>
    <n v="0"/>
    <n v="7680.92"/>
    <s v="tier - 2"/>
    <s v="tier - 1"/>
    <s v="R1013"/>
    <s v="11-Oct-1971"/>
    <s v="Jul"/>
    <x v="2"/>
    <x v="2"/>
    <s v="R1013"/>
    <n v="1971"/>
    <n v="11"/>
    <s v="11-Jul-1971"/>
    <n v="26125"/>
    <n v="51"/>
  </r>
  <r>
    <s v="Id1391"/>
    <n v="1995"/>
    <s v="Sep"/>
    <n v="13"/>
    <n v="0"/>
    <n v="7676.4"/>
    <s v="tier - 2"/>
    <s v="tier - 1"/>
    <s v="R1012"/>
    <s v="13-Sep-1995"/>
    <s v="Nov"/>
    <x v="2"/>
    <x v="2"/>
    <s v="R1012"/>
    <n v="1995"/>
    <n v="13"/>
    <s v="13-Nov-1995"/>
    <n v="35016"/>
    <n v="27"/>
  </r>
  <r>
    <s v="Id1392"/>
    <n v="1996"/>
    <s v="Nov"/>
    <n v="24"/>
    <n v="0"/>
    <n v="7670.75"/>
    <s v="tier - 2"/>
    <s v="tier - 2"/>
    <s v="R1022"/>
    <s v="24-Nov-1996"/>
    <s v="Dec"/>
    <x v="2"/>
    <x v="1"/>
    <s v="R1022"/>
    <n v="1996"/>
    <n v="24"/>
    <s v="24-Dec-1996"/>
    <n v="35423"/>
    <n v="26"/>
  </r>
  <r>
    <s v="Id1393"/>
    <n v="1976"/>
    <s v="Oct"/>
    <n v="9"/>
    <n v="2"/>
    <n v="7662.47"/>
    <s v="tier - 2"/>
    <s v="tier - 1"/>
    <s v="R1011"/>
    <s v="9-Oct-1976"/>
    <s v="Nov"/>
    <x v="2"/>
    <x v="2"/>
    <s v="R1011"/>
    <n v="1976"/>
    <n v="9"/>
    <s v="9-Nov-1976"/>
    <n v="28073"/>
    <n v="46"/>
  </r>
  <r>
    <s v="Id1394"/>
    <n v="1965"/>
    <s v="Dec"/>
    <n v="27"/>
    <n v="0"/>
    <n v="7657.69"/>
    <s v="tier - 3"/>
    <s v="tier - 3"/>
    <s v="R1012"/>
    <s v="27-Dec-1965"/>
    <s v="Aug"/>
    <x v="1"/>
    <x v="0"/>
    <s v="R1012"/>
    <n v="1965"/>
    <n v="27"/>
    <s v="27-Aug-1965"/>
    <n v="23981"/>
    <n v="57"/>
  </r>
  <r>
    <s v="Id1395"/>
    <n v="1998"/>
    <s v="Sep"/>
    <n v="30"/>
    <n v="0"/>
    <n v="7652.26"/>
    <s v="tier - 2"/>
    <s v="tier - 3"/>
    <s v="R1023"/>
    <s v="30-Sep-1998"/>
    <s v="Sep"/>
    <x v="2"/>
    <x v="0"/>
    <s v="R1023"/>
    <n v="1998"/>
    <n v="30"/>
    <s v="30-Sep-1998"/>
    <n v="36068"/>
    <n v="24"/>
  </r>
  <r>
    <s v="Id1396"/>
    <n v="1993"/>
    <s v="Aug"/>
    <n v="10"/>
    <n v="0"/>
    <n v="7650.8"/>
    <s v="tier - 2"/>
    <s v="tier - 2"/>
    <s v="R1012"/>
    <s v="10-Aug-1993"/>
    <s v="Sep"/>
    <x v="2"/>
    <x v="1"/>
    <s v="R1012"/>
    <n v="1993"/>
    <n v="10"/>
    <s v="10-Sep-1993"/>
    <n v="34222"/>
    <n v="29"/>
  </r>
  <r>
    <s v="Id1397"/>
    <n v="1980"/>
    <s v="Oct"/>
    <n v="16"/>
    <n v="1"/>
    <n v="7650.77"/>
    <s v="tier - 2"/>
    <s v="tier - 2"/>
    <s v="R1024"/>
    <s v="16-Oct-1980"/>
    <s v="Oct"/>
    <x v="2"/>
    <x v="1"/>
    <s v="R1024"/>
    <n v="1980"/>
    <n v="16"/>
    <s v="16-Oct-1980"/>
    <n v="29510"/>
    <n v="42"/>
  </r>
  <r>
    <s v="Id1398"/>
    <n v="1999"/>
    <s v="Jun"/>
    <n v="15"/>
    <n v="0"/>
    <n v="7642.05"/>
    <s v="tier - 2"/>
    <s v="tier - 2"/>
    <s v="R1026"/>
    <s v="15-Jun-1999"/>
    <s v="Dec"/>
    <x v="2"/>
    <x v="1"/>
    <s v="R1026"/>
    <n v="1999"/>
    <n v="15"/>
    <s v="15-Dec-1999"/>
    <n v="36509"/>
    <n v="23"/>
  </r>
  <r>
    <s v="Id1399"/>
    <n v="1980"/>
    <s v="Jul"/>
    <n v="24"/>
    <n v="2"/>
    <n v="7640.31"/>
    <s v="tier - 2"/>
    <s v="tier - 1"/>
    <s v="R1013"/>
    <s v="24-Jul-1980"/>
    <s v="Dec"/>
    <x v="2"/>
    <x v="2"/>
    <s v="R1013"/>
    <n v="1980"/>
    <n v="24"/>
    <s v="24-Dec-1980"/>
    <n v="29579"/>
    <n v="42"/>
  </r>
  <r>
    <s v="Id14"/>
    <n v="1968"/>
    <s v="Dec"/>
    <n v="1"/>
    <n v="3"/>
    <n v="48549.18"/>
    <s v="tier - 1"/>
    <s v="tier - 3"/>
    <s v="R1016"/>
    <s v="1-Dec-1968"/>
    <s v="Aug"/>
    <x v="0"/>
    <x v="0"/>
    <s v="R1016"/>
    <n v="1968"/>
    <n v="1"/>
    <s v="1-Aug-1968"/>
    <n v="25051"/>
    <n v="54"/>
  </r>
  <r>
    <s v="Id140"/>
    <n v="1991"/>
    <s v="Nov"/>
    <n v="2"/>
    <n v="2"/>
    <n v="38711"/>
    <s v="tier - 2"/>
    <s v="tier - 2"/>
    <s v="R1011"/>
    <s v="2-Nov-1991"/>
    <s v="Aug"/>
    <x v="2"/>
    <x v="1"/>
    <s v="R1011"/>
    <n v="1991"/>
    <n v="2"/>
    <s v="2-Aug-1991"/>
    <n v="33452"/>
    <n v="31"/>
  </r>
  <r>
    <s v="Id1400"/>
    <n v="1980"/>
    <s v="Jun"/>
    <n v="20"/>
    <n v="1"/>
    <n v="7639.42"/>
    <s v="tier - 2"/>
    <s v="tier - 2"/>
    <s v="R1024"/>
    <s v="20-Jun-1980"/>
    <s v="Jun"/>
    <x v="2"/>
    <x v="1"/>
    <s v="R1024"/>
    <n v="1980"/>
    <n v="20"/>
    <s v="20-Jun-1980"/>
    <n v="29392"/>
    <n v="42"/>
  </r>
  <r>
    <s v="Id1401"/>
    <n v="2001"/>
    <s v="Dec"/>
    <n v="13"/>
    <n v="0"/>
    <n v="7636.92"/>
    <s v="tier - 2"/>
    <s v="tier - 3"/>
    <s v="R1012"/>
    <s v="13-Dec-2001"/>
    <s v="Jun"/>
    <x v="2"/>
    <x v="0"/>
    <s v="R1012"/>
    <n v="2001"/>
    <n v="13"/>
    <s v="13-Jun-2001"/>
    <n v="37055"/>
    <n v="21"/>
  </r>
  <r>
    <s v="Id1402"/>
    <n v="1978"/>
    <s v="Aug"/>
    <n v="24"/>
    <n v="1"/>
    <n v="7633.72"/>
    <s v="tier - 2"/>
    <s v="tier - 1"/>
    <s v="R1013"/>
    <s v="24-Aug-1978"/>
    <s v="Aug"/>
    <x v="2"/>
    <x v="2"/>
    <s v="R1013"/>
    <n v="1978"/>
    <n v="24"/>
    <s v="24-Aug-1978"/>
    <n v="28726"/>
    <n v="44"/>
  </r>
  <r>
    <s v="Id1403"/>
    <n v="1978"/>
    <s v="Nov"/>
    <n v="29"/>
    <n v="1"/>
    <n v="7626.99"/>
    <s v="tier - 2"/>
    <s v="tier - 2"/>
    <s v="R1011"/>
    <s v="29-Nov-1978"/>
    <s v="Nov"/>
    <x v="2"/>
    <x v="1"/>
    <s v="R1011"/>
    <n v="1978"/>
    <n v="29"/>
    <s v="29-Nov-1978"/>
    <n v="28823"/>
    <n v="44"/>
  </r>
  <r>
    <s v="Id1404"/>
    <n v="1978"/>
    <s v="Nov"/>
    <n v="6"/>
    <n v="1"/>
    <n v="7624.63"/>
    <s v="tier - 2"/>
    <s v="tier - 1"/>
    <s v="R1011"/>
    <s v="6-Nov-1978"/>
    <s v="Sep"/>
    <x v="2"/>
    <x v="2"/>
    <s v="R1011"/>
    <n v="1978"/>
    <n v="6"/>
    <s v="6-Sep-1978"/>
    <n v="28739"/>
    <n v="44"/>
  </r>
  <r>
    <s v="Id1405"/>
    <n v="1978"/>
    <s v="Nov"/>
    <n v="28"/>
    <n v="1"/>
    <n v="7623.52"/>
    <s v="tier - 2"/>
    <s v="tier - 1"/>
    <s v="R1011"/>
    <s v="28-Nov-1978"/>
    <s v="Jun"/>
    <x v="2"/>
    <x v="2"/>
    <s v="R1011"/>
    <n v="1978"/>
    <n v="28"/>
    <s v="28-Jun-1978"/>
    <n v="28669"/>
    <n v="44"/>
  </r>
  <r>
    <s v="Id1406"/>
    <n v="1996"/>
    <s v="Sep"/>
    <n v="17"/>
    <n v="0"/>
    <n v="7623.13"/>
    <s v="tier - 2"/>
    <s v="tier - 3"/>
    <s v="R1011"/>
    <s v="17-Sep-1996"/>
    <s v="Oct"/>
    <x v="2"/>
    <x v="0"/>
    <s v="R1011"/>
    <n v="1996"/>
    <n v="17"/>
    <s v="17-Oct-1996"/>
    <n v="35355"/>
    <n v="26"/>
  </r>
  <r>
    <s v="Id1407"/>
    <n v="1968"/>
    <s v="Jul"/>
    <n v="3"/>
    <n v="0"/>
    <n v="7609.6"/>
    <s v="tier - 3"/>
    <s v="tier - 2"/>
    <s v="R1012"/>
    <s v="3-Jul-1968"/>
    <s v="Sep"/>
    <x v="1"/>
    <x v="1"/>
    <s v="R1012"/>
    <n v="1968"/>
    <n v="3"/>
    <s v="3-Sep-1968"/>
    <n v="25084"/>
    <n v="54"/>
  </r>
  <r>
    <s v="Id1408"/>
    <n v="1997"/>
    <s v="Sep"/>
    <n v="30"/>
    <n v="0"/>
    <n v="7607.03"/>
    <s v="tier - 2"/>
    <s v="tier - 2"/>
    <s v="R1012"/>
    <s v="30-Sep-1997"/>
    <s v="Dec"/>
    <x v="2"/>
    <x v="1"/>
    <s v="R1012"/>
    <n v="1997"/>
    <n v="30"/>
    <s v="30-Dec-1997"/>
    <n v="35794"/>
    <n v="25"/>
  </r>
  <r>
    <s v="Id1409"/>
    <n v="1967"/>
    <s v="Jul"/>
    <n v="17"/>
    <n v="0"/>
    <n v="7585.62"/>
    <s v="tier - 3"/>
    <s v="tier - 2"/>
    <s v="R1013"/>
    <s v="17-Jul-1967"/>
    <s v="Jun"/>
    <x v="1"/>
    <x v="1"/>
    <s v="R1013"/>
    <n v="1967"/>
    <n v="17"/>
    <s v="17-Jun-1967"/>
    <n v="24640"/>
    <n v="55"/>
  </r>
  <r>
    <s v="Id141"/>
    <n v="1986"/>
    <s v="Jul"/>
    <n v="20"/>
    <n v="1"/>
    <n v="38709.18"/>
    <s v="tier - 1"/>
    <s v="tier - 3"/>
    <s v="R1013"/>
    <s v="20-Jul-1986"/>
    <s v="Nov"/>
    <x v="0"/>
    <x v="0"/>
    <s v="R1013"/>
    <n v="1986"/>
    <n v="20"/>
    <s v="20-Nov-1986"/>
    <n v="31736"/>
    <n v="36"/>
  </r>
  <r>
    <s v="Id1410"/>
    <n v="1994"/>
    <s v="Aug"/>
    <n v="14"/>
    <n v="0"/>
    <n v="7567.13"/>
    <s v="tier - 2"/>
    <s v="tier - 2"/>
    <s v="R1021"/>
    <s v="14-Aug-1994"/>
    <s v="Dec"/>
    <x v="2"/>
    <x v="1"/>
    <s v="R1021"/>
    <n v="1994"/>
    <n v="14"/>
    <s v="14-Dec-1994"/>
    <n v="34682"/>
    <n v="28"/>
  </r>
  <r>
    <s v="Id1411"/>
    <n v="1988"/>
    <s v="Dec"/>
    <n v="15"/>
    <n v="3"/>
    <n v="7538.52"/>
    <s v="tier - 2"/>
    <s v="tier - 2"/>
    <s v="R1012"/>
    <s v="15-Dec-1988"/>
    <s v="Jun"/>
    <x v="2"/>
    <x v="1"/>
    <s v="R1012"/>
    <n v="1988"/>
    <n v="15"/>
    <s v="15-Jun-1988"/>
    <n v="32309"/>
    <n v="34"/>
  </r>
  <r>
    <s v="Id1412"/>
    <n v="1984"/>
    <s v="Aug"/>
    <n v="22"/>
    <n v="3"/>
    <n v="7537.16"/>
    <s v="tier - 2"/>
    <s v="tier - 2"/>
    <s v="R1012"/>
    <s v="22-Aug-1984"/>
    <s v="Oct"/>
    <x v="2"/>
    <x v="1"/>
    <s v="R1012"/>
    <n v="1984"/>
    <n v="22"/>
    <s v="22-Oct-1984"/>
    <n v="30977"/>
    <n v="38"/>
  </r>
  <r>
    <s v="Id1413"/>
    <n v="1978"/>
    <s v="Dec"/>
    <n v="14"/>
    <n v="2"/>
    <n v="7531.7"/>
    <s v="tier - 2"/>
    <s v="tier - 1"/>
    <s v="R1013"/>
    <s v="14-Dec-1978"/>
    <s v="Nov"/>
    <x v="2"/>
    <x v="2"/>
    <s v="R1013"/>
    <n v="1978"/>
    <n v="14"/>
    <s v="14-Nov-1978"/>
    <n v="28808"/>
    <n v="44"/>
  </r>
  <r>
    <s v="Id1414"/>
    <n v="1976"/>
    <s v="Oct"/>
    <n v="10"/>
    <n v="0"/>
    <n v="7526.71"/>
    <s v="tier - 3"/>
    <s v="tier - 1"/>
    <s v="R1012"/>
    <s v="10-Oct-1976"/>
    <s v="Jun"/>
    <x v="1"/>
    <x v="2"/>
    <s v="R1012"/>
    <n v="1976"/>
    <n v="10"/>
    <s v="10-Jun-1976"/>
    <n v="27921"/>
    <n v="46"/>
  </r>
  <r>
    <s v="Id1415"/>
    <n v="1978"/>
    <s v="Oct"/>
    <n v="18"/>
    <n v="1"/>
    <n v="7518.03"/>
    <s v="tier - 2"/>
    <s v="tier - 3"/>
    <s v="R1012"/>
    <s v="18-Oct-1978"/>
    <s v="Jun"/>
    <x v="2"/>
    <x v="0"/>
    <s v="R1012"/>
    <n v="1978"/>
    <n v="18"/>
    <s v="18-Jun-1978"/>
    <n v="28659"/>
    <n v="44"/>
  </r>
  <r>
    <s v="Id1416"/>
    <n v="1983"/>
    <s v="Jul"/>
    <n v="10"/>
    <n v="4"/>
    <n v="7512.27"/>
    <s v="tier - 3"/>
    <s v="tier - 2"/>
    <s v="R1011"/>
    <s v="10-Jul-1983"/>
    <s v="Nov"/>
    <x v="1"/>
    <x v="1"/>
    <s v="R1011"/>
    <n v="1983"/>
    <n v="10"/>
    <s v="10-Nov-1983"/>
    <n v="30630"/>
    <n v="39"/>
  </r>
  <r>
    <s v="Id1417"/>
    <n v="1997"/>
    <s v="Oct"/>
    <n v="28"/>
    <n v="0"/>
    <n v="7504.3"/>
    <s v="tier - 2"/>
    <s v="tier - 1"/>
    <s v="R1012"/>
    <s v="28-Oct-1997"/>
    <s v="Dec"/>
    <x v="2"/>
    <x v="2"/>
    <s v="R1012"/>
    <n v="1997"/>
    <n v="28"/>
    <s v="28-Dec-1997"/>
    <n v="35792"/>
    <n v="25"/>
  </r>
  <r>
    <s v="Id1418"/>
    <n v="1988"/>
    <s v="Dec"/>
    <n v="15"/>
    <n v="3"/>
    <n v="7494.63"/>
    <s v="tier - 2"/>
    <s v="tier - 3"/>
    <s v="R1025"/>
    <s v="15-Dec-1988"/>
    <s v="Nov"/>
    <x v="2"/>
    <x v="0"/>
    <s v="R1025"/>
    <n v="1988"/>
    <n v="15"/>
    <s v="15-Nov-1988"/>
    <n v="32462"/>
    <n v="34"/>
  </r>
  <r>
    <s v="Id1419"/>
    <n v="1996"/>
    <s v="Jun"/>
    <n v="14"/>
    <n v="0"/>
    <n v="7487.38"/>
    <s v="tier - 2"/>
    <s v="tier - 3"/>
    <s v="R1012"/>
    <s v="14-Jun-1996"/>
    <s v="Oct"/>
    <x v="2"/>
    <x v="0"/>
    <s v="R1012"/>
    <n v="1996"/>
    <n v="14"/>
    <s v="14-Oct-1996"/>
    <n v="35352"/>
    <n v="26"/>
  </r>
  <r>
    <s v="Id142"/>
    <n v="1990"/>
    <s v="Jul"/>
    <n v="13"/>
    <n v="3"/>
    <n v="38652.089999999997"/>
    <s v="tier - 2"/>
    <s v="tier - 2"/>
    <s v="R1011"/>
    <s v="13-Jul-1990"/>
    <s v="Jun"/>
    <x v="2"/>
    <x v="1"/>
    <s v="R1011"/>
    <n v="1990"/>
    <n v="13"/>
    <s v="13-Jun-1990"/>
    <n v="33037"/>
    <n v="32"/>
  </r>
  <r>
    <s v="Id1420"/>
    <n v="1967"/>
    <s v="Aug"/>
    <n v="4"/>
    <n v="0"/>
    <n v="7463.51"/>
    <s v="tier - 3"/>
    <s v="tier - 3"/>
    <s v="R1013"/>
    <s v="4-Aug-1967"/>
    <s v="Nov"/>
    <x v="1"/>
    <x v="0"/>
    <s v="R1013"/>
    <n v="1967"/>
    <n v="4"/>
    <s v="4-Nov-1967"/>
    <n v="24780"/>
    <n v="55"/>
  </r>
  <r>
    <s v="Id1421"/>
    <n v="2001"/>
    <s v="Jun"/>
    <n v="1"/>
    <n v="0"/>
    <n v="7450.36"/>
    <s v="tier - 2"/>
    <s v="tier - 2"/>
    <s v="R1012"/>
    <s v="1-Jun-2001"/>
    <s v="Sep"/>
    <x v="2"/>
    <x v="1"/>
    <s v="R1012"/>
    <n v="2001"/>
    <n v="1"/>
    <s v="1-Sep-2001"/>
    <n v="37135"/>
    <n v="21"/>
  </r>
  <r>
    <s v="Id1422"/>
    <n v="1977"/>
    <s v="Sep"/>
    <n v="30"/>
    <n v="0"/>
    <n v="7448.4"/>
    <s v="tier - 3"/>
    <s v="tier - 3"/>
    <s v="R1017"/>
    <s v="30-Sep-1977"/>
    <s v="Aug"/>
    <x v="1"/>
    <x v="0"/>
    <s v="R1017"/>
    <n v="1977"/>
    <n v="30"/>
    <s v="30-Aug-1977"/>
    <n v="28367"/>
    <n v="45"/>
  </r>
  <r>
    <s v="Id1423"/>
    <n v="1977"/>
    <s v="Sep"/>
    <n v="25"/>
    <n v="1"/>
    <n v="7445.92"/>
    <s v="tier - 3"/>
    <s v="tier - 1"/>
    <s v="R1011"/>
    <s v="25-Sep-1977"/>
    <s v="Nov"/>
    <x v="1"/>
    <x v="2"/>
    <s v="R1011"/>
    <n v="1977"/>
    <n v="25"/>
    <s v="25-Nov-1977"/>
    <n v="28454"/>
    <n v="45"/>
  </r>
  <r>
    <s v="Id1424"/>
    <n v="1980"/>
    <s v="Jul"/>
    <n v="7"/>
    <n v="1"/>
    <n v="7443.64"/>
    <s v="tier - 2"/>
    <s v="tier - 3"/>
    <s v="R1012"/>
    <s v="7-Jul-1980"/>
    <s v="Jun"/>
    <x v="2"/>
    <x v="0"/>
    <s v="R1012"/>
    <n v="1980"/>
    <n v="7"/>
    <s v="7-Jun-1980"/>
    <n v="29379"/>
    <n v="43"/>
  </r>
  <r>
    <s v="Id1425"/>
    <n v="1979"/>
    <s v="Sep"/>
    <n v="1"/>
    <n v="2"/>
    <n v="7441.5"/>
    <s v="tier - 3"/>
    <s v="tier - 2"/>
    <s v="R1011"/>
    <s v="1-Sep-1979"/>
    <s v="Jul"/>
    <x v="1"/>
    <x v="1"/>
    <s v="R1011"/>
    <n v="1979"/>
    <n v="1"/>
    <s v="1-Jul-1979"/>
    <n v="29037"/>
    <n v="43"/>
  </r>
  <r>
    <s v="Id1426"/>
    <n v="1977"/>
    <s v="Aug"/>
    <n v="25"/>
    <n v="1"/>
    <n v="7441.05"/>
    <s v="tier - 3"/>
    <s v="tier - 2"/>
    <s v="R1011"/>
    <s v="25-Aug-1977"/>
    <s v="Aug"/>
    <x v="1"/>
    <x v="1"/>
    <s v="R1011"/>
    <n v="1977"/>
    <n v="25"/>
    <s v="25-Aug-1977"/>
    <n v="28362"/>
    <n v="45"/>
  </r>
  <r>
    <s v="Id1427"/>
    <n v="1978"/>
    <s v="Dec"/>
    <n v="2"/>
    <n v="0"/>
    <n v="7421.19"/>
    <s v="tier - 2"/>
    <s v="tier - 3"/>
    <s v="R1012"/>
    <s v="2-Dec-1978"/>
    <s v="Jul"/>
    <x v="2"/>
    <x v="0"/>
    <s v="R1012"/>
    <n v="1978"/>
    <n v="2"/>
    <s v="2-Jul-1978"/>
    <n v="28673"/>
    <n v="44"/>
  </r>
  <r>
    <s v="Id1428"/>
    <n v="1978"/>
    <s v="Nov"/>
    <n v="12"/>
    <n v="0"/>
    <n v="7419.48"/>
    <s v="tier - 2"/>
    <s v="tier - 2"/>
    <s v="R1012"/>
    <s v="12-Nov-1978"/>
    <s v="Sep"/>
    <x v="2"/>
    <x v="1"/>
    <s v="R1012"/>
    <n v="1978"/>
    <n v="12"/>
    <s v="12-Sep-1978"/>
    <n v="28745"/>
    <n v="44"/>
  </r>
  <r>
    <s v="Id1429"/>
    <n v="1983"/>
    <s v="Sep"/>
    <n v="19"/>
    <n v="3"/>
    <n v="7418.52"/>
    <s v="tier - 2"/>
    <s v="tier - 2"/>
    <s v="R1011"/>
    <s v="19-Sep-1983"/>
    <s v="Aug"/>
    <x v="2"/>
    <x v="1"/>
    <s v="R1011"/>
    <n v="1983"/>
    <n v="19"/>
    <s v="19-Aug-1983"/>
    <n v="30547"/>
    <n v="39"/>
  </r>
  <r>
    <s v="Id143"/>
    <n v="1999"/>
    <s v="Nov"/>
    <n v="12"/>
    <n v="2"/>
    <n v="38511.629999999997"/>
    <s v="tier - 2"/>
    <s v="tier - 2"/>
    <s v="R1024"/>
    <s v="12-Nov-1999"/>
    <s v="Dec"/>
    <x v="2"/>
    <x v="1"/>
    <s v="R1024"/>
    <n v="1999"/>
    <n v="12"/>
    <s v="12-Dec-1999"/>
    <n v="36506"/>
    <n v="23"/>
  </r>
  <r>
    <s v="Id1430"/>
    <n v="1965"/>
    <s v="Dec"/>
    <n v="5"/>
    <n v="0"/>
    <n v="7403.98"/>
    <s v="tier - 3"/>
    <s v="tier - 2"/>
    <s v="R1013"/>
    <s v="5-Dec-1965"/>
    <s v="Sep"/>
    <x v="1"/>
    <x v="1"/>
    <s v="R1013"/>
    <n v="1965"/>
    <n v="5"/>
    <s v="5-Sep-1965"/>
    <n v="23990"/>
    <n v="57"/>
  </r>
  <r>
    <s v="Id1431"/>
    <n v="1993"/>
    <s v="Jul"/>
    <n v="22"/>
    <n v="0"/>
    <n v="7388.85"/>
    <s v="tier - 2"/>
    <s v="tier - 2"/>
    <s v="R1026"/>
    <s v="22-Jul-1993"/>
    <s v="Dec"/>
    <x v="2"/>
    <x v="1"/>
    <s v="R1026"/>
    <n v="1993"/>
    <n v="22"/>
    <s v="22-Dec-1993"/>
    <n v="34325"/>
    <n v="29"/>
  </r>
  <r>
    <s v="Id1432"/>
    <n v="1981"/>
    <s v="Nov"/>
    <n v="24"/>
    <n v="2"/>
    <n v="7371.77"/>
    <s v="tier - 2"/>
    <s v="tier - 1"/>
    <s v="R1011"/>
    <s v="24-Nov-1981"/>
    <s v="Oct"/>
    <x v="2"/>
    <x v="2"/>
    <s v="R1011"/>
    <n v="1981"/>
    <n v="24"/>
    <s v="24-Oct-1981"/>
    <n v="29883"/>
    <n v="41"/>
  </r>
  <r>
    <s v="Id1433"/>
    <n v="1965"/>
    <s v="Dec"/>
    <n v="9"/>
    <n v="0"/>
    <n v="7362.31"/>
    <s v="tier - 3"/>
    <s v="tier - 3"/>
    <s v="R1013"/>
    <s v="9-Dec-1965"/>
    <s v="Oct"/>
    <x v="1"/>
    <x v="0"/>
    <s v="R1013"/>
    <n v="1965"/>
    <n v="9"/>
    <s v="9-Oct-1965"/>
    <n v="24024"/>
    <n v="57"/>
  </r>
  <r>
    <s v="Id1434"/>
    <n v="1981"/>
    <s v="Jul"/>
    <n v="16"/>
    <n v="1"/>
    <n v="7358.18"/>
    <s v="tier - 2"/>
    <s v="tier - 3"/>
    <s v="R1024"/>
    <s v="16-Jul-1981"/>
    <s v="Sep"/>
    <x v="2"/>
    <x v="0"/>
    <s v="R1024"/>
    <n v="1981"/>
    <n v="16"/>
    <s v="16-Sep-1981"/>
    <n v="29845"/>
    <n v="41"/>
  </r>
  <r>
    <s v="Id1435"/>
    <n v="1983"/>
    <s v="Jun"/>
    <n v="21"/>
    <n v="3"/>
    <n v="7357.49"/>
    <s v="tier - 2"/>
    <s v="tier - 2"/>
    <s v="R1012"/>
    <s v="21-Jun-1983"/>
    <s v="Jun"/>
    <x v="2"/>
    <x v="1"/>
    <s v="R1012"/>
    <n v="1983"/>
    <n v="21"/>
    <s v="21-Jun-1983"/>
    <n v="30488"/>
    <n v="39"/>
  </r>
  <r>
    <s v="Id1436"/>
    <n v="1993"/>
    <s v="Oct"/>
    <n v="5"/>
    <n v="0"/>
    <n v="7349.12"/>
    <s v="tier - 2"/>
    <s v="tier - 2"/>
    <s v="R1021"/>
    <s v="5-Oct-1993"/>
    <s v="Aug"/>
    <x v="2"/>
    <x v="1"/>
    <s v="R1021"/>
    <n v="1993"/>
    <n v="5"/>
    <s v="5-Aug-1993"/>
    <n v="34186"/>
    <n v="29"/>
  </r>
  <r>
    <s v="Id1437"/>
    <n v="1977"/>
    <s v="Dec"/>
    <n v="1"/>
    <n v="0"/>
    <n v="7348.14"/>
    <s v="tier - 2"/>
    <s v="tier - 1"/>
    <s v="R1011"/>
    <s v="1-Dec-1977"/>
    <s v="Jul"/>
    <x v="2"/>
    <x v="2"/>
    <s v="R1011"/>
    <n v="1977"/>
    <n v="1"/>
    <s v="1-Jul-1977"/>
    <n v="28307"/>
    <n v="45"/>
  </r>
  <r>
    <s v="Id1438"/>
    <n v="1979"/>
    <s v="Jun"/>
    <n v="26"/>
    <n v="1"/>
    <n v="7345.73"/>
    <s v="tier - 2"/>
    <s v="tier - 1"/>
    <s v="R1013"/>
    <s v="26-Jun-1979"/>
    <s v="Jul"/>
    <x v="2"/>
    <x v="2"/>
    <s v="R1013"/>
    <n v="1979"/>
    <n v="26"/>
    <s v="26-Jul-1979"/>
    <n v="29062"/>
    <n v="43"/>
  </r>
  <r>
    <s v="Id1439"/>
    <n v="1977"/>
    <s v="Dec"/>
    <n v="18"/>
    <n v="0"/>
    <n v="7345.08"/>
    <s v="tier - 2"/>
    <s v="tier - 1"/>
    <s v="R1011"/>
    <s v="18-Dec-1977"/>
    <s v="Nov"/>
    <x v="2"/>
    <x v="2"/>
    <s v="R1011"/>
    <n v="1977"/>
    <n v="18"/>
    <s v="18-Nov-1977"/>
    <n v="28447"/>
    <n v="45"/>
  </r>
  <r>
    <s v="Id144"/>
    <n v="1986"/>
    <s v="Jun"/>
    <n v="21"/>
    <n v="2"/>
    <n v="38415.47"/>
    <s v="tier - 1"/>
    <s v="tier - 2"/>
    <s v="R1011"/>
    <s v="21-Jun-1986"/>
    <s v="Jul"/>
    <x v="0"/>
    <x v="1"/>
    <s v="R1011"/>
    <n v="1986"/>
    <n v="21"/>
    <s v="21-Jul-1986"/>
    <n v="31614"/>
    <n v="36"/>
  </r>
  <r>
    <s v="Id1440"/>
    <n v="1986"/>
    <s v="Jun"/>
    <n v="15"/>
    <n v="3"/>
    <n v="7339.93"/>
    <s v="tier - 2"/>
    <s v="tier - 2"/>
    <s v="R1012"/>
    <s v="15-Jun-1986"/>
    <s v="Jul"/>
    <x v="2"/>
    <x v="1"/>
    <s v="R1012"/>
    <n v="1986"/>
    <n v="15"/>
    <s v="15-Jul-1986"/>
    <n v="31608"/>
    <n v="36"/>
  </r>
  <r>
    <s v="Id1441"/>
    <n v="1979"/>
    <s v="Sep"/>
    <n v="19"/>
    <n v="1"/>
    <n v="7337.75"/>
    <s v="tier - 2"/>
    <s v="tier - 3"/>
    <s v="R1011"/>
    <s v="19-Sep-1979"/>
    <s v="Jun"/>
    <x v="2"/>
    <x v="0"/>
    <s v="R1011"/>
    <n v="1979"/>
    <n v="19"/>
    <s v="19-Jun-1979"/>
    <n v="29025"/>
    <n v="43"/>
  </r>
  <r>
    <s v="Id1442"/>
    <n v="1984"/>
    <s v="Jul"/>
    <n v="25"/>
    <n v="3"/>
    <n v="7325.47"/>
    <s v="tier - 2"/>
    <s v="tier - 1"/>
    <s v="R1012"/>
    <s v="25-Jul-1984"/>
    <s v="Oct"/>
    <x v="2"/>
    <x v="2"/>
    <s v="R1012"/>
    <n v="1984"/>
    <n v="25"/>
    <s v="25-Oct-1984"/>
    <n v="30980"/>
    <n v="38"/>
  </r>
  <r>
    <s v="Id1443"/>
    <n v="1979"/>
    <s v="Jun"/>
    <n v="19"/>
    <n v="0"/>
    <n v="7325.05"/>
    <s v="tier - 2"/>
    <s v="tier - 3"/>
    <s v="R1024"/>
    <s v="19-Jun-1979"/>
    <s v="Sep"/>
    <x v="2"/>
    <x v="0"/>
    <s v="R1024"/>
    <n v="1979"/>
    <n v="19"/>
    <s v="19-Sep-1979"/>
    <n v="29117"/>
    <n v="43"/>
  </r>
  <r>
    <s v="Id1444"/>
    <n v="2004"/>
    <s v="Nov"/>
    <n v="15"/>
    <n v="0"/>
    <n v="7323.73"/>
    <s v="tier - 2"/>
    <s v="tier - 2"/>
    <s v="R1024"/>
    <s v="15-Nov-2004"/>
    <s v="Jun"/>
    <x v="2"/>
    <x v="1"/>
    <s v="R1024"/>
    <n v="2004"/>
    <n v="15"/>
    <s v="15-Jun-2004"/>
    <n v="38153"/>
    <n v="18"/>
  </r>
  <r>
    <s v="Id1445"/>
    <n v="1965"/>
    <s v="Jul"/>
    <n v="11"/>
    <n v="0"/>
    <n v="7322.86"/>
    <s v="tier - 3"/>
    <s v="tier - 3"/>
    <s v="R1012"/>
    <s v="11-Jul-1965"/>
    <s v="Oct"/>
    <x v="1"/>
    <x v="0"/>
    <s v="R1012"/>
    <n v="1965"/>
    <n v="11"/>
    <s v="11-Oct-1965"/>
    <n v="24026"/>
    <n v="57"/>
  </r>
  <r>
    <s v="Id1446"/>
    <n v="1972"/>
    <s v="Aug"/>
    <n v="11"/>
    <n v="0"/>
    <n v="7318.22"/>
    <s v="tier - 2"/>
    <s v="tier - 3"/>
    <s v="R1012"/>
    <s v="11-Aug-1972"/>
    <s v="Dec"/>
    <x v="2"/>
    <x v="0"/>
    <s v="R1012"/>
    <n v="1972"/>
    <n v="11"/>
    <s v="11-Dec-1972"/>
    <n v="26644"/>
    <n v="50"/>
  </r>
  <r>
    <s v="Id1447"/>
    <n v="1965"/>
    <s v="Jun"/>
    <n v="25"/>
    <n v="0"/>
    <n v="7318.21"/>
    <s v="tier - 3"/>
    <s v="tier - 1"/>
    <s v="R1013"/>
    <s v="25-Jun-1965"/>
    <s v="Dec"/>
    <x v="1"/>
    <x v="2"/>
    <s v="R1013"/>
    <n v="1965"/>
    <n v="25"/>
    <s v="25-Dec-1965"/>
    <n v="24101"/>
    <n v="57"/>
  </r>
  <r>
    <s v="Id1448"/>
    <n v="1965"/>
    <s v="Jun"/>
    <n v="6"/>
    <n v="0"/>
    <n v="7304.65"/>
    <s v="tier - 3"/>
    <s v="tier - 3"/>
    <s v="R1013"/>
    <s v="6-Jun-1965"/>
    <s v="Aug"/>
    <x v="1"/>
    <x v="0"/>
    <s v="R1013"/>
    <n v="1965"/>
    <n v="6"/>
    <s v="6-Aug-1965"/>
    <n v="23960"/>
    <n v="57"/>
  </r>
  <r>
    <s v="Id1449"/>
    <n v="1966"/>
    <s v="Dec"/>
    <n v="26"/>
    <n v="0"/>
    <n v="7302.46"/>
    <s v="tier - 3"/>
    <s v="tier - 1"/>
    <s v="R1012"/>
    <s v="26-Dec-1966"/>
    <s v="Jun"/>
    <x v="1"/>
    <x v="2"/>
    <s v="R1012"/>
    <n v="1966"/>
    <n v="26"/>
    <s v="26-Jun-1966"/>
    <n v="24284"/>
    <n v="56"/>
  </r>
  <r>
    <s v="Id145"/>
    <n v="1971"/>
    <s v="Dec"/>
    <n v="23"/>
    <n v="0"/>
    <n v="38405.26"/>
    <s v="tier - 2"/>
    <s v="tier - 1"/>
    <s v="R1011"/>
    <s v="23-Dec-1971"/>
    <s v="Jun"/>
    <x v="2"/>
    <x v="2"/>
    <s v="R1011"/>
    <n v="1971"/>
    <n v="23"/>
    <s v="23-Jun-1971"/>
    <n v="26107"/>
    <n v="51"/>
  </r>
  <r>
    <s v="Id1450"/>
    <n v="1985"/>
    <s v="Nov"/>
    <n v="2"/>
    <n v="3"/>
    <n v="7281.51"/>
    <s v="tier - 2"/>
    <s v="tier - 1"/>
    <s v="R1012"/>
    <s v="2-Nov-1985"/>
    <s v="Nov"/>
    <x v="2"/>
    <x v="2"/>
    <s v="R1012"/>
    <n v="1985"/>
    <n v="2"/>
    <s v="2-Nov-1985"/>
    <n v="31353"/>
    <n v="37"/>
  </r>
  <r>
    <s v="Id1451"/>
    <n v="1976"/>
    <s v="Dec"/>
    <n v="18"/>
    <n v="2"/>
    <n v="7273.02"/>
    <s v="tier - 2"/>
    <s v="tier - 1"/>
    <s v="R1013"/>
    <s v="18-Dec-1976"/>
    <s v="Dec"/>
    <x v="2"/>
    <x v="2"/>
    <s v="R1013"/>
    <n v="1976"/>
    <n v="18"/>
    <s v="18-Dec-1976"/>
    <n v="28112"/>
    <n v="46"/>
  </r>
  <r>
    <s v="Id1452"/>
    <n v="1981"/>
    <s v="Aug"/>
    <n v="4"/>
    <n v="2"/>
    <n v="7265.7"/>
    <s v="tier - 3"/>
    <s v="tier - 3"/>
    <s v="R1012"/>
    <s v="4-Aug-1981"/>
    <s v="Sep"/>
    <x v="1"/>
    <x v="0"/>
    <s v="R1012"/>
    <n v="1981"/>
    <n v="4"/>
    <s v="4-Sep-1981"/>
    <n v="29833"/>
    <n v="41"/>
  </r>
  <r>
    <s v="Id1453"/>
    <n v="1973"/>
    <s v="Oct"/>
    <n v="25"/>
    <n v="0"/>
    <n v="7265.58"/>
    <s v="tier - 2"/>
    <s v="tier - 2"/>
    <s v="R1013"/>
    <s v="25-Oct-1973"/>
    <s v="Dec"/>
    <x v="2"/>
    <x v="1"/>
    <s v="R1013"/>
    <n v="1973"/>
    <n v="25"/>
    <s v="25-Dec-1973"/>
    <n v="27023"/>
    <n v="49"/>
  </r>
  <r>
    <s v="Id1454"/>
    <n v="1981"/>
    <s v="Jun"/>
    <n v="13"/>
    <n v="2"/>
    <n v="7261.74"/>
    <s v="tier - 3"/>
    <s v="tier - 3"/>
    <s v="R1012"/>
    <s v="13-Jun-1981"/>
    <s v="Sep"/>
    <x v="1"/>
    <x v="0"/>
    <s v="R1012"/>
    <n v="1981"/>
    <n v="13"/>
    <s v="13-Sep-1981"/>
    <n v="29842"/>
    <n v="41"/>
  </r>
  <r>
    <s v="Id1455"/>
    <n v="1981"/>
    <s v="Aug"/>
    <n v="14"/>
    <n v="2"/>
    <n v="7256.72"/>
    <s v="tier - 3"/>
    <s v="tier - 2"/>
    <s v="R1012"/>
    <s v="14-Aug-1981"/>
    <s v="Jul"/>
    <x v="1"/>
    <x v="1"/>
    <s v="R1012"/>
    <n v="1981"/>
    <n v="14"/>
    <s v="14-Jul-1981"/>
    <n v="29781"/>
    <n v="41"/>
  </r>
  <r>
    <s v="Id1456"/>
    <n v="1982"/>
    <s v="Jul"/>
    <n v="24"/>
    <n v="3"/>
    <n v="7248.71"/>
    <s v="tier - 2"/>
    <s v="tier - 1"/>
    <s v="R1013"/>
    <s v="24-Jul-1982"/>
    <s v="Jun"/>
    <x v="2"/>
    <x v="2"/>
    <s v="R1013"/>
    <n v="1982"/>
    <n v="24"/>
    <s v="24-Jun-1982"/>
    <n v="30126"/>
    <n v="40"/>
  </r>
  <r>
    <s v="Id1457"/>
    <n v="1986"/>
    <s v="Sep"/>
    <n v="2"/>
    <n v="4"/>
    <n v="7243.81"/>
    <s v="tier - 2"/>
    <s v="tier - 3"/>
    <s v="R1013"/>
    <s v="2-Sep-1986"/>
    <s v="Jun"/>
    <x v="2"/>
    <x v="0"/>
    <s v="R1013"/>
    <n v="1986"/>
    <n v="2"/>
    <s v="2-Jun-1986"/>
    <n v="31565"/>
    <n v="37"/>
  </r>
  <r>
    <s v="Id1458"/>
    <n v="1986"/>
    <s v="Jul"/>
    <n v="13"/>
    <n v="3"/>
    <n v="7228.22"/>
    <s v="tier - 2"/>
    <s v="tier - 1"/>
    <s v="R1024"/>
    <s v="13-Jul-1986"/>
    <s v="Oct"/>
    <x v="2"/>
    <x v="2"/>
    <s v="R1024"/>
    <n v="1986"/>
    <n v="13"/>
    <s v="13-Oct-1986"/>
    <n v="31698"/>
    <n v="36"/>
  </r>
  <r>
    <s v="Id1459"/>
    <n v="1977"/>
    <s v="Sep"/>
    <n v="15"/>
    <n v="0"/>
    <n v="7222.79"/>
    <s v="tier - 3"/>
    <s v="tier - 3"/>
    <s v="R1012"/>
    <s v="15-Sep-1977"/>
    <s v="Aug"/>
    <x v="1"/>
    <x v="0"/>
    <s v="R1012"/>
    <n v="1977"/>
    <n v="15"/>
    <s v="15-Aug-1977"/>
    <n v="28352"/>
    <n v="45"/>
  </r>
  <r>
    <s v="Id146"/>
    <n v="1970"/>
    <s v="Aug"/>
    <n v="22"/>
    <n v="0"/>
    <n v="38389.79"/>
    <s v="tier - 2"/>
    <s v="tier - 3"/>
    <s v="R1011"/>
    <s v="22-Aug-1970"/>
    <s v="Sep"/>
    <x v="2"/>
    <x v="0"/>
    <s v="R1011"/>
    <n v="1970"/>
    <n v="22"/>
    <s v="22-Sep-1970"/>
    <n v="25833"/>
    <n v="52"/>
  </r>
  <r>
    <s v="Id1460"/>
    <n v="1991"/>
    <s v="Jun"/>
    <n v="28"/>
    <n v="3"/>
    <n v="7220.25"/>
    <s v="tier - 2"/>
    <s v="tier - 2"/>
    <s v="R1021"/>
    <s v="28-Jun-1991"/>
    <s v="Jul"/>
    <x v="2"/>
    <x v="1"/>
    <s v="R1021"/>
    <n v="1991"/>
    <n v="28"/>
    <s v="28-Jul-1991"/>
    <n v="33447"/>
    <n v="31"/>
  </r>
  <r>
    <s v="Id1461"/>
    <n v="1983"/>
    <s v="Nov"/>
    <n v="21"/>
    <n v="2"/>
    <n v="7209.49"/>
    <s v="tier - 2"/>
    <s v="tier - 3"/>
    <s v="R1012"/>
    <s v="21-Nov-1983"/>
    <s v="Oct"/>
    <x v="2"/>
    <x v="0"/>
    <s v="R1012"/>
    <n v="1983"/>
    <n v="21"/>
    <s v="21-Oct-1983"/>
    <n v="30610"/>
    <n v="39"/>
  </r>
  <r>
    <s v="Id1462"/>
    <n v="1983"/>
    <s v="Aug"/>
    <n v="11"/>
    <n v="2"/>
    <n v="7201.7"/>
    <s v="tier - 2"/>
    <s v="tier - 3"/>
    <s v="R1012"/>
    <s v="11-Aug-1983"/>
    <s v="Oct"/>
    <x v="2"/>
    <x v="0"/>
    <s v="R1012"/>
    <n v="1983"/>
    <n v="11"/>
    <s v="11-Oct-1983"/>
    <n v="30600"/>
    <n v="39"/>
  </r>
  <r>
    <s v="Id1463"/>
    <n v="1982"/>
    <s v="Sep"/>
    <n v="14"/>
    <n v="3"/>
    <n v="7196.87"/>
    <s v="tier - 3"/>
    <s v="tier - 2"/>
    <s v="R1011"/>
    <s v="14-Sep-1982"/>
    <s v="Sep"/>
    <x v="1"/>
    <x v="1"/>
    <s v="R1011"/>
    <n v="1982"/>
    <n v="14"/>
    <s v="14-Sep-1982"/>
    <n v="30208"/>
    <n v="40"/>
  </r>
  <r>
    <s v="Id1464"/>
    <n v="1968"/>
    <s v="Aug"/>
    <n v="26"/>
    <n v="0"/>
    <n v="7179.52"/>
    <s v="tier - 3"/>
    <s v="tier - 3"/>
    <s v="R1013"/>
    <s v="26-Aug-1968"/>
    <s v="Jun"/>
    <x v="1"/>
    <x v="0"/>
    <s v="R1013"/>
    <n v="1968"/>
    <n v="26"/>
    <s v="26-Jun-1968"/>
    <n v="25015"/>
    <n v="54"/>
  </r>
  <r>
    <s v="Id1465"/>
    <n v="1975"/>
    <s v="Jul"/>
    <n v="19"/>
    <n v="1"/>
    <n v="7175.51"/>
    <s v="tier - 2"/>
    <s v="tier - 3"/>
    <s v="R1013"/>
    <s v="19-Jul-1975"/>
    <s v="Dec"/>
    <x v="2"/>
    <x v="0"/>
    <s v="R1013"/>
    <n v="1975"/>
    <n v="19"/>
    <s v="19-Dec-1975"/>
    <n v="27747"/>
    <n v="47"/>
  </r>
  <r>
    <s v="Id1466"/>
    <n v="1982"/>
    <s v="Aug"/>
    <n v="16"/>
    <n v="2"/>
    <n v="7173.36"/>
    <s v="tier - 3"/>
    <s v="tier - 2"/>
    <s v="R1016"/>
    <s v="16-Aug-1982"/>
    <s v="Aug"/>
    <x v="1"/>
    <x v="1"/>
    <s v="R1016"/>
    <n v="1982"/>
    <n v="16"/>
    <s v="16-Aug-1982"/>
    <n v="30179"/>
    <n v="40"/>
  </r>
  <r>
    <s v="Id1467"/>
    <n v="1980"/>
    <s v="Sep"/>
    <n v="30"/>
    <n v="2"/>
    <n v="7162.01"/>
    <s v="tier - 2"/>
    <s v="tier - 3"/>
    <s v="R1013"/>
    <s v="30-Sep-1980"/>
    <s v="Oct"/>
    <x v="2"/>
    <x v="0"/>
    <s v="R1013"/>
    <n v="1980"/>
    <n v="30"/>
    <s v="30-Oct-1980"/>
    <n v="29524"/>
    <n v="42"/>
  </r>
  <r>
    <s v="Id1468"/>
    <n v="1980"/>
    <s v="Oct"/>
    <n v="7"/>
    <n v="2"/>
    <n v="7160.33"/>
    <s v="tier - 2"/>
    <s v="tier - 1"/>
    <s v="R1013"/>
    <s v="7-Oct-1980"/>
    <s v="Sep"/>
    <x v="2"/>
    <x v="2"/>
    <s v="R1013"/>
    <n v="1980"/>
    <n v="7"/>
    <s v="7-Sep-1980"/>
    <n v="29471"/>
    <n v="42"/>
  </r>
  <r>
    <s v="Id1469"/>
    <n v="1980"/>
    <s v="Jun"/>
    <n v="22"/>
    <n v="2"/>
    <n v="7160.09"/>
    <s v="tier - 2"/>
    <s v="tier - 2"/>
    <s v="R1011"/>
    <s v="22-Jun-1980"/>
    <s v="Aug"/>
    <x v="2"/>
    <x v="1"/>
    <s v="R1011"/>
    <n v="1980"/>
    <n v="22"/>
    <s v="22-Aug-1980"/>
    <n v="29455"/>
    <n v="42"/>
  </r>
  <r>
    <s v="Id147"/>
    <n v="2002"/>
    <s v="Sep"/>
    <n v="17"/>
    <n v="2"/>
    <n v="38344.57"/>
    <s v="tier - 1"/>
    <s v="tier - 3"/>
    <s v="R1011"/>
    <s v="17-Sep-2002"/>
    <s v="Jul"/>
    <x v="0"/>
    <x v="0"/>
    <s v="R1011"/>
    <n v="2002"/>
    <n v="17"/>
    <s v="17-Jul-2002"/>
    <n v="37454"/>
    <n v="20"/>
  </r>
  <r>
    <s v="Id1470"/>
    <n v="1981"/>
    <s v="Jul"/>
    <n v="17"/>
    <n v="1"/>
    <n v="7153.55"/>
    <s v="tier - 2"/>
    <s v="tier - 1"/>
    <s v="R1012"/>
    <s v="17-Jul-1981"/>
    <s v="Sep"/>
    <x v="2"/>
    <x v="2"/>
    <s v="R1012"/>
    <n v="1981"/>
    <n v="17"/>
    <s v="17-Sep-1981"/>
    <n v="29846"/>
    <n v="41"/>
  </r>
  <r>
    <s v="Id1471"/>
    <n v="1978"/>
    <s v="Sep"/>
    <n v="6"/>
    <n v="1"/>
    <n v="7152.67"/>
    <s v="tier - 3"/>
    <s v="tier - 2"/>
    <s v="R1013"/>
    <s v="6-Sep-1978"/>
    <s v="Oct"/>
    <x v="1"/>
    <x v="1"/>
    <s v="R1013"/>
    <n v="1978"/>
    <n v="6"/>
    <s v="6-Oct-1978"/>
    <n v="28769"/>
    <n v="44"/>
  </r>
  <r>
    <s v="Id1472"/>
    <n v="1984"/>
    <s v="Jun"/>
    <n v="29"/>
    <n v="3"/>
    <n v="7151.09"/>
    <s v="tier - 2"/>
    <s v="tier - 2"/>
    <s v="R1011"/>
    <s v="29-Jun-1984"/>
    <s v="Nov"/>
    <x v="2"/>
    <x v="1"/>
    <s v="R1011"/>
    <n v="1984"/>
    <n v="29"/>
    <s v="29-Nov-1984"/>
    <n v="31015"/>
    <n v="38"/>
  </r>
  <r>
    <s v="Id1473"/>
    <n v="1978"/>
    <s v="Jul"/>
    <n v="30"/>
    <n v="1"/>
    <n v="7147.47"/>
    <s v="tier - 2"/>
    <s v="tier - 3"/>
    <s v="R1013"/>
    <s v="30-Jul-1978"/>
    <s v="Jun"/>
    <x v="2"/>
    <x v="0"/>
    <s v="R1013"/>
    <n v="1978"/>
    <n v="30"/>
    <s v="30-Jun-1978"/>
    <n v="28671"/>
    <n v="44"/>
  </r>
  <r>
    <s v="Id1474"/>
    <n v="1976"/>
    <s v="Jun"/>
    <n v="24"/>
    <n v="0"/>
    <n v="7147.11"/>
    <s v="tier - 3"/>
    <s v="tier - 2"/>
    <s v="R1011"/>
    <s v="24-Jun-1976"/>
    <s v="Sep"/>
    <x v="1"/>
    <x v="1"/>
    <s v="R1011"/>
    <n v="1976"/>
    <n v="24"/>
    <s v="24-Sep-1976"/>
    <n v="28027"/>
    <n v="46"/>
  </r>
  <r>
    <s v="Id1475"/>
    <n v="1984"/>
    <s v="Nov"/>
    <n v="21"/>
    <n v="2"/>
    <n v="7144.86"/>
    <s v="tier - 2"/>
    <s v="tier - 2"/>
    <s v="R1024"/>
    <s v="21-Nov-1984"/>
    <s v="Nov"/>
    <x v="2"/>
    <x v="1"/>
    <s v="R1024"/>
    <n v="1984"/>
    <n v="21"/>
    <s v="21-Nov-1984"/>
    <n v="31007"/>
    <n v="38"/>
  </r>
  <r>
    <s v="Id1476"/>
    <n v="1999"/>
    <s v="Aug"/>
    <n v="8"/>
    <n v="0"/>
    <n v="7144.4"/>
    <s v="tier - 2"/>
    <s v="tier - 1"/>
    <s v="R1022"/>
    <s v="8-Aug-1999"/>
    <s v="Aug"/>
    <x v="2"/>
    <x v="2"/>
    <s v="R1022"/>
    <n v="1999"/>
    <n v="8"/>
    <s v="8-Aug-1999"/>
    <n v="36380"/>
    <n v="23"/>
  </r>
  <r>
    <s v="Id1477"/>
    <n v="1984"/>
    <s v="Jul"/>
    <n v="7"/>
    <n v="2"/>
    <n v="7133.9"/>
    <s v="tier - 2"/>
    <s v="tier - 1"/>
    <s v="R1024"/>
    <s v="7-Jul-1984"/>
    <s v="Sep"/>
    <x v="2"/>
    <x v="2"/>
    <s v="R1024"/>
    <n v="1984"/>
    <n v="7"/>
    <s v="7-Sep-1984"/>
    <n v="30932"/>
    <n v="38"/>
  </r>
  <r>
    <s v="Id1478"/>
    <n v="1993"/>
    <s v="Aug"/>
    <n v="1"/>
    <n v="0"/>
    <n v="7128.64"/>
    <s v="tier - 2"/>
    <s v="tier - 2"/>
    <s v="R1021"/>
    <s v="1-Aug-1993"/>
    <s v="Aug"/>
    <x v="2"/>
    <x v="1"/>
    <s v="R1021"/>
    <n v="1993"/>
    <n v="1"/>
    <s v="1-Aug-1993"/>
    <n v="34182"/>
    <n v="29"/>
  </r>
  <r>
    <s v="Id1479"/>
    <n v="1968"/>
    <s v="Jun"/>
    <n v="29"/>
    <n v="0"/>
    <n v="7125.25"/>
    <s v="tier - 3"/>
    <s v="tier - 2"/>
    <s v="R1013"/>
    <s v="29-Jun-1968"/>
    <s v="Dec"/>
    <x v="1"/>
    <x v="1"/>
    <s v="R1013"/>
    <n v="1968"/>
    <n v="29"/>
    <s v="29-Dec-1968"/>
    <n v="25201"/>
    <n v="54"/>
  </r>
  <r>
    <s v="Id148"/>
    <n v="1980"/>
    <s v="Jun"/>
    <n v="12"/>
    <n v="2"/>
    <n v="38313.129999999997"/>
    <s v="tier - 1"/>
    <s v="tier - 3"/>
    <s v="R1011"/>
    <s v="12-Jun-1980"/>
    <s v="Jun"/>
    <x v="0"/>
    <x v="0"/>
    <s v="R1011"/>
    <n v="1980"/>
    <n v="12"/>
    <s v="12-Jun-1980"/>
    <n v="29384"/>
    <n v="42"/>
  </r>
  <r>
    <s v="Id1480"/>
    <n v="1987"/>
    <s v="Aug"/>
    <n v="11"/>
    <n v="3"/>
    <n v="7106.81"/>
    <s v="tier - 2"/>
    <s v="tier - 1"/>
    <s v="R1012"/>
    <s v="11-Aug-1987"/>
    <s v="Dec"/>
    <x v="2"/>
    <x v="2"/>
    <s v="R1012"/>
    <n v="1987"/>
    <n v="11"/>
    <s v="11-Dec-1987"/>
    <n v="32122"/>
    <n v="35"/>
  </r>
  <r>
    <s v="Id1481"/>
    <n v="1992"/>
    <s v="Jun"/>
    <n v="18"/>
    <n v="0"/>
    <n v="7096.98"/>
    <s v="tier - 2"/>
    <s v="tier - 2"/>
    <s v="R1012"/>
    <s v="18-Jun-1992"/>
    <s v="Oct"/>
    <x v="2"/>
    <x v="1"/>
    <s v="R1012"/>
    <n v="1992"/>
    <n v="18"/>
    <s v="18-Oct-1992"/>
    <n v="33895"/>
    <n v="30"/>
  </r>
  <r>
    <s v="Id1482"/>
    <n v="1982"/>
    <s v="Oct"/>
    <n v="6"/>
    <n v="1"/>
    <n v="7077.19"/>
    <s v="tier - 2"/>
    <s v="tier - 3"/>
    <s v="R1024"/>
    <s v="6-Oct-1982"/>
    <s v="Jul"/>
    <x v="2"/>
    <x v="0"/>
    <s v="R1024"/>
    <n v="1982"/>
    <n v="6"/>
    <s v="6-Jul-1982"/>
    <n v="30138"/>
    <n v="40"/>
  </r>
  <r>
    <s v="Id1483"/>
    <n v="1978"/>
    <s v="Jun"/>
    <n v="24"/>
    <n v="2"/>
    <n v="7054.41"/>
    <s v="tier - 2"/>
    <s v="tier - 2"/>
    <s v="R1013"/>
    <s v="24-Jun-1978"/>
    <s v="Dec"/>
    <x v="2"/>
    <x v="1"/>
    <s v="R1013"/>
    <n v="1978"/>
    <n v="24"/>
    <s v="24-Dec-1978"/>
    <n v="28848"/>
    <n v="44"/>
  </r>
  <r>
    <s v="Id1484"/>
    <n v="1980"/>
    <s v="Jun"/>
    <n v="28"/>
    <n v="1"/>
    <n v="7050.64"/>
    <s v="tier - 2"/>
    <s v="tier - 3"/>
    <s v="R1011"/>
    <s v="28-Jun-1980"/>
    <s v="Jun"/>
    <x v="2"/>
    <x v="0"/>
    <s v="R1011"/>
    <n v="1980"/>
    <n v="28"/>
    <s v="28-Jun-1980"/>
    <n v="29400"/>
    <n v="42"/>
  </r>
  <r>
    <s v="Id1485"/>
    <n v="1980"/>
    <s v="Jul"/>
    <n v="21"/>
    <n v="0"/>
    <n v="7050.02"/>
    <s v="tier - 2"/>
    <s v="tier - 1"/>
    <s v="R1024"/>
    <s v="21-Jul-1980"/>
    <s v="Dec"/>
    <x v="2"/>
    <x v="2"/>
    <s v="R1024"/>
    <n v="1980"/>
    <n v="21"/>
    <s v="21-Dec-1980"/>
    <n v="29576"/>
    <n v="42"/>
  </r>
  <r>
    <s v="Id1486"/>
    <n v="1980"/>
    <s v="Oct"/>
    <n v="22"/>
    <n v="1"/>
    <n v="7046.72"/>
    <s v="tier - 2"/>
    <s v="tier - 3"/>
    <s v="R1013"/>
    <s v="22-Oct-1980"/>
    <s v="Sep"/>
    <x v="2"/>
    <x v="0"/>
    <s v="R1013"/>
    <n v="1980"/>
    <n v="22"/>
    <s v="22-Sep-1980"/>
    <n v="29486"/>
    <n v="42"/>
  </r>
  <r>
    <s v="Id1487"/>
    <n v="1980"/>
    <s v="Jul"/>
    <n v="26"/>
    <n v="1"/>
    <n v="7045.5"/>
    <s v="tier - 2"/>
    <s v="tier - 1"/>
    <s v="R1011"/>
    <s v="26-Jul-1980"/>
    <s v="Oct"/>
    <x v="2"/>
    <x v="2"/>
    <s v="R1011"/>
    <n v="1980"/>
    <n v="26"/>
    <s v="26-Oct-1980"/>
    <n v="29520"/>
    <n v="42"/>
  </r>
  <r>
    <s v="Id1488"/>
    <n v="1995"/>
    <s v="Oct"/>
    <n v="29"/>
    <n v="0"/>
    <n v="7042.11"/>
    <s v="tier - 2"/>
    <s v="tier - 3"/>
    <s v="R1012"/>
    <s v="29-Oct-1995"/>
    <s v="Sep"/>
    <x v="2"/>
    <x v="0"/>
    <s v="R1012"/>
    <n v="1995"/>
    <n v="29"/>
    <s v="29-Sep-1995"/>
    <n v="34971"/>
    <n v="27"/>
  </r>
  <r>
    <s v="Id1489"/>
    <n v="1978"/>
    <s v="Jun"/>
    <n v="2"/>
    <n v="2"/>
    <n v="7033.08"/>
    <s v="tier - 2"/>
    <s v="tier - 2"/>
    <s v="R1013"/>
    <s v="2-Jun-1978"/>
    <s v="Dec"/>
    <x v="2"/>
    <x v="1"/>
    <s v="R1013"/>
    <n v="1978"/>
    <n v="2"/>
    <s v="2-Dec-1978"/>
    <n v="28826"/>
    <n v="44"/>
  </r>
  <r>
    <s v="Id149"/>
    <n v="1989"/>
    <s v="Oct"/>
    <n v="30"/>
    <n v="1"/>
    <n v="38282.75"/>
    <s v="tier - 1"/>
    <s v="tier - 2"/>
    <s v="R1013"/>
    <s v="30-Oct-1989"/>
    <s v="Sep"/>
    <x v="0"/>
    <x v="1"/>
    <s v="R1013"/>
    <n v="1989"/>
    <n v="30"/>
    <s v="30-Sep-1989"/>
    <n v="32781"/>
    <n v="33"/>
  </r>
  <r>
    <s v="Id1490"/>
    <n v="1969"/>
    <s v="Jul"/>
    <n v="6"/>
    <n v="0"/>
    <n v="7003.1"/>
    <s v="tier - 2"/>
    <s v="tier - 3"/>
    <s v="R1013"/>
    <s v="6-Jul-1969"/>
    <s v="Jun"/>
    <x v="2"/>
    <x v="0"/>
    <s v="R1013"/>
    <n v="1969"/>
    <n v="6"/>
    <s v="6-Jun-1969"/>
    <n v="25360"/>
    <n v="54"/>
  </r>
  <r>
    <s v="Id1491"/>
    <n v="1982"/>
    <s v="Sep"/>
    <n v="1"/>
    <n v="3"/>
    <n v="6989.95"/>
    <s v="tier - 2"/>
    <s v="tier - 1"/>
    <s v="R1013"/>
    <s v="1-Sep-1982"/>
    <s v="Dec"/>
    <x v="2"/>
    <x v="2"/>
    <s v="R1013"/>
    <n v="1982"/>
    <n v="1"/>
    <s v="1-Dec-1982"/>
    <n v="30286"/>
    <n v="40"/>
  </r>
  <r>
    <s v="Id1492"/>
    <n v="1982"/>
    <s v="Oct"/>
    <n v="18"/>
    <n v="2"/>
    <n v="6986.7"/>
    <s v="tier - 3"/>
    <s v="tier - 1"/>
    <s v="R1012"/>
    <s v="18-Oct-1982"/>
    <s v="Sep"/>
    <x v="1"/>
    <x v="2"/>
    <s v="R1012"/>
    <n v="1982"/>
    <n v="18"/>
    <s v="18-Sep-1982"/>
    <n v="30212"/>
    <n v="40"/>
  </r>
  <r>
    <s v="Id1493"/>
    <n v="1985"/>
    <s v="Dec"/>
    <n v="10"/>
    <n v="3"/>
    <n v="6985.51"/>
    <s v="tier - 2"/>
    <s v="tier - 2"/>
    <s v="R1019"/>
    <s v="10-Dec-1985"/>
    <s v="Sep"/>
    <x v="2"/>
    <x v="1"/>
    <s v="R1019"/>
    <n v="1985"/>
    <n v="10"/>
    <s v="10-Sep-1985"/>
    <n v="31300"/>
    <n v="37"/>
  </r>
  <r>
    <s v="Id1494"/>
    <n v="1975"/>
    <s v="Jun"/>
    <n v="3"/>
    <n v="1"/>
    <n v="6965.21"/>
    <s v="tier - 2"/>
    <s v="tier - 3"/>
    <s v="R1013"/>
    <s v="3-Jun-1975"/>
    <s v="Dec"/>
    <x v="2"/>
    <x v="0"/>
    <s v="R1013"/>
    <n v="1975"/>
    <n v="3"/>
    <s v="3-Dec-1975"/>
    <n v="27731"/>
    <n v="47"/>
  </r>
  <r>
    <s v="Id1495"/>
    <n v="1980"/>
    <s v="Aug"/>
    <n v="18"/>
    <n v="2"/>
    <n v="6951.12"/>
    <s v="tier - 2"/>
    <s v="tier - 2"/>
    <s v="R1013"/>
    <s v="18-Aug-1980"/>
    <s v="Oct"/>
    <x v="2"/>
    <x v="1"/>
    <s v="R1013"/>
    <n v="1980"/>
    <n v="18"/>
    <s v="18-Oct-1980"/>
    <n v="29512"/>
    <n v="42"/>
  </r>
  <r>
    <s v="Id1496"/>
    <n v="1978"/>
    <s v="Dec"/>
    <n v="15"/>
    <n v="0"/>
    <n v="6948.7"/>
    <s v="tier - 1"/>
    <s v="tier - 2"/>
    <s v="R1012"/>
    <s v="15-Dec-1978"/>
    <s v="Jul"/>
    <x v="0"/>
    <x v="1"/>
    <s v="R1012"/>
    <n v="1978"/>
    <n v="15"/>
    <s v="15-Jul-1978"/>
    <n v="28686"/>
    <n v="44"/>
  </r>
  <r>
    <s v="Id1497"/>
    <n v="1980"/>
    <s v="Oct"/>
    <n v="5"/>
    <n v="2"/>
    <n v="6940.94"/>
    <s v="tier - 2"/>
    <s v="tier - 3"/>
    <s v="R1013"/>
    <s v="5-Oct-1980"/>
    <s v="Nov"/>
    <x v="2"/>
    <x v="0"/>
    <s v="R1013"/>
    <n v="1980"/>
    <n v="5"/>
    <s v="5-Nov-1980"/>
    <n v="29530"/>
    <n v="42"/>
  </r>
  <r>
    <s v="Id1498"/>
    <n v="1980"/>
    <s v="Aug"/>
    <n v="30"/>
    <n v="1"/>
    <n v="6940.91"/>
    <s v="tier - 2"/>
    <s v="tier - 2"/>
    <s v="R1012"/>
    <s v="30-Aug-1980"/>
    <s v="Sep"/>
    <x v="2"/>
    <x v="1"/>
    <s v="R1012"/>
    <n v="1980"/>
    <n v="30"/>
    <s v="30-Sep-1980"/>
    <n v="29494"/>
    <n v="42"/>
  </r>
  <r>
    <s v="Id1499"/>
    <n v="1978"/>
    <s v="Nov"/>
    <n v="29"/>
    <n v="2"/>
    <n v="6938.11"/>
    <s v="tier - 2"/>
    <s v="tier - 2"/>
    <s v="R1013"/>
    <s v="29-Nov-1978"/>
    <s v="Jul"/>
    <x v="2"/>
    <x v="1"/>
    <s v="R1013"/>
    <n v="1978"/>
    <n v="29"/>
    <s v="29-Jul-1978"/>
    <n v="28700"/>
    <n v="44"/>
  </r>
  <r>
    <s v="Id15"/>
    <n v="1961"/>
    <s v="Dec"/>
    <n v="21"/>
    <n v="1"/>
    <n v="48517.56"/>
    <s v="tier - 1"/>
    <s v="tier - 3"/>
    <s v="R1024"/>
    <s v="21-Dec-1961"/>
    <s v="Oct"/>
    <x v="0"/>
    <x v="0"/>
    <s v="R1024"/>
    <n v="1961"/>
    <n v="21"/>
    <s v="21-Oct-1961"/>
    <n v="22575"/>
    <n v="61"/>
  </r>
  <r>
    <s v="Id150"/>
    <n v="1980"/>
    <s v="Aug"/>
    <n v="16"/>
    <n v="1"/>
    <n v="38245.589999999997"/>
    <s v="tier - 1"/>
    <s v="tier - 2"/>
    <s v="R1013"/>
    <s v="16-Aug-1980"/>
    <s v="Aug"/>
    <x v="0"/>
    <x v="1"/>
    <s v="R1013"/>
    <n v="1980"/>
    <n v="16"/>
    <s v="16-Aug-1980"/>
    <n v="29449"/>
    <n v="42"/>
  </r>
  <r>
    <s v="Id1500"/>
    <n v="1984"/>
    <s v="Sep"/>
    <n v="5"/>
    <n v="2"/>
    <n v="6933.24"/>
    <s v="tier - 2"/>
    <s v="tier - 3"/>
    <s v="R1012"/>
    <s v="5-Sep-1984"/>
    <s v="Aug"/>
    <x v="2"/>
    <x v="0"/>
    <s v="R1012"/>
    <n v="1984"/>
    <n v="5"/>
    <s v="5-Aug-1984"/>
    <n v="30899"/>
    <n v="38"/>
  </r>
  <r>
    <s v="Id1501"/>
    <n v="1989"/>
    <s v="Dec"/>
    <n v="21"/>
    <n v="3"/>
    <n v="6895.19"/>
    <s v="tier - 2"/>
    <s v="tier - 3"/>
    <s v="R1024"/>
    <s v="21-Dec-1989"/>
    <s v="Aug"/>
    <x v="2"/>
    <x v="0"/>
    <s v="R1024"/>
    <n v="1989"/>
    <n v="21"/>
    <s v="21-Aug-1989"/>
    <n v="32741"/>
    <n v="33"/>
  </r>
  <r>
    <s v="Id1502"/>
    <n v="1985"/>
    <s v="Sep"/>
    <n v="10"/>
    <n v="2"/>
    <n v="6877.98"/>
    <s v="tier - 2"/>
    <s v="tier - 1"/>
    <s v="R1024"/>
    <s v="10-Sep-1985"/>
    <s v="Nov"/>
    <x v="2"/>
    <x v="2"/>
    <s v="R1024"/>
    <n v="1985"/>
    <n v="10"/>
    <s v="10-Nov-1985"/>
    <n v="31361"/>
    <n v="37"/>
  </r>
  <r>
    <s v="Id1503"/>
    <n v="2004"/>
    <s v="Dec"/>
    <n v="24"/>
    <n v="0"/>
    <n v="6876.53"/>
    <s v="tier - 2"/>
    <s v="tier - 1"/>
    <s v="R1012"/>
    <s v="24-Dec-2004"/>
    <s v="Jun"/>
    <x v="2"/>
    <x v="2"/>
    <s v="R1012"/>
    <n v="2004"/>
    <n v="24"/>
    <s v="24-Jun-2004"/>
    <n v="38162"/>
    <n v="18"/>
  </r>
  <r>
    <s v="Id1504"/>
    <n v="1981"/>
    <s v="Jun"/>
    <n v="23"/>
    <n v="2"/>
    <n v="6875.96"/>
    <s v="tier - 2"/>
    <s v="tier - 2"/>
    <s v="R1011"/>
    <s v="23-Jun-1981"/>
    <s v="Aug"/>
    <x v="2"/>
    <x v="1"/>
    <s v="R1011"/>
    <n v="1981"/>
    <n v="23"/>
    <s v="23-Aug-1981"/>
    <n v="29821"/>
    <n v="41"/>
  </r>
  <r>
    <s v="Id1505"/>
    <n v="1969"/>
    <s v="Oct"/>
    <n v="23"/>
    <n v="0"/>
    <n v="6868.39"/>
    <s v="tier - 2"/>
    <s v="tier - 2"/>
    <s v="R1013"/>
    <s v="23-Oct-1969"/>
    <s v="Nov"/>
    <x v="2"/>
    <x v="1"/>
    <s v="R1013"/>
    <n v="1969"/>
    <n v="23"/>
    <s v="23-Nov-1969"/>
    <n v="25530"/>
    <n v="53"/>
  </r>
  <r>
    <s v="Id1506"/>
    <n v="1978"/>
    <s v="Aug"/>
    <n v="5"/>
    <n v="2"/>
    <n v="6863.49"/>
    <s v="tier - 2"/>
    <s v="tier - 1"/>
    <s v="R1013"/>
    <s v="5-Aug-1978"/>
    <s v="Jun"/>
    <x v="2"/>
    <x v="2"/>
    <s v="R1013"/>
    <n v="1978"/>
    <n v="5"/>
    <s v="5-Jun-1978"/>
    <n v="28646"/>
    <n v="45"/>
  </r>
  <r>
    <s v="Id1507"/>
    <n v="1981"/>
    <s v="Jun"/>
    <n v="19"/>
    <n v="1"/>
    <n v="6858.48"/>
    <s v="tier - 2"/>
    <s v="tier - 2"/>
    <s v="R1019"/>
    <s v="19-Jun-1981"/>
    <s v="Oct"/>
    <x v="2"/>
    <x v="1"/>
    <s v="R1019"/>
    <n v="1981"/>
    <n v="19"/>
    <s v="19-Oct-1981"/>
    <n v="29878"/>
    <n v="41"/>
  </r>
  <r>
    <s v="Id1508"/>
    <n v="1979"/>
    <s v="Nov"/>
    <n v="4"/>
    <n v="1"/>
    <n v="6849.03"/>
    <s v="tier - 2"/>
    <s v="tier - 2"/>
    <s v="R1011"/>
    <s v="4-Nov-1979"/>
    <s v="Sep"/>
    <x v="2"/>
    <x v="1"/>
    <s v="R1011"/>
    <n v="1979"/>
    <n v="4"/>
    <s v="4-Sep-1979"/>
    <n v="29102"/>
    <n v="43"/>
  </r>
  <r>
    <s v="Id1509"/>
    <n v="1977"/>
    <s v="Jun"/>
    <n v="15"/>
    <n v="2"/>
    <n v="6843.17"/>
    <s v="tier - 2"/>
    <s v="tier - 1"/>
    <s v="R1013"/>
    <s v="15-Jun-1977"/>
    <s v="Jun"/>
    <x v="2"/>
    <x v="2"/>
    <s v="R1013"/>
    <n v="1977"/>
    <n v="15"/>
    <s v="15-Jun-1977"/>
    <n v="28291"/>
    <n v="45"/>
  </r>
  <r>
    <s v="Id151"/>
    <n v="1964"/>
    <s v="Jun"/>
    <n v="16"/>
    <n v="0"/>
    <n v="38241.74"/>
    <s v="tier - 2"/>
    <s v="tier - 3"/>
    <s v="R1011"/>
    <s v="16-Jun-1964"/>
    <s v="Jul"/>
    <x v="2"/>
    <x v="0"/>
    <s v="R1011"/>
    <n v="1964"/>
    <n v="16"/>
    <s v="16-Jul-1964"/>
    <n v="23574"/>
    <n v="58"/>
  </r>
  <r>
    <s v="Id1510"/>
    <n v="2000"/>
    <s v="Nov"/>
    <n v="30"/>
    <n v="0"/>
    <n v="6842.28"/>
    <s v="tier - 2"/>
    <s v="tier - 1"/>
    <s v="R1012"/>
    <s v="30-Nov-2000"/>
    <s v="Nov"/>
    <x v="2"/>
    <x v="2"/>
    <s v="R1012"/>
    <n v="2000"/>
    <n v="30"/>
    <s v="30-Nov-2000"/>
    <n v="36860"/>
    <n v="22"/>
  </r>
  <r>
    <s v="Id1511"/>
    <n v="1979"/>
    <s v="Jul"/>
    <n v="15"/>
    <n v="0"/>
    <n v="6837.37"/>
    <s v="tier - 3"/>
    <s v="tier - 1"/>
    <s v="R1016"/>
    <s v="15-Jul-1979"/>
    <s v="Dec"/>
    <x v="1"/>
    <x v="2"/>
    <s v="R1016"/>
    <n v="1979"/>
    <n v="15"/>
    <s v="15-Dec-1979"/>
    <n v="29204"/>
    <n v="43"/>
  </r>
  <r>
    <s v="Id1512"/>
    <n v="1994"/>
    <s v="Jul"/>
    <n v="8"/>
    <n v="0"/>
    <n v="6827.69"/>
    <s v="tier - 2"/>
    <s v="tier - 2"/>
    <s v="R1021"/>
    <s v="8-Jul-1994"/>
    <s v="Sep"/>
    <x v="2"/>
    <x v="1"/>
    <s v="R1021"/>
    <n v="1994"/>
    <n v="8"/>
    <s v="8-Sep-1994"/>
    <n v="34585"/>
    <n v="28"/>
  </r>
  <r>
    <s v="Id1513"/>
    <n v="1975"/>
    <s v="Aug"/>
    <n v="17"/>
    <n v="1"/>
    <n v="6809.46"/>
    <s v="tier - 2"/>
    <s v="tier - 1"/>
    <s v="R1012"/>
    <s v="17-Aug-1975"/>
    <s v="Jun"/>
    <x v="2"/>
    <x v="2"/>
    <s v="R1012"/>
    <n v="1975"/>
    <n v="17"/>
    <s v="17-Jun-1975"/>
    <n v="27562"/>
    <n v="47"/>
  </r>
  <r>
    <s v="Id1514"/>
    <n v="1991"/>
    <s v="Jun"/>
    <n v="29"/>
    <n v="5"/>
    <n v="6799.46"/>
    <s v="tier - 1"/>
    <s v="tier - 2"/>
    <s v="R1014"/>
    <s v="29-Jun-1991"/>
    <s v="Dec"/>
    <x v="0"/>
    <x v="1"/>
    <s v="R1014"/>
    <n v="1991"/>
    <n v="29"/>
    <s v="29-Dec-1991"/>
    <n v="33601"/>
    <n v="31"/>
  </r>
  <r>
    <s v="Id1515"/>
    <n v="1985"/>
    <s v="Dec"/>
    <n v="24"/>
    <n v="3"/>
    <n v="6796.86"/>
    <s v="tier - 3"/>
    <s v="tier - 3"/>
    <s v="R1012"/>
    <s v="24-Dec-1985"/>
    <s v="Oct"/>
    <x v="1"/>
    <x v="0"/>
    <s v="R1012"/>
    <n v="1985"/>
    <n v="24"/>
    <s v="24-Oct-1985"/>
    <n v="31344"/>
    <n v="37"/>
  </r>
  <r>
    <s v="Id1516"/>
    <n v="1980"/>
    <s v="Nov"/>
    <n v="23"/>
    <n v="2"/>
    <n v="6781.52"/>
    <s v="tier - 2"/>
    <s v="tier - 2"/>
    <s v="R1013"/>
    <s v="23-Nov-1980"/>
    <s v="Jul"/>
    <x v="2"/>
    <x v="1"/>
    <s v="R1013"/>
    <n v="1980"/>
    <n v="23"/>
    <s v="23-Jul-1980"/>
    <n v="29425"/>
    <n v="42"/>
  </r>
  <r>
    <s v="Id1517"/>
    <n v="1981"/>
    <s v="Oct"/>
    <n v="8"/>
    <n v="1"/>
    <n v="6781.35"/>
    <s v="tier - 2"/>
    <s v="tier - 1"/>
    <s v="R1013"/>
    <s v="8-Oct-1981"/>
    <s v="Sep"/>
    <x v="2"/>
    <x v="2"/>
    <s v="R1013"/>
    <n v="1981"/>
    <n v="8"/>
    <s v="8-Sep-1981"/>
    <n v="29837"/>
    <n v="41"/>
  </r>
  <r>
    <s v="Id1518"/>
    <n v="1981"/>
    <s v="Sep"/>
    <n v="3"/>
    <n v="1"/>
    <n v="6775.96"/>
    <s v="tier - 2"/>
    <s v="tier - 3"/>
    <s v="R1011"/>
    <s v="3-Sep-1981"/>
    <s v="Jun"/>
    <x v="2"/>
    <x v="0"/>
    <s v="R1011"/>
    <n v="1981"/>
    <n v="3"/>
    <s v="3-Jun-1981"/>
    <n v="29740"/>
    <n v="42"/>
  </r>
  <r>
    <s v="Id1519"/>
    <n v="1981"/>
    <s v="Sep"/>
    <n v="21"/>
    <n v="1"/>
    <n v="6770.19"/>
    <s v="tier - 2"/>
    <s v="tier - 3"/>
    <s v="R1013"/>
    <s v="21-Sep-1981"/>
    <s v="Nov"/>
    <x v="2"/>
    <x v="0"/>
    <s v="R1013"/>
    <n v="1981"/>
    <n v="21"/>
    <s v="21-Nov-1981"/>
    <n v="29911"/>
    <n v="41"/>
  </r>
  <r>
    <s v="Id152"/>
    <n v="1989"/>
    <s v="Sep"/>
    <n v="8"/>
    <n v="3"/>
    <n v="38237.339999999997"/>
    <s v="tier - 2"/>
    <s v="tier - 3"/>
    <s v="R1011"/>
    <s v="8-Sep-1989"/>
    <s v="Jul"/>
    <x v="2"/>
    <x v="0"/>
    <s v="R1011"/>
    <n v="1989"/>
    <n v="8"/>
    <s v="8-Jul-1989"/>
    <n v="32697"/>
    <n v="33"/>
  </r>
  <r>
    <s v="Id1520"/>
    <n v="1988"/>
    <s v="Oct"/>
    <n v="10"/>
    <n v="3"/>
    <n v="6753.04"/>
    <s v="tier - 2"/>
    <s v="tier - 2"/>
    <s v="R1024"/>
    <s v="10-Oct-1988"/>
    <s v="Jun"/>
    <x v="2"/>
    <x v="1"/>
    <s v="R1024"/>
    <n v="1988"/>
    <n v="10"/>
    <s v="10-Jun-1988"/>
    <n v="32304"/>
    <n v="34"/>
  </r>
  <r>
    <s v="Id1521"/>
    <n v="1966"/>
    <s v="Dec"/>
    <n v="9"/>
    <n v="0"/>
    <n v="6750.27"/>
    <s v="tier - 3"/>
    <s v="tier - 2"/>
    <s v="R1013"/>
    <s v="9-Dec-1966"/>
    <s v="Nov"/>
    <x v="1"/>
    <x v="1"/>
    <s v="R1013"/>
    <n v="1966"/>
    <n v="9"/>
    <s v="9-Nov-1966"/>
    <n v="24420"/>
    <n v="56"/>
  </r>
  <r>
    <s v="Id1522"/>
    <n v="1970"/>
    <s v="Jun"/>
    <n v="17"/>
    <n v="0"/>
    <n v="6749.63"/>
    <s v="tier - 2"/>
    <s v="tier - 1"/>
    <s v="R1013"/>
    <s v="17-Jun-1970"/>
    <s v="Nov"/>
    <x v="2"/>
    <x v="2"/>
    <s v="R1013"/>
    <n v="1970"/>
    <n v="17"/>
    <s v="17-Nov-1970"/>
    <n v="25889"/>
    <n v="52"/>
  </r>
  <r>
    <s v="Id1523"/>
    <n v="1986"/>
    <s v="Jun"/>
    <n v="5"/>
    <n v="3"/>
    <n v="6748.59"/>
    <s v="tier - 3"/>
    <s v="tier - 1"/>
    <s v="R1016"/>
    <s v="5-Jun-1986"/>
    <s v="Sep"/>
    <x v="1"/>
    <x v="2"/>
    <s v="R1016"/>
    <n v="1986"/>
    <n v="5"/>
    <s v="5-Sep-1986"/>
    <n v="31660"/>
    <n v="36"/>
  </r>
  <r>
    <s v="Id1524"/>
    <n v="1986"/>
    <s v="Aug"/>
    <n v="7"/>
    <n v="3"/>
    <n v="6746.74"/>
    <s v="tier - 3"/>
    <s v="tier - 2"/>
    <s v="R1016"/>
    <s v="7-Aug-1986"/>
    <s v="Sep"/>
    <x v="1"/>
    <x v="1"/>
    <s v="R1016"/>
    <n v="1986"/>
    <n v="7"/>
    <s v="7-Sep-1986"/>
    <n v="31662"/>
    <n v="36"/>
  </r>
  <r>
    <s v="Id1525"/>
    <n v="1968"/>
    <s v="Jul"/>
    <n v="18"/>
    <n v="0"/>
    <n v="6738.84"/>
    <s v="tier - 3"/>
    <s v="tier - 1"/>
    <s v="R1012"/>
    <s v="18-Jul-1968"/>
    <s v="Dec"/>
    <x v="1"/>
    <x v="2"/>
    <s v="R1012"/>
    <n v="1968"/>
    <n v="18"/>
    <s v="18-Dec-1968"/>
    <n v="25190"/>
    <n v="54"/>
  </r>
  <r>
    <s v="Id1526"/>
    <n v="1978"/>
    <s v="Oct"/>
    <n v="21"/>
    <n v="2"/>
    <n v="6737.98"/>
    <s v="tier - 2"/>
    <s v="tier - 3"/>
    <s v="R1013"/>
    <s v="21-Oct-1978"/>
    <s v="Aug"/>
    <x v="2"/>
    <x v="0"/>
    <s v="R1013"/>
    <n v="1978"/>
    <n v="21"/>
    <s v="21-Aug-1978"/>
    <n v="28723"/>
    <n v="44"/>
  </r>
  <r>
    <s v="Id1527"/>
    <n v="1994"/>
    <s v="Jun"/>
    <n v="13"/>
    <n v="0"/>
    <n v="6721.37"/>
    <s v="tier - 2"/>
    <s v="tier - 1"/>
    <s v="R1012"/>
    <s v="13-Jun-1994"/>
    <s v="Aug"/>
    <x v="2"/>
    <x v="2"/>
    <s v="R1012"/>
    <n v="1994"/>
    <n v="13"/>
    <s v="13-Aug-1994"/>
    <n v="34559"/>
    <n v="28"/>
  </r>
  <r>
    <s v="Id1528"/>
    <n v="1983"/>
    <s v="Jun"/>
    <n v="12"/>
    <n v="2"/>
    <n v="6710.19"/>
    <s v="tier - 3"/>
    <s v="tier - 3"/>
    <s v="R1012"/>
    <s v="12-Jun-1983"/>
    <s v="Oct"/>
    <x v="1"/>
    <x v="0"/>
    <s v="R1012"/>
    <n v="1983"/>
    <n v="12"/>
    <s v="12-Oct-1983"/>
    <n v="30601"/>
    <n v="39"/>
  </r>
  <r>
    <s v="Id1529"/>
    <n v="1971"/>
    <s v="Dec"/>
    <n v="12"/>
    <n v="0"/>
    <n v="6706.47"/>
    <s v="tier - 2"/>
    <s v="tier - 1"/>
    <s v="R1013"/>
    <s v="12-Dec-1971"/>
    <s v="Aug"/>
    <x v="2"/>
    <x v="2"/>
    <s v="R1013"/>
    <n v="1971"/>
    <n v="12"/>
    <s v="12-Aug-1971"/>
    <n v="26157"/>
    <n v="51"/>
  </r>
  <r>
    <s v="Id153"/>
    <n v="1972"/>
    <s v="Nov"/>
    <n v="19"/>
    <n v="0"/>
    <n v="38189.1"/>
    <s v="tier - 2"/>
    <s v="tier - 2"/>
    <s v="R1011"/>
    <s v="19-Nov-1972"/>
    <s v="Oct"/>
    <x v="2"/>
    <x v="1"/>
    <s v="R1011"/>
    <n v="1972"/>
    <n v="19"/>
    <s v="19-Oct-1972"/>
    <n v="26591"/>
    <n v="50"/>
  </r>
  <r>
    <s v="Id1530"/>
    <n v="1968"/>
    <s v="Jul"/>
    <n v="13"/>
    <n v="0"/>
    <n v="6700.56"/>
    <s v="tier - 3"/>
    <s v="tier - 1"/>
    <s v="R1012"/>
    <s v="13-Jul-1968"/>
    <s v="Sep"/>
    <x v="1"/>
    <x v="2"/>
    <s v="R1012"/>
    <n v="1968"/>
    <n v="13"/>
    <s v="13-Sep-1968"/>
    <n v="25094"/>
    <n v="54"/>
  </r>
  <r>
    <s v="Id1531"/>
    <n v="1985"/>
    <s v="Jul"/>
    <n v="9"/>
    <n v="2"/>
    <n v="6686.43"/>
    <s v="tier - 2"/>
    <s v="tier - 3"/>
    <s v="R1012"/>
    <s v="9-Jul-1985"/>
    <s v="Jun"/>
    <x v="2"/>
    <x v="0"/>
    <s v="R1012"/>
    <n v="1985"/>
    <n v="9"/>
    <s v="9-Jun-1985"/>
    <n v="31207"/>
    <n v="37"/>
  </r>
  <r>
    <s v="Id1532"/>
    <n v="1989"/>
    <s v="Oct"/>
    <n v="20"/>
    <n v="5"/>
    <n v="6666.24"/>
    <s v="tier - 3"/>
    <s v="tier - 1"/>
    <s v="R1011"/>
    <s v="20-Oct-1989"/>
    <s v="Oct"/>
    <x v="1"/>
    <x v="2"/>
    <s v="R1011"/>
    <n v="1989"/>
    <n v="20"/>
    <s v="20-Oct-1989"/>
    <n v="32801"/>
    <n v="33"/>
  </r>
  <r>
    <s v="Id1533"/>
    <n v="1981"/>
    <s v="Sep"/>
    <n v="17"/>
    <n v="1"/>
    <n v="6664.69"/>
    <s v="tier - 3"/>
    <s v="tier - 1"/>
    <s v="R1012"/>
    <s v="17-Sep-1981"/>
    <s v="Jun"/>
    <x v="1"/>
    <x v="2"/>
    <s v="R1012"/>
    <n v="1981"/>
    <n v="17"/>
    <s v="17-Jun-1981"/>
    <n v="29754"/>
    <n v="41"/>
  </r>
  <r>
    <s v="Id1534"/>
    <n v="1982"/>
    <s v="Sep"/>
    <n v="27"/>
    <n v="3"/>
    <n v="6664.32"/>
    <s v="tier - 2"/>
    <s v="tier - 2"/>
    <s v="R1013"/>
    <s v="27-Sep-1982"/>
    <s v="Dec"/>
    <x v="2"/>
    <x v="1"/>
    <s v="R1013"/>
    <n v="1982"/>
    <n v="27"/>
    <s v="27-Dec-1982"/>
    <n v="30312"/>
    <n v="40"/>
  </r>
  <r>
    <s v="Id1535"/>
    <n v="1989"/>
    <s v="Nov"/>
    <n v="19"/>
    <n v="5"/>
    <n v="6653.79"/>
    <s v="tier - 2"/>
    <s v="tier - 1"/>
    <s v="R1013"/>
    <s v="19-Nov-1989"/>
    <s v="Jun"/>
    <x v="2"/>
    <x v="2"/>
    <s v="R1013"/>
    <n v="1989"/>
    <n v="19"/>
    <s v="19-Jun-1989"/>
    <n v="32678"/>
    <n v="33"/>
  </r>
  <r>
    <s v="Id1536"/>
    <n v="1984"/>
    <s v="Jul"/>
    <n v="1"/>
    <n v="3"/>
    <n v="6652.53"/>
    <s v="tier - 3"/>
    <s v="tier - 2"/>
    <s v="R1013"/>
    <s v="1-Jul-1984"/>
    <s v="Jun"/>
    <x v="1"/>
    <x v="1"/>
    <s v="R1013"/>
    <n v="1984"/>
    <n v="1"/>
    <s v="1-Jun-1984"/>
    <n v="30834"/>
    <n v="39"/>
  </r>
  <r>
    <s v="Id1537"/>
    <n v="1970"/>
    <s v="Nov"/>
    <n v="8"/>
    <n v="0"/>
    <n v="6651.26"/>
    <s v="tier - 2"/>
    <s v="tier - 3"/>
    <s v="R1013"/>
    <s v="8-Nov-1970"/>
    <s v="Dec"/>
    <x v="2"/>
    <x v="0"/>
    <s v="R1013"/>
    <n v="1970"/>
    <n v="8"/>
    <s v="8-Dec-1970"/>
    <n v="25910"/>
    <n v="52"/>
  </r>
  <r>
    <s v="Id1538"/>
    <n v="1984"/>
    <s v="Dec"/>
    <n v="8"/>
    <n v="2"/>
    <n v="6640.54"/>
    <s v="tier - 2"/>
    <s v="tier - 3"/>
    <s v="R1019"/>
    <s v="8-Dec-1984"/>
    <s v="Jul"/>
    <x v="2"/>
    <x v="0"/>
    <s v="R1019"/>
    <n v="1984"/>
    <n v="8"/>
    <s v="8-Jul-1984"/>
    <n v="30871"/>
    <n v="38"/>
  </r>
  <r>
    <s v="Id1539"/>
    <n v="1990"/>
    <s v="Jun"/>
    <n v="6"/>
    <n v="3"/>
    <n v="6639.3"/>
    <s v="tier - 2"/>
    <s v="tier - 2"/>
    <s v="R1021"/>
    <s v="6-Jun-1990"/>
    <s v="Sep"/>
    <x v="2"/>
    <x v="1"/>
    <s v="R1021"/>
    <n v="1990"/>
    <n v="6"/>
    <s v="6-Sep-1990"/>
    <n v="33122"/>
    <n v="32"/>
  </r>
  <r>
    <s v="Id154"/>
    <n v="1998"/>
    <s v="Jul"/>
    <n v="29"/>
    <n v="0"/>
    <n v="38126.25"/>
    <s v="tier - 1"/>
    <s v="tier - 3"/>
    <s v="R1013"/>
    <s v="29-Jul-1998"/>
    <s v="Jul"/>
    <x v="0"/>
    <x v="0"/>
    <s v="R1013"/>
    <n v="1998"/>
    <n v="29"/>
    <s v="29-Jul-1998"/>
    <n v="36005"/>
    <n v="24"/>
  </r>
  <r>
    <s v="Id1540"/>
    <n v="2003"/>
    <s v="Sep"/>
    <n v="4"/>
    <n v="0"/>
    <n v="6638.16"/>
    <s v="tier - 2"/>
    <s v="tier - 1"/>
    <s v="R1012"/>
    <s v="4-Sep-2003"/>
    <s v="Nov"/>
    <x v="2"/>
    <x v="2"/>
    <s v="R1012"/>
    <n v="2003"/>
    <n v="4"/>
    <s v="4-Nov-2003"/>
    <n v="37929"/>
    <n v="19"/>
  </r>
  <r>
    <s v="Id1541"/>
    <n v="1973"/>
    <s v="Aug"/>
    <n v="29"/>
    <n v="0"/>
    <n v="6630.31"/>
    <s v="tier - 2"/>
    <s v="tier - 1"/>
    <s v="R1013"/>
    <s v="29-Aug-1973"/>
    <s v="Jul"/>
    <x v="2"/>
    <x v="2"/>
    <s v="R1013"/>
    <n v="1973"/>
    <n v="29"/>
    <s v="29-Jul-1973"/>
    <n v="26874"/>
    <n v="49"/>
  </r>
  <r>
    <s v="Id1542"/>
    <n v="1982"/>
    <s v="Aug"/>
    <n v="28"/>
    <n v="1"/>
    <n v="6610.11"/>
    <s v="tier - 3"/>
    <s v="tier - 2"/>
    <s v="R1015"/>
    <s v="28-Aug-1982"/>
    <s v="Oct"/>
    <x v="1"/>
    <x v="1"/>
    <s v="R1015"/>
    <n v="1982"/>
    <n v="28"/>
    <s v="28-Oct-1982"/>
    <n v="30252"/>
    <n v="40"/>
  </r>
  <r>
    <s v="Id1543"/>
    <n v="1982"/>
    <s v="Nov"/>
    <n v="7"/>
    <n v="2"/>
    <n v="6600.36"/>
    <s v="tier - 2"/>
    <s v="tier - 3"/>
    <s v="R1011"/>
    <s v="7-Nov-1982"/>
    <s v="Sep"/>
    <x v="2"/>
    <x v="0"/>
    <s v="R1011"/>
    <n v="1982"/>
    <n v="7"/>
    <s v="7-Sep-1982"/>
    <n v="30201"/>
    <n v="40"/>
  </r>
  <r>
    <s v="Id1544"/>
    <n v="1982"/>
    <s v="Dec"/>
    <n v="29"/>
    <n v="1"/>
    <n v="6600.21"/>
    <s v="tier - 3"/>
    <s v="tier - 2"/>
    <s v="R1016"/>
    <s v="29-Dec-1982"/>
    <s v="Oct"/>
    <x v="1"/>
    <x v="1"/>
    <s v="R1016"/>
    <n v="1982"/>
    <n v="29"/>
    <s v="29-Oct-1982"/>
    <n v="30253"/>
    <n v="40"/>
  </r>
  <r>
    <s v="Id1545"/>
    <n v="1982"/>
    <s v="Nov"/>
    <n v="22"/>
    <n v="2"/>
    <n v="6593.51"/>
    <s v="tier - 2"/>
    <s v="tier - 1"/>
    <s v="R1013"/>
    <s v="22-Nov-1982"/>
    <s v="Sep"/>
    <x v="2"/>
    <x v="2"/>
    <s v="R1013"/>
    <n v="1982"/>
    <n v="22"/>
    <s v="22-Sep-1982"/>
    <n v="30216"/>
    <n v="40"/>
  </r>
  <r>
    <s v="Id1546"/>
    <n v="1984"/>
    <s v="Oct"/>
    <n v="5"/>
    <n v="2"/>
    <n v="6571.54"/>
    <s v="tier - 2"/>
    <s v="tier - 3"/>
    <s v="R1011"/>
    <s v="5-Oct-1984"/>
    <s v="Nov"/>
    <x v="2"/>
    <x v="0"/>
    <s v="R1011"/>
    <n v="1984"/>
    <n v="5"/>
    <s v="5-Nov-1984"/>
    <n v="30991"/>
    <n v="38"/>
  </r>
  <r>
    <s v="Id1547"/>
    <n v="1981"/>
    <s v="Jul"/>
    <n v="20"/>
    <n v="0"/>
    <n v="6571.02"/>
    <s v="tier - 2"/>
    <s v="tier - 1"/>
    <s v="R1012"/>
    <s v="20-Jul-1981"/>
    <s v="Aug"/>
    <x v="2"/>
    <x v="2"/>
    <s v="R1012"/>
    <n v="1981"/>
    <n v="20"/>
    <s v="20-Aug-1981"/>
    <n v="29818"/>
    <n v="41"/>
  </r>
  <r>
    <s v="Id1548"/>
    <n v="1984"/>
    <s v="Sep"/>
    <n v="20"/>
    <n v="1"/>
    <n v="6555.07"/>
    <s v="tier - 2"/>
    <s v="tier - 2"/>
    <s v="R1024"/>
    <s v="20-Sep-1984"/>
    <s v="Sep"/>
    <x v="2"/>
    <x v="1"/>
    <s v="R1024"/>
    <n v="1984"/>
    <n v="20"/>
    <s v="20-Sep-1984"/>
    <n v="30945"/>
    <n v="38"/>
  </r>
  <r>
    <s v="Id1549"/>
    <n v="1968"/>
    <s v="Dec"/>
    <n v="11"/>
    <n v="0"/>
    <n v="6552.01"/>
    <s v="tier - 3"/>
    <s v="tier - 2"/>
    <s v="R1013"/>
    <s v="11-Dec-1968"/>
    <s v="Nov"/>
    <x v="1"/>
    <x v="1"/>
    <s v="R1013"/>
    <n v="1968"/>
    <n v="11"/>
    <s v="11-Nov-1968"/>
    <n v="25153"/>
    <n v="54"/>
  </r>
  <r>
    <s v="Id155"/>
    <n v="1979"/>
    <s v="Sep"/>
    <n v="9"/>
    <n v="0"/>
    <n v="37829.72"/>
    <s v="tier - 1"/>
    <s v="tier - 2"/>
    <s v="R1011"/>
    <s v="9-Sep-1979"/>
    <s v="Sep"/>
    <x v="0"/>
    <x v="1"/>
    <s v="R1011"/>
    <n v="1979"/>
    <n v="9"/>
    <s v="9-Sep-1979"/>
    <n v="29107"/>
    <n v="43"/>
  </r>
  <r>
    <s v="Id1550"/>
    <n v="1989"/>
    <s v="Aug"/>
    <n v="6"/>
    <n v="3"/>
    <n v="6551.75"/>
    <s v="tier - 2"/>
    <s v="tier - 2"/>
    <s v="R1024"/>
    <s v="6-Aug-1989"/>
    <s v="Jun"/>
    <x v="2"/>
    <x v="1"/>
    <s v="R1024"/>
    <n v="1989"/>
    <n v="6"/>
    <s v="6-Jun-1989"/>
    <n v="32665"/>
    <n v="34"/>
  </r>
  <r>
    <s v="Id1551"/>
    <n v="1986"/>
    <s v="Dec"/>
    <n v="18"/>
    <n v="3"/>
    <n v="6548.2"/>
    <s v="tier - 2"/>
    <s v="tier - 3"/>
    <s v="R1012"/>
    <s v="18-Dec-1986"/>
    <s v="Aug"/>
    <x v="2"/>
    <x v="0"/>
    <s v="R1012"/>
    <n v="1986"/>
    <n v="18"/>
    <s v="18-Aug-1986"/>
    <n v="31642"/>
    <n v="36"/>
  </r>
  <r>
    <s v="Id1552"/>
    <n v="1969"/>
    <s v="Dec"/>
    <n v="3"/>
    <n v="0"/>
    <n v="6546.16"/>
    <s v="tier - 2"/>
    <s v="tier - 3"/>
    <s v="R1013"/>
    <s v="3-Dec-1969"/>
    <s v="Dec"/>
    <x v="2"/>
    <x v="0"/>
    <s v="R1013"/>
    <n v="1969"/>
    <n v="3"/>
    <s v="3-Dec-1969"/>
    <n v="25540"/>
    <n v="53"/>
  </r>
  <r>
    <s v="Id1553"/>
    <n v="1982"/>
    <s v="Oct"/>
    <n v="2"/>
    <n v="3"/>
    <n v="6536.68"/>
    <s v="tier - 2"/>
    <s v="tier - 2"/>
    <s v="R1012"/>
    <s v="2-Oct-1982"/>
    <s v="Nov"/>
    <x v="2"/>
    <x v="1"/>
    <s v="R1012"/>
    <n v="1982"/>
    <n v="2"/>
    <s v="2-Nov-1982"/>
    <n v="30257"/>
    <n v="40"/>
  </r>
  <r>
    <s v="Id1554"/>
    <n v="1982"/>
    <s v="Aug"/>
    <n v="12"/>
    <n v="3"/>
    <n v="6532.04"/>
    <s v="tier - 2"/>
    <s v="tier - 1"/>
    <s v="R1013"/>
    <s v="12-Aug-1982"/>
    <s v="Dec"/>
    <x v="2"/>
    <x v="2"/>
    <s v="R1013"/>
    <n v="1982"/>
    <n v="12"/>
    <s v="12-Dec-1982"/>
    <n v="30297"/>
    <n v="40"/>
  </r>
  <r>
    <s v="Id1555"/>
    <n v="1976"/>
    <s v="Oct"/>
    <n v="23"/>
    <n v="2"/>
    <n v="6529.21"/>
    <s v="tier - 2"/>
    <s v="tier - 1"/>
    <s v="R1013"/>
    <s v="23-Oct-1976"/>
    <s v="Jun"/>
    <x v="2"/>
    <x v="2"/>
    <s v="R1013"/>
    <n v="1976"/>
    <n v="23"/>
    <s v="23-Jun-1976"/>
    <n v="27934"/>
    <n v="46"/>
  </r>
  <r>
    <s v="Id1556"/>
    <n v="1994"/>
    <s v="Jul"/>
    <n v="7"/>
    <n v="0"/>
    <n v="6512.24"/>
    <s v="tier - 2"/>
    <s v="tier - 1"/>
    <s v="R1021"/>
    <s v="7-Jul-1994"/>
    <s v="Nov"/>
    <x v="2"/>
    <x v="2"/>
    <s v="R1021"/>
    <n v="1994"/>
    <n v="7"/>
    <s v="7-Nov-1994"/>
    <n v="34645"/>
    <n v="28"/>
  </r>
  <r>
    <s v="Id1557"/>
    <n v="1982"/>
    <s v="Aug"/>
    <n v="28"/>
    <n v="1"/>
    <n v="6500.24"/>
    <s v="tier - 2"/>
    <s v="tier - 2"/>
    <s v="R1013"/>
    <s v="28-Aug-1982"/>
    <s v="Jul"/>
    <x v="2"/>
    <x v="1"/>
    <s v="R1013"/>
    <n v="1982"/>
    <n v="28"/>
    <s v="28-Jul-1982"/>
    <n v="30160"/>
    <n v="40"/>
  </r>
  <r>
    <s v="Id1558"/>
    <n v="1982"/>
    <s v="Oct"/>
    <n v="9"/>
    <n v="1"/>
    <n v="6496.89"/>
    <s v="tier - 2"/>
    <s v="tier - 3"/>
    <s v="R1011"/>
    <s v="9-Oct-1982"/>
    <s v="Jun"/>
    <x v="2"/>
    <x v="0"/>
    <s v="R1011"/>
    <n v="1982"/>
    <n v="9"/>
    <s v="9-Jun-1982"/>
    <n v="30111"/>
    <n v="40"/>
  </r>
  <r>
    <s v="Id1559"/>
    <n v="1970"/>
    <s v="Dec"/>
    <n v="1"/>
    <n v="0"/>
    <n v="6481.67"/>
    <s v="tier - 2"/>
    <s v="tier - 2"/>
    <s v="R1013"/>
    <s v="1-Dec-1970"/>
    <s v="Aug"/>
    <x v="2"/>
    <x v="1"/>
    <s v="R1013"/>
    <n v="1970"/>
    <n v="1"/>
    <s v="1-Aug-1970"/>
    <n v="25781"/>
    <n v="52"/>
  </r>
  <r>
    <s v="Id156"/>
    <n v="1983"/>
    <s v="Jul"/>
    <n v="26"/>
    <n v="3"/>
    <n v="37800.980000000003"/>
    <s v="tier - 2"/>
    <s v="tier - 2"/>
    <s v="R1011"/>
    <s v="26-Jul-1983"/>
    <s v="Nov"/>
    <x v="2"/>
    <x v="1"/>
    <s v="R1011"/>
    <n v="1983"/>
    <n v="26"/>
    <s v="26-Nov-1983"/>
    <n v="30646"/>
    <n v="39"/>
  </r>
  <r>
    <s v="Id1560"/>
    <n v="1980"/>
    <s v="Jun"/>
    <n v="8"/>
    <n v="0"/>
    <n v="6474.01"/>
    <s v="tier - 2"/>
    <s v="tier - 3"/>
    <s v="R1011"/>
    <s v="8-Jun-1980"/>
    <s v="Sep"/>
    <x v="2"/>
    <x v="0"/>
    <s v="R1011"/>
    <n v="1980"/>
    <n v="8"/>
    <s v="8-Sep-1980"/>
    <n v="29472"/>
    <n v="42"/>
  </r>
  <r>
    <s v="Id1561"/>
    <n v="1981"/>
    <s v="Jul"/>
    <n v="27"/>
    <n v="1"/>
    <n v="6473.15"/>
    <s v="tier - 2"/>
    <s v="tier - 2"/>
    <s v="R1013"/>
    <s v="27-Jul-1981"/>
    <s v="Aug"/>
    <x v="2"/>
    <x v="1"/>
    <s v="R1013"/>
    <n v="1981"/>
    <n v="27"/>
    <s v="27-Aug-1981"/>
    <n v="29825"/>
    <n v="41"/>
  </r>
  <r>
    <s v="Id1562"/>
    <n v="1984"/>
    <s v="Nov"/>
    <n v="1"/>
    <n v="2"/>
    <n v="6457.84"/>
    <s v="tier - 2"/>
    <s v="tier - 3"/>
    <s v="R1012"/>
    <s v="1-Nov-1984"/>
    <s v="Dec"/>
    <x v="2"/>
    <x v="0"/>
    <s v="R1012"/>
    <n v="1984"/>
    <n v="1"/>
    <s v="1-Dec-1984"/>
    <n v="31017"/>
    <n v="38"/>
  </r>
  <r>
    <s v="Id1563"/>
    <n v="1984"/>
    <s v="Aug"/>
    <n v="26"/>
    <n v="2"/>
    <n v="6455.86"/>
    <s v="tier - 3"/>
    <s v="tier - 3"/>
    <s v="R1012"/>
    <s v="26-Aug-1984"/>
    <s v="Sep"/>
    <x v="1"/>
    <x v="0"/>
    <s v="R1012"/>
    <n v="1984"/>
    <n v="26"/>
    <s v="26-Sep-1984"/>
    <n v="30951"/>
    <n v="38"/>
  </r>
  <r>
    <s v="Id1564"/>
    <n v="1985"/>
    <s v="Jul"/>
    <n v="22"/>
    <n v="3"/>
    <n v="6435.62"/>
    <s v="tier - 3"/>
    <s v="tier - 2"/>
    <s v="R1013"/>
    <s v="22-Jul-1985"/>
    <s v="Sep"/>
    <x v="1"/>
    <x v="1"/>
    <s v="R1013"/>
    <n v="1985"/>
    <n v="22"/>
    <s v="22-Sep-1985"/>
    <n v="31312"/>
    <n v="37"/>
  </r>
  <r>
    <s v="Id1565"/>
    <n v="1975"/>
    <s v="Aug"/>
    <n v="5"/>
    <n v="1"/>
    <n v="6423.48"/>
    <s v="tier - 2"/>
    <s v="tier - 3"/>
    <s v="R1013"/>
    <s v="5-Aug-1975"/>
    <s v="Jul"/>
    <x v="2"/>
    <x v="0"/>
    <s v="R1013"/>
    <n v="1975"/>
    <n v="5"/>
    <s v="5-Jul-1975"/>
    <n v="27580"/>
    <n v="47"/>
  </r>
  <r>
    <s v="Id1566"/>
    <n v="1976"/>
    <s v="Dec"/>
    <n v="30"/>
    <n v="2"/>
    <n v="6417.28"/>
    <s v="tier - 2"/>
    <s v="tier - 3"/>
    <s v="R1013"/>
    <s v="30-Dec-1976"/>
    <s v="Sep"/>
    <x v="2"/>
    <x v="0"/>
    <s v="R1013"/>
    <n v="1976"/>
    <n v="30"/>
    <s v="30-Sep-1976"/>
    <n v="28033"/>
    <n v="46"/>
  </r>
  <r>
    <s v="Id1567"/>
    <n v="1987"/>
    <s v="Sep"/>
    <n v="4"/>
    <n v="3"/>
    <n v="6414.18"/>
    <s v="tier - 2"/>
    <s v="tier - 2"/>
    <s v="R1011"/>
    <s v="4-Sep-1987"/>
    <s v="Jun"/>
    <x v="2"/>
    <x v="1"/>
    <s v="R1011"/>
    <n v="1987"/>
    <n v="4"/>
    <s v="4-Jun-1987"/>
    <n v="31932"/>
    <n v="36"/>
  </r>
  <r>
    <s v="Id1568"/>
    <n v="1971"/>
    <s v="Aug"/>
    <n v="22"/>
    <n v="0"/>
    <n v="6412.34"/>
    <s v="tier - 2"/>
    <s v="tier - 3"/>
    <s v="R1013"/>
    <s v="22-Aug-1971"/>
    <s v="Aug"/>
    <x v="2"/>
    <x v="0"/>
    <s v="R1013"/>
    <n v="1971"/>
    <n v="22"/>
    <s v="22-Aug-1971"/>
    <n v="26167"/>
    <n v="51"/>
  </r>
  <r>
    <s v="Id1569"/>
    <n v="1970"/>
    <s v="Aug"/>
    <n v="20"/>
    <n v="0"/>
    <n v="6407.05"/>
    <s v="tier - 2"/>
    <s v="tier - 1"/>
    <s v="R1013"/>
    <s v="20-Aug-1970"/>
    <s v="Dec"/>
    <x v="2"/>
    <x v="2"/>
    <s v="R1013"/>
    <n v="1970"/>
    <n v="20"/>
    <s v="20-Dec-1970"/>
    <n v="25922"/>
    <n v="52"/>
  </r>
  <r>
    <s v="Id157"/>
    <n v="1986"/>
    <s v="Aug"/>
    <n v="15"/>
    <n v="0"/>
    <n v="37742.58"/>
    <s v="tier - 1"/>
    <s v="tier - 1"/>
    <s v="R1013"/>
    <s v="15-Aug-1986"/>
    <s v="Oct"/>
    <x v="0"/>
    <x v="2"/>
    <s v="R1013"/>
    <n v="1986"/>
    <n v="15"/>
    <s v="15-Oct-1986"/>
    <n v="31700"/>
    <n v="36"/>
  </r>
  <r>
    <s v="Id1570"/>
    <n v="1985"/>
    <s v="Dec"/>
    <n v="10"/>
    <n v="2"/>
    <n v="6406.41"/>
    <s v="tier - 1"/>
    <s v="tier - 3"/>
    <s v="R1014"/>
    <s v="10-Dec-1985"/>
    <s v="Dec"/>
    <x v="0"/>
    <x v="0"/>
    <s v="R1014"/>
    <n v="1985"/>
    <n v="10"/>
    <s v="10-Dec-1985"/>
    <n v="31391"/>
    <n v="37"/>
  </r>
  <r>
    <s v="Id1571"/>
    <n v="1987"/>
    <s v="Sep"/>
    <n v="9"/>
    <n v="2"/>
    <n v="6402.29"/>
    <s v="tier - 2"/>
    <s v="tier - 3"/>
    <s v="R1024"/>
    <s v="9-Sep-1987"/>
    <s v="Jul"/>
    <x v="2"/>
    <x v="0"/>
    <s v="R1024"/>
    <n v="1987"/>
    <n v="9"/>
    <s v="9-Jul-1987"/>
    <n v="31967"/>
    <n v="35"/>
  </r>
  <r>
    <s v="Id1572"/>
    <n v="1982"/>
    <s v="Oct"/>
    <n v="28"/>
    <n v="1"/>
    <n v="6393.6"/>
    <s v="tier - 2"/>
    <s v="tier - 1"/>
    <s v="R1012"/>
    <s v="28-Oct-1982"/>
    <s v="Sep"/>
    <x v="2"/>
    <x v="2"/>
    <s v="R1012"/>
    <n v="1982"/>
    <n v="28"/>
    <s v="28-Sep-1982"/>
    <n v="30222"/>
    <n v="40"/>
  </r>
  <r>
    <s v="Id1573"/>
    <n v="1997"/>
    <s v="Aug"/>
    <n v="16"/>
    <n v="0"/>
    <n v="6389.53"/>
    <s v="tier - 2"/>
    <s v="tier - 2"/>
    <s v="R1021"/>
    <s v="16-Aug-1997"/>
    <s v="Aug"/>
    <x v="2"/>
    <x v="1"/>
    <s v="R1021"/>
    <n v="1997"/>
    <n v="16"/>
    <s v="16-Aug-1997"/>
    <n v="35658"/>
    <n v="25"/>
  </r>
  <r>
    <s v="Id1574"/>
    <n v="1982"/>
    <s v="Aug"/>
    <n v="6"/>
    <n v="1"/>
    <n v="6389.38"/>
    <s v="tier - 1"/>
    <s v="tier - 2"/>
    <s v="R1012"/>
    <s v="6-Aug-1982"/>
    <s v="Aug"/>
    <x v="0"/>
    <x v="1"/>
    <s v="R1012"/>
    <n v="1982"/>
    <n v="6"/>
    <s v="6-Aug-1982"/>
    <n v="30169"/>
    <n v="40"/>
  </r>
  <r>
    <s v="Id1575"/>
    <n v="1976"/>
    <s v="Nov"/>
    <n v="18"/>
    <n v="2"/>
    <n v="6374.16"/>
    <s v="tier - 2"/>
    <s v="tier - 2"/>
    <s v="R1013"/>
    <s v="18-Nov-1976"/>
    <s v="Jul"/>
    <x v="2"/>
    <x v="1"/>
    <s v="R1013"/>
    <n v="1976"/>
    <n v="18"/>
    <s v="18-Jul-1976"/>
    <n v="27959"/>
    <n v="46"/>
  </r>
  <r>
    <s v="Id1576"/>
    <n v="1984"/>
    <s v="Aug"/>
    <n v="13"/>
    <n v="1"/>
    <n v="6373.56"/>
    <s v="tier - 2"/>
    <s v="tier - 1"/>
    <s v="R1012"/>
    <s v="13-Aug-1984"/>
    <s v="Nov"/>
    <x v="2"/>
    <x v="2"/>
    <s v="R1012"/>
    <n v="1984"/>
    <n v="13"/>
    <s v="13-Nov-1984"/>
    <n v="30999"/>
    <n v="38"/>
  </r>
  <r>
    <s v="Id1577"/>
    <n v="1970"/>
    <s v="Nov"/>
    <n v="9"/>
    <n v="0"/>
    <n v="6367.31"/>
    <s v="tier - 2"/>
    <s v="tier - 1"/>
    <s v="R1013"/>
    <s v="9-Nov-1970"/>
    <s v="Dec"/>
    <x v="2"/>
    <x v="2"/>
    <s v="R1013"/>
    <n v="1970"/>
    <n v="9"/>
    <s v="9-Dec-1970"/>
    <n v="25911"/>
    <n v="52"/>
  </r>
  <r>
    <s v="Id1578"/>
    <n v="1996"/>
    <s v="Jul"/>
    <n v="7"/>
    <n v="0"/>
    <n v="6361.47"/>
    <s v="tier - 2"/>
    <s v="tier - 3"/>
    <s v="R1021"/>
    <s v="7-Jul-1996"/>
    <s v="Sep"/>
    <x v="2"/>
    <x v="0"/>
    <s v="R1021"/>
    <n v="1996"/>
    <n v="7"/>
    <s v="7-Sep-1996"/>
    <n v="35315"/>
    <n v="26"/>
  </r>
  <r>
    <s v="Id1579"/>
    <n v="1989"/>
    <s v="Jun"/>
    <n v="24"/>
    <n v="3"/>
    <n v="6360.99"/>
    <s v="tier - 2"/>
    <s v="tier - 2"/>
    <s v="R1012"/>
    <s v="24-Jun-1989"/>
    <s v="Sep"/>
    <x v="2"/>
    <x v="1"/>
    <s v="R1012"/>
    <n v="1989"/>
    <n v="24"/>
    <s v="24-Sep-1989"/>
    <n v="32775"/>
    <n v="33"/>
  </r>
  <r>
    <s v="Id158"/>
    <n v="1976"/>
    <s v="Sep"/>
    <n v="18"/>
    <n v="2"/>
    <n v="37735.199999999997"/>
    <s v="tier - 2"/>
    <s v="tier - 2"/>
    <s v="R1011"/>
    <s v="18-Sep-1976"/>
    <s v="Sep"/>
    <x v="2"/>
    <x v="1"/>
    <s v="R1011"/>
    <n v="1976"/>
    <n v="18"/>
    <s v="18-Sep-1976"/>
    <n v="28021"/>
    <n v="46"/>
  </r>
  <r>
    <s v="Id1580"/>
    <n v="1980"/>
    <s v="Oct"/>
    <n v="30"/>
    <n v="0"/>
    <n v="6358.78"/>
    <s v="tier - 2"/>
    <s v="tier - 1"/>
    <s v="R1012"/>
    <s v="30-Oct-1980"/>
    <s v="Nov"/>
    <x v="2"/>
    <x v="2"/>
    <s v="R1012"/>
    <n v="1980"/>
    <n v="30"/>
    <s v="30-Nov-1980"/>
    <n v="29555"/>
    <n v="42"/>
  </r>
  <r>
    <s v="Id1581"/>
    <n v="1983"/>
    <s v="Aug"/>
    <n v="19"/>
    <n v="2"/>
    <n v="6356.27"/>
    <s v="tier - 3"/>
    <s v="tier - 2"/>
    <s v="R1013"/>
    <s v="19-Aug-1983"/>
    <s v="Oct"/>
    <x v="1"/>
    <x v="1"/>
    <s v="R1013"/>
    <n v="1983"/>
    <n v="19"/>
    <s v="19-Oct-1983"/>
    <n v="30608"/>
    <n v="39"/>
  </r>
  <r>
    <s v="Id1582"/>
    <n v="1983"/>
    <s v="Oct"/>
    <n v="21"/>
    <n v="2"/>
    <n v="6338.08"/>
    <s v="tier - 2"/>
    <s v="tier - 1"/>
    <s v="R1013"/>
    <s v="21-Oct-1983"/>
    <s v="Nov"/>
    <x v="2"/>
    <x v="2"/>
    <s v="R1013"/>
    <n v="1983"/>
    <n v="21"/>
    <s v="21-Nov-1983"/>
    <n v="30641"/>
    <n v="39"/>
  </r>
  <r>
    <s v="Id1583"/>
    <n v="1986"/>
    <s v="Sep"/>
    <n v="25"/>
    <n v="3"/>
    <n v="6335.64"/>
    <s v="tier - 2"/>
    <s v="tier - 2"/>
    <s v="R1013"/>
    <s v="25-Sep-1986"/>
    <s v="Sep"/>
    <x v="2"/>
    <x v="1"/>
    <s v="R1013"/>
    <n v="1986"/>
    <n v="25"/>
    <s v="25-Sep-1986"/>
    <n v="31680"/>
    <n v="36"/>
  </r>
  <r>
    <s v="Id1584"/>
    <n v="1990"/>
    <s v="Aug"/>
    <n v="13"/>
    <n v="3"/>
    <n v="6334.34"/>
    <s v="tier - 2"/>
    <s v="tier - 2"/>
    <s v="R1024"/>
    <s v="13-Aug-1990"/>
    <s v="Nov"/>
    <x v="2"/>
    <x v="1"/>
    <s v="R1024"/>
    <n v="1990"/>
    <n v="13"/>
    <s v="13-Nov-1990"/>
    <n v="33190"/>
    <n v="32"/>
  </r>
  <r>
    <s v="Id1585"/>
    <n v="1985"/>
    <s v="Dec"/>
    <n v="15"/>
    <n v="2"/>
    <n v="6313.76"/>
    <s v="tier - 2"/>
    <s v="tier - 1"/>
    <s v="R1013"/>
    <s v="15-Dec-1985"/>
    <s v="Dec"/>
    <x v="2"/>
    <x v="2"/>
    <s v="R1013"/>
    <n v="1985"/>
    <n v="15"/>
    <s v="15-Dec-1985"/>
    <n v="31396"/>
    <n v="37"/>
  </r>
  <r>
    <s v="Id1586"/>
    <n v="1985"/>
    <s v="Nov"/>
    <n v="19"/>
    <n v="2"/>
    <n v="6311.95"/>
    <s v="tier - 2"/>
    <s v="tier - 1"/>
    <s v="R1011"/>
    <s v="19-Nov-1985"/>
    <s v="Jun"/>
    <x v="2"/>
    <x v="2"/>
    <s v="R1011"/>
    <n v="1985"/>
    <n v="19"/>
    <s v="19-Jun-1985"/>
    <n v="31217"/>
    <n v="37"/>
  </r>
  <r>
    <s v="Id1587"/>
    <n v="2004"/>
    <s v="Jul"/>
    <n v="27"/>
    <n v="0"/>
    <n v="6311.11"/>
    <s v="tier - 2"/>
    <s v="tier - 2"/>
    <s v="R1011"/>
    <s v="27-Jul-2004"/>
    <s v="Sep"/>
    <x v="2"/>
    <x v="1"/>
    <s v="R1011"/>
    <n v="2004"/>
    <n v="27"/>
    <s v="27-Sep-2004"/>
    <n v="38257"/>
    <n v="18"/>
  </r>
  <r>
    <s v="Id1588"/>
    <n v="1969"/>
    <s v="Sep"/>
    <n v="4"/>
    <n v="0"/>
    <n v="6305.61"/>
    <s v="tier - 2"/>
    <s v="tier - 2"/>
    <s v="R1012"/>
    <s v="4-Sep-1969"/>
    <s v="Sep"/>
    <x v="2"/>
    <x v="1"/>
    <s v="R1012"/>
    <n v="1969"/>
    <n v="4"/>
    <s v="4-Sep-1969"/>
    <n v="25450"/>
    <n v="53"/>
  </r>
  <r>
    <s v="Id1589"/>
    <n v="1974"/>
    <s v="Sep"/>
    <n v="17"/>
    <n v="0"/>
    <n v="6302.23"/>
    <s v="tier - 2"/>
    <s v="tier - 1"/>
    <s v="R1013"/>
    <s v="17-Sep-1974"/>
    <s v="Aug"/>
    <x v="2"/>
    <x v="2"/>
    <s v="R1013"/>
    <n v="1974"/>
    <n v="17"/>
    <s v="17-Aug-1974"/>
    <n v="27258"/>
    <n v="48"/>
  </r>
  <r>
    <s v="Id159"/>
    <n v="1988"/>
    <s v="Oct"/>
    <n v="10"/>
    <n v="1"/>
    <n v="37701.879999999997"/>
    <s v="tier - 2"/>
    <s v="tier - 3"/>
    <s v="R1023"/>
    <s v="10-Oct-1988"/>
    <s v="Oct"/>
    <x v="2"/>
    <x v="0"/>
    <s v="R1023"/>
    <n v="1988"/>
    <n v="10"/>
    <s v="10-Oct-1988"/>
    <n v="32426"/>
    <n v="34"/>
  </r>
  <r>
    <s v="Id1590"/>
    <n v="1996"/>
    <s v="Jul"/>
    <n v="4"/>
    <n v="0"/>
    <n v="6293.63"/>
    <s v="tier - 2"/>
    <s v="tier - 3"/>
    <s v="R1021"/>
    <s v="4-Jul-1996"/>
    <s v="Nov"/>
    <x v="2"/>
    <x v="0"/>
    <s v="R1021"/>
    <n v="1996"/>
    <n v="4"/>
    <s v="4-Nov-1996"/>
    <n v="35373"/>
    <n v="26"/>
  </r>
  <r>
    <s v="Id1591"/>
    <n v="1981"/>
    <s v="Aug"/>
    <n v="26"/>
    <n v="1"/>
    <n v="6289.75"/>
    <s v="tier - 2"/>
    <s v="tier - 3"/>
    <s v="R1013"/>
    <s v="26-Aug-1981"/>
    <s v="Jul"/>
    <x v="2"/>
    <x v="0"/>
    <s v="R1013"/>
    <n v="1981"/>
    <n v="26"/>
    <s v="26-Jul-1981"/>
    <n v="29793"/>
    <n v="41"/>
  </r>
  <r>
    <s v="Id1592"/>
    <n v="1981"/>
    <s v="Nov"/>
    <n v="24"/>
    <n v="1"/>
    <n v="6282.24"/>
    <s v="tier - 2"/>
    <s v="tier - 1"/>
    <s v="R1011"/>
    <s v="24-Nov-1981"/>
    <s v="Jun"/>
    <x v="2"/>
    <x v="2"/>
    <s v="R1011"/>
    <n v="1981"/>
    <n v="24"/>
    <s v="24-Jun-1981"/>
    <n v="29761"/>
    <n v="41"/>
  </r>
  <r>
    <s v="Id1593"/>
    <n v="1993"/>
    <s v="Oct"/>
    <n v="16"/>
    <n v="0"/>
    <n v="6276.3"/>
    <s v="tier - 2"/>
    <s v="tier - 1"/>
    <s v="R1025"/>
    <s v="16-Oct-1993"/>
    <s v="Nov"/>
    <x v="2"/>
    <x v="2"/>
    <s v="R1025"/>
    <n v="1993"/>
    <n v="16"/>
    <s v="16-Nov-1993"/>
    <n v="34289"/>
    <n v="29"/>
  </r>
  <r>
    <s v="Id1594"/>
    <n v="1981"/>
    <s v="Jun"/>
    <n v="30"/>
    <n v="1"/>
    <n v="6272.48"/>
    <s v="tier - 1"/>
    <s v="tier - 3"/>
    <s v="R1013"/>
    <s v="30-Jun-1981"/>
    <s v="Aug"/>
    <x v="0"/>
    <x v="0"/>
    <s v="R1013"/>
    <n v="1981"/>
    <n v="30"/>
    <s v="30-Aug-1981"/>
    <n v="29828"/>
    <n v="41"/>
  </r>
  <r>
    <s v="Id1595"/>
    <n v="1984"/>
    <s v="Sep"/>
    <n v="25"/>
    <n v="3"/>
    <n v="6269.33"/>
    <s v="tier - 2"/>
    <s v="tier - 1"/>
    <s v="R1013"/>
    <s v="25-Sep-1984"/>
    <s v="Dec"/>
    <x v="2"/>
    <x v="2"/>
    <s v="R1013"/>
    <n v="1984"/>
    <n v="25"/>
    <s v="25-Dec-1984"/>
    <n v="31041"/>
    <n v="38"/>
  </r>
  <r>
    <s v="Id1596"/>
    <n v="1995"/>
    <s v="Oct"/>
    <n v="17"/>
    <n v="0"/>
    <n v="6261.2"/>
    <s v="tier - 2"/>
    <s v="tier - 1"/>
    <s v="R1026"/>
    <s v="17-Oct-1995"/>
    <s v="Oct"/>
    <x v="2"/>
    <x v="2"/>
    <s v="R1026"/>
    <n v="1995"/>
    <n v="17"/>
    <s v="17-Oct-1995"/>
    <n v="34989"/>
    <n v="27"/>
  </r>
  <r>
    <s v="Id1597"/>
    <n v="1970"/>
    <s v="Oct"/>
    <n v="11"/>
    <n v="0"/>
    <n v="6255.38"/>
    <s v="tier - 2"/>
    <s v="tier - 2"/>
    <s v="R1013"/>
    <s v="11-Oct-1970"/>
    <s v="Aug"/>
    <x v="2"/>
    <x v="1"/>
    <s v="R1013"/>
    <n v="1970"/>
    <n v="11"/>
    <s v="11-Aug-1970"/>
    <n v="25791"/>
    <n v="52"/>
  </r>
  <r>
    <s v="Id1598"/>
    <n v="1972"/>
    <s v="Sep"/>
    <n v="8"/>
    <n v="0"/>
    <n v="6254.13"/>
    <s v="tier - 2"/>
    <s v="tier - 2"/>
    <s v="R1012"/>
    <s v="8-Sep-1972"/>
    <s v="Jun"/>
    <x v="2"/>
    <x v="1"/>
    <s v="R1012"/>
    <n v="1972"/>
    <n v="8"/>
    <s v="8-Jun-1972"/>
    <n v="26458"/>
    <n v="51"/>
  </r>
  <r>
    <s v="Id1599"/>
    <n v="1972"/>
    <s v="Nov"/>
    <n v="11"/>
    <n v="0"/>
    <n v="6253.85"/>
    <s v="tier - 2"/>
    <s v="tier - 2"/>
    <s v="R1013"/>
    <s v="11-Nov-1972"/>
    <s v="Aug"/>
    <x v="2"/>
    <x v="1"/>
    <s v="R1013"/>
    <n v="1972"/>
    <n v="11"/>
    <s v="11-Aug-1972"/>
    <n v="26522"/>
    <n v="50"/>
  </r>
  <r>
    <s v="Id16"/>
    <n v="1962"/>
    <s v="Aug"/>
    <n v="27"/>
    <n v="0"/>
    <n v="48173.36"/>
    <s v="tier - 1"/>
    <s v="tier - 3"/>
    <s v="R1011"/>
    <s v="27-Aug-1962"/>
    <s v="Nov"/>
    <x v="0"/>
    <x v="0"/>
    <s v="R1011"/>
    <n v="1962"/>
    <n v="27"/>
    <s v="27-Nov-1962"/>
    <n v="22977"/>
    <n v="60"/>
  </r>
  <r>
    <s v="Id160"/>
    <n v="1970"/>
    <s v="Oct"/>
    <n v="28"/>
    <n v="0"/>
    <n v="37675.06"/>
    <s v="tier - 2"/>
    <s v="tier - 3"/>
    <s v="R1011"/>
    <s v="28-Oct-1970"/>
    <s v="Sep"/>
    <x v="2"/>
    <x v="0"/>
    <s v="R1011"/>
    <n v="1970"/>
    <n v="28"/>
    <s v="28-Sep-1970"/>
    <n v="25839"/>
    <n v="52"/>
  </r>
  <r>
    <s v="Id1600"/>
    <n v="1979"/>
    <s v="Oct"/>
    <n v="10"/>
    <n v="0"/>
    <n v="6250.44"/>
    <s v="tier - 2"/>
    <s v="tier - 1"/>
    <s v="R1011"/>
    <s v="10-Oct-1979"/>
    <s v="Nov"/>
    <x v="2"/>
    <x v="2"/>
    <s v="R1011"/>
    <n v="1979"/>
    <n v="10"/>
    <s v="10-Nov-1979"/>
    <n v="29169"/>
    <n v="43"/>
  </r>
  <r>
    <s v="Id1601"/>
    <n v="1983"/>
    <s v="Aug"/>
    <n v="11"/>
    <n v="1"/>
    <n v="6238.3"/>
    <s v="tier - 2"/>
    <s v="tier - 1"/>
    <s v="R1011"/>
    <s v="11-Aug-1983"/>
    <s v="Jul"/>
    <x v="2"/>
    <x v="2"/>
    <s v="R1011"/>
    <n v="1983"/>
    <n v="11"/>
    <s v="11-Jul-1983"/>
    <n v="30508"/>
    <n v="39"/>
  </r>
  <r>
    <s v="Id1602"/>
    <n v="1978"/>
    <s v="Sep"/>
    <n v="19"/>
    <n v="2"/>
    <n v="6236.95"/>
    <s v="tier - 2"/>
    <s v="tier - 2"/>
    <s v="R1013"/>
    <s v="19-Sep-1978"/>
    <s v="Sep"/>
    <x v="2"/>
    <x v="1"/>
    <s v="R1013"/>
    <n v="1978"/>
    <n v="19"/>
    <s v="19-Sep-1978"/>
    <n v="28752"/>
    <n v="44"/>
  </r>
  <r>
    <s v="Id1603"/>
    <n v="1972"/>
    <s v="Jun"/>
    <n v="29"/>
    <n v="0"/>
    <n v="6219.93"/>
    <s v="tier - 2"/>
    <s v="tier - 2"/>
    <s v="R1013"/>
    <s v="29-Jun-1972"/>
    <s v="Jul"/>
    <x v="2"/>
    <x v="1"/>
    <s v="R1013"/>
    <n v="1972"/>
    <n v="29"/>
    <s v="29-Jul-1972"/>
    <n v="26509"/>
    <n v="50"/>
  </r>
  <r>
    <s v="Id1604"/>
    <n v="1992"/>
    <s v="Aug"/>
    <n v="12"/>
    <n v="0"/>
    <n v="6208.5"/>
    <s v="tier - 2"/>
    <s v="tier - 1"/>
    <s v="R1021"/>
    <s v="12-Aug-1992"/>
    <s v="Aug"/>
    <x v="2"/>
    <x v="2"/>
    <s v="R1021"/>
    <n v="1992"/>
    <n v="12"/>
    <s v="12-Aug-1992"/>
    <n v="33828"/>
    <n v="30"/>
  </r>
  <r>
    <s v="Id1605"/>
    <n v="1999"/>
    <s v="Sep"/>
    <n v="10"/>
    <n v="0"/>
    <n v="6207.26"/>
    <s v="tier - 2"/>
    <s v="tier - 2"/>
    <s v="R1026"/>
    <s v="10-Sep-1999"/>
    <s v="Sep"/>
    <x v="2"/>
    <x v="1"/>
    <s v="R1026"/>
    <n v="1999"/>
    <n v="10"/>
    <s v="10-Sep-1999"/>
    <n v="36413"/>
    <n v="23"/>
  </r>
  <r>
    <s v="Id1606"/>
    <n v="1985"/>
    <s v="Sep"/>
    <n v="22"/>
    <n v="2"/>
    <n v="6203.9"/>
    <s v="tier - 2"/>
    <s v="tier - 2"/>
    <s v="R1012"/>
    <s v="22-Sep-1985"/>
    <s v="Jun"/>
    <x v="2"/>
    <x v="1"/>
    <s v="R1012"/>
    <n v="1985"/>
    <n v="22"/>
    <s v="22-Jun-1985"/>
    <n v="31220"/>
    <n v="37"/>
  </r>
  <r>
    <s v="Id1607"/>
    <n v="1985"/>
    <s v="Jul"/>
    <n v="22"/>
    <n v="2"/>
    <n v="6198.75"/>
    <s v="tier - 2"/>
    <s v="tier - 1"/>
    <s v="R1012"/>
    <s v="22-Jul-1985"/>
    <s v="Nov"/>
    <x v="2"/>
    <x v="2"/>
    <s v="R1012"/>
    <n v="1985"/>
    <n v="22"/>
    <s v="22-Nov-1985"/>
    <n v="31373"/>
    <n v="37"/>
  </r>
  <r>
    <s v="Id1608"/>
    <n v="1988"/>
    <s v="Oct"/>
    <n v="23"/>
    <n v="3"/>
    <n v="6196.45"/>
    <s v="tier - 2"/>
    <s v="tier - 1"/>
    <s v="R1011"/>
    <s v="23-Oct-1988"/>
    <s v="Oct"/>
    <x v="2"/>
    <x v="2"/>
    <s v="R1011"/>
    <n v="1988"/>
    <n v="23"/>
    <s v="23-Oct-1988"/>
    <n v="32439"/>
    <n v="34"/>
  </r>
  <r>
    <s v="Id1609"/>
    <n v="1981"/>
    <s v="Oct"/>
    <n v="1"/>
    <n v="0"/>
    <n v="6186.13"/>
    <s v="tier - 2"/>
    <s v="tier - 3"/>
    <s v="R1011"/>
    <s v="1-Oct-1981"/>
    <s v="Jul"/>
    <x v="2"/>
    <x v="0"/>
    <s v="R1011"/>
    <n v="1981"/>
    <n v="1"/>
    <s v="1-Jul-1981"/>
    <n v="29768"/>
    <n v="41"/>
  </r>
  <r>
    <s v="Id161"/>
    <n v="1982"/>
    <s v="Jun"/>
    <n v="20"/>
    <n v="3"/>
    <n v="37650.74"/>
    <s v="tier - 2"/>
    <s v="tier - 2"/>
    <s v="R1012"/>
    <s v="20-Jun-1982"/>
    <s v="Dec"/>
    <x v="2"/>
    <x v="1"/>
    <s v="R1012"/>
    <n v="1982"/>
    <n v="20"/>
    <s v="20-Dec-1982"/>
    <n v="30305"/>
    <n v="40"/>
  </r>
  <r>
    <s v="Id1610"/>
    <n v="1981"/>
    <s v="Nov"/>
    <n v="22"/>
    <n v="0"/>
    <n v="6185.32"/>
    <s v="tier - 2"/>
    <s v="tier - 1"/>
    <s v="R1013"/>
    <s v="22-Nov-1981"/>
    <s v="Jul"/>
    <x v="2"/>
    <x v="2"/>
    <s v="R1013"/>
    <n v="1981"/>
    <n v="22"/>
    <s v="22-Jul-1981"/>
    <n v="29789"/>
    <n v="41"/>
  </r>
  <r>
    <s v="Id1611"/>
    <n v="1988"/>
    <s v="Nov"/>
    <n v="1"/>
    <n v="3"/>
    <n v="6184.3"/>
    <s v="tier - 2"/>
    <s v="tier - 3"/>
    <s v="R1013"/>
    <s v="1-Nov-1988"/>
    <s v="Aug"/>
    <x v="2"/>
    <x v="0"/>
    <s v="R1013"/>
    <n v="1988"/>
    <n v="1"/>
    <s v="1-Aug-1988"/>
    <n v="32356"/>
    <n v="34"/>
  </r>
  <r>
    <s v="Id1612"/>
    <n v="1970"/>
    <s v="Oct"/>
    <n v="5"/>
    <n v="0"/>
    <n v="6183.46"/>
    <s v="tier - 2"/>
    <s v="tier - 2"/>
    <s v="R1012"/>
    <s v="5-Oct-1970"/>
    <s v="Jul"/>
    <x v="2"/>
    <x v="1"/>
    <s v="R1012"/>
    <n v="1970"/>
    <n v="5"/>
    <s v="5-Jul-1970"/>
    <n v="25754"/>
    <n v="52"/>
  </r>
  <r>
    <s v="Id1613"/>
    <n v="1985"/>
    <s v="Aug"/>
    <n v="9"/>
    <n v="3"/>
    <n v="6183.32"/>
    <s v="tier - 2"/>
    <s v="tier - 2"/>
    <s v="R1012"/>
    <s v="9-Aug-1985"/>
    <s v="Jul"/>
    <x v="2"/>
    <x v="1"/>
    <s v="R1012"/>
    <n v="1985"/>
    <n v="9"/>
    <s v="9-Jul-1985"/>
    <n v="31237"/>
    <n v="37"/>
  </r>
  <r>
    <s v="Id1614"/>
    <n v="1984"/>
    <s v="Oct"/>
    <n v="6"/>
    <n v="3"/>
    <n v="6170.96"/>
    <s v="tier - 2"/>
    <s v="tier - 1"/>
    <s v="R1013"/>
    <s v="6-Oct-1984"/>
    <s v="Aug"/>
    <x v="2"/>
    <x v="2"/>
    <s v="R1013"/>
    <n v="1984"/>
    <n v="6"/>
    <s v="6-Aug-1984"/>
    <n v="30900"/>
    <n v="38"/>
  </r>
  <r>
    <s v="Id1615"/>
    <n v="1985"/>
    <s v="Oct"/>
    <n v="15"/>
    <n v="3"/>
    <n v="6159.57"/>
    <s v="tier - 2"/>
    <s v="tier - 1"/>
    <s v="R1012"/>
    <s v="15-Oct-1985"/>
    <s v="Jul"/>
    <x v="2"/>
    <x v="2"/>
    <s v="R1012"/>
    <n v="1985"/>
    <n v="15"/>
    <s v="15-Jul-1985"/>
    <n v="31243"/>
    <n v="37"/>
  </r>
  <r>
    <s v="Id1616"/>
    <n v="1973"/>
    <s v="Nov"/>
    <n v="6"/>
    <n v="0"/>
    <n v="6152.05"/>
    <s v="tier - 2"/>
    <s v="tier - 3"/>
    <s v="R1013"/>
    <s v="6-Nov-1973"/>
    <s v="Aug"/>
    <x v="2"/>
    <x v="0"/>
    <s v="R1013"/>
    <n v="1973"/>
    <n v="6"/>
    <s v="6-Aug-1973"/>
    <n v="26882"/>
    <n v="49"/>
  </r>
  <r>
    <s v="Id1617"/>
    <n v="1970"/>
    <s v="Oct"/>
    <n v="14"/>
    <n v="0"/>
    <n v="6147.12"/>
    <s v="tier - 2"/>
    <s v="tier - 3"/>
    <s v="R1012"/>
    <s v="14-Oct-1970"/>
    <s v="Jul"/>
    <x v="2"/>
    <x v="0"/>
    <s v="R1012"/>
    <n v="1970"/>
    <n v="14"/>
    <s v="14-Jul-1970"/>
    <n v="25763"/>
    <n v="52"/>
  </r>
  <r>
    <s v="Id1618"/>
    <n v="1976"/>
    <s v="Dec"/>
    <n v="12"/>
    <n v="2"/>
    <n v="6139.14"/>
    <s v="tier - 2"/>
    <s v="tier - 3"/>
    <s v="R1013"/>
    <s v="12-Dec-1976"/>
    <s v="Jul"/>
    <x v="2"/>
    <x v="0"/>
    <s v="R1013"/>
    <n v="1976"/>
    <n v="12"/>
    <s v="12-Jul-1976"/>
    <n v="27953"/>
    <n v="46"/>
  </r>
  <r>
    <s v="Id1619"/>
    <n v="1978"/>
    <s v="Sep"/>
    <n v="5"/>
    <n v="2"/>
    <n v="6138.58"/>
    <s v="tier - 2"/>
    <s v="tier - 1"/>
    <s v="R1013"/>
    <s v="5-Sep-1978"/>
    <s v="Sep"/>
    <x v="2"/>
    <x v="2"/>
    <s v="R1013"/>
    <n v="1978"/>
    <n v="5"/>
    <s v="5-Sep-1978"/>
    <n v="28738"/>
    <n v="44"/>
  </r>
  <r>
    <s v="Id162"/>
    <n v="1990"/>
    <s v="Nov"/>
    <n v="16"/>
    <n v="1"/>
    <n v="37607.53"/>
    <s v="tier - 1"/>
    <s v="tier - 2"/>
    <s v="R1019"/>
    <s v="16-Nov-1990"/>
    <s v="Nov"/>
    <x v="0"/>
    <x v="1"/>
    <s v="R1019"/>
    <n v="1990"/>
    <n v="16"/>
    <s v="16-Nov-1990"/>
    <n v="33193"/>
    <n v="32"/>
  </r>
  <r>
    <s v="Id1620"/>
    <n v="1969"/>
    <s v="Nov"/>
    <n v="9"/>
    <n v="0"/>
    <n v="6138.5"/>
    <s v="tier - 2"/>
    <s v="tier - 2"/>
    <s v="R1011"/>
    <s v="9-Nov-1969"/>
    <s v="Jun"/>
    <x v="2"/>
    <x v="1"/>
    <s v="R1011"/>
    <n v="1969"/>
    <n v="9"/>
    <s v="9-Jun-1969"/>
    <n v="25363"/>
    <n v="53"/>
  </r>
  <r>
    <s v="Id1621"/>
    <n v="1990"/>
    <s v="Aug"/>
    <n v="18"/>
    <n v="3"/>
    <n v="6128.8"/>
    <s v="tier - 2"/>
    <s v="tier - 3"/>
    <s v="R1012"/>
    <s v="18-Aug-1990"/>
    <s v="Oct"/>
    <x v="2"/>
    <x v="0"/>
    <s v="R1012"/>
    <n v="1990"/>
    <n v="18"/>
    <s v="18-Oct-1990"/>
    <n v="33164"/>
    <n v="32"/>
  </r>
  <r>
    <s v="Id1622"/>
    <n v="1983"/>
    <s v="Nov"/>
    <n v="16"/>
    <n v="1"/>
    <n v="6123.57"/>
    <s v="tier - 3"/>
    <s v="tier - 2"/>
    <s v="R1012"/>
    <s v="16-Nov-1983"/>
    <s v="Oct"/>
    <x v="1"/>
    <x v="1"/>
    <s v="R1012"/>
    <n v="1983"/>
    <n v="16"/>
    <s v="16-Oct-1983"/>
    <n v="30605"/>
    <n v="39"/>
  </r>
  <r>
    <s v="Id1623"/>
    <n v="1983"/>
    <s v="Aug"/>
    <n v="11"/>
    <n v="1"/>
    <n v="6117.49"/>
    <s v="tier - 2"/>
    <s v="tier - 3"/>
    <s v="R1012"/>
    <s v="11-Aug-1983"/>
    <s v="Jun"/>
    <x v="2"/>
    <x v="0"/>
    <s v="R1012"/>
    <n v="1983"/>
    <n v="11"/>
    <s v="11-Jun-1983"/>
    <n v="30478"/>
    <n v="39"/>
  </r>
  <r>
    <s v="Id1624"/>
    <n v="1991"/>
    <s v="Jul"/>
    <n v="25"/>
    <n v="3"/>
    <n v="6113.23"/>
    <s v="tier - 2"/>
    <s v="tier - 2"/>
    <s v="R1024"/>
    <s v="25-Jul-1991"/>
    <s v="Aug"/>
    <x v="2"/>
    <x v="1"/>
    <s v="R1024"/>
    <n v="1991"/>
    <n v="25"/>
    <s v="25-Aug-1991"/>
    <n v="33475"/>
    <n v="31"/>
  </r>
  <r>
    <s v="Id1625"/>
    <n v="1985"/>
    <s v="Jul"/>
    <n v="21"/>
    <n v="1"/>
    <n v="6112.35"/>
    <s v="tier - 2"/>
    <s v="tier - 1"/>
    <s v="R1012"/>
    <s v="21-Jul-1985"/>
    <s v="Aug"/>
    <x v="2"/>
    <x v="2"/>
    <s v="R1012"/>
    <n v="1985"/>
    <n v="21"/>
    <s v="21-Aug-1985"/>
    <n v="31280"/>
    <n v="37"/>
  </r>
  <r>
    <s v="Id1626"/>
    <n v="1995"/>
    <s v="Sep"/>
    <n v="9"/>
    <n v="0"/>
    <n v="6111.95"/>
    <s v="tier - 2"/>
    <s v="tier - 3"/>
    <s v="R1026"/>
    <s v="9-Sep-1995"/>
    <s v="Aug"/>
    <x v="2"/>
    <x v="0"/>
    <s v="R1026"/>
    <n v="1995"/>
    <n v="9"/>
    <s v="9-Aug-1995"/>
    <n v="34920"/>
    <n v="27"/>
  </r>
  <r>
    <s v="Id1627"/>
    <n v="1970"/>
    <s v="Jun"/>
    <n v="9"/>
    <n v="0"/>
    <n v="6098.38"/>
    <s v="tier - 2"/>
    <s v="tier - 2"/>
    <s v="R1013"/>
    <s v="9-Jun-1970"/>
    <s v="Jul"/>
    <x v="2"/>
    <x v="1"/>
    <s v="R1013"/>
    <n v="1970"/>
    <n v="9"/>
    <s v="9-Jul-1970"/>
    <n v="25758"/>
    <n v="52"/>
  </r>
  <r>
    <s v="Id1628"/>
    <n v="1984"/>
    <s v="Jul"/>
    <n v="25"/>
    <n v="2"/>
    <n v="6082.41"/>
    <s v="tier - 1"/>
    <s v="tier - 2"/>
    <s v="R1011"/>
    <s v="25-Jul-1984"/>
    <s v="Nov"/>
    <x v="0"/>
    <x v="1"/>
    <s v="R1011"/>
    <n v="1984"/>
    <n v="25"/>
    <s v="25-Nov-1984"/>
    <n v="31011"/>
    <n v="38"/>
  </r>
  <r>
    <s v="Id1629"/>
    <n v="1984"/>
    <s v="Oct"/>
    <n v="14"/>
    <n v="1"/>
    <n v="6079.67"/>
    <s v="tier - 1"/>
    <s v="tier - 1"/>
    <s v="R1014"/>
    <s v="14-Oct-1984"/>
    <s v="Sep"/>
    <x v="0"/>
    <x v="2"/>
    <s v="R1014"/>
    <n v="1984"/>
    <n v="14"/>
    <s v="14-Sep-1984"/>
    <n v="30939"/>
    <n v="38"/>
  </r>
  <r>
    <s v="Id163"/>
    <n v="2000"/>
    <s v="Oct"/>
    <n v="12"/>
    <n v="2"/>
    <n v="37484.449999999997"/>
    <s v="tier - 1"/>
    <s v="tier - 1"/>
    <s v="R1013"/>
    <s v="12-Oct-2000"/>
    <s v="Aug"/>
    <x v="0"/>
    <x v="2"/>
    <s v="R1013"/>
    <n v="2000"/>
    <n v="12"/>
    <s v="12-Aug-2000"/>
    <n v="36750"/>
    <n v="22"/>
  </r>
  <r>
    <s v="Id1630"/>
    <n v="1979"/>
    <s v="Aug"/>
    <n v="8"/>
    <n v="2"/>
    <n v="6074.37"/>
    <s v="tier - 2"/>
    <s v="tier - 2"/>
    <s v="R1012"/>
    <s v="8-Aug-1979"/>
    <s v="Oct"/>
    <x v="2"/>
    <x v="1"/>
    <s v="R1012"/>
    <n v="1979"/>
    <n v="8"/>
    <s v="8-Oct-1979"/>
    <n v="29136"/>
    <n v="43"/>
  </r>
  <r>
    <s v="Id1631"/>
    <n v="1984"/>
    <s v="Sep"/>
    <n v="21"/>
    <n v="1"/>
    <n v="6067.13"/>
    <s v="tier - 3"/>
    <s v="tier - 1"/>
    <s v="R1016"/>
    <s v="21-Sep-1984"/>
    <s v="Jul"/>
    <x v="1"/>
    <x v="2"/>
    <s v="R1016"/>
    <n v="1984"/>
    <n v="21"/>
    <s v="21-Jul-1984"/>
    <n v="30884"/>
    <n v="38"/>
  </r>
  <r>
    <s v="Id1632"/>
    <n v="1994"/>
    <s v="Nov"/>
    <n v="8"/>
    <n v="0"/>
    <n v="6064.37"/>
    <s v="tier - 2"/>
    <s v="tier - 2"/>
    <s v="R1011"/>
    <s v="8-Nov-1994"/>
    <s v="Jun"/>
    <x v="2"/>
    <x v="1"/>
    <s v="R1011"/>
    <n v="1994"/>
    <n v="8"/>
    <s v="8-Jun-1994"/>
    <n v="34493"/>
    <n v="29"/>
  </r>
  <r>
    <s v="Id1633"/>
    <n v="1996"/>
    <s v="Jul"/>
    <n v="28"/>
    <n v="0"/>
    <n v="6061.8"/>
    <s v="tier - 2"/>
    <s v="tier - 3"/>
    <s v="R1012"/>
    <s v="28-Jul-1996"/>
    <s v="Sep"/>
    <x v="2"/>
    <x v="0"/>
    <s v="R1012"/>
    <n v="1996"/>
    <n v="28"/>
    <s v="28-Sep-1996"/>
    <n v="35336"/>
    <n v="26"/>
  </r>
  <r>
    <s v="Id1634"/>
    <n v="1989"/>
    <s v="Aug"/>
    <n v="16"/>
    <n v="4"/>
    <n v="6059.17"/>
    <s v="tier - 2"/>
    <s v="tier - 1"/>
    <s v="R1011"/>
    <s v="16-Aug-1989"/>
    <s v="Jul"/>
    <x v="2"/>
    <x v="2"/>
    <s v="R1011"/>
    <n v="1989"/>
    <n v="16"/>
    <s v="16-Jul-1989"/>
    <n v="32705"/>
    <n v="33"/>
  </r>
  <r>
    <s v="Id1635"/>
    <n v="1980"/>
    <s v="Aug"/>
    <n v="8"/>
    <n v="2"/>
    <n v="5993.62"/>
    <s v="tier - 2"/>
    <s v="tier - 3"/>
    <s v="R1013"/>
    <s v="8-Aug-1980"/>
    <s v="Jul"/>
    <x v="2"/>
    <x v="0"/>
    <s v="R1013"/>
    <n v="1980"/>
    <n v="8"/>
    <s v="8-Jul-1980"/>
    <n v="29410"/>
    <n v="42"/>
  </r>
  <r>
    <s v="Id1636"/>
    <n v="1974"/>
    <s v="Aug"/>
    <n v="17"/>
    <n v="0"/>
    <n v="5990.17"/>
    <s v="tier - 2"/>
    <s v="tier - 2"/>
    <s v="R1013"/>
    <s v="17-Aug-1974"/>
    <s v="Aug"/>
    <x v="2"/>
    <x v="1"/>
    <s v="R1013"/>
    <n v="1974"/>
    <n v="17"/>
    <s v="17-Aug-1974"/>
    <n v="27258"/>
    <n v="48"/>
  </r>
  <r>
    <s v="Id1637"/>
    <n v="1988"/>
    <s v="Jun"/>
    <n v="10"/>
    <n v="2"/>
    <n v="5989.52"/>
    <s v="tier - 2"/>
    <s v="tier - 1"/>
    <s v="R1012"/>
    <s v="10-Jun-1988"/>
    <s v="Nov"/>
    <x v="2"/>
    <x v="2"/>
    <s v="R1012"/>
    <n v="1988"/>
    <n v="10"/>
    <s v="10-Nov-1988"/>
    <n v="32457"/>
    <n v="34"/>
  </r>
  <r>
    <s v="Id1638"/>
    <n v="1974"/>
    <s v="Oct"/>
    <n v="11"/>
    <n v="0"/>
    <n v="5979.99"/>
    <s v="tier - 2"/>
    <s v="tier - 3"/>
    <s v="R1013"/>
    <s v="11-Oct-1974"/>
    <s v="Aug"/>
    <x v="2"/>
    <x v="0"/>
    <s v="R1013"/>
    <n v="1974"/>
    <n v="11"/>
    <s v="11-Aug-1974"/>
    <n v="27252"/>
    <n v="48"/>
  </r>
  <r>
    <s v="Id1639"/>
    <n v="1980"/>
    <s v="Oct"/>
    <n v="10"/>
    <n v="0"/>
    <n v="5979.73"/>
    <s v="tier - 2"/>
    <s v="tier - 2"/>
    <s v="R1011"/>
    <s v="10-Oct-1980"/>
    <s v="Nov"/>
    <x v="2"/>
    <x v="1"/>
    <s v="R1011"/>
    <n v="1980"/>
    <n v="10"/>
    <s v="10-Nov-1980"/>
    <n v="29535"/>
    <n v="42"/>
  </r>
  <r>
    <s v="Id164"/>
    <n v="2002"/>
    <s v="Sep"/>
    <n v="27"/>
    <n v="3"/>
    <n v="37465.339999999997"/>
    <s v="tier - 1"/>
    <s v="tier - 2"/>
    <s v="R1012"/>
    <s v="27-Sep-2002"/>
    <s v="Sep"/>
    <x v="0"/>
    <x v="1"/>
    <s v="R1012"/>
    <n v="2002"/>
    <n v="27"/>
    <s v="27-Sep-2002"/>
    <n v="37526"/>
    <n v="20"/>
  </r>
  <r>
    <s v="Id1640"/>
    <n v="1970"/>
    <s v="Jun"/>
    <n v="25"/>
    <n v="0"/>
    <n v="5979.66"/>
    <s v="tier - 2"/>
    <s v="tier - 3"/>
    <s v="R1013"/>
    <s v="25-Jun-1970"/>
    <s v="Dec"/>
    <x v="2"/>
    <x v="0"/>
    <s v="R1013"/>
    <n v="1970"/>
    <n v="25"/>
    <s v="25-Dec-1970"/>
    <n v="25927"/>
    <n v="52"/>
  </r>
  <r>
    <s v="Id1641"/>
    <n v="1984"/>
    <s v="Nov"/>
    <n v="11"/>
    <n v="1"/>
    <n v="5976.83"/>
    <s v="tier - 2"/>
    <s v="tier - 2"/>
    <s v="R1013"/>
    <s v="11-Nov-1984"/>
    <s v="Oct"/>
    <x v="2"/>
    <x v="1"/>
    <s v="R1013"/>
    <n v="1984"/>
    <n v="11"/>
    <s v="11-Oct-1984"/>
    <n v="30966"/>
    <n v="38"/>
  </r>
  <r>
    <s v="Id1642"/>
    <n v="1984"/>
    <s v="Sep"/>
    <n v="19"/>
    <n v="1"/>
    <n v="5974.38"/>
    <s v="tier - 2"/>
    <s v="tier - 3"/>
    <s v="R1013"/>
    <s v="19-Sep-1984"/>
    <s v="Nov"/>
    <x v="2"/>
    <x v="0"/>
    <s v="R1013"/>
    <n v="1984"/>
    <n v="19"/>
    <s v="19-Nov-1984"/>
    <n v="31005"/>
    <n v="38"/>
  </r>
  <r>
    <s v="Id1643"/>
    <n v="1989"/>
    <s v="Jul"/>
    <n v="22"/>
    <n v="3"/>
    <n v="5972.38"/>
    <s v="tier - 2"/>
    <s v="tier - 2"/>
    <s v="R1011"/>
    <s v="22-Jul-1989"/>
    <s v="Oct"/>
    <x v="2"/>
    <x v="1"/>
    <s v="R1011"/>
    <n v="1989"/>
    <n v="22"/>
    <s v="22-Oct-1989"/>
    <n v="32803"/>
    <n v="33"/>
  </r>
  <r>
    <s v="Id1644"/>
    <n v="1980"/>
    <s v="Jul"/>
    <n v="21"/>
    <n v="0"/>
    <n v="5969.72"/>
    <s v="tier - 3"/>
    <s v="tier - 3"/>
    <s v="R1011"/>
    <s v="21-Jul-1980"/>
    <s v="Oct"/>
    <x v="1"/>
    <x v="0"/>
    <s v="R1011"/>
    <n v="1980"/>
    <n v="21"/>
    <s v="21-Oct-1980"/>
    <n v="29515"/>
    <n v="42"/>
  </r>
  <r>
    <s v="Id1645"/>
    <n v="1980"/>
    <s v="Aug"/>
    <n v="5"/>
    <n v="0"/>
    <n v="5966.89"/>
    <s v="tier - 2"/>
    <s v="tier - 3"/>
    <s v="R1013"/>
    <s v="5-Aug-1980"/>
    <s v="Aug"/>
    <x v="2"/>
    <x v="0"/>
    <s v="R1013"/>
    <n v="1980"/>
    <n v="5"/>
    <s v="5-Aug-1980"/>
    <n v="29438"/>
    <n v="42"/>
  </r>
  <r>
    <s v="Id1646"/>
    <n v="2004"/>
    <s v="Jul"/>
    <n v="15"/>
    <n v="0"/>
    <n v="5960.91"/>
    <s v="tier - 2"/>
    <s v="tier - 1"/>
    <s v="R1026"/>
    <s v="15-Jul-2004"/>
    <s v="Oct"/>
    <x v="2"/>
    <x v="2"/>
    <s v="R1026"/>
    <n v="2004"/>
    <n v="15"/>
    <s v="15-Oct-2004"/>
    <n v="38275"/>
    <n v="18"/>
  </r>
  <r>
    <s v="Id1647"/>
    <n v="2003"/>
    <s v="Aug"/>
    <n v="13"/>
    <n v="0"/>
    <n v="5957.35"/>
    <s v="tier - 2"/>
    <s v="tier - 2"/>
    <s v="R1012"/>
    <s v="13-Aug-2003"/>
    <s v="Nov"/>
    <x v="2"/>
    <x v="1"/>
    <s v="R1012"/>
    <n v="2003"/>
    <n v="13"/>
    <s v="13-Nov-2003"/>
    <n v="37938"/>
    <n v="19"/>
  </r>
  <r>
    <s v="Id1648"/>
    <n v="1987"/>
    <s v="Jul"/>
    <n v="14"/>
    <n v="3"/>
    <n v="5934.38"/>
    <s v="tier - 3"/>
    <s v="tier - 2"/>
    <s v="R1013"/>
    <s v="14-Jul-1987"/>
    <s v="Nov"/>
    <x v="1"/>
    <x v="1"/>
    <s v="R1013"/>
    <n v="1987"/>
    <n v="14"/>
    <s v="14-Nov-1987"/>
    <n v="32095"/>
    <n v="35"/>
  </r>
  <r>
    <s v="Id1649"/>
    <n v="1994"/>
    <s v="Jul"/>
    <n v="30"/>
    <n v="0"/>
    <n v="5927.65"/>
    <s v="tier - 2"/>
    <s v="tier - 1"/>
    <s v="R1012"/>
    <s v="30-Jul-1994"/>
    <s v="Oct"/>
    <x v="2"/>
    <x v="2"/>
    <s v="R1012"/>
    <n v="1994"/>
    <n v="30"/>
    <s v="30-Oct-1994"/>
    <n v="34637"/>
    <n v="28"/>
  </r>
  <r>
    <s v="Id165"/>
    <n v="1979"/>
    <s v="Aug"/>
    <n v="3"/>
    <n v="2"/>
    <n v="37425.94"/>
    <s v="tier - 2"/>
    <s v="tier - 1"/>
    <s v="R1011"/>
    <s v="3-Aug-1979"/>
    <s v="Oct"/>
    <x v="2"/>
    <x v="2"/>
    <s v="R1011"/>
    <n v="1979"/>
    <n v="3"/>
    <s v="3-Oct-1979"/>
    <n v="29131"/>
    <n v="43"/>
  </r>
  <r>
    <s v="Id1650"/>
    <n v="1993"/>
    <s v="Aug"/>
    <n v="13"/>
    <n v="0"/>
    <n v="5926.93"/>
    <s v="tier - 2"/>
    <s v="tier - 2"/>
    <s v="R1025"/>
    <s v="13-Aug-1993"/>
    <s v="Jul"/>
    <x v="2"/>
    <x v="1"/>
    <s v="R1025"/>
    <n v="1993"/>
    <n v="13"/>
    <s v="13-Jul-1993"/>
    <n v="34163"/>
    <n v="29"/>
  </r>
  <r>
    <s v="Id1651"/>
    <n v="1987"/>
    <s v="Jul"/>
    <n v="29"/>
    <n v="3"/>
    <n v="5926.85"/>
    <s v="tier - 3"/>
    <s v="tier - 3"/>
    <s v="R1011"/>
    <s v="29-Jul-1987"/>
    <s v="Dec"/>
    <x v="1"/>
    <x v="0"/>
    <s v="R1011"/>
    <n v="1987"/>
    <n v="29"/>
    <s v="29-Dec-1987"/>
    <n v="32140"/>
    <n v="35"/>
  </r>
  <r>
    <s v="Id1652"/>
    <n v="1982"/>
    <s v="Dec"/>
    <n v="21"/>
    <n v="0"/>
    <n v="5920.1"/>
    <s v="tier - 2"/>
    <s v="tier - 1"/>
    <s v="R1013"/>
    <s v="21-Dec-1982"/>
    <s v="Sep"/>
    <x v="2"/>
    <x v="2"/>
    <s v="R1013"/>
    <n v="1982"/>
    <n v="21"/>
    <s v="21-Sep-1982"/>
    <n v="30215"/>
    <n v="40"/>
  </r>
  <r>
    <s v="Id1653"/>
    <n v="1982"/>
    <s v="Jul"/>
    <n v="8"/>
    <n v="0"/>
    <n v="5910.94"/>
    <s v="tier - 2"/>
    <s v="tier - 1"/>
    <s v="R1011"/>
    <s v="8-Jul-1982"/>
    <s v="Sep"/>
    <x v="2"/>
    <x v="2"/>
    <s v="R1011"/>
    <n v="1982"/>
    <n v="8"/>
    <s v="8-Sep-1982"/>
    <n v="30202"/>
    <n v="40"/>
  </r>
  <r>
    <s v="Id1654"/>
    <n v="1993"/>
    <s v="Oct"/>
    <n v="19"/>
    <n v="0"/>
    <n v="5877.02"/>
    <s v="tier - 2"/>
    <s v="tier - 2"/>
    <s v="R1021"/>
    <s v="19-Oct-1993"/>
    <s v="Aug"/>
    <x v="2"/>
    <x v="1"/>
    <s v="R1021"/>
    <n v="1993"/>
    <n v="19"/>
    <s v="19-Aug-1993"/>
    <n v="34200"/>
    <n v="29"/>
  </r>
  <r>
    <s v="Id1655"/>
    <n v="1984"/>
    <s v="Nov"/>
    <n v="22"/>
    <n v="1"/>
    <n v="5855.9"/>
    <s v="tier - 2"/>
    <s v="tier - 3"/>
    <s v="R1012"/>
    <s v="22-Nov-1984"/>
    <s v="Jun"/>
    <x v="2"/>
    <x v="0"/>
    <s v="R1012"/>
    <n v="1984"/>
    <n v="22"/>
    <s v="22-Jun-1984"/>
    <n v="30855"/>
    <n v="38"/>
  </r>
  <r>
    <s v="Id1656"/>
    <n v="1985"/>
    <s v="Jun"/>
    <n v="18"/>
    <n v="3"/>
    <n v="5847.24"/>
    <s v="tier - 2"/>
    <s v="tier - 1"/>
    <s v="R1013"/>
    <s v="18-Jun-1985"/>
    <s v="Sep"/>
    <x v="2"/>
    <x v="2"/>
    <s v="R1013"/>
    <n v="1985"/>
    <n v="18"/>
    <s v="18-Sep-1985"/>
    <n v="31308"/>
    <n v="37"/>
  </r>
  <r>
    <s v="Id1657"/>
    <n v="1987"/>
    <s v="Sep"/>
    <n v="30"/>
    <n v="2"/>
    <n v="5846.92"/>
    <s v="tier - 2"/>
    <s v="tier - 2"/>
    <s v="R1013"/>
    <s v="30-Sep-1987"/>
    <s v="Aug"/>
    <x v="2"/>
    <x v="1"/>
    <s v="R1013"/>
    <n v="1987"/>
    <n v="30"/>
    <s v="30-Aug-1987"/>
    <n v="32019"/>
    <n v="35"/>
  </r>
  <r>
    <s v="Id1658"/>
    <n v="1995"/>
    <s v="Aug"/>
    <n v="20"/>
    <n v="0"/>
    <n v="5843.99"/>
    <s v="tier - 2"/>
    <s v="tier - 2"/>
    <s v="R1025"/>
    <s v="20-Aug-1995"/>
    <s v="Oct"/>
    <x v="2"/>
    <x v="1"/>
    <s v="R1025"/>
    <n v="1995"/>
    <n v="20"/>
    <s v="20-Oct-1995"/>
    <n v="34992"/>
    <n v="27"/>
  </r>
  <r>
    <s v="Id1659"/>
    <n v="1987"/>
    <s v="Jul"/>
    <n v="27"/>
    <n v="2"/>
    <n v="5836.52"/>
    <s v="tier - 2"/>
    <s v="tier - 3"/>
    <s v="R1013"/>
    <s v="27-Jul-1987"/>
    <s v="Nov"/>
    <x v="2"/>
    <x v="0"/>
    <s v="R1013"/>
    <n v="1987"/>
    <n v="27"/>
    <s v="27-Nov-1987"/>
    <n v="32108"/>
    <n v="35"/>
  </r>
  <r>
    <s v="Id166"/>
    <n v="1969"/>
    <s v="Oct"/>
    <n v="30"/>
    <n v="0"/>
    <n v="37277.269999999997"/>
    <s v="tier - 1"/>
    <s v="tier - 3"/>
    <s v="R1011"/>
    <s v="30-Oct-1969"/>
    <s v="Sep"/>
    <x v="0"/>
    <x v="0"/>
    <s v="R1011"/>
    <n v="1969"/>
    <n v="30"/>
    <s v="30-Sep-1969"/>
    <n v="25476"/>
    <n v="53"/>
  </r>
  <r>
    <s v="Id1660"/>
    <n v="1971"/>
    <s v="Sep"/>
    <n v="27"/>
    <n v="0"/>
    <n v="5832.6"/>
    <s v="tier - 2"/>
    <s v="tier - 3"/>
    <s v="R1012"/>
    <s v="27-Sep-1971"/>
    <s v="Oct"/>
    <x v="2"/>
    <x v="0"/>
    <s v="R1012"/>
    <n v="1971"/>
    <n v="27"/>
    <s v="27-Oct-1971"/>
    <n v="26233"/>
    <n v="51"/>
  </r>
  <r>
    <s v="Id1661"/>
    <n v="2002"/>
    <s v="Jul"/>
    <n v="22"/>
    <n v="0"/>
    <n v="5816.58"/>
    <s v="tier - 2"/>
    <s v="tier - 2"/>
    <s v="R1026"/>
    <s v="22-Jul-2002"/>
    <s v="Oct"/>
    <x v="2"/>
    <x v="1"/>
    <s v="R1026"/>
    <n v="2002"/>
    <n v="22"/>
    <s v="22-Oct-2002"/>
    <n v="37551"/>
    <n v="20"/>
  </r>
  <r>
    <s v="Id1662"/>
    <n v="1972"/>
    <s v="Nov"/>
    <n v="2"/>
    <n v="0"/>
    <n v="5812.9"/>
    <s v="tier - 2"/>
    <s v="tier - 2"/>
    <s v="R1013"/>
    <s v="2-Nov-1972"/>
    <s v="Sep"/>
    <x v="2"/>
    <x v="1"/>
    <s v="R1013"/>
    <n v="1972"/>
    <n v="2"/>
    <s v="2-Sep-1972"/>
    <n v="26544"/>
    <n v="50"/>
  </r>
  <r>
    <s v="Id1663"/>
    <n v="1980"/>
    <s v="Sep"/>
    <n v="18"/>
    <n v="2"/>
    <n v="5807.06"/>
    <s v="tier - 2"/>
    <s v="tier - 3"/>
    <s v="R1013"/>
    <s v="18-Sep-1980"/>
    <s v="Jun"/>
    <x v="2"/>
    <x v="0"/>
    <s v="R1013"/>
    <n v="1980"/>
    <n v="18"/>
    <s v="18-Jun-1980"/>
    <n v="29390"/>
    <n v="42"/>
  </r>
  <r>
    <s v="Id1664"/>
    <n v="2004"/>
    <s v="Nov"/>
    <n v="1"/>
    <n v="0"/>
    <n v="5778.71"/>
    <s v="tier - 2"/>
    <s v="tier - 3"/>
    <s v="R1022"/>
    <s v="1-Nov-2004"/>
    <s v="Oct"/>
    <x v="2"/>
    <x v="0"/>
    <s v="R1022"/>
    <n v="2004"/>
    <n v="1"/>
    <s v="1-Oct-2004"/>
    <n v="38261"/>
    <n v="18"/>
  </r>
  <r>
    <s v="Id1665"/>
    <n v="1983"/>
    <s v="Aug"/>
    <n v="30"/>
    <n v="0"/>
    <n v="5757.41"/>
    <s v="tier - 2"/>
    <s v="tier - 3"/>
    <s v="R1019"/>
    <s v="30-Aug-1983"/>
    <s v="Nov"/>
    <x v="2"/>
    <x v="0"/>
    <s v="R1019"/>
    <n v="1983"/>
    <n v="30"/>
    <s v="30-Nov-1983"/>
    <n v="30650"/>
    <n v="39"/>
  </r>
  <r>
    <s v="Id1666"/>
    <n v="1993"/>
    <s v="Jun"/>
    <n v="10"/>
    <n v="0"/>
    <n v="5748.13"/>
    <s v="tier - 2"/>
    <s v="tier - 1"/>
    <s v="R1021"/>
    <s v="10-Jun-1993"/>
    <s v="Aug"/>
    <x v="2"/>
    <x v="2"/>
    <s v="R1021"/>
    <n v="1993"/>
    <n v="10"/>
    <s v="10-Aug-1993"/>
    <n v="34191"/>
    <n v="29"/>
  </r>
  <r>
    <s v="Id1667"/>
    <n v="1972"/>
    <s v="Aug"/>
    <n v="21"/>
    <n v="0"/>
    <n v="5741.67"/>
    <s v="tier - 2"/>
    <s v="tier - 3"/>
    <s v="R1013"/>
    <s v="21-Aug-1972"/>
    <s v="Jul"/>
    <x v="2"/>
    <x v="0"/>
    <s v="R1013"/>
    <n v="1972"/>
    <n v="21"/>
    <s v="21-Jul-1972"/>
    <n v="26501"/>
    <n v="50"/>
  </r>
  <r>
    <s v="Id1668"/>
    <n v="1987"/>
    <s v="Oct"/>
    <n v="19"/>
    <n v="2"/>
    <n v="5729.01"/>
    <s v="tier - 1"/>
    <s v="tier - 2"/>
    <s v="R1012"/>
    <s v="19-Oct-1987"/>
    <s v="Sep"/>
    <x v="0"/>
    <x v="1"/>
    <s v="R1012"/>
    <n v="1987"/>
    <n v="19"/>
    <s v="19-Sep-1987"/>
    <n v="32039"/>
    <n v="35"/>
  </r>
  <r>
    <s v="Id1669"/>
    <n v="1971"/>
    <s v="Dec"/>
    <n v="18"/>
    <n v="0"/>
    <n v="5720.38"/>
    <s v="tier - 2"/>
    <s v="tier - 1"/>
    <s v="R1013"/>
    <s v="18-Dec-1971"/>
    <s v="Sep"/>
    <x v="2"/>
    <x v="2"/>
    <s v="R1013"/>
    <n v="1971"/>
    <n v="18"/>
    <s v="18-Sep-1971"/>
    <n v="26194"/>
    <n v="51"/>
  </r>
  <r>
    <s v="Id167"/>
    <n v="1975"/>
    <s v="Nov"/>
    <n v="9"/>
    <n v="1"/>
    <n v="37272.339999999997"/>
    <s v="tier - 2"/>
    <s v="tier - 3"/>
    <s v="R1011"/>
    <s v="9-Nov-1975"/>
    <s v="Jul"/>
    <x v="2"/>
    <x v="0"/>
    <s v="R1011"/>
    <n v="1975"/>
    <n v="9"/>
    <s v="9-Jul-1975"/>
    <n v="27584"/>
    <n v="47"/>
  </r>
  <r>
    <s v="Id1670"/>
    <n v="1981"/>
    <s v="Aug"/>
    <n v="30"/>
    <n v="0"/>
    <n v="5709.16"/>
    <s v="tier - 3"/>
    <s v="tier - 3"/>
    <s v="R1013"/>
    <s v="30-Aug-1981"/>
    <s v="Nov"/>
    <x v="1"/>
    <x v="0"/>
    <s v="R1013"/>
    <n v="1981"/>
    <n v="30"/>
    <s v="30-Nov-1981"/>
    <n v="29920"/>
    <n v="41"/>
  </r>
  <r>
    <s v="Id1671"/>
    <n v="1993"/>
    <s v="Nov"/>
    <n v="3"/>
    <n v="4"/>
    <n v="5708.87"/>
    <s v="tier - 2"/>
    <s v="tier - 1"/>
    <s v="R1011"/>
    <s v="3-Nov-1993"/>
    <s v="Dec"/>
    <x v="2"/>
    <x v="2"/>
    <s v="R1011"/>
    <n v="1993"/>
    <n v="3"/>
    <s v="3-Dec-1993"/>
    <n v="34306"/>
    <n v="29"/>
  </r>
  <r>
    <s v="Id1672"/>
    <n v="1981"/>
    <s v="Jun"/>
    <n v="15"/>
    <n v="0"/>
    <n v="5699.84"/>
    <s v="tier - 2"/>
    <s v="tier - 3"/>
    <s v="R1013"/>
    <s v="15-Jun-1981"/>
    <s v="Aug"/>
    <x v="2"/>
    <x v="0"/>
    <s v="R1013"/>
    <n v="1981"/>
    <n v="15"/>
    <s v="15-Aug-1981"/>
    <n v="29813"/>
    <n v="41"/>
  </r>
  <r>
    <s v="Id1673"/>
    <n v="1974"/>
    <s v="Jul"/>
    <n v="6"/>
    <n v="0"/>
    <n v="5698.74"/>
    <s v="tier - 2"/>
    <s v="tier - 2"/>
    <s v="R1012"/>
    <s v="6-Jul-1974"/>
    <s v="Sep"/>
    <x v="2"/>
    <x v="1"/>
    <s v="R1012"/>
    <n v="1974"/>
    <n v="6"/>
    <s v="6-Sep-1974"/>
    <n v="27278"/>
    <n v="48"/>
  </r>
  <r>
    <s v="Id1674"/>
    <n v="1992"/>
    <s v="Nov"/>
    <n v="3"/>
    <n v="3"/>
    <n v="5693.43"/>
    <s v="tier - 2"/>
    <s v="tier - 3"/>
    <s v="R1012"/>
    <s v="3-Nov-1992"/>
    <s v="Oct"/>
    <x v="2"/>
    <x v="0"/>
    <s v="R1012"/>
    <n v="1992"/>
    <n v="3"/>
    <s v="3-Oct-1992"/>
    <n v="33880"/>
    <n v="30"/>
  </r>
  <r>
    <s v="Id1675"/>
    <n v="1972"/>
    <s v="Oct"/>
    <n v="28"/>
    <n v="0"/>
    <n v="5690.79"/>
    <s v="tier - 2"/>
    <s v="tier - 1"/>
    <s v="R1013"/>
    <s v="28-Oct-1972"/>
    <s v="Aug"/>
    <x v="2"/>
    <x v="2"/>
    <s v="R1013"/>
    <n v="1972"/>
    <n v="28"/>
    <s v="28-Aug-1972"/>
    <n v="26539"/>
    <n v="50"/>
  </r>
  <r>
    <s v="Id1676"/>
    <n v="1984"/>
    <s v="Aug"/>
    <n v="12"/>
    <n v="3"/>
    <n v="5679.13"/>
    <s v="tier - 2"/>
    <s v="tier - 2"/>
    <s v="R1013"/>
    <s v="12-Aug-1984"/>
    <s v="Oct"/>
    <x v="2"/>
    <x v="1"/>
    <s v="R1013"/>
    <n v="1984"/>
    <n v="12"/>
    <s v="12-Oct-1984"/>
    <n v="30967"/>
    <n v="38"/>
  </r>
  <r>
    <s v="Id1677"/>
    <n v="1983"/>
    <s v="Sep"/>
    <n v="3"/>
    <n v="0"/>
    <n v="5662.23"/>
    <s v="tier - 2"/>
    <s v="tier - 1"/>
    <s v="R1013"/>
    <s v="3-Sep-1983"/>
    <s v="Jun"/>
    <x v="2"/>
    <x v="2"/>
    <s v="R1013"/>
    <n v="1983"/>
    <n v="3"/>
    <s v="3-Jun-1983"/>
    <n v="30470"/>
    <n v="40"/>
  </r>
  <r>
    <s v="Id1678"/>
    <n v="1978"/>
    <s v="Sep"/>
    <n v="27"/>
    <n v="2"/>
    <n v="5650.14"/>
    <s v="tier - 2"/>
    <s v="tier - 1"/>
    <s v="R1013"/>
    <s v="27-Sep-1978"/>
    <s v="Jul"/>
    <x v="2"/>
    <x v="2"/>
    <s v="R1013"/>
    <n v="1978"/>
    <n v="27"/>
    <s v="27-Jul-1978"/>
    <n v="28698"/>
    <n v="44"/>
  </r>
  <r>
    <s v="Id1679"/>
    <n v="1983"/>
    <s v="Jun"/>
    <n v="8"/>
    <n v="0"/>
    <n v="5649.72"/>
    <s v="tier - 2"/>
    <s v="tier - 3"/>
    <s v="R1011"/>
    <s v="8-Jun-1983"/>
    <s v="Nov"/>
    <x v="2"/>
    <x v="0"/>
    <s v="R1011"/>
    <n v="1983"/>
    <n v="8"/>
    <s v="8-Nov-1983"/>
    <n v="30628"/>
    <n v="39"/>
  </r>
  <r>
    <s v="Id168"/>
    <n v="1985"/>
    <s v="Nov"/>
    <n v="17"/>
    <n v="0"/>
    <n v="37270.15"/>
    <s v="tier - 2"/>
    <s v="tier - 1"/>
    <s v="R1024"/>
    <s v="17-Nov-1985"/>
    <s v="Aug"/>
    <x v="2"/>
    <x v="2"/>
    <s v="R1024"/>
    <n v="1985"/>
    <n v="17"/>
    <s v="17-Aug-1985"/>
    <n v="31276"/>
    <n v="37"/>
  </r>
  <r>
    <s v="Id1680"/>
    <n v="1987"/>
    <s v="Dec"/>
    <n v="9"/>
    <n v="1"/>
    <n v="5630.46"/>
    <s v="tier - 2"/>
    <s v="tier - 3"/>
    <s v="R1012"/>
    <s v="9-Dec-1987"/>
    <s v="Nov"/>
    <x v="2"/>
    <x v="0"/>
    <s v="R1012"/>
    <n v="1987"/>
    <n v="9"/>
    <s v="9-Nov-1987"/>
    <n v="32090"/>
    <n v="35"/>
  </r>
  <r>
    <s v="Id1681"/>
    <n v="1994"/>
    <s v="Nov"/>
    <n v="15"/>
    <n v="5"/>
    <n v="5615.37"/>
    <s v="tier - 2"/>
    <s v="tier - 3"/>
    <s v="R1011"/>
    <s v="15-Nov-1994"/>
    <s v="Aug"/>
    <x v="2"/>
    <x v="0"/>
    <s v="R1011"/>
    <n v="1994"/>
    <n v="15"/>
    <s v="15-Aug-1994"/>
    <n v="34561"/>
    <n v="28"/>
  </r>
  <r>
    <s v="Id1682"/>
    <n v="1978"/>
    <s v="Sep"/>
    <n v="11"/>
    <n v="2"/>
    <n v="5612.83"/>
    <s v="tier - 2"/>
    <s v="tier - 3"/>
    <s v="R1013"/>
    <s v="11-Sep-1978"/>
    <s v="Aug"/>
    <x v="2"/>
    <x v="0"/>
    <s v="R1013"/>
    <n v="1978"/>
    <n v="11"/>
    <s v="11-Aug-1978"/>
    <n v="28713"/>
    <n v="44"/>
  </r>
  <r>
    <s v="Id1683"/>
    <n v="1988"/>
    <s v="Nov"/>
    <n v="18"/>
    <n v="1"/>
    <n v="5594.85"/>
    <s v="tier - 2"/>
    <s v="tier - 3"/>
    <s v="R1024"/>
    <s v="18-Nov-1988"/>
    <s v="Oct"/>
    <x v="2"/>
    <x v="0"/>
    <s v="R1024"/>
    <n v="1988"/>
    <n v="18"/>
    <s v="18-Oct-1988"/>
    <n v="32434"/>
    <n v="34"/>
  </r>
  <r>
    <s v="Id1684"/>
    <n v="1983"/>
    <s v="Oct"/>
    <n v="3"/>
    <n v="3"/>
    <n v="5587.59"/>
    <s v="tier - 2"/>
    <s v="tier - 1"/>
    <s v="R1013"/>
    <s v="3-Oct-1983"/>
    <s v="Sep"/>
    <x v="2"/>
    <x v="2"/>
    <s v="R1013"/>
    <n v="1983"/>
    <n v="3"/>
    <s v="3-Sep-1983"/>
    <n v="30562"/>
    <n v="39"/>
  </r>
  <r>
    <s v="Id1685"/>
    <n v="1986"/>
    <s v="Nov"/>
    <n v="21"/>
    <n v="2"/>
    <n v="5584.31"/>
    <s v="tier - 3"/>
    <s v="tier - 1"/>
    <s v="R1013"/>
    <s v="21-Nov-1986"/>
    <s v="Dec"/>
    <x v="1"/>
    <x v="2"/>
    <s v="R1013"/>
    <n v="1986"/>
    <n v="21"/>
    <s v="21-Dec-1986"/>
    <n v="31767"/>
    <n v="36"/>
  </r>
  <r>
    <s v="Id1686"/>
    <n v="1985"/>
    <s v="Sep"/>
    <n v="5"/>
    <n v="3"/>
    <n v="5582.95"/>
    <s v="tier - 2"/>
    <s v="tier - 1"/>
    <s v="R1012"/>
    <s v="5-Sep-1985"/>
    <s v="Aug"/>
    <x v="2"/>
    <x v="2"/>
    <s v="R1012"/>
    <n v="1985"/>
    <n v="5"/>
    <s v="5-Aug-1985"/>
    <n v="31264"/>
    <n v="37"/>
  </r>
  <r>
    <s v="Id1687"/>
    <n v="1974"/>
    <s v="Sep"/>
    <n v="18"/>
    <n v="0"/>
    <n v="5576.35"/>
    <s v="tier - 2"/>
    <s v="tier - 3"/>
    <s v="R1013"/>
    <s v="18-Sep-1974"/>
    <s v="Aug"/>
    <x v="2"/>
    <x v="0"/>
    <s v="R1013"/>
    <n v="1974"/>
    <n v="18"/>
    <s v="18-Aug-1974"/>
    <n v="27259"/>
    <n v="48"/>
  </r>
  <r>
    <s v="Id1688"/>
    <n v="1999"/>
    <s v="Sep"/>
    <n v="22"/>
    <n v="0"/>
    <n v="5552.61"/>
    <s v="tier - 2"/>
    <s v="tier - 3"/>
    <s v="R1026"/>
    <s v="22-Sep-1999"/>
    <s v="Sep"/>
    <x v="2"/>
    <x v="0"/>
    <s v="R1026"/>
    <n v="1999"/>
    <n v="22"/>
    <s v="22-Sep-1999"/>
    <n v="36425"/>
    <n v="23"/>
  </r>
  <r>
    <s v="Id1689"/>
    <n v="1980"/>
    <s v="Dec"/>
    <n v="7"/>
    <n v="2"/>
    <n v="5540.35"/>
    <s v="tier - 2"/>
    <s v="tier - 2"/>
    <s v="R1012"/>
    <s v="7-Dec-1980"/>
    <s v="Dec"/>
    <x v="2"/>
    <x v="1"/>
    <s v="R1012"/>
    <n v="1980"/>
    <n v="7"/>
    <s v="7-Dec-1980"/>
    <n v="29562"/>
    <n v="42"/>
  </r>
  <r>
    <s v="Id169"/>
    <n v="1990"/>
    <s v="Oct"/>
    <n v="17"/>
    <n v="3"/>
    <n v="37251.22"/>
    <s v="tier - 2"/>
    <s v="tier - 2"/>
    <s v="R1011"/>
    <s v="17-Oct-1990"/>
    <s v="Aug"/>
    <x v="2"/>
    <x v="1"/>
    <s v="R1011"/>
    <n v="1990"/>
    <n v="17"/>
    <s v="17-Aug-1990"/>
    <n v="33102"/>
    <n v="32"/>
  </r>
  <r>
    <s v="Id1690"/>
    <n v="1981"/>
    <s v="Nov"/>
    <n v="7"/>
    <n v="1"/>
    <n v="5539.4"/>
    <s v="tier - 2"/>
    <s v="tier - 2"/>
    <s v="R1013"/>
    <s v="7-Nov-1981"/>
    <s v="Jul"/>
    <x v="2"/>
    <x v="1"/>
    <s v="R1013"/>
    <n v="1981"/>
    <n v="7"/>
    <s v="7-Jul-1981"/>
    <n v="29774"/>
    <n v="41"/>
  </r>
  <r>
    <s v="Id1691"/>
    <n v="1988"/>
    <s v="Jul"/>
    <n v="29"/>
    <n v="3"/>
    <n v="5503.36"/>
    <s v="tier - 2"/>
    <s v="tier - 2"/>
    <s v="R1012"/>
    <s v="29-Jul-1988"/>
    <s v="Aug"/>
    <x v="2"/>
    <x v="1"/>
    <s v="R1012"/>
    <n v="1988"/>
    <n v="29"/>
    <s v="29-Aug-1988"/>
    <n v="32384"/>
    <n v="34"/>
  </r>
  <r>
    <s v="Id1692"/>
    <n v="1984"/>
    <s v="Aug"/>
    <n v="17"/>
    <n v="1"/>
    <n v="5488.26"/>
    <s v="tier - 2"/>
    <s v="tier - 3"/>
    <s v="R1011"/>
    <s v="17-Aug-1984"/>
    <s v="Nov"/>
    <x v="2"/>
    <x v="0"/>
    <s v="R1011"/>
    <n v="1984"/>
    <n v="17"/>
    <s v="17-Nov-1984"/>
    <n v="31003"/>
    <n v="38"/>
  </r>
  <r>
    <s v="Id1693"/>
    <n v="1984"/>
    <s v="Aug"/>
    <n v="26"/>
    <n v="1"/>
    <n v="5484.47"/>
    <s v="tier - 2"/>
    <s v="tier - 2"/>
    <s v="R1013"/>
    <s v="26-Aug-1984"/>
    <s v="Jul"/>
    <x v="2"/>
    <x v="1"/>
    <s v="R1013"/>
    <n v="1984"/>
    <n v="26"/>
    <s v="26-Jul-1984"/>
    <n v="30889"/>
    <n v="38"/>
  </r>
  <r>
    <s v="Id1694"/>
    <n v="1986"/>
    <s v="Sep"/>
    <n v="30"/>
    <n v="1"/>
    <n v="5478.04"/>
    <s v="tier - 2"/>
    <s v="tier - 3"/>
    <s v="R1013"/>
    <s v="30-Sep-1986"/>
    <s v="Jun"/>
    <x v="2"/>
    <x v="0"/>
    <s v="R1013"/>
    <n v="1986"/>
    <n v="30"/>
    <s v="30-Jun-1986"/>
    <n v="31593"/>
    <n v="36"/>
  </r>
  <r>
    <s v="Id1695"/>
    <n v="1986"/>
    <s v="Jul"/>
    <n v="12"/>
    <n v="1"/>
    <n v="5472.45"/>
    <s v="tier - 2"/>
    <s v="tier - 3"/>
    <s v="R1011"/>
    <s v="12-Jul-1986"/>
    <s v="Dec"/>
    <x v="2"/>
    <x v="0"/>
    <s v="R1011"/>
    <n v="1986"/>
    <n v="12"/>
    <s v="12-Dec-1986"/>
    <n v="31758"/>
    <n v="36"/>
  </r>
  <r>
    <s v="Id1696"/>
    <n v="1986"/>
    <s v="Dec"/>
    <n v="2"/>
    <n v="0"/>
    <n v="5469.01"/>
    <s v="tier - 2"/>
    <s v="tier - 2"/>
    <s v="R1024"/>
    <s v="2-Dec-1986"/>
    <s v="Oct"/>
    <x v="2"/>
    <x v="1"/>
    <s v="R1024"/>
    <n v="1986"/>
    <n v="2"/>
    <s v="2-Oct-1986"/>
    <n v="31687"/>
    <n v="36"/>
  </r>
  <r>
    <s v="Id1697"/>
    <n v="1973"/>
    <s v="Oct"/>
    <n v="24"/>
    <n v="0"/>
    <n v="5466.88"/>
    <s v="tier - 2"/>
    <s v="tier - 2"/>
    <s v="R1013"/>
    <s v="24-Oct-1973"/>
    <s v="Aug"/>
    <x v="2"/>
    <x v="1"/>
    <s v="R1013"/>
    <n v="1973"/>
    <n v="24"/>
    <s v="24-Aug-1973"/>
    <n v="26900"/>
    <n v="49"/>
  </r>
  <r>
    <s v="Id1698"/>
    <n v="1986"/>
    <s v="Dec"/>
    <n v="25"/>
    <n v="0"/>
    <n v="5458.05"/>
    <s v="tier - 2"/>
    <s v="tier - 2"/>
    <s v="R1024"/>
    <s v="25-Dec-1986"/>
    <s v="Jul"/>
    <x v="2"/>
    <x v="1"/>
    <s v="R1024"/>
    <n v="1986"/>
    <n v="25"/>
    <s v="25-Jul-1986"/>
    <n v="31618"/>
    <n v="36"/>
  </r>
  <r>
    <s v="Id1699"/>
    <n v="1982"/>
    <s v="Aug"/>
    <n v="25"/>
    <n v="0"/>
    <n v="5438.75"/>
    <s v="tier - 3"/>
    <s v="tier - 2"/>
    <s v="R1013"/>
    <s v="25-Aug-1982"/>
    <s v="Oct"/>
    <x v="1"/>
    <x v="1"/>
    <s v="R1013"/>
    <n v="1982"/>
    <n v="25"/>
    <s v="25-Oct-1982"/>
    <n v="30249"/>
    <n v="40"/>
  </r>
  <r>
    <s v="Id17"/>
    <n v="1958"/>
    <s v="Nov"/>
    <n v="16"/>
    <n v="1"/>
    <n v="47928.03"/>
    <s v="tier - 2"/>
    <s v="tier - 3"/>
    <s v="R1011"/>
    <s v="16-Nov-1958"/>
    <s v="Aug"/>
    <x v="2"/>
    <x v="0"/>
    <s v="R1011"/>
    <n v="1958"/>
    <n v="16"/>
    <s v="16-Aug-1958"/>
    <n v="21413"/>
    <n v="64"/>
  </r>
  <r>
    <s v="Id170"/>
    <n v="2000"/>
    <s v="Sep"/>
    <n v="5"/>
    <n v="1"/>
    <n v="37165.160000000003"/>
    <s v="tier - 1"/>
    <s v="tier - 3"/>
    <s v="?"/>
    <s v="5-Sep-2000"/>
    <s v="Oct"/>
    <x v="0"/>
    <x v="0"/>
    <s v="Unknown"/>
    <n v="2000"/>
    <n v="5"/>
    <s v="5-Oct-2000"/>
    <n v="36804"/>
    <n v="22"/>
  </r>
  <r>
    <s v="Id1700"/>
    <n v="1978"/>
    <s v="Jun"/>
    <n v="8"/>
    <n v="2"/>
    <n v="5428.98"/>
    <s v="tier - 2"/>
    <s v="tier - 2"/>
    <s v="R1012"/>
    <s v="8-Jun-1978"/>
    <s v="Dec"/>
    <x v="2"/>
    <x v="1"/>
    <s v="R1012"/>
    <n v="1978"/>
    <n v="8"/>
    <s v="8-Dec-1978"/>
    <n v="28832"/>
    <n v="44"/>
  </r>
  <r>
    <s v="Id1701"/>
    <n v="1992"/>
    <s v="Sep"/>
    <n v="17"/>
    <n v="3"/>
    <n v="5428.73"/>
    <s v="tier - 3"/>
    <s v="tier - 1"/>
    <s v="R1017"/>
    <s v="17-Sep-1992"/>
    <s v="Dec"/>
    <x v="1"/>
    <x v="2"/>
    <s v="R1017"/>
    <n v="1992"/>
    <n v="17"/>
    <s v="17-Dec-1992"/>
    <n v="33955"/>
    <n v="30"/>
  </r>
  <r>
    <s v="Id1702"/>
    <n v="1991"/>
    <s v="Jul"/>
    <n v="6"/>
    <n v="3"/>
    <n v="5425.02"/>
    <s v="tier - 2"/>
    <s v="tier - 1"/>
    <s v="R1012"/>
    <s v="6-Jul-1991"/>
    <s v="Aug"/>
    <x v="2"/>
    <x v="2"/>
    <s v="R1012"/>
    <n v="1991"/>
    <n v="6"/>
    <s v="6-Aug-1991"/>
    <n v="33456"/>
    <n v="31"/>
  </r>
  <r>
    <s v="Id1703"/>
    <n v="1982"/>
    <s v="Sep"/>
    <n v="27"/>
    <n v="0"/>
    <n v="5415.66"/>
    <s v="tier - 2"/>
    <s v="tier - 3"/>
    <s v="R1013"/>
    <s v="27-Sep-1982"/>
    <s v="Dec"/>
    <x v="2"/>
    <x v="0"/>
    <s v="R1013"/>
    <n v="1982"/>
    <n v="27"/>
    <s v="27-Dec-1982"/>
    <n v="30312"/>
    <n v="40"/>
  </r>
  <r>
    <s v="Id1704"/>
    <n v="1975"/>
    <s v="Sep"/>
    <n v="27"/>
    <n v="1"/>
    <n v="5411.99"/>
    <s v="tier - 2"/>
    <s v="tier - 3"/>
    <s v="R1012"/>
    <s v="27-Sep-1975"/>
    <s v="Sep"/>
    <x v="2"/>
    <x v="0"/>
    <s v="R1012"/>
    <n v="1975"/>
    <n v="27"/>
    <s v="27-Sep-1975"/>
    <n v="27664"/>
    <n v="47"/>
  </r>
  <r>
    <s v="Id1705"/>
    <n v="1985"/>
    <s v="Dec"/>
    <n v="23"/>
    <n v="3"/>
    <n v="5402.89"/>
    <s v="tier - 2"/>
    <s v="tier - 1"/>
    <s v="R1013"/>
    <s v="23-Dec-1985"/>
    <s v="Jul"/>
    <x v="2"/>
    <x v="2"/>
    <s v="R1013"/>
    <n v="1985"/>
    <n v="23"/>
    <s v="23-Jul-1985"/>
    <n v="31251"/>
    <n v="37"/>
  </r>
  <r>
    <s v="Id1706"/>
    <n v="1984"/>
    <s v="Aug"/>
    <n v="1"/>
    <n v="0"/>
    <n v="5400.98"/>
    <s v="tier - 2"/>
    <s v="tier - 2"/>
    <s v="R1013"/>
    <s v="1-Aug-1984"/>
    <s v="Oct"/>
    <x v="2"/>
    <x v="1"/>
    <s v="R1013"/>
    <n v="1984"/>
    <n v="1"/>
    <s v="1-Oct-1984"/>
    <n v="30956"/>
    <n v="38"/>
  </r>
  <r>
    <s v="Id1707"/>
    <n v="1984"/>
    <s v="Sep"/>
    <n v="3"/>
    <n v="0"/>
    <n v="5397.62"/>
    <s v="tier - 2"/>
    <s v="tier - 2"/>
    <s v="R1013"/>
    <s v="3-Sep-1984"/>
    <s v="Nov"/>
    <x v="2"/>
    <x v="1"/>
    <s v="R1013"/>
    <n v="1984"/>
    <n v="3"/>
    <s v="3-Nov-1984"/>
    <n v="30989"/>
    <n v="38"/>
  </r>
  <r>
    <s v="Id1708"/>
    <n v="1989"/>
    <s v="Nov"/>
    <n v="6"/>
    <n v="3"/>
    <n v="5396.44"/>
    <s v="tier - 2"/>
    <s v="tier - 3"/>
    <s v="R1013"/>
    <s v="6-Nov-1989"/>
    <s v="Dec"/>
    <x v="2"/>
    <x v="0"/>
    <s v="R1013"/>
    <n v="1989"/>
    <n v="6"/>
    <s v="6-Dec-1989"/>
    <n v="32848"/>
    <n v="33"/>
  </r>
  <r>
    <s v="Id1709"/>
    <n v="1988"/>
    <s v="Aug"/>
    <n v="8"/>
    <n v="1"/>
    <n v="5385.34"/>
    <s v="tier - 2"/>
    <s v="tier - 3"/>
    <s v="R1012"/>
    <s v="8-Aug-1988"/>
    <s v="Nov"/>
    <x v="2"/>
    <x v="0"/>
    <s v="R1012"/>
    <n v="1988"/>
    <n v="8"/>
    <s v="8-Nov-1988"/>
    <n v="32455"/>
    <n v="34"/>
  </r>
  <r>
    <s v="Id171"/>
    <n v="1995"/>
    <s v="Oct"/>
    <n v="30"/>
    <n v="0"/>
    <n v="37133.9"/>
    <s v="tier - 2"/>
    <s v="tier - 2"/>
    <s v="R1013"/>
    <s v="30-Oct-1995"/>
    <s v="Aug"/>
    <x v="2"/>
    <x v="1"/>
    <s v="R1013"/>
    <n v="1995"/>
    <n v="30"/>
    <s v="30-Aug-1995"/>
    <n v="34941"/>
    <n v="27"/>
  </r>
  <r>
    <s v="Id1710"/>
    <n v="1984"/>
    <s v="Jun"/>
    <n v="1"/>
    <n v="0"/>
    <n v="5383.54"/>
    <s v="tier - 2"/>
    <s v="tier - 3"/>
    <s v="R1011"/>
    <s v="1-Jun-1984"/>
    <s v="Aug"/>
    <x v="2"/>
    <x v="0"/>
    <s v="R1011"/>
    <n v="1984"/>
    <n v="1"/>
    <s v="1-Aug-1984"/>
    <n v="30895"/>
    <n v="38"/>
  </r>
  <r>
    <s v="Id1711"/>
    <n v="1986"/>
    <s v="Jul"/>
    <n v="22"/>
    <n v="1"/>
    <n v="5377.46"/>
    <s v="tier - 2"/>
    <s v="tier - 3"/>
    <s v="R1012"/>
    <s v="22-Jul-1986"/>
    <s v="Sep"/>
    <x v="2"/>
    <x v="0"/>
    <s v="R1012"/>
    <n v="1986"/>
    <n v="22"/>
    <s v="22-Sep-1986"/>
    <n v="31677"/>
    <n v="36"/>
  </r>
  <r>
    <s v="Id1712"/>
    <n v="1989"/>
    <s v="Nov"/>
    <n v="18"/>
    <n v="2"/>
    <n v="5375.04"/>
    <s v="tier - 2"/>
    <s v="tier - 1"/>
    <s v="R1011"/>
    <s v="18-Nov-1989"/>
    <s v="Jun"/>
    <x v="2"/>
    <x v="2"/>
    <s v="R1011"/>
    <n v="1989"/>
    <n v="18"/>
    <s v="18-Jun-1989"/>
    <n v="32677"/>
    <n v="33"/>
  </r>
  <r>
    <s v="Id1713"/>
    <n v="1986"/>
    <s v="Jun"/>
    <n v="1"/>
    <n v="1"/>
    <n v="5373.36"/>
    <s v="tier - 2"/>
    <s v="tier - 2"/>
    <s v="R1012"/>
    <s v="1-Jun-1986"/>
    <s v="Dec"/>
    <x v="2"/>
    <x v="1"/>
    <s v="R1012"/>
    <n v="1986"/>
    <n v="1"/>
    <s v="1-Dec-1986"/>
    <n v="31747"/>
    <n v="36"/>
  </r>
  <r>
    <s v="Id1714"/>
    <n v="1994"/>
    <s v="Dec"/>
    <n v="7"/>
    <n v="0"/>
    <n v="5364.66"/>
    <s v="tier - 2"/>
    <s v="tier - 1"/>
    <s v="R1011"/>
    <s v="7-Dec-1994"/>
    <s v="Nov"/>
    <x v="2"/>
    <x v="2"/>
    <s v="R1011"/>
    <n v="1994"/>
    <n v="7"/>
    <s v="7-Nov-1994"/>
    <n v="34645"/>
    <n v="28"/>
  </r>
  <r>
    <s v="Id1715"/>
    <n v="1989"/>
    <s v="Nov"/>
    <n v="7"/>
    <n v="1"/>
    <n v="5354.07"/>
    <s v="tier - 2"/>
    <s v="tier - 3"/>
    <s v="R1024"/>
    <s v="7-Nov-1989"/>
    <s v="Jul"/>
    <x v="2"/>
    <x v="0"/>
    <s v="R1024"/>
    <n v="1989"/>
    <n v="7"/>
    <s v="7-Jul-1989"/>
    <n v="32696"/>
    <n v="33"/>
  </r>
  <r>
    <s v="Id1716"/>
    <n v="1972"/>
    <s v="Dec"/>
    <n v="15"/>
    <n v="0"/>
    <n v="5344.81"/>
    <s v="tier - 2"/>
    <s v="tier - 3"/>
    <s v="R1013"/>
    <s v="15-Dec-1972"/>
    <s v="Nov"/>
    <x v="2"/>
    <x v="0"/>
    <s v="R1013"/>
    <n v="1972"/>
    <n v="15"/>
    <s v="15-Nov-1972"/>
    <n v="26618"/>
    <n v="50"/>
  </r>
  <r>
    <s v="Id1717"/>
    <n v="1991"/>
    <s v="Aug"/>
    <n v="28"/>
    <n v="2"/>
    <n v="5327.4"/>
    <s v="tier - 2"/>
    <s v="tier - 1"/>
    <s v="R1012"/>
    <s v="28-Aug-1991"/>
    <s v="Sep"/>
    <x v="2"/>
    <x v="2"/>
    <s v="R1012"/>
    <n v="1991"/>
    <n v="28"/>
    <s v="28-Sep-1991"/>
    <n v="33509"/>
    <n v="31"/>
  </r>
  <r>
    <s v="Id1718"/>
    <n v="1992"/>
    <s v="Jun"/>
    <n v="18"/>
    <n v="3"/>
    <n v="5325.65"/>
    <s v="tier - 2"/>
    <s v="tier - 1"/>
    <s v="R1011"/>
    <s v="18-Jun-1992"/>
    <s v="Sep"/>
    <x v="2"/>
    <x v="2"/>
    <s v="R1011"/>
    <n v="1992"/>
    <n v="18"/>
    <s v="18-Sep-1992"/>
    <n v="33865"/>
    <n v="30"/>
  </r>
  <r>
    <s v="Id1719"/>
    <n v="1974"/>
    <s v="Sep"/>
    <n v="2"/>
    <n v="0"/>
    <n v="5322.24"/>
    <s v="tier - 2"/>
    <s v="tier - 1"/>
    <s v="R1012"/>
    <s v="2-Sep-1974"/>
    <s v="Oct"/>
    <x v="2"/>
    <x v="2"/>
    <s v="R1012"/>
    <n v="1974"/>
    <n v="2"/>
    <s v="2-Oct-1974"/>
    <n v="27304"/>
    <n v="48"/>
  </r>
  <r>
    <s v="Id172"/>
    <n v="1989"/>
    <s v="Jun"/>
    <n v="10"/>
    <n v="0"/>
    <n v="37079.370000000003"/>
    <s v="tier - 2"/>
    <s v="tier - 3"/>
    <s v="R1011"/>
    <s v="10-Jun-1989"/>
    <s v="Jul"/>
    <x v="2"/>
    <x v="0"/>
    <s v="R1011"/>
    <n v="1989"/>
    <n v="10"/>
    <s v="10-Jul-1989"/>
    <n v="32699"/>
    <n v="33"/>
  </r>
  <r>
    <s v="Id1720"/>
    <n v="1994"/>
    <s v="Nov"/>
    <n v="13"/>
    <n v="3"/>
    <n v="5312.17"/>
    <s v="tier - 2"/>
    <s v="tier - 2"/>
    <s v="R1012"/>
    <s v="13-Nov-1994"/>
    <s v="Jul"/>
    <x v="2"/>
    <x v="1"/>
    <s v="R1012"/>
    <n v="1994"/>
    <n v="13"/>
    <s v="13-Jul-1994"/>
    <n v="34528"/>
    <n v="28"/>
  </r>
  <r>
    <s v="Id1721"/>
    <n v="2000"/>
    <s v="Sep"/>
    <n v="9"/>
    <n v="0"/>
    <n v="5306.7"/>
    <s v="tier - 2"/>
    <s v="tier - 3"/>
    <s v="R1012"/>
    <s v="9-Sep-2000"/>
    <s v="Dec"/>
    <x v="2"/>
    <x v="0"/>
    <s v="R1012"/>
    <n v="2000"/>
    <n v="9"/>
    <s v="9-Dec-2000"/>
    <n v="36869"/>
    <n v="22"/>
  </r>
  <r>
    <s v="Id1722"/>
    <n v="2004"/>
    <s v="Aug"/>
    <n v="22"/>
    <n v="0"/>
    <n v="5293.67"/>
    <s v="tier - 2"/>
    <s v="tier - 2"/>
    <s v="R1022"/>
    <s v="22-Aug-2004"/>
    <s v="Jun"/>
    <x v="2"/>
    <x v="1"/>
    <s v="R1022"/>
    <n v="2004"/>
    <n v="22"/>
    <s v="22-Jun-2004"/>
    <n v="38160"/>
    <n v="18"/>
  </r>
  <r>
    <s v="Id1723"/>
    <n v="1974"/>
    <s v="Nov"/>
    <n v="12"/>
    <n v="0"/>
    <n v="5291.71"/>
    <s v="tier - 2"/>
    <s v="tier - 2"/>
    <s v="R1012"/>
    <s v="12-Nov-1974"/>
    <s v="Jun"/>
    <x v="2"/>
    <x v="1"/>
    <s v="R1012"/>
    <n v="1974"/>
    <n v="12"/>
    <s v="12-Jun-1974"/>
    <n v="27192"/>
    <n v="48"/>
  </r>
  <r>
    <s v="Id1724"/>
    <n v="1987"/>
    <s v="Sep"/>
    <n v="1"/>
    <n v="3"/>
    <n v="5275.86"/>
    <s v="tier - 2"/>
    <s v="tier - 2"/>
    <s v="R1013"/>
    <s v="1-Sep-1987"/>
    <s v="Oct"/>
    <x v="2"/>
    <x v="1"/>
    <s v="R1013"/>
    <n v="1987"/>
    <n v="1"/>
    <s v="1-Oct-1987"/>
    <n v="32051"/>
    <n v="35"/>
  </r>
  <r>
    <s v="Id1725"/>
    <n v="1986"/>
    <s v="Oct"/>
    <n v="20"/>
    <n v="0"/>
    <n v="5272.18"/>
    <s v="tier - 2"/>
    <s v="tier - 3"/>
    <s v="R1012"/>
    <s v="20-Oct-1986"/>
    <s v="Jul"/>
    <x v="2"/>
    <x v="0"/>
    <s v="R1012"/>
    <n v="1986"/>
    <n v="20"/>
    <s v="20-Jul-1986"/>
    <n v="31613"/>
    <n v="36"/>
  </r>
  <r>
    <s v="Id1726"/>
    <n v="1986"/>
    <s v="Sep"/>
    <n v="20"/>
    <n v="0"/>
    <n v="5267.82"/>
    <s v="tier - 2"/>
    <s v="tier - 2"/>
    <s v="R1012"/>
    <s v="20-Sep-1986"/>
    <s v="Aug"/>
    <x v="2"/>
    <x v="1"/>
    <s v="R1012"/>
    <n v="1986"/>
    <n v="20"/>
    <s v="20-Aug-1986"/>
    <n v="31644"/>
    <n v="36"/>
  </r>
  <r>
    <s v="Id1727"/>
    <n v="1986"/>
    <s v="Oct"/>
    <n v="25"/>
    <n v="0"/>
    <n v="5266.37"/>
    <s v="tier - 2"/>
    <s v="tier - 2"/>
    <s v="R1012"/>
    <s v="25-Oct-1986"/>
    <s v="Jun"/>
    <x v="2"/>
    <x v="1"/>
    <s v="R1012"/>
    <n v="1986"/>
    <n v="25"/>
    <s v="25-Jun-1986"/>
    <n v="31588"/>
    <n v="36"/>
  </r>
  <r>
    <s v="Id1728"/>
    <n v="1989"/>
    <s v="Jul"/>
    <n v="19"/>
    <n v="2"/>
    <n v="5261.47"/>
    <s v="tier - 2"/>
    <s v="tier - 2"/>
    <s v="R1012"/>
    <s v="19-Jul-1989"/>
    <s v="Jun"/>
    <x v="2"/>
    <x v="1"/>
    <s v="R1012"/>
    <n v="1989"/>
    <n v="19"/>
    <s v="19-Jun-1989"/>
    <n v="32678"/>
    <n v="33"/>
  </r>
  <r>
    <s v="Id1729"/>
    <n v="1989"/>
    <s v="Nov"/>
    <n v="25"/>
    <n v="2"/>
    <n v="5257.51"/>
    <s v="tier - 2"/>
    <s v="tier - 2"/>
    <s v="R1012"/>
    <s v="25-Nov-1989"/>
    <s v="Dec"/>
    <x v="2"/>
    <x v="1"/>
    <s v="R1012"/>
    <n v="1989"/>
    <n v="25"/>
    <s v="25-Dec-1989"/>
    <n v="32867"/>
    <n v="33"/>
  </r>
  <r>
    <s v="Id173"/>
    <n v="1988"/>
    <s v="Dec"/>
    <n v="17"/>
    <n v="3"/>
    <n v="37076.370000000003"/>
    <s v="tier - 2"/>
    <s v="tier - 1"/>
    <s v="R1011"/>
    <s v="17-Dec-1988"/>
    <s v="Oct"/>
    <x v="2"/>
    <x v="2"/>
    <s v="R1011"/>
    <n v="1988"/>
    <n v="17"/>
    <s v="17-Oct-1988"/>
    <n v="32433"/>
    <n v="34"/>
  </r>
  <r>
    <s v="Id1730"/>
    <n v="1990"/>
    <s v="Jul"/>
    <n v="6"/>
    <n v="3"/>
    <n v="5253.52"/>
    <s v="tier - 3"/>
    <s v="tier - 3"/>
    <s v="R1011"/>
    <s v="6-Jul-1990"/>
    <s v="Sep"/>
    <x v="1"/>
    <x v="0"/>
    <s v="R1011"/>
    <n v="1990"/>
    <n v="6"/>
    <s v="6-Sep-1990"/>
    <n v="33122"/>
    <n v="32"/>
  </r>
  <r>
    <s v="Id1731"/>
    <n v="1987"/>
    <s v="Sep"/>
    <n v="9"/>
    <n v="1"/>
    <n v="5246.05"/>
    <s v="tier - 2"/>
    <s v="tier - 3"/>
    <s v="R1011"/>
    <s v="9-Sep-1987"/>
    <s v="Sep"/>
    <x v="2"/>
    <x v="0"/>
    <s v="R1011"/>
    <n v="1987"/>
    <n v="9"/>
    <s v="9-Sep-1987"/>
    <n v="32029"/>
    <n v="35"/>
  </r>
  <r>
    <s v="Id1732"/>
    <n v="1987"/>
    <s v="Jul"/>
    <n v="5"/>
    <n v="1"/>
    <n v="5245.23"/>
    <s v="tier - 2"/>
    <s v="tier - 2"/>
    <s v="R1013"/>
    <s v="5-Jul-1987"/>
    <s v="Oct"/>
    <x v="2"/>
    <x v="1"/>
    <s v="R1013"/>
    <n v="1987"/>
    <n v="5"/>
    <s v="5-Oct-1987"/>
    <n v="32055"/>
    <n v="35"/>
  </r>
  <r>
    <s v="Id1733"/>
    <n v="1987"/>
    <s v="Dec"/>
    <n v="26"/>
    <n v="1"/>
    <n v="5240.7700000000004"/>
    <s v="tier - 2"/>
    <s v="tier - 2"/>
    <s v="R1011"/>
    <s v="26-Dec-1987"/>
    <s v="Nov"/>
    <x v="2"/>
    <x v="1"/>
    <s v="R1011"/>
    <n v="1987"/>
    <n v="26"/>
    <s v="26-Nov-1987"/>
    <n v="32107"/>
    <n v="35"/>
  </r>
  <r>
    <s v="Id1734"/>
    <n v="1987"/>
    <s v="Jun"/>
    <n v="29"/>
    <n v="0"/>
    <n v="5227.99"/>
    <s v="tier - 2"/>
    <s v="tier - 1"/>
    <s v="R1024"/>
    <s v="29-Jun-1987"/>
    <s v="Dec"/>
    <x v="2"/>
    <x v="2"/>
    <s v="R1024"/>
    <n v="1987"/>
    <n v="29"/>
    <s v="29-Dec-1987"/>
    <n v="32140"/>
    <n v="35"/>
  </r>
  <r>
    <s v="Id1735"/>
    <n v="1995"/>
    <s v="Jun"/>
    <n v="6"/>
    <n v="0"/>
    <n v="5216.4799999999996"/>
    <s v="tier - 2"/>
    <s v="tier - 2"/>
    <s v="R1025"/>
    <s v="6-Jun-1995"/>
    <s v="Jun"/>
    <x v="2"/>
    <x v="1"/>
    <s v="R1025"/>
    <n v="1995"/>
    <n v="6"/>
    <s v="6-Jun-1995"/>
    <n v="34856"/>
    <n v="28"/>
  </r>
  <r>
    <s v="Id1736"/>
    <n v="1999"/>
    <s v="Dec"/>
    <n v="1"/>
    <n v="0"/>
    <n v="5213.22"/>
    <s v="tier - 2"/>
    <s v="tier - 1"/>
    <s v="R1012"/>
    <s v="1-Dec-1999"/>
    <s v="Aug"/>
    <x v="2"/>
    <x v="2"/>
    <s v="R1012"/>
    <n v="1999"/>
    <n v="1"/>
    <s v="1-Aug-1999"/>
    <n v="36373"/>
    <n v="23"/>
  </r>
  <r>
    <s v="Id1737"/>
    <n v="1993"/>
    <s v="Jun"/>
    <n v="17"/>
    <n v="3"/>
    <n v="5209.58"/>
    <s v="tier - 3"/>
    <s v="tier - 3"/>
    <s v="R1017"/>
    <s v="17-Jun-1993"/>
    <s v="Jul"/>
    <x v="1"/>
    <x v="0"/>
    <s v="R1017"/>
    <n v="1993"/>
    <n v="17"/>
    <s v="17-Jul-1993"/>
    <n v="34167"/>
    <n v="29"/>
  </r>
  <r>
    <s v="Id1738"/>
    <n v="1983"/>
    <s v="Oct"/>
    <n v="24"/>
    <n v="3"/>
    <n v="5207.97"/>
    <s v="tier - 2"/>
    <s v="tier - 2"/>
    <s v="R1012"/>
    <s v="24-Oct-1983"/>
    <s v="Jul"/>
    <x v="2"/>
    <x v="1"/>
    <s v="R1012"/>
    <n v="1983"/>
    <n v="24"/>
    <s v="24-Jul-1983"/>
    <n v="30521"/>
    <n v="39"/>
  </r>
  <r>
    <s v="Id1739"/>
    <n v="2004"/>
    <s v="Jun"/>
    <n v="6"/>
    <n v="0"/>
    <n v="5198.6899999999996"/>
    <s v="tier - 2"/>
    <s v="tier - 2"/>
    <s v="R1022"/>
    <s v="6-Jun-2004"/>
    <s v="Nov"/>
    <x v="2"/>
    <x v="1"/>
    <s v="R1022"/>
    <n v="2004"/>
    <n v="6"/>
    <s v="6-Nov-2004"/>
    <n v="38297"/>
    <n v="18"/>
  </r>
  <r>
    <s v="Id174"/>
    <n v="1991"/>
    <s v="Nov"/>
    <n v="1"/>
    <n v="3"/>
    <n v="37040.879999999997"/>
    <s v="tier - 2"/>
    <s v="tier - 2"/>
    <s v="R1011"/>
    <s v="1-Nov-1991"/>
    <s v="Jun"/>
    <x v="2"/>
    <x v="1"/>
    <s v="R1011"/>
    <n v="1991"/>
    <n v="1"/>
    <s v="1-Jun-1991"/>
    <n v="33390"/>
    <n v="32"/>
  </r>
  <r>
    <s v="Id1740"/>
    <n v="1979"/>
    <s v="Sep"/>
    <n v="12"/>
    <n v="2"/>
    <n v="5195.58"/>
    <s v="tier - 2"/>
    <s v="tier - 2"/>
    <s v="R1013"/>
    <s v="12-Sep-1979"/>
    <s v="Nov"/>
    <x v="2"/>
    <x v="1"/>
    <s v="R1013"/>
    <n v="1979"/>
    <n v="12"/>
    <s v="12-Nov-1979"/>
    <n v="29171"/>
    <n v="43"/>
  </r>
  <r>
    <s v="Id1741"/>
    <n v="1984"/>
    <s v="Oct"/>
    <n v="16"/>
    <n v="3"/>
    <n v="5177.12"/>
    <s v="tier - 2"/>
    <s v="tier - 1"/>
    <s v="R1013"/>
    <s v="16-Oct-1984"/>
    <s v="Jun"/>
    <x v="2"/>
    <x v="2"/>
    <s v="R1013"/>
    <n v="1984"/>
    <n v="16"/>
    <s v="16-Jun-1984"/>
    <n v="30849"/>
    <n v="38"/>
  </r>
  <r>
    <s v="Id1742"/>
    <n v="1991"/>
    <s v="Aug"/>
    <n v="29"/>
    <n v="3"/>
    <n v="5166.96"/>
    <s v="tier - 2"/>
    <s v="tier - 2"/>
    <s v="R1012"/>
    <s v="29-Aug-1991"/>
    <s v="Aug"/>
    <x v="2"/>
    <x v="1"/>
    <s v="R1012"/>
    <n v="1991"/>
    <n v="29"/>
    <s v="29-Aug-1991"/>
    <n v="33479"/>
    <n v="31"/>
  </r>
  <r>
    <s v="Id1743"/>
    <n v="1990"/>
    <s v="Oct"/>
    <n v="9"/>
    <n v="2"/>
    <n v="5152.13"/>
    <s v="tier - 2"/>
    <s v="tier - 2"/>
    <s v="R1011"/>
    <s v="9-Oct-1990"/>
    <s v="Oct"/>
    <x v="2"/>
    <x v="1"/>
    <s v="R1011"/>
    <n v="1990"/>
    <n v="9"/>
    <s v="9-Oct-1990"/>
    <n v="33155"/>
    <n v="32"/>
  </r>
  <r>
    <s v="Id1744"/>
    <n v="1990"/>
    <s v="Aug"/>
    <n v="22"/>
    <n v="1"/>
    <n v="5148.55"/>
    <s v="tier - 2"/>
    <s v="tier - 2"/>
    <s v="R1024"/>
    <s v="22-Aug-1990"/>
    <s v="Jun"/>
    <x v="2"/>
    <x v="1"/>
    <s v="R1024"/>
    <n v="1990"/>
    <n v="22"/>
    <s v="22-Jun-1990"/>
    <n v="33046"/>
    <n v="32"/>
  </r>
  <r>
    <s v="Id1745"/>
    <n v="1984"/>
    <s v="Aug"/>
    <n v="22"/>
    <n v="3"/>
    <n v="5144.18"/>
    <s v="tier - 2"/>
    <s v="tier - 1"/>
    <s v="R1013"/>
    <s v="22-Aug-1984"/>
    <s v="Dec"/>
    <x v="2"/>
    <x v="2"/>
    <s v="R1013"/>
    <n v="1984"/>
    <n v="22"/>
    <s v="22-Dec-1984"/>
    <n v="31038"/>
    <n v="38"/>
  </r>
  <r>
    <s v="Id1746"/>
    <n v="1993"/>
    <s v="Dec"/>
    <n v="10"/>
    <n v="3"/>
    <n v="5138.26"/>
    <s v="tier - 2"/>
    <s v="tier - 2"/>
    <s v="R1013"/>
    <s v="10-Dec-1993"/>
    <s v="Sep"/>
    <x v="2"/>
    <x v="1"/>
    <s v="R1013"/>
    <n v="1993"/>
    <n v="10"/>
    <s v="10-Sep-1993"/>
    <n v="34222"/>
    <n v="29"/>
  </r>
  <r>
    <s v="Id1747"/>
    <n v="1988"/>
    <s v="Sep"/>
    <n v="15"/>
    <n v="3"/>
    <n v="5136.75"/>
    <s v="tier - 2"/>
    <s v="tier - 1"/>
    <s v="R1013"/>
    <s v="15-Sep-1988"/>
    <s v="Dec"/>
    <x v="2"/>
    <x v="2"/>
    <s v="R1013"/>
    <n v="1988"/>
    <n v="15"/>
    <s v="15-Dec-1988"/>
    <n v="32492"/>
    <n v="34"/>
  </r>
  <r>
    <s v="Id1748"/>
    <n v="1987"/>
    <s v="Sep"/>
    <n v="13"/>
    <n v="1"/>
    <n v="5125.22"/>
    <s v="tier - 1"/>
    <s v="tier - 2"/>
    <s v="R1012"/>
    <s v="13-Sep-1987"/>
    <s v="Sep"/>
    <x v="0"/>
    <x v="1"/>
    <s v="R1012"/>
    <n v="1987"/>
    <n v="13"/>
    <s v="13-Sep-1987"/>
    <n v="32033"/>
    <n v="35"/>
  </r>
  <r>
    <s v="Id1749"/>
    <n v="1988"/>
    <s v="Nov"/>
    <n v="1"/>
    <n v="2"/>
    <n v="5124.1899999999996"/>
    <s v="tier - 2"/>
    <s v="tier - 3"/>
    <s v="R1013"/>
    <s v="1-Nov-1988"/>
    <s v="Nov"/>
    <x v="2"/>
    <x v="0"/>
    <s v="R1013"/>
    <n v="1988"/>
    <n v="1"/>
    <s v="1-Nov-1988"/>
    <n v="32448"/>
    <n v="34"/>
  </r>
  <r>
    <s v="Id175"/>
    <n v="1992"/>
    <s v="Sep"/>
    <n v="13"/>
    <n v="0"/>
    <n v="36976.449999999997"/>
    <s v="tier - 2"/>
    <s v="tier - 3"/>
    <s v="R1011"/>
    <s v="13-Sep-1992"/>
    <s v="Aug"/>
    <x v="2"/>
    <x v="0"/>
    <s v="R1011"/>
    <n v="1992"/>
    <n v="13"/>
    <s v="13-Aug-1992"/>
    <n v="33829"/>
    <n v="30"/>
  </r>
  <r>
    <s v="Id1750"/>
    <n v="1987"/>
    <s v="Nov"/>
    <n v="18"/>
    <n v="1"/>
    <n v="5116.5"/>
    <s v="tier - 2"/>
    <s v="tier - 2"/>
    <s v="R1012"/>
    <s v="18-Nov-1987"/>
    <s v="Oct"/>
    <x v="2"/>
    <x v="1"/>
    <s v="R1012"/>
    <n v="1987"/>
    <n v="18"/>
    <s v="18-Oct-1987"/>
    <n v="32068"/>
    <n v="35"/>
  </r>
  <r>
    <s v="Id1751"/>
    <n v="1999"/>
    <s v="Jun"/>
    <n v="19"/>
    <n v="0"/>
    <n v="5087.92"/>
    <s v="tier - 2"/>
    <s v="tier - 2"/>
    <s v="R1026"/>
    <s v="19-Jun-1999"/>
    <s v="Dec"/>
    <x v="2"/>
    <x v="1"/>
    <s v="R1026"/>
    <n v="1999"/>
    <n v="19"/>
    <s v="19-Dec-1999"/>
    <n v="36513"/>
    <n v="23"/>
  </r>
  <r>
    <s v="Id1752"/>
    <n v="1997"/>
    <s v="Jul"/>
    <n v="14"/>
    <n v="5"/>
    <n v="5080.1000000000004"/>
    <s v="tier - 3"/>
    <s v="tier - 2"/>
    <s v="R1011"/>
    <s v="14-Jul-1997"/>
    <s v="Aug"/>
    <x v="1"/>
    <x v="1"/>
    <s v="R1011"/>
    <n v="1997"/>
    <n v="14"/>
    <s v="14-Aug-1997"/>
    <n v="35656"/>
    <n v="25"/>
  </r>
  <r>
    <s v="Id1753"/>
    <n v="1978"/>
    <s v="Nov"/>
    <n v="22"/>
    <n v="2"/>
    <n v="5077.1899999999996"/>
    <s v="tier - 2"/>
    <s v="tier - 3"/>
    <s v="R1012"/>
    <s v="22-Nov-1978"/>
    <s v="Jun"/>
    <x v="2"/>
    <x v="0"/>
    <s v="R1012"/>
    <n v="1978"/>
    <n v="22"/>
    <s v="22-Jun-1978"/>
    <n v="28663"/>
    <n v="44"/>
  </r>
  <r>
    <s v="Id1754"/>
    <n v="1993"/>
    <s v="Jun"/>
    <n v="11"/>
    <n v="0"/>
    <n v="5059.5600000000004"/>
    <s v="tier - 2"/>
    <s v="tier - 1"/>
    <s v="R1021"/>
    <s v="11-Jun-1993"/>
    <s v="Dec"/>
    <x v="2"/>
    <x v="2"/>
    <s v="R1021"/>
    <n v="1993"/>
    <n v="11"/>
    <s v="11-Dec-1993"/>
    <n v="34314"/>
    <n v="29"/>
  </r>
  <r>
    <s v="Id1755"/>
    <n v="1980"/>
    <s v="Sep"/>
    <n v="7"/>
    <n v="2"/>
    <n v="5054.05"/>
    <s v="tier - 2"/>
    <s v="tier - 2"/>
    <s v="R1013"/>
    <s v="7-Sep-1980"/>
    <s v="Oct"/>
    <x v="2"/>
    <x v="1"/>
    <s v="R1013"/>
    <n v="1980"/>
    <n v="7"/>
    <s v="7-Oct-1980"/>
    <n v="29501"/>
    <n v="42"/>
  </r>
  <r>
    <s v="Id1756"/>
    <n v="1997"/>
    <s v="Jul"/>
    <n v="29"/>
    <n v="0"/>
    <n v="5045.1499999999996"/>
    <s v="tier - 2"/>
    <s v="tier - 2"/>
    <s v="R1012"/>
    <s v="29-Jul-1997"/>
    <s v="Sep"/>
    <x v="2"/>
    <x v="1"/>
    <s v="R1012"/>
    <n v="1997"/>
    <n v="29"/>
    <s v="29-Sep-1997"/>
    <n v="35702"/>
    <n v="25"/>
  </r>
  <r>
    <s v="Id1757"/>
    <n v="2001"/>
    <s v="Oct"/>
    <n v="16"/>
    <n v="0"/>
    <n v="5043.13"/>
    <s v="tier - 2"/>
    <s v="tier - 3"/>
    <s v="R1011"/>
    <s v="16-Oct-2001"/>
    <s v="Jul"/>
    <x v="2"/>
    <x v="0"/>
    <s v="R1011"/>
    <n v="2001"/>
    <n v="16"/>
    <s v="16-Jul-2001"/>
    <n v="37088"/>
    <n v="21"/>
  </r>
  <r>
    <s v="Id1758"/>
    <n v="1997"/>
    <s v="Dec"/>
    <n v="4"/>
    <n v="0"/>
    <n v="5038.57"/>
    <s v="tier - 2"/>
    <s v="tier - 2"/>
    <s v="R1025"/>
    <s v="4-Dec-1997"/>
    <s v="Jun"/>
    <x v="2"/>
    <x v="1"/>
    <s v="R1025"/>
    <n v="1997"/>
    <n v="4"/>
    <s v="4-Jun-1997"/>
    <n v="35585"/>
    <n v="26"/>
  </r>
  <r>
    <s v="Id1759"/>
    <n v="1986"/>
    <s v="Jun"/>
    <n v="29"/>
    <n v="3"/>
    <n v="5034.1000000000004"/>
    <s v="tier - 2"/>
    <s v="tier - 2"/>
    <s v="R1013"/>
    <s v="29-Jun-1986"/>
    <s v="Oct"/>
    <x v="2"/>
    <x v="1"/>
    <s v="R1013"/>
    <n v="1986"/>
    <n v="29"/>
    <s v="29-Oct-1986"/>
    <n v="31714"/>
    <n v="36"/>
  </r>
  <r>
    <s v="Id176"/>
    <n v="1992"/>
    <s v="Aug"/>
    <n v="25"/>
    <n v="0"/>
    <n v="36950.26"/>
    <s v="tier - 1"/>
    <s v="tier - 1"/>
    <s v="R1013"/>
    <s v="25-Aug-1992"/>
    <s v="Jul"/>
    <x v="0"/>
    <x v="2"/>
    <s v="R1013"/>
    <n v="1992"/>
    <n v="25"/>
    <s v="25-Jul-1992"/>
    <n v="33810"/>
    <n v="30"/>
  </r>
  <r>
    <s v="Id1760"/>
    <n v="1991"/>
    <s v="Sep"/>
    <n v="10"/>
    <n v="2"/>
    <n v="5031.2700000000004"/>
    <s v="tier - 3"/>
    <s v="tier - 1"/>
    <s v="R1016"/>
    <s v="10-Sep-1991"/>
    <s v="Oct"/>
    <x v="1"/>
    <x v="2"/>
    <s v="R1016"/>
    <n v="1991"/>
    <n v="10"/>
    <s v="10-Oct-1991"/>
    <n v="33521"/>
    <n v="31"/>
  </r>
  <r>
    <s v="Id1761"/>
    <n v="1985"/>
    <s v="Dec"/>
    <n v="28"/>
    <n v="0"/>
    <n v="5028.1499999999996"/>
    <s v="tier - 1"/>
    <s v="tier - 2"/>
    <s v="R1012"/>
    <s v="28-Dec-1985"/>
    <s v="Jul"/>
    <x v="0"/>
    <x v="1"/>
    <s v="R1012"/>
    <n v="1985"/>
    <n v="28"/>
    <s v="28-Jul-1985"/>
    <n v="31256"/>
    <n v="37"/>
  </r>
  <r>
    <s v="Id1762"/>
    <n v="1988"/>
    <s v="Nov"/>
    <n v="9"/>
    <n v="1"/>
    <n v="5012.47"/>
    <s v="tier - 2"/>
    <s v="tier - 3"/>
    <s v="R1011"/>
    <s v="9-Nov-1988"/>
    <s v="Jun"/>
    <x v="2"/>
    <x v="0"/>
    <s v="R1011"/>
    <n v="1988"/>
    <n v="9"/>
    <s v="9-Jun-1988"/>
    <n v="32303"/>
    <n v="34"/>
  </r>
  <r>
    <s v="Id1763"/>
    <n v="1988"/>
    <s v="Jul"/>
    <n v="8"/>
    <n v="1"/>
    <n v="5003.8500000000004"/>
    <s v="tier - 2"/>
    <s v="tier - 3"/>
    <s v="R1011"/>
    <s v="8-Jul-1988"/>
    <s v="Jun"/>
    <x v="2"/>
    <x v="0"/>
    <s v="R1011"/>
    <n v="1988"/>
    <n v="8"/>
    <s v="8-Jun-1988"/>
    <n v="32302"/>
    <n v="35"/>
  </r>
  <r>
    <s v="Id1764"/>
    <n v="1977"/>
    <s v="Jun"/>
    <n v="9"/>
    <n v="2"/>
    <n v="5003.7700000000004"/>
    <s v="tier - 2"/>
    <s v="tier - 3"/>
    <s v="R1013"/>
    <s v="9-Jun-1977"/>
    <s v="Oct"/>
    <x v="2"/>
    <x v="0"/>
    <s v="R1013"/>
    <n v="1977"/>
    <n v="9"/>
    <s v="9-Oct-1977"/>
    <n v="28407"/>
    <n v="45"/>
  </r>
  <r>
    <s v="Id1765"/>
    <n v="1988"/>
    <s v="Sep"/>
    <n v="4"/>
    <n v="1"/>
    <n v="5002.78"/>
    <s v="tier - 2"/>
    <s v="tier - 2"/>
    <s v="R1013"/>
    <s v="4-Sep-1988"/>
    <s v="Jun"/>
    <x v="2"/>
    <x v="1"/>
    <s v="R1013"/>
    <n v="1988"/>
    <n v="4"/>
    <s v="4-Jun-1988"/>
    <n v="32298"/>
    <n v="35"/>
  </r>
  <r>
    <s v="Id1766"/>
    <n v="2001"/>
    <s v="Oct"/>
    <n v="5"/>
    <n v="0"/>
    <n v="4999.04"/>
    <s v="tier - 2"/>
    <s v="tier - 2"/>
    <s v="R1011"/>
    <s v="5-Oct-2001"/>
    <s v="Aug"/>
    <x v="2"/>
    <x v="1"/>
    <s v="R1011"/>
    <n v="2001"/>
    <n v="5"/>
    <s v="5-Aug-2001"/>
    <n v="37108"/>
    <n v="21"/>
  </r>
  <r>
    <s v="Id1767"/>
    <n v="1988"/>
    <s v="Jun"/>
    <n v="24"/>
    <n v="0"/>
    <n v="4992.38"/>
    <s v="tier - 2"/>
    <s v="tier - 3"/>
    <s v="R1024"/>
    <s v="24-Jun-1988"/>
    <s v="Jun"/>
    <x v="2"/>
    <x v="0"/>
    <s v="R1024"/>
    <n v="1988"/>
    <n v="24"/>
    <s v="24-Jun-1988"/>
    <n v="32318"/>
    <n v="34"/>
  </r>
  <r>
    <s v="Id1768"/>
    <n v="1973"/>
    <s v="Nov"/>
    <n v="7"/>
    <n v="0"/>
    <n v="4985.22"/>
    <s v="tier - 2"/>
    <s v="tier - 3"/>
    <s v="R1013"/>
    <s v="7-Nov-1973"/>
    <s v="Aug"/>
    <x v="2"/>
    <x v="0"/>
    <s v="R1013"/>
    <n v="1973"/>
    <n v="7"/>
    <s v="7-Aug-1973"/>
    <n v="26883"/>
    <n v="49"/>
  </r>
  <r>
    <s v="Id1769"/>
    <n v="1991"/>
    <s v="Aug"/>
    <n v="30"/>
    <n v="2"/>
    <n v="4949.76"/>
    <s v="tier - 2"/>
    <s v="tier - 1"/>
    <s v="R1013"/>
    <s v="30-Aug-1991"/>
    <s v="Jul"/>
    <x v="2"/>
    <x v="2"/>
    <s v="R1013"/>
    <n v="1991"/>
    <n v="30"/>
    <s v="30-Jul-1991"/>
    <n v="33449"/>
    <n v="31"/>
  </r>
  <r>
    <s v="Id177"/>
    <n v="1977"/>
    <s v="Aug"/>
    <n v="13"/>
    <n v="2"/>
    <n v="36935.64"/>
    <s v="tier - 2"/>
    <s v="tier - 1"/>
    <s v="R1011"/>
    <s v="13-Aug-1977"/>
    <s v="Aug"/>
    <x v="2"/>
    <x v="2"/>
    <s v="R1011"/>
    <n v="1977"/>
    <n v="13"/>
    <s v="13-Aug-1977"/>
    <n v="28350"/>
    <n v="45"/>
  </r>
  <r>
    <s v="Id1770"/>
    <n v="1974"/>
    <s v="Jun"/>
    <n v="26"/>
    <n v="0"/>
    <n v="4942.0600000000004"/>
    <s v="tier - 2"/>
    <s v="tier - 2"/>
    <s v="R1013"/>
    <s v="26-Jun-1974"/>
    <s v="Nov"/>
    <x v="2"/>
    <x v="1"/>
    <s v="R1013"/>
    <n v="1974"/>
    <n v="26"/>
    <s v="26-Nov-1974"/>
    <n v="27359"/>
    <n v="48"/>
  </r>
  <r>
    <s v="Id1771"/>
    <n v="1991"/>
    <s v="Nov"/>
    <n v="27"/>
    <n v="2"/>
    <n v="4934.71"/>
    <s v="tier - 2"/>
    <s v="tier - 3"/>
    <s v="R1011"/>
    <s v="27-Nov-1991"/>
    <s v="Jun"/>
    <x v="2"/>
    <x v="0"/>
    <s v="R1011"/>
    <n v="1991"/>
    <n v="27"/>
    <s v="27-Jun-1991"/>
    <n v="33416"/>
    <n v="31"/>
  </r>
  <r>
    <s v="Id1772"/>
    <n v="1991"/>
    <s v="Aug"/>
    <n v="23"/>
    <n v="2"/>
    <n v="4931.6499999999996"/>
    <s v="tier - 2"/>
    <s v="tier - 3"/>
    <s v="R1011"/>
    <s v="23-Aug-1991"/>
    <s v="Jul"/>
    <x v="2"/>
    <x v="0"/>
    <s v="R1011"/>
    <n v="1991"/>
    <n v="23"/>
    <s v="23-Jul-1991"/>
    <n v="33442"/>
    <n v="31"/>
  </r>
  <r>
    <s v="Id1773"/>
    <n v="1993"/>
    <s v="Aug"/>
    <n v="10"/>
    <n v="2"/>
    <n v="4922.92"/>
    <s v="tier - 2"/>
    <s v="tier - 2"/>
    <s v="R1012"/>
    <s v="10-Aug-1993"/>
    <s v="Jun"/>
    <x v="2"/>
    <x v="1"/>
    <s v="R1012"/>
    <n v="1993"/>
    <n v="10"/>
    <s v="10-Jun-1993"/>
    <n v="34130"/>
    <n v="29"/>
  </r>
  <r>
    <s v="Id1774"/>
    <n v="2002"/>
    <s v="Aug"/>
    <n v="21"/>
    <n v="5"/>
    <n v="4915.0600000000004"/>
    <s v="tier - 2"/>
    <s v="tier - 1"/>
    <s v="R1017"/>
    <s v="21-Aug-2002"/>
    <s v="Sep"/>
    <x v="2"/>
    <x v="2"/>
    <s v="R1017"/>
    <n v="2002"/>
    <n v="21"/>
    <s v="21-Sep-2002"/>
    <n v="37520"/>
    <n v="20"/>
  </r>
  <r>
    <s v="Id1775"/>
    <n v="1981"/>
    <s v="Oct"/>
    <n v="18"/>
    <n v="1"/>
    <n v="4911.8900000000003"/>
    <s v="tier - 2"/>
    <s v="tier - 3"/>
    <s v="R1013"/>
    <s v="18-Oct-1981"/>
    <s v="Jul"/>
    <x v="2"/>
    <x v="0"/>
    <s v="R1013"/>
    <n v="1981"/>
    <n v="18"/>
    <s v="18-Jul-1981"/>
    <n v="29785"/>
    <n v="41"/>
  </r>
  <r>
    <s v="Id1776"/>
    <n v="1993"/>
    <s v="Jul"/>
    <n v="10"/>
    <n v="2"/>
    <n v="4906.41"/>
    <s v="tier - 2"/>
    <s v="tier - 1"/>
    <s v="R1012"/>
    <s v="10-Jul-1993"/>
    <s v="Jun"/>
    <x v="2"/>
    <x v="2"/>
    <s v="R1012"/>
    <n v="1993"/>
    <n v="10"/>
    <s v="10-Jun-1993"/>
    <n v="34130"/>
    <n v="29"/>
  </r>
  <r>
    <s v="Id1777"/>
    <n v="1988"/>
    <s v="Sep"/>
    <n v="23"/>
    <n v="1"/>
    <n v="4894.75"/>
    <s v="tier - 3"/>
    <s v="tier - 3"/>
    <s v="R1012"/>
    <s v="23-Sep-1988"/>
    <s v="Oct"/>
    <x v="1"/>
    <x v="0"/>
    <s v="R1012"/>
    <n v="1988"/>
    <n v="23"/>
    <s v="23-Oct-1988"/>
    <n v="32439"/>
    <n v="34"/>
  </r>
  <r>
    <s v="Id1778"/>
    <n v="1990"/>
    <s v="Nov"/>
    <n v="28"/>
    <n v="3"/>
    <n v="4894.3900000000003"/>
    <s v="tier - 2"/>
    <s v="tier - 3"/>
    <s v="R1013"/>
    <s v="28-Nov-1990"/>
    <s v="Sep"/>
    <x v="2"/>
    <x v="0"/>
    <s v="R1013"/>
    <n v="1990"/>
    <n v="28"/>
    <s v="28-Sep-1990"/>
    <n v="33144"/>
    <n v="32"/>
  </r>
  <r>
    <s v="Id1779"/>
    <n v="1989"/>
    <s v="Jul"/>
    <n v="10"/>
    <n v="2"/>
    <n v="4890"/>
    <s v="tier - 3"/>
    <s v="tier - 2"/>
    <s v="R1013"/>
    <s v="10-Jul-1989"/>
    <s v="Aug"/>
    <x v="1"/>
    <x v="1"/>
    <s v="R1013"/>
    <n v="1989"/>
    <n v="10"/>
    <s v="10-Aug-1989"/>
    <n v="32730"/>
    <n v="33"/>
  </r>
  <r>
    <s v="Id178"/>
    <n v="1968"/>
    <s v="Oct"/>
    <n v="22"/>
    <n v="0"/>
    <n v="36922.61"/>
    <s v="tier - 2"/>
    <s v="tier - 1"/>
    <s v="R1011"/>
    <s v="22-Oct-1968"/>
    <s v="Jul"/>
    <x v="2"/>
    <x v="2"/>
    <s v="R1011"/>
    <n v="1968"/>
    <n v="22"/>
    <s v="22-Jul-1968"/>
    <n v="25041"/>
    <n v="54"/>
  </r>
  <r>
    <s v="Id1780"/>
    <n v="1986"/>
    <s v="Oct"/>
    <n v="27"/>
    <n v="0"/>
    <n v="4889.04"/>
    <s v="tier - 2"/>
    <s v="tier - 1"/>
    <s v="R1013"/>
    <s v="27-Oct-1986"/>
    <s v="Aug"/>
    <x v="2"/>
    <x v="2"/>
    <s v="R1013"/>
    <n v="1986"/>
    <n v="27"/>
    <s v="27-Aug-1986"/>
    <n v="31651"/>
    <n v="36"/>
  </r>
  <r>
    <s v="Id1781"/>
    <n v="1986"/>
    <s v="Dec"/>
    <n v="23"/>
    <n v="0"/>
    <n v="4883.87"/>
    <s v="tier - 2"/>
    <s v="tier - 1"/>
    <s v="R1011"/>
    <s v="23-Dec-1986"/>
    <s v="Sep"/>
    <x v="2"/>
    <x v="2"/>
    <s v="R1011"/>
    <n v="1986"/>
    <n v="23"/>
    <s v="23-Sep-1986"/>
    <n v="31678"/>
    <n v="36"/>
  </r>
  <r>
    <s v="Id1782"/>
    <n v="1997"/>
    <s v="Sep"/>
    <n v="29"/>
    <n v="4"/>
    <n v="4877.9799999999996"/>
    <s v="tier - 2"/>
    <s v="tier - 3"/>
    <s v="R1012"/>
    <s v="29-Sep-1997"/>
    <s v="Aug"/>
    <x v="2"/>
    <x v="0"/>
    <s v="R1012"/>
    <n v="1997"/>
    <n v="29"/>
    <s v="29-Aug-1997"/>
    <n v="35671"/>
    <n v="25"/>
  </r>
  <r>
    <s v="Id1783"/>
    <n v="1989"/>
    <s v="Sep"/>
    <n v="1"/>
    <n v="3"/>
    <n v="4859.8900000000003"/>
    <s v="tier - 2"/>
    <s v="tier - 3"/>
    <s v="R1011"/>
    <s v="1-Sep-1989"/>
    <s v="Nov"/>
    <x v="2"/>
    <x v="0"/>
    <s v="R1011"/>
    <n v="1989"/>
    <n v="1"/>
    <s v="1-Nov-1989"/>
    <n v="32813"/>
    <n v="33"/>
  </r>
  <r>
    <s v="Id1784"/>
    <n v="1995"/>
    <s v="Dec"/>
    <n v="27"/>
    <n v="3"/>
    <n v="4846.92"/>
    <s v="tier - 2"/>
    <s v="tier - 3"/>
    <s v="R1017"/>
    <s v="27-Dec-1995"/>
    <s v="Jun"/>
    <x v="2"/>
    <x v="0"/>
    <s v="R1017"/>
    <n v="1995"/>
    <n v="27"/>
    <s v="27-Jun-1995"/>
    <n v="34877"/>
    <n v="27"/>
  </r>
  <r>
    <s v="Id1785"/>
    <n v="2001"/>
    <s v="Jun"/>
    <n v="7"/>
    <n v="0"/>
    <n v="4846.53"/>
    <s v="tier - 2"/>
    <s v="tier - 3"/>
    <s v="R1021"/>
    <s v="7-Jun-2001"/>
    <s v="Sep"/>
    <x v="2"/>
    <x v="0"/>
    <s v="R1021"/>
    <n v="2001"/>
    <n v="7"/>
    <s v="7-Sep-2001"/>
    <n v="37141"/>
    <n v="21"/>
  </r>
  <r>
    <s v="Id1786"/>
    <n v="1974"/>
    <s v="Sep"/>
    <n v="11"/>
    <n v="0"/>
    <n v="4844.67"/>
    <s v="tier - 2"/>
    <s v="tier - 2"/>
    <s v="R1013"/>
    <s v="11-Sep-1974"/>
    <s v="Jul"/>
    <x v="2"/>
    <x v="1"/>
    <s v="R1013"/>
    <n v="1974"/>
    <n v="11"/>
    <s v="11-Jul-1974"/>
    <n v="27221"/>
    <n v="48"/>
  </r>
  <r>
    <s v="Id1787"/>
    <n v="1979"/>
    <s v="Dec"/>
    <n v="13"/>
    <n v="2"/>
    <n v="4843.79"/>
    <s v="tier - 2"/>
    <s v="tier - 3"/>
    <s v="R1013"/>
    <s v="13-Dec-1979"/>
    <s v="Sep"/>
    <x v="2"/>
    <x v="0"/>
    <s v="R1013"/>
    <n v="1979"/>
    <n v="13"/>
    <s v="13-Sep-1979"/>
    <n v="29111"/>
    <n v="43"/>
  </r>
  <r>
    <s v="Id1788"/>
    <n v="1995"/>
    <s v="Sep"/>
    <n v="29"/>
    <n v="0"/>
    <n v="4840.95"/>
    <s v="tier - 2"/>
    <s v="tier - 1"/>
    <s v="R1021"/>
    <s v="29-Sep-1995"/>
    <s v="Jul"/>
    <x v="2"/>
    <x v="2"/>
    <s v="R1021"/>
    <n v="1995"/>
    <n v="29"/>
    <s v="29-Jul-1995"/>
    <n v="34909"/>
    <n v="27"/>
  </r>
  <r>
    <s v="Id1789"/>
    <n v="1984"/>
    <s v="Oct"/>
    <n v="15"/>
    <n v="3"/>
    <n v="4839.18"/>
    <s v="tier - 2"/>
    <s v="tier - 1"/>
    <s v="R1012"/>
    <s v="15-Oct-1984"/>
    <s v="Aug"/>
    <x v="2"/>
    <x v="2"/>
    <s v="R1012"/>
    <n v="1984"/>
    <n v="15"/>
    <s v="15-Aug-1984"/>
    <n v="30909"/>
    <n v="38"/>
  </r>
  <r>
    <s v="Id179"/>
    <n v="1991"/>
    <s v="Jun"/>
    <n v="10"/>
    <n v="3"/>
    <n v="36911.99"/>
    <s v="tier - 2"/>
    <s v="tier - 2"/>
    <s v="R1011"/>
    <s v="10-Jun-1991"/>
    <s v="Jun"/>
    <x v="2"/>
    <x v="1"/>
    <s v="R1011"/>
    <n v="1991"/>
    <n v="10"/>
    <s v="10-Jun-1991"/>
    <n v="33399"/>
    <n v="31"/>
  </r>
  <r>
    <s v="Id1790"/>
    <n v="1992"/>
    <s v="Sep"/>
    <n v="10"/>
    <n v="3"/>
    <n v="4837.58"/>
    <s v="tier - 3"/>
    <s v="tier - 2"/>
    <s v="R1013"/>
    <s v="10-Sep-1992"/>
    <s v="Oct"/>
    <x v="1"/>
    <x v="1"/>
    <s v="R1013"/>
    <n v="1992"/>
    <n v="10"/>
    <s v="10-Oct-1992"/>
    <n v="33887"/>
    <n v="30"/>
  </r>
  <r>
    <s v="Id1791"/>
    <n v="2000"/>
    <s v="Dec"/>
    <n v="11"/>
    <n v="0"/>
    <n v="4835.43"/>
    <s v="tier - 2"/>
    <s v="tier - 2"/>
    <s v="R1021"/>
    <s v="11-Dec-2000"/>
    <s v="Aug"/>
    <x v="2"/>
    <x v="1"/>
    <s v="R1021"/>
    <n v="2000"/>
    <n v="11"/>
    <s v="11-Aug-2000"/>
    <n v="36749"/>
    <n v="22"/>
  </r>
  <r>
    <s v="Id1792"/>
    <n v="2002"/>
    <s v="Jun"/>
    <n v="27"/>
    <n v="5"/>
    <n v="4830.63"/>
    <s v="tier - 2"/>
    <s v="tier - 1"/>
    <s v="R1011"/>
    <s v="27-Jun-2002"/>
    <s v="Dec"/>
    <x v="2"/>
    <x v="2"/>
    <s v="R1011"/>
    <n v="2002"/>
    <n v="27"/>
    <s v="27-Dec-2002"/>
    <n v="37617"/>
    <n v="20"/>
  </r>
  <r>
    <s v="Id1793"/>
    <n v="1995"/>
    <s v="Dec"/>
    <n v="1"/>
    <n v="3"/>
    <n v="4827.8999999999996"/>
    <s v="tier - 1"/>
    <s v="tier - 2"/>
    <s v="?"/>
    <s v="1-Dec-1995"/>
    <s v="Nov"/>
    <x v="0"/>
    <x v="1"/>
    <s v="Unknown"/>
    <n v="1995"/>
    <n v="1"/>
    <s v="1-Nov-1995"/>
    <n v="35004"/>
    <n v="27"/>
  </r>
  <r>
    <s v="Id1794"/>
    <n v="1981"/>
    <s v="Jul"/>
    <n v="3"/>
    <n v="1"/>
    <n v="4827.1000000000004"/>
    <s v="tier - 2"/>
    <s v="tier - 1"/>
    <s v="R1013"/>
    <s v="3-Jul-1981"/>
    <s v="Dec"/>
    <x v="2"/>
    <x v="2"/>
    <s v="R1013"/>
    <n v="1981"/>
    <n v="3"/>
    <s v="3-Dec-1981"/>
    <n v="29923"/>
    <n v="41"/>
  </r>
  <r>
    <s v="Id1795"/>
    <n v="1978"/>
    <s v="Oct"/>
    <n v="3"/>
    <n v="2"/>
    <n v="4812.34"/>
    <s v="tier - 2"/>
    <s v="tier - 3"/>
    <s v="R1013"/>
    <s v="3-Oct-1978"/>
    <s v="Jun"/>
    <x v="2"/>
    <x v="0"/>
    <s v="R1013"/>
    <n v="1978"/>
    <n v="3"/>
    <s v="3-Jun-1978"/>
    <n v="28644"/>
    <n v="45"/>
  </r>
  <r>
    <s v="Id1796"/>
    <n v="1989"/>
    <s v="Dec"/>
    <n v="16"/>
    <n v="1"/>
    <n v="4795.66"/>
    <s v="tier - 2"/>
    <s v="tier - 1"/>
    <s v="R1013"/>
    <s v="16-Dec-1989"/>
    <s v="Jun"/>
    <x v="2"/>
    <x v="2"/>
    <s v="R1013"/>
    <n v="1989"/>
    <n v="16"/>
    <s v="16-Jun-1989"/>
    <n v="32675"/>
    <n v="33"/>
  </r>
  <r>
    <s v="Id1797"/>
    <n v="1987"/>
    <s v="Jun"/>
    <n v="22"/>
    <n v="3"/>
    <n v="4787.42"/>
    <s v="tier - 2"/>
    <s v="tier - 3"/>
    <s v="R1013"/>
    <s v="22-Jun-1987"/>
    <s v="Aug"/>
    <x v="2"/>
    <x v="0"/>
    <s v="R1013"/>
    <n v="1987"/>
    <n v="22"/>
    <s v="22-Aug-1987"/>
    <n v="32011"/>
    <n v="35"/>
  </r>
  <r>
    <s v="Id1798"/>
    <n v="1989"/>
    <s v="Dec"/>
    <n v="9"/>
    <n v="1"/>
    <n v="4779.6000000000004"/>
    <s v="tier - 2"/>
    <s v="tier - 3"/>
    <s v="R1013"/>
    <s v="9-Dec-1989"/>
    <s v="Jul"/>
    <x v="2"/>
    <x v="0"/>
    <s v="R1013"/>
    <n v="1989"/>
    <n v="9"/>
    <s v="9-Jul-1989"/>
    <n v="32698"/>
    <n v="33"/>
  </r>
  <r>
    <s v="Id1799"/>
    <n v="1989"/>
    <s v="Aug"/>
    <n v="1"/>
    <n v="1"/>
    <n v="4766.0200000000004"/>
    <s v="tier - 2"/>
    <s v="tier - 3"/>
    <s v="R1011"/>
    <s v="1-Aug-1989"/>
    <s v="Nov"/>
    <x v="2"/>
    <x v="0"/>
    <s v="R1011"/>
    <n v="1989"/>
    <n v="1"/>
    <s v="1-Nov-1989"/>
    <n v="32813"/>
    <n v="33"/>
  </r>
  <r>
    <s v="Id18"/>
    <n v="1963"/>
    <s v="Aug"/>
    <n v="5"/>
    <n v="1"/>
    <n v="47896.79"/>
    <s v="tier - 1"/>
    <s v="tier - 3"/>
    <s v="R1024"/>
    <s v="5-Aug-1963"/>
    <s v="Jun"/>
    <x v="0"/>
    <x v="0"/>
    <s v="R1024"/>
    <n v="1963"/>
    <n v="5"/>
    <s v="5-Jun-1963"/>
    <n v="23167"/>
    <n v="60"/>
  </r>
  <r>
    <s v="Id180"/>
    <n v="1963"/>
    <s v="Jul"/>
    <n v="24"/>
    <n v="2"/>
    <n v="36910.61"/>
    <s v="tier - 2"/>
    <s v="tier - 2"/>
    <s v="R1011"/>
    <s v="24-Jul-1963"/>
    <s v="Jul"/>
    <x v="2"/>
    <x v="1"/>
    <s v="R1011"/>
    <n v="1963"/>
    <n v="24"/>
    <s v="24-Jul-1963"/>
    <n v="23216"/>
    <n v="59"/>
  </r>
  <r>
    <s v="Id1800"/>
    <n v="1987"/>
    <s v="Sep"/>
    <n v="27"/>
    <n v="1"/>
    <n v="4762.33"/>
    <s v="tier - 3"/>
    <s v="tier - 3"/>
    <s v="R1011"/>
    <s v="27-Sep-1987"/>
    <s v="Sep"/>
    <x v="1"/>
    <x v="0"/>
    <s v="R1011"/>
    <n v="1987"/>
    <n v="27"/>
    <s v="27-Sep-1987"/>
    <n v="32047"/>
    <n v="35"/>
  </r>
  <r>
    <s v="Id1801"/>
    <n v="1992"/>
    <s v="Aug"/>
    <n v="16"/>
    <n v="2"/>
    <n v="4753.6400000000003"/>
    <s v="tier - 2"/>
    <s v="tier - 3"/>
    <s v="R1013"/>
    <s v="16-Aug-1992"/>
    <s v="Jun"/>
    <x v="2"/>
    <x v="0"/>
    <s v="R1013"/>
    <n v="1992"/>
    <n v="16"/>
    <s v="16-Jun-1992"/>
    <n v="33771"/>
    <n v="30"/>
  </r>
  <r>
    <s v="Id1802"/>
    <n v="1987"/>
    <s v="Nov"/>
    <n v="22"/>
    <n v="1"/>
    <n v="4751.07"/>
    <s v="tier - 3"/>
    <s v="tier - 1"/>
    <s v="R1011"/>
    <s v="22-Nov-1987"/>
    <s v="Dec"/>
    <x v="1"/>
    <x v="2"/>
    <s v="R1011"/>
    <n v="1987"/>
    <n v="22"/>
    <s v="22-Dec-1987"/>
    <n v="32133"/>
    <n v="35"/>
  </r>
  <r>
    <s v="Id1803"/>
    <n v="1987"/>
    <s v="Sep"/>
    <n v="2"/>
    <n v="1"/>
    <n v="4747.05"/>
    <s v="tier - 2"/>
    <s v="tier - 2"/>
    <s v="R1013"/>
    <s v="2-Sep-1987"/>
    <s v="Jun"/>
    <x v="2"/>
    <x v="1"/>
    <s v="R1013"/>
    <n v="1987"/>
    <n v="2"/>
    <s v="2-Jun-1987"/>
    <n v="31930"/>
    <n v="36"/>
  </r>
  <r>
    <s v="Id1804"/>
    <n v="1987"/>
    <s v="Jun"/>
    <n v="5"/>
    <n v="1"/>
    <n v="4746.34"/>
    <s v="tier - 2"/>
    <s v="tier - 2"/>
    <s v="R1011"/>
    <s v="5-Jun-1987"/>
    <s v="Dec"/>
    <x v="2"/>
    <x v="1"/>
    <s v="R1011"/>
    <n v="1987"/>
    <n v="5"/>
    <s v="5-Dec-1987"/>
    <n v="32116"/>
    <n v="35"/>
  </r>
  <r>
    <s v="Id1805"/>
    <n v="2004"/>
    <s v="Nov"/>
    <n v="24"/>
    <n v="0"/>
    <n v="4740.78"/>
    <s v="tier - 2"/>
    <s v="tier - 3"/>
    <s v="R1021"/>
    <s v="24-Nov-2004"/>
    <s v="Oct"/>
    <x v="2"/>
    <x v="0"/>
    <s v="R1021"/>
    <n v="2004"/>
    <n v="24"/>
    <s v="24-Oct-2004"/>
    <n v="38284"/>
    <n v="18"/>
  </r>
  <r>
    <s v="Id1806"/>
    <n v="1991"/>
    <s v="Oct"/>
    <n v="12"/>
    <n v="1"/>
    <n v="4738.2700000000004"/>
    <s v="tier - 2"/>
    <s v="tier - 3"/>
    <s v="R1012"/>
    <s v="12-Oct-1991"/>
    <s v="Jun"/>
    <x v="2"/>
    <x v="0"/>
    <s v="R1012"/>
    <n v="1991"/>
    <n v="12"/>
    <s v="12-Jun-1991"/>
    <n v="33401"/>
    <n v="31"/>
  </r>
  <r>
    <s v="Id1807"/>
    <n v="1986"/>
    <s v="Sep"/>
    <n v="5"/>
    <n v="3"/>
    <n v="4734.6400000000003"/>
    <s v="tier - 2"/>
    <s v="tier - 1"/>
    <s v="R1013"/>
    <s v="5-Sep-1986"/>
    <s v="Jul"/>
    <x v="2"/>
    <x v="2"/>
    <s v="R1013"/>
    <n v="1986"/>
    <n v="5"/>
    <s v="5-Jul-1986"/>
    <n v="31598"/>
    <n v="36"/>
  </r>
  <r>
    <s v="Id1808"/>
    <n v="1980"/>
    <s v="Jul"/>
    <n v="2"/>
    <n v="2"/>
    <n v="4728.71"/>
    <s v="tier - 2"/>
    <s v="tier - 3"/>
    <s v="R1012"/>
    <s v="2-Jul-1980"/>
    <s v="Dec"/>
    <x v="2"/>
    <x v="0"/>
    <s v="R1012"/>
    <n v="1980"/>
    <n v="2"/>
    <s v="2-Dec-1980"/>
    <n v="29557"/>
    <n v="42"/>
  </r>
  <r>
    <s v="Id1809"/>
    <n v="1994"/>
    <s v="Aug"/>
    <n v="12"/>
    <n v="2"/>
    <n v="4719.74"/>
    <s v="tier - 2"/>
    <s v="tier - 1"/>
    <s v="R1012"/>
    <s v="12-Aug-1994"/>
    <s v="Nov"/>
    <x v="2"/>
    <x v="2"/>
    <s v="R1012"/>
    <n v="1994"/>
    <n v="12"/>
    <s v="12-Nov-1994"/>
    <n v="34650"/>
    <n v="28"/>
  </r>
  <r>
    <s v="Id181"/>
    <n v="2003"/>
    <s v="Jun"/>
    <n v="21"/>
    <n v="0"/>
    <n v="36898.730000000003"/>
    <s v="tier - 2"/>
    <s v="tier - 1"/>
    <s v="R1012"/>
    <s v="21-Jun-2003"/>
    <s v="Jul"/>
    <x v="2"/>
    <x v="2"/>
    <s v="R1012"/>
    <n v="2003"/>
    <n v="21"/>
    <s v="21-Jul-2003"/>
    <n v="37823"/>
    <n v="19"/>
  </r>
  <r>
    <s v="Id1810"/>
    <n v="1992"/>
    <s v="Sep"/>
    <n v="28"/>
    <n v="1"/>
    <n v="4719.5200000000004"/>
    <s v="tier - 2"/>
    <s v="tier - 2"/>
    <s v="R1024"/>
    <s v="28-Sep-1992"/>
    <s v="Dec"/>
    <x v="2"/>
    <x v="1"/>
    <s v="R1024"/>
    <n v="1992"/>
    <n v="28"/>
    <s v="28-Dec-1992"/>
    <n v="33966"/>
    <n v="30"/>
  </r>
  <r>
    <s v="Id1811"/>
    <n v="1992"/>
    <s v="Oct"/>
    <n v="9"/>
    <n v="1"/>
    <n v="4718.2"/>
    <s v="tier - 2"/>
    <s v="tier - 3"/>
    <s v="R1024"/>
    <s v="9-Oct-1992"/>
    <s v="Sep"/>
    <x v="2"/>
    <x v="0"/>
    <s v="R1024"/>
    <n v="1992"/>
    <n v="9"/>
    <s v="9-Sep-1992"/>
    <n v="33856"/>
    <n v="30"/>
  </r>
  <r>
    <s v="Id1812"/>
    <n v="1981"/>
    <s v="Aug"/>
    <n v="12"/>
    <n v="1"/>
    <n v="4712.12"/>
    <s v="tier - 2"/>
    <s v="tier - 3"/>
    <s v="R1011"/>
    <s v="12-Aug-1981"/>
    <s v="Nov"/>
    <x v="2"/>
    <x v="0"/>
    <s v="R1011"/>
    <n v="1981"/>
    <n v="12"/>
    <s v="12-Nov-1981"/>
    <n v="29902"/>
    <n v="41"/>
  </r>
  <r>
    <s v="Id1813"/>
    <n v="1977"/>
    <s v="Dec"/>
    <n v="4"/>
    <n v="2"/>
    <n v="4699.47"/>
    <s v="tier - 2"/>
    <s v="tier - 3"/>
    <s v="R1013"/>
    <s v="4-Dec-1977"/>
    <s v="Dec"/>
    <x v="2"/>
    <x v="0"/>
    <s v="R1013"/>
    <n v="1977"/>
    <n v="4"/>
    <s v="4-Dec-1977"/>
    <n v="28463"/>
    <n v="45"/>
  </r>
  <r>
    <s v="Id1814"/>
    <n v="2003"/>
    <s v="Jun"/>
    <n v="22"/>
    <n v="5"/>
    <n v="4687.8"/>
    <s v="tier - 2"/>
    <s v="tier - 3"/>
    <s v="R1011"/>
    <s v="22-Jun-2003"/>
    <s v="Aug"/>
    <x v="2"/>
    <x v="0"/>
    <s v="R1011"/>
    <n v="2003"/>
    <n v="22"/>
    <s v="22-Aug-2003"/>
    <n v="37855"/>
    <n v="19"/>
  </r>
  <r>
    <s v="Id1815"/>
    <n v="1990"/>
    <s v="Sep"/>
    <n v="4"/>
    <n v="2"/>
    <n v="4686.3900000000003"/>
    <s v="tier - 3"/>
    <s v="tier - 3"/>
    <s v="R1013"/>
    <s v="4-Sep-1990"/>
    <s v="Sep"/>
    <x v="1"/>
    <x v="0"/>
    <s v="R1013"/>
    <n v="1990"/>
    <n v="4"/>
    <s v="4-Sep-1990"/>
    <n v="33120"/>
    <n v="32"/>
  </r>
  <r>
    <s v="Id1816"/>
    <n v="2003"/>
    <s v="Oct"/>
    <n v="4"/>
    <n v="0"/>
    <n v="4678.8"/>
    <s v="tier - 2"/>
    <s v="tier - 1"/>
    <s v="R1021"/>
    <s v="4-Oct-2003"/>
    <s v="Jul"/>
    <x v="2"/>
    <x v="2"/>
    <s v="R1021"/>
    <n v="2003"/>
    <n v="4"/>
    <s v="4-Jul-2003"/>
    <n v="37806"/>
    <n v="19"/>
  </r>
  <r>
    <s v="Id1817"/>
    <n v="1979"/>
    <s v="Oct"/>
    <n v="18"/>
    <n v="2"/>
    <n v="4674.2"/>
    <s v="tier - 2"/>
    <s v="tier - 1"/>
    <s v="R1013"/>
    <s v="18-Oct-1979"/>
    <s v="Sep"/>
    <x v="2"/>
    <x v="2"/>
    <s v="R1013"/>
    <n v="1979"/>
    <n v="18"/>
    <s v="18-Sep-1979"/>
    <n v="29116"/>
    <n v="43"/>
  </r>
  <r>
    <s v="Id1818"/>
    <n v="1990"/>
    <s v="Jul"/>
    <n v="13"/>
    <n v="2"/>
    <n v="4673.3900000000003"/>
    <s v="tier - 2"/>
    <s v="tier - 1"/>
    <s v="R1013"/>
    <s v="13-Jul-1990"/>
    <s v="Sep"/>
    <x v="2"/>
    <x v="2"/>
    <s v="R1013"/>
    <n v="1990"/>
    <n v="13"/>
    <s v="13-Sep-1990"/>
    <n v="33129"/>
    <n v="32"/>
  </r>
  <r>
    <s v="Id1819"/>
    <n v="1990"/>
    <s v="Sep"/>
    <n v="26"/>
    <n v="2"/>
    <n v="4670.6400000000003"/>
    <s v="tier - 2"/>
    <s v="tier - 2"/>
    <s v="R1011"/>
    <s v="26-Sep-1990"/>
    <s v="Jun"/>
    <x v="2"/>
    <x v="1"/>
    <s v="R1011"/>
    <n v="1990"/>
    <n v="26"/>
    <s v="26-Jun-1990"/>
    <n v="33050"/>
    <n v="32"/>
  </r>
  <r>
    <s v="Id182"/>
    <n v="1972"/>
    <s v="Dec"/>
    <n v="5"/>
    <n v="0"/>
    <n v="36889.99"/>
    <s v="tier - 1"/>
    <s v="tier - 3"/>
    <s v="R1011"/>
    <s v="5-Dec-1972"/>
    <s v="Aug"/>
    <x v="0"/>
    <x v="0"/>
    <s v="R1011"/>
    <n v="1972"/>
    <n v="5"/>
    <s v="5-Aug-1972"/>
    <n v="26516"/>
    <n v="50"/>
  </r>
  <r>
    <s v="Id1820"/>
    <n v="1990"/>
    <s v="Aug"/>
    <n v="5"/>
    <n v="1"/>
    <n v="4667.6099999999997"/>
    <s v="tier - 3"/>
    <s v="tier - 3"/>
    <s v="R1016"/>
    <s v="5-Aug-1990"/>
    <s v="Jun"/>
    <x v="1"/>
    <x v="0"/>
    <s v="R1016"/>
    <n v="1990"/>
    <n v="5"/>
    <s v="5-Jun-1990"/>
    <n v="33029"/>
    <n v="33"/>
  </r>
  <r>
    <s v="Id1821"/>
    <n v="1996"/>
    <s v="Oct"/>
    <n v="25"/>
    <n v="3"/>
    <n v="4661.29"/>
    <s v="tier - 2"/>
    <s v="tier - 1"/>
    <s v="R1017"/>
    <s v="25-Oct-1996"/>
    <s v="Dec"/>
    <x v="2"/>
    <x v="2"/>
    <s v="R1017"/>
    <n v="1996"/>
    <n v="25"/>
    <s v="25-Dec-1996"/>
    <n v="35424"/>
    <n v="26"/>
  </r>
  <r>
    <s v="Id1822"/>
    <n v="1985"/>
    <s v="Jun"/>
    <n v="22"/>
    <n v="0"/>
    <n v="4646.76"/>
    <s v="tier - 1"/>
    <s v="tier - 1"/>
    <s v="R1011"/>
    <s v="22-Jun-1985"/>
    <s v="Oct"/>
    <x v="0"/>
    <x v="2"/>
    <s v="R1011"/>
    <n v="1985"/>
    <n v="22"/>
    <s v="22-Oct-1985"/>
    <n v="31342"/>
    <n v="37"/>
  </r>
  <r>
    <s v="Id1823"/>
    <n v="1998"/>
    <s v="Jun"/>
    <n v="29"/>
    <n v="3"/>
    <n v="4618.08"/>
    <s v="tier - 2"/>
    <s v="tier - 1"/>
    <s v="R1012"/>
    <s v="29-Jun-1998"/>
    <s v="Jul"/>
    <x v="2"/>
    <x v="2"/>
    <s v="R1012"/>
    <n v="1998"/>
    <n v="29"/>
    <s v="29-Jul-1998"/>
    <n v="36005"/>
    <n v="24"/>
  </r>
  <r>
    <s v="Id1824"/>
    <n v="2000"/>
    <s v="Jul"/>
    <n v="2"/>
    <n v="0"/>
    <n v="4608.03"/>
    <s v="tier - 2"/>
    <s v="tier - 3"/>
    <s v="R1011"/>
    <s v="2-Jul-2000"/>
    <s v="Oct"/>
    <x v="2"/>
    <x v="0"/>
    <s v="R1011"/>
    <n v="2000"/>
    <n v="2"/>
    <s v="2-Oct-2000"/>
    <n v="36801"/>
    <n v="22"/>
  </r>
  <r>
    <s v="Id1825"/>
    <n v="1989"/>
    <s v="Sep"/>
    <n v="18"/>
    <n v="0"/>
    <n v="4571.41"/>
    <s v="tier - 2"/>
    <s v="tier - 2"/>
    <s v="R1012"/>
    <s v="18-Sep-1989"/>
    <s v="Oct"/>
    <x v="2"/>
    <x v="1"/>
    <s v="R1012"/>
    <n v="1989"/>
    <n v="18"/>
    <s v="18-Oct-1989"/>
    <n v="32799"/>
    <n v="33"/>
  </r>
  <r>
    <s v="Id1826"/>
    <n v="1996"/>
    <s v="Dec"/>
    <n v="25"/>
    <n v="2"/>
    <n v="4564.1899999999996"/>
    <s v="tier - 2"/>
    <s v="tier - 2"/>
    <s v="R1024"/>
    <s v="25-Dec-1996"/>
    <s v="Dec"/>
    <x v="2"/>
    <x v="1"/>
    <s v="R1024"/>
    <n v="1996"/>
    <n v="25"/>
    <s v="25-Dec-1996"/>
    <n v="35424"/>
    <n v="26"/>
  </r>
  <r>
    <s v="Id1827"/>
    <n v="1990"/>
    <s v="Sep"/>
    <n v="20"/>
    <n v="1"/>
    <n v="4562.84"/>
    <s v="tier - 2"/>
    <s v="tier - 2"/>
    <s v="R1013"/>
    <s v="20-Sep-1990"/>
    <s v="Aug"/>
    <x v="2"/>
    <x v="1"/>
    <s v="R1013"/>
    <n v="1990"/>
    <n v="20"/>
    <s v="20-Aug-1990"/>
    <n v="33105"/>
    <n v="32"/>
  </r>
  <r>
    <s v="Id1828"/>
    <n v="2004"/>
    <s v="Dec"/>
    <n v="22"/>
    <n v="4"/>
    <n v="4561.1899999999996"/>
    <s v="tier - 2"/>
    <s v="tier - 2"/>
    <s v="R1024"/>
    <s v="22-Dec-2004"/>
    <s v="Dec"/>
    <x v="2"/>
    <x v="1"/>
    <s v="R1024"/>
    <n v="2004"/>
    <n v="22"/>
    <s v="22-Dec-2004"/>
    <n v="38343"/>
    <n v="18"/>
  </r>
  <r>
    <s v="Id1829"/>
    <n v="1990"/>
    <s v="Nov"/>
    <n v="17"/>
    <n v="0"/>
    <n v="4544.2299999999996"/>
    <s v="tier - 2"/>
    <s v="tier - 1"/>
    <s v="R1024"/>
    <s v="17-Nov-1990"/>
    <s v="Aug"/>
    <x v="2"/>
    <x v="2"/>
    <s v="R1024"/>
    <n v="1990"/>
    <n v="17"/>
    <s v="17-Aug-1990"/>
    <n v="33102"/>
    <n v="32"/>
  </r>
  <r>
    <s v="Id183"/>
    <n v="1992"/>
    <s v="Jul"/>
    <n v="4"/>
    <n v="0"/>
    <n v="36837.47"/>
    <s v="tier - 2"/>
    <s v="tier - 3"/>
    <s v="R1011"/>
    <s v="4-Jul-1992"/>
    <s v="Jul"/>
    <x v="2"/>
    <x v="0"/>
    <s v="R1011"/>
    <n v="1992"/>
    <n v="4"/>
    <s v="4-Jul-1992"/>
    <n v="33789"/>
    <n v="30"/>
  </r>
  <r>
    <s v="Id1830"/>
    <n v="1988"/>
    <s v="Jun"/>
    <n v="13"/>
    <n v="1"/>
    <n v="4536.26"/>
    <s v="tier - 2"/>
    <s v="tier - 2"/>
    <s v="R1011"/>
    <s v="13-Jun-1988"/>
    <s v="Sep"/>
    <x v="2"/>
    <x v="1"/>
    <s v="R1011"/>
    <n v="1988"/>
    <n v="13"/>
    <s v="13-Sep-1988"/>
    <n v="32399"/>
    <n v="34"/>
  </r>
  <r>
    <s v="Id1831"/>
    <n v="1993"/>
    <s v="Jun"/>
    <n v="29"/>
    <n v="2"/>
    <n v="4529.4799999999996"/>
    <s v="tier - 2"/>
    <s v="tier - 1"/>
    <s v="R1011"/>
    <s v="29-Jun-1993"/>
    <s v="Jul"/>
    <x v="2"/>
    <x v="2"/>
    <s v="R1011"/>
    <n v="1993"/>
    <n v="29"/>
    <s v="29-Jul-1993"/>
    <n v="34179"/>
    <n v="29"/>
  </r>
  <r>
    <s v="Id1832"/>
    <n v="1992"/>
    <s v="Aug"/>
    <n v="13"/>
    <n v="1"/>
    <n v="4527.18"/>
    <s v="tier - 2"/>
    <s v="tier - 2"/>
    <s v="R1012"/>
    <s v="13-Aug-1992"/>
    <s v="Sep"/>
    <x v="2"/>
    <x v="1"/>
    <s v="R1012"/>
    <n v="1992"/>
    <n v="13"/>
    <s v="13-Sep-1992"/>
    <n v="33860"/>
    <n v="30"/>
  </r>
  <r>
    <s v="Id1833"/>
    <n v="1988"/>
    <s v="Dec"/>
    <n v="21"/>
    <n v="0"/>
    <n v="4518.83"/>
    <s v="tier - 2"/>
    <s v="tier - 2"/>
    <s v="R1017"/>
    <s v="21-Dec-1988"/>
    <s v="Nov"/>
    <x v="2"/>
    <x v="1"/>
    <s v="R1017"/>
    <n v="1988"/>
    <n v="21"/>
    <s v="21-Nov-1988"/>
    <n v="32468"/>
    <n v="34"/>
  </r>
  <r>
    <s v="Id1834"/>
    <n v="1987"/>
    <s v="Dec"/>
    <n v="5"/>
    <n v="3"/>
    <n v="4518.7700000000004"/>
    <s v="tier - 2"/>
    <s v="tier - 3"/>
    <s v="R1012"/>
    <s v="5-Dec-1987"/>
    <s v="Nov"/>
    <x v="2"/>
    <x v="0"/>
    <s v="R1012"/>
    <n v="1987"/>
    <n v="5"/>
    <s v="5-Nov-1987"/>
    <n v="32086"/>
    <n v="35"/>
  </r>
  <r>
    <s v="Id1835"/>
    <n v="2003"/>
    <s v="Oct"/>
    <n v="2"/>
    <n v="0"/>
    <n v="4518.3999999999996"/>
    <s v="tier - 2"/>
    <s v="tier - 3"/>
    <s v="R1026"/>
    <s v="2-Oct-2003"/>
    <s v="Nov"/>
    <x v="2"/>
    <x v="0"/>
    <s v="R1026"/>
    <n v="2003"/>
    <n v="2"/>
    <s v="2-Nov-2003"/>
    <n v="37927"/>
    <n v="19"/>
  </r>
  <r>
    <s v="Id1836"/>
    <n v="1980"/>
    <s v="Jun"/>
    <n v="16"/>
    <n v="2"/>
    <n v="4515.71"/>
    <s v="tier - 2"/>
    <s v="tier - 3"/>
    <s v="R1013"/>
    <s v="16-Jun-1980"/>
    <s v="Aug"/>
    <x v="2"/>
    <x v="0"/>
    <s v="R1013"/>
    <n v="1980"/>
    <n v="16"/>
    <s v="16-Aug-1980"/>
    <n v="29449"/>
    <n v="42"/>
  </r>
  <r>
    <s v="Id1837"/>
    <n v="1982"/>
    <s v="Sep"/>
    <n v="27"/>
    <n v="3"/>
    <n v="4511.41"/>
    <s v="tier - 2"/>
    <s v="tier - 3"/>
    <s v="R1013"/>
    <s v="27-Sep-1982"/>
    <s v="Dec"/>
    <x v="2"/>
    <x v="0"/>
    <s v="R1013"/>
    <n v="1982"/>
    <n v="27"/>
    <s v="27-Dec-1982"/>
    <n v="30312"/>
    <n v="40"/>
  </r>
  <r>
    <s v="Id1838"/>
    <n v="1997"/>
    <s v="Oct"/>
    <n v="13"/>
    <n v="4"/>
    <n v="4504.66"/>
    <s v="tier - 1"/>
    <s v="tier - 2"/>
    <s v="R1013"/>
    <s v="13-Oct-1997"/>
    <s v="Jun"/>
    <x v="0"/>
    <x v="1"/>
    <s v="R1013"/>
    <n v="1997"/>
    <n v="13"/>
    <s v="13-Jun-1997"/>
    <n v="35594"/>
    <n v="25"/>
  </r>
  <r>
    <s v="Id1839"/>
    <n v="1988"/>
    <s v="Jun"/>
    <n v="26"/>
    <n v="0"/>
    <n v="4500.34"/>
    <s v="tier - 2"/>
    <s v="tier - 1"/>
    <s v="R1017"/>
    <s v="26-Jun-1988"/>
    <s v="Jul"/>
    <x v="2"/>
    <x v="2"/>
    <s v="R1017"/>
    <n v="1988"/>
    <n v="26"/>
    <s v="26-Jul-1988"/>
    <n v="32350"/>
    <n v="34"/>
  </r>
  <r>
    <s v="Id184"/>
    <n v="1965"/>
    <s v="Dec"/>
    <n v="28"/>
    <n v="0"/>
    <n v="36795.29"/>
    <s v="tier - 2"/>
    <s v="tier - 1"/>
    <s v="R1011"/>
    <s v="28-Dec-1965"/>
    <s v="Jun"/>
    <x v="2"/>
    <x v="2"/>
    <s v="R1011"/>
    <n v="1965"/>
    <n v="28"/>
    <s v="28-Jun-1965"/>
    <n v="23921"/>
    <n v="57"/>
  </r>
  <r>
    <s v="Id1840"/>
    <n v="1992"/>
    <s v="Jul"/>
    <n v="12"/>
    <n v="0"/>
    <n v="4488.58"/>
    <s v="tier - 2"/>
    <s v="tier - 3"/>
    <s v="R1012"/>
    <s v="12-Jul-1992"/>
    <s v="Oct"/>
    <x v="2"/>
    <x v="0"/>
    <s v="R1012"/>
    <n v="1992"/>
    <n v="12"/>
    <s v="12-Oct-1992"/>
    <n v="33889"/>
    <n v="30"/>
  </r>
  <r>
    <s v="Id1841"/>
    <n v="2004"/>
    <s v="Jul"/>
    <n v="18"/>
    <n v="0"/>
    <n v="4468.25"/>
    <s v="tier - 2"/>
    <s v="tier - 2"/>
    <s v="R1012"/>
    <s v="18-Jul-2004"/>
    <s v="Aug"/>
    <x v="2"/>
    <x v="1"/>
    <s v="R1012"/>
    <n v="2004"/>
    <n v="18"/>
    <s v="18-Aug-2004"/>
    <n v="38217"/>
    <n v="18"/>
  </r>
  <r>
    <s v="Id1842"/>
    <n v="1999"/>
    <s v="Nov"/>
    <n v="20"/>
    <n v="3"/>
    <n v="4466.62"/>
    <s v="tier - 2"/>
    <s v="tier - 2"/>
    <s v="R1012"/>
    <s v="20-Nov-1999"/>
    <s v="Sep"/>
    <x v="2"/>
    <x v="1"/>
    <s v="R1012"/>
    <n v="1999"/>
    <n v="20"/>
    <s v="20-Sep-1999"/>
    <n v="36423"/>
    <n v="23"/>
  </r>
  <r>
    <s v="Id1843"/>
    <n v="1991"/>
    <s v="Jul"/>
    <n v="4"/>
    <n v="2"/>
    <n v="4463.21"/>
    <s v="tier - 3"/>
    <s v="tier - 3"/>
    <s v="R1013"/>
    <s v="4-Jul-1991"/>
    <s v="Dec"/>
    <x v="1"/>
    <x v="0"/>
    <s v="R1013"/>
    <n v="1991"/>
    <n v="4"/>
    <s v="4-Dec-1991"/>
    <n v="33576"/>
    <n v="31"/>
  </r>
  <r>
    <s v="Id1844"/>
    <n v="1990"/>
    <s v="Jul"/>
    <n v="15"/>
    <n v="1"/>
    <n v="4462.72"/>
    <s v="tier - 2"/>
    <s v="tier - 3"/>
    <s v="R1012"/>
    <s v="15-Jul-1990"/>
    <s v="Oct"/>
    <x v="2"/>
    <x v="0"/>
    <s v="R1012"/>
    <n v="1990"/>
    <n v="15"/>
    <s v="15-Oct-1990"/>
    <n v="33161"/>
    <n v="32"/>
  </r>
  <r>
    <s v="Id1845"/>
    <n v="1990"/>
    <s v="Aug"/>
    <n v="8"/>
    <n v="1"/>
    <n v="4454.3999999999996"/>
    <s v="tier - 2"/>
    <s v="tier - 3"/>
    <s v="R1012"/>
    <s v="8-Aug-1990"/>
    <s v="Nov"/>
    <x v="2"/>
    <x v="0"/>
    <s v="R1012"/>
    <n v="1990"/>
    <n v="8"/>
    <s v="8-Nov-1990"/>
    <n v="33185"/>
    <n v="32"/>
  </r>
  <r>
    <s v="Id1846"/>
    <n v="1994"/>
    <s v="Jun"/>
    <n v="28"/>
    <n v="3"/>
    <n v="4449.46"/>
    <s v="tier - 1"/>
    <s v="tier - 2"/>
    <s v="R1013"/>
    <s v="28-Jun-1994"/>
    <s v="Sep"/>
    <x v="0"/>
    <x v="1"/>
    <s v="R1013"/>
    <n v="1994"/>
    <n v="28"/>
    <s v="28-Sep-1994"/>
    <n v="34605"/>
    <n v="28"/>
  </r>
  <r>
    <s v="Id1847"/>
    <n v="1991"/>
    <s v="Sep"/>
    <n v="3"/>
    <n v="1"/>
    <n v="4441.21"/>
    <s v="tier - 1"/>
    <s v="tier - 2"/>
    <s v="R1014"/>
    <s v="3-Sep-1991"/>
    <s v="Oct"/>
    <x v="0"/>
    <x v="1"/>
    <s v="R1014"/>
    <n v="1991"/>
    <n v="3"/>
    <s v="3-Oct-1991"/>
    <n v="33514"/>
    <n v="31"/>
  </r>
  <r>
    <s v="Id1848"/>
    <n v="1994"/>
    <s v="Oct"/>
    <n v="24"/>
    <n v="2"/>
    <n v="4438.26"/>
    <s v="tier - 2"/>
    <s v="tier - 3"/>
    <s v="R1017"/>
    <s v="24-Oct-1994"/>
    <s v="Dec"/>
    <x v="2"/>
    <x v="0"/>
    <s v="R1017"/>
    <n v="1994"/>
    <n v="24"/>
    <s v="24-Dec-1994"/>
    <n v="34692"/>
    <n v="28"/>
  </r>
  <r>
    <s v="Id1849"/>
    <n v="1994"/>
    <s v="Oct"/>
    <n v="8"/>
    <n v="2"/>
    <n v="4435.09"/>
    <s v="tier - 3"/>
    <s v="tier - 2"/>
    <s v="R1016"/>
    <s v="8-Oct-1994"/>
    <s v="Dec"/>
    <x v="1"/>
    <x v="1"/>
    <s v="R1016"/>
    <n v="1994"/>
    <n v="8"/>
    <s v="8-Dec-1994"/>
    <n v="34676"/>
    <n v="28"/>
  </r>
  <r>
    <s v="Id185"/>
    <n v="1970"/>
    <s v="Jul"/>
    <n v="14"/>
    <n v="0"/>
    <n v="36786.370000000003"/>
    <s v="tier - 1"/>
    <s v="tier - 1"/>
    <s v="R1011"/>
    <s v="14-Jul-1970"/>
    <s v="Jul"/>
    <x v="0"/>
    <x v="2"/>
    <s v="R1011"/>
    <n v="1970"/>
    <n v="14"/>
    <s v="14-Jul-1970"/>
    <n v="25763"/>
    <n v="52"/>
  </r>
  <r>
    <s v="Id1850"/>
    <n v="1993"/>
    <s v="Dec"/>
    <n v="23"/>
    <n v="2"/>
    <n v="4433.92"/>
    <s v="tier - 2"/>
    <s v="tier - 2"/>
    <s v="R1012"/>
    <s v="23-Dec-1993"/>
    <s v="Dec"/>
    <x v="2"/>
    <x v="1"/>
    <s v="R1012"/>
    <n v="1993"/>
    <n v="23"/>
    <s v="23-Dec-1993"/>
    <n v="34326"/>
    <n v="29"/>
  </r>
  <r>
    <s v="Id1851"/>
    <n v="1993"/>
    <s v="Sep"/>
    <n v="4"/>
    <n v="2"/>
    <n v="4433.3900000000003"/>
    <s v="tier - 2"/>
    <s v="tier - 3"/>
    <s v="R1012"/>
    <s v="4-Sep-1993"/>
    <s v="Jun"/>
    <x v="2"/>
    <x v="0"/>
    <s v="R1012"/>
    <n v="1993"/>
    <n v="4"/>
    <s v="4-Jun-1993"/>
    <n v="34124"/>
    <n v="30"/>
  </r>
  <r>
    <s v="Id1852"/>
    <n v="1994"/>
    <s v="Dec"/>
    <n v="29"/>
    <n v="2"/>
    <n v="4428.8900000000003"/>
    <s v="tier - 3"/>
    <s v="tier - 1"/>
    <s v="R1017"/>
    <s v="29-Dec-1994"/>
    <s v="Sep"/>
    <x v="1"/>
    <x v="2"/>
    <s v="R1017"/>
    <n v="1994"/>
    <n v="29"/>
    <s v="29-Sep-1994"/>
    <n v="34606"/>
    <n v="28"/>
  </r>
  <r>
    <s v="Id1853"/>
    <n v="1992"/>
    <s v="Aug"/>
    <n v="15"/>
    <n v="0"/>
    <n v="4420.95"/>
    <s v="tier - 2"/>
    <s v="tier - 3"/>
    <s v="R1020"/>
    <s v="15-Aug-1992"/>
    <s v="Dec"/>
    <x v="2"/>
    <x v="0"/>
    <s v="R1020"/>
    <n v="1992"/>
    <n v="15"/>
    <s v="15-Dec-1992"/>
    <n v="33953"/>
    <n v="30"/>
  </r>
  <r>
    <s v="Id1854"/>
    <n v="1988"/>
    <s v="Sep"/>
    <n v="16"/>
    <n v="0"/>
    <n v="4415.16"/>
    <s v="tier - 2"/>
    <s v="tier - 1"/>
    <s v="R1013"/>
    <s v="16-Sep-1988"/>
    <s v="Aug"/>
    <x v="2"/>
    <x v="2"/>
    <s v="R1013"/>
    <n v="1988"/>
    <n v="16"/>
    <s v="16-Aug-1988"/>
    <n v="32371"/>
    <n v="34"/>
  </r>
  <r>
    <s v="Id1855"/>
    <n v="1986"/>
    <s v="Jul"/>
    <n v="13"/>
    <n v="0"/>
    <n v="4402.2299999999996"/>
    <s v="tier - 2"/>
    <s v="tier - 2"/>
    <s v="R1011"/>
    <s v="13-Jul-1986"/>
    <s v="Jul"/>
    <x v="2"/>
    <x v="1"/>
    <s v="R1011"/>
    <n v="1986"/>
    <n v="13"/>
    <s v="13-Jul-1986"/>
    <n v="31606"/>
    <n v="36"/>
  </r>
  <r>
    <s v="Id1856"/>
    <n v="1986"/>
    <s v="Aug"/>
    <n v="11"/>
    <n v="0"/>
    <n v="4399.7299999999996"/>
    <s v="tier - 3"/>
    <s v="tier - 2"/>
    <s v="R1013"/>
    <s v="11-Aug-1986"/>
    <s v="Sep"/>
    <x v="1"/>
    <x v="1"/>
    <s v="R1013"/>
    <n v="1986"/>
    <n v="11"/>
    <s v="11-Sep-1986"/>
    <n v="31666"/>
    <n v="36"/>
  </r>
  <r>
    <s v="Id1857"/>
    <n v="1988"/>
    <s v="Jul"/>
    <n v="18"/>
    <n v="3"/>
    <n v="4397.3100000000004"/>
    <s v="tier - 2"/>
    <s v="tier - 2"/>
    <s v="R1013"/>
    <s v="18-Jul-1988"/>
    <s v="Dec"/>
    <x v="2"/>
    <x v="1"/>
    <s v="R1013"/>
    <n v="1988"/>
    <n v="18"/>
    <s v="18-Dec-1988"/>
    <n v="32495"/>
    <n v="34"/>
  </r>
  <r>
    <s v="Id1858"/>
    <n v="1982"/>
    <s v="Jun"/>
    <n v="29"/>
    <n v="3"/>
    <n v="4392.7"/>
    <s v="tier - 2"/>
    <s v="tier - 2"/>
    <s v="R1013"/>
    <s v="29-Jun-1982"/>
    <s v="Jun"/>
    <x v="2"/>
    <x v="1"/>
    <s v="R1013"/>
    <n v="1982"/>
    <n v="29"/>
    <s v="29-Jun-1982"/>
    <n v="30131"/>
    <n v="40"/>
  </r>
  <r>
    <s v="Id1859"/>
    <n v="1997"/>
    <s v="Nov"/>
    <n v="29"/>
    <n v="3"/>
    <n v="4391.6499999999996"/>
    <s v="tier - 2"/>
    <s v="tier - 2"/>
    <s v="R1011"/>
    <s v="29-Nov-1997"/>
    <s v="Dec"/>
    <x v="2"/>
    <x v="1"/>
    <s v="R1011"/>
    <n v="1997"/>
    <n v="29"/>
    <s v="29-Dec-1997"/>
    <n v="35793"/>
    <n v="25"/>
  </r>
  <r>
    <s v="Id186"/>
    <n v="1961"/>
    <s v="Jul"/>
    <n v="29"/>
    <n v="4"/>
    <n v="36580.28"/>
    <s v="tier - 2"/>
    <s v="tier - 2"/>
    <s v="R1013"/>
    <s v="29-Jul-1961"/>
    <s v="Dec"/>
    <x v="2"/>
    <x v="1"/>
    <s v="R1013"/>
    <n v="1961"/>
    <n v="29"/>
    <s v="29-Dec-1961"/>
    <n v="22644"/>
    <n v="61"/>
  </r>
  <r>
    <s v="Id1860"/>
    <n v="1990"/>
    <s v="Aug"/>
    <n v="28"/>
    <n v="0"/>
    <n v="4357.04"/>
    <s v="tier - 2"/>
    <s v="tier - 3"/>
    <s v="R1012"/>
    <s v="28-Aug-1990"/>
    <s v="Dec"/>
    <x v="2"/>
    <x v="0"/>
    <s v="R1012"/>
    <n v="1990"/>
    <n v="28"/>
    <s v="28-Dec-1990"/>
    <n v="33235"/>
    <n v="32"/>
  </r>
  <r>
    <s v="Id1861"/>
    <n v="1991"/>
    <s v="Sep"/>
    <n v="13"/>
    <n v="1"/>
    <n v="4350.51"/>
    <s v="tier - 2"/>
    <s v="tier - 2"/>
    <s v="R1013"/>
    <s v="13-Sep-1991"/>
    <s v="Dec"/>
    <x v="2"/>
    <x v="1"/>
    <s v="R1013"/>
    <n v="1991"/>
    <n v="13"/>
    <s v="13-Dec-1991"/>
    <n v="33585"/>
    <n v="31"/>
  </r>
  <r>
    <s v="Id1862"/>
    <n v="1994"/>
    <s v="Nov"/>
    <n v="1"/>
    <n v="2"/>
    <n v="4349.46"/>
    <s v="tier - 2"/>
    <s v="tier - 2"/>
    <s v="R1013"/>
    <s v="1-Nov-1994"/>
    <s v="Nov"/>
    <x v="2"/>
    <x v="1"/>
    <s v="R1013"/>
    <n v="1994"/>
    <n v="1"/>
    <s v="1-Nov-1994"/>
    <n v="34639"/>
    <n v="28"/>
  </r>
  <r>
    <s v="Id1863"/>
    <n v="1991"/>
    <s v="Jun"/>
    <n v="1"/>
    <n v="0"/>
    <n v="4347.0200000000004"/>
    <s v="tier - 2"/>
    <s v="tier - 1"/>
    <s v="R1024"/>
    <s v="1-Jun-1991"/>
    <s v="Dec"/>
    <x v="2"/>
    <x v="2"/>
    <s v="R1024"/>
    <n v="1991"/>
    <n v="1"/>
    <s v="1-Dec-1991"/>
    <n v="33573"/>
    <n v="31"/>
  </r>
  <r>
    <s v="Id1864"/>
    <n v="1994"/>
    <s v="Oct"/>
    <n v="26"/>
    <n v="2"/>
    <n v="4340.4399999999996"/>
    <s v="tier - 2"/>
    <s v="tier - 1"/>
    <s v="R1013"/>
    <s v="26-Oct-1994"/>
    <s v="Oct"/>
    <x v="2"/>
    <x v="2"/>
    <s v="R1013"/>
    <n v="1994"/>
    <n v="26"/>
    <s v="26-Oct-1994"/>
    <n v="34633"/>
    <n v="28"/>
  </r>
  <r>
    <s v="Id1865"/>
    <n v="1994"/>
    <s v="Nov"/>
    <n v="2"/>
    <n v="1"/>
    <n v="4337.74"/>
    <s v="tier - 2"/>
    <s v="tier - 1"/>
    <s v="R1024"/>
    <s v="2-Nov-1994"/>
    <s v="Oct"/>
    <x v="2"/>
    <x v="2"/>
    <s v="R1024"/>
    <n v="1994"/>
    <n v="2"/>
    <s v="2-Oct-1994"/>
    <n v="34609"/>
    <n v="28"/>
  </r>
  <r>
    <s v="Id1866"/>
    <n v="1988"/>
    <s v="Dec"/>
    <n v="19"/>
    <n v="0"/>
    <n v="4320.41"/>
    <s v="tier - 2"/>
    <s v="tier - 1"/>
    <s v="R1012"/>
    <s v="19-Dec-1988"/>
    <s v="Nov"/>
    <x v="2"/>
    <x v="2"/>
    <s v="R1012"/>
    <n v="1988"/>
    <n v="19"/>
    <s v="19-Nov-1988"/>
    <n v="32466"/>
    <n v="34"/>
  </r>
  <r>
    <s v="Id1867"/>
    <n v="2000"/>
    <s v="Nov"/>
    <n v="25"/>
    <n v="3"/>
    <n v="4296.2700000000004"/>
    <s v="tier - 2"/>
    <s v="tier - 3"/>
    <s v="R1012"/>
    <s v="25-Nov-2000"/>
    <s v="Oct"/>
    <x v="2"/>
    <x v="0"/>
    <s v="R1012"/>
    <n v="2000"/>
    <n v="25"/>
    <s v="25-Oct-2000"/>
    <n v="36824"/>
    <n v="22"/>
  </r>
  <r>
    <s v="Id1868"/>
    <n v="2003"/>
    <s v="Jun"/>
    <n v="8"/>
    <n v="0"/>
    <n v="4278.55"/>
    <s v="tier - 2"/>
    <s v="tier - 1"/>
    <s v="R1021"/>
    <s v="8-Jun-2003"/>
    <s v="Jul"/>
    <x v="2"/>
    <x v="2"/>
    <s v="R1021"/>
    <n v="2003"/>
    <n v="8"/>
    <s v="8-Jul-2003"/>
    <n v="37810"/>
    <n v="19"/>
  </r>
  <r>
    <s v="Id1869"/>
    <n v="1992"/>
    <s v="Jun"/>
    <n v="18"/>
    <n v="2"/>
    <n v="4266.17"/>
    <s v="tier - 3"/>
    <s v="tier - 2"/>
    <s v="R1013"/>
    <s v="18-Jun-1992"/>
    <s v="Oct"/>
    <x v="1"/>
    <x v="1"/>
    <s v="R1013"/>
    <n v="1992"/>
    <n v="18"/>
    <s v="18-Oct-1992"/>
    <n v="33895"/>
    <n v="30"/>
  </r>
  <r>
    <s v="Id187"/>
    <n v="1992"/>
    <s v="Oct"/>
    <n v="9"/>
    <n v="0"/>
    <n v="36572.800000000003"/>
    <s v="tier - 1"/>
    <s v="tier - 2"/>
    <s v="R1011"/>
    <s v="9-Oct-1992"/>
    <s v="Jul"/>
    <x v="0"/>
    <x v="1"/>
    <s v="R1011"/>
    <n v="1992"/>
    <n v="9"/>
    <s v="9-Jul-1992"/>
    <n v="33794"/>
    <n v="30"/>
  </r>
  <r>
    <s v="Id1870"/>
    <n v="1983"/>
    <s v="Nov"/>
    <n v="20"/>
    <n v="3"/>
    <n v="4265.01"/>
    <s v="tier - 2"/>
    <s v="tier - 1"/>
    <s v="R1012"/>
    <s v="20-Nov-1983"/>
    <s v="Dec"/>
    <x v="2"/>
    <x v="2"/>
    <s v="R1012"/>
    <n v="1983"/>
    <n v="20"/>
    <s v="20-Dec-1983"/>
    <n v="30670"/>
    <n v="39"/>
  </r>
  <r>
    <s v="Id1871"/>
    <n v="1995"/>
    <s v="Oct"/>
    <n v="14"/>
    <n v="3"/>
    <n v="4260.74"/>
    <s v="tier - 3"/>
    <s v="tier - 2"/>
    <s v="R1011"/>
    <s v="14-Oct-1995"/>
    <s v="Jun"/>
    <x v="1"/>
    <x v="1"/>
    <s v="R1011"/>
    <n v="1995"/>
    <n v="14"/>
    <s v="14-Jun-1995"/>
    <n v="34864"/>
    <n v="27"/>
  </r>
  <r>
    <s v="Id1872"/>
    <n v="1982"/>
    <s v="Jun"/>
    <n v="16"/>
    <n v="3"/>
    <n v="4250.24"/>
    <s v="tier - 2"/>
    <s v="tier - 3"/>
    <s v="R1013"/>
    <s v="16-Jun-1982"/>
    <s v="Aug"/>
    <x v="2"/>
    <x v="0"/>
    <s v="R1013"/>
    <n v="1982"/>
    <n v="16"/>
    <s v="16-Aug-1982"/>
    <n v="30179"/>
    <n v="40"/>
  </r>
  <r>
    <s v="Id1873"/>
    <n v="1991"/>
    <s v="Dec"/>
    <n v="1"/>
    <n v="1"/>
    <n v="4243.59"/>
    <s v="tier - 3"/>
    <s v="tier - 1"/>
    <s v="R1012"/>
    <s v="1-Dec-1991"/>
    <s v="Nov"/>
    <x v="1"/>
    <x v="2"/>
    <s v="R1012"/>
    <n v="1991"/>
    <n v="1"/>
    <s v="1-Nov-1991"/>
    <n v="33543"/>
    <n v="31"/>
  </r>
  <r>
    <s v="Id1874"/>
    <n v="1991"/>
    <s v="Nov"/>
    <n v="3"/>
    <n v="1"/>
    <n v="4239.8900000000003"/>
    <s v="tier - 2"/>
    <s v="tier - 2"/>
    <s v="R1012"/>
    <s v="3-Nov-1991"/>
    <s v="Aug"/>
    <x v="2"/>
    <x v="1"/>
    <s v="R1012"/>
    <n v="1991"/>
    <n v="3"/>
    <s v="3-Aug-1991"/>
    <n v="33453"/>
    <n v="31"/>
  </r>
  <r>
    <s v="Id1875"/>
    <n v="1992"/>
    <s v="Jun"/>
    <n v="27"/>
    <n v="1"/>
    <n v="4237.13"/>
    <s v="tier - 3"/>
    <s v="tier - 1"/>
    <s v="R1016"/>
    <s v="27-Jun-1992"/>
    <s v="Aug"/>
    <x v="1"/>
    <x v="2"/>
    <s v="R1016"/>
    <n v="1992"/>
    <n v="27"/>
    <s v="27-Aug-1992"/>
    <n v="33843"/>
    <n v="30"/>
  </r>
  <r>
    <s v="Id1876"/>
    <n v="1998"/>
    <s v="Dec"/>
    <n v="14"/>
    <n v="3"/>
    <n v="4234.93"/>
    <s v="tier - 2"/>
    <s v="tier - 1"/>
    <s v="R1011"/>
    <s v="14-Dec-1998"/>
    <s v="Aug"/>
    <x v="2"/>
    <x v="2"/>
    <s v="R1011"/>
    <n v="1998"/>
    <n v="14"/>
    <s v="14-Aug-1998"/>
    <n v="36021"/>
    <n v="24"/>
  </r>
  <r>
    <s v="Id1877"/>
    <n v="1997"/>
    <s v="Sep"/>
    <n v="6"/>
    <n v="2"/>
    <n v="4189.1099999999997"/>
    <s v="tier - 2"/>
    <s v="tier - 2"/>
    <s v="R1012"/>
    <s v="6-Sep-1997"/>
    <s v="Sep"/>
    <x v="2"/>
    <x v="1"/>
    <s v="R1012"/>
    <n v="1997"/>
    <n v="6"/>
    <s v="6-Sep-1997"/>
    <n v="35679"/>
    <n v="25"/>
  </r>
  <r>
    <s v="Id1878"/>
    <n v="1995"/>
    <s v="Oct"/>
    <n v="3"/>
    <n v="0"/>
    <n v="4188.7299999999996"/>
    <s v="tier - 2"/>
    <s v="tier - 2"/>
    <s v="R1025"/>
    <s v="3-Oct-1995"/>
    <s v="Nov"/>
    <x v="2"/>
    <x v="1"/>
    <s v="R1025"/>
    <n v="1995"/>
    <n v="3"/>
    <s v="3-Nov-1995"/>
    <n v="35006"/>
    <n v="27"/>
  </r>
  <r>
    <s v="Id1879"/>
    <n v="1989"/>
    <s v="Jun"/>
    <n v="25"/>
    <n v="0"/>
    <n v="4185.1000000000004"/>
    <s v="tier - 2"/>
    <s v="tier - 3"/>
    <s v="R1013"/>
    <s v="25-Jun-1989"/>
    <s v="Nov"/>
    <x v="2"/>
    <x v="0"/>
    <s v="R1013"/>
    <n v="1989"/>
    <n v="25"/>
    <s v="25-Nov-1989"/>
    <n v="32837"/>
    <n v="33"/>
  </r>
  <r>
    <s v="Id188"/>
    <n v="1973"/>
    <s v="Aug"/>
    <n v="9"/>
    <n v="0"/>
    <n v="36541.550000000003"/>
    <s v="tier - 2"/>
    <s v="tier - 3"/>
    <s v="R1011"/>
    <s v="9-Aug-1973"/>
    <s v="Jul"/>
    <x v="2"/>
    <x v="0"/>
    <s v="R1011"/>
    <n v="1973"/>
    <n v="9"/>
    <s v="9-Jul-1973"/>
    <n v="26854"/>
    <n v="49"/>
  </r>
  <r>
    <s v="Id1880"/>
    <n v="1984"/>
    <s v="Sep"/>
    <n v="16"/>
    <n v="3"/>
    <n v="4163.21"/>
    <s v="tier - 2"/>
    <s v="tier - 2"/>
    <s v="R1012"/>
    <s v="16-Sep-1984"/>
    <s v="Dec"/>
    <x v="2"/>
    <x v="1"/>
    <s v="R1012"/>
    <n v="1984"/>
    <n v="16"/>
    <s v="16-Dec-1984"/>
    <n v="31032"/>
    <n v="38"/>
  </r>
  <r>
    <s v="Id1881"/>
    <n v="1998"/>
    <s v="Nov"/>
    <n v="26"/>
    <n v="0"/>
    <n v="4154.97"/>
    <s v="tier - 2"/>
    <s v="tier - 1"/>
    <s v="R1012"/>
    <s v="26-Nov-1998"/>
    <s v="Nov"/>
    <x v="2"/>
    <x v="2"/>
    <s v="R1012"/>
    <n v="1998"/>
    <n v="26"/>
    <s v="26-Nov-1998"/>
    <n v="36125"/>
    <n v="24"/>
  </r>
  <r>
    <s v="Id1882"/>
    <n v="1992"/>
    <s v="Aug"/>
    <n v="4"/>
    <n v="1"/>
    <n v="4151.03"/>
    <s v="tier - 2"/>
    <s v="tier - 2"/>
    <s v="R1013"/>
    <s v="4-Aug-1992"/>
    <s v="Dec"/>
    <x v="2"/>
    <x v="1"/>
    <s v="R1013"/>
    <n v="1992"/>
    <n v="4"/>
    <s v="4-Dec-1992"/>
    <n v="33942"/>
    <n v="30"/>
  </r>
  <r>
    <s v="Id1883"/>
    <n v="1992"/>
    <s v="Jun"/>
    <n v="28"/>
    <n v="1"/>
    <n v="4149.74"/>
    <s v="tier - 2"/>
    <s v="tier - 1"/>
    <s v="R1011"/>
    <s v="28-Jun-1992"/>
    <s v="Nov"/>
    <x v="2"/>
    <x v="2"/>
    <s v="R1011"/>
    <n v="1992"/>
    <n v="28"/>
    <s v="28-Nov-1992"/>
    <n v="33936"/>
    <n v="30"/>
  </r>
  <r>
    <s v="Id1884"/>
    <n v="1992"/>
    <s v="Jun"/>
    <n v="18"/>
    <n v="0"/>
    <n v="4137.5200000000004"/>
    <s v="tier - 2"/>
    <s v="tier - 3"/>
    <s v="R1024"/>
    <s v="18-Jun-1992"/>
    <s v="Dec"/>
    <x v="2"/>
    <x v="0"/>
    <s v="R1024"/>
    <n v="1992"/>
    <n v="18"/>
    <s v="18-Dec-1992"/>
    <n v="33956"/>
    <n v="30"/>
  </r>
  <r>
    <s v="Id1885"/>
    <n v="1991"/>
    <s v="Aug"/>
    <n v="6"/>
    <n v="0"/>
    <n v="4134.08"/>
    <s v="tier - 2"/>
    <s v="tier - 1"/>
    <s v="R1012"/>
    <s v="6-Aug-1991"/>
    <s v="Dec"/>
    <x v="2"/>
    <x v="2"/>
    <s v="R1012"/>
    <n v="1991"/>
    <n v="6"/>
    <s v="6-Dec-1991"/>
    <n v="33578"/>
    <n v="31"/>
  </r>
  <r>
    <s v="Id1886"/>
    <n v="1994"/>
    <s v="Aug"/>
    <n v="21"/>
    <n v="1"/>
    <n v="4133.6400000000003"/>
    <s v="tier - 2"/>
    <s v="tier - 3"/>
    <s v="R1012"/>
    <s v="21-Aug-1994"/>
    <s v="Jun"/>
    <x v="2"/>
    <x v="0"/>
    <s v="R1012"/>
    <n v="1994"/>
    <n v="21"/>
    <s v="21-Jun-1994"/>
    <n v="34506"/>
    <n v="28"/>
  </r>
  <r>
    <s v="Id1887"/>
    <n v="1990"/>
    <s v="Dec"/>
    <n v="14"/>
    <n v="1"/>
    <n v="4076.5"/>
    <s v="tier - 2"/>
    <s v="tier - 3"/>
    <s v="R1011"/>
    <s v="14-Dec-1990"/>
    <s v="Aug"/>
    <x v="2"/>
    <x v="0"/>
    <s v="R1011"/>
    <n v="1990"/>
    <n v="14"/>
    <s v="14-Aug-1990"/>
    <n v="33099"/>
    <n v="32"/>
  </r>
  <r>
    <s v="Id1888"/>
    <n v="1990"/>
    <s v="Dec"/>
    <n v="1"/>
    <n v="1"/>
    <n v="4074.45"/>
    <s v="tier - 3"/>
    <s v="tier - 2"/>
    <s v="R1013"/>
    <s v="1-Dec-1990"/>
    <s v="Dec"/>
    <x v="1"/>
    <x v="1"/>
    <s v="R1013"/>
    <n v="1990"/>
    <n v="1"/>
    <s v="1-Dec-1990"/>
    <n v="33208"/>
    <n v="32"/>
  </r>
  <r>
    <s v="Id1889"/>
    <n v="2002"/>
    <s v="Oct"/>
    <n v="18"/>
    <n v="0"/>
    <n v="4070.51"/>
    <s v="tier - 2"/>
    <s v="tier - 1"/>
    <s v="R1012"/>
    <s v="18-Oct-2002"/>
    <s v="Oct"/>
    <x v="2"/>
    <x v="2"/>
    <s v="R1012"/>
    <n v="2002"/>
    <n v="18"/>
    <s v="18-Oct-2002"/>
    <n v="37547"/>
    <n v="20"/>
  </r>
  <r>
    <s v="Id189"/>
    <n v="1962"/>
    <s v="Nov"/>
    <n v="19"/>
    <n v="0"/>
    <n v="36445.550000000003"/>
    <s v="tier - 2"/>
    <s v="tier - 2"/>
    <s v="R1011"/>
    <s v="19-Nov-1962"/>
    <s v="Nov"/>
    <x v="2"/>
    <x v="1"/>
    <s v="R1011"/>
    <n v="1962"/>
    <n v="19"/>
    <s v="19-Nov-1962"/>
    <n v="22969"/>
    <n v="60"/>
  </r>
  <r>
    <s v="Id1890"/>
    <n v="1983"/>
    <s v="Sep"/>
    <n v="16"/>
    <n v="3"/>
    <n v="4070.42"/>
    <s v="tier - 2"/>
    <s v="tier - 1"/>
    <s v="R1013"/>
    <s v="16-Sep-1983"/>
    <s v="Aug"/>
    <x v="2"/>
    <x v="2"/>
    <s v="R1013"/>
    <n v="1983"/>
    <n v="16"/>
    <s v="16-Aug-1983"/>
    <n v="30544"/>
    <n v="39"/>
  </r>
  <r>
    <s v="Id1891"/>
    <n v="1995"/>
    <s v="Sep"/>
    <n v="14"/>
    <n v="2"/>
    <n v="4058.71"/>
    <s v="tier - 3"/>
    <s v="tier - 3"/>
    <s v="R1012"/>
    <s v="14-Sep-1995"/>
    <s v="Oct"/>
    <x v="1"/>
    <x v="0"/>
    <s v="R1012"/>
    <n v="1995"/>
    <n v="14"/>
    <s v="14-Oct-1995"/>
    <n v="34986"/>
    <n v="27"/>
  </r>
  <r>
    <s v="Id1892"/>
    <n v="1993"/>
    <s v="Aug"/>
    <n v="13"/>
    <n v="2"/>
    <n v="4058.12"/>
    <s v="tier - 2"/>
    <s v="tier - 1"/>
    <s v="R1013"/>
    <s v="13-Aug-1993"/>
    <s v="Dec"/>
    <x v="2"/>
    <x v="2"/>
    <s v="R1013"/>
    <n v="1993"/>
    <n v="13"/>
    <s v="13-Dec-1993"/>
    <n v="34316"/>
    <n v="29"/>
  </r>
  <r>
    <s v="Id1893"/>
    <n v="1988"/>
    <s v="Nov"/>
    <n v="30"/>
    <n v="3"/>
    <n v="4047.94"/>
    <s v="tier - 2"/>
    <s v="tier - 1"/>
    <s v="R1013"/>
    <s v="30-Nov-1988"/>
    <s v="Jun"/>
    <x v="2"/>
    <x v="2"/>
    <s v="R1013"/>
    <n v="1988"/>
    <n v="30"/>
    <s v="30-Jun-1988"/>
    <n v="32324"/>
    <n v="34"/>
  </r>
  <r>
    <s v="Id1894"/>
    <n v="1993"/>
    <s v="Dec"/>
    <n v="26"/>
    <n v="1"/>
    <n v="4040.56"/>
    <s v="tier - 3"/>
    <s v="tier - 3"/>
    <s v="R1015"/>
    <s v="26-Dec-1993"/>
    <s v="Oct"/>
    <x v="1"/>
    <x v="0"/>
    <s v="R1015"/>
    <n v="1993"/>
    <n v="26"/>
    <s v="26-Oct-1993"/>
    <n v="34268"/>
    <n v="29"/>
  </r>
  <r>
    <s v="Id1895"/>
    <n v="1983"/>
    <s v="Nov"/>
    <n v="10"/>
    <n v="3"/>
    <n v="4039.9"/>
    <s v="tier - 2"/>
    <s v="tier - 1"/>
    <s v="R1013"/>
    <s v="10-Nov-1983"/>
    <s v="Sep"/>
    <x v="2"/>
    <x v="2"/>
    <s v="R1013"/>
    <n v="1983"/>
    <n v="10"/>
    <s v="10-Sep-1983"/>
    <n v="30569"/>
    <n v="39"/>
  </r>
  <r>
    <s v="Id1896"/>
    <n v="1984"/>
    <s v="Jul"/>
    <n v="7"/>
    <n v="3"/>
    <n v="4038.41"/>
    <s v="tier - 2"/>
    <s v="tier - 1"/>
    <s v="R1013"/>
    <s v="7-Jul-1984"/>
    <s v="Dec"/>
    <x v="2"/>
    <x v="2"/>
    <s v="R1013"/>
    <n v="1984"/>
    <n v="7"/>
    <s v="7-Dec-1984"/>
    <n v="31023"/>
    <n v="38"/>
  </r>
  <r>
    <s v="Id1897"/>
    <n v="1992"/>
    <s v="Oct"/>
    <n v="11"/>
    <n v="1"/>
    <n v="4032.24"/>
    <s v="tier - 3"/>
    <s v="tier - 3"/>
    <s v="R1012"/>
    <s v="11-Oct-1992"/>
    <s v="Aug"/>
    <x v="1"/>
    <x v="0"/>
    <s v="R1012"/>
    <n v="1992"/>
    <n v="11"/>
    <s v="11-Aug-1992"/>
    <n v="33827"/>
    <n v="30"/>
  </r>
  <r>
    <s v="Id1898"/>
    <n v="2000"/>
    <s v="Sep"/>
    <n v="13"/>
    <n v="3"/>
    <n v="4005.42"/>
    <s v="tier - 2"/>
    <s v="tier - 1"/>
    <s v="R1015"/>
    <s v="13-Sep-2000"/>
    <s v="Sep"/>
    <x v="2"/>
    <x v="2"/>
    <s v="R1015"/>
    <n v="2000"/>
    <n v="13"/>
    <s v="13-Sep-2000"/>
    <n v="36782"/>
    <n v="22"/>
  </r>
  <r>
    <s v="Id1899"/>
    <n v="1989"/>
    <s v="Jul"/>
    <n v="10"/>
    <n v="3"/>
    <n v="4002.36"/>
    <s v="tier - 2"/>
    <s v="tier - 1"/>
    <s v="R1013"/>
    <s v="10-Jul-1989"/>
    <s v="Jun"/>
    <x v="2"/>
    <x v="2"/>
    <s v="R1013"/>
    <n v="1989"/>
    <n v="10"/>
    <s v="10-Jun-1989"/>
    <n v="32669"/>
    <n v="33"/>
  </r>
  <r>
    <s v="Id19"/>
    <n v="1964"/>
    <s v="Nov"/>
    <n v="7"/>
    <n v="2"/>
    <n v="47496.49"/>
    <s v="tier - 1"/>
    <s v="tier - 3"/>
    <s v="R1012"/>
    <s v="7-Nov-1964"/>
    <s v="Jun"/>
    <x v="0"/>
    <x v="0"/>
    <s v="R1012"/>
    <n v="1964"/>
    <n v="7"/>
    <s v="7-Jun-1964"/>
    <n v="23535"/>
    <n v="59"/>
  </r>
  <r>
    <s v="Id190"/>
    <n v="2003"/>
    <s v="Dec"/>
    <n v="9"/>
    <n v="2"/>
    <n v="36397.58"/>
    <s v="tier - 2"/>
    <s v="tier - 3"/>
    <s v="R1011"/>
    <s v="9-Dec-2003"/>
    <s v="Nov"/>
    <x v="2"/>
    <x v="0"/>
    <s v="R1011"/>
    <n v="2003"/>
    <n v="9"/>
    <s v="9-Nov-2003"/>
    <n v="37934"/>
    <n v="19"/>
  </r>
  <r>
    <s v="Id1900"/>
    <n v="1990"/>
    <s v="Nov"/>
    <n v="1"/>
    <n v="0"/>
    <n v="3994.18"/>
    <s v="tier - 2"/>
    <s v="tier - 2"/>
    <s v="R1013"/>
    <s v="1-Nov-1990"/>
    <s v="Jun"/>
    <x v="2"/>
    <x v="1"/>
    <s v="R1013"/>
    <n v="1990"/>
    <n v="1"/>
    <s v="1-Jun-1990"/>
    <n v="33025"/>
    <n v="33"/>
  </r>
  <r>
    <s v="Id1901"/>
    <n v="1990"/>
    <s v="Nov"/>
    <n v="22"/>
    <n v="0"/>
    <n v="3989.84"/>
    <s v="tier - 2"/>
    <s v="tier - 2"/>
    <s v="R1011"/>
    <s v="22-Nov-1990"/>
    <s v="Oct"/>
    <x v="2"/>
    <x v="1"/>
    <s v="R1011"/>
    <n v="1990"/>
    <n v="22"/>
    <s v="22-Oct-1990"/>
    <n v="33168"/>
    <n v="32"/>
  </r>
  <r>
    <s v="Id1902"/>
    <n v="1996"/>
    <s v="Sep"/>
    <n v="8"/>
    <n v="2"/>
    <n v="3987.93"/>
    <s v="tier - 2"/>
    <s v="tier - 2"/>
    <s v="R1011"/>
    <s v="8-Sep-1996"/>
    <s v="Nov"/>
    <x v="2"/>
    <x v="1"/>
    <s v="R1011"/>
    <n v="1996"/>
    <n v="8"/>
    <s v="8-Nov-1996"/>
    <n v="35377"/>
    <n v="26"/>
  </r>
  <r>
    <s v="Id1903"/>
    <n v="1996"/>
    <s v="Aug"/>
    <n v="17"/>
    <n v="2"/>
    <n v="3981.98"/>
    <s v="tier - 2"/>
    <s v="tier - 2"/>
    <s v="R1013"/>
    <s v="17-Aug-1996"/>
    <s v="Oct"/>
    <x v="2"/>
    <x v="1"/>
    <s v="R1013"/>
    <n v="1996"/>
    <n v="17"/>
    <s v="17-Oct-1996"/>
    <n v="35355"/>
    <n v="26"/>
  </r>
  <r>
    <s v="Id1904"/>
    <n v="1990"/>
    <s v="Jul"/>
    <n v="29"/>
    <n v="0"/>
    <n v="3972.92"/>
    <s v="tier - 2"/>
    <s v="tier - 3"/>
    <s v="R1013"/>
    <s v="29-Jul-1990"/>
    <s v="Jun"/>
    <x v="2"/>
    <x v="0"/>
    <s v="R1013"/>
    <n v="1990"/>
    <n v="29"/>
    <s v="29-Jun-1990"/>
    <n v="33053"/>
    <n v="32"/>
  </r>
  <r>
    <s v="Id1905"/>
    <n v="1995"/>
    <s v="Jul"/>
    <n v="11"/>
    <n v="1"/>
    <n v="3956.07"/>
    <s v="tier - 2"/>
    <s v="tier - 2"/>
    <s v="R1012"/>
    <s v="11-Jul-1995"/>
    <s v="Sep"/>
    <x v="2"/>
    <x v="1"/>
    <s v="R1012"/>
    <n v="1995"/>
    <n v="11"/>
    <s v="11-Sep-1995"/>
    <n v="34953"/>
    <n v="27"/>
  </r>
  <r>
    <s v="Id1906"/>
    <n v="1999"/>
    <s v="Jul"/>
    <n v="10"/>
    <n v="0"/>
    <n v="3955.98"/>
    <s v="tier - 2"/>
    <s v="tier - 3"/>
    <s v="R1021"/>
    <s v="10-Jul-1999"/>
    <s v="Jun"/>
    <x v="2"/>
    <x v="0"/>
    <s v="R1021"/>
    <n v="1999"/>
    <n v="10"/>
    <s v="10-Jun-1999"/>
    <n v="36321"/>
    <n v="23"/>
  </r>
  <r>
    <s v="Id1907"/>
    <n v="1993"/>
    <s v="Nov"/>
    <n v="11"/>
    <n v="1"/>
    <n v="3947.41"/>
    <s v="tier - 2"/>
    <s v="tier - 2"/>
    <s v="R1013"/>
    <s v="11-Nov-1993"/>
    <s v="Sep"/>
    <x v="2"/>
    <x v="1"/>
    <s v="R1013"/>
    <n v="1993"/>
    <n v="11"/>
    <s v="11-Sep-1993"/>
    <n v="34223"/>
    <n v="29"/>
  </r>
  <r>
    <s v="Id1908"/>
    <n v="1993"/>
    <s v="Sep"/>
    <n v="29"/>
    <n v="0"/>
    <n v="3943.6"/>
    <s v="tier - 2"/>
    <s v="tier - 3"/>
    <s v="R1024"/>
    <s v="29-Sep-1993"/>
    <s v="Sep"/>
    <x v="2"/>
    <x v="0"/>
    <s v="R1024"/>
    <n v="1993"/>
    <n v="29"/>
    <s v="29-Sep-1993"/>
    <n v="34241"/>
    <n v="29"/>
  </r>
  <r>
    <s v="Id1909"/>
    <n v="1988"/>
    <s v="Oct"/>
    <n v="24"/>
    <n v="0"/>
    <n v="3935.18"/>
    <s v="tier - 3"/>
    <s v="tier - 1"/>
    <s v="R1013"/>
    <s v="24-Oct-1988"/>
    <s v="Sep"/>
    <x v="1"/>
    <x v="2"/>
    <s v="R1013"/>
    <n v="1988"/>
    <n v="24"/>
    <s v="24-Sep-1988"/>
    <n v="32410"/>
    <n v="34"/>
  </r>
  <r>
    <s v="Id191"/>
    <n v="1975"/>
    <s v="Jun"/>
    <n v="5"/>
    <n v="1"/>
    <n v="36350.71"/>
    <s v="tier - 1"/>
    <s v="tier - 2"/>
    <s v="R1011"/>
    <s v="5-Jun-1975"/>
    <s v="Aug"/>
    <x v="0"/>
    <x v="1"/>
    <s v="R1011"/>
    <n v="1975"/>
    <n v="5"/>
    <s v="5-Aug-1975"/>
    <n v="27611"/>
    <n v="47"/>
  </r>
  <r>
    <s v="Id1910"/>
    <n v="2002"/>
    <s v="Jun"/>
    <n v="15"/>
    <n v="0"/>
    <n v="3931.51"/>
    <s v="tier - 2"/>
    <s v="tier - 3"/>
    <s v="R1011"/>
    <s v="15-Jun-2002"/>
    <s v="Nov"/>
    <x v="2"/>
    <x v="0"/>
    <s v="R1011"/>
    <n v="2002"/>
    <n v="15"/>
    <s v="15-Nov-2002"/>
    <n v="37575"/>
    <n v="20"/>
  </r>
  <r>
    <s v="Id1911"/>
    <n v="2000"/>
    <s v="Jul"/>
    <n v="10"/>
    <n v="2"/>
    <n v="3925.76"/>
    <s v="tier - 2"/>
    <s v="tier - 2"/>
    <s v="R1024"/>
    <s v="10-Jul-2000"/>
    <s v="Sep"/>
    <x v="2"/>
    <x v="1"/>
    <s v="R1024"/>
    <n v="2000"/>
    <n v="10"/>
    <s v="10-Sep-2000"/>
    <n v="36779"/>
    <n v="22"/>
  </r>
  <r>
    <s v="Id1912"/>
    <n v="1985"/>
    <s v="Jul"/>
    <n v="5"/>
    <n v="3"/>
    <n v="3910.44"/>
    <s v="tier - 2"/>
    <s v="tier - 2"/>
    <s v="R1013"/>
    <s v="5-Jul-1985"/>
    <s v="Dec"/>
    <x v="2"/>
    <x v="1"/>
    <s v="R1013"/>
    <n v="1985"/>
    <n v="5"/>
    <s v="5-Dec-1985"/>
    <n v="31386"/>
    <n v="37"/>
  </r>
  <r>
    <s v="Id1913"/>
    <n v="1997"/>
    <s v="Nov"/>
    <n v="24"/>
    <n v="3"/>
    <n v="3906.13"/>
    <s v="tier - 3"/>
    <s v="tier - 3"/>
    <s v="R1011"/>
    <s v="24-Nov-1997"/>
    <s v="Jun"/>
    <x v="1"/>
    <x v="0"/>
    <s v="R1011"/>
    <n v="1997"/>
    <n v="24"/>
    <s v="24-Jun-1997"/>
    <n v="35605"/>
    <n v="25"/>
  </r>
  <r>
    <s v="Id1914"/>
    <n v="1981"/>
    <s v="Aug"/>
    <n v="27"/>
    <n v="1"/>
    <n v="3902.07"/>
    <s v="tier - 2"/>
    <s v="tier - 2"/>
    <s v="R1013"/>
    <s v="27-Aug-1981"/>
    <s v="Jun"/>
    <x v="2"/>
    <x v="1"/>
    <s v="R1013"/>
    <n v="1981"/>
    <n v="27"/>
    <s v="27-Jun-1981"/>
    <n v="29764"/>
    <n v="41"/>
  </r>
  <r>
    <s v="Id1915"/>
    <n v="1993"/>
    <s v="Sep"/>
    <n v="14"/>
    <n v="0"/>
    <n v="3898.35"/>
    <s v="tier - 2"/>
    <s v="tier - 2"/>
    <s v="R1012"/>
    <s v="14-Sep-1993"/>
    <s v="Aug"/>
    <x v="2"/>
    <x v="1"/>
    <s v="R1012"/>
    <n v="1993"/>
    <n v="14"/>
    <s v="14-Aug-1993"/>
    <n v="34195"/>
    <n v="29"/>
  </r>
  <r>
    <s v="Id1916"/>
    <n v="2004"/>
    <s v="Jul"/>
    <n v="13"/>
    <n v="0"/>
    <n v="3889.2"/>
    <s v="tier - 2"/>
    <s v="tier - 2"/>
    <s v="R1012"/>
    <s v="13-Jul-2004"/>
    <s v="Jun"/>
    <x v="2"/>
    <x v="1"/>
    <s v="R1012"/>
    <n v="2004"/>
    <n v="13"/>
    <s v="13-Jun-2004"/>
    <n v="38151"/>
    <n v="18"/>
  </r>
  <r>
    <s v="Id1917"/>
    <n v="1996"/>
    <s v="Oct"/>
    <n v="23"/>
    <n v="2"/>
    <n v="3877.3"/>
    <s v="tier - 1"/>
    <s v="tier - 3"/>
    <s v="R1012"/>
    <s v="23-Oct-1996"/>
    <s v="Jul"/>
    <x v="0"/>
    <x v="0"/>
    <s v="R1012"/>
    <n v="1996"/>
    <n v="23"/>
    <s v="23-Jul-1996"/>
    <n v="35269"/>
    <n v="26"/>
  </r>
  <r>
    <s v="Id1918"/>
    <n v="1991"/>
    <s v="Jul"/>
    <n v="25"/>
    <n v="1"/>
    <n v="3875.73"/>
    <s v="tier - 2"/>
    <s v="tier - 3"/>
    <s v="R1013"/>
    <s v="25-Jul-1991"/>
    <s v="Jul"/>
    <x v="2"/>
    <x v="0"/>
    <s v="R1013"/>
    <n v="1991"/>
    <n v="25"/>
    <s v="25-Jul-1991"/>
    <n v="33444"/>
    <n v="31"/>
  </r>
  <r>
    <s v="Id1919"/>
    <n v="1990"/>
    <s v="Jun"/>
    <n v="24"/>
    <n v="0"/>
    <n v="3866.86"/>
    <s v="tier - 1"/>
    <s v="tier - 1"/>
    <s v="R1012"/>
    <s v="24-Jun-1990"/>
    <s v="Jul"/>
    <x v="0"/>
    <x v="2"/>
    <s v="R1012"/>
    <n v="1990"/>
    <n v="24"/>
    <s v="24-Jul-1990"/>
    <n v="33078"/>
    <n v="32"/>
  </r>
  <r>
    <s v="Id192"/>
    <n v="1967"/>
    <s v="Oct"/>
    <n v="18"/>
    <n v="0"/>
    <n v="36332.449999999997"/>
    <s v="tier - 1"/>
    <s v="tier - 3"/>
    <s v="R1011"/>
    <s v="18-Oct-1967"/>
    <s v="Jun"/>
    <x v="0"/>
    <x v="0"/>
    <s v="R1011"/>
    <n v="1967"/>
    <n v="18"/>
    <s v="18-Jun-1967"/>
    <n v="24641"/>
    <n v="55"/>
  </r>
  <r>
    <s v="Id1920"/>
    <n v="2001"/>
    <s v="Oct"/>
    <n v="18"/>
    <n v="3"/>
    <n v="3861.21"/>
    <s v="tier - 2"/>
    <s v="tier - 2"/>
    <s v="R1016"/>
    <s v="18-Oct-2001"/>
    <s v="Sep"/>
    <x v="2"/>
    <x v="1"/>
    <s v="R1016"/>
    <n v="2001"/>
    <n v="18"/>
    <s v="18-Sep-2001"/>
    <n v="37152"/>
    <n v="21"/>
  </r>
  <r>
    <s v="Id1921"/>
    <n v="2001"/>
    <s v="Jun"/>
    <n v="6"/>
    <n v="0"/>
    <n v="3858.51"/>
    <s v="tier - 2"/>
    <s v="tier - 3"/>
    <s v="R1025"/>
    <s v="6-Jun-2001"/>
    <s v="Sep"/>
    <x v="2"/>
    <x v="0"/>
    <s v="R1025"/>
    <n v="2001"/>
    <n v="6"/>
    <s v="6-Sep-2001"/>
    <n v="37140"/>
    <n v="21"/>
  </r>
  <r>
    <s v="Id1922"/>
    <n v="1991"/>
    <s v="Aug"/>
    <n v="19"/>
    <n v="0"/>
    <n v="3857.76"/>
    <s v="tier - 3"/>
    <s v="tier - 1"/>
    <s v="R1016"/>
    <s v="19-Aug-1991"/>
    <s v="Sep"/>
    <x v="1"/>
    <x v="2"/>
    <s v="R1016"/>
    <n v="1991"/>
    <n v="19"/>
    <s v="19-Sep-1991"/>
    <n v="33500"/>
    <n v="31"/>
  </r>
  <r>
    <s v="Id1923"/>
    <n v="1994"/>
    <s v="Aug"/>
    <n v="12"/>
    <n v="2"/>
    <n v="3847.67"/>
    <s v="tier - 3"/>
    <s v="tier - 2"/>
    <s v="R1011"/>
    <s v="12-Aug-1994"/>
    <s v="Jun"/>
    <x v="1"/>
    <x v="1"/>
    <s v="R1011"/>
    <n v="1994"/>
    <n v="12"/>
    <s v="12-Jun-1994"/>
    <n v="34497"/>
    <n v="28"/>
  </r>
  <r>
    <s v="Id1924"/>
    <n v="1981"/>
    <s v="Sep"/>
    <n v="29"/>
    <n v="1"/>
    <n v="3797.2"/>
    <s v="tier - 2"/>
    <s v="tier - 3"/>
    <s v="R1012"/>
    <s v="29-Sep-1981"/>
    <s v="Sep"/>
    <x v="2"/>
    <x v="0"/>
    <s v="R1012"/>
    <n v="1981"/>
    <n v="29"/>
    <s v="29-Sep-1981"/>
    <n v="29858"/>
    <n v="41"/>
  </r>
  <r>
    <s v="Id1925"/>
    <n v="1999"/>
    <s v="Jun"/>
    <n v="24"/>
    <n v="0"/>
    <n v="3796.36"/>
    <s v="tier - 2"/>
    <s v="tier - 3"/>
    <s v="R1012"/>
    <s v="24-Jun-1999"/>
    <s v="Sep"/>
    <x v="2"/>
    <x v="0"/>
    <s v="R1012"/>
    <n v="1999"/>
    <n v="24"/>
    <s v="24-Sep-1999"/>
    <n v="36427"/>
    <n v="23"/>
  </r>
  <r>
    <s v="Id1926"/>
    <n v="1988"/>
    <s v="Aug"/>
    <n v="28"/>
    <n v="3"/>
    <n v="3793.55"/>
    <s v="tier - 2"/>
    <s v="tier - 3"/>
    <s v="R1013"/>
    <s v="28-Aug-1988"/>
    <s v="Sep"/>
    <x v="2"/>
    <x v="0"/>
    <s v="R1013"/>
    <n v="1988"/>
    <n v="28"/>
    <s v="28-Sep-1988"/>
    <n v="32414"/>
    <n v="34"/>
  </r>
  <r>
    <s v="Id1927"/>
    <n v="1981"/>
    <s v="Dec"/>
    <n v="13"/>
    <n v="1"/>
    <n v="3785.77"/>
    <s v="tier - 2"/>
    <s v="tier - 1"/>
    <s v="R1013"/>
    <s v="13-Dec-1981"/>
    <s v="Sep"/>
    <x v="2"/>
    <x v="2"/>
    <s v="R1013"/>
    <n v="1981"/>
    <n v="13"/>
    <s v="13-Sep-1981"/>
    <n v="29842"/>
    <n v="41"/>
  </r>
  <r>
    <s v="Id1928"/>
    <n v="1987"/>
    <s v="Oct"/>
    <n v="24"/>
    <n v="3"/>
    <n v="3773.23"/>
    <s v="tier - 2"/>
    <s v="tier - 3"/>
    <s v="R1013"/>
    <s v="24-Oct-1987"/>
    <s v="Sep"/>
    <x v="2"/>
    <x v="0"/>
    <s v="R1013"/>
    <n v="1987"/>
    <n v="24"/>
    <s v="24-Sep-1987"/>
    <n v="32044"/>
    <n v="35"/>
  </r>
  <r>
    <s v="Id1929"/>
    <n v="1994"/>
    <s v="Nov"/>
    <n v="21"/>
    <n v="1"/>
    <n v="3766.88"/>
    <s v="tier - 2"/>
    <s v="tier - 1"/>
    <s v="R1013"/>
    <s v="21-Nov-1994"/>
    <s v="Jun"/>
    <x v="2"/>
    <x v="2"/>
    <s v="R1013"/>
    <n v="1994"/>
    <n v="21"/>
    <s v="21-Jun-1994"/>
    <n v="34506"/>
    <n v="28"/>
  </r>
  <r>
    <s v="Id193"/>
    <n v="1992"/>
    <s v="Jun"/>
    <n v="16"/>
    <n v="0"/>
    <n v="36314.050000000003"/>
    <s v="tier - 2"/>
    <s v="tier - 2"/>
    <s v="R1011"/>
    <s v="16-Jun-1992"/>
    <s v="Jun"/>
    <x v="2"/>
    <x v="1"/>
    <s v="R1011"/>
    <n v="1992"/>
    <n v="16"/>
    <s v="16-Jun-1992"/>
    <n v="33771"/>
    <n v="30"/>
  </r>
  <r>
    <s v="Id1930"/>
    <n v="1991"/>
    <s v="Oct"/>
    <n v="24"/>
    <n v="0"/>
    <n v="3761.29"/>
    <s v="tier - 2"/>
    <s v="tier - 3"/>
    <s v="R1011"/>
    <s v="24-Oct-1991"/>
    <s v="Dec"/>
    <x v="2"/>
    <x v="0"/>
    <s v="R1011"/>
    <n v="1991"/>
    <n v="24"/>
    <s v="24-Dec-1991"/>
    <n v="33596"/>
    <n v="31"/>
  </r>
  <r>
    <s v="Id1931"/>
    <n v="1991"/>
    <s v="Aug"/>
    <n v="25"/>
    <n v="0"/>
    <n v="3757.84"/>
    <s v="tier - 2"/>
    <s v="tier - 1"/>
    <s v="R1013"/>
    <s v="25-Aug-1991"/>
    <s v="Sep"/>
    <x v="2"/>
    <x v="2"/>
    <s v="R1013"/>
    <n v="1991"/>
    <n v="25"/>
    <s v="25-Sep-1991"/>
    <n v="33506"/>
    <n v="31"/>
  </r>
  <r>
    <s v="Id1932"/>
    <n v="1991"/>
    <s v="Oct"/>
    <n v="28"/>
    <n v="0"/>
    <n v="3756.62"/>
    <s v="tier - 2"/>
    <s v="tier - 2"/>
    <s v="R1013"/>
    <s v="28-Oct-1991"/>
    <s v="Nov"/>
    <x v="2"/>
    <x v="1"/>
    <s v="R1013"/>
    <n v="1991"/>
    <n v="28"/>
    <s v="28-Nov-1991"/>
    <n v="33570"/>
    <n v="31"/>
  </r>
  <r>
    <s v="Id1933"/>
    <n v="1986"/>
    <s v="Sep"/>
    <n v="9"/>
    <n v="3"/>
    <n v="3748.56"/>
    <s v="tier - 2"/>
    <s v="tier - 2"/>
    <s v="R1013"/>
    <s v="9-Sep-1986"/>
    <s v="Dec"/>
    <x v="2"/>
    <x v="1"/>
    <s v="R1013"/>
    <n v="1986"/>
    <n v="9"/>
    <s v="9-Dec-1986"/>
    <n v="31755"/>
    <n v="36"/>
  </r>
  <r>
    <s v="Id1934"/>
    <n v="1993"/>
    <s v="Jun"/>
    <n v="22"/>
    <n v="0"/>
    <n v="3736.46"/>
    <s v="tier - 2"/>
    <s v="tier - 2"/>
    <s v="R1012"/>
    <s v="22-Jun-1993"/>
    <s v="Jun"/>
    <x v="2"/>
    <x v="1"/>
    <s v="R1012"/>
    <n v="1993"/>
    <n v="22"/>
    <s v="22-Jun-1993"/>
    <n v="34142"/>
    <n v="29"/>
  </r>
  <r>
    <s v="Id1935"/>
    <n v="1994"/>
    <s v="Aug"/>
    <n v="22"/>
    <n v="0"/>
    <n v="3732.63"/>
    <s v="tier - 2"/>
    <s v="tier - 3"/>
    <s v="R1024"/>
    <s v="22-Aug-1994"/>
    <s v="Dec"/>
    <x v="2"/>
    <x v="0"/>
    <s v="R1024"/>
    <n v="1994"/>
    <n v="22"/>
    <s v="22-Dec-1994"/>
    <n v="34690"/>
    <n v="28"/>
  </r>
  <r>
    <s v="Id1936"/>
    <n v="1986"/>
    <s v="Dec"/>
    <n v="1"/>
    <n v="3"/>
    <n v="3731.6"/>
    <s v="tier - 2"/>
    <s v="tier - 2"/>
    <s v="R1013"/>
    <s v="1-Dec-1986"/>
    <s v="Aug"/>
    <x v="2"/>
    <x v="1"/>
    <s v="R1013"/>
    <n v="1986"/>
    <n v="1"/>
    <s v="1-Aug-1986"/>
    <n v="31625"/>
    <n v="36"/>
  </r>
  <r>
    <s v="Id1937"/>
    <n v="2004"/>
    <s v="Nov"/>
    <n v="5"/>
    <n v="0"/>
    <n v="3722.23"/>
    <s v="tier - 2"/>
    <s v="tier - 2"/>
    <s v="R1025"/>
    <s v="5-Nov-2004"/>
    <s v="Jul"/>
    <x v="2"/>
    <x v="1"/>
    <s v="R1025"/>
    <n v="2004"/>
    <n v="5"/>
    <s v="5-Jul-2004"/>
    <n v="38173"/>
    <n v="18"/>
  </r>
  <r>
    <s v="Id1938"/>
    <n v="1989"/>
    <s v="Dec"/>
    <n v="2"/>
    <n v="0"/>
    <n v="3704.35"/>
    <s v="tier - 2"/>
    <s v="tier - 2"/>
    <s v="R1013"/>
    <s v="2-Dec-1989"/>
    <s v="Jul"/>
    <x v="2"/>
    <x v="1"/>
    <s v="R1013"/>
    <n v="1989"/>
    <n v="2"/>
    <s v="2-Jul-1989"/>
    <n v="32691"/>
    <n v="33"/>
  </r>
  <r>
    <s v="Id1939"/>
    <n v="1988"/>
    <s v="Aug"/>
    <n v="18"/>
    <n v="3"/>
    <n v="3699.54"/>
    <s v="tier - 2"/>
    <s v="tier - 3"/>
    <s v="R1013"/>
    <s v="18-Aug-1988"/>
    <s v="Dec"/>
    <x v="2"/>
    <x v="0"/>
    <s v="R1013"/>
    <n v="1988"/>
    <n v="18"/>
    <s v="18-Dec-1988"/>
    <n v="32495"/>
    <n v="34"/>
  </r>
  <r>
    <s v="Id194"/>
    <n v="2004"/>
    <s v="Dec"/>
    <n v="25"/>
    <n v="0"/>
    <n v="36307.800000000003"/>
    <s v="tier - 1"/>
    <s v="tier - 2"/>
    <s v="R1013"/>
    <s v="25-Dec-2004"/>
    <s v="Nov"/>
    <x v="0"/>
    <x v="1"/>
    <s v="R1013"/>
    <n v="2004"/>
    <n v="25"/>
    <s v="25-Nov-2004"/>
    <n v="38316"/>
    <n v="18"/>
  </r>
  <r>
    <s v="Id1940"/>
    <n v="1995"/>
    <s v="Oct"/>
    <n v="21"/>
    <n v="2"/>
    <n v="3693.43"/>
    <s v="tier - 2"/>
    <s v="tier - 3"/>
    <s v="R1011"/>
    <s v="21-Oct-1995"/>
    <s v="Dec"/>
    <x v="2"/>
    <x v="0"/>
    <s v="R1011"/>
    <n v="1995"/>
    <n v="21"/>
    <s v="21-Dec-1995"/>
    <n v="35054"/>
    <n v="27"/>
  </r>
  <r>
    <s v="Id1941"/>
    <n v="1981"/>
    <s v="Dec"/>
    <n v="14"/>
    <n v="1"/>
    <n v="3688.38"/>
    <s v="tier - 2"/>
    <s v="tier - 2"/>
    <s v="R1013"/>
    <s v="14-Dec-1981"/>
    <s v="Aug"/>
    <x v="2"/>
    <x v="1"/>
    <s v="R1013"/>
    <n v="1981"/>
    <n v="14"/>
    <s v="14-Aug-1981"/>
    <n v="29812"/>
    <n v="41"/>
  </r>
  <r>
    <s v="Id1942"/>
    <n v="2003"/>
    <s v="Jul"/>
    <n v="10"/>
    <n v="0"/>
    <n v="3688.35"/>
    <s v="tier - 2"/>
    <s v="tier - 2"/>
    <s v="R1021"/>
    <s v="10-Jul-2003"/>
    <s v="Aug"/>
    <x v="2"/>
    <x v="1"/>
    <s v="R1021"/>
    <n v="2003"/>
    <n v="10"/>
    <s v="10-Aug-2003"/>
    <n v="37843"/>
    <n v="19"/>
  </r>
  <r>
    <s v="Id1943"/>
    <n v="1984"/>
    <s v="Jul"/>
    <n v="6"/>
    <n v="3"/>
    <n v="3678.86"/>
    <s v="tier - 2"/>
    <s v="tier - 3"/>
    <s v="R1013"/>
    <s v="6-Jul-1984"/>
    <s v="Sep"/>
    <x v="2"/>
    <x v="0"/>
    <s v="R1013"/>
    <n v="1984"/>
    <n v="6"/>
    <s v="6-Sep-1984"/>
    <n v="30931"/>
    <n v="38"/>
  </r>
  <r>
    <s v="Id1944"/>
    <n v="1992"/>
    <s v="Sep"/>
    <n v="14"/>
    <n v="1"/>
    <n v="3659.35"/>
    <s v="tier - 3"/>
    <s v="tier - 1"/>
    <s v="R1011"/>
    <s v="14-Sep-1992"/>
    <s v="Sep"/>
    <x v="1"/>
    <x v="2"/>
    <s v="R1011"/>
    <n v="1992"/>
    <n v="14"/>
    <s v="14-Sep-1992"/>
    <n v="33861"/>
    <n v="30"/>
  </r>
  <r>
    <s v="Id1945"/>
    <n v="1990"/>
    <s v="Nov"/>
    <n v="8"/>
    <n v="3"/>
    <n v="3653.29"/>
    <s v="tier - 2"/>
    <s v="tier - 3"/>
    <s v="R1011"/>
    <s v="8-Nov-1990"/>
    <s v="Dec"/>
    <x v="2"/>
    <x v="0"/>
    <s v="R1011"/>
    <n v="1990"/>
    <n v="8"/>
    <s v="8-Dec-1990"/>
    <n v="33215"/>
    <n v="32"/>
  </r>
  <r>
    <s v="Id1946"/>
    <n v="1992"/>
    <s v="Nov"/>
    <n v="17"/>
    <n v="0"/>
    <n v="3645.09"/>
    <s v="tier - 1"/>
    <s v="tier - 2"/>
    <s v="R1014"/>
    <s v="17-Nov-1992"/>
    <s v="Nov"/>
    <x v="0"/>
    <x v="1"/>
    <s v="R1014"/>
    <n v="1992"/>
    <n v="17"/>
    <s v="17-Nov-1992"/>
    <n v="33925"/>
    <n v="30"/>
  </r>
  <r>
    <s v="Id1947"/>
    <n v="1985"/>
    <s v="Jun"/>
    <n v="14"/>
    <n v="3"/>
    <n v="3622.13"/>
    <s v="tier - 2"/>
    <s v="tier - 1"/>
    <s v="R1013"/>
    <s v="14-Jun-1985"/>
    <s v="Dec"/>
    <x v="2"/>
    <x v="2"/>
    <s v="R1013"/>
    <n v="1985"/>
    <n v="14"/>
    <s v="14-Dec-1985"/>
    <n v="31395"/>
    <n v="37"/>
  </r>
  <r>
    <s v="Id1948"/>
    <n v="1990"/>
    <s v="Oct"/>
    <n v="11"/>
    <n v="3"/>
    <n v="3606.43"/>
    <s v="tier - 2"/>
    <s v="tier - 1"/>
    <s v="R1013"/>
    <s v="11-Oct-1990"/>
    <s v="Jul"/>
    <x v="2"/>
    <x v="2"/>
    <s v="R1013"/>
    <n v="1990"/>
    <n v="11"/>
    <s v="11-Jul-1990"/>
    <n v="33065"/>
    <n v="32"/>
  </r>
  <r>
    <s v="Id1949"/>
    <n v="1988"/>
    <s v="Nov"/>
    <n v="4"/>
    <n v="3"/>
    <n v="3603.6"/>
    <s v="tier - 2"/>
    <s v="tier - 1"/>
    <s v="R1013"/>
    <s v="4-Nov-1988"/>
    <s v="Jul"/>
    <x v="2"/>
    <x v="2"/>
    <s v="R1013"/>
    <n v="1988"/>
    <n v="4"/>
    <s v="4-Jul-1988"/>
    <n v="32328"/>
    <n v="34"/>
  </r>
  <r>
    <s v="Id195"/>
    <n v="2003"/>
    <s v="Sep"/>
    <n v="5"/>
    <n v="0"/>
    <n v="36219.410000000003"/>
    <s v="tier - 1"/>
    <s v="tier - 1"/>
    <s v="R1012"/>
    <s v="5-Sep-2003"/>
    <s v="Sep"/>
    <x v="0"/>
    <x v="2"/>
    <s v="R1012"/>
    <n v="2003"/>
    <n v="5"/>
    <s v="5-Sep-2003"/>
    <n v="37869"/>
    <n v="19"/>
  </r>
  <r>
    <s v="Id1950"/>
    <n v="1999"/>
    <s v="Aug"/>
    <n v="12"/>
    <n v="3"/>
    <n v="3597.6"/>
    <s v="tier - 2"/>
    <s v="tier - 2"/>
    <s v="R1011"/>
    <s v="12-Aug-1999"/>
    <s v="Nov"/>
    <x v="2"/>
    <x v="1"/>
    <s v="R1011"/>
    <n v="1999"/>
    <n v="12"/>
    <s v="12-Nov-1999"/>
    <n v="36476"/>
    <n v="23"/>
  </r>
  <r>
    <s v="Id1951"/>
    <n v="1997"/>
    <s v="Nov"/>
    <n v="4"/>
    <n v="1"/>
    <n v="3594.17"/>
    <s v="tier - 2"/>
    <s v="tier - 2"/>
    <s v="R1012"/>
    <s v="4-Nov-1997"/>
    <s v="Oct"/>
    <x v="2"/>
    <x v="1"/>
    <s v="R1012"/>
    <n v="1997"/>
    <n v="4"/>
    <s v="4-Oct-1997"/>
    <n v="35707"/>
    <n v="25"/>
  </r>
  <r>
    <s v="Id1952"/>
    <n v="1999"/>
    <s v="Jun"/>
    <n v="6"/>
    <n v="3"/>
    <n v="3591.48"/>
    <s v="tier - 2"/>
    <s v="tier - 3"/>
    <s v="R1011"/>
    <s v="6-Jun-1999"/>
    <s v="Jul"/>
    <x v="2"/>
    <x v="0"/>
    <s v="R1011"/>
    <n v="1999"/>
    <n v="6"/>
    <s v="6-Jul-1999"/>
    <n v="36347"/>
    <n v="23"/>
  </r>
  <r>
    <s v="Id1953"/>
    <n v="1986"/>
    <s v="Dec"/>
    <n v="27"/>
    <n v="3"/>
    <n v="3589.14"/>
    <s v="tier - 2"/>
    <s v="tier - 2"/>
    <s v="R1013"/>
    <s v="27-Dec-1986"/>
    <s v="Sep"/>
    <x v="2"/>
    <x v="1"/>
    <s v="R1013"/>
    <n v="1986"/>
    <n v="27"/>
    <s v="27-Sep-1986"/>
    <n v="31682"/>
    <n v="36"/>
  </r>
  <r>
    <s v="Id1954"/>
    <n v="2001"/>
    <s v="Nov"/>
    <n v="11"/>
    <n v="2"/>
    <n v="3579.83"/>
    <s v="tier - 2"/>
    <s v="tier - 2"/>
    <s v="R1012"/>
    <s v="11-Nov-2001"/>
    <s v="Aug"/>
    <x v="2"/>
    <x v="1"/>
    <s v="R1012"/>
    <n v="2001"/>
    <n v="11"/>
    <s v="11-Aug-2001"/>
    <n v="37114"/>
    <n v="21"/>
  </r>
  <r>
    <s v="Id1955"/>
    <n v="1995"/>
    <s v="Aug"/>
    <n v="23"/>
    <n v="1"/>
    <n v="3578"/>
    <s v="tier - 2"/>
    <s v="tier - 3"/>
    <s v="R1011"/>
    <s v="23-Aug-1995"/>
    <s v="Oct"/>
    <x v="2"/>
    <x v="0"/>
    <s v="R1011"/>
    <n v="1995"/>
    <n v="23"/>
    <s v="23-Oct-1995"/>
    <n v="34995"/>
    <n v="27"/>
  </r>
  <r>
    <s v="Id1956"/>
    <n v="1988"/>
    <s v="Aug"/>
    <n v="18"/>
    <n v="3"/>
    <n v="3569.96"/>
    <s v="tier - 2"/>
    <s v="tier - 1"/>
    <s v="R1012"/>
    <s v="18-Aug-1988"/>
    <s v="Aug"/>
    <x v="2"/>
    <x v="2"/>
    <s v="R1012"/>
    <n v="1988"/>
    <n v="18"/>
    <s v="18-Aug-1988"/>
    <n v="32373"/>
    <n v="34"/>
  </r>
  <r>
    <s v="Id1957"/>
    <n v="1981"/>
    <s v="Oct"/>
    <n v="10"/>
    <n v="1"/>
    <n v="3562.87"/>
    <s v="tier - 2"/>
    <s v="tier - 1"/>
    <s v="R1013"/>
    <s v="10-Oct-1981"/>
    <s v="Aug"/>
    <x v="2"/>
    <x v="2"/>
    <s v="R1013"/>
    <n v="1981"/>
    <n v="10"/>
    <s v="10-Aug-1981"/>
    <n v="29808"/>
    <n v="41"/>
  </r>
  <r>
    <s v="Id1958"/>
    <n v="1995"/>
    <s v="Jun"/>
    <n v="16"/>
    <n v="1"/>
    <n v="3561.89"/>
    <s v="tier - 2"/>
    <s v="tier - 1"/>
    <s v="R1013"/>
    <s v="16-Jun-1995"/>
    <s v="Oct"/>
    <x v="2"/>
    <x v="2"/>
    <s v="R1013"/>
    <n v="1995"/>
    <n v="16"/>
    <s v="16-Oct-1995"/>
    <n v="34988"/>
    <n v="27"/>
  </r>
  <r>
    <s v="Id1959"/>
    <n v="1995"/>
    <s v="Oct"/>
    <n v="9"/>
    <n v="0"/>
    <n v="3558.62"/>
    <s v="tier - 2"/>
    <s v="tier - 3"/>
    <s v="R1024"/>
    <s v="9-Oct-1995"/>
    <s v="Oct"/>
    <x v="2"/>
    <x v="0"/>
    <s v="R1024"/>
    <n v="1995"/>
    <n v="9"/>
    <s v="9-Oct-1995"/>
    <n v="34981"/>
    <n v="27"/>
  </r>
  <r>
    <s v="Id196"/>
    <n v="1993"/>
    <s v="Dec"/>
    <n v="28"/>
    <n v="0"/>
    <n v="36197.699999999997"/>
    <s v="tier - 1"/>
    <s v="tier - 3"/>
    <s v="R1011"/>
    <s v="28-Dec-1993"/>
    <s v="Jun"/>
    <x v="0"/>
    <x v="0"/>
    <s v="R1011"/>
    <n v="1993"/>
    <n v="28"/>
    <s v="28-Jun-1993"/>
    <n v="34148"/>
    <n v="29"/>
  </r>
  <r>
    <s v="Id1960"/>
    <n v="1994"/>
    <s v="Sep"/>
    <n v="24"/>
    <n v="0"/>
    <n v="3556.92"/>
    <s v="tier - 2"/>
    <s v="tier - 3"/>
    <s v="R1012"/>
    <s v="24-Sep-1994"/>
    <s v="Jun"/>
    <x v="2"/>
    <x v="0"/>
    <s v="R1012"/>
    <n v="1994"/>
    <n v="24"/>
    <s v="24-Jun-1994"/>
    <n v="34509"/>
    <n v="28"/>
  </r>
  <r>
    <s v="Id1961"/>
    <n v="1992"/>
    <s v="Dec"/>
    <n v="22"/>
    <n v="0"/>
    <n v="3554.2"/>
    <s v="tier - 2"/>
    <s v="tier - 3"/>
    <s v="R1011"/>
    <s v="22-Dec-1992"/>
    <s v="Aug"/>
    <x v="2"/>
    <x v="0"/>
    <s v="R1011"/>
    <n v="1992"/>
    <n v="22"/>
    <s v="22-Aug-1992"/>
    <n v="33838"/>
    <n v="30"/>
  </r>
  <r>
    <s v="Id1962"/>
    <n v="1988"/>
    <s v="Oct"/>
    <n v="15"/>
    <n v="3"/>
    <n v="3540.12"/>
    <s v="tier - 2"/>
    <s v="tier - 1"/>
    <s v="R1013"/>
    <s v="15-Oct-1988"/>
    <s v="Sep"/>
    <x v="2"/>
    <x v="2"/>
    <s v="R1013"/>
    <n v="1988"/>
    <n v="15"/>
    <s v="15-Sep-1988"/>
    <n v="32401"/>
    <n v="34"/>
  </r>
  <r>
    <s v="Id1963"/>
    <n v="2003"/>
    <s v="Aug"/>
    <n v="24"/>
    <n v="0"/>
    <n v="3538.9"/>
    <s v="tier - 2"/>
    <s v="tier - 2"/>
    <s v="R1012"/>
    <s v="24-Aug-2003"/>
    <s v="Sep"/>
    <x v="2"/>
    <x v="1"/>
    <s v="R1012"/>
    <n v="2003"/>
    <n v="24"/>
    <s v="24-Sep-2003"/>
    <n v="37888"/>
    <n v="19"/>
  </r>
  <r>
    <s v="Id1964"/>
    <n v="1998"/>
    <s v="Sep"/>
    <n v="16"/>
    <n v="2"/>
    <n v="3537.7"/>
    <s v="tier - 3"/>
    <s v="tier - 3"/>
    <s v="R1012"/>
    <s v="16-Sep-1998"/>
    <s v="Aug"/>
    <x v="1"/>
    <x v="0"/>
    <s v="R1012"/>
    <n v="1998"/>
    <n v="16"/>
    <s v="16-Aug-1998"/>
    <n v="36023"/>
    <n v="24"/>
  </r>
  <r>
    <s v="Id1965"/>
    <n v="1999"/>
    <s v="Sep"/>
    <n v="22"/>
    <n v="2"/>
    <n v="3500.61"/>
    <s v="tier - 2"/>
    <s v="tier - 2"/>
    <s v="R1013"/>
    <s v="22-Sep-1999"/>
    <s v="Jun"/>
    <x v="2"/>
    <x v="1"/>
    <s v="R1013"/>
    <n v="1999"/>
    <n v="22"/>
    <s v="22-Jun-1999"/>
    <n v="36333"/>
    <n v="23"/>
  </r>
  <r>
    <s v="Id1966"/>
    <n v="1996"/>
    <s v="Sep"/>
    <n v="18"/>
    <n v="1"/>
    <n v="3490.55"/>
    <s v="tier - 1"/>
    <s v="tier - 2"/>
    <s v="R1015"/>
    <s v="18-Sep-1996"/>
    <s v="Aug"/>
    <x v="0"/>
    <x v="1"/>
    <s v="R1015"/>
    <n v="1996"/>
    <n v="18"/>
    <s v="18-Aug-1996"/>
    <n v="35295"/>
    <n v="26"/>
  </r>
  <r>
    <s v="Id1967"/>
    <n v="1996"/>
    <s v="Sep"/>
    <n v="19"/>
    <n v="2"/>
    <n v="3484.33"/>
    <s v="tier - 3"/>
    <s v="tier - 3"/>
    <s v="R1011"/>
    <s v="19-Sep-1996"/>
    <s v="Nov"/>
    <x v="1"/>
    <x v="0"/>
    <s v="R1011"/>
    <n v="1996"/>
    <n v="19"/>
    <s v="19-Nov-1996"/>
    <n v="35388"/>
    <n v="26"/>
  </r>
  <r>
    <s v="Id1968"/>
    <n v="2004"/>
    <s v="Jun"/>
    <n v="26"/>
    <n v="3"/>
    <n v="3481.87"/>
    <s v="tier - 2"/>
    <s v="tier - 3"/>
    <s v="R1016"/>
    <s v="26-Jun-2004"/>
    <s v="Jun"/>
    <x v="2"/>
    <x v="0"/>
    <s v="R1016"/>
    <n v="2004"/>
    <n v="26"/>
    <s v="26-Jun-2004"/>
    <n v="38164"/>
    <n v="18"/>
  </r>
  <r>
    <s v="Id1969"/>
    <n v="1993"/>
    <s v="Oct"/>
    <n v="12"/>
    <n v="1"/>
    <n v="3471.41"/>
    <s v="tier - 2"/>
    <s v="tier - 2"/>
    <s v="R1013"/>
    <s v="12-Oct-1993"/>
    <s v="Oct"/>
    <x v="2"/>
    <x v="1"/>
    <s v="R1013"/>
    <n v="1993"/>
    <n v="12"/>
    <s v="12-Oct-1993"/>
    <n v="34254"/>
    <n v="29"/>
  </r>
  <r>
    <s v="Id197"/>
    <n v="1999"/>
    <s v="Oct"/>
    <n v="1"/>
    <n v="3"/>
    <n v="36189.1"/>
    <s v="tier - 1"/>
    <s v="tier - 3"/>
    <s v="R1016"/>
    <s v="1-Oct-1999"/>
    <s v="Aug"/>
    <x v="0"/>
    <x v="0"/>
    <s v="R1016"/>
    <n v="1999"/>
    <n v="1"/>
    <s v="1-Aug-1999"/>
    <n v="36373"/>
    <n v="23"/>
  </r>
  <r>
    <s v="Id1970"/>
    <n v="2003"/>
    <s v="Jul"/>
    <n v="29"/>
    <n v="0"/>
    <n v="3463.51"/>
    <s v="tier - 2"/>
    <s v="tier - 1"/>
    <s v="R1025"/>
    <s v="29-Jul-2003"/>
    <s v="Jul"/>
    <x v="2"/>
    <x v="2"/>
    <s v="R1025"/>
    <n v="2003"/>
    <n v="29"/>
    <s v="29-Jul-2003"/>
    <n v="37831"/>
    <n v="19"/>
  </r>
  <r>
    <s v="Id1971"/>
    <n v="1987"/>
    <s v="Sep"/>
    <n v="14"/>
    <n v="3"/>
    <n v="3453.77"/>
    <s v="tier - 2"/>
    <s v="tier - 1"/>
    <s v="R1011"/>
    <s v="14-Sep-1987"/>
    <s v="Nov"/>
    <x v="2"/>
    <x v="2"/>
    <s v="R1011"/>
    <n v="1987"/>
    <n v="14"/>
    <s v="14-Nov-1987"/>
    <n v="32095"/>
    <n v="35"/>
  </r>
  <r>
    <s v="Id1972"/>
    <n v="2000"/>
    <s v="Jun"/>
    <n v="20"/>
    <n v="3"/>
    <n v="3443.06"/>
    <s v="tier - 2"/>
    <s v="tier - 1"/>
    <s v="R1011"/>
    <s v="20-Jun-2000"/>
    <s v="Nov"/>
    <x v="2"/>
    <x v="2"/>
    <s v="R1011"/>
    <n v="2000"/>
    <n v="20"/>
    <s v="20-Nov-2000"/>
    <n v="36850"/>
    <n v="22"/>
  </r>
  <r>
    <s v="Id1973"/>
    <n v="1986"/>
    <s v="Aug"/>
    <n v="27"/>
    <n v="3"/>
    <n v="3436.5"/>
    <s v="tier - 2"/>
    <s v="tier - 1"/>
    <s v="R1013"/>
    <s v="27-Aug-1986"/>
    <s v="Jun"/>
    <x v="2"/>
    <x v="2"/>
    <s v="R1013"/>
    <n v="1986"/>
    <n v="27"/>
    <s v="27-Jun-1986"/>
    <n v="31590"/>
    <n v="36"/>
  </r>
  <r>
    <s v="Id1974"/>
    <n v="2001"/>
    <s v="Dec"/>
    <n v="26"/>
    <n v="0"/>
    <n v="3434.38"/>
    <s v="tier - 2"/>
    <s v="tier - 2"/>
    <s v="R1011"/>
    <s v="26-Dec-2001"/>
    <s v="Sep"/>
    <x v="2"/>
    <x v="1"/>
    <s v="R1011"/>
    <n v="2001"/>
    <n v="26"/>
    <s v="26-Sep-2001"/>
    <n v="37160"/>
    <n v="21"/>
  </r>
  <r>
    <s v="Id1975"/>
    <n v="1996"/>
    <s v="Dec"/>
    <n v="19"/>
    <n v="1"/>
    <n v="3410.32"/>
    <s v="tier - 2"/>
    <s v="tier - 2"/>
    <s v="R1011"/>
    <s v="19-Dec-1996"/>
    <s v="Dec"/>
    <x v="2"/>
    <x v="1"/>
    <s v="R1011"/>
    <n v="1996"/>
    <n v="19"/>
    <s v="19-Dec-1996"/>
    <n v="35418"/>
    <n v="26"/>
  </r>
  <r>
    <s v="Id1976"/>
    <n v="2004"/>
    <s v="Jul"/>
    <n v="16"/>
    <n v="2"/>
    <n v="3393.36"/>
    <s v="tier - 2"/>
    <s v="tier - 2"/>
    <s v="R1023"/>
    <s v="16-Jul-2004"/>
    <s v="Nov"/>
    <x v="2"/>
    <x v="1"/>
    <s v="R1023"/>
    <n v="2004"/>
    <n v="16"/>
    <s v="16-Nov-2004"/>
    <n v="38307"/>
    <n v="18"/>
  </r>
  <r>
    <s v="Id1977"/>
    <n v="1996"/>
    <s v="Oct"/>
    <n v="27"/>
    <n v="1"/>
    <n v="3392.98"/>
    <s v="tier - 2"/>
    <s v="tier - 3"/>
    <s v="R1013"/>
    <s v="27-Oct-1996"/>
    <s v="Sep"/>
    <x v="2"/>
    <x v="0"/>
    <s v="R1013"/>
    <n v="1996"/>
    <n v="27"/>
    <s v="27-Sep-1996"/>
    <n v="35335"/>
    <n v="26"/>
  </r>
  <r>
    <s v="Id1978"/>
    <n v="1996"/>
    <s v="Aug"/>
    <n v="10"/>
    <n v="1"/>
    <n v="3392.37"/>
    <s v="tier - 2"/>
    <s v="tier - 3"/>
    <s v="R1013"/>
    <s v="10-Aug-1996"/>
    <s v="Jul"/>
    <x v="2"/>
    <x v="0"/>
    <s v="R1013"/>
    <n v="1996"/>
    <n v="10"/>
    <s v="10-Jul-1996"/>
    <n v="35256"/>
    <n v="26"/>
  </r>
  <r>
    <s v="Id1979"/>
    <n v="1996"/>
    <s v="Nov"/>
    <n v="13"/>
    <n v="0"/>
    <n v="3385.4"/>
    <s v="tier - 2"/>
    <s v="tier - 2"/>
    <s v="R1024"/>
    <s v="13-Nov-1996"/>
    <s v="Jun"/>
    <x v="2"/>
    <x v="1"/>
    <s v="R1024"/>
    <n v="1996"/>
    <n v="13"/>
    <s v="13-Jun-1996"/>
    <n v="35229"/>
    <n v="26"/>
  </r>
  <r>
    <s v="Id198"/>
    <n v="1974"/>
    <s v="Dec"/>
    <n v="6"/>
    <n v="0"/>
    <n v="36182.870000000003"/>
    <s v="tier - 2"/>
    <s v="tier - 3"/>
    <s v="R1012"/>
    <s v="6-Dec-1974"/>
    <s v="Dec"/>
    <x v="2"/>
    <x v="0"/>
    <s v="R1012"/>
    <n v="1974"/>
    <n v="6"/>
    <s v="6-Dec-1974"/>
    <n v="27369"/>
    <n v="48"/>
  </r>
  <r>
    <s v="Id1980"/>
    <n v="1996"/>
    <s v="Dec"/>
    <n v="14"/>
    <n v="1"/>
    <n v="3378.91"/>
    <s v="tier - 2"/>
    <s v="tier - 1"/>
    <s v="R1011"/>
    <s v="14-Dec-1996"/>
    <s v="Sep"/>
    <x v="2"/>
    <x v="2"/>
    <s v="R1011"/>
    <n v="1996"/>
    <n v="14"/>
    <s v="14-Sep-1996"/>
    <n v="35322"/>
    <n v="26"/>
  </r>
  <r>
    <s v="Id1981"/>
    <n v="1993"/>
    <s v="Oct"/>
    <n v="7"/>
    <n v="0"/>
    <n v="3366.67"/>
    <s v="tier - 2"/>
    <s v="tier - 2"/>
    <s v="R1013"/>
    <s v="7-Oct-1993"/>
    <s v="Aug"/>
    <x v="2"/>
    <x v="1"/>
    <s v="R1013"/>
    <n v="1993"/>
    <n v="7"/>
    <s v="7-Aug-1993"/>
    <n v="34188"/>
    <n v="29"/>
  </r>
  <r>
    <s v="Id1982"/>
    <n v="1995"/>
    <s v="Jun"/>
    <n v="23"/>
    <n v="0"/>
    <n v="3353.47"/>
    <s v="tier - 2"/>
    <s v="tier - 3"/>
    <s v="R1012"/>
    <s v="23-Jun-1995"/>
    <s v="Jul"/>
    <x v="2"/>
    <x v="0"/>
    <s v="R1012"/>
    <n v="1995"/>
    <n v="23"/>
    <s v="23-Jul-1995"/>
    <n v="34903"/>
    <n v="27"/>
  </r>
  <r>
    <s v="Id1983"/>
    <n v="1993"/>
    <s v="Oct"/>
    <n v="28"/>
    <n v="0"/>
    <n v="3353.28"/>
    <s v="tier - 2"/>
    <s v="tier - 1"/>
    <s v="R1011"/>
    <s v="28-Oct-1993"/>
    <s v="Sep"/>
    <x v="2"/>
    <x v="2"/>
    <s v="R1011"/>
    <n v="1993"/>
    <n v="28"/>
    <s v="28-Sep-1993"/>
    <n v="34240"/>
    <n v="29"/>
  </r>
  <r>
    <s v="Id1984"/>
    <n v="1991"/>
    <s v="Sep"/>
    <n v="1"/>
    <n v="3"/>
    <n v="3342.79"/>
    <s v="tier - 2"/>
    <s v="tier - 1"/>
    <s v="R1013"/>
    <s v="1-Sep-1991"/>
    <s v="Jul"/>
    <x v="2"/>
    <x v="2"/>
    <s v="R1013"/>
    <n v="1991"/>
    <n v="1"/>
    <s v="1-Jul-1991"/>
    <n v="33420"/>
    <n v="31"/>
  </r>
  <r>
    <s v="Id1985"/>
    <n v="1997"/>
    <s v="Jun"/>
    <n v="20"/>
    <n v="1"/>
    <n v="3309.79"/>
    <s v="tier - 3"/>
    <s v="tier - 3"/>
    <s v="R1017"/>
    <s v="20-Jun-1997"/>
    <s v="Oct"/>
    <x v="1"/>
    <x v="0"/>
    <s v="R1017"/>
    <n v="1997"/>
    <n v="20"/>
    <s v="20-Oct-1997"/>
    <n v="35723"/>
    <n v="25"/>
  </r>
  <r>
    <s v="Id1986"/>
    <n v="2003"/>
    <s v="Nov"/>
    <n v="18"/>
    <n v="0"/>
    <n v="3308.46"/>
    <s v="tier - 2"/>
    <s v="tier - 1"/>
    <s v="R1021"/>
    <s v="18-Nov-2003"/>
    <s v="Dec"/>
    <x v="2"/>
    <x v="2"/>
    <s v="R1021"/>
    <n v="2003"/>
    <n v="18"/>
    <s v="18-Dec-2003"/>
    <n v="37973"/>
    <n v="19"/>
  </r>
  <r>
    <s v="Id1987"/>
    <n v="2003"/>
    <s v="Dec"/>
    <n v="5"/>
    <n v="0"/>
    <n v="3300.7"/>
    <s v="tier - 2"/>
    <s v="tier - 2"/>
    <s v="R1025"/>
    <s v="5-Dec-2003"/>
    <s v="Dec"/>
    <x v="2"/>
    <x v="1"/>
    <s v="R1025"/>
    <n v="2003"/>
    <n v="5"/>
    <s v="5-Dec-2003"/>
    <n v="37960"/>
    <n v="19"/>
  </r>
  <r>
    <s v="Id1988"/>
    <n v="1996"/>
    <s v="Nov"/>
    <n v="17"/>
    <n v="1"/>
    <n v="3292.53"/>
    <s v="tier - 2"/>
    <s v="tier - 2"/>
    <s v="R1012"/>
    <s v="17-Nov-1996"/>
    <s v="Dec"/>
    <x v="2"/>
    <x v="1"/>
    <s v="R1012"/>
    <n v="1996"/>
    <n v="17"/>
    <s v="17-Dec-1996"/>
    <n v="35416"/>
    <n v="26"/>
  </r>
  <r>
    <s v="Id1989"/>
    <n v="2003"/>
    <s v="Jul"/>
    <n v="3"/>
    <n v="0"/>
    <n v="3280.22"/>
    <s v="tier - 2"/>
    <s v="tier - 3"/>
    <s v="R1011"/>
    <s v="3-Jul-2003"/>
    <s v="Dec"/>
    <x v="2"/>
    <x v="0"/>
    <s v="R1011"/>
    <n v="2003"/>
    <n v="3"/>
    <s v="3-Dec-2003"/>
    <n v="37958"/>
    <n v="19"/>
  </r>
  <r>
    <s v="Id199"/>
    <n v="2004"/>
    <s v="Aug"/>
    <n v="30"/>
    <n v="0"/>
    <n v="36149.480000000003"/>
    <s v="tier - 2"/>
    <s v="tier - 2"/>
    <s v="R1013"/>
    <s v="30-Aug-2004"/>
    <s v="Nov"/>
    <x v="2"/>
    <x v="1"/>
    <s v="R1013"/>
    <n v="2004"/>
    <n v="30"/>
    <s v="30-Nov-2004"/>
    <n v="38321"/>
    <n v="18"/>
  </r>
  <r>
    <s v="Id1990"/>
    <n v="2001"/>
    <s v="Oct"/>
    <n v="6"/>
    <n v="2"/>
    <n v="3279.87"/>
    <s v="tier - 2"/>
    <s v="tier - 1"/>
    <s v="R1017"/>
    <s v="6-Oct-2001"/>
    <s v="Nov"/>
    <x v="2"/>
    <x v="2"/>
    <s v="R1017"/>
    <n v="2001"/>
    <n v="6"/>
    <s v="6-Nov-2001"/>
    <n v="37201"/>
    <n v="21"/>
  </r>
  <r>
    <s v="Id1991"/>
    <n v="1994"/>
    <s v="Jul"/>
    <n v="1"/>
    <n v="1"/>
    <n v="3277.16"/>
    <s v="tier - 2"/>
    <s v="tier - 3"/>
    <s v="R1011"/>
    <s v="1-Jul-1994"/>
    <s v="Dec"/>
    <x v="2"/>
    <x v="0"/>
    <s v="R1011"/>
    <n v="1994"/>
    <n v="1"/>
    <s v="1-Dec-1994"/>
    <n v="34669"/>
    <n v="28"/>
  </r>
  <r>
    <s v="Id1992"/>
    <n v="1994"/>
    <s v="Dec"/>
    <n v="2"/>
    <n v="0"/>
    <n v="3268.85"/>
    <s v="tier - 3"/>
    <s v="tier - 1"/>
    <s v="R1016"/>
    <s v="2-Dec-1994"/>
    <s v="Aug"/>
    <x v="1"/>
    <x v="2"/>
    <s v="R1016"/>
    <n v="1994"/>
    <n v="2"/>
    <s v="2-Aug-1994"/>
    <n v="34548"/>
    <n v="28"/>
  </r>
  <r>
    <s v="Id1993"/>
    <n v="1991"/>
    <s v="Nov"/>
    <n v="13"/>
    <n v="0"/>
    <n v="3260.2"/>
    <s v="tier - 3"/>
    <s v="tier - 2"/>
    <s v="R1011"/>
    <s v="13-Nov-1991"/>
    <s v="Oct"/>
    <x v="1"/>
    <x v="1"/>
    <s v="R1011"/>
    <n v="1991"/>
    <n v="13"/>
    <s v="13-Oct-1991"/>
    <n v="33524"/>
    <n v="31"/>
  </r>
  <r>
    <s v="Id1994"/>
    <n v="1997"/>
    <s v="Sep"/>
    <n v="2"/>
    <n v="1"/>
    <n v="3238.44"/>
    <s v="tier - 2"/>
    <s v="tier - 3"/>
    <s v="R1013"/>
    <s v="2-Sep-1997"/>
    <s v="Dec"/>
    <x v="2"/>
    <x v="0"/>
    <s v="R1013"/>
    <n v="1997"/>
    <n v="2"/>
    <s v="2-Dec-1997"/>
    <n v="35766"/>
    <n v="25"/>
  </r>
  <r>
    <s v="Id1995"/>
    <n v="1997"/>
    <s v="Aug"/>
    <n v="2"/>
    <n v="1"/>
    <n v="3227.12"/>
    <s v="tier - 2"/>
    <s v="tier - 3"/>
    <s v="R1013"/>
    <s v="2-Aug-1997"/>
    <s v="Aug"/>
    <x v="2"/>
    <x v="0"/>
    <s v="R1013"/>
    <n v="1997"/>
    <n v="2"/>
    <s v="2-Aug-1997"/>
    <n v="35644"/>
    <n v="25"/>
  </r>
  <r>
    <s v="Id1996"/>
    <n v="1997"/>
    <s v="Jul"/>
    <n v="6"/>
    <n v="0"/>
    <n v="3213.62"/>
    <s v="tier - 2"/>
    <s v="tier - 2"/>
    <s v="R1024"/>
    <s v="6-Jul-1997"/>
    <s v="Oct"/>
    <x v="2"/>
    <x v="1"/>
    <s v="R1024"/>
    <n v="1997"/>
    <n v="6"/>
    <s v="6-Oct-1997"/>
    <n v="35709"/>
    <n v="25"/>
  </r>
  <r>
    <s v="Id1997"/>
    <n v="1997"/>
    <s v="Dec"/>
    <n v="22"/>
    <n v="1"/>
    <n v="3208.79"/>
    <s v="tier - 2"/>
    <s v="tier - 3"/>
    <s v="R1011"/>
    <s v="22-Dec-1997"/>
    <s v="Dec"/>
    <x v="2"/>
    <x v="0"/>
    <s v="R1011"/>
    <n v="1997"/>
    <n v="22"/>
    <s v="22-Dec-1997"/>
    <n v="35786"/>
    <n v="25"/>
  </r>
  <r>
    <s v="Id1998"/>
    <n v="1997"/>
    <s v="Jul"/>
    <n v="5"/>
    <n v="0"/>
    <n v="3206.49"/>
    <s v="tier - 2"/>
    <s v="tier - 3"/>
    <s v="R1024"/>
    <s v="5-Jul-1997"/>
    <s v="Dec"/>
    <x v="2"/>
    <x v="0"/>
    <s v="R1024"/>
    <n v="1997"/>
    <n v="5"/>
    <s v="5-Dec-1997"/>
    <n v="35769"/>
    <n v="25"/>
  </r>
  <r>
    <s v="Id1999"/>
    <n v="1996"/>
    <s v="Oct"/>
    <n v="11"/>
    <n v="0"/>
    <n v="3201.25"/>
    <s v="tier - 2"/>
    <s v="tier - 3"/>
    <s v="R1012"/>
    <s v="11-Oct-1996"/>
    <s v="Sep"/>
    <x v="2"/>
    <x v="0"/>
    <s v="R1012"/>
    <n v="1996"/>
    <n v="11"/>
    <s v="11-Sep-1996"/>
    <n v="35319"/>
    <n v="26"/>
  </r>
  <r>
    <s v="Id2"/>
    <n v="1977"/>
    <s v="Jun"/>
    <n v="8"/>
    <n v="0"/>
    <n v="62592.87"/>
    <s v="tier - 2"/>
    <s v="tier - 3"/>
    <s v="R1013"/>
    <s v="8-Jun-1977"/>
    <s v="Dec"/>
    <x v="2"/>
    <x v="0"/>
    <s v="R1013"/>
    <n v="1977"/>
    <n v="8"/>
    <s v="8-Dec-1977"/>
    <n v="28467"/>
    <n v="45"/>
  </r>
  <r>
    <s v="Id20"/>
    <n v="1971"/>
    <s v="Sep"/>
    <n v="27"/>
    <n v="2"/>
    <n v="47462.89"/>
    <s v="tier - 1"/>
    <s v="tier - 2"/>
    <s v="R1013"/>
    <s v="27-Sep-1971"/>
    <s v="Dec"/>
    <x v="0"/>
    <x v="1"/>
    <s v="R1013"/>
    <n v="1971"/>
    <n v="27"/>
    <s v="27-Dec-1971"/>
    <n v="26294"/>
    <n v="51"/>
  </r>
  <r>
    <s v="Id200"/>
    <n v="1997"/>
    <s v="Jun"/>
    <n v="12"/>
    <n v="2"/>
    <n v="36124.57"/>
    <s v="tier - 1"/>
    <s v="tier - 3"/>
    <s v="R1013"/>
    <s v="12-Jun-1997"/>
    <s v="Dec"/>
    <x v="0"/>
    <x v="0"/>
    <s v="R1013"/>
    <n v="1997"/>
    <n v="12"/>
    <s v="12-Dec-1997"/>
    <n v="35776"/>
    <n v="25"/>
  </r>
  <r>
    <s v="Id2000"/>
    <n v="2001"/>
    <s v="Sep"/>
    <n v="2"/>
    <n v="2"/>
    <n v="3180.51"/>
    <s v="tier - 2"/>
    <s v="tier - 2"/>
    <s v="R1013"/>
    <s v="2-Sep-2001"/>
    <s v="Oct"/>
    <x v="2"/>
    <x v="1"/>
    <s v="R1013"/>
    <n v="2001"/>
    <n v="2"/>
    <s v="2-Oct-2001"/>
    <n v="37166"/>
    <n v="21"/>
  </r>
  <r>
    <s v="Id2001"/>
    <n v="2000"/>
    <s v="Sep"/>
    <n v="23"/>
    <n v="0"/>
    <n v="3179.96"/>
    <s v="tier - 2"/>
    <s v="tier - 2"/>
    <s v="R1012"/>
    <s v="23-Sep-2000"/>
    <s v="Aug"/>
    <x v="2"/>
    <x v="1"/>
    <s v="R1012"/>
    <n v="2000"/>
    <n v="23"/>
    <s v="23-Aug-2000"/>
    <n v="36761"/>
    <n v="22"/>
  </r>
  <r>
    <s v="Id2002"/>
    <n v="1996"/>
    <s v="Jul"/>
    <n v="3"/>
    <n v="0"/>
    <n v="3176.82"/>
    <s v="tier - 2"/>
    <s v="tier - 1"/>
    <s v="R1012"/>
    <s v="3-Jul-1996"/>
    <s v="Aug"/>
    <x v="2"/>
    <x v="2"/>
    <s v="R1012"/>
    <n v="1996"/>
    <n v="3"/>
    <s v="3-Aug-1996"/>
    <n v="35280"/>
    <n v="26"/>
  </r>
  <r>
    <s v="Id2003"/>
    <n v="1996"/>
    <s v="Aug"/>
    <n v="14"/>
    <n v="0"/>
    <n v="3176.29"/>
    <s v="tier - 2"/>
    <s v="tier - 2"/>
    <s v="R1012"/>
    <s v="14-Aug-1996"/>
    <s v="Oct"/>
    <x v="2"/>
    <x v="1"/>
    <s v="R1012"/>
    <n v="1996"/>
    <n v="14"/>
    <s v="14-Oct-1996"/>
    <n v="35352"/>
    <n v="26"/>
  </r>
  <r>
    <s v="Id2004"/>
    <n v="1994"/>
    <s v="Jul"/>
    <n v="6"/>
    <n v="0"/>
    <n v="3172.02"/>
    <s v="tier - 2"/>
    <s v="tier - 1"/>
    <s v="R1011"/>
    <s v="6-Jul-1994"/>
    <s v="Jul"/>
    <x v="2"/>
    <x v="2"/>
    <s v="R1011"/>
    <n v="1994"/>
    <n v="6"/>
    <s v="6-Jul-1994"/>
    <n v="34521"/>
    <n v="28"/>
  </r>
  <r>
    <s v="Id2005"/>
    <n v="1994"/>
    <s v="Oct"/>
    <n v="25"/>
    <n v="0"/>
    <n v="3171.61"/>
    <s v="tier - 2"/>
    <s v="tier - 3"/>
    <s v="R1013"/>
    <s v="25-Oct-1994"/>
    <s v="Nov"/>
    <x v="2"/>
    <x v="0"/>
    <s v="R1013"/>
    <n v="1994"/>
    <n v="25"/>
    <s v="25-Nov-1994"/>
    <n v="34663"/>
    <n v="28"/>
  </r>
  <r>
    <s v="Id2006"/>
    <n v="2001"/>
    <s v="Aug"/>
    <n v="29"/>
    <n v="1"/>
    <n v="3167.46"/>
    <s v="tier - 2"/>
    <s v="tier - 3"/>
    <s v="R1024"/>
    <s v="29-Aug-2001"/>
    <s v="Oct"/>
    <x v="2"/>
    <x v="0"/>
    <s v="R1024"/>
    <n v="2001"/>
    <n v="29"/>
    <s v="29-Oct-2001"/>
    <n v="37193"/>
    <n v="21"/>
  </r>
  <r>
    <s v="Id2007"/>
    <n v="1993"/>
    <s v="Sep"/>
    <n v="25"/>
    <n v="0"/>
    <n v="3162.02"/>
    <s v="tier - 2"/>
    <s v="tier - 3"/>
    <s v="R1013"/>
    <s v="25-Sep-1993"/>
    <s v="Sep"/>
    <x v="2"/>
    <x v="0"/>
    <s v="R1013"/>
    <n v="1993"/>
    <n v="25"/>
    <s v="25-Sep-1993"/>
    <n v="34237"/>
    <n v="29"/>
  </r>
  <r>
    <s v="Id2008"/>
    <n v="1994"/>
    <s v="Jul"/>
    <n v="10"/>
    <n v="0"/>
    <n v="3161.45"/>
    <s v="tier - 2"/>
    <s v="tier - 1"/>
    <s v="R1011"/>
    <s v="10-Jul-1994"/>
    <s v="Nov"/>
    <x v="2"/>
    <x v="2"/>
    <s v="R1011"/>
    <n v="1994"/>
    <n v="10"/>
    <s v="10-Nov-1994"/>
    <n v="34648"/>
    <n v="28"/>
  </r>
  <r>
    <s v="Id2009"/>
    <n v="1999"/>
    <s v="Jun"/>
    <n v="25"/>
    <n v="0"/>
    <n v="3128.35"/>
    <s v="tier - 2"/>
    <s v="tier - 3"/>
    <s v="R1021"/>
    <s v="25-Jun-1999"/>
    <s v="Oct"/>
    <x v="2"/>
    <x v="0"/>
    <s v="R1021"/>
    <n v="1999"/>
    <n v="25"/>
    <s v="25-Oct-1999"/>
    <n v="36458"/>
    <n v="23"/>
  </r>
  <r>
    <s v="Id201"/>
    <n v="1979"/>
    <s v="Nov"/>
    <n v="4"/>
    <n v="2"/>
    <n v="36090.49"/>
    <s v="tier - 2"/>
    <s v="tier - 2"/>
    <s v="R1011"/>
    <s v="4-Nov-1979"/>
    <s v="Jun"/>
    <x v="2"/>
    <x v="1"/>
    <s v="R1011"/>
    <n v="1979"/>
    <n v="4"/>
    <s v="4-Jun-1979"/>
    <n v="29010"/>
    <n v="44"/>
  </r>
  <r>
    <s v="Id2010"/>
    <n v="1987"/>
    <s v="Aug"/>
    <n v="1"/>
    <n v="3"/>
    <n v="3088.06"/>
    <s v="tier - 2"/>
    <s v="tier - 2"/>
    <s v="R1013"/>
    <s v="1-Aug-1987"/>
    <s v="Oct"/>
    <x v="2"/>
    <x v="1"/>
    <s v="R1013"/>
    <n v="1987"/>
    <n v="1"/>
    <s v="1-Oct-1987"/>
    <n v="32051"/>
    <n v="35"/>
  </r>
  <r>
    <s v="Id2011"/>
    <n v="2001"/>
    <s v="Oct"/>
    <n v="13"/>
    <n v="2"/>
    <n v="3077.1"/>
    <s v="tier - 2"/>
    <s v="tier - 1"/>
    <s v="R1012"/>
    <s v="13-Oct-2001"/>
    <s v="Jul"/>
    <x v="2"/>
    <x v="2"/>
    <s v="R1012"/>
    <n v="2001"/>
    <n v="13"/>
    <s v="13-Jul-2001"/>
    <n v="37085"/>
    <n v="21"/>
  </r>
  <r>
    <s v="Id2012"/>
    <n v="1995"/>
    <s v="Sep"/>
    <n v="10"/>
    <n v="0"/>
    <n v="3070.81"/>
    <s v="tier - 3"/>
    <s v="tier - 1"/>
    <s v="R1017"/>
    <s v="10-Sep-1995"/>
    <s v="Oct"/>
    <x v="1"/>
    <x v="2"/>
    <s v="R1017"/>
    <n v="1995"/>
    <n v="10"/>
    <s v="10-Oct-1995"/>
    <n v="34982"/>
    <n v="27"/>
  </r>
  <r>
    <s v="Id2013"/>
    <n v="1989"/>
    <s v="Oct"/>
    <n v="1"/>
    <n v="3"/>
    <n v="3065.49"/>
    <s v="tier - 2"/>
    <s v="tier - 1"/>
    <s v="R1012"/>
    <s v="1-Oct-1989"/>
    <s v="Jul"/>
    <x v="2"/>
    <x v="2"/>
    <s v="R1012"/>
    <n v="1989"/>
    <n v="1"/>
    <s v="1-Jul-1989"/>
    <n v="32690"/>
    <n v="33"/>
  </r>
  <r>
    <s v="Id2014"/>
    <n v="1994"/>
    <s v="Sep"/>
    <n v="26"/>
    <n v="0"/>
    <n v="3062.51"/>
    <s v="tier - 3"/>
    <s v="tier - 1"/>
    <s v="R1012"/>
    <s v="26-Sep-1994"/>
    <s v="Oct"/>
    <x v="1"/>
    <x v="2"/>
    <s v="R1012"/>
    <n v="1994"/>
    <n v="26"/>
    <s v="26-Oct-1994"/>
    <n v="34633"/>
    <n v="28"/>
  </r>
  <r>
    <s v="Id2015"/>
    <n v="2002"/>
    <s v="Jun"/>
    <n v="21"/>
    <n v="2"/>
    <n v="3056.39"/>
    <s v="tier - 2"/>
    <s v="tier - 3"/>
    <s v="R1013"/>
    <s v="21-Jun-2002"/>
    <s v="Nov"/>
    <x v="2"/>
    <x v="0"/>
    <s v="R1013"/>
    <n v="2002"/>
    <n v="21"/>
    <s v="21-Nov-2002"/>
    <n v="37581"/>
    <n v="20"/>
  </r>
  <r>
    <s v="Id2016"/>
    <n v="1997"/>
    <s v="Dec"/>
    <n v="22"/>
    <n v="0"/>
    <n v="3051.73"/>
    <s v="tier - 2"/>
    <s v="tier - 2"/>
    <s v="R1011"/>
    <s v="22-Dec-1997"/>
    <s v="Nov"/>
    <x v="2"/>
    <x v="1"/>
    <s v="R1011"/>
    <n v="1997"/>
    <n v="22"/>
    <s v="22-Nov-1997"/>
    <n v="35756"/>
    <n v="25"/>
  </r>
  <r>
    <s v="Id2017"/>
    <n v="1998"/>
    <s v="Aug"/>
    <n v="9"/>
    <n v="0"/>
    <n v="3046.06"/>
    <s v="tier - 2"/>
    <s v="tier - 1"/>
    <s v="R1023"/>
    <s v="9-Aug-1998"/>
    <s v="Dec"/>
    <x v="2"/>
    <x v="2"/>
    <s v="R1023"/>
    <n v="1998"/>
    <n v="9"/>
    <s v="9-Dec-1998"/>
    <n v="36138"/>
    <n v="24"/>
  </r>
  <r>
    <s v="Id2018"/>
    <n v="1998"/>
    <s v="Sep"/>
    <n v="15"/>
    <n v="0"/>
    <n v="3044.21"/>
    <s v="tier - 2"/>
    <s v="tier - 3"/>
    <s v="R1024"/>
    <s v="15-Sep-1998"/>
    <s v="Dec"/>
    <x v="2"/>
    <x v="0"/>
    <s v="R1024"/>
    <n v="1998"/>
    <n v="15"/>
    <s v="15-Dec-1998"/>
    <n v="36144"/>
    <n v="24"/>
  </r>
  <r>
    <s v="Id2019"/>
    <n v="1997"/>
    <s v="Dec"/>
    <n v="19"/>
    <n v="0"/>
    <n v="3021.81"/>
    <s v="tier - 2"/>
    <s v="tier - 3"/>
    <s v="R1012"/>
    <s v="19-Dec-1997"/>
    <s v="Oct"/>
    <x v="2"/>
    <x v="0"/>
    <s v="R1012"/>
    <n v="1997"/>
    <n v="19"/>
    <s v="19-Oct-1997"/>
    <n v="35722"/>
    <n v="25"/>
  </r>
  <r>
    <s v="Id202"/>
    <n v="1996"/>
    <s v="Aug"/>
    <n v="20"/>
    <n v="2"/>
    <n v="36085.22"/>
    <s v="tier - 1"/>
    <s v="tier - 1"/>
    <s v="R1011"/>
    <s v="20-Aug-1996"/>
    <s v="Oct"/>
    <x v="0"/>
    <x v="2"/>
    <s v="R1011"/>
    <n v="1996"/>
    <n v="20"/>
    <s v="20-Oct-1996"/>
    <n v="35358"/>
    <n v="26"/>
  </r>
  <r>
    <s v="Id2020"/>
    <n v="1988"/>
    <s v="Sep"/>
    <n v="28"/>
    <n v="3"/>
    <n v="3018.04"/>
    <s v="tier - 2"/>
    <s v="tier - 2"/>
    <s v="R1012"/>
    <s v="28-Sep-1988"/>
    <s v="Oct"/>
    <x v="2"/>
    <x v="1"/>
    <s v="R1012"/>
    <n v="1988"/>
    <n v="28"/>
    <s v="28-Oct-1988"/>
    <n v="32444"/>
    <n v="34"/>
  </r>
  <r>
    <s v="Id2021"/>
    <n v="2002"/>
    <s v="Dec"/>
    <n v="15"/>
    <n v="0"/>
    <n v="3012.22"/>
    <s v="tier - 2"/>
    <s v="tier - 3"/>
    <s v="R1012"/>
    <s v="15-Dec-2002"/>
    <s v="Nov"/>
    <x v="2"/>
    <x v="0"/>
    <s v="R1012"/>
    <n v="2002"/>
    <n v="15"/>
    <s v="15-Nov-2002"/>
    <n v="37575"/>
    <n v="20"/>
  </r>
  <r>
    <s v="Id2022"/>
    <n v="1991"/>
    <s v="Nov"/>
    <n v="20"/>
    <n v="3"/>
    <n v="2985.67"/>
    <s v="tier - 2"/>
    <s v="tier - 2"/>
    <s v="R1013"/>
    <s v="20-Nov-1991"/>
    <s v="Nov"/>
    <x v="2"/>
    <x v="1"/>
    <s v="R1013"/>
    <n v="1991"/>
    <n v="20"/>
    <s v="20-Nov-1991"/>
    <n v="33562"/>
    <n v="31"/>
  </r>
  <r>
    <s v="Id2023"/>
    <n v="1987"/>
    <s v="Jun"/>
    <n v="18"/>
    <n v="3"/>
    <n v="2979.52"/>
    <s v="tier - 2"/>
    <s v="tier - 3"/>
    <s v="R1013"/>
    <s v="18-Jun-1987"/>
    <s v="Jun"/>
    <x v="2"/>
    <x v="0"/>
    <s v="R1013"/>
    <n v="1987"/>
    <n v="18"/>
    <s v="18-Jun-1987"/>
    <n v="31946"/>
    <n v="35"/>
  </r>
  <r>
    <s v="Id2024"/>
    <n v="1995"/>
    <s v="Sep"/>
    <n v="24"/>
    <n v="0"/>
    <n v="2974.13"/>
    <s v="tier - 2"/>
    <s v="tier - 1"/>
    <s v="R1011"/>
    <s v="24-Sep-1995"/>
    <s v="Nov"/>
    <x v="2"/>
    <x v="2"/>
    <s v="R1011"/>
    <n v="1995"/>
    <n v="24"/>
    <s v="24-Nov-1995"/>
    <n v="35027"/>
    <n v="27"/>
  </r>
  <r>
    <s v="Id2025"/>
    <n v="2002"/>
    <s v="Sep"/>
    <n v="30"/>
    <n v="0"/>
    <n v="2943.41"/>
    <s v="tier - 2"/>
    <s v="tier - 3"/>
    <s v="R1012"/>
    <s v="30-Sep-2002"/>
    <s v="Jul"/>
    <x v="2"/>
    <x v="0"/>
    <s v="R1012"/>
    <n v="2002"/>
    <n v="30"/>
    <s v="30-Jul-2002"/>
    <n v="37467"/>
    <n v="20"/>
  </r>
  <r>
    <s v="Id2026"/>
    <n v="1996"/>
    <s v="Jun"/>
    <n v="30"/>
    <n v="1"/>
    <n v="2927.06"/>
    <s v="tier - 2"/>
    <s v="tier - 2"/>
    <s v="R1013"/>
    <s v="30-Jun-1996"/>
    <s v="Jun"/>
    <x v="2"/>
    <x v="1"/>
    <s v="R1013"/>
    <n v="1996"/>
    <n v="30"/>
    <s v="30-Jun-1996"/>
    <n v="35246"/>
    <n v="26"/>
  </r>
  <r>
    <s v="Id2027"/>
    <n v="2003"/>
    <s v="Jun"/>
    <n v="5"/>
    <n v="2"/>
    <n v="2913.57"/>
    <s v="tier - 2"/>
    <s v="tier - 2"/>
    <s v="R1011"/>
    <s v="5-Jun-2003"/>
    <s v="Nov"/>
    <x v="2"/>
    <x v="1"/>
    <s v="R1011"/>
    <n v="2003"/>
    <n v="5"/>
    <s v="5-Nov-2003"/>
    <n v="37930"/>
    <n v="19"/>
  </r>
  <r>
    <s v="Id2028"/>
    <n v="1996"/>
    <s v="Jun"/>
    <n v="13"/>
    <n v="1"/>
    <n v="2904.09"/>
    <s v="tier - 2"/>
    <s v="tier - 2"/>
    <s v="R1011"/>
    <s v="13-Jun-1996"/>
    <s v="Aug"/>
    <x v="2"/>
    <x v="1"/>
    <s v="R1011"/>
    <n v="1996"/>
    <n v="13"/>
    <s v="13-Aug-1996"/>
    <n v="35290"/>
    <n v="26"/>
  </r>
  <r>
    <s v="Id2029"/>
    <n v="1996"/>
    <s v="Oct"/>
    <n v="24"/>
    <n v="1"/>
    <n v="2902.91"/>
    <s v="tier - 2"/>
    <s v="tier - 2"/>
    <s v="R1013"/>
    <s v="24-Oct-1996"/>
    <s v="Aug"/>
    <x v="2"/>
    <x v="1"/>
    <s v="R1013"/>
    <n v="1996"/>
    <n v="24"/>
    <s v="24-Aug-1996"/>
    <n v="35301"/>
    <n v="26"/>
  </r>
  <r>
    <s v="Id203"/>
    <n v="1963"/>
    <s v="Jul"/>
    <n v="22"/>
    <n v="0"/>
    <n v="36074.339999999997"/>
    <s v="tier - 2"/>
    <s v="tier - 1"/>
    <s v="R1011"/>
    <s v="22-Jul-1963"/>
    <s v="Nov"/>
    <x v="2"/>
    <x v="2"/>
    <s v="R1011"/>
    <n v="1963"/>
    <n v="22"/>
    <s v="22-Nov-1963"/>
    <n v="23337"/>
    <n v="59"/>
  </r>
  <r>
    <s v="Id2030"/>
    <n v="1999"/>
    <s v="Nov"/>
    <n v="1"/>
    <n v="0"/>
    <n v="2899.49"/>
    <s v="tier - 2"/>
    <s v="tier - 2"/>
    <s v="R1024"/>
    <s v="1-Nov-1999"/>
    <s v="Dec"/>
    <x v="2"/>
    <x v="1"/>
    <s v="R1024"/>
    <n v="1999"/>
    <n v="1"/>
    <s v="1-Dec-1999"/>
    <n v="36495"/>
    <n v="23"/>
  </r>
  <r>
    <s v="Id2031"/>
    <n v="2000"/>
    <s v="Jul"/>
    <n v="14"/>
    <n v="0"/>
    <n v="2897.46"/>
    <s v="tier - 2"/>
    <s v="tier - 1"/>
    <s v="R1012"/>
    <s v="14-Jul-2000"/>
    <s v="Jul"/>
    <x v="2"/>
    <x v="2"/>
    <s v="R1012"/>
    <n v="2000"/>
    <n v="14"/>
    <s v="14-Jul-2000"/>
    <n v="36721"/>
    <n v="22"/>
  </r>
  <r>
    <s v="Id2032"/>
    <n v="1996"/>
    <s v="Jun"/>
    <n v="21"/>
    <n v="0"/>
    <n v="2897.32"/>
    <s v="tier - 3"/>
    <s v="tier - 3"/>
    <s v="R1016"/>
    <s v="21-Jun-1996"/>
    <s v="Sep"/>
    <x v="1"/>
    <x v="0"/>
    <s v="R1016"/>
    <n v="1996"/>
    <n v="21"/>
    <s v="21-Sep-1996"/>
    <n v="35329"/>
    <n v="26"/>
  </r>
  <r>
    <s v="Id2033"/>
    <n v="1993"/>
    <s v="Aug"/>
    <n v="12"/>
    <n v="0"/>
    <n v="2867.12"/>
    <s v="tier - 1"/>
    <s v="tier - 3"/>
    <s v="R1013"/>
    <s v="12-Aug-1993"/>
    <s v="Sep"/>
    <x v="0"/>
    <x v="0"/>
    <s v="R1013"/>
    <n v="1993"/>
    <n v="12"/>
    <s v="12-Sep-1993"/>
    <n v="34224"/>
    <n v="29"/>
  </r>
  <r>
    <s v="Id2034"/>
    <n v="1993"/>
    <s v="Nov"/>
    <n v="1"/>
    <n v="0"/>
    <n v="2866.09"/>
    <s v="tier - 3"/>
    <s v="tier - 3"/>
    <s v="R1011"/>
    <s v="1-Nov-1993"/>
    <s v="Aug"/>
    <x v="1"/>
    <x v="0"/>
    <s v="R1011"/>
    <n v="1993"/>
    <n v="1"/>
    <s v="1-Aug-1993"/>
    <n v="34182"/>
    <n v="29"/>
  </r>
  <r>
    <s v="Id2035"/>
    <n v="1998"/>
    <s v="Sep"/>
    <n v="4"/>
    <n v="0"/>
    <n v="2855.44"/>
    <s v="tier - 2"/>
    <s v="tier - 3"/>
    <s v="R1012"/>
    <s v="4-Sep-1998"/>
    <s v="Dec"/>
    <x v="2"/>
    <x v="0"/>
    <s v="R1012"/>
    <n v="1998"/>
    <n v="4"/>
    <s v="4-Dec-1998"/>
    <n v="36133"/>
    <n v="24"/>
  </r>
  <r>
    <s v="Id2036"/>
    <n v="1998"/>
    <s v="Jun"/>
    <n v="17"/>
    <n v="0"/>
    <n v="2850.68"/>
    <s v="tier - 2"/>
    <s v="tier - 3"/>
    <s v="R1012"/>
    <s v="17-Jun-1998"/>
    <s v="Dec"/>
    <x v="2"/>
    <x v="0"/>
    <s v="R1012"/>
    <n v="1998"/>
    <n v="17"/>
    <s v="17-Dec-1998"/>
    <n v="36146"/>
    <n v="24"/>
  </r>
  <r>
    <s v="Id2037"/>
    <n v="1998"/>
    <s v="Nov"/>
    <n v="15"/>
    <n v="0"/>
    <n v="2842.76"/>
    <s v="tier - 2"/>
    <s v="tier - 3"/>
    <s v="R1012"/>
    <s v="15-Nov-1998"/>
    <s v="Nov"/>
    <x v="2"/>
    <x v="0"/>
    <s v="R1012"/>
    <n v="1998"/>
    <n v="15"/>
    <s v="15-Nov-1998"/>
    <n v="36114"/>
    <n v="24"/>
  </r>
  <r>
    <s v="Id2038"/>
    <n v="2000"/>
    <s v="Oct"/>
    <n v="1"/>
    <n v="0"/>
    <n v="2819.51"/>
    <s v="tier - 2"/>
    <s v="tier - 3"/>
    <s v="R1011"/>
    <s v="1-Oct-2000"/>
    <s v="Oct"/>
    <x v="2"/>
    <x v="0"/>
    <s v="R1011"/>
    <n v="2000"/>
    <n v="1"/>
    <s v="1-Oct-2000"/>
    <n v="36800"/>
    <n v="22"/>
  </r>
  <r>
    <s v="Id2039"/>
    <n v="2003"/>
    <s v="Sep"/>
    <n v="23"/>
    <n v="2"/>
    <n v="2803.7"/>
    <s v="tier - 2"/>
    <s v="tier - 1"/>
    <s v="R1012"/>
    <s v="23-Sep-2003"/>
    <s v="Dec"/>
    <x v="2"/>
    <x v="2"/>
    <s v="R1012"/>
    <n v="2003"/>
    <n v="23"/>
    <s v="23-Dec-2003"/>
    <n v="37978"/>
    <n v="19"/>
  </r>
  <r>
    <s v="Id204"/>
    <n v="1999"/>
    <s v="Sep"/>
    <n v="4"/>
    <n v="2"/>
    <n v="36021.01"/>
    <s v="tier - 2"/>
    <s v="tier - 3"/>
    <s v="R1013"/>
    <s v="4-Sep-1999"/>
    <s v="Dec"/>
    <x v="2"/>
    <x v="0"/>
    <s v="R1013"/>
    <n v="1999"/>
    <n v="4"/>
    <s v="4-Dec-1999"/>
    <n v="36498"/>
    <n v="23"/>
  </r>
  <r>
    <s v="Id2040"/>
    <n v="2004"/>
    <s v="Aug"/>
    <n v="4"/>
    <n v="2"/>
    <n v="2801.26"/>
    <s v="tier - 2"/>
    <s v="tier - 3"/>
    <s v="R1013"/>
    <s v="4-Aug-2004"/>
    <s v="Aug"/>
    <x v="2"/>
    <x v="0"/>
    <s v="R1013"/>
    <n v="2004"/>
    <n v="4"/>
    <s v="4-Aug-2004"/>
    <n v="38203"/>
    <n v="18"/>
  </r>
  <r>
    <s v="Id2041"/>
    <n v="1999"/>
    <s v="Dec"/>
    <n v="24"/>
    <n v="1"/>
    <n v="2789.06"/>
    <s v="tier - 2"/>
    <s v="tier - 3"/>
    <s v="R1012"/>
    <s v="24-Dec-1999"/>
    <s v="Oct"/>
    <x v="2"/>
    <x v="0"/>
    <s v="R1012"/>
    <n v="1999"/>
    <n v="24"/>
    <s v="24-Oct-1999"/>
    <n v="36457"/>
    <n v="23"/>
  </r>
  <r>
    <s v="Id2042"/>
    <n v="1999"/>
    <s v="Aug"/>
    <n v="29"/>
    <n v="1"/>
    <n v="2775.19"/>
    <s v="tier - 2"/>
    <s v="tier - 1"/>
    <s v="R1012"/>
    <s v="29-Aug-1999"/>
    <s v="Dec"/>
    <x v="2"/>
    <x v="2"/>
    <s v="R1012"/>
    <n v="1999"/>
    <n v="29"/>
    <s v="29-Dec-1999"/>
    <n v="36523"/>
    <n v="23"/>
  </r>
  <r>
    <s v="Id2043"/>
    <n v="2004"/>
    <s v="Nov"/>
    <n v="14"/>
    <n v="0"/>
    <n v="2773.46"/>
    <s v="tier - 2"/>
    <s v="tier - 1"/>
    <s v="R1021"/>
    <s v="14-Nov-2004"/>
    <s v="Jun"/>
    <x v="2"/>
    <x v="2"/>
    <s v="R1021"/>
    <n v="2004"/>
    <n v="14"/>
    <s v="14-Jun-2004"/>
    <n v="38152"/>
    <n v="18"/>
  </r>
  <r>
    <s v="Id2044"/>
    <n v="1997"/>
    <s v="Aug"/>
    <n v="10"/>
    <n v="0"/>
    <n v="2758.99"/>
    <s v="tier - 2"/>
    <s v="tier - 1"/>
    <s v="R1012"/>
    <s v="10-Aug-1997"/>
    <s v="Dec"/>
    <x v="2"/>
    <x v="2"/>
    <s v="R1012"/>
    <n v="1997"/>
    <n v="10"/>
    <s v="10-Dec-1997"/>
    <n v="35774"/>
    <n v="25"/>
  </r>
  <r>
    <s v="Id2045"/>
    <n v="2000"/>
    <s v="Oct"/>
    <n v="11"/>
    <n v="0"/>
    <n v="2755.02"/>
    <s v="tier - 2"/>
    <s v="tier - 1"/>
    <s v="R1024"/>
    <s v="11-Oct-2000"/>
    <s v="Oct"/>
    <x v="2"/>
    <x v="2"/>
    <s v="R1024"/>
    <n v="2000"/>
    <n v="11"/>
    <s v="11-Oct-2000"/>
    <n v="36810"/>
    <n v="22"/>
  </r>
  <r>
    <s v="Id2046"/>
    <n v="2000"/>
    <s v="Oct"/>
    <n v="3"/>
    <n v="0"/>
    <n v="2741.95"/>
    <s v="tier - 2"/>
    <s v="tier - 3"/>
    <s v="R1024"/>
    <s v="3-Oct-2000"/>
    <s v="Jun"/>
    <x v="2"/>
    <x v="0"/>
    <s v="R1024"/>
    <n v="2000"/>
    <n v="3"/>
    <s v="3-Jun-2000"/>
    <n v="36680"/>
    <n v="23"/>
  </r>
  <r>
    <s v="Id2047"/>
    <n v="2000"/>
    <s v="Dec"/>
    <n v="17"/>
    <n v="0"/>
    <n v="2731.91"/>
    <s v="tier - 2"/>
    <s v="tier - 3"/>
    <s v="R1024"/>
    <s v="17-Dec-2000"/>
    <s v="Sep"/>
    <x v="2"/>
    <x v="0"/>
    <s v="R1024"/>
    <n v="2000"/>
    <n v="17"/>
    <s v="17-Sep-2000"/>
    <n v="36786"/>
    <n v="22"/>
  </r>
  <r>
    <s v="Id2048"/>
    <n v="2003"/>
    <s v="Dec"/>
    <n v="3"/>
    <n v="1"/>
    <n v="2730.11"/>
    <s v="tier - 2"/>
    <s v="tier - 3"/>
    <s v="R1012"/>
    <s v="3-Dec-2003"/>
    <s v="Jul"/>
    <x v="2"/>
    <x v="0"/>
    <s v="R1012"/>
    <n v="2003"/>
    <n v="3"/>
    <s v="3-Jul-2003"/>
    <n v="37805"/>
    <n v="19"/>
  </r>
  <r>
    <s v="Id2049"/>
    <n v="1997"/>
    <s v="Oct"/>
    <n v="6"/>
    <n v="0"/>
    <n v="2727.4"/>
    <s v="tier - 3"/>
    <s v="tier - 3"/>
    <s v="R1016"/>
    <s v="6-Oct-1997"/>
    <s v="Jul"/>
    <x v="1"/>
    <x v="0"/>
    <s v="R1016"/>
    <n v="1997"/>
    <n v="6"/>
    <s v="6-Jul-1997"/>
    <n v="35617"/>
    <n v="25"/>
  </r>
  <r>
    <s v="Id205"/>
    <n v="1981"/>
    <s v="Nov"/>
    <n v="22"/>
    <n v="1"/>
    <n v="35952.65"/>
    <s v="tier - 1"/>
    <s v="tier - 3"/>
    <s v="R1011"/>
    <s v="22-Nov-1981"/>
    <s v="Aug"/>
    <x v="0"/>
    <x v="0"/>
    <s v="R1011"/>
    <n v="1981"/>
    <n v="22"/>
    <s v="22-Aug-1981"/>
    <n v="29820"/>
    <n v="41"/>
  </r>
  <r>
    <s v="Id2050"/>
    <n v="1988"/>
    <s v="Aug"/>
    <n v="20"/>
    <n v="3"/>
    <n v="2726.06"/>
    <s v="tier - 2"/>
    <s v="tier - 2"/>
    <s v="R1013"/>
    <s v="20-Aug-1988"/>
    <s v="Sep"/>
    <x v="2"/>
    <x v="1"/>
    <s v="R1013"/>
    <n v="1988"/>
    <n v="20"/>
    <s v="20-Sep-1988"/>
    <n v="32406"/>
    <n v="34"/>
  </r>
  <r>
    <s v="Id2051"/>
    <n v="1997"/>
    <s v="Oct"/>
    <n v="30"/>
    <n v="0"/>
    <n v="2721.32"/>
    <s v="tier - 1"/>
    <s v="tier - 3"/>
    <s v="R1014"/>
    <s v="30-Oct-1997"/>
    <s v="Nov"/>
    <x v="0"/>
    <x v="0"/>
    <s v="R1014"/>
    <n v="1997"/>
    <n v="30"/>
    <s v="30-Nov-1997"/>
    <n v="35764"/>
    <n v="25"/>
  </r>
  <r>
    <s v="Id2052"/>
    <n v="2003"/>
    <s v="Aug"/>
    <n v="6"/>
    <n v="1"/>
    <n v="2719.28"/>
    <s v="tier - 2"/>
    <s v="tier - 2"/>
    <s v="R1012"/>
    <s v="6-Aug-2003"/>
    <s v="Sep"/>
    <x v="2"/>
    <x v="1"/>
    <s v="R1012"/>
    <n v="2003"/>
    <n v="6"/>
    <s v="6-Sep-2003"/>
    <n v="37870"/>
    <n v="19"/>
  </r>
  <r>
    <s v="Id2053"/>
    <n v="2003"/>
    <s v="Dec"/>
    <n v="1"/>
    <n v="1"/>
    <n v="2710.83"/>
    <s v="tier - 2"/>
    <s v="tier - 3"/>
    <s v="R1012"/>
    <s v="1-Dec-2003"/>
    <s v="Jul"/>
    <x v="2"/>
    <x v="0"/>
    <s v="R1012"/>
    <n v="2003"/>
    <n v="1"/>
    <s v="1-Jul-2003"/>
    <n v="37803"/>
    <n v="19"/>
  </r>
  <r>
    <s v="Id2054"/>
    <n v="2003"/>
    <s v="Nov"/>
    <n v="21"/>
    <n v="1"/>
    <n v="2709.24"/>
    <s v="tier - 2"/>
    <s v="tier - 2"/>
    <s v="R1012"/>
    <s v="21-Nov-2003"/>
    <s v="Jun"/>
    <x v="2"/>
    <x v="1"/>
    <s v="R1012"/>
    <n v="2003"/>
    <n v="21"/>
    <s v="21-Jun-2003"/>
    <n v="37793"/>
    <n v="19"/>
  </r>
  <r>
    <s v="Id2055"/>
    <n v="2003"/>
    <s v="Jul"/>
    <n v="17"/>
    <n v="1"/>
    <n v="2709.11"/>
    <s v="tier - 2"/>
    <s v="tier - 2"/>
    <s v="R1012"/>
    <s v="17-Jul-2003"/>
    <s v="Sep"/>
    <x v="2"/>
    <x v="1"/>
    <s v="R1012"/>
    <n v="2003"/>
    <n v="17"/>
    <s v="17-Sep-2003"/>
    <n v="37881"/>
    <n v="19"/>
  </r>
  <r>
    <s v="Id2056"/>
    <n v="1996"/>
    <s v="Jun"/>
    <n v="13"/>
    <n v="0"/>
    <n v="2699.57"/>
    <s v="tier - 2"/>
    <s v="tier - 1"/>
    <s v="R1012"/>
    <s v="13-Jun-1996"/>
    <s v="Aug"/>
    <x v="2"/>
    <x v="2"/>
    <s v="R1012"/>
    <n v="1996"/>
    <n v="13"/>
    <s v="13-Aug-1996"/>
    <n v="35290"/>
    <n v="26"/>
  </r>
  <r>
    <s v="Id2057"/>
    <n v="1999"/>
    <s v="Jun"/>
    <n v="11"/>
    <n v="0"/>
    <n v="2690.11"/>
    <s v="tier - 2"/>
    <s v="tier - 2"/>
    <s v="R1012"/>
    <s v="11-Jun-1999"/>
    <s v="Jul"/>
    <x v="2"/>
    <x v="1"/>
    <s v="R1012"/>
    <n v="1999"/>
    <n v="11"/>
    <s v="11-Jul-1999"/>
    <n v="36352"/>
    <n v="23"/>
  </r>
  <r>
    <s v="Id2058"/>
    <n v="1994"/>
    <s v="Oct"/>
    <n v="2"/>
    <n v="0"/>
    <n v="2689.5"/>
    <s v="tier - 3"/>
    <s v="tier - 2"/>
    <s v="R1013"/>
    <s v="2-Oct-1994"/>
    <s v="Jul"/>
    <x v="1"/>
    <x v="1"/>
    <s v="R1013"/>
    <n v="1994"/>
    <n v="2"/>
    <s v="2-Jul-1994"/>
    <n v="34517"/>
    <n v="28"/>
  </r>
  <r>
    <s v="Id2059"/>
    <n v="1994"/>
    <s v="Sep"/>
    <n v="17"/>
    <n v="0"/>
    <n v="2684.69"/>
    <s v="tier - 2"/>
    <s v="tier - 2"/>
    <s v="R1013"/>
    <s v="17-Sep-1994"/>
    <s v="Sep"/>
    <x v="2"/>
    <x v="1"/>
    <s v="R1013"/>
    <n v="1994"/>
    <n v="17"/>
    <s v="17-Sep-1994"/>
    <n v="34594"/>
    <n v="28"/>
  </r>
  <r>
    <s v="Id206"/>
    <n v="1992"/>
    <s v="Jun"/>
    <n v="18"/>
    <n v="0"/>
    <n v="35883.269999999997"/>
    <s v="tier - 2"/>
    <s v="tier - 1"/>
    <s v="R1011"/>
    <s v="18-Jun-1992"/>
    <s v="Jul"/>
    <x v="2"/>
    <x v="2"/>
    <s v="R1011"/>
    <n v="1992"/>
    <n v="18"/>
    <s v="18-Jul-1992"/>
    <n v="33803"/>
    <n v="30"/>
  </r>
  <r>
    <s v="Id2060"/>
    <n v="1996"/>
    <s v="Aug"/>
    <n v="5"/>
    <n v="0"/>
    <n v="2680.95"/>
    <s v="tier - 3"/>
    <s v="tier - 2"/>
    <s v="R1012"/>
    <s v="5-Aug-1996"/>
    <s v="Aug"/>
    <x v="1"/>
    <x v="1"/>
    <s v="R1012"/>
    <n v="1996"/>
    <n v="5"/>
    <s v="5-Aug-1996"/>
    <n v="35282"/>
    <n v="26"/>
  </r>
  <r>
    <s v="Id2061"/>
    <n v="2000"/>
    <s v="Dec"/>
    <n v="9"/>
    <n v="1"/>
    <n v="2643.27"/>
    <s v="tier - 2"/>
    <s v="tier - 1"/>
    <s v="R1012"/>
    <s v="9-Dec-2000"/>
    <s v="Jun"/>
    <x v="2"/>
    <x v="2"/>
    <s v="R1012"/>
    <n v="2000"/>
    <n v="9"/>
    <s v="9-Jun-2000"/>
    <n v="36686"/>
    <n v="22"/>
  </r>
  <r>
    <s v="Id2062"/>
    <n v="2000"/>
    <s v="Jun"/>
    <n v="24"/>
    <n v="1"/>
    <n v="2639.04"/>
    <s v="tier - 2"/>
    <s v="tier - 2"/>
    <s v="R1012"/>
    <s v="24-Jun-2000"/>
    <s v="Sep"/>
    <x v="2"/>
    <x v="1"/>
    <s v="R1012"/>
    <n v="2000"/>
    <n v="24"/>
    <s v="24-Sep-2000"/>
    <n v="36793"/>
    <n v="22"/>
  </r>
  <r>
    <s v="Id2063"/>
    <n v="1997"/>
    <s v="Aug"/>
    <n v="26"/>
    <n v="0"/>
    <n v="2632.99"/>
    <s v="tier - 2"/>
    <s v="tier - 1"/>
    <s v="R1011"/>
    <s v="26-Aug-1997"/>
    <s v="Jun"/>
    <x v="2"/>
    <x v="2"/>
    <s v="R1011"/>
    <n v="1997"/>
    <n v="26"/>
    <s v="26-Jun-1997"/>
    <n v="35607"/>
    <n v="25"/>
  </r>
  <r>
    <s v="Id2064"/>
    <n v="2001"/>
    <s v="Aug"/>
    <n v="26"/>
    <n v="1"/>
    <n v="2597.7800000000002"/>
    <s v="tier - 2"/>
    <s v="tier - 1"/>
    <s v="R1011"/>
    <s v="26-Aug-2001"/>
    <s v="Sep"/>
    <x v="2"/>
    <x v="2"/>
    <s v="R1011"/>
    <n v="2001"/>
    <n v="26"/>
    <s v="26-Sep-2001"/>
    <n v="37160"/>
    <n v="21"/>
  </r>
  <r>
    <s v="Id2065"/>
    <n v="2001"/>
    <s v="Jul"/>
    <n v="28"/>
    <n v="0"/>
    <n v="2585.85"/>
    <s v="tier - 2"/>
    <s v="tier - 2"/>
    <s v="R1024"/>
    <s v="28-Jul-2001"/>
    <s v="Aug"/>
    <x v="2"/>
    <x v="1"/>
    <s v="R1024"/>
    <n v="2001"/>
    <n v="28"/>
    <s v="28-Aug-2001"/>
    <n v="37131"/>
    <n v="21"/>
  </r>
  <r>
    <s v="Id2066"/>
    <n v="2001"/>
    <s v="Oct"/>
    <n v="15"/>
    <n v="1"/>
    <n v="2585.27"/>
    <s v="tier - 2"/>
    <s v="tier - 3"/>
    <s v="R1011"/>
    <s v="15-Oct-2001"/>
    <s v="Nov"/>
    <x v="2"/>
    <x v="0"/>
    <s v="R1011"/>
    <n v="2001"/>
    <n v="15"/>
    <s v="15-Nov-2001"/>
    <n v="37210"/>
    <n v="21"/>
  </r>
  <r>
    <s v="Id2067"/>
    <n v="2002"/>
    <s v="Jul"/>
    <n v="20"/>
    <n v="0"/>
    <n v="2585.04"/>
    <s v="tier - 2"/>
    <s v="tier - 2"/>
    <s v="R1021"/>
    <s v="20-Jul-2002"/>
    <s v="Oct"/>
    <x v="2"/>
    <x v="1"/>
    <s v="R1021"/>
    <n v="2002"/>
    <n v="20"/>
    <s v="20-Oct-2002"/>
    <n v="37549"/>
    <n v="20"/>
  </r>
  <r>
    <s v="Id2068"/>
    <n v="2002"/>
    <s v="Oct"/>
    <n v="11"/>
    <n v="2"/>
    <n v="2566.4699999999998"/>
    <s v="tier - 2"/>
    <s v="tier - 3"/>
    <s v="R1013"/>
    <s v="11-Oct-2002"/>
    <s v="Jul"/>
    <x v="2"/>
    <x v="0"/>
    <s v="R1013"/>
    <n v="2002"/>
    <n v="11"/>
    <s v="11-Jul-2002"/>
    <n v="37448"/>
    <n v="20"/>
  </r>
  <r>
    <s v="Id2069"/>
    <n v="1991"/>
    <s v="Nov"/>
    <n v="17"/>
    <n v="3"/>
    <n v="2545.6799999999998"/>
    <s v="tier - 2"/>
    <s v="tier - 1"/>
    <s v="R1013"/>
    <s v="17-Nov-1991"/>
    <s v="Oct"/>
    <x v="2"/>
    <x v="2"/>
    <s v="R1013"/>
    <n v="1991"/>
    <n v="17"/>
    <s v="17-Oct-1991"/>
    <n v="33528"/>
    <n v="31"/>
  </r>
  <r>
    <s v="Id207"/>
    <n v="1976"/>
    <s v="Oct"/>
    <n v="4"/>
    <n v="2"/>
    <n v="35733.96"/>
    <s v="tier - 2"/>
    <s v="tier - 2"/>
    <s v="R1011"/>
    <s v="4-Oct-1976"/>
    <s v="Nov"/>
    <x v="2"/>
    <x v="1"/>
    <s v="R1011"/>
    <n v="1976"/>
    <n v="4"/>
    <s v="4-Nov-1976"/>
    <n v="28068"/>
    <n v="46"/>
  </r>
  <r>
    <s v="Id2070"/>
    <n v="1990"/>
    <s v="Oct"/>
    <n v="1"/>
    <n v="3"/>
    <n v="2540.39"/>
    <s v="tier - 2"/>
    <s v="tier - 2"/>
    <s v="R1013"/>
    <s v="1-Oct-1990"/>
    <s v="Aug"/>
    <x v="2"/>
    <x v="1"/>
    <s v="R1013"/>
    <n v="1990"/>
    <n v="1"/>
    <s v="1-Aug-1990"/>
    <n v="33086"/>
    <n v="32"/>
  </r>
  <r>
    <s v="Id2071"/>
    <n v="1997"/>
    <s v="Jul"/>
    <n v="28"/>
    <n v="0"/>
    <n v="2534.39"/>
    <s v="tier - 3"/>
    <s v="tier - 3"/>
    <s v="R1012"/>
    <s v="28-Jul-1997"/>
    <s v="Jul"/>
    <x v="1"/>
    <x v="0"/>
    <s v="R1012"/>
    <n v="1997"/>
    <n v="28"/>
    <s v="28-Jul-1997"/>
    <n v="35639"/>
    <n v="25"/>
  </r>
  <r>
    <s v="Id2072"/>
    <n v="2000"/>
    <s v="Aug"/>
    <n v="25"/>
    <n v="0"/>
    <n v="2527.8200000000002"/>
    <s v="tier - 2"/>
    <s v="tier - 3"/>
    <s v="R1012"/>
    <s v="25-Aug-2000"/>
    <s v="Dec"/>
    <x v="2"/>
    <x v="0"/>
    <s v="R1012"/>
    <n v="2000"/>
    <n v="25"/>
    <s v="25-Dec-2000"/>
    <n v="36885"/>
    <n v="22"/>
  </r>
  <r>
    <s v="Id2073"/>
    <n v="1997"/>
    <s v="Nov"/>
    <n v="2"/>
    <n v="0"/>
    <n v="2523.17"/>
    <s v="tier - 3"/>
    <s v="tier - 1"/>
    <s v="R1012"/>
    <s v="2-Nov-1997"/>
    <s v="Jul"/>
    <x v="1"/>
    <x v="2"/>
    <s v="R1012"/>
    <n v="1997"/>
    <n v="2"/>
    <s v="2-Jul-1997"/>
    <n v="35613"/>
    <n v="25"/>
  </r>
  <r>
    <s v="Id2074"/>
    <n v="1991"/>
    <s v="Aug"/>
    <n v="5"/>
    <n v="3"/>
    <n v="2510.79"/>
    <s v="tier - 2"/>
    <s v="tier - 1"/>
    <s v="R1013"/>
    <s v="5-Aug-1991"/>
    <s v="Oct"/>
    <x v="2"/>
    <x v="2"/>
    <s v="R1013"/>
    <n v="1991"/>
    <n v="5"/>
    <s v="5-Oct-1991"/>
    <n v="33516"/>
    <n v="31"/>
  </r>
  <r>
    <s v="Id2075"/>
    <n v="2004"/>
    <s v="Sep"/>
    <n v="6"/>
    <n v="0"/>
    <n v="2500.9299999999998"/>
    <s v="tier - 2"/>
    <s v="tier - 2"/>
    <s v="R1012"/>
    <s v="6-Sep-2004"/>
    <s v="Nov"/>
    <x v="2"/>
    <x v="1"/>
    <s v="R1012"/>
    <n v="2004"/>
    <n v="6"/>
    <s v="6-Nov-2004"/>
    <n v="38297"/>
    <n v="18"/>
  </r>
  <r>
    <s v="Id2076"/>
    <n v="1995"/>
    <s v="Oct"/>
    <n v="15"/>
    <n v="0"/>
    <n v="2498.41"/>
    <s v="tier - 3"/>
    <s v="tier - 3"/>
    <s v="R1013"/>
    <s v="15-Oct-1995"/>
    <s v="Nov"/>
    <x v="1"/>
    <x v="0"/>
    <s v="R1013"/>
    <n v="1995"/>
    <n v="15"/>
    <s v="15-Nov-1995"/>
    <n v="35018"/>
    <n v="27"/>
  </r>
  <r>
    <s v="Id2077"/>
    <n v="1995"/>
    <s v="Jul"/>
    <n v="9"/>
    <n v="0"/>
    <n v="2497.04"/>
    <s v="tier - 3"/>
    <s v="tier - 3"/>
    <s v="R1013"/>
    <s v="9-Jul-1995"/>
    <s v="Jul"/>
    <x v="1"/>
    <x v="0"/>
    <s v="R1013"/>
    <n v="1995"/>
    <n v="9"/>
    <s v="9-Jul-1995"/>
    <n v="34889"/>
    <n v="27"/>
  </r>
  <r>
    <s v="Id2078"/>
    <n v="1995"/>
    <s v="Oct"/>
    <n v="14"/>
    <n v="0"/>
    <n v="2494.02"/>
    <s v="tier - 3"/>
    <s v="tier - 1"/>
    <s v="R1011"/>
    <s v="14-Oct-1995"/>
    <s v="Aug"/>
    <x v="1"/>
    <x v="2"/>
    <s v="R1011"/>
    <n v="1995"/>
    <n v="14"/>
    <s v="14-Aug-1995"/>
    <n v="34925"/>
    <n v="27"/>
  </r>
  <r>
    <s v="Id2079"/>
    <n v="1995"/>
    <s v="Nov"/>
    <n v="6"/>
    <n v="0"/>
    <n v="2483.7399999999998"/>
    <s v="tier - 3"/>
    <s v="tier - 2"/>
    <s v="R1013"/>
    <s v="6-Nov-1995"/>
    <s v="Sep"/>
    <x v="1"/>
    <x v="1"/>
    <s v="R1013"/>
    <n v="1995"/>
    <n v="6"/>
    <s v="6-Sep-1995"/>
    <n v="34948"/>
    <n v="27"/>
  </r>
  <r>
    <s v="Id208"/>
    <n v="1974"/>
    <s v="Jul"/>
    <n v="15"/>
    <n v="0"/>
    <n v="35711.39"/>
    <s v="tier - 2"/>
    <s v="tier - 3"/>
    <s v="R1012"/>
    <s v="15-Jul-1974"/>
    <s v="Aug"/>
    <x v="2"/>
    <x v="0"/>
    <s v="R1012"/>
    <n v="1974"/>
    <n v="15"/>
    <s v="15-Aug-1974"/>
    <n v="27256"/>
    <n v="48"/>
  </r>
  <r>
    <s v="Id2080"/>
    <n v="1998"/>
    <s v="Jun"/>
    <n v="20"/>
    <n v="0"/>
    <n v="2480.98"/>
    <s v="tier - 2"/>
    <s v="tier - 2"/>
    <s v="R1013"/>
    <s v="20-Jun-1998"/>
    <s v="Dec"/>
    <x v="2"/>
    <x v="1"/>
    <s v="R1013"/>
    <n v="1998"/>
    <n v="20"/>
    <s v="20-Dec-1998"/>
    <n v="36149"/>
    <n v="24"/>
  </r>
  <r>
    <s v="Id2081"/>
    <n v="1998"/>
    <s v="Jul"/>
    <n v="2"/>
    <n v="0"/>
    <n v="2473.33"/>
    <s v="tier - 2"/>
    <s v="tier - 3"/>
    <s v="R1013"/>
    <s v="2-Jul-1998"/>
    <s v="Sep"/>
    <x v="2"/>
    <x v="0"/>
    <s v="R1013"/>
    <n v="1998"/>
    <n v="2"/>
    <s v="2-Sep-1998"/>
    <n v="36040"/>
    <n v="24"/>
  </r>
  <r>
    <s v="Id2082"/>
    <n v="1998"/>
    <s v="Aug"/>
    <n v="17"/>
    <n v="0"/>
    <n v="2464.62"/>
    <s v="tier - 2"/>
    <s v="tier - 3"/>
    <s v="R1013"/>
    <s v="17-Aug-1998"/>
    <s v="Dec"/>
    <x v="2"/>
    <x v="0"/>
    <s v="R1013"/>
    <n v="1998"/>
    <n v="17"/>
    <s v="17-Dec-1998"/>
    <n v="36146"/>
    <n v="24"/>
  </r>
  <r>
    <s v="Id2083"/>
    <n v="2002"/>
    <s v="Jul"/>
    <n v="11"/>
    <n v="0"/>
    <n v="2459.7199999999998"/>
    <s v="tier - 2"/>
    <s v="tier - 2"/>
    <s v="R1024"/>
    <s v="11-Jul-2002"/>
    <s v="Oct"/>
    <x v="2"/>
    <x v="1"/>
    <s v="R1024"/>
    <n v="2002"/>
    <n v="11"/>
    <s v="11-Oct-2002"/>
    <n v="37540"/>
    <n v="20"/>
  </r>
  <r>
    <s v="Id2084"/>
    <n v="1998"/>
    <s v="Nov"/>
    <n v="19"/>
    <n v="0"/>
    <n v="2457.5"/>
    <s v="tier - 2"/>
    <s v="tier - 1"/>
    <s v="R1011"/>
    <s v="19-Nov-1998"/>
    <s v="Aug"/>
    <x v="2"/>
    <x v="2"/>
    <s v="R1011"/>
    <n v="1998"/>
    <n v="19"/>
    <s v="19-Aug-1998"/>
    <n v="36026"/>
    <n v="24"/>
  </r>
  <r>
    <s v="Id2085"/>
    <n v="2002"/>
    <s v="Jul"/>
    <n v="29"/>
    <n v="0"/>
    <n v="2457.21"/>
    <s v="tier - 2"/>
    <s v="tier - 1"/>
    <s v="R1024"/>
    <s v="29-Jul-2002"/>
    <s v="Jul"/>
    <x v="2"/>
    <x v="2"/>
    <s v="R1024"/>
    <n v="2002"/>
    <n v="29"/>
    <s v="29-Jul-2002"/>
    <n v="37466"/>
    <n v="20"/>
  </r>
  <r>
    <s v="Id2086"/>
    <n v="1999"/>
    <s v="Nov"/>
    <n v="21"/>
    <n v="1"/>
    <n v="2438.06"/>
    <s v="tier - 2"/>
    <s v="tier - 2"/>
    <s v="R1013"/>
    <s v="21-Nov-1999"/>
    <s v="Dec"/>
    <x v="2"/>
    <x v="1"/>
    <s v="R1013"/>
    <n v="1999"/>
    <n v="21"/>
    <s v="21-Dec-1999"/>
    <n v="36515"/>
    <n v="23"/>
  </r>
  <r>
    <s v="Id2087"/>
    <n v="1999"/>
    <s v="Nov"/>
    <n v="12"/>
    <n v="1"/>
    <n v="2416.96"/>
    <s v="tier - 2"/>
    <s v="tier - 2"/>
    <s v="R1011"/>
    <s v="12-Nov-1999"/>
    <s v="Aug"/>
    <x v="2"/>
    <x v="1"/>
    <s v="R1011"/>
    <n v="1999"/>
    <n v="12"/>
    <s v="12-Aug-1999"/>
    <n v="36384"/>
    <n v="23"/>
  </r>
  <r>
    <s v="Id2088"/>
    <n v="2001"/>
    <s v="Jun"/>
    <n v="3"/>
    <n v="0"/>
    <n v="2404.73"/>
    <s v="tier - 2"/>
    <s v="tier - 3"/>
    <s v="R1012"/>
    <s v="3-Jun-2001"/>
    <s v="Aug"/>
    <x v="2"/>
    <x v="0"/>
    <s v="R1012"/>
    <n v="2001"/>
    <n v="3"/>
    <s v="3-Aug-2001"/>
    <n v="37106"/>
    <n v="21"/>
  </r>
  <r>
    <s v="Id2089"/>
    <n v="1999"/>
    <s v="Aug"/>
    <n v="10"/>
    <n v="0"/>
    <n v="2396.1"/>
    <s v="tier - 2"/>
    <s v="tier - 1"/>
    <s v="R1019"/>
    <s v="10-Aug-1999"/>
    <s v="Oct"/>
    <x v="2"/>
    <x v="2"/>
    <s v="R1019"/>
    <n v="1999"/>
    <n v="10"/>
    <s v="10-Oct-1999"/>
    <n v="36443"/>
    <n v="23"/>
  </r>
  <r>
    <s v="Id209"/>
    <n v="1978"/>
    <s v="Dec"/>
    <n v="19"/>
    <n v="2"/>
    <n v="35701.9"/>
    <s v="tier - 2"/>
    <s v="tier - 1"/>
    <s v="R1011"/>
    <s v="19-Dec-1978"/>
    <s v="Jul"/>
    <x v="2"/>
    <x v="2"/>
    <s v="R1011"/>
    <n v="1978"/>
    <n v="19"/>
    <s v="19-Jul-1978"/>
    <n v="28690"/>
    <n v="44"/>
  </r>
  <r>
    <s v="Id2090"/>
    <n v="1999"/>
    <s v="Dec"/>
    <n v="17"/>
    <n v="0"/>
    <n v="2395.17"/>
    <s v="tier - 2"/>
    <s v="tier - 1"/>
    <s v="R1014"/>
    <s v="17-Dec-1999"/>
    <s v="Dec"/>
    <x v="2"/>
    <x v="2"/>
    <s v="R1014"/>
    <n v="1999"/>
    <n v="17"/>
    <s v="17-Dec-1999"/>
    <n v="36511"/>
    <n v="23"/>
  </r>
  <r>
    <s v="Id2091"/>
    <n v="1988"/>
    <s v="Dec"/>
    <n v="12"/>
    <n v="3"/>
    <n v="2373.3000000000002"/>
    <s v="tier - 2"/>
    <s v="tier - 2"/>
    <s v="R1013"/>
    <s v="12-Dec-1988"/>
    <s v="Oct"/>
    <x v="2"/>
    <x v="1"/>
    <s v="R1013"/>
    <n v="1988"/>
    <n v="12"/>
    <s v="12-Oct-1988"/>
    <n v="32428"/>
    <n v="34"/>
  </r>
  <r>
    <s v="Id2092"/>
    <n v="2002"/>
    <s v="Nov"/>
    <n v="5"/>
    <n v="1"/>
    <n v="2362.23"/>
    <s v="tier - 2"/>
    <s v="tier - 1"/>
    <s v="R1012"/>
    <s v="5-Nov-2002"/>
    <s v="Aug"/>
    <x v="2"/>
    <x v="2"/>
    <s v="R1012"/>
    <n v="2002"/>
    <n v="5"/>
    <s v="5-Aug-2002"/>
    <n v="37473"/>
    <n v="20"/>
  </r>
  <r>
    <s v="Id2093"/>
    <n v="1998"/>
    <s v="Oct"/>
    <n v="21"/>
    <n v="0"/>
    <n v="2352.9699999999998"/>
    <s v="tier - 3"/>
    <s v="tier - 3"/>
    <s v="R1012"/>
    <s v="21-Oct-1998"/>
    <s v="Jul"/>
    <x v="1"/>
    <x v="0"/>
    <s v="R1012"/>
    <n v="1998"/>
    <n v="21"/>
    <s v="21-Jul-1998"/>
    <n v="35997"/>
    <n v="24"/>
  </r>
  <r>
    <s v="Id2094"/>
    <n v="2003"/>
    <s v="Nov"/>
    <n v="18"/>
    <n v="1"/>
    <n v="2331.52"/>
    <s v="tier - 2"/>
    <s v="tier - 3"/>
    <s v="R1011"/>
    <s v="18-Nov-2003"/>
    <s v="Nov"/>
    <x v="2"/>
    <x v="0"/>
    <s v="R1011"/>
    <n v="2003"/>
    <n v="18"/>
    <s v="18-Nov-2003"/>
    <n v="37943"/>
    <n v="19"/>
  </r>
  <r>
    <s v="Id2095"/>
    <n v="1996"/>
    <s v="Dec"/>
    <n v="17"/>
    <n v="0"/>
    <n v="2322.62"/>
    <s v="tier - 2"/>
    <s v="tier - 1"/>
    <s v="R1013"/>
    <s v="17-Dec-1996"/>
    <s v="Sep"/>
    <x v="2"/>
    <x v="2"/>
    <s v="R1013"/>
    <n v="1996"/>
    <n v="17"/>
    <s v="17-Sep-1996"/>
    <n v="35325"/>
    <n v="26"/>
  </r>
  <r>
    <s v="Id2096"/>
    <n v="2004"/>
    <s v="Sep"/>
    <n v="6"/>
    <n v="2"/>
    <n v="2304"/>
    <s v="tier - 2"/>
    <s v="tier - 3"/>
    <s v="R1013"/>
    <s v="6-Sep-2004"/>
    <s v="Dec"/>
    <x v="2"/>
    <x v="0"/>
    <s v="R1013"/>
    <n v="2004"/>
    <n v="6"/>
    <s v="6-Dec-2004"/>
    <n v="38327"/>
    <n v="18"/>
  </r>
  <r>
    <s v="Id2097"/>
    <n v="1996"/>
    <s v="Nov"/>
    <n v="28"/>
    <n v="0"/>
    <n v="2302.3000000000002"/>
    <s v="tier - 1"/>
    <s v="tier - 2"/>
    <s v="R1011"/>
    <s v="28-Nov-1996"/>
    <s v="Jun"/>
    <x v="0"/>
    <x v="1"/>
    <s v="R1011"/>
    <n v="1996"/>
    <n v="28"/>
    <s v="28-Jun-1996"/>
    <n v="35244"/>
    <n v="26"/>
  </r>
  <r>
    <s v="Id2098"/>
    <n v="1989"/>
    <s v="Oct"/>
    <n v="5"/>
    <n v="3"/>
    <n v="2295.2399999999998"/>
    <s v="tier - 2"/>
    <s v="tier - 1"/>
    <s v="R1013"/>
    <s v="5-Oct-1989"/>
    <s v="Oct"/>
    <x v="2"/>
    <x v="2"/>
    <s v="R1013"/>
    <n v="1989"/>
    <n v="5"/>
    <s v="5-Oct-1989"/>
    <n v="32786"/>
    <n v="33"/>
  </r>
  <r>
    <s v="Id2099"/>
    <n v="1991"/>
    <s v="Jun"/>
    <n v="16"/>
    <n v="3"/>
    <n v="2277.7199999999998"/>
    <s v="tier - 2"/>
    <s v="tier - 1"/>
    <s v="R1013"/>
    <s v="16-Jun-1991"/>
    <s v="Jul"/>
    <x v="2"/>
    <x v="2"/>
    <s v="R1013"/>
    <n v="1991"/>
    <n v="16"/>
    <s v="16-Jul-1991"/>
    <n v="33435"/>
    <n v="31"/>
  </r>
  <r>
    <s v="Id21"/>
    <n v="1961"/>
    <s v="Jun"/>
    <n v="13"/>
    <n v="1"/>
    <n v="47403.88"/>
    <s v="tier - 1"/>
    <s v="tier - 3"/>
    <s v="R1011"/>
    <s v="13-Jun-1961"/>
    <s v="Oct"/>
    <x v="0"/>
    <x v="0"/>
    <s v="R1011"/>
    <n v="1961"/>
    <n v="13"/>
    <s v="13-Oct-1961"/>
    <n v="22567"/>
    <n v="61"/>
  </r>
  <r>
    <s v="Id210"/>
    <n v="2000"/>
    <s v="Dec"/>
    <n v="17"/>
    <n v="3"/>
    <n v="35595.589999999997"/>
    <s v="tier - 2"/>
    <s v="tier - 3"/>
    <s v="R1013"/>
    <s v="17-Dec-2000"/>
    <s v="Dec"/>
    <x v="2"/>
    <x v="0"/>
    <s v="R1013"/>
    <n v="2000"/>
    <n v="17"/>
    <s v="17-Dec-2000"/>
    <n v="36877"/>
    <n v="22"/>
  </r>
  <r>
    <s v="Id2100"/>
    <n v="2002"/>
    <s v="Nov"/>
    <n v="12"/>
    <n v="0"/>
    <n v="2261.5700000000002"/>
    <s v="tier - 2"/>
    <s v="tier - 1"/>
    <s v="R1012"/>
    <s v="12-Nov-2002"/>
    <s v="Sep"/>
    <x v="2"/>
    <x v="2"/>
    <s v="R1012"/>
    <n v="2002"/>
    <n v="12"/>
    <s v="12-Sep-2002"/>
    <n v="37511"/>
    <n v="20"/>
  </r>
  <r>
    <s v="Id2101"/>
    <n v="2002"/>
    <s v="Jul"/>
    <n v="15"/>
    <n v="0"/>
    <n v="2257.48"/>
    <s v="tier - 2"/>
    <s v="tier - 1"/>
    <s v="R1012"/>
    <s v="15-Jul-2002"/>
    <s v="Jun"/>
    <x v="2"/>
    <x v="2"/>
    <s v="R1012"/>
    <n v="2002"/>
    <n v="15"/>
    <s v="15-Jun-2002"/>
    <n v="37422"/>
    <n v="20"/>
  </r>
  <r>
    <s v="Id2102"/>
    <n v="2000"/>
    <s v="Dec"/>
    <n v="11"/>
    <n v="0"/>
    <n v="2254.8000000000002"/>
    <s v="tier - 2"/>
    <s v="tier - 3"/>
    <s v="R1016"/>
    <s v="11-Dec-2000"/>
    <s v="Sep"/>
    <x v="2"/>
    <x v="0"/>
    <s v="R1016"/>
    <n v="2000"/>
    <n v="11"/>
    <s v="11-Sep-2000"/>
    <n v="36780"/>
    <n v="22"/>
  </r>
  <r>
    <s v="Id2103"/>
    <n v="2000"/>
    <s v="Jun"/>
    <n v="30"/>
    <n v="0"/>
    <n v="2250.84"/>
    <s v="tier - 2"/>
    <s v="tier - 2"/>
    <s v="R1018"/>
    <s v="30-Jun-2000"/>
    <s v="Aug"/>
    <x v="2"/>
    <x v="1"/>
    <s v="R1018"/>
    <n v="2000"/>
    <n v="30"/>
    <s v="30-Aug-2000"/>
    <n v="36768"/>
    <n v="22"/>
  </r>
  <r>
    <s v="Id2104"/>
    <n v="2003"/>
    <s v="Dec"/>
    <n v="10"/>
    <n v="1"/>
    <n v="2221.56"/>
    <s v="tier - 2"/>
    <s v="tier - 3"/>
    <s v="R1012"/>
    <s v="10-Dec-2003"/>
    <s v="Sep"/>
    <x v="2"/>
    <x v="0"/>
    <s v="R1012"/>
    <n v="2003"/>
    <n v="10"/>
    <s v="10-Sep-2003"/>
    <n v="37874"/>
    <n v="19"/>
  </r>
  <r>
    <s v="Id2105"/>
    <n v="2004"/>
    <s v="Dec"/>
    <n v="12"/>
    <n v="1"/>
    <n v="2219.4499999999998"/>
    <s v="tier - 2"/>
    <s v="tier - 1"/>
    <s v="R1013"/>
    <s v="12-Dec-2004"/>
    <s v="Nov"/>
    <x v="2"/>
    <x v="2"/>
    <s v="R1013"/>
    <n v="2004"/>
    <n v="12"/>
    <s v="12-Nov-2004"/>
    <n v="38303"/>
    <n v="18"/>
  </r>
  <r>
    <s v="Id2106"/>
    <n v="2004"/>
    <s v="Sep"/>
    <n v="25"/>
    <n v="0"/>
    <n v="2217.6"/>
    <s v="tier - 2"/>
    <s v="tier - 1"/>
    <s v="R1024"/>
    <s v="25-Sep-2004"/>
    <s v="Jun"/>
    <x v="2"/>
    <x v="2"/>
    <s v="R1024"/>
    <n v="2004"/>
    <n v="25"/>
    <s v="25-Jun-2004"/>
    <n v="38163"/>
    <n v="18"/>
  </r>
  <r>
    <s v="Id2107"/>
    <n v="2004"/>
    <s v="Jun"/>
    <n v="13"/>
    <n v="0"/>
    <n v="2217.4699999999998"/>
    <s v="tier - 2"/>
    <s v="tier - 1"/>
    <s v="R1024"/>
    <s v="13-Jun-2004"/>
    <s v="Sep"/>
    <x v="2"/>
    <x v="2"/>
    <s v="R1024"/>
    <n v="2004"/>
    <n v="13"/>
    <s v="13-Sep-2004"/>
    <n v="38243"/>
    <n v="18"/>
  </r>
  <r>
    <s v="Id2108"/>
    <n v="1994"/>
    <s v="Nov"/>
    <n v="17"/>
    <n v="0"/>
    <n v="2213.21"/>
    <s v="tier - 2"/>
    <s v="tier - 2"/>
    <s v="R1013"/>
    <s v="17-Nov-1994"/>
    <s v="Sep"/>
    <x v="2"/>
    <x v="1"/>
    <s v="R1013"/>
    <n v="1994"/>
    <n v="17"/>
    <s v="17-Sep-1994"/>
    <n v="34594"/>
    <n v="28"/>
  </r>
  <r>
    <s v="Id2109"/>
    <n v="2004"/>
    <s v="Jul"/>
    <n v="27"/>
    <n v="0"/>
    <n v="2211.13"/>
    <s v="tier - 2"/>
    <s v="tier - 2"/>
    <s v="R1024"/>
    <s v="27-Jul-2004"/>
    <s v="Jul"/>
    <x v="2"/>
    <x v="1"/>
    <s v="R1024"/>
    <n v="2004"/>
    <n v="27"/>
    <s v="27-Jul-2004"/>
    <n v="38195"/>
    <n v="18"/>
  </r>
  <r>
    <s v="Id211"/>
    <n v="2000"/>
    <s v="Nov"/>
    <n v="19"/>
    <n v="0"/>
    <n v="35585.58"/>
    <s v="tier - 2"/>
    <s v="tier - 3"/>
    <s v="R1011"/>
    <s v="19-Nov-2000"/>
    <s v="Nov"/>
    <x v="2"/>
    <x v="0"/>
    <s v="R1011"/>
    <n v="2000"/>
    <n v="19"/>
    <s v="19-Nov-2000"/>
    <n v="36849"/>
    <n v="22"/>
  </r>
  <r>
    <s v="Id2110"/>
    <n v="2004"/>
    <s v="Aug"/>
    <n v="6"/>
    <n v="0"/>
    <n v="2207.6999999999998"/>
    <s v="tier - 2"/>
    <s v="tier - 2"/>
    <s v="R1024"/>
    <s v="6-Aug-2004"/>
    <s v="Aug"/>
    <x v="2"/>
    <x v="1"/>
    <s v="R1024"/>
    <n v="2004"/>
    <n v="6"/>
    <s v="6-Aug-2004"/>
    <n v="38205"/>
    <n v="18"/>
  </r>
  <r>
    <s v="Id2111"/>
    <n v="2004"/>
    <s v="Nov"/>
    <n v="13"/>
    <n v="0"/>
    <n v="2205.98"/>
    <s v="tier - 2"/>
    <s v="tier - 3"/>
    <s v="R1024"/>
    <s v="13-Nov-2004"/>
    <s v="Dec"/>
    <x v="2"/>
    <x v="0"/>
    <s v="R1024"/>
    <n v="2004"/>
    <n v="13"/>
    <s v="13-Dec-2004"/>
    <n v="38334"/>
    <n v="18"/>
  </r>
  <r>
    <s v="Id2112"/>
    <n v="2004"/>
    <s v="Oct"/>
    <n v="28"/>
    <n v="0"/>
    <n v="2203.7399999999998"/>
    <s v="tier - 2"/>
    <s v="tier - 2"/>
    <s v="R1024"/>
    <s v="28-Oct-2004"/>
    <s v="Jul"/>
    <x v="2"/>
    <x v="1"/>
    <s v="R1024"/>
    <n v="2004"/>
    <n v="28"/>
    <s v="28-Jul-2004"/>
    <n v="38196"/>
    <n v="18"/>
  </r>
  <r>
    <s v="Id2113"/>
    <n v="2004"/>
    <s v="Aug"/>
    <n v="6"/>
    <n v="0"/>
    <n v="2203.4699999999998"/>
    <s v="tier - 2"/>
    <s v="tier - 2"/>
    <s v="R1024"/>
    <s v="6-Aug-2004"/>
    <s v="Jul"/>
    <x v="2"/>
    <x v="1"/>
    <s v="R1024"/>
    <n v="2004"/>
    <n v="6"/>
    <s v="6-Jul-2004"/>
    <n v="38174"/>
    <n v="18"/>
  </r>
  <r>
    <s v="Id2114"/>
    <n v="2004"/>
    <s v="Jul"/>
    <n v="27"/>
    <n v="1"/>
    <n v="2201.1"/>
    <s v="tier - 2"/>
    <s v="tier - 3"/>
    <s v="R1013"/>
    <s v="27-Jul-2004"/>
    <s v="Aug"/>
    <x v="2"/>
    <x v="0"/>
    <s v="R1013"/>
    <n v="2004"/>
    <n v="27"/>
    <s v="27-Aug-2004"/>
    <n v="38226"/>
    <n v="18"/>
  </r>
  <r>
    <s v="Id2115"/>
    <n v="2004"/>
    <s v="Sep"/>
    <n v="12"/>
    <n v="0"/>
    <n v="2200.83"/>
    <s v="tier - 2"/>
    <s v="tier - 2"/>
    <s v="R1024"/>
    <s v="12-Sep-2004"/>
    <s v="Sep"/>
    <x v="2"/>
    <x v="1"/>
    <s v="R1024"/>
    <n v="2004"/>
    <n v="12"/>
    <s v="12-Sep-2004"/>
    <n v="38242"/>
    <n v="18"/>
  </r>
  <r>
    <s v="Id2116"/>
    <n v="2004"/>
    <s v="Sep"/>
    <n v="3"/>
    <n v="0"/>
    <n v="2198.19"/>
    <s v="tier - 2"/>
    <s v="tier - 1"/>
    <s v="R1023"/>
    <s v="3-Sep-2004"/>
    <s v="Jun"/>
    <x v="2"/>
    <x v="2"/>
    <s v="R1023"/>
    <n v="2004"/>
    <n v="3"/>
    <s v="3-Jun-2004"/>
    <n v="38141"/>
    <n v="19"/>
  </r>
  <r>
    <s v="Id2117"/>
    <n v="2004"/>
    <s v="Dec"/>
    <n v="7"/>
    <n v="0"/>
    <n v="2196.4699999999998"/>
    <s v="tier - 2"/>
    <s v="tier - 3"/>
    <s v="R1024"/>
    <s v="7-Dec-2004"/>
    <s v="Sep"/>
    <x v="2"/>
    <x v="0"/>
    <s v="R1024"/>
    <n v="2004"/>
    <n v="7"/>
    <s v="7-Sep-2004"/>
    <n v="38237"/>
    <n v="18"/>
  </r>
  <r>
    <s v="Id2118"/>
    <n v="1991"/>
    <s v="Dec"/>
    <n v="16"/>
    <n v="3"/>
    <n v="2193.1999999999998"/>
    <s v="tier - 2"/>
    <s v="tier - 2"/>
    <s v="R1012"/>
    <s v="16-Dec-1991"/>
    <s v="Sep"/>
    <x v="2"/>
    <x v="1"/>
    <s v="R1012"/>
    <n v="1991"/>
    <n v="16"/>
    <s v="16-Sep-1991"/>
    <n v="33497"/>
    <n v="31"/>
  </r>
  <r>
    <s v="Id2119"/>
    <n v="1994"/>
    <s v="Sep"/>
    <n v="27"/>
    <n v="0"/>
    <n v="2170.08"/>
    <s v="tier - 2"/>
    <s v="tier - 2"/>
    <s v="R1013"/>
    <s v="27-Sep-1994"/>
    <s v="Sep"/>
    <x v="2"/>
    <x v="1"/>
    <s v="R1013"/>
    <n v="1994"/>
    <n v="27"/>
    <s v="27-Sep-1994"/>
    <n v="34604"/>
    <n v="28"/>
  </r>
  <r>
    <s v="Id212"/>
    <n v="1971"/>
    <s v="Aug"/>
    <n v="10"/>
    <n v="0"/>
    <n v="35583.17"/>
    <s v="tier - 1"/>
    <s v="tier - 3"/>
    <s v="R1011"/>
    <s v="10-Aug-1971"/>
    <s v="Jul"/>
    <x v="0"/>
    <x v="0"/>
    <s v="R1011"/>
    <n v="1971"/>
    <n v="10"/>
    <s v="10-Jul-1971"/>
    <n v="26124"/>
    <n v="51"/>
  </r>
  <r>
    <s v="Id2120"/>
    <n v="2000"/>
    <s v="Aug"/>
    <n v="23"/>
    <n v="0"/>
    <n v="2166.73"/>
    <s v="tier - 2"/>
    <s v="tier - 2"/>
    <s v="R1011"/>
    <s v="23-Aug-2000"/>
    <s v="Jun"/>
    <x v="2"/>
    <x v="1"/>
    <s v="R1011"/>
    <n v="2000"/>
    <n v="23"/>
    <s v="23-Jun-2000"/>
    <n v="36700"/>
    <n v="22"/>
  </r>
  <r>
    <s v="Id2121"/>
    <n v="2000"/>
    <s v="Dec"/>
    <n v="10"/>
    <n v="0"/>
    <n v="2156.75"/>
    <s v="tier - 2"/>
    <s v="tier - 2"/>
    <s v="R1013"/>
    <s v="10-Dec-2000"/>
    <s v="Oct"/>
    <x v="2"/>
    <x v="1"/>
    <s v="R1013"/>
    <n v="2000"/>
    <n v="10"/>
    <s v="10-Oct-2000"/>
    <n v="36809"/>
    <n v="22"/>
  </r>
  <r>
    <s v="Id2122"/>
    <n v="2000"/>
    <s v="Nov"/>
    <n v="29"/>
    <n v="0"/>
    <n v="2155.6799999999998"/>
    <s v="tier - 2"/>
    <s v="tier - 3"/>
    <s v="R1013"/>
    <s v="29-Nov-2000"/>
    <s v="Oct"/>
    <x v="2"/>
    <x v="0"/>
    <s v="R1013"/>
    <n v="2000"/>
    <n v="29"/>
    <s v="29-Oct-2000"/>
    <n v="36828"/>
    <n v="22"/>
  </r>
  <r>
    <s v="Id2123"/>
    <n v="2000"/>
    <s v="Oct"/>
    <n v="22"/>
    <n v="0"/>
    <n v="2154.36"/>
    <s v="tier - 2"/>
    <s v="tier - 2"/>
    <s v="R1011"/>
    <s v="22-Oct-2000"/>
    <s v="Nov"/>
    <x v="2"/>
    <x v="1"/>
    <s v="R1011"/>
    <n v="2000"/>
    <n v="22"/>
    <s v="22-Nov-2000"/>
    <n v="36852"/>
    <n v="22"/>
  </r>
  <r>
    <s v="Id2124"/>
    <n v="2000"/>
    <s v="Dec"/>
    <n v="27"/>
    <n v="0"/>
    <n v="2150.4699999999998"/>
    <s v="tier - 2"/>
    <s v="tier - 3"/>
    <s v="R1011"/>
    <s v="27-Dec-2000"/>
    <s v="Dec"/>
    <x v="2"/>
    <x v="0"/>
    <s v="R1011"/>
    <n v="2000"/>
    <n v="27"/>
    <s v="27-Dec-2000"/>
    <n v="36887"/>
    <n v="22"/>
  </r>
  <r>
    <s v="Id2125"/>
    <n v="2004"/>
    <s v="Oct"/>
    <n v="4"/>
    <n v="0"/>
    <n v="2144.85"/>
    <s v="tier - 2"/>
    <s v="tier - 1"/>
    <s v="R1011"/>
    <s v="4-Oct-2004"/>
    <s v="Aug"/>
    <x v="2"/>
    <x v="2"/>
    <s v="R1011"/>
    <n v="2004"/>
    <n v="4"/>
    <s v="4-Aug-2004"/>
    <n v="38203"/>
    <n v="18"/>
  </r>
  <r>
    <s v="Id2126"/>
    <n v="2003"/>
    <s v="Aug"/>
    <n v="19"/>
    <n v="0"/>
    <n v="2138.0700000000002"/>
    <s v="tier - 2"/>
    <s v="tier - 1"/>
    <s v="R1012"/>
    <s v="19-Aug-2003"/>
    <s v="Aug"/>
    <x v="2"/>
    <x v="2"/>
    <s v="R1012"/>
    <n v="2003"/>
    <n v="19"/>
    <s v="19-Aug-2003"/>
    <n v="37852"/>
    <n v="19"/>
  </r>
  <r>
    <s v="Id2127"/>
    <n v="1997"/>
    <s v="Sep"/>
    <n v="3"/>
    <n v="0"/>
    <n v="2137.65"/>
    <s v="tier - 3"/>
    <s v="tier - 1"/>
    <s v="R1013"/>
    <s v="3-Sep-1997"/>
    <s v="Nov"/>
    <x v="1"/>
    <x v="2"/>
    <s v="R1013"/>
    <n v="1997"/>
    <n v="3"/>
    <s v="3-Nov-1997"/>
    <n v="35737"/>
    <n v="25"/>
  </r>
  <r>
    <s v="Id2128"/>
    <n v="2003"/>
    <s v="Sep"/>
    <n v="26"/>
    <n v="0"/>
    <n v="2136.88"/>
    <s v="tier - 2"/>
    <s v="tier - 2"/>
    <s v="R1012"/>
    <s v="26-Sep-2003"/>
    <s v="Oct"/>
    <x v="2"/>
    <x v="1"/>
    <s v="R1012"/>
    <n v="2003"/>
    <n v="26"/>
    <s v="26-Oct-2003"/>
    <n v="37920"/>
    <n v="19"/>
  </r>
  <r>
    <s v="Id2129"/>
    <n v="2003"/>
    <s v="Sep"/>
    <n v="1"/>
    <n v="0"/>
    <n v="2134.9"/>
    <s v="tier - 2"/>
    <s v="tier - 3"/>
    <s v="R1012"/>
    <s v="1-Sep-2003"/>
    <s v="Aug"/>
    <x v="2"/>
    <x v="0"/>
    <s v="R1012"/>
    <n v="2003"/>
    <n v="1"/>
    <s v="1-Aug-2003"/>
    <n v="37834"/>
    <n v="19"/>
  </r>
  <r>
    <s v="Id213"/>
    <n v="1964"/>
    <s v="Aug"/>
    <n v="29"/>
    <n v="0"/>
    <n v="35573.26"/>
    <s v="tier - 2"/>
    <s v="tier - 1"/>
    <s v="R1011"/>
    <s v="29-Aug-1964"/>
    <s v="Jul"/>
    <x v="2"/>
    <x v="2"/>
    <s v="R1011"/>
    <n v="1964"/>
    <n v="29"/>
    <s v="29-Jul-1964"/>
    <n v="23587"/>
    <n v="58"/>
  </r>
  <r>
    <s v="Id2130"/>
    <n v="2003"/>
    <s v="Dec"/>
    <n v="22"/>
    <n v="0"/>
    <n v="2130.6799999999998"/>
    <s v="tier - 2"/>
    <s v="tier - 3"/>
    <s v="R1012"/>
    <s v="22-Dec-2003"/>
    <s v="Sep"/>
    <x v="2"/>
    <x v="0"/>
    <s v="R1012"/>
    <n v="2003"/>
    <n v="22"/>
    <s v="22-Sep-2003"/>
    <n v="37886"/>
    <n v="19"/>
  </r>
  <r>
    <s v="Id2131"/>
    <n v="2003"/>
    <s v="Aug"/>
    <n v="30"/>
    <n v="0"/>
    <n v="2128.4299999999998"/>
    <s v="tier - 2"/>
    <s v="tier - 1"/>
    <s v="R1012"/>
    <s v="30-Aug-2003"/>
    <s v="Jun"/>
    <x v="2"/>
    <x v="2"/>
    <s v="R1012"/>
    <n v="2003"/>
    <n v="30"/>
    <s v="30-Jun-2003"/>
    <n v="37802"/>
    <n v="19"/>
  </r>
  <r>
    <s v="Id2132"/>
    <n v="2004"/>
    <s v="Nov"/>
    <n v="4"/>
    <n v="0"/>
    <n v="2118.61"/>
    <s v="tier - 2"/>
    <s v="tier - 1"/>
    <s v="R1012"/>
    <s v="4-Nov-2004"/>
    <s v="Aug"/>
    <x v="2"/>
    <x v="2"/>
    <s v="R1012"/>
    <n v="2004"/>
    <n v="4"/>
    <s v="4-Aug-2004"/>
    <n v="38203"/>
    <n v="18"/>
  </r>
  <r>
    <s v="Id2133"/>
    <n v="2003"/>
    <s v="Sep"/>
    <n v="30"/>
    <n v="0"/>
    <n v="2117.34"/>
    <s v="tier - 2"/>
    <s v="tier - 3"/>
    <s v="R1012"/>
    <s v="30-Sep-2003"/>
    <s v="Oct"/>
    <x v="2"/>
    <x v="0"/>
    <s v="R1012"/>
    <n v="2003"/>
    <n v="30"/>
    <s v="30-Oct-2003"/>
    <n v="37924"/>
    <n v="19"/>
  </r>
  <r>
    <s v="Id2134"/>
    <n v="1989"/>
    <s v="Jul"/>
    <n v="21"/>
    <n v="3"/>
    <n v="2106.2600000000002"/>
    <s v="tier - 2"/>
    <s v="tier - 2"/>
    <s v="R1013"/>
    <s v="21-Jul-1989"/>
    <s v="Oct"/>
    <x v="2"/>
    <x v="1"/>
    <s v="R1013"/>
    <n v="1989"/>
    <n v="21"/>
    <s v="21-Oct-1989"/>
    <n v="32802"/>
    <n v="33"/>
  </r>
  <r>
    <s v="Id2135"/>
    <n v="2001"/>
    <s v="Nov"/>
    <n v="28"/>
    <n v="0"/>
    <n v="2104.11"/>
    <s v="tier - 2"/>
    <s v="tier - 1"/>
    <s v="R1016"/>
    <s v="28-Nov-2001"/>
    <s v="Sep"/>
    <x v="2"/>
    <x v="2"/>
    <s v="R1016"/>
    <n v="2001"/>
    <n v="28"/>
    <s v="28-Sep-2001"/>
    <n v="37162"/>
    <n v="21"/>
  </r>
  <r>
    <s v="Id2136"/>
    <n v="2001"/>
    <s v="Jun"/>
    <n v="22"/>
    <n v="1"/>
    <n v="2103.08"/>
    <s v="tier - 3"/>
    <s v="tier - 2"/>
    <s v="R1011"/>
    <s v="22-Jun-2001"/>
    <s v="Jun"/>
    <x v="1"/>
    <x v="1"/>
    <s v="R1011"/>
    <n v="2001"/>
    <n v="22"/>
    <s v="22-Jun-2001"/>
    <n v="37064"/>
    <n v="21"/>
  </r>
  <r>
    <s v="Id2137"/>
    <n v="2001"/>
    <s v="Aug"/>
    <n v="14"/>
    <n v="0"/>
    <n v="2102.2600000000002"/>
    <s v="tier - 3"/>
    <s v="tier - 2"/>
    <s v="R1019"/>
    <s v="14-Aug-2001"/>
    <s v="Jul"/>
    <x v="1"/>
    <x v="1"/>
    <s v="R1019"/>
    <n v="2001"/>
    <n v="14"/>
    <s v="14-Jul-2001"/>
    <n v="37086"/>
    <n v="21"/>
  </r>
  <r>
    <s v="Id2138"/>
    <n v="2004"/>
    <s v="Jun"/>
    <n v="12"/>
    <n v="0"/>
    <n v="2094.1"/>
    <s v="tier - 3"/>
    <s v="tier - 2"/>
    <s v="R1025"/>
    <s v="12-Jun-2004"/>
    <s v="Dec"/>
    <x v="1"/>
    <x v="1"/>
    <s v="R1025"/>
    <n v="2004"/>
    <n v="12"/>
    <s v="12-Dec-2004"/>
    <n v="38333"/>
    <n v="18"/>
  </r>
  <r>
    <s v="Id2139"/>
    <n v="2000"/>
    <s v="Jul"/>
    <n v="26"/>
    <n v="0"/>
    <n v="2055.3200000000002"/>
    <s v="tier - 3"/>
    <s v="tier - 3"/>
    <s v="R1012"/>
    <s v="26-Jul-2000"/>
    <s v="Dec"/>
    <x v="1"/>
    <x v="0"/>
    <s v="R1012"/>
    <n v="2000"/>
    <n v="26"/>
    <s v="26-Dec-2000"/>
    <n v="36886"/>
    <n v="22"/>
  </r>
  <r>
    <s v="Id214"/>
    <n v="1973"/>
    <s v="Oct"/>
    <n v="27"/>
    <n v="0"/>
    <n v="35547.72"/>
    <s v="tier - 1"/>
    <s v="tier - 1"/>
    <s v="R1011"/>
    <s v="27-Oct-1973"/>
    <s v="Nov"/>
    <x v="0"/>
    <x v="2"/>
    <s v="R1011"/>
    <n v="1973"/>
    <n v="27"/>
    <s v="27-Nov-1973"/>
    <n v="26995"/>
    <n v="49"/>
  </r>
  <r>
    <s v="Id2140"/>
    <n v="2000"/>
    <s v="Sep"/>
    <n v="2"/>
    <n v="0"/>
    <n v="2045.69"/>
    <s v="tier - 3"/>
    <s v="tier - 3"/>
    <s v="R1012"/>
    <s v="2-Sep-2000"/>
    <s v="Nov"/>
    <x v="1"/>
    <x v="0"/>
    <s v="R1012"/>
    <n v="2000"/>
    <n v="2"/>
    <s v="2-Nov-2000"/>
    <n v="36832"/>
    <n v="22"/>
  </r>
  <r>
    <s v="Id2141"/>
    <n v="2001"/>
    <s v="Aug"/>
    <n v="4"/>
    <n v="0"/>
    <n v="2026.97"/>
    <s v="tier - 3"/>
    <s v="tier - 2"/>
    <s v="R1013"/>
    <s v="4-Aug-2001"/>
    <s v="Dec"/>
    <x v="1"/>
    <x v="1"/>
    <s v="R1013"/>
    <n v="2001"/>
    <n v="4"/>
    <s v="4-Dec-2001"/>
    <n v="37229"/>
    <n v="21"/>
  </r>
  <r>
    <s v="Id2142"/>
    <n v="2001"/>
    <s v="Sep"/>
    <n v="6"/>
    <n v="0"/>
    <n v="2020.55"/>
    <s v="tier - 3"/>
    <s v="tier - 2"/>
    <s v="R1013"/>
    <s v="6-Sep-2001"/>
    <s v="Jul"/>
    <x v="1"/>
    <x v="1"/>
    <s v="R1013"/>
    <n v="2001"/>
    <n v="6"/>
    <s v="6-Jul-2001"/>
    <n v="37078"/>
    <n v="21"/>
  </r>
  <r>
    <s v="Id2143"/>
    <n v="2001"/>
    <s v="Jul"/>
    <n v="1"/>
    <n v="0"/>
    <n v="2020.18"/>
    <s v="tier - 3"/>
    <s v="tier - 1"/>
    <s v="R1011"/>
    <s v="1-Jul-2001"/>
    <s v="Jun"/>
    <x v="1"/>
    <x v="2"/>
    <s v="R1011"/>
    <n v="2001"/>
    <n v="1"/>
    <s v="1-Jun-2001"/>
    <n v="37043"/>
    <n v="22"/>
  </r>
  <r>
    <s v="Id2144"/>
    <n v="2001"/>
    <s v="Aug"/>
    <n v="14"/>
    <n v="0"/>
    <n v="2007.95"/>
    <s v="tier - 3"/>
    <s v="tier - 2"/>
    <s v="R1011"/>
    <s v="14-Aug-2001"/>
    <s v="Jul"/>
    <x v="1"/>
    <x v="1"/>
    <s v="R1011"/>
    <n v="2001"/>
    <n v="14"/>
    <s v="14-Jul-2001"/>
    <n v="37086"/>
    <n v="21"/>
  </r>
  <r>
    <s v="Id2145"/>
    <n v="1998"/>
    <s v="Sep"/>
    <n v="14"/>
    <n v="0"/>
    <n v="1986.93"/>
    <s v="tier - 3"/>
    <s v="tier - 2"/>
    <s v="R1013"/>
    <s v="14-Sep-1998"/>
    <s v="Jun"/>
    <x v="1"/>
    <x v="1"/>
    <s v="R1013"/>
    <n v="1998"/>
    <n v="14"/>
    <s v="14-Jun-1998"/>
    <n v="35960"/>
    <n v="24"/>
  </r>
  <r>
    <s v="Id2146"/>
    <n v="2002"/>
    <s v="Sep"/>
    <n v="29"/>
    <n v="0"/>
    <n v="1984.45"/>
    <s v="tier - 3"/>
    <s v="tier - 3"/>
    <s v="R1016"/>
    <s v="29-Sep-2002"/>
    <s v="Jul"/>
    <x v="1"/>
    <x v="0"/>
    <s v="R1016"/>
    <n v="2002"/>
    <n v="29"/>
    <s v="29-Jul-2002"/>
    <n v="37466"/>
    <n v="20"/>
  </r>
  <r>
    <s v="Id2147"/>
    <n v="1998"/>
    <s v="Dec"/>
    <n v="29"/>
    <n v="0"/>
    <n v="1981.58"/>
    <s v="tier - 3"/>
    <s v="tier - 1"/>
    <s v="R1013"/>
    <s v="29-Dec-1998"/>
    <s v="Jul"/>
    <x v="1"/>
    <x v="2"/>
    <s v="R1013"/>
    <n v="1998"/>
    <n v="29"/>
    <s v="29-Jul-1998"/>
    <n v="36005"/>
    <n v="24"/>
  </r>
  <r>
    <s v="Id2148"/>
    <n v="2002"/>
    <s v="Jul"/>
    <n v="16"/>
    <n v="1"/>
    <n v="1980.07"/>
    <s v="tier - 3"/>
    <s v="tier - 3"/>
    <s v="R1011"/>
    <s v="16-Jul-2002"/>
    <s v="Aug"/>
    <x v="1"/>
    <x v="0"/>
    <s v="R1011"/>
    <n v="2002"/>
    <n v="16"/>
    <s v="16-Aug-2002"/>
    <n v="37484"/>
    <n v="20"/>
  </r>
  <r>
    <s v="Id2149"/>
    <n v="1998"/>
    <s v="Sep"/>
    <n v="29"/>
    <n v="0"/>
    <n v="1977.82"/>
    <s v="tier - 3"/>
    <s v="tier - 1"/>
    <s v="R1011"/>
    <s v="29-Sep-1998"/>
    <s v="Nov"/>
    <x v="1"/>
    <x v="2"/>
    <s v="R1011"/>
    <n v="1998"/>
    <n v="29"/>
    <s v="29-Nov-1998"/>
    <n v="36128"/>
    <n v="24"/>
  </r>
  <r>
    <s v="Id215"/>
    <n v="1992"/>
    <s v="Sep"/>
    <n v="13"/>
    <n v="0"/>
    <n v="35547.47"/>
    <s v="tier - 2"/>
    <s v="tier - 3"/>
    <s v="R1011"/>
    <s v="13-Sep-1992"/>
    <s v="Sep"/>
    <x v="2"/>
    <x v="0"/>
    <s v="R1011"/>
    <n v="1992"/>
    <n v="13"/>
    <s v="13-Sep-1992"/>
    <n v="33860"/>
    <n v="30"/>
  </r>
  <r>
    <s v="Id2150"/>
    <n v="1998"/>
    <s v="Oct"/>
    <n v="5"/>
    <n v="0"/>
    <n v="1972.95"/>
    <s v="tier - 3"/>
    <s v="tier - 1"/>
    <s v="R1011"/>
    <s v="5-Oct-1998"/>
    <s v="Aug"/>
    <x v="1"/>
    <x v="2"/>
    <s v="R1011"/>
    <n v="1998"/>
    <n v="5"/>
    <s v="5-Aug-1998"/>
    <n v="36012"/>
    <n v="24"/>
  </r>
  <r>
    <s v="Id2151"/>
    <n v="1998"/>
    <s v="Sep"/>
    <n v="28"/>
    <n v="0"/>
    <n v="1969.61"/>
    <s v="tier - 3"/>
    <s v="tier - 3"/>
    <s v="R1011"/>
    <s v="28-Sep-1998"/>
    <s v="Sep"/>
    <x v="1"/>
    <x v="0"/>
    <s v="R1011"/>
    <n v="1998"/>
    <n v="28"/>
    <s v="28-Sep-1998"/>
    <n v="36066"/>
    <n v="24"/>
  </r>
  <r>
    <s v="Id2152"/>
    <n v="2002"/>
    <s v="Jul"/>
    <n v="29"/>
    <n v="0"/>
    <n v="1967.02"/>
    <s v="tier - 3"/>
    <s v="tier - 2"/>
    <s v="R1016"/>
    <s v="29-Jul-2002"/>
    <s v="Oct"/>
    <x v="1"/>
    <x v="1"/>
    <s v="R1016"/>
    <n v="2002"/>
    <n v="29"/>
    <s v="29-Oct-2002"/>
    <n v="37558"/>
    <n v="20"/>
  </r>
  <r>
    <s v="Id2153"/>
    <n v="2002"/>
    <s v="Sep"/>
    <n v="7"/>
    <n v="1"/>
    <n v="1964.78"/>
    <s v="tier - 3"/>
    <s v="tier - 1"/>
    <s v="R1011"/>
    <s v="7-Sep-2002"/>
    <s v="Jul"/>
    <x v="1"/>
    <x v="2"/>
    <s v="R1011"/>
    <n v="2002"/>
    <n v="7"/>
    <s v="7-Jul-2002"/>
    <n v="37444"/>
    <n v="20"/>
  </r>
  <r>
    <s v="Id2154"/>
    <n v="2001"/>
    <s v="Dec"/>
    <n v="9"/>
    <n v="0"/>
    <n v="1917.32"/>
    <s v="tier - 3"/>
    <s v="tier - 2"/>
    <s v="R1012"/>
    <s v="9-Dec-2001"/>
    <s v="Oct"/>
    <x v="1"/>
    <x v="1"/>
    <s v="R1012"/>
    <n v="2001"/>
    <n v="9"/>
    <s v="9-Oct-2001"/>
    <n v="37173"/>
    <n v="21"/>
  </r>
  <r>
    <s v="Id2155"/>
    <n v="2001"/>
    <s v="Aug"/>
    <n v="3"/>
    <n v="0"/>
    <n v="1909.53"/>
    <s v="tier - 3"/>
    <s v="tier - 3"/>
    <s v="R1012"/>
    <s v="3-Aug-2001"/>
    <s v="Jun"/>
    <x v="1"/>
    <x v="0"/>
    <s v="R1012"/>
    <n v="2001"/>
    <n v="3"/>
    <s v="3-Jun-2001"/>
    <n v="37045"/>
    <n v="22"/>
  </r>
  <r>
    <s v="Id2156"/>
    <n v="1994"/>
    <s v="Oct"/>
    <n v="6"/>
    <n v="0"/>
    <n v="1908.9"/>
    <s v="tier - 3"/>
    <s v="tier - 3"/>
    <s v="R1013"/>
    <s v="6-Oct-1994"/>
    <s v="Dec"/>
    <x v="1"/>
    <x v="0"/>
    <s v="R1013"/>
    <n v="1994"/>
    <n v="6"/>
    <s v="6-Dec-1994"/>
    <n v="34674"/>
    <n v="28"/>
  </r>
  <r>
    <s v="Id2157"/>
    <n v="2001"/>
    <s v="Aug"/>
    <n v="10"/>
    <n v="0"/>
    <n v="1906.36"/>
    <s v="tier - 3"/>
    <s v="tier - 1"/>
    <s v="R1012"/>
    <s v="10-Aug-2001"/>
    <s v="Aug"/>
    <x v="1"/>
    <x v="2"/>
    <s v="R1012"/>
    <n v="2001"/>
    <n v="10"/>
    <s v="10-Aug-2001"/>
    <n v="37113"/>
    <n v="21"/>
  </r>
  <r>
    <s v="Id2158"/>
    <n v="2002"/>
    <s v="Aug"/>
    <n v="21"/>
    <n v="0"/>
    <n v="1880.49"/>
    <s v="tier - 3"/>
    <s v="tier - 1"/>
    <s v="R1011"/>
    <s v="21-Aug-2002"/>
    <s v="Nov"/>
    <x v="1"/>
    <x v="2"/>
    <s v="R1011"/>
    <n v="2002"/>
    <n v="21"/>
    <s v="21-Nov-2002"/>
    <n v="37581"/>
    <n v="20"/>
  </r>
  <r>
    <s v="Id2159"/>
    <n v="2002"/>
    <s v="Aug"/>
    <n v="29"/>
    <n v="0"/>
    <n v="1880.07"/>
    <s v="tier - 3"/>
    <s v="tier - 2"/>
    <s v="R1013"/>
    <s v="29-Aug-2002"/>
    <s v="Nov"/>
    <x v="1"/>
    <x v="1"/>
    <s v="R1013"/>
    <n v="2002"/>
    <n v="29"/>
    <s v="29-Nov-2002"/>
    <n v="37589"/>
    <n v="20"/>
  </r>
  <r>
    <s v="Id216"/>
    <n v="1973"/>
    <s v="Dec"/>
    <n v="16"/>
    <n v="0"/>
    <n v="35517.19"/>
    <s v="tier - 2"/>
    <s v="tier - 2"/>
    <s v="R1011"/>
    <s v="16-Dec-1973"/>
    <s v="Dec"/>
    <x v="2"/>
    <x v="1"/>
    <s v="R1011"/>
    <n v="1973"/>
    <n v="16"/>
    <s v="16-Dec-1973"/>
    <n v="27014"/>
    <n v="49"/>
  </r>
  <r>
    <s v="Id2160"/>
    <n v="2002"/>
    <s v="Oct"/>
    <n v="29"/>
    <n v="0"/>
    <n v="1877.93"/>
    <s v="tier - 3"/>
    <s v="tier - 1"/>
    <s v="R1013"/>
    <s v="29-Oct-2002"/>
    <s v="Oct"/>
    <x v="1"/>
    <x v="2"/>
    <s v="R1013"/>
    <n v="2002"/>
    <n v="29"/>
    <s v="29-Oct-2002"/>
    <n v="37558"/>
    <n v="20"/>
  </r>
  <r>
    <s v="Id2161"/>
    <n v="2002"/>
    <s v="Sep"/>
    <n v="22"/>
    <n v="0"/>
    <n v="1875.34"/>
    <s v="tier - 3"/>
    <s v="tier - 2"/>
    <s v="R1011"/>
    <s v="22-Sep-2002"/>
    <s v="Oct"/>
    <x v="1"/>
    <x v="1"/>
    <s v="R1011"/>
    <n v="2002"/>
    <n v="22"/>
    <s v="22-Oct-2002"/>
    <n v="37551"/>
    <n v="20"/>
  </r>
  <r>
    <s v="Id2162"/>
    <n v="1996"/>
    <s v="Jul"/>
    <n v="2"/>
    <n v="0"/>
    <n v="1865.98"/>
    <s v="tier - 3"/>
    <s v="tier - 3"/>
    <s v="R1012"/>
    <s v="2-Jul-1996"/>
    <s v="Dec"/>
    <x v="1"/>
    <x v="0"/>
    <s v="R1012"/>
    <n v="1996"/>
    <n v="2"/>
    <s v="2-Dec-1996"/>
    <n v="35401"/>
    <n v="26"/>
  </r>
  <r>
    <s v="Id2163"/>
    <n v="2004"/>
    <s v="Dec"/>
    <n v="27"/>
    <n v="0"/>
    <n v="1863.45"/>
    <s v="tier - 3"/>
    <s v="tier - 1"/>
    <s v="R1025"/>
    <s v="27-Dec-2004"/>
    <s v="Oct"/>
    <x v="1"/>
    <x v="2"/>
    <s v="R1025"/>
    <n v="2004"/>
    <n v="27"/>
    <s v="27-Oct-2004"/>
    <n v="38287"/>
    <n v="18"/>
  </r>
  <r>
    <s v="Id2164"/>
    <n v="1994"/>
    <s v="Dec"/>
    <n v="6"/>
    <n v="0"/>
    <n v="1850.55"/>
    <s v="tier - 3"/>
    <s v="tier - 2"/>
    <s v="R1012"/>
    <s v="6-Dec-1994"/>
    <s v="Jul"/>
    <x v="1"/>
    <x v="1"/>
    <s v="R1012"/>
    <n v="1994"/>
    <n v="6"/>
    <s v="6-Jul-1994"/>
    <n v="34521"/>
    <n v="28"/>
  </r>
  <r>
    <s v="Id2165"/>
    <n v="2003"/>
    <s v="Jul"/>
    <n v="20"/>
    <n v="1"/>
    <n v="1842.52"/>
    <s v="tier - 3"/>
    <s v="tier - 2"/>
    <s v="R1011"/>
    <s v="20-Jul-2003"/>
    <s v="Dec"/>
    <x v="1"/>
    <x v="1"/>
    <s v="R1011"/>
    <n v="2003"/>
    <n v="20"/>
    <s v="20-Dec-2003"/>
    <n v="37975"/>
    <n v="19"/>
  </r>
  <r>
    <s v="Id2166"/>
    <n v="1999"/>
    <s v="Dec"/>
    <n v="12"/>
    <n v="0"/>
    <n v="1837.28"/>
    <s v="tier - 3"/>
    <s v="tier - 2"/>
    <s v="R1013"/>
    <s v="12-Dec-1999"/>
    <s v="Sep"/>
    <x v="1"/>
    <x v="1"/>
    <s v="R1013"/>
    <n v="1999"/>
    <n v="12"/>
    <s v="12-Sep-1999"/>
    <n v="36415"/>
    <n v="23"/>
  </r>
  <r>
    <s v="Id2167"/>
    <n v="2003"/>
    <s v="Aug"/>
    <n v="4"/>
    <n v="1"/>
    <n v="1837.24"/>
    <s v="tier - 3"/>
    <s v="tier - 2"/>
    <s v="R1011"/>
    <s v="4-Aug-2003"/>
    <s v="Nov"/>
    <x v="1"/>
    <x v="1"/>
    <s v="R1011"/>
    <n v="2003"/>
    <n v="4"/>
    <s v="4-Nov-2003"/>
    <n v="37929"/>
    <n v="19"/>
  </r>
  <r>
    <s v="Id2168"/>
    <n v="2003"/>
    <s v="Aug"/>
    <n v="11"/>
    <n v="1"/>
    <n v="1832.09"/>
    <s v="tier - 3"/>
    <s v="tier - 3"/>
    <s v="R1011"/>
    <s v="11-Aug-2003"/>
    <s v="Nov"/>
    <x v="1"/>
    <x v="0"/>
    <s v="R1011"/>
    <n v="2003"/>
    <n v="11"/>
    <s v="11-Nov-2003"/>
    <n v="37936"/>
    <n v="19"/>
  </r>
  <r>
    <s v="Id2169"/>
    <n v="1999"/>
    <s v="Oct"/>
    <n v="1"/>
    <n v="0"/>
    <n v="1826.84"/>
    <s v="tier - 3"/>
    <s v="tier - 2"/>
    <s v="R1011"/>
    <s v="1-Oct-1999"/>
    <s v="Nov"/>
    <x v="1"/>
    <x v="1"/>
    <s v="R1011"/>
    <n v="1999"/>
    <n v="1"/>
    <s v="1-Nov-1999"/>
    <n v="36465"/>
    <n v="23"/>
  </r>
  <r>
    <s v="Id217"/>
    <n v="1988"/>
    <s v="Nov"/>
    <n v="20"/>
    <n v="0"/>
    <n v="35491.64"/>
    <s v="tier - 1"/>
    <s v="tier - 2"/>
    <s v="R1011"/>
    <s v="20-Nov-1988"/>
    <s v="Dec"/>
    <x v="0"/>
    <x v="1"/>
    <s v="R1011"/>
    <n v="1988"/>
    <n v="20"/>
    <s v="20-Dec-1988"/>
    <n v="32497"/>
    <n v="34"/>
  </r>
  <r>
    <s v="Id2170"/>
    <n v="1999"/>
    <s v="Nov"/>
    <n v="17"/>
    <n v="0"/>
    <n v="1824.29"/>
    <s v="tier - 3"/>
    <s v="tier - 3"/>
    <s v="R1013"/>
    <s v="17-Nov-1999"/>
    <s v="Aug"/>
    <x v="1"/>
    <x v="0"/>
    <s v="R1013"/>
    <n v="1999"/>
    <n v="17"/>
    <s v="17-Aug-1999"/>
    <n v="36389"/>
    <n v="23"/>
  </r>
  <r>
    <s v="Id2171"/>
    <n v="2004"/>
    <s v="Aug"/>
    <n v="19"/>
    <n v="0"/>
    <n v="1822.54"/>
    <s v="tier - 3"/>
    <s v="tier - 1"/>
    <s v="R1012"/>
    <s v="19-Aug-2004"/>
    <s v="Jun"/>
    <x v="1"/>
    <x v="2"/>
    <s v="R1012"/>
    <n v="2004"/>
    <n v="19"/>
    <s v="19-Jun-2004"/>
    <n v="38157"/>
    <n v="18"/>
  </r>
  <r>
    <s v="Id2172"/>
    <n v="1999"/>
    <s v="Sep"/>
    <n v="25"/>
    <n v="0"/>
    <n v="1815.88"/>
    <s v="tier - 3"/>
    <s v="tier - 3"/>
    <s v="R1013"/>
    <s v="25-Sep-1999"/>
    <s v="Jul"/>
    <x v="1"/>
    <x v="0"/>
    <s v="R1013"/>
    <n v="1999"/>
    <n v="25"/>
    <s v="25-Jul-1999"/>
    <n v="36366"/>
    <n v="23"/>
  </r>
  <r>
    <s v="Id2173"/>
    <n v="2002"/>
    <s v="Dec"/>
    <n v="13"/>
    <n v="0"/>
    <n v="1769.53"/>
    <s v="tier - 3"/>
    <s v="tier - 3"/>
    <s v="R1012"/>
    <s v="13-Dec-2002"/>
    <s v="Oct"/>
    <x v="1"/>
    <x v="0"/>
    <s v="R1012"/>
    <n v="2002"/>
    <n v="13"/>
    <s v="13-Oct-2002"/>
    <n v="37542"/>
    <n v="20"/>
  </r>
  <r>
    <s v="Id2174"/>
    <n v="2003"/>
    <s v="Nov"/>
    <n v="19"/>
    <n v="0"/>
    <n v="1759.34"/>
    <s v="tier - 3"/>
    <s v="tier - 1"/>
    <s v="R1011"/>
    <s v="19-Nov-2003"/>
    <s v="Dec"/>
    <x v="1"/>
    <x v="2"/>
    <s v="R1011"/>
    <n v="2003"/>
    <n v="19"/>
    <s v="19-Dec-2003"/>
    <n v="37974"/>
    <n v="19"/>
  </r>
  <r>
    <s v="Id2175"/>
    <n v="1998"/>
    <s v="Oct"/>
    <n v="7"/>
    <n v="0"/>
    <n v="1756.6"/>
    <s v="tier - 3"/>
    <s v="tier - 3"/>
    <s v="R1013"/>
    <s v="7-Oct-1998"/>
    <s v="Sep"/>
    <x v="1"/>
    <x v="0"/>
    <s v="R1013"/>
    <n v="1998"/>
    <n v="7"/>
    <s v="7-Sep-1998"/>
    <n v="36045"/>
    <n v="24"/>
  </r>
  <r>
    <s v="Id2176"/>
    <n v="2003"/>
    <s v="Sep"/>
    <n v="26"/>
    <n v="0"/>
    <n v="1748.77"/>
    <s v="tier - 3"/>
    <s v="tier - 1"/>
    <s v="R1011"/>
    <s v="26-Sep-2003"/>
    <s v="Oct"/>
    <x v="1"/>
    <x v="2"/>
    <s v="R1011"/>
    <n v="2003"/>
    <n v="26"/>
    <s v="26-Oct-2003"/>
    <n v="37920"/>
    <n v="19"/>
  </r>
  <r>
    <s v="Id2177"/>
    <n v="2003"/>
    <s v="Jul"/>
    <n v="28"/>
    <n v="0"/>
    <n v="1744.47"/>
    <s v="tier - 3"/>
    <s v="tier - 1"/>
    <s v="R1011"/>
    <s v="28-Jul-2003"/>
    <s v="Dec"/>
    <x v="1"/>
    <x v="2"/>
    <s v="R1011"/>
    <n v="2003"/>
    <n v="28"/>
    <s v="28-Dec-2003"/>
    <n v="37983"/>
    <n v="19"/>
  </r>
  <r>
    <s v="Id2178"/>
    <n v="2003"/>
    <s v="Jul"/>
    <n v="25"/>
    <n v="0"/>
    <n v="1743.21"/>
    <s v="tier - 3"/>
    <s v="tier - 1"/>
    <s v="R1011"/>
    <s v="25-Jul-2003"/>
    <s v="Jun"/>
    <x v="1"/>
    <x v="2"/>
    <s v="R1011"/>
    <n v="2003"/>
    <n v="25"/>
    <s v="25-Jun-2003"/>
    <n v="37797"/>
    <n v="19"/>
  </r>
  <r>
    <s v="Id2179"/>
    <n v="2003"/>
    <s v="Nov"/>
    <n v="14"/>
    <n v="0"/>
    <n v="1737.38"/>
    <s v="tier - 3"/>
    <s v="tier - 2"/>
    <s v="R1011"/>
    <s v="14-Nov-2003"/>
    <s v="Jul"/>
    <x v="1"/>
    <x v="1"/>
    <s v="R1011"/>
    <n v="2003"/>
    <n v="14"/>
    <s v="14-Jul-2003"/>
    <n v="37816"/>
    <n v="19"/>
  </r>
  <r>
    <s v="Id218"/>
    <n v="1971"/>
    <s v="Sep"/>
    <n v="22"/>
    <n v="0"/>
    <n v="35345.730000000003"/>
    <s v="tier - 2"/>
    <s v="tier - 3"/>
    <s v="R1011"/>
    <s v="22-Sep-1971"/>
    <s v="Dec"/>
    <x v="2"/>
    <x v="0"/>
    <s v="R1011"/>
    <n v="1971"/>
    <n v="22"/>
    <s v="22-Dec-1971"/>
    <n v="26289"/>
    <n v="51"/>
  </r>
  <r>
    <s v="Id2180"/>
    <n v="2003"/>
    <s v="Nov"/>
    <n v="9"/>
    <n v="0"/>
    <n v="1731.68"/>
    <s v="tier - 3"/>
    <s v="tier - 2"/>
    <s v="R1011"/>
    <s v="9-Nov-2003"/>
    <s v="Oct"/>
    <x v="1"/>
    <x v="1"/>
    <s v="R1011"/>
    <n v="2003"/>
    <n v="9"/>
    <s v="9-Oct-2003"/>
    <n v="37903"/>
    <n v="19"/>
  </r>
  <r>
    <s v="Id2181"/>
    <n v="2003"/>
    <s v="Sep"/>
    <n v="1"/>
    <n v="0"/>
    <n v="1728.9"/>
    <s v="tier - 3"/>
    <s v="tier - 2"/>
    <s v="R1011"/>
    <s v="1-Sep-2003"/>
    <s v="Aug"/>
    <x v="1"/>
    <x v="1"/>
    <s v="R1011"/>
    <n v="2003"/>
    <n v="1"/>
    <s v="1-Aug-2003"/>
    <n v="37834"/>
    <n v="19"/>
  </r>
  <r>
    <s v="Id2182"/>
    <n v="2003"/>
    <s v="Nov"/>
    <n v="21"/>
    <n v="0"/>
    <n v="1727.79"/>
    <s v="tier - 3"/>
    <s v="tier - 3"/>
    <s v="R1011"/>
    <s v="21-Nov-2003"/>
    <s v="Dec"/>
    <x v="1"/>
    <x v="0"/>
    <s v="R1011"/>
    <n v="2003"/>
    <n v="21"/>
    <s v="21-Dec-2003"/>
    <n v="37976"/>
    <n v="19"/>
  </r>
  <r>
    <s v="Id2183"/>
    <n v="2004"/>
    <s v="Sep"/>
    <n v="9"/>
    <n v="1"/>
    <n v="1727.54"/>
    <s v="tier - 3"/>
    <s v="tier - 1"/>
    <s v="R1013"/>
    <s v="9-Sep-2004"/>
    <s v="Sep"/>
    <x v="1"/>
    <x v="2"/>
    <s v="R1013"/>
    <n v="2004"/>
    <n v="9"/>
    <s v="9-Sep-2004"/>
    <n v="38239"/>
    <n v="18"/>
  </r>
  <r>
    <s v="Id2184"/>
    <n v="2004"/>
    <s v="Oct"/>
    <n v="21"/>
    <n v="1"/>
    <n v="1725.55"/>
    <s v="tier - 3"/>
    <s v="tier - 2"/>
    <s v="R1013"/>
    <s v="21-Oct-2004"/>
    <s v="Nov"/>
    <x v="1"/>
    <x v="1"/>
    <s v="R1013"/>
    <n v="2004"/>
    <n v="21"/>
    <s v="21-Nov-2004"/>
    <n v="38312"/>
    <n v="18"/>
  </r>
  <r>
    <s v="Id2185"/>
    <n v="2004"/>
    <s v="Sep"/>
    <n v="11"/>
    <n v="1"/>
    <n v="1720.35"/>
    <s v="tier - 3"/>
    <s v="tier - 3"/>
    <s v="R1013"/>
    <s v="11-Sep-2004"/>
    <s v="Nov"/>
    <x v="1"/>
    <x v="0"/>
    <s v="R1013"/>
    <n v="2004"/>
    <n v="11"/>
    <s v="11-Nov-2004"/>
    <n v="38302"/>
    <n v="18"/>
  </r>
  <r>
    <s v="Id2186"/>
    <n v="2004"/>
    <s v="Jun"/>
    <n v="10"/>
    <n v="1"/>
    <n v="1719.44"/>
    <s v="tier - 3"/>
    <s v="tier - 3"/>
    <s v="R1013"/>
    <s v="10-Jun-2004"/>
    <s v="Nov"/>
    <x v="1"/>
    <x v="0"/>
    <s v="R1013"/>
    <n v="2004"/>
    <n v="10"/>
    <s v="10-Nov-2004"/>
    <n v="38301"/>
    <n v="18"/>
  </r>
  <r>
    <s v="Id2187"/>
    <n v="2004"/>
    <s v="Sep"/>
    <n v="21"/>
    <n v="0"/>
    <n v="1712.23"/>
    <s v="tier - 3"/>
    <s v="tier - 1"/>
    <s v="R1016"/>
    <s v="21-Sep-2004"/>
    <s v="Sep"/>
    <x v="1"/>
    <x v="2"/>
    <s v="R1016"/>
    <n v="2004"/>
    <n v="21"/>
    <s v="21-Sep-2004"/>
    <n v="38251"/>
    <n v="18"/>
  </r>
  <r>
    <s v="Id2188"/>
    <n v="2004"/>
    <s v="Sep"/>
    <n v="19"/>
    <n v="1"/>
    <n v="1711.03"/>
    <s v="tier - 3"/>
    <s v="tier - 3"/>
    <s v="R1013"/>
    <s v="19-Sep-2004"/>
    <s v="Oct"/>
    <x v="1"/>
    <x v="0"/>
    <s v="R1013"/>
    <n v="2004"/>
    <n v="19"/>
    <s v="19-Oct-2004"/>
    <n v="38279"/>
    <n v="18"/>
  </r>
  <r>
    <s v="Id2189"/>
    <n v="2004"/>
    <s v="Dec"/>
    <n v="12"/>
    <n v="0"/>
    <n v="1708.93"/>
    <s v="tier - 3"/>
    <s v="tier - 1"/>
    <s v="R1019"/>
    <s v="12-Dec-2004"/>
    <s v="Sep"/>
    <x v="1"/>
    <x v="2"/>
    <s v="R1019"/>
    <n v="2004"/>
    <n v="12"/>
    <s v="12-Sep-2004"/>
    <n v="38242"/>
    <n v="18"/>
  </r>
  <r>
    <s v="Id219"/>
    <n v="1988"/>
    <s v="Sep"/>
    <n v="19"/>
    <n v="3"/>
    <n v="35315.96"/>
    <s v="tier - 2"/>
    <s v="tier - 1"/>
    <s v="R1011"/>
    <s v="19-Sep-1988"/>
    <s v="Jul"/>
    <x v="2"/>
    <x v="2"/>
    <s v="R1011"/>
    <n v="1988"/>
    <n v="19"/>
    <s v="19-Jul-1988"/>
    <n v="32343"/>
    <n v="34"/>
  </r>
  <r>
    <s v="Id2190"/>
    <n v="2004"/>
    <s v="Oct"/>
    <n v="17"/>
    <n v="0"/>
    <n v="1708"/>
    <s v="tier - 3"/>
    <s v="tier - 2"/>
    <s v="R1016"/>
    <s v="17-Oct-2004"/>
    <s v="Aug"/>
    <x v="1"/>
    <x v="1"/>
    <s v="R1016"/>
    <n v="2004"/>
    <n v="17"/>
    <s v="17-Aug-2004"/>
    <n v="38216"/>
    <n v="18"/>
  </r>
  <r>
    <s v="Id2191"/>
    <n v="2004"/>
    <s v="Dec"/>
    <n v="6"/>
    <n v="0"/>
    <n v="1705.62"/>
    <s v="tier - 2"/>
    <s v="tier - 2"/>
    <s v="R1015"/>
    <s v="6-Dec-2004"/>
    <s v="Nov"/>
    <x v="2"/>
    <x v="1"/>
    <s v="R1015"/>
    <n v="2004"/>
    <n v="6"/>
    <s v="6-Nov-2004"/>
    <n v="38297"/>
    <n v="18"/>
  </r>
  <r>
    <s v="Id2192"/>
    <n v="2004"/>
    <s v="Dec"/>
    <n v="14"/>
    <n v="0"/>
    <n v="1704.7"/>
    <s v="tier - 2"/>
    <s v="tier - 3"/>
    <s v="R1018"/>
    <s v="14-Dec-2004"/>
    <s v="Jun"/>
    <x v="2"/>
    <x v="0"/>
    <s v="R1018"/>
    <n v="2004"/>
    <n v="14"/>
    <s v="14-Jun-2004"/>
    <n v="38152"/>
    <n v="18"/>
  </r>
  <r>
    <s v="Id2193"/>
    <n v="2004"/>
    <s v="Nov"/>
    <n v="7"/>
    <n v="0"/>
    <n v="1704.57"/>
    <s v="tier - 2"/>
    <s v="tier - 1"/>
    <s v="R1016"/>
    <s v="7-Nov-2004"/>
    <s v="Aug"/>
    <x v="2"/>
    <x v="2"/>
    <s v="R1016"/>
    <n v="2004"/>
    <n v="7"/>
    <s v="7-Aug-2004"/>
    <n v="38206"/>
    <n v="18"/>
  </r>
  <r>
    <s v="Id2194"/>
    <n v="2004"/>
    <s v="Dec"/>
    <n v="10"/>
    <n v="0"/>
    <n v="1702.46"/>
    <s v="tier - 2"/>
    <s v="tier - 3"/>
    <s v="R1019"/>
    <s v="10-Dec-2004"/>
    <s v="Sep"/>
    <x v="2"/>
    <x v="0"/>
    <s v="R1019"/>
    <n v="2004"/>
    <n v="10"/>
    <s v="10-Sep-2004"/>
    <n v="38240"/>
    <n v="18"/>
  </r>
  <r>
    <s v="Id2195"/>
    <n v="2004"/>
    <s v="Nov"/>
    <n v="17"/>
    <n v="0"/>
    <n v="1694.8"/>
    <s v="tier - 2"/>
    <s v="tier - 2"/>
    <s v="R1015"/>
    <s v="17-Nov-2004"/>
    <s v="Jun"/>
    <x v="2"/>
    <x v="1"/>
    <s v="R1015"/>
    <n v="2004"/>
    <n v="17"/>
    <s v="17-Jun-2004"/>
    <n v="38155"/>
    <n v="18"/>
  </r>
  <r>
    <s v="Id2196"/>
    <n v="2000"/>
    <s v="Oct"/>
    <n v="21"/>
    <n v="0"/>
    <n v="1682.6"/>
    <s v="tier - 2"/>
    <s v="tier - 2"/>
    <s v="R1011"/>
    <s v="21-Oct-2000"/>
    <s v="Jun"/>
    <x v="2"/>
    <x v="1"/>
    <s v="R1011"/>
    <n v="2000"/>
    <n v="21"/>
    <s v="21-Jun-2000"/>
    <n v="36698"/>
    <n v="22"/>
  </r>
  <r>
    <s v="Id2197"/>
    <n v="2000"/>
    <s v="Jun"/>
    <n v="10"/>
    <n v="0"/>
    <n v="1674.63"/>
    <s v="tier - 2"/>
    <s v="tier - 2"/>
    <s v="R1013"/>
    <s v="10-Jun-2000"/>
    <s v="Dec"/>
    <x v="2"/>
    <x v="1"/>
    <s v="R1013"/>
    <n v="2000"/>
    <n v="10"/>
    <s v="10-Dec-2000"/>
    <n v="36870"/>
    <n v="22"/>
  </r>
  <r>
    <s v="Id2198"/>
    <n v="2000"/>
    <s v="Oct"/>
    <n v="23"/>
    <n v="0"/>
    <n v="1665"/>
    <s v="tier - 2"/>
    <s v="tier - 2"/>
    <s v="R1013"/>
    <s v="23-Oct-2000"/>
    <s v="Dec"/>
    <x v="2"/>
    <x v="1"/>
    <s v="R1013"/>
    <n v="2000"/>
    <n v="23"/>
    <s v="23-Dec-2000"/>
    <n v="36883"/>
    <n v="22"/>
  </r>
  <r>
    <s v="Id2199"/>
    <n v="2003"/>
    <s v="Dec"/>
    <n v="30"/>
    <n v="0"/>
    <n v="1646.43"/>
    <s v="tier - 2"/>
    <s v="tier - 1"/>
    <s v="R1012"/>
    <s v="30-Dec-2003"/>
    <s v="Aug"/>
    <x v="2"/>
    <x v="2"/>
    <s v="R1012"/>
    <n v="2003"/>
    <n v="30"/>
    <s v="30-Aug-2003"/>
    <n v="37863"/>
    <n v="19"/>
  </r>
  <r>
    <s v="Id22"/>
    <n v="1959"/>
    <s v="Oct"/>
    <n v="4"/>
    <n v="2"/>
    <n v="47305.31"/>
    <s v="tier - 2"/>
    <s v="tier - 1"/>
    <s v="R1011"/>
    <s v="4-Oct-1959"/>
    <s v="Oct"/>
    <x v="2"/>
    <x v="2"/>
    <s v="R1011"/>
    <n v="1959"/>
    <n v="4"/>
    <s v="4-Oct-1959"/>
    <n v="21827"/>
    <n v="63"/>
  </r>
  <r>
    <s v="Id220"/>
    <n v="1997"/>
    <s v="Jul"/>
    <n v="9"/>
    <n v="0"/>
    <n v="35302.089999999997"/>
    <s v="tier - 1"/>
    <s v="tier - 2"/>
    <s v="R1011"/>
    <s v="9-Jul-1997"/>
    <s v="Oct"/>
    <x v="0"/>
    <x v="1"/>
    <s v="R1011"/>
    <n v="1997"/>
    <n v="9"/>
    <s v="9-Oct-1997"/>
    <n v="35712"/>
    <n v="25"/>
  </r>
  <r>
    <s v="Id2200"/>
    <n v="2003"/>
    <s v="Aug"/>
    <n v="21"/>
    <n v="0"/>
    <n v="1639.56"/>
    <s v="tier - 2"/>
    <s v="tier - 2"/>
    <s v="R1012"/>
    <s v="21-Aug-2003"/>
    <s v="Dec"/>
    <x v="2"/>
    <x v="1"/>
    <s v="R1012"/>
    <n v="2003"/>
    <n v="21"/>
    <s v="21-Dec-2003"/>
    <n v="37976"/>
    <n v="19"/>
  </r>
  <r>
    <s v="Id2201"/>
    <n v="2003"/>
    <s v="Sep"/>
    <n v="16"/>
    <n v="0"/>
    <n v="1639.56"/>
    <s v="tier - 2"/>
    <s v="tier - 2"/>
    <s v="R1012"/>
    <s v="16-Sep-2003"/>
    <s v="Oct"/>
    <x v="2"/>
    <x v="1"/>
    <s v="R1012"/>
    <n v="2003"/>
    <n v="16"/>
    <s v="16-Oct-2003"/>
    <n v="37910"/>
    <n v="19"/>
  </r>
  <r>
    <s v="Id2202"/>
    <n v="2003"/>
    <s v="Dec"/>
    <n v="30"/>
    <n v="0"/>
    <n v="1635.73"/>
    <s v="tier - 2"/>
    <s v="tier - 3"/>
    <s v="R1012"/>
    <s v="30-Dec-2003"/>
    <s v="Jun"/>
    <x v="2"/>
    <x v="0"/>
    <s v="R1012"/>
    <n v="2003"/>
    <n v="30"/>
    <s v="30-Jun-2003"/>
    <n v="37802"/>
    <n v="19"/>
  </r>
  <r>
    <s v="Id2203"/>
    <n v="2004"/>
    <s v="Jun"/>
    <n v="13"/>
    <n v="0"/>
    <n v="1634.57"/>
    <s v="tier - 2"/>
    <s v="tier - 2"/>
    <s v="R1013"/>
    <s v="13-Jun-2004"/>
    <s v="Jun"/>
    <x v="2"/>
    <x v="1"/>
    <s v="R1013"/>
    <n v="2004"/>
    <n v="13"/>
    <s v="13-Jun-2004"/>
    <n v="38151"/>
    <n v="18"/>
  </r>
  <r>
    <s v="Id2204"/>
    <n v="2004"/>
    <s v="Aug"/>
    <n v="8"/>
    <n v="0"/>
    <n v="1633.96"/>
    <s v="tier - 2"/>
    <s v="tier - 1"/>
    <s v="R1013"/>
    <s v="8-Aug-2004"/>
    <s v="Nov"/>
    <x v="2"/>
    <x v="2"/>
    <s v="R1013"/>
    <n v="2004"/>
    <n v="8"/>
    <s v="8-Nov-2004"/>
    <n v="38299"/>
    <n v="18"/>
  </r>
  <r>
    <s v="Id2205"/>
    <n v="2004"/>
    <s v="Dec"/>
    <n v="13"/>
    <n v="0"/>
    <n v="1633.04"/>
    <s v="tier - 2"/>
    <s v="tier - 2"/>
    <s v="R1013"/>
    <s v="13-Dec-2004"/>
    <s v="Sep"/>
    <x v="2"/>
    <x v="1"/>
    <s v="R1013"/>
    <n v="2004"/>
    <n v="13"/>
    <s v="13-Sep-2004"/>
    <n v="38243"/>
    <n v="18"/>
  </r>
  <r>
    <s v="Id2206"/>
    <n v="2003"/>
    <s v="Sep"/>
    <n v="16"/>
    <n v="0"/>
    <n v="1632.56"/>
    <s v="tier - 2"/>
    <s v="tier - 2"/>
    <s v="R1012"/>
    <s v="16-Sep-2003"/>
    <s v="Oct"/>
    <x v="2"/>
    <x v="1"/>
    <s v="R1012"/>
    <n v="2003"/>
    <n v="16"/>
    <s v="16-Oct-2003"/>
    <n v="37910"/>
    <n v="19"/>
  </r>
  <r>
    <s v="Id2207"/>
    <n v="2003"/>
    <s v="Oct"/>
    <n v="3"/>
    <n v="0"/>
    <n v="1632.04"/>
    <s v="tier - 2"/>
    <s v="tier - 2"/>
    <s v="R1012"/>
    <s v="3-Oct-2003"/>
    <s v="Nov"/>
    <x v="2"/>
    <x v="1"/>
    <s v="R1012"/>
    <n v="2003"/>
    <n v="3"/>
    <s v="3-Nov-2003"/>
    <n v="37928"/>
    <n v="19"/>
  </r>
  <r>
    <s v="Id2208"/>
    <n v="2004"/>
    <s v="Jul"/>
    <n v="9"/>
    <n v="0"/>
    <n v="1631.82"/>
    <s v="tier - 2"/>
    <s v="tier - 1"/>
    <s v="R1013"/>
    <s v="9-Jul-2004"/>
    <s v="Dec"/>
    <x v="2"/>
    <x v="2"/>
    <s v="R1013"/>
    <n v="2004"/>
    <n v="9"/>
    <s v="9-Dec-2004"/>
    <n v="38330"/>
    <n v="18"/>
  </r>
  <r>
    <s v="Id2209"/>
    <n v="2004"/>
    <s v="Dec"/>
    <n v="5"/>
    <n v="0"/>
    <n v="1631.67"/>
    <s v="tier - 2"/>
    <s v="tier - 3"/>
    <s v="R1013"/>
    <s v="5-Dec-2004"/>
    <s v="Jul"/>
    <x v="2"/>
    <x v="0"/>
    <s v="R1013"/>
    <n v="2004"/>
    <n v="5"/>
    <s v="5-Jul-2004"/>
    <n v="38173"/>
    <n v="18"/>
  </r>
  <r>
    <s v="Id221"/>
    <n v="1967"/>
    <s v="Dec"/>
    <n v="30"/>
    <n v="1"/>
    <n v="35160.129999999997"/>
    <s v="tier - 2"/>
    <s v="tier - 2"/>
    <s v="R1011"/>
    <s v="30-Dec-1967"/>
    <s v="Sep"/>
    <x v="2"/>
    <x v="1"/>
    <s v="R1011"/>
    <n v="1967"/>
    <n v="30"/>
    <s v="30-Sep-1967"/>
    <n v="24745"/>
    <n v="55"/>
  </r>
  <r>
    <s v="Id2210"/>
    <n v="2004"/>
    <s v="Oct"/>
    <n v="4"/>
    <n v="0"/>
    <n v="1629.83"/>
    <s v="tier - 2"/>
    <s v="tier - 2"/>
    <s v="R1013"/>
    <s v="4-Oct-2004"/>
    <s v="Aug"/>
    <x v="2"/>
    <x v="1"/>
    <s v="R1013"/>
    <n v="2004"/>
    <n v="4"/>
    <s v="4-Aug-2004"/>
    <n v="38203"/>
    <n v="18"/>
  </r>
  <r>
    <s v="Id2211"/>
    <n v="2003"/>
    <s v="Jul"/>
    <n v="17"/>
    <n v="0"/>
    <n v="1628.47"/>
    <s v="tier - 2"/>
    <s v="tier - 1"/>
    <s v="R1012"/>
    <s v="17-Jul-2003"/>
    <s v="Nov"/>
    <x v="2"/>
    <x v="2"/>
    <s v="R1012"/>
    <n v="2003"/>
    <n v="17"/>
    <s v="17-Nov-2003"/>
    <n v="37942"/>
    <n v="19"/>
  </r>
  <r>
    <s v="Id2212"/>
    <n v="2003"/>
    <s v="Dec"/>
    <n v="4"/>
    <n v="0"/>
    <n v="1627.28"/>
    <s v="tier - 2"/>
    <s v="tier - 2"/>
    <s v="R1012"/>
    <s v="4-Dec-2003"/>
    <s v="Jul"/>
    <x v="2"/>
    <x v="1"/>
    <s v="R1012"/>
    <n v="2003"/>
    <n v="4"/>
    <s v="4-Jul-2003"/>
    <n v="37806"/>
    <n v="19"/>
  </r>
  <r>
    <s v="Id2213"/>
    <n v="2003"/>
    <s v="Sep"/>
    <n v="9"/>
    <n v="0"/>
    <n v="1625.43"/>
    <s v="tier - 2"/>
    <s v="tier - 3"/>
    <s v="R1012"/>
    <s v="9-Sep-2003"/>
    <s v="Nov"/>
    <x v="2"/>
    <x v="0"/>
    <s v="R1012"/>
    <n v="2003"/>
    <n v="9"/>
    <s v="9-Nov-2003"/>
    <n v="37934"/>
    <n v="19"/>
  </r>
  <r>
    <s v="Id2214"/>
    <n v="2004"/>
    <s v="Jul"/>
    <n v="25"/>
    <n v="0"/>
    <n v="1622.19"/>
    <s v="tier - 2"/>
    <s v="tier - 1"/>
    <s v="R1013"/>
    <s v="25-Jul-2004"/>
    <s v="Sep"/>
    <x v="2"/>
    <x v="2"/>
    <s v="R1013"/>
    <n v="2004"/>
    <n v="25"/>
    <s v="25-Sep-2004"/>
    <n v="38255"/>
    <n v="18"/>
  </r>
  <r>
    <s v="Id2215"/>
    <n v="2004"/>
    <s v="Aug"/>
    <n v="21"/>
    <n v="0"/>
    <n v="1621.88"/>
    <s v="tier - 2"/>
    <s v="tier - 2"/>
    <s v="R1013"/>
    <s v="21-Aug-2004"/>
    <s v="Jul"/>
    <x v="2"/>
    <x v="1"/>
    <s v="R1013"/>
    <n v="2004"/>
    <n v="21"/>
    <s v="21-Jul-2004"/>
    <n v="38189"/>
    <n v="18"/>
  </r>
  <r>
    <s v="Id2216"/>
    <n v="2003"/>
    <s v="Sep"/>
    <n v="14"/>
    <n v="0"/>
    <n v="1621.34"/>
    <s v="tier - 2"/>
    <s v="tier - 2"/>
    <s v="R1012"/>
    <s v="14-Sep-2003"/>
    <s v="Jul"/>
    <x v="2"/>
    <x v="1"/>
    <s v="R1012"/>
    <n v="2003"/>
    <n v="14"/>
    <s v="14-Jul-2003"/>
    <n v="37816"/>
    <n v="19"/>
  </r>
  <r>
    <s v="Id2217"/>
    <n v="1995"/>
    <s v="Aug"/>
    <n v="5"/>
    <n v="0"/>
    <n v="1617.16"/>
    <s v="tier - 2"/>
    <s v="tier - 1"/>
    <s v="R1013"/>
    <s v="5-Aug-1995"/>
    <s v="Dec"/>
    <x v="2"/>
    <x v="2"/>
    <s v="R1013"/>
    <n v="1995"/>
    <n v="5"/>
    <s v="5-Dec-1995"/>
    <n v="35038"/>
    <n v="27"/>
  </r>
  <r>
    <s v="Id2218"/>
    <n v="2004"/>
    <s v="Jul"/>
    <n v="22"/>
    <n v="0"/>
    <n v="1615.77"/>
    <s v="tier - 2"/>
    <s v="tier - 1"/>
    <s v="R1013"/>
    <s v="22-Jul-2004"/>
    <s v="Jun"/>
    <x v="2"/>
    <x v="2"/>
    <s v="R1013"/>
    <n v="2004"/>
    <n v="22"/>
    <s v="22-Jun-2004"/>
    <n v="38160"/>
    <n v="18"/>
  </r>
  <r>
    <s v="Id2219"/>
    <n v="2004"/>
    <s v="Nov"/>
    <n v="19"/>
    <n v="0"/>
    <n v="1607.51"/>
    <s v="tier - 2"/>
    <s v="tier - 3"/>
    <s v="R1013"/>
    <s v="19-Nov-2004"/>
    <s v="Dec"/>
    <x v="2"/>
    <x v="0"/>
    <s v="R1013"/>
    <n v="2004"/>
    <n v="19"/>
    <s v="19-Dec-2004"/>
    <n v="38340"/>
    <n v="18"/>
  </r>
  <r>
    <s v="Id222"/>
    <n v="1998"/>
    <s v="Dec"/>
    <n v="22"/>
    <n v="0"/>
    <n v="35147.53"/>
    <s v="tier - 1"/>
    <s v="tier - 1"/>
    <s v="R1016"/>
    <s v="22-Dec-1998"/>
    <s v="Jun"/>
    <x v="0"/>
    <x v="2"/>
    <s v="R1016"/>
    <n v="1998"/>
    <n v="22"/>
    <s v="22-Jun-1998"/>
    <n v="35968"/>
    <n v="24"/>
  </r>
  <r>
    <s v="Id2220"/>
    <n v="1992"/>
    <s v="Sep"/>
    <n v="22"/>
    <n v="0"/>
    <n v="1566.88"/>
    <s v="tier - 2"/>
    <s v="tier - 1"/>
    <s v="R1013"/>
    <s v="22-Sep-1992"/>
    <s v="Jul"/>
    <x v="2"/>
    <x v="2"/>
    <s v="R1013"/>
    <n v="1992"/>
    <n v="22"/>
    <s v="22-Jul-1992"/>
    <n v="33807"/>
    <n v="30"/>
  </r>
  <r>
    <s v="Id2221"/>
    <n v="2001"/>
    <s v="Dec"/>
    <n v="5"/>
    <n v="0"/>
    <n v="1534.3"/>
    <s v="tier - 2"/>
    <s v="tier - 2"/>
    <s v="R1013"/>
    <s v="5-Dec-2001"/>
    <s v="Dec"/>
    <x v="2"/>
    <x v="1"/>
    <s v="R1013"/>
    <n v="2001"/>
    <n v="5"/>
    <s v="5-Dec-2001"/>
    <n v="37230"/>
    <n v="21"/>
  </r>
  <r>
    <s v="Id2222"/>
    <n v="2001"/>
    <s v="Jun"/>
    <n v="2"/>
    <n v="0"/>
    <n v="1532.47"/>
    <s v="tier - 2"/>
    <s v="tier - 2"/>
    <s v="R1013"/>
    <s v="2-Jun-2001"/>
    <s v="Oct"/>
    <x v="2"/>
    <x v="1"/>
    <s v="R1013"/>
    <n v="2001"/>
    <n v="2"/>
    <s v="2-Oct-2001"/>
    <n v="37166"/>
    <n v="21"/>
  </r>
  <r>
    <s v="Id2223"/>
    <n v="2001"/>
    <s v="Jul"/>
    <n v="7"/>
    <n v="0"/>
    <n v="1526.31"/>
    <s v="tier - 2"/>
    <s v="tier - 3"/>
    <s v="R1011"/>
    <s v="7-Jul-2001"/>
    <s v="Oct"/>
    <x v="2"/>
    <x v="0"/>
    <s v="R1011"/>
    <n v="2001"/>
    <n v="7"/>
    <s v="7-Oct-2001"/>
    <n v="37171"/>
    <n v="21"/>
  </r>
  <r>
    <s v="Id2224"/>
    <n v="2001"/>
    <s v="Aug"/>
    <n v="25"/>
    <n v="0"/>
    <n v="1515.34"/>
    <s v="tier - 2"/>
    <s v="tier - 3"/>
    <s v="R1013"/>
    <s v="25-Aug-2001"/>
    <s v="Oct"/>
    <x v="2"/>
    <x v="0"/>
    <s v="R1013"/>
    <n v="2001"/>
    <n v="25"/>
    <s v="25-Oct-2001"/>
    <n v="37189"/>
    <n v="21"/>
  </r>
  <r>
    <s v="Id2225"/>
    <n v="1998"/>
    <s v="Jun"/>
    <n v="19"/>
    <n v="0"/>
    <n v="1497"/>
    <s v="tier - 2"/>
    <s v="tier - 2"/>
    <s v="R1013"/>
    <s v="19-Jun-1998"/>
    <s v="Jun"/>
    <x v="2"/>
    <x v="1"/>
    <s v="R1013"/>
    <n v="1998"/>
    <n v="19"/>
    <s v="19-Jun-1998"/>
    <n v="35965"/>
    <n v="24"/>
  </r>
  <r>
    <s v="Id2226"/>
    <n v="1995"/>
    <s v="Oct"/>
    <n v="7"/>
    <n v="0"/>
    <n v="1493"/>
    <s v="tier - 2"/>
    <s v="tier - 3"/>
    <s v="R1013"/>
    <s v="7-Oct-1995"/>
    <s v="Jul"/>
    <x v="2"/>
    <x v="0"/>
    <s v="R1013"/>
    <n v="1995"/>
    <n v="7"/>
    <s v="7-Jul-1995"/>
    <n v="34887"/>
    <n v="27"/>
  </r>
  <r>
    <s v="Id2227"/>
    <n v="1997"/>
    <s v="Jun"/>
    <n v="9"/>
    <n v="0"/>
    <n v="1481"/>
    <s v="tier - 2"/>
    <s v="tier - 1"/>
    <s v="R1012"/>
    <s v="9-Jun-1997"/>
    <s v="Sep"/>
    <x v="2"/>
    <x v="2"/>
    <s v="R1012"/>
    <n v="1997"/>
    <n v="9"/>
    <s v="9-Sep-1997"/>
    <n v="35682"/>
    <n v="25"/>
  </r>
  <r>
    <s v="Id2228"/>
    <n v="1998"/>
    <s v="Dec"/>
    <n v="7"/>
    <n v="0"/>
    <n v="1477"/>
    <s v="tier - 2"/>
    <s v="tier - 1"/>
    <s v="R1013"/>
    <s v="7-Dec-1998"/>
    <s v="Jun"/>
    <x v="2"/>
    <x v="2"/>
    <s v="R1013"/>
    <n v="1998"/>
    <n v="7"/>
    <s v="7-Jun-1998"/>
    <n v="35953"/>
    <n v="25"/>
  </r>
  <r>
    <s v="Id2229"/>
    <n v="2003"/>
    <s v="Jun"/>
    <n v="20"/>
    <n v="0"/>
    <n v="1467"/>
    <s v="tier - 2"/>
    <s v="tier - 2"/>
    <s v="R1013"/>
    <s v="20-Jun-2003"/>
    <s v="Jun"/>
    <x v="2"/>
    <x v="1"/>
    <s v="R1013"/>
    <n v="2003"/>
    <n v="20"/>
    <s v="20-Jun-2003"/>
    <n v="37792"/>
    <n v="19"/>
  </r>
  <r>
    <s v="Id223"/>
    <n v="1977"/>
    <s v="Jun"/>
    <n v="29"/>
    <n v="0"/>
    <n v="35069.370000000003"/>
    <s v="tier - 1"/>
    <s v="tier - 1"/>
    <s v="R1017"/>
    <s v="29-Jun-1977"/>
    <s v="Sep"/>
    <x v="0"/>
    <x v="2"/>
    <s v="R1017"/>
    <n v="1977"/>
    <n v="29"/>
    <s v="29-Sep-1977"/>
    <n v="28397"/>
    <n v="45"/>
  </r>
  <r>
    <s v="Id2230"/>
    <n v="1997"/>
    <s v="Jun"/>
    <n v="19"/>
    <n v="0"/>
    <n v="1445"/>
    <s v="tier - 2"/>
    <s v="tier - 1"/>
    <s v="R1013"/>
    <s v="19-Jun-1997"/>
    <s v="Sep"/>
    <x v="2"/>
    <x v="2"/>
    <s v="R1013"/>
    <n v="1997"/>
    <n v="19"/>
    <s v="19-Sep-1997"/>
    <n v="35692"/>
    <n v="25"/>
  </r>
  <r>
    <s v="Id2231"/>
    <n v="2000"/>
    <s v="Sep"/>
    <n v="1"/>
    <n v="0"/>
    <n v="1438"/>
    <s v="tier - 2"/>
    <s v="tier - 2"/>
    <s v="R1013"/>
    <s v="1-Sep-2000"/>
    <s v="Oct"/>
    <x v="2"/>
    <x v="1"/>
    <s v="R1013"/>
    <n v="2000"/>
    <n v="1"/>
    <s v="1-Oct-2000"/>
    <n v="36800"/>
    <n v="22"/>
  </r>
  <r>
    <s v="Id2232"/>
    <n v="1997"/>
    <s v="Dec"/>
    <n v="5"/>
    <n v="0"/>
    <n v="1422"/>
    <s v="tier - 2"/>
    <s v="tier - 2"/>
    <s v="R1013"/>
    <s v="5-Dec-1997"/>
    <s v="Jun"/>
    <x v="2"/>
    <x v="1"/>
    <s v="R1013"/>
    <n v="1997"/>
    <n v="5"/>
    <s v="5-Jun-1997"/>
    <n v="35586"/>
    <n v="26"/>
  </r>
  <r>
    <s v="Id2233"/>
    <n v="2001"/>
    <s v="Aug"/>
    <n v="23"/>
    <n v="0"/>
    <n v="1421"/>
    <s v="tier - 2"/>
    <s v="tier - 2"/>
    <s v="R1013"/>
    <s v="23-Aug-2001"/>
    <s v="Aug"/>
    <x v="2"/>
    <x v="1"/>
    <s v="R1013"/>
    <n v="2001"/>
    <n v="23"/>
    <s v="23-Aug-2001"/>
    <n v="37126"/>
    <n v="21"/>
  </r>
  <r>
    <s v="Id2234"/>
    <n v="1996"/>
    <s v="Jun"/>
    <n v="23"/>
    <n v="0"/>
    <n v="1417"/>
    <s v="tier - 2"/>
    <s v="tier - 3"/>
    <s v="R1013"/>
    <s v="23-Jun-1996"/>
    <s v="Oct"/>
    <x v="2"/>
    <x v="0"/>
    <s v="R1013"/>
    <n v="1996"/>
    <n v="23"/>
    <s v="23-Oct-1996"/>
    <n v="35361"/>
    <n v="26"/>
  </r>
  <r>
    <s v="Id2235"/>
    <n v="1997"/>
    <s v="Oct"/>
    <n v="27"/>
    <n v="0"/>
    <n v="1402"/>
    <s v="tier - 2"/>
    <s v="tier - 3"/>
    <s v="R1011"/>
    <s v="27-Oct-1997"/>
    <s v="Jun"/>
    <x v="2"/>
    <x v="0"/>
    <s v="R1011"/>
    <n v="1997"/>
    <n v="27"/>
    <s v="27-Jun-1997"/>
    <n v="35608"/>
    <n v="25"/>
  </r>
  <r>
    <s v="Id2236"/>
    <n v="1998"/>
    <s v="Sep"/>
    <n v="5"/>
    <n v="0"/>
    <n v="1400.44"/>
    <s v="tier - 2"/>
    <s v="tier - 2"/>
    <s v="R1013"/>
    <s v="5-Sep-1998"/>
    <s v="Dec"/>
    <x v="2"/>
    <x v="1"/>
    <s v="R1013"/>
    <n v="1998"/>
    <n v="5"/>
    <s v="5-Dec-1998"/>
    <n v="36134"/>
    <n v="24"/>
  </r>
  <r>
    <s v="Id2237"/>
    <n v="2002"/>
    <s v="Dec"/>
    <n v="22"/>
    <n v="0"/>
    <n v="1391.53"/>
    <s v="tier - 2"/>
    <s v="tier - 1"/>
    <s v="R1013"/>
    <s v="22-Dec-2002"/>
    <s v="Jun"/>
    <x v="2"/>
    <x v="2"/>
    <s v="R1013"/>
    <n v="2002"/>
    <n v="22"/>
    <s v="22-Jun-2002"/>
    <n v="37429"/>
    <n v="20"/>
  </r>
  <r>
    <s v="Id2238"/>
    <n v="2002"/>
    <s v="Nov"/>
    <n v="14"/>
    <n v="0"/>
    <n v="1390"/>
    <s v="tier - 2"/>
    <s v="tier - 2"/>
    <s v="R1013"/>
    <s v="14-Nov-2002"/>
    <s v="Jul"/>
    <x v="2"/>
    <x v="1"/>
    <s v="R1013"/>
    <n v="2002"/>
    <n v="14"/>
    <s v="14-Jul-2002"/>
    <n v="37451"/>
    <n v="20"/>
  </r>
  <r>
    <s v="Id2239"/>
    <n v="1999"/>
    <s v="Jul"/>
    <n v="6"/>
    <n v="0"/>
    <n v="1389"/>
    <s v="tier - 2"/>
    <s v="tier - 2"/>
    <s v="R1013"/>
    <s v="6-Jul-1999"/>
    <s v="Oct"/>
    <x v="2"/>
    <x v="1"/>
    <s v="R1013"/>
    <n v="1999"/>
    <n v="6"/>
    <s v="6-Oct-1999"/>
    <n v="36439"/>
    <n v="23"/>
  </r>
  <r>
    <s v="Id224"/>
    <n v="1975"/>
    <s v="Aug"/>
    <n v="29"/>
    <n v="1"/>
    <n v="35050.620000000003"/>
    <s v="tier - 2"/>
    <s v="tier - 1"/>
    <s v="R1011"/>
    <s v="29-Aug-1975"/>
    <s v="Nov"/>
    <x v="2"/>
    <x v="2"/>
    <s v="R1011"/>
    <n v="1975"/>
    <n v="29"/>
    <s v="29-Nov-1975"/>
    <n v="27727"/>
    <n v="47"/>
  </r>
  <r>
    <s v="Id2240"/>
    <n v="2002"/>
    <s v="Aug"/>
    <n v="15"/>
    <n v="0"/>
    <n v="1382"/>
    <s v="tier - 2"/>
    <s v="tier - 1"/>
    <s v="R1013"/>
    <s v="15-Aug-2002"/>
    <s v="Dec"/>
    <x v="2"/>
    <x v="2"/>
    <s v="R1013"/>
    <n v="2002"/>
    <n v="15"/>
    <s v="15-Dec-2002"/>
    <n v="37605"/>
    <n v="20"/>
  </r>
  <r>
    <s v="Id2241"/>
    <n v="1998"/>
    <s v="Dec"/>
    <n v="3"/>
    <n v="0"/>
    <n v="1359"/>
    <s v="tier - 2"/>
    <s v="tier - 1"/>
    <s v="R1013"/>
    <s v="3-Dec-1998"/>
    <s v="Jul"/>
    <x v="2"/>
    <x v="2"/>
    <s v="R1013"/>
    <n v="1998"/>
    <n v="3"/>
    <s v="3-Jul-1998"/>
    <n v="35979"/>
    <n v="24"/>
  </r>
  <r>
    <s v="Id2242"/>
    <n v="1997"/>
    <s v="Nov"/>
    <n v="7"/>
    <n v="0"/>
    <n v="1341.16"/>
    <s v="tier - 2"/>
    <s v="tier - 2"/>
    <s v="R1012"/>
    <s v="7-Nov-1997"/>
    <s v="Oct"/>
    <x v="2"/>
    <x v="1"/>
    <s v="R1012"/>
    <n v="1997"/>
    <n v="7"/>
    <s v="7-Oct-1997"/>
    <n v="35710"/>
    <n v="25"/>
  </r>
  <r>
    <s v="Id2243"/>
    <n v="1995"/>
    <s v="Jul"/>
    <n v="30"/>
    <n v="0"/>
    <n v="1338"/>
    <s v="tier - 2"/>
    <s v="tier - 3"/>
    <s v="R1012"/>
    <s v="30-Jul-1995"/>
    <s v="Dec"/>
    <x v="2"/>
    <x v="0"/>
    <s v="R1012"/>
    <n v="1995"/>
    <n v="30"/>
    <s v="30-Dec-1995"/>
    <n v="35063"/>
    <n v="27"/>
  </r>
  <r>
    <s v="Id2244"/>
    <n v="1998"/>
    <s v="Jul"/>
    <n v="12"/>
    <n v="0"/>
    <n v="1332.61"/>
    <s v="tier - 2"/>
    <s v="tier - 3"/>
    <s v="R1013"/>
    <s v="12-Jul-1998"/>
    <s v="Nov"/>
    <x v="2"/>
    <x v="0"/>
    <s v="R1013"/>
    <n v="1998"/>
    <n v="12"/>
    <s v="12-Nov-1998"/>
    <n v="36111"/>
    <n v="24"/>
  </r>
  <r>
    <s v="Id2245"/>
    <n v="1999"/>
    <s v="Oct"/>
    <n v="14"/>
    <n v="0"/>
    <n v="1329.17"/>
    <s v="tier - 2"/>
    <s v="tier - 3"/>
    <s v="R1013"/>
    <s v="14-Oct-1999"/>
    <s v="Jun"/>
    <x v="2"/>
    <x v="0"/>
    <s v="R1013"/>
    <n v="1999"/>
    <n v="14"/>
    <s v="14-Jun-1999"/>
    <n v="36325"/>
    <n v="23"/>
  </r>
  <r>
    <s v="Id2246"/>
    <n v="2002"/>
    <s v="Oct"/>
    <n v="13"/>
    <n v="0"/>
    <n v="1315"/>
    <s v="tier - 2"/>
    <s v="tier - 2"/>
    <s v="R1013"/>
    <s v="13-Oct-2002"/>
    <s v="Jul"/>
    <x v="2"/>
    <x v="1"/>
    <s v="R1013"/>
    <n v="2002"/>
    <n v="13"/>
    <s v="13-Jul-2002"/>
    <n v="37450"/>
    <n v="20"/>
  </r>
  <r>
    <s v="Id2247"/>
    <n v="1999"/>
    <s v="Dec"/>
    <n v="2"/>
    <n v="0"/>
    <n v="1304"/>
    <s v="tier - 2"/>
    <s v="tier - 2"/>
    <s v="R1013"/>
    <s v="2-Dec-1999"/>
    <s v="Oct"/>
    <x v="2"/>
    <x v="1"/>
    <s v="R1013"/>
    <n v="1999"/>
    <n v="2"/>
    <s v="2-Oct-1999"/>
    <n v="36435"/>
    <n v="23"/>
  </r>
  <r>
    <s v="Id2248"/>
    <n v="2002"/>
    <s v="Dec"/>
    <n v="10"/>
    <n v="0"/>
    <n v="1304"/>
    <s v="tier - 2"/>
    <s v="tier - 2"/>
    <s v="R1012"/>
    <s v="10-Dec-2002"/>
    <s v="Jul"/>
    <x v="2"/>
    <x v="1"/>
    <s v="R1012"/>
    <n v="2002"/>
    <n v="10"/>
    <s v="10-Jul-2002"/>
    <n v="37447"/>
    <n v="20"/>
  </r>
  <r>
    <s v="Id2249"/>
    <n v="2001"/>
    <s v="Nov"/>
    <n v="29"/>
    <n v="0"/>
    <n v="1293"/>
    <s v="tier - 2"/>
    <s v="tier - 3"/>
    <s v="R1012"/>
    <s v="29-Nov-2001"/>
    <s v="Jul"/>
    <x v="2"/>
    <x v="0"/>
    <s v="R1012"/>
    <n v="2001"/>
    <n v="29"/>
    <s v="29-Jul-2001"/>
    <n v="37101"/>
    <n v="21"/>
  </r>
  <r>
    <s v="Id225"/>
    <n v="1982"/>
    <s v="Jul"/>
    <n v="5"/>
    <n v="3"/>
    <n v="35000.730000000003"/>
    <s v="tier - 2"/>
    <s v="tier - 3"/>
    <s v="R1011"/>
    <s v="5-Jul-1982"/>
    <s v="Aug"/>
    <x v="2"/>
    <x v="0"/>
    <s v="R1011"/>
    <n v="1982"/>
    <n v="5"/>
    <s v="5-Aug-1982"/>
    <n v="30168"/>
    <n v="40"/>
  </r>
  <r>
    <s v="Id2250"/>
    <n v="1998"/>
    <s v="Jun"/>
    <n v="4"/>
    <n v="0"/>
    <n v="1290.93"/>
    <s v="tier - 2"/>
    <s v="tier - 2"/>
    <s v="R1013"/>
    <s v="4-Jun-1998"/>
    <s v="Nov"/>
    <x v="2"/>
    <x v="1"/>
    <s v="R1013"/>
    <n v="1998"/>
    <n v="4"/>
    <s v="4-Nov-1998"/>
    <n v="36103"/>
    <n v="24"/>
  </r>
  <r>
    <s v="Id2251"/>
    <n v="2000"/>
    <s v="Jun"/>
    <n v="26"/>
    <n v="0"/>
    <n v="1286"/>
    <s v="tier - 2"/>
    <s v="tier - 2"/>
    <s v="R1013"/>
    <s v="26-Jun-2000"/>
    <s v="Dec"/>
    <x v="2"/>
    <x v="1"/>
    <s v="R1013"/>
    <n v="2000"/>
    <n v="26"/>
    <s v="26-Dec-2000"/>
    <n v="36886"/>
    <n v="22"/>
  </r>
  <r>
    <s v="Id2252"/>
    <n v="2004"/>
    <s v="Jul"/>
    <n v="28"/>
    <n v="0"/>
    <n v="1285"/>
    <s v="tier - 2"/>
    <s v="tier - 3"/>
    <s v="R1013"/>
    <s v="28-Jul-2004"/>
    <s v="Oct"/>
    <x v="2"/>
    <x v="0"/>
    <s v="R1013"/>
    <n v="2004"/>
    <n v="28"/>
    <s v="28-Oct-2004"/>
    <n v="38288"/>
    <n v="18"/>
  </r>
  <r>
    <s v="Id2253"/>
    <n v="2004"/>
    <s v="Sep"/>
    <n v="30"/>
    <n v="0"/>
    <n v="1283"/>
    <s v="tier - 2"/>
    <s v="tier - 1"/>
    <s v="R1013"/>
    <s v="30-Sep-2004"/>
    <s v="Oct"/>
    <x v="2"/>
    <x v="2"/>
    <s v="R1013"/>
    <n v="2004"/>
    <n v="30"/>
    <s v="30-Oct-2004"/>
    <n v="38290"/>
    <n v="18"/>
  </r>
  <r>
    <s v="Id2254"/>
    <n v="1997"/>
    <s v="Oct"/>
    <n v="26"/>
    <n v="0"/>
    <n v="1276"/>
    <s v="tier - 2"/>
    <s v="tier - 2"/>
    <s v="R1012"/>
    <s v="26-Oct-1997"/>
    <s v="Nov"/>
    <x v="2"/>
    <x v="1"/>
    <s v="R1012"/>
    <n v="1997"/>
    <n v="26"/>
    <s v="26-Nov-1997"/>
    <n v="35760"/>
    <n v="25"/>
  </r>
  <r>
    <s v="Id2255"/>
    <n v="2002"/>
    <s v="Dec"/>
    <n v="4"/>
    <n v="0"/>
    <n v="1267"/>
    <s v="tier - 2"/>
    <s v="tier - 1"/>
    <s v="R1013"/>
    <s v="4-Dec-2002"/>
    <s v="Nov"/>
    <x v="2"/>
    <x v="2"/>
    <s v="R1013"/>
    <n v="2002"/>
    <n v="4"/>
    <s v="4-Nov-2002"/>
    <n v="37564"/>
    <n v="20"/>
  </r>
  <r>
    <s v="Id2256"/>
    <n v="2003"/>
    <s v="Nov"/>
    <n v="21"/>
    <n v="0"/>
    <n v="1263.25"/>
    <s v="tier - 2"/>
    <s v="tier - 3"/>
    <s v="R1011"/>
    <s v="21-Nov-2003"/>
    <s v="Sep"/>
    <x v="2"/>
    <x v="0"/>
    <s v="R1011"/>
    <n v="2003"/>
    <n v="21"/>
    <s v="21-Sep-2003"/>
    <n v="37885"/>
    <n v="19"/>
  </r>
  <r>
    <s v="Id2257"/>
    <n v="2003"/>
    <s v="Aug"/>
    <n v="15"/>
    <n v="0"/>
    <n v="1261.8599999999999"/>
    <s v="tier - 2"/>
    <s v="tier - 3"/>
    <s v="R1011"/>
    <s v="15-Aug-2003"/>
    <s v="Nov"/>
    <x v="2"/>
    <x v="0"/>
    <s v="R1011"/>
    <n v="2003"/>
    <n v="15"/>
    <s v="15-Nov-2003"/>
    <n v="37940"/>
    <n v="19"/>
  </r>
  <r>
    <s v="Id2258"/>
    <n v="2003"/>
    <s v="Oct"/>
    <n v="30"/>
    <n v="0"/>
    <n v="1261.44"/>
    <s v="tier - 2"/>
    <s v="tier - 3"/>
    <s v="R1011"/>
    <s v="30-Oct-2003"/>
    <s v="Jun"/>
    <x v="2"/>
    <x v="0"/>
    <s v="R1011"/>
    <n v="2003"/>
    <n v="30"/>
    <s v="30-Jun-2003"/>
    <n v="37802"/>
    <n v="19"/>
  </r>
  <r>
    <s v="Id2259"/>
    <n v="2003"/>
    <s v="Oct"/>
    <n v="13"/>
    <n v="0"/>
    <n v="1256.3"/>
    <s v="tier - 2"/>
    <s v="tier - 3"/>
    <s v="R1011"/>
    <s v="13-Oct-2003"/>
    <s v="Dec"/>
    <x v="2"/>
    <x v="0"/>
    <s v="R1011"/>
    <n v="2003"/>
    <n v="13"/>
    <s v="13-Dec-2003"/>
    <n v="37968"/>
    <n v="19"/>
  </r>
  <r>
    <s v="Id226"/>
    <n v="1997"/>
    <s v="Aug"/>
    <n v="22"/>
    <n v="0"/>
    <n v="34979.86"/>
    <s v="tier - 2"/>
    <s v="tier - 2"/>
    <s v="R1011"/>
    <s v="22-Aug-1997"/>
    <s v="Nov"/>
    <x v="2"/>
    <x v="1"/>
    <s v="R1011"/>
    <n v="1997"/>
    <n v="22"/>
    <s v="22-Nov-1997"/>
    <n v="35756"/>
    <n v="25"/>
  </r>
  <r>
    <s v="Id2260"/>
    <n v="2003"/>
    <s v="Dec"/>
    <n v="10"/>
    <n v="0"/>
    <n v="1253.94"/>
    <s v="tier - 2"/>
    <s v="tier - 2"/>
    <s v="R1011"/>
    <s v="10-Dec-2003"/>
    <s v="Jul"/>
    <x v="2"/>
    <x v="1"/>
    <s v="R1011"/>
    <n v="2003"/>
    <n v="10"/>
    <s v="10-Jul-2003"/>
    <n v="37812"/>
    <n v="19"/>
  </r>
  <r>
    <s v="Id2261"/>
    <n v="1997"/>
    <s v="Nov"/>
    <n v="4"/>
    <n v="0"/>
    <n v="1253"/>
    <s v="tier - 2"/>
    <s v="tier - 2"/>
    <s v="R1013"/>
    <s v="4-Nov-1997"/>
    <s v="Nov"/>
    <x v="2"/>
    <x v="1"/>
    <s v="R1013"/>
    <n v="1997"/>
    <n v="4"/>
    <s v="4-Nov-1997"/>
    <n v="35738"/>
    <n v="25"/>
  </r>
  <r>
    <s v="Id2262"/>
    <n v="2003"/>
    <s v="Sep"/>
    <n v="15"/>
    <n v="0"/>
    <n v="1252.4100000000001"/>
    <s v="tier - 2"/>
    <s v="tier - 3"/>
    <s v="R1011"/>
    <s v="15-Sep-2003"/>
    <s v="Oct"/>
    <x v="2"/>
    <x v="0"/>
    <s v="R1011"/>
    <n v="2003"/>
    <n v="15"/>
    <s v="15-Oct-2003"/>
    <n v="37909"/>
    <n v="19"/>
  </r>
  <r>
    <s v="Id2263"/>
    <n v="2003"/>
    <s v="Sep"/>
    <n v="8"/>
    <n v="0"/>
    <n v="1242.82"/>
    <s v="tier - 2"/>
    <s v="tier - 1"/>
    <s v="R1011"/>
    <s v="8-Sep-2003"/>
    <s v="Jun"/>
    <x v="2"/>
    <x v="2"/>
    <s v="R1011"/>
    <n v="2003"/>
    <n v="8"/>
    <s v="8-Jun-2003"/>
    <n v="37780"/>
    <n v="20"/>
  </r>
  <r>
    <s v="Id2264"/>
    <n v="2003"/>
    <s v="Sep"/>
    <n v="15"/>
    <n v="0"/>
    <n v="1242.26"/>
    <s v="tier - 2"/>
    <s v="tier - 1"/>
    <s v="R1011"/>
    <s v="15-Sep-2003"/>
    <s v="Sep"/>
    <x v="2"/>
    <x v="2"/>
    <s v="R1011"/>
    <n v="2003"/>
    <n v="15"/>
    <s v="15-Sep-2003"/>
    <n v="37879"/>
    <n v="19"/>
  </r>
  <r>
    <s v="Id2265"/>
    <n v="2003"/>
    <s v="Aug"/>
    <n v="2"/>
    <n v="0"/>
    <n v="1241.57"/>
    <s v="tier - 2"/>
    <s v="tier - 2"/>
    <s v="R1011"/>
    <s v="2-Aug-2003"/>
    <s v="Sep"/>
    <x v="2"/>
    <x v="1"/>
    <s v="R1011"/>
    <n v="2003"/>
    <n v="2"/>
    <s v="2-Sep-2003"/>
    <n v="37866"/>
    <n v="19"/>
  </r>
  <r>
    <s v="Id2266"/>
    <n v="2002"/>
    <s v="Jul"/>
    <n v="1"/>
    <n v="0"/>
    <n v="1241"/>
    <s v="tier - 2"/>
    <s v="tier - 2"/>
    <s v="R1013"/>
    <s v="1-Jul-2002"/>
    <s v="Jul"/>
    <x v="2"/>
    <x v="1"/>
    <s v="R1013"/>
    <n v="2002"/>
    <n v="1"/>
    <s v="1-Jul-2002"/>
    <n v="37438"/>
    <n v="20"/>
  </r>
  <r>
    <s v="Id2267"/>
    <n v="1998"/>
    <s v="Oct"/>
    <n v="11"/>
    <n v="0"/>
    <n v="1240"/>
    <s v="tier - 2"/>
    <s v="tier - 1"/>
    <s v="R1012"/>
    <s v="11-Oct-1998"/>
    <s v="Nov"/>
    <x v="2"/>
    <x v="2"/>
    <s v="R1012"/>
    <n v="1998"/>
    <n v="11"/>
    <s v="11-Nov-1998"/>
    <n v="36110"/>
    <n v="24"/>
  </r>
  <r>
    <s v="Id2268"/>
    <n v="2002"/>
    <s v="Dec"/>
    <n v="12"/>
    <n v="0"/>
    <n v="1237"/>
    <s v="tier - 2"/>
    <s v="tier - 2"/>
    <s v="R1013"/>
    <s v="12-Dec-2002"/>
    <s v="Jun"/>
    <x v="2"/>
    <x v="1"/>
    <s v="R1013"/>
    <n v="2002"/>
    <n v="12"/>
    <s v="12-Jun-2002"/>
    <n v="37419"/>
    <n v="20"/>
  </r>
  <r>
    <s v="Id2269"/>
    <n v="1998"/>
    <s v="Jul"/>
    <n v="13"/>
    <n v="0"/>
    <n v="1234"/>
    <s v="tier - 2"/>
    <s v="tier - 1"/>
    <s v="R1013"/>
    <s v="13-Jul-1998"/>
    <s v="Sep"/>
    <x v="2"/>
    <x v="2"/>
    <s v="R1013"/>
    <n v="1998"/>
    <n v="13"/>
    <s v="13-Sep-1998"/>
    <n v="36051"/>
    <n v="24"/>
  </r>
  <r>
    <s v="Id227"/>
    <n v="1998"/>
    <s v="Aug"/>
    <n v="22"/>
    <n v="0"/>
    <n v="34976.42"/>
    <s v="tier - 2"/>
    <s v="tier - 1"/>
    <s v="R1011"/>
    <s v="22-Aug-1998"/>
    <s v="Jul"/>
    <x v="2"/>
    <x v="2"/>
    <s v="R1011"/>
    <n v="1998"/>
    <n v="22"/>
    <s v="22-Jul-1998"/>
    <n v="35998"/>
    <n v="24"/>
  </r>
  <r>
    <s v="Id2270"/>
    <n v="2004"/>
    <s v="Oct"/>
    <n v="16"/>
    <n v="0"/>
    <n v="1228"/>
    <s v="tier - 2"/>
    <s v="tier - 1"/>
    <s v="R1012"/>
    <s v="16-Oct-2004"/>
    <s v="Aug"/>
    <x v="2"/>
    <x v="2"/>
    <s v="R1012"/>
    <n v="2004"/>
    <n v="16"/>
    <s v="16-Aug-2004"/>
    <n v="38215"/>
    <n v="18"/>
  </r>
  <r>
    <s v="Id2271"/>
    <n v="2004"/>
    <s v="Jul"/>
    <n v="9"/>
    <n v="0"/>
    <n v="1224"/>
    <s v="tier - 2"/>
    <s v="tier - 1"/>
    <s v="R1013"/>
    <s v="9-Jul-2004"/>
    <s v="Jul"/>
    <x v="2"/>
    <x v="2"/>
    <s v="R1013"/>
    <n v="2004"/>
    <n v="9"/>
    <s v="9-Jul-2004"/>
    <n v="38177"/>
    <n v="18"/>
  </r>
  <r>
    <s v="Id2272"/>
    <n v="1996"/>
    <s v="Nov"/>
    <n v="4"/>
    <n v="0"/>
    <n v="1220"/>
    <s v="tier - 2"/>
    <s v="tier - 3"/>
    <s v="R1012"/>
    <s v="4-Nov-1996"/>
    <s v="Oct"/>
    <x v="2"/>
    <x v="0"/>
    <s v="R1012"/>
    <n v="1996"/>
    <n v="4"/>
    <s v="4-Oct-1996"/>
    <n v="35342"/>
    <n v="26"/>
  </r>
  <r>
    <s v="Id2273"/>
    <n v="2004"/>
    <s v="Jun"/>
    <n v="2"/>
    <n v="0"/>
    <n v="1210"/>
    <s v="tier - 2"/>
    <s v="tier - 1"/>
    <s v="R1013"/>
    <s v="2-Jun-2004"/>
    <s v="Jun"/>
    <x v="2"/>
    <x v="2"/>
    <s v="R1013"/>
    <n v="2004"/>
    <n v="2"/>
    <s v="2-Jun-2004"/>
    <n v="38140"/>
    <n v="19"/>
  </r>
  <r>
    <s v="Id2274"/>
    <n v="1992"/>
    <s v="Oct"/>
    <n v="6"/>
    <n v="0"/>
    <n v="1200.55"/>
    <s v="tier - 2"/>
    <s v="tier - 3"/>
    <s v="R1013"/>
    <s v="6-Oct-1992"/>
    <s v="Nov"/>
    <x v="2"/>
    <x v="0"/>
    <s v="R1013"/>
    <n v="1992"/>
    <n v="6"/>
    <s v="6-Nov-1992"/>
    <n v="33914"/>
    <n v="30"/>
  </r>
  <r>
    <s v="Id2275"/>
    <n v="1999"/>
    <s v="Jun"/>
    <n v="28"/>
    <n v="0"/>
    <n v="1200"/>
    <s v="tier - 2"/>
    <s v="tier - 3"/>
    <s v="R1012"/>
    <s v="28-Jun-1999"/>
    <s v="Dec"/>
    <x v="2"/>
    <x v="0"/>
    <s v="R1012"/>
    <n v="1999"/>
    <n v="28"/>
    <s v="28-Dec-1999"/>
    <n v="36522"/>
    <n v="23"/>
  </r>
  <r>
    <s v="Id2276"/>
    <n v="2002"/>
    <s v="Aug"/>
    <n v="26"/>
    <n v="0"/>
    <n v="1191"/>
    <s v="tier - 2"/>
    <s v="tier - 1"/>
    <s v="R1013"/>
    <s v="26-Aug-2002"/>
    <s v="Aug"/>
    <x v="2"/>
    <x v="2"/>
    <s v="R1013"/>
    <n v="2002"/>
    <n v="26"/>
    <s v="26-Aug-2002"/>
    <n v="37494"/>
    <n v="20"/>
  </r>
  <r>
    <s v="Id2277"/>
    <n v="1997"/>
    <s v="Jun"/>
    <n v="28"/>
    <n v="0"/>
    <n v="1178.07"/>
    <s v="tier - 2"/>
    <s v="tier - 2"/>
    <s v="R1013"/>
    <s v="28-Jun-1997"/>
    <s v="Oct"/>
    <x v="2"/>
    <x v="1"/>
    <s v="R1013"/>
    <n v="1997"/>
    <n v="28"/>
    <s v="28-Oct-1997"/>
    <n v="35731"/>
    <n v="25"/>
  </r>
  <r>
    <s v="Id2278"/>
    <n v="1996"/>
    <s v="Aug"/>
    <n v="11"/>
    <n v="0"/>
    <n v="1178"/>
    <s v="tier - 2"/>
    <s v="tier - 3"/>
    <s v="R1013"/>
    <s v="11-Aug-1996"/>
    <s v="Dec"/>
    <x v="2"/>
    <x v="0"/>
    <s v="R1013"/>
    <n v="1996"/>
    <n v="11"/>
    <s v="11-Dec-1996"/>
    <n v="35410"/>
    <n v="26"/>
  </r>
  <r>
    <s v="Id2279"/>
    <n v="2001"/>
    <s v="Nov"/>
    <n v="12"/>
    <n v="0"/>
    <n v="1167"/>
    <s v="tier - 2"/>
    <s v="tier - 1"/>
    <s v="R1013"/>
    <s v="12-Nov-2001"/>
    <s v="Nov"/>
    <x v="2"/>
    <x v="2"/>
    <s v="R1013"/>
    <n v="2001"/>
    <n v="12"/>
    <s v="12-Nov-2001"/>
    <n v="37207"/>
    <n v="21"/>
  </r>
  <r>
    <s v="Id228"/>
    <n v="1967"/>
    <s v="Oct"/>
    <n v="7"/>
    <n v="0"/>
    <n v="34975.68"/>
    <s v="tier - 2"/>
    <s v="tier - 2"/>
    <s v="R1011"/>
    <s v="7-Oct-1967"/>
    <s v="Sep"/>
    <x v="2"/>
    <x v="1"/>
    <s v="R1011"/>
    <n v="1967"/>
    <n v="7"/>
    <s v="7-Sep-1967"/>
    <n v="24722"/>
    <n v="55"/>
  </r>
  <r>
    <s v="Id2280"/>
    <n v="2002"/>
    <s v="Jun"/>
    <n v="11"/>
    <n v="0"/>
    <n v="1165"/>
    <s v="tier - 2"/>
    <s v="tier - 3"/>
    <s v="R1012"/>
    <s v="11-Jun-2002"/>
    <s v="Dec"/>
    <x v="2"/>
    <x v="0"/>
    <s v="R1012"/>
    <n v="2002"/>
    <n v="11"/>
    <s v="11-Dec-2002"/>
    <n v="37601"/>
    <n v="20"/>
  </r>
  <r>
    <s v="Id2281"/>
    <n v="2004"/>
    <s v="Nov"/>
    <n v="11"/>
    <n v="0"/>
    <n v="1163.46"/>
    <s v="tier - 2"/>
    <s v="tier - 3"/>
    <s v="R1013"/>
    <s v="11-Nov-2004"/>
    <s v="Jul"/>
    <x v="2"/>
    <x v="0"/>
    <s v="R1013"/>
    <n v="2004"/>
    <n v="11"/>
    <s v="11-Jul-2004"/>
    <n v="38179"/>
    <n v="18"/>
  </r>
  <r>
    <s v="Id2282"/>
    <n v="1994"/>
    <s v="Jul"/>
    <n v="26"/>
    <n v="0"/>
    <n v="1158.32"/>
    <s v="tier - 2"/>
    <s v="tier - 1"/>
    <s v="R1013"/>
    <s v="26-Jul-1994"/>
    <s v="Dec"/>
    <x v="2"/>
    <x v="2"/>
    <s v="R1013"/>
    <n v="1994"/>
    <n v="26"/>
    <s v="26-Dec-1994"/>
    <n v="34694"/>
    <n v="28"/>
  </r>
  <r>
    <s v="Id2283"/>
    <n v="2004"/>
    <s v="Jul"/>
    <n v="18"/>
    <n v="0"/>
    <n v="1149.4000000000001"/>
    <s v="tier - 2"/>
    <s v="tier - 2"/>
    <s v="R1013"/>
    <s v="18-Jul-2004"/>
    <s v="Oct"/>
    <x v="2"/>
    <x v="1"/>
    <s v="R1013"/>
    <n v="2004"/>
    <n v="18"/>
    <s v="18-Oct-2004"/>
    <n v="38278"/>
    <n v="18"/>
  </r>
  <r>
    <s v="Id2284"/>
    <n v="2003"/>
    <s v="Jun"/>
    <n v="12"/>
    <n v="0"/>
    <n v="1149"/>
    <s v="tier - 2"/>
    <s v="tier - 1"/>
    <s v="R1012"/>
    <s v="12-Jun-2003"/>
    <s v="Jun"/>
    <x v="2"/>
    <x v="2"/>
    <s v="R1012"/>
    <n v="2003"/>
    <n v="12"/>
    <s v="12-Jun-2003"/>
    <n v="37784"/>
    <n v="19"/>
  </r>
  <r>
    <s v="Id2285"/>
    <n v="2004"/>
    <s v="Jun"/>
    <n v="10"/>
    <n v="0"/>
    <n v="1146.8"/>
    <s v="tier - 2"/>
    <s v="tier - 2"/>
    <s v="R1013"/>
    <s v="10-Jun-2004"/>
    <s v="Oct"/>
    <x v="2"/>
    <x v="1"/>
    <s v="R1013"/>
    <n v="2004"/>
    <n v="10"/>
    <s v="10-Oct-2004"/>
    <n v="38270"/>
    <n v="18"/>
  </r>
  <r>
    <s v="Id2286"/>
    <n v="2002"/>
    <s v="Oct"/>
    <n v="1"/>
    <n v="0"/>
    <n v="1142"/>
    <s v="tier - 3"/>
    <s v="tier - 2"/>
    <s v="R1011"/>
    <s v="1-Oct-2002"/>
    <s v="Oct"/>
    <x v="1"/>
    <x v="1"/>
    <s v="R1011"/>
    <n v="2002"/>
    <n v="1"/>
    <s v="1-Oct-2002"/>
    <n v="37530"/>
    <n v="20"/>
  </r>
  <r>
    <s v="Id2287"/>
    <n v="2004"/>
    <s v="Sep"/>
    <n v="12"/>
    <n v="0"/>
    <n v="1141.45"/>
    <s v="tier - 3"/>
    <s v="tier - 3"/>
    <s v="R1013"/>
    <s v="12-Sep-2004"/>
    <s v="Nov"/>
    <x v="1"/>
    <x v="0"/>
    <s v="R1013"/>
    <n v="2004"/>
    <n v="12"/>
    <s v="12-Nov-2004"/>
    <n v="38303"/>
    <n v="18"/>
  </r>
  <r>
    <s v="Id2288"/>
    <n v="2001"/>
    <s v="Oct"/>
    <n v="25"/>
    <n v="0"/>
    <n v="1141"/>
    <s v="tier - 3"/>
    <s v="tier - 1"/>
    <s v="R1013"/>
    <s v="25-Oct-2001"/>
    <s v="Sep"/>
    <x v="1"/>
    <x v="2"/>
    <s v="R1013"/>
    <n v="2001"/>
    <n v="25"/>
    <s v="25-Sep-2001"/>
    <n v="37159"/>
    <n v="21"/>
  </r>
  <r>
    <s v="Id2289"/>
    <n v="2004"/>
    <s v="Nov"/>
    <n v="27"/>
    <n v="0"/>
    <n v="1137.47"/>
    <s v="tier - 3"/>
    <s v="tier - 2"/>
    <s v="R1013"/>
    <s v="27-Nov-2004"/>
    <s v="Sep"/>
    <x v="1"/>
    <x v="1"/>
    <s v="R1013"/>
    <n v="2004"/>
    <n v="27"/>
    <s v="27-Sep-2004"/>
    <n v="38257"/>
    <n v="18"/>
  </r>
  <r>
    <s v="Id229"/>
    <n v="1983"/>
    <s v="Jul"/>
    <n v="29"/>
    <n v="3"/>
    <n v="34940.61"/>
    <s v="tier - 2"/>
    <s v="tier - 3"/>
    <s v="R1011"/>
    <s v="29-Jul-1983"/>
    <s v="Jun"/>
    <x v="2"/>
    <x v="0"/>
    <s v="R1011"/>
    <n v="1983"/>
    <n v="29"/>
    <s v="29-Jun-1983"/>
    <n v="30496"/>
    <n v="39"/>
  </r>
  <r>
    <s v="Id2290"/>
    <n v="2004"/>
    <s v="Oct"/>
    <n v="15"/>
    <n v="0"/>
    <n v="1137.01"/>
    <s v="tier - 3"/>
    <s v="tier - 1"/>
    <s v="R1013"/>
    <s v="15-Oct-2004"/>
    <s v="Dec"/>
    <x v="1"/>
    <x v="2"/>
    <s v="R1013"/>
    <n v="2004"/>
    <n v="15"/>
    <s v="15-Dec-2004"/>
    <n v="38336"/>
    <n v="18"/>
  </r>
  <r>
    <s v="Id2291"/>
    <n v="2002"/>
    <s v="Aug"/>
    <n v="11"/>
    <n v="0"/>
    <n v="1137"/>
    <s v="tier - 3"/>
    <s v="tier - 1"/>
    <s v="R1013"/>
    <s v="11-Aug-2002"/>
    <s v="Oct"/>
    <x v="1"/>
    <x v="2"/>
    <s v="R1013"/>
    <n v="2002"/>
    <n v="11"/>
    <s v="11-Oct-2002"/>
    <n v="37540"/>
    <n v="20"/>
  </r>
  <r>
    <s v="Id2292"/>
    <n v="2004"/>
    <s v="Nov"/>
    <n v="28"/>
    <n v="0"/>
    <n v="1136.4000000000001"/>
    <s v="tier - 3"/>
    <s v="tier - 3"/>
    <s v="R1013"/>
    <s v="28-Nov-2004"/>
    <s v="Jul"/>
    <x v="1"/>
    <x v="0"/>
    <s v="R1013"/>
    <n v="2004"/>
    <n v="28"/>
    <s v="28-Jul-2004"/>
    <n v="38196"/>
    <n v="18"/>
  </r>
  <r>
    <s v="Id2293"/>
    <n v="2004"/>
    <s v="Jun"/>
    <n v="11"/>
    <n v="0"/>
    <n v="1135.94"/>
    <s v="tier - 3"/>
    <s v="tier - 3"/>
    <s v="R1013"/>
    <s v="11-Jun-2004"/>
    <s v="Jun"/>
    <x v="1"/>
    <x v="0"/>
    <s v="R1013"/>
    <n v="2004"/>
    <n v="11"/>
    <s v="11-Jun-2004"/>
    <n v="38149"/>
    <n v="18"/>
  </r>
  <r>
    <s v="Id2294"/>
    <n v="2004"/>
    <s v="Oct"/>
    <n v="6"/>
    <n v="0"/>
    <n v="1135"/>
    <s v="tier - 3"/>
    <s v="tier - 3"/>
    <s v="R1013"/>
    <s v="6-Oct-2004"/>
    <s v="Nov"/>
    <x v="1"/>
    <x v="0"/>
    <s v="R1013"/>
    <n v="2004"/>
    <n v="6"/>
    <s v="6-Nov-2004"/>
    <n v="38297"/>
    <n v="18"/>
  </r>
  <r>
    <s v="Id2295"/>
    <n v="2002"/>
    <s v="Jul"/>
    <n v="19"/>
    <n v="0"/>
    <n v="1132"/>
    <s v="tier - 3"/>
    <s v="tier - 1"/>
    <s v="R1013"/>
    <s v="19-Jul-2002"/>
    <s v="Sep"/>
    <x v="1"/>
    <x v="2"/>
    <s v="R1013"/>
    <n v="2002"/>
    <n v="19"/>
    <s v="19-Sep-2002"/>
    <n v="37518"/>
    <n v="20"/>
  </r>
  <r>
    <s v="Id2296"/>
    <n v="2004"/>
    <s v="Jun"/>
    <n v="14"/>
    <n v="0"/>
    <n v="1131.51"/>
    <s v="tier - 3"/>
    <s v="tier - 1"/>
    <s v="R1013"/>
    <s v="14-Jun-2004"/>
    <s v="Nov"/>
    <x v="1"/>
    <x v="2"/>
    <s v="R1013"/>
    <n v="2004"/>
    <n v="14"/>
    <s v="14-Nov-2004"/>
    <n v="38305"/>
    <n v="18"/>
  </r>
  <r>
    <s v="Id2297"/>
    <n v="2004"/>
    <s v="Nov"/>
    <n v="12"/>
    <n v="0"/>
    <n v="1121.8699999999999"/>
    <s v="tier - 3"/>
    <s v="tier - 1"/>
    <s v="R1013"/>
    <s v="12-Nov-2004"/>
    <s v="Sep"/>
    <x v="1"/>
    <x v="2"/>
    <s v="R1013"/>
    <n v="2004"/>
    <n v="12"/>
    <s v="12-Sep-2004"/>
    <n v="38242"/>
    <n v="18"/>
  </r>
  <r>
    <s v="Id2298"/>
    <n v="2002"/>
    <s v="Aug"/>
    <n v="13"/>
    <n v="0"/>
    <n v="1086"/>
    <s v="tier - 3"/>
    <s v="tier - 3"/>
    <s v="R1013"/>
    <s v="13-Aug-2002"/>
    <s v="Oct"/>
    <x v="1"/>
    <x v="0"/>
    <s v="R1013"/>
    <n v="2002"/>
    <n v="13"/>
    <s v="13-Oct-2002"/>
    <n v="37542"/>
    <n v="20"/>
  </r>
  <r>
    <s v="Id2299"/>
    <n v="1998"/>
    <s v="Dec"/>
    <n v="26"/>
    <n v="0"/>
    <n v="1082"/>
    <s v="tier - 3"/>
    <s v="tier - 2"/>
    <s v="R1013"/>
    <s v="26-Dec-1998"/>
    <s v="Aug"/>
    <x v="1"/>
    <x v="1"/>
    <s v="R1013"/>
    <n v="1998"/>
    <n v="26"/>
    <s v="26-Aug-1998"/>
    <n v="36033"/>
    <n v="24"/>
  </r>
  <r>
    <s v="Id23"/>
    <n v="1958"/>
    <s v="Sep"/>
    <n v="3"/>
    <n v="2"/>
    <n v="47291.06"/>
    <s v="tier - 2"/>
    <s v="tier - 1"/>
    <s v="R1011"/>
    <s v="3-Sep-1958"/>
    <s v="Aug"/>
    <x v="2"/>
    <x v="2"/>
    <s v="R1011"/>
    <n v="1958"/>
    <n v="3"/>
    <s v="3-Aug-1958"/>
    <n v="21400"/>
    <n v="64"/>
  </r>
  <r>
    <s v="Id230"/>
    <n v="1995"/>
    <s v="Oct"/>
    <n v="17"/>
    <n v="0"/>
    <n v="34838.870000000003"/>
    <s v="tier - 2"/>
    <s v="tier - 3"/>
    <s v="R1011"/>
    <s v="17-Oct-1995"/>
    <s v="Jul"/>
    <x v="2"/>
    <x v="0"/>
    <s v="R1011"/>
    <n v="1995"/>
    <n v="17"/>
    <s v="17-Jul-1995"/>
    <n v="34897"/>
    <n v="27"/>
  </r>
  <r>
    <s v="Id2300"/>
    <n v="1997"/>
    <s v="Aug"/>
    <n v="13"/>
    <n v="0"/>
    <n v="1071"/>
    <s v="tier - 3"/>
    <s v="tier - 3"/>
    <s v="R1013"/>
    <s v="13-Aug-1997"/>
    <s v="Jul"/>
    <x v="1"/>
    <x v="0"/>
    <s v="R1013"/>
    <n v="1997"/>
    <n v="13"/>
    <s v="13-Jul-1997"/>
    <n v="35624"/>
    <n v="25"/>
  </r>
  <r>
    <s v="Id2301"/>
    <n v="2004"/>
    <s v="Aug"/>
    <n v="24"/>
    <n v="0"/>
    <n v="1070"/>
    <s v="tier - 3"/>
    <s v="tier - 3"/>
    <s v="R1013"/>
    <s v="24-Aug-2004"/>
    <s v="Jun"/>
    <x v="1"/>
    <x v="0"/>
    <s v="R1013"/>
    <n v="2004"/>
    <n v="24"/>
    <s v="24-Jun-2004"/>
    <n v="38162"/>
    <n v="18"/>
  </r>
  <r>
    <s v="Id2302"/>
    <n v="1993"/>
    <s v="Sep"/>
    <n v="28"/>
    <n v="0"/>
    <n v="1068"/>
    <s v="tier - 3"/>
    <s v="tier - 1"/>
    <s v="R1013"/>
    <s v="28-Sep-1993"/>
    <s v="Jul"/>
    <x v="1"/>
    <x v="2"/>
    <s v="R1013"/>
    <n v="1993"/>
    <n v="28"/>
    <s v="28-Jul-1993"/>
    <n v="34178"/>
    <n v="29"/>
  </r>
  <r>
    <s v="Id2303"/>
    <n v="1995"/>
    <s v="Jun"/>
    <n v="1"/>
    <n v="0"/>
    <n v="1056"/>
    <s v="tier - 3"/>
    <s v="tier - 2"/>
    <s v="R1013"/>
    <s v="1-Jun-1995"/>
    <s v="Oct"/>
    <x v="1"/>
    <x v="1"/>
    <s v="R1013"/>
    <n v="1995"/>
    <n v="1"/>
    <s v="1-Oct-1995"/>
    <n v="34973"/>
    <n v="27"/>
  </r>
  <r>
    <s v="Id2304"/>
    <n v="2002"/>
    <s v="Jul"/>
    <n v="1"/>
    <n v="0"/>
    <n v="1049"/>
    <s v="tier - 3"/>
    <s v="tier - 2"/>
    <s v="R1012"/>
    <s v="1-Jul-2002"/>
    <s v="Jul"/>
    <x v="1"/>
    <x v="1"/>
    <s v="R1012"/>
    <n v="2002"/>
    <n v="1"/>
    <s v="1-Jul-2002"/>
    <n v="37438"/>
    <n v="20"/>
  </r>
  <r>
    <s v="Id2305"/>
    <n v="2002"/>
    <s v="Jul"/>
    <n v="20"/>
    <n v="0"/>
    <n v="1047"/>
    <s v="tier - 3"/>
    <s v="tier - 1"/>
    <s v="R1013"/>
    <s v="20-Jul-2002"/>
    <s v="Jul"/>
    <x v="1"/>
    <x v="2"/>
    <s v="R1013"/>
    <n v="2002"/>
    <n v="20"/>
    <s v="20-Jul-2002"/>
    <n v="37457"/>
    <n v="20"/>
  </r>
  <r>
    <s v="Id2306"/>
    <n v="1994"/>
    <s v="Nov"/>
    <n v="17"/>
    <n v="0"/>
    <n v="1044"/>
    <s v="tier - 3"/>
    <s v="tier - 2"/>
    <s v="R1013"/>
    <s v="17-Nov-1994"/>
    <s v="Jun"/>
    <x v="1"/>
    <x v="1"/>
    <s v="R1013"/>
    <n v="1994"/>
    <n v="17"/>
    <s v="17-Jun-1994"/>
    <n v="34502"/>
    <n v="28"/>
  </r>
  <r>
    <s v="Id2307"/>
    <n v="1995"/>
    <s v="Oct"/>
    <n v="5"/>
    <n v="0"/>
    <n v="1033.74"/>
    <s v="tier - 3"/>
    <s v="tier - 1"/>
    <s v="R1013"/>
    <s v="5-Oct-1995"/>
    <s v="Nov"/>
    <x v="1"/>
    <x v="2"/>
    <s v="R1013"/>
    <n v="1995"/>
    <n v="5"/>
    <s v="5-Nov-1995"/>
    <n v="35008"/>
    <n v="27"/>
  </r>
  <r>
    <s v="Id2308"/>
    <n v="1999"/>
    <s v="Aug"/>
    <n v="5"/>
    <n v="0"/>
    <n v="1019"/>
    <s v="tier - 3"/>
    <s v="tier - 2"/>
    <s v="R1013"/>
    <s v="5-Aug-1999"/>
    <s v="Aug"/>
    <x v="1"/>
    <x v="1"/>
    <s v="R1013"/>
    <n v="1999"/>
    <n v="5"/>
    <s v="5-Aug-1999"/>
    <n v="36377"/>
    <n v="23"/>
  </r>
  <r>
    <s v="Id2309"/>
    <n v="2000"/>
    <s v="Oct"/>
    <n v="9"/>
    <n v="0"/>
    <n v="1012"/>
    <s v="tier - 3"/>
    <s v="tier - 2"/>
    <s v="R1013"/>
    <s v="9-Oct-2000"/>
    <s v="Dec"/>
    <x v="1"/>
    <x v="1"/>
    <s v="R1013"/>
    <n v="2000"/>
    <n v="9"/>
    <s v="9-Dec-2000"/>
    <n v="36869"/>
    <n v="22"/>
  </r>
  <r>
    <s v="Id231"/>
    <n v="2003"/>
    <s v="Sep"/>
    <n v="17"/>
    <n v="0"/>
    <n v="34828.65"/>
    <s v="tier - 1"/>
    <s v="tier - 3"/>
    <s v="R1011"/>
    <s v="17-Sep-2003"/>
    <s v="Dec"/>
    <x v="0"/>
    <x v="0"/>
    <s v="R1011"/>
    <n v="2003"/>
    <n v="17"/>
    <s v="17-Dec-2003"/>
    <n v="37972"/>
    <n v="19"/>
  </r>
  <r>
    <s v="Id2310"/>
    <n v="1994"/>
    <s v="Nov"/>
    <n v="22"/>
    <n v="0"/>
    <n v="1006.65"/>
    <s v="tier - 3"/>
    <s v="tier - 2"/>
    <s v="R1013"/>
    <s v="22-Nov-1994"/>
    <s v="Aug"/>
    <x v="1"/>
    <x v="1"/>
    <s v="R1013"/>
    <n v="1994"/>
    <n v="22"/>
    <s v="22-Aug-1994"/>
    <n v="34568"/>
    <n v="28"/>
  </r>
  <r>
    <s v="Id2311"/>
    <n v="2001"/>
    <s v="Aug"/>
    <n v="19"/>
    <n v="0"/>
    <n v="964.71"/>
    <s v="tier - 3"/>
    <s v="tier - 2"/>
    <s v="R1013"/>
    <s v="19-Aug-2001"/>
    <s v="Nov"/>
    <x v="1"/>
    <x v="1"/>
    <s v="R1013"/>
    <n v="2001"/>
    <n v="19"/>
    <s v="19-Nov-2001"/>
    <n v="37214"/>
    <n v="21"/>
  </r>
  <r>
    <s v="Id2312"/>
    <n v="1995"/>
    <s v="Oct"/>
    <n v="28"/>
    <n v="0"/>
    <n v="928.59"/>
    <s v="tier - 3"/>
    <s v="tier - 1"/>
    <s v="R1013"/>
    <s v="28-Oct-1995"/>
    <s v="Oct"/>
    <x v="1"/>
    <x v="2"/>
    <s v="R1013"/>
    <n v="1995"/>
    <n v="28"/>
    <s v="28-Oct-1995"/>
    <n v="35000"/>
    <n v="27"/>
  </r>
  <r>
    <s v="Id2313"/>
    <n v="1994"/>
    <s v="Oct"/>
    <n v="30"/>
    <n v="0"/>
    <n v="915.07"/>
    <s v="tier - 3"/>
    <s v="tier - 1"/>
    <s v="R1013"/>
    <s v="30-Oct-1994"/>
    <s v="Oct"/>
    <x v="1"/>
    <x v="2"/>
    <s v="R1013"/>
    <n v="1994"/>
    <n v="30"/>
    <s v="30-Oct-1994"/>
    <n v="34637"/>
    <n v="28"/>
  </r>
  <r>
    <s v="Id2314"/>
    <n v="1993"/>
    <s v="Nov"/>
    <n v="27"/>
    <n v="0"/>
    <n v="896.21"/>
    <s v="tier - 3"/>
    <s v="tier - 1"/>
    <s v="R1013"/>
    <s v="27-Nov-1993"/>
    <s v="Aug"/>
    <x v="1"/>
    <x v="2"/>
    <s v="R1013"/>
    <n v="1993"/>
    <n v="27"/>
    <s v="27-Aug-1993"/>
    <n v="34208"/>
    <n v="29"/>
  </r>
  <r>
    <s v="Id2315"/>
    <n v="2000"/>
    <s v="Nov"/>
    <n v="18"/>
    <n v="0"/>
    <n v="865.41"/>
    <s v="tier - 3"/>
    <s v="tier - 1"/>
    <s v="R1013"/>
    <s v="18-Nov-2000"/>
    <s v="Aug"/>
    <x v="1"/>
    <x v="2"/>
    <s v="R1013"/>
    <n v="2000"/>
    <n v="18"/>
    <s v="18-Aug-2000"/>
    <n v="36756"/>
    <n v="22"/>
  </r>
  <r>
    <s v="Id2316"/>
    <n v="2004"/>
    <s v="Oct"/>
    <n v="7"/>
    <n v="0"/>
    <n v="830.52"/>
    <s v="tier - 3"/>
    <s v="tier - 2"/>
    <s v="R1011"/>
    <s v="7-Oct-2004"/>
    <s v="Sep"/>
    <x v="1"/>
    <x v="1"/>
    <s v="R1011"/>
    <n v="2004"/>
    <n v="7"/>
    <s v="7-Sep-2004"/>
    <n v="38237"/>
    <n v="18"/>
  </r>
  <r>
    <s v="Id2317"/>
    <n v="1995"/>
    <s v="Dec"/>
    <n v="7"/>
    <n v="0"/>
    <n v="773.54"/>
    <s v="tier - 3"/>
    <s v="tier - 2"/>
    <s v="R1013"/>
    <s v="7-Dec-1995"/>
    <s v="Dec"/>
    <x v="1"/>
    <x v="1"/>
    <s v="R1013"/>
    <n v="1995"/>
    <n v="7"/>
    <s v="7-Dec-1995"/>
    <n v="35040"/>
    <n v="27"/>
  </r>
  <r>
    <s v="Id2318"/>
    <n v="1996"/>
    <s v="?"/>
    <n v="18"/>
    <n v="0"/>
    <n v="770.38"/>
    <s v="tier - 3"/>
    <s v="?"/>
    <s v="R1012"/>
    <s v="18-?-1996"/>
    <s v="Sep"/>
    <x v="1"/>
    <x v="1"/>
    <s v="R1012"/>
    <n v="1996"/>
    <n v="18"/>
    <s v="18-Sep-1996"/>
    <n v="35326"/>
    <n v="26"/>
  </r>
  <r>
    <s v="Id2319"/>
    <n v="1993"/>
    <s v="Jun"/>
    <n v="28"/>
    <n v="0"/>
    <n v="770"/>
    <s v="tier - 3"/>
    <s v="tier - 3"/>
    <s v="R1013"/>
    <s v="28-Jun-1993"/>
    <s v="Dec"/>
    <x v="1"/>
    <x v="0"/>
    <s v="R1013"/>
    <n v="1993"/>
    <n v="28"/>
    <s v="28-Dec-1993"/>
    <n v="34331"/>
    <n v="29"/>
  </r>
  <r>
    <s v="Id232"/>
    <n v="1995"/>
    <s v="Dec"/>
    <n v="27"/>
    <n v="1"/>
    <n v="34806.47"/>
    <s v="tier - 1"/>
    <s v="tier - 2"/>
    <s v="R1013"/>
    <s v="27-Dec-1995"/>
    <s v="Aug"/>
    <x v="0"/>
    <x v="1"/>
    <s v="R1013"/>
    <n v="1995"/>
    <n v="27"/>
    <s v="27-Aug-1995"/>
    <n v="34938"/>
    <n v="27"/>
  </r>
  <r>
    <s v="Id2320"/>
    <n v="1996"/>
    <s v="Oct"/>
    <n v="22"/>
    <n v="0"/>
    <n v="760"/>
    <s v="tier - 3"/>
    <s v="tier - 3"/>
    <s v="R1013"/>
    <s v="22-Oct-1996"/>
    <s v="Jul"/>
    <x v="1"/>
    <x v="0"/>
    <s v="R1013"/>
    <n v="1996"/>
    <n v="22"/>
    <s v="22-Jul-1996"/>
    <n v="35268"/>
    <n v="26"/>
  </r>
  <r>
    <s v="Id2321"/>
    <n v="1993"/>
    <s v="Aug"/>
    <n v="9"/>
    <n v="0"/>
    <n v="760"/>
    <s v="tier - 3"/>
    <s v="tier - 1"/>
    <s v="R1013"/>
    <s v="9-Aug-1993"/>
    <s v="Aug"/>
    <x v="1"/>
    <x v="2"/>
    <s v="R1013"/>
    <n v="1993"/>
    <n v="9"/>
    <s v="9-Aug-1993"/>
    <n v="34190"/>
    <n v="29"/>
  </r>
  <r>
    <s v="Id2322"/>
    <n v="2002"/>
    <s v="?"/>
    <n v="19"/>
    <n v="0"/>
    <n v="750"/>
    <s v="tier - 3"/>
    <s v="tier - 1"/>
    <s v="R1012"/>
    <s v="19-?-2002"/>
    <s v="Aug"/>
    <x v="1"/>
    <x v="2"/>
    <s v="R1012"/>
    <n v="2002"/>
    <n v="19"/>
    <s v="19-Aug-2002"/>
    <n v="37487"/>
    <n v="20"/>
  </r>
  <r>
    <s v="Id2323"/>
    <n v="1999"/>
    <s v="Dec"/>
    <n v="14"/>
    <n v="0"/>
    <n v="722.99"/>
    <s v="tier - 3"/>
    <s v="tier - 1"/>
    <s v="R1013"/>
    <s v="14-Dec-1999"/>
    <s v="Nov"/>
    <x v="1"/>
    <x v="2"/>
    <s v="R1013"/>
    <n v="1999"/>
    <n v="14"/>
    <s v="14-Nov-1999"/>
    <n v="36478"/>
    <n v="23"/>
  </r>
  <r>
    <s v="Id2324"/>
    <n v="1999"/>
    <s v="Dec"/>
    <n v="26"/>
    <n v="0"/>
    <n v="700"/>
    <s v="?"/>
    <s v="tier - 3"/>
    <s v="R1013"/>
    <s v="26-Dec-1999"/>
    <s v="Nov"/>
    <x v="2"/>
    <x v="0"/>
    <s v="R1013"/>
    <n v="1999"/>
    <n v="26"/>
    <s v="26-Nov-1999"/>
    <n v="36490"/>
    <n v="23"/>
  </r>
  <r>
    <s v="Id2325"/>
    <n v="2001"/>
    <s v="Sep"/>
    <n v="12"/>
    <n v="0"/>
    <n v="687.54"/>
    <s v="tier - 3"/>
    <s v="tier - 2"/>
    <s v="R1013"/>
    <s v="12-Sep-2001"/>
    <s v="Sep"/>
    <x v="1"/>
    <x v="1"/>
    <s v="R1013"/>
    <n v="2001"/>
    <n v="12"/>
    <s v="12-Sep-2001"/>
    <n v="37146"/>
    <n v="21"/>
  </r>
  <r>
    <s v="Id2326"/>
    <n v="1997"/>
    <s v="Nov"/>
    <n v="9"/>
    <n v="0"/>
    <n v="670"/>
    <s v="tier - 3"/>
    <s v="tier - 3"/>
    <s v="R1013"/>
    <s v="9-Nov-1997"/>
    <s v="Dec"/>
    <x v="1"/>
    <x v="0"/>
    <s v="R1013"/>
    <n v="1997"/>
    <n v="9"/>
    <s v="9-Dec-1997"/>
    <n v="35773"/>
    <n v="25"/>
  </r>
  <r>
    <s v="Id2327"/>
    <n v="2002"/>
    <s v="Nov"/>
    <n v="29"/>
    <n v="0"/>
    <n v="668"/>
    <s v="tier - 3"/>
    <s v="tier - 2"/>
    <s v="R1012"/>
    <s v="29-Nov-2002"/>
    <s v="Jul"/>
    <x v="1"/>
    <x v="1"/>
    <s v="R1012"/>
    <n v="2002"/>
    <n v="29"/>
    <s v="29-Jul-2002"/>
    <n v="37466"/>
    <n v="20"/>
  </r>
  <r>
    <s v="Id2328"/>
    <n v="1995"/>
    <s v="Jul"/>
    <n v="4"/>
    <n v="0"/>
    <n v="650"/>
    <s v="tier - 3"/>
    <s v="tier - 3"/>
    <s v="R1013"/>
    <s v="4-Jul-1995"/>
    <s v="Oct"/>
    <x v="1"/>
    <x v="0"/>
    <s v="R1013"/>
    <n v="1995"/>
    <n v="4"/>
    <s v="4-Oct-1995"/>
    <n v="34976"/>
    <n v="27"/>
  </r>
  <r>
    <s v="Id2329"/>
    <n v="1993"/>
    <s v="Jun"/>
    <n v="1"/>
    <n v="0"/>
    <n v="650"/>
    <s v="tier - 3"/>
    <s v="tier - 3"/>
    <s v="R1013"/>
    <s v="1-Jun-1993"/>
    <s v="Nov"/>
    <x v="1"/>
    <x v="0"/>
    <s v="R1013"/>
    <n v="1993"/>
    <n v="1"/>
    <s v="1-Nov-1993"/>
    <n v="34274"/>
    <n v="29"/>
  </r>
  <r>
    <s v="Id233"/>
    <n v="2003"/>
    <s v="Jul"/>
    <n v="3"/>
    <n v="0"/>
    <n v="34779.620000000003"/>
    <s v="tier - 1"/>
    <s v="tier - 2"/>
    <s v="R1011"/>
    <s v="3-Jul-2003"/>
    <s v="Nov"/>
    <x v="0"/>
    <x v="1"/>
    <s v="R1011"/>
    <n v="2003"/>
    <n v="3"/>
    <s v="3-Nov-2003"/>
    <n v="37928"/>
    <n v="19"/>
  </r>
  <r>
    <s v="Id2330"/>
    <n v="2001"/>
    <s v="Nov"/>
    <n v="20"/>
    <n v="0"/>
    <n v="646.14"/>
    <s v="tier - 3"/>
    <s v="tier - 3"/>
    <s v="R1012"/>
    <s v="20-Nov-2001"/>
    <s v="Nov"/>
    <x v="1"/>
    <x v="0"/>
    <s v="R1012"/>
    <n v="2001"/>
    <n v="20"/>
    <s v="20-Nov-2001"/>
    <n v="37215"/>
    <n v="21"/>
  </r>
  <r>
    <s v="Id2331"/>
    <n v="1998"/>
    <s v="Jul"/>
    <n v="27"/>
    <n v="0"/>
    <n v="637.26"/>
    <s v="tier - 3"/>
    <s v="tier - 3"/>
    <s v="R1013"/>
    <s v="27-Jul-1998"/>
    <s v="Jun"/>
    <x v="1"/>
    <x v="0"/>
    <s v="R1013"/>
    <n v="1998"/>
    <n v="27"/>
    <s v="27-Jun-1998"/>
    <n v="35973"/>
    <n v="24"/>
  </r>
  <r>
    <s v="Id2332"/>
    <n v="1992"/>
    <s v="Sep"/>
    <n v="13"/>
    <n v="0"/>
    <n v="604.54"/>
    <s v="tier - 3"/>
    <s v="tier - 3"/>
    <s v="R1013"/>
    <s v="13-Sep-1992"/>
    <s v="Aug"/>
    <x v="1"/>
    <x v="0"/>
    <s v="R1013"/>
    <n v="1992"/>
    <n v="13"/>
    <s v="13-Aug-1992"/>
    <n v="33829"/>
    <n v="30"/>
  </r>
  <r>
    <s v="Id2333"/>
    <n v="1993"/>
    <s v="Jun"/>
    <n v="30"/>
    <n v="0"/>
    <n v="600"/>
    <s v="tier - 2"/>
    <s v="tier - 1"/>
    <s v="R1013"/>
    <s v="30-Jun-1993"/>
    <s v="Nov"/>
    <x v="2"/>
    <x v="2"/>
    <s v="R1013"/>
    <n v="1993"/>
    <n v="30"/>
    <s v="30-Nov-1993"/>
    <n v="34303"/>
    <n v="29"/>
  </r>
  <r>
    <s v="Id2334"/>
    <n v="1992"/>
    <s v="Nov"/>
    <n v="30"/>
    <n v="0"/>
    <n v="570.62"/>
    <s v="tier - 2"/>
    <s v="tier - 1"/>
    <s v="R1013"/>
    <s v="30-Nov-1992"/>
    <s v="Aug"/>
    <x v="2"/>
    <x v="2"/>
    <s v="R1013"/>
    <n v="1992"/>
    <n v="30"/>
    <s v="30-Aug-1992"/>
    <n v="33846"/>
    <n v="30"/>
  </r>
  <r>
    <s v="Id2335"/>
    <n v="1992"/>
    <s v="Jul"/>
    <n v="9"/>
    <n v="0"/>
    <n v="563.84"/>
    <s v="tier - 2"/>
    <s v="tier - 3"/>
    <s v="R1013"/>
    <s v="9-Jul-1992"/>
    <s v="Dec"/>
    <x v="2"/>
    <x v="0"/>
    <s v="R1013"/>
    <n v="1992"/>
    <n v="9"/>
    <s v="9-Dec-1992"/>
    <n v="33947"/>
    <n v="30"/>
  </r>
  <r>
    <s v="Id234"/>
    <n v="1994"/>
    <s v="Jul"/>
    <n v="7"/>
    <n v="0"/>
    <n v="34672.15"/>
    <s v="tier - 1"/>
    <s v="tier - 3"/>
    <s v="R1013"/>
    <s v="7-Jul-1994"/>
    <s v="Oct"/>
    <x v="0"/>
    <x v="0"/>
    <s v="R1013"/>
    <n v="1994"/>
    <n v="7"/>
    <s v="7-Oct-1994"/>
    <n v="34614"/>
    <n v="28"/>
  </r>
  <r>
    <s v="Id235"/>
    <n v="2004"/>
    <s v="Oct"/>
    <n v="9"/>
    <n v="0"/>
    <n v="34617.839999999997"/>
    <s v="tier - 1"/>
    <s v="tier - 3"/>
    <s v="R1016"/>
    <s v="9-Oct-2004"/>
    <s v="Nov"/>
    <x v="0"/>
    <x v="0"/>
    <s v="R1016"/>
    <n v="2004"/>
    <n v="9"/>
    <s v="9-Nov-2004"/>
    <n v="38300"/>
    <n v="18"/>
  </r>
  <r>
    <s v="Id236"/>
    <n v="1976"/>
    <s v="Nov"/>
    <n v="25"/>
    <n v="2"/>
    <n v="34543.39"/>
    <s v="tier - 2"/>
    <s v="tier - 3"/>
    <s v="R1011"/>
    <s v="25-Nov-1976"/>
    <s v="Jul"/>
    <x v="2"/>
    <x v="0"/>
    <s v="R1011"/>
    <n v="1976"/>
    <n v="25"/>
    <s v="25-Jul-1976"/>
    <n v="27966"/>
    <n v="46"/>
  </r>
  <r>
    <s v="Id237"/>
    <n v="1998"/>
    <s v="Jun"/>
    <n v="24"/>
    <n v="0"/>
    <n v="34472.839999999997"/>
    <s v="tier - 1"/>
    <s v="tier - 3"/>
    <s v="R1011"/>
    <s v="24-Jun-1998"/>
    <s v="Sep"/>
    <x v="0"/>
    <x v="0"/>
    <s v="R1011"/>
    <n v="1998"/>
    <n v="24"/>
    <s v="24-Sep-1998"/>
    <n v="36062"/>
    <n v="24"/>
  </r>
  <r>
    <s v="Id238"/>
    <n v="1990"/>
    <s v="Sep"/>
    <n v="24"/>
    <n v="3"/>
    <n v="34456.269999999997"/>
    <s v="tier - 1"/>
    <s v="tier - 2"/>
    <s v="R1011"/>
    <s v="24-Sep-1990"/>
    <s v="Dec"/>
    <x v="0"/>
    <x v="1"/>
    <s v="R1011"/>
    <n v="1990"/>
    <n v="24"/>
    <s v="24-Dec-1990"/>
    <n v="33231"/>
    <n v="32"/>
  </r>
  <r>
    <s v="Id239"/>
    <n v="2003"/>
    <s v="Oct"/>
    <n v="5"/>
    <n v="0"/>
    <n v="34439.86"/>
    <s v="tier - 2"/>
    <s v="tier - 1"/>
    <s v="R1013"/>
    <s v="5-Oct-2003"/>
    <s v="Jul"/>
    <x v="2"/>
    <x v="2"/>
    <s v="R1013"/>
    <n v="2003"/>
    <n v="5"/>
    <s v="5-Jul-2003"/>
    <n v="37807"/>
    <n v="19"/>
  </r>
  <r>
    <s v="Id24"/>
    <n v="1970"/>
    <s v="Dec"/>
    <n v="28"/>
    <n v="2"/>
    <n v="47269.85"/>
    <s v="tier - 1"/>
    <s v="tier - 2"/>
    <s v="R1013"/>
    <s v="28-Dec-1970"/>
    <s v="Sep"/>
    <x v="0"/>
    <x v="1"/>
    <s v="R1013"/>
    <n v="1970"/>
    <n v="28"/>
    <s v="28-Sep-1970"/>
    <n v="25839"/>
    <n v="52"/>
  </r>
  <r>
    <s v="Id240"/>
    <n v="1984"/>
    <s v="Oct"/>
    <n v="1"/>
    <n v="3"/>
    <n v="34402.22"/>
    <s v="tier - 2"/>
    <s v="tier - 3"/>
    <s v="R1011"/>
    <s v="1-Oct-1984"/>
    <s v="Aug"/>
    <x v="2"/>
    <x v="0"/>
    <s v="R1011"/>
    <n v="1984"/>
    <n v="1"/>
    <s v="1-Aug-1984"/>
    <n v="30895"/>
    <n v="38"/>
  </r>
  <r>
    <s v="Id241"/>
    <n v="1983"/>
    <s v="Oct"/>
    <n v="2"/>
    <n v="3"/>
    <n v="34307.22"/>
    <s v="tier - 2"/>
    <s v="tier - 2"/>
    <s v="R1012"/>
    <s v="2-Oct-1983"/>
    <s v="Sep"/>
    <x v="2"/>
    <x v="1"/>
    <s v="R1012"/>
    <n v="1983"/>
    <n v="2"/>
    <s v="2-Sep-1983"/>
    <n v="30561"/>
    <n v="39"/>
  </r>
  <r>
    <s v="Id242"/>
    <n v="1986"/>
    <s v="Oct"/>
    <n v="11"/>
    <n v="3"/>
    <n v="34293.120000000003"/>
    <s v="tier - 1"/>
    <s v="tier - 2"/>
    <s v="R1011"/>
    <s v="11-Oct-1986"/>
    <s v="Jul"/>
    <x v="0"/>
    <x v="1"/>
    <s v="R1011"/>
    <n v="1986"/>
    <n v="11"/>
    <s v="11-Jul-1986"/>
    <n v="31604"/>
    <n v="36"/>
  </r>
  <r>
    <s v="Id243"/>
    <n v="1995"/>
    <s v="Oct"/>
    <n v="30"/>
    <n v="0"/>
    <n v="34289.43"/>
    <s v="tier - 1"/>
    <s v="tier - 1"/>
    <s v="R1011"/>
    <s v="30-Oct-1995"/>
    <s v="Nov"/>
    <x v="0"/>
    <x v="2"/>
    <s v="R1011"/>
    <n v="1995"/>
    <n v="30"/>
    <s v="30-Nov-1995"/>
    <n v="35033"/>
    <n v="27"/>
  </r>
  <r>
    <s v="Id244"/>
    <n v="1998"/>
    <s v="Jun"/>
    <n v="11"/>
    <n v="0"/>
    <n v="34254.050000000003"/>
    <s v="tier - 1"/>
    <s v="tier - 3"/>
    <s v="R1019"/>
    <s v="11-Jun-1998"/>
    <s v="Jul"/>
    <x v="0"/>
    <x v="0"/>
    <s v="R1019"/>
    <n v="1998"/>
    <n v="11"/>
    <s v="11-Jul-1998"/>
    <n v="35987"/>
    <n v="24"/>
  </r>
  <r>
    <s v="id2444"/>
    <n v="1987"/>
    <s v="Nov"/>
    <n v="27"/>
    <n v="2"/>
    <n v="20984.09"/>
    <s v="tier - 2"/>
    <s v="tier - 2"/>
    <s v="R1015"/>
    <s v="27-Nov-1987"/>
    <s v="Jul"/>
    <x v="2"/>
    <x v="1"/>
    <s v="R1015"/>
    <n v="1987"/>
    <n v="27"/>
    <s v="27-Jul-1987"/>
    <n v="31985"/>
    <n v="35"/>
  </r>
  <r>
    <s v="Id245"/>
    <n v="1962"/>
    <s v="Jul"/>
    <n v="5"/>
    <n v="0"/>
    <n v="34218.019999999997"/>
    <s v="tier - 1"/>
    <s v="tier - 1"/>
    <s v="R1011"/>
    <s v="5-Jul-1962"/>
    <s v="Sep"/>
    <x v="0"/>
    <x v="2"/>
    <s v="R1011"/>
    <n v="1962"/>
    <n v="5"/>
    <s v="5-Sep-1962"/>
    <n v="22894"/>
    <n v="60"/>
  </r>
  <r>
    <s v="Id246"/>
    <n v="1975"/>
    <s v="Jul"/>
    <n v="21"/>
    <n v="1"/>
    <n v="34210.33"/>
    <s v="tier - 2"/>
    <s v="tier - 1"/>
    <s v="R1012"/>
    <s v="21-Jul-1975"/>
    <s v="Oct"/>
    <x v="2"/>
    <x v="2"/>
    <s v="R1012"/>
    <n v="1975"/>
    <n v="21"/>
    <s v="21-Oct-1975"/>
    <n v="27688"/>
    <n v="47"/>
  </r>
  <r>
    <s v="Id247"/>
    <n v="1971"/>
    <s v="Aug"/>
    <n v="25"/>
    <n v="0"/>
    <n v="34205.07"/>
    <s v="tier - 2"/>
    <s v="tier - 2"/>
    <s v="R1011"/>
    <s v="25-Aug-1971"/>
    <s v="Sep"/>
    <x v="2"/>
    <x v="1"/>
    <s v="R1011"/>
    <n v="1971"/>
    <n v="25"/>
    <s v="25-Sep-1971"/>
    <n v="26201"/>
    <n v="51"/>
  </r>
  <r>
    <s v="Id248"/>
    <n v="1999"/>
    <s v="Nov"/>
    <n v="6"/>
    <n v="0"/>
    <n v="34166.269999999997"/>
    <s v="tier - 2"/>
    <s v="tier - 3"/>
    <s v="R1011"/>
    <s v="6-Nov-1999"/>
    <s v="Oct"/>
    <x v="2"/>
    <x v="0"/>
    <s v="R1011"/>
    <n v="1999"/>
    <n v="6"/>
    <s v="6-Oct-1999"/>
    <n v="36439"/>
    <n v="23"/>
  </r>
  <r>
    <s v="Id249"/>
    <n v="2002"/>
    <s v="Dec"/>
    <n v="26"/>
    <n v="0"/>
    <n v="34084.68"/>
    <s v="tier - 2"/>
    <s v="tier - 3"/>
    <s v="R1011"/>
    <s v="26-Dec-2002"/>
    <s v="Dec"/>
    <x v="2"/>
    <x v="0"/>
    <s v="R1011"/>
    <n v="2002"/>
    <n v="26"/>
    <s v="26-Dec-2002"/>
    <n v="37616"/>
    <n v="20"/>
  </r>
  <r>
    <s v="Id25"/>
    <n v="1959"/>
    <s v="Jul"/>
    <n v="14"/>
    <n v="0"/>
    <n v="47055.53"/>
    <s v="tier - 2"/>
    <s v="tier - 1"/>
    <s v="R1013"/>
    <s v="14-Jul-1959"/>
    <s v="Oct"/>
    <x v="2"/>
    <x v="2"/>
    <s v="R1013"/>
    <n v="1959"/>
    <n v="14"/>
    <s v="14-Oct-1959"/>
    <n v="21837"/>
    <n v="63"/>
  </r>
  <r>
    <s v="Id250"/>
    <n v="1972"/>
    <s v="Jul"/>
    <n v="26"/>
    <n v="0"/>
    <n v="34053.360000000001"/>
    <s v="tier - 2"/>
    <s v="tier - 2"/>
    <s v="R1011"/>
    <s v="26-Jul-1972"/>
    <s v="Jul"/>
    <x v="2"/>
    <x v="1"/>
    <s v="R1011"/>
    <n v="1972"/>
    <n v="26"/>
    <s v="26-Jul-1972"/>
    <n v="26506"/>
    <n v="50"/>
  </r>
  <r>
    <s v="Id251"/>
    <n v="1994"/>
    <s v="Sep"/>
    <n v="25"/>
    <n v="0"/>
    <n v="33975.47"/>
    <s v="tier - 2"/>
    <s v="tier - 2"/>
    <s v="R1011"/>
    <s v="25-Sep-1994"/>
    <s v="Jul"/>
    <x v="2"/>
    <x v="1"/>
    <s v="R1011"/>
    <n v="1994"/>
    <n v="25"/>
    <s v="25-Jul-1994"/>
    <n v="34540"/>
    <n v="28"/>
  </r>
  <r>
    <s v="Id252"/>
    <n v="2000"/>
    <s v="Dec"/>
    <n v="27"/>
    <n v="0"/>
    <n v="33907.550000000003"/>
    <s v="tier - 2"/>
    <s v="tier - 2"/>
    <s v="R1012"/>
    <s v="27-Dec-2000"/>
    <s v="Sep"/>
    <x v="2"/>
    <x v="1"/>
    <s v="R1012"/>
    <n v="2000"/>
    <n v="27"/>
    <s v="27-Sep-2000"/>
    <n v="36796"/>
    <n v="22"/>
  </r>
  <r>
    <s v="Id253"/>
    <n v="1997"/>
    <s v="Aug"/>
    <n v="9"/>
    <n v="0"/>
    <n v="33900.65"/>
    <s v="tier - 2"/>
    <s v="tier - 3"/>
    <s v="R1011"/>
    <s v="9-Aug-1997"/>
    <s v="Nov"/>
    <x v="2"/>
    <x v="0"/>
    <s v="R1011"/>
    <n v="1997"/>
    <n v="9"/>
    <s v="9-Nov-1997"/>
    <n v="35743"/>
    <n v="25"/>
  </r>
  <r>
    <s v="Id254"/>
    <n v="2000"/>
    <s v="Oct"/>
    <n v="26"/>
    <n v="0"/>
    <n v="33829.39"/>
    <s v="tier - 2"/>
    <s v="tier - 3"/>
    <s v="R1011"/>
    <s v="26-Oct-2000"/>
    <s v="Sep"/>
    <x v="2"/>
    <x v="0"/>
    <s v="R1011"/>
    <n v="2000"/>
    <n v="26"/>
    <s v="26-Sep-2000"/>
    <n v="36795"/>
    <n v="22"/>
  </r>
  <r>
    <s v="Id255"/>
    <n v="1962"/>
    <s v="Dec"/>
    <n v="11"/>
    <n v="0"/>
    <n v="33753.32"/>
    <s v="tier - 1"/>
    <s v="tier - 3"/>
    <s v="R1011"/>
    <s v="11-Dec-1962"/>
    <s v="Sep"/>
    <x v="0"/>
    <x v="0"/>
    <s v="R1011"/>
    <n v="1962"/>
    <n v="11"/>
    <s v="11-Sep-1962"/>
    <n v="22900"/>
    <n v="60"/>
  </r>
  <r>
    <s v="Id256"/>
    <n v="2003"/>
    <s v="Sep"/>
    <n v="12"/>
    <n v="0"/>
    <n v="33750.29"/>
    <s v="tier - 1"/>
    <s v="tier - 3"/>
    <s v="R1012"/>
    <s v="12-Sep-2003"/>
    <s v="Sep"/>
    <x v="0"/>
    <x v="0"/>
    <s v="R1012"/>
    <n v="2003"/>
    <n v="12"/>
    <s v="12-Sep-2003"/>
    <n v="37876"/>
    <n v="19"/>
  </r>
  <r>
    <s v="Id257"/>
    <n v="2004"/>
    <s v="Nov"/>
    <n v="1"/>
    <n v="0"/>
    <n v="33732.69"/>
    <s v="tier - 1"/>
    <s v="tier - 1"/>
    <s v="R1017"/>
    <s v="1-Nov-2004"/>
    <s v="Aug"/>
    <x v="0"/>
    <x v="2"/>
    <s v="R1017"/>
    <n v="2004"/>
    <n v="1"/>
    <s v="1-Aug-2004"/>
    <n v="38200"/>
    <n v="18"/>
  </r>
  <r>
    <s v="Id258"/>
    <n v="1993"/>
    <s v="Nov"/>
    <n v="28"/>
    <n v="0"/>
    <n v="33707.550000000003"/>
    <s v="tier - 2"/>
    <s v="tier - 2"/>
    <s v="R1011"/>
    <s v="28-Nov-1993"/>
    <s v="Jul"/>
    <x v="2"/>
    <x v="1"/>
    <s v="R1011"/>
    <n v="1993"/>
    <n v="28"/>
    <s v="28-Jul-1993"/>
    <n v="34178"/>
    <n v="29"/>
  </r>
  <r>
    <s v="Id259"/>
    <n v="2003"/>
    <s v="Sep"/>
    <n v="9"/>
    <n v="0"/>
    <n v="33611.71"/>
    <s v="tier - 1"/>
    <s v="tier - 2"/>
    <s v="R1011"/>
    <s v="9-Sep-2003"/>
    <s v="Aug"/>
    <x v="0"/>
    <x v="1"/>
    <s v="R1011"/>
    <n v="2003"/>
    <n v="9"/>
    <s v="9-Aug-2003"/>
    <n v="37842"/>
    <n v="19"/>
  </r>
  <r>
    <s v="Id26"/>
    <n v="1958"/>
    <s v="Sep"/>
    <n v="15"/>
    <n v="0"/>
    <n v="46889.26"/>
    <s v="tier - 2"/>
    <s v="tier - 3"/>
    <s v="R1013"/>
    <s v="15-Sep-1958"/>
    <s v="Sep"/>
    <x v="2"/>
    <x v="0"/>
    <s v="R1013"/>
    <n v="1958"/>
    <n v="15"/>
    <s v="15-Sep-1958"/>
    <n v="21443"/>
    <n v="64"/>
  </r>
  <r>
    <s v="Id260"/>
    <n v="1984"/>
    <s v="Jul"/>
    <n v="22"/>
    <n v="3"/>
    <n v="33527.1"/>
    <s v="tier - 2"/>
    <s v="tier - 3"/>
    <s v="R1011"/>
    <s v="22-Jul-1984"/>
    <s v="Aug"/>
    <x v="2"/>
    <x v="0"/>
    <s v="R1011"/>
    <n v="1984"/>
    <n v="22"/>
    <s v="22-Aug-1984"/>
    <n v="30916"/>
    <n v="38"/>
  </r>
  <r>
    <s v="Id261"/>
    <n v="2002"/>
    <s v="Aug"/>
    <n v="25"/>
    <n v="0"/>
    <n v="33475.82"/>
    <s v="tier - 1"/>
    <s v="tier - 1"/>
    <s v="R1018"/>
    <s v="25-Aug-2002"/>
    <s v="Dec"/>
    <x v="0"/>
    <x v="2"/>
    <s v="R1018"/>
    <n v="2002"/>
    <n v="25"/>
    <s v="25-Dec-2002"/>
    <n v="37615"/>
    <n v="20"/>
  </r>
  <r>
    <s v="Id262"/>
    <n v="1970"/>
    <s v="Jun"/>
    <n v="18"/>
    <n v="2"/>
    <n v="33471.97"/>
    <s v="tier - 2"/>
    <s v="tier - 2"/>
    <s v="R1012"/>
    <s v="18-Jun-1970"/>
    <s v="Aug"/>
    <x v="2"/>
    <x v="1"/>
    <s v="R1012"/>
    <n v="1970"/>
    <n v="18"/>
    <s v="18-Aug-1970"/>
    <n v="25798"/>
    <n v="52"/>
  </r>
  <r>
    <s v="Id263"/>
    <n v="1985"/>
    <s v="Dec"/>
    <n v="7"/>
    <n v="3"/>
    <n v="33450.99"/>
    <s v="tier - 2"/>
    <s v="tier - 2"/>
    <s v="R1011"/>
    <s v="7-Dec-1985"/>
    <s v="Nov"/>
    <x v="2"/>
    <x v="1"/>
    <s v="R1011"/>
    <n v="1985"/>
    <n v="7"/>
    <s v="7-Nov-1985"/>
    <n v="31358"/>
    <n v="37"/>
  </r>
  <r>
    <s v="Id264"/>
    <n v="1972"/>
    <s v="Sep"/>
    <n v="5"/>
    <n v="0"/>
    <n v="33344.449999999997"/>
    <s v="tier - 2"/>
    <s v="tier - 3"/>
    <s v="R1011"/>
    <s v="5-Sep-1972"/>
    <s v="Jun"/>
    <x v="2"/>
    <x v="0"/>
    <s v="R1011"/>
    <n v="1972"/>
    <n v="5"/>
    <s v="5-Jun-1972"/>
    <n v="26455"/>
    <n v="51"/>
  </r>
  <r>
    <s v="Id265"/>
    <n v="2003"/>
    <s v="Nov"/>
    <n v="28"/>
    <n v="0"/>
    <n v="33307.550000000003"/>
    <s v="tier - 2"/>
    <s v="tier - 3"/>
    <s v="R1012"/>
    <s v="28-Nov-2003"/>
    <s v="Sep"/>
    <x v="2"/>
    <x v="0"/>
    <s v="R1012"/>
    <n v="2003"/>
    <n v="28"/>
    <s v="28-Sep-2003"/>
    <n v="37892"/>
    <n v="19"/>
  </r>
  <r>
    <s v="Id266"/>
    <n v="1990"/>
    <s v="Oct"/>
    <n v="12"/>
    <n v="3"/>
    <n v="33292.83"/>
    <s v="tier - 2"/>
    <s v="tier - 1"/>
    <s v="R1011"/>
    <s v="12-Oct-1990"/>
    <s v="Nov"/>
    <x v="2"/>
    <x v="2"/>
    <s v="R1011"/>
    <n v="1990"/>
    <n v="12"/>
    <s v="12-Nov-1990"/>
    <n v="33189"/>
    <n v="32"/>
  </r>
  <r>
    <s v="Id267"/>
    <n v="1985"/>
    <s v="Jul"/>
    <n v="15"/>
    <n v="3"/>
    <n v="33121"/>
    <s v="tier - 2"/>
    <s v="tier - 1"/>
    <s v="R1011"/>
    <s v="15-Jul-1985"/>
    <s v="Nov"/>
    <x v="2"/>
    <x v="2"/>
    <s v="R1011"/>
    <n v="1985"/>
    <n v="15"/>
    <s v="15-Nov-1985"/>
    <n v="31366"/>
    <n v="37"/>
  </r>
  <r>
    <s v="Id268"/>
    <n v="1969"/>
    <s v="Oct"/>
    <n v="30"/>
    <n v="0"/>
    <n v="33090.660000000003"/>
    <s v="tier - 2"/>
    <s v="tier - 2"/>
    <s v="R1011"/>
    <s v="30-Oct-1969"/>
    <s v="Oct"/>
    <x v="2"/>
    <x v="1"/>
    <s v="R1011"/>
    <n v="1969"/>
    <n v="30"/>
    <s v="30-Oct-1969"/>
    <n v="25506"/>
    <n v="53"/>
  </r>
  <r>
    <s v="Id269"/>
    <n v="1962"/>
    <s v="Jul"/>
    <n v="1"/>
    <n v="0"/>
    <n v="33074.94"/>
    <s v="tier - 1"/>
    <s v="tier - 2"/>
    <s v="R1011"/>
    <s v="1-Jul-1962"/>
    <s v="Jun"/>
    <x v="0"/>
    <x v="1"/>
    <s v="R1011"/>
    <n v="1962"/>
    <n v="1"/>
    <s v="1-Jun-1962"/>
    <n v="22798"/>
    <n v="61"/>
  </r>
  <r>
    <s v="Id27"/>
    <n v="1960"/>
    <s v="Nov"/>
    <n v="17"/>
    <n v="3"/>
    <n v="46718.16"/>
    <s v="tier - 1"/>
    <s v="tier - 1"/>
    <s v="R1012"/>
    <s v="17-Nov-1960"/>
    <s v="Dec"/>
    <x v="0"/>
    <x v="2"/>
    <s v="R1012"/>
    <n v="1960"/>
    <n v="17"/>
    <s v="17-Dec-1960"/>
    <n v="22267"/>
    <n v="62"/>
  </r>
  <r>
    <s v="Id270"/>
    <n v="1994"/>
    <s v="Jul"/>
    <n v="28"/>
    <n v="0"/>
    <n v="33057.230000000003"/>
    <s v="tier - 1"/>
    <s v="tier - 2"/>
    <s v="R1011"/>
    <s v="28-Jul-1994"/>
    <s v="Sep"/>
    <x v="0"/>
    <x v="1"/>
    <s v="R1011"/>
    <n v="1994"/>
    <n v="28"/>
    <s v="28-Sep-1994"/>
    <n v="34605"/>
    <n v="28"/>
  </r>
  <r>
    <s v="Id271"/>
    <n v="1967"/>
    <s v="Jul"/>
    <n v="10"/>
    <n v="0"/>
    <n v="33025.32"/>
    <s v="tier - 2"/>
    <s v="tier - 3"/>
    <s v="R1011"/>
    <s v="10-Jul-1967"/>
    <s v="Jul"/>
    <x v="2"/>
    <x v="0"/>
    <s v="R1011"/>
    <n v="1967"/>
    <n v="10"/>
    <s v="10-Jul-1967"/>
    <n v="24663"/>
    <n v="55"/>
  </r>
  <r>
    <s v="Id272"/>
    <n v="1995"/>
    <s v="Jul"/>
    <n v="8"/>
    <n v="0"/>
    <n v="33017.46"/>
    <s v="tier - 1"/>
    <s v="tier - 1"/>
    <s v="R1011"/>
    <s v="8-Jul-1995"/>
    <s v="Sep"/>
    <x v="0"/>
    <x v="2"/>
    <s v="R1011"/>
    <n v="1995"/>
    <n v="8"/>
    <s v="8-Sep-1995"/>
    <n v="34950"/>
    <n v="27"/>
  </r>
  <r>
    <s v="Id273"/>
    <n v="1971"/>
    <s v="Aug"/>
    <n v="24"/>
    <n v="0"/>
    <n v="32947.629999999997"/>
    <s v="tier - 2"/>
    <s v="tier - 1"/>
    <s v="R1011"/>
    <s v="24-Aug-1971"/>
    <s v="Nov"/>
    <x v="2"/>
    <x v="2"/>
    <s v="R1011"/>
    <n v="1971"/>
    <n v="24"/>
    <s v="24-Nov-1971"/>
    <n v="26261"/>
    <n v="51"/>
  </r>
  <r>
    <s v="Id274"/>
    <n v="1981"/>
    <s v="Nov"/>
    <n v="17"/>
    <n v="1"/>
    <n v="32906.69"/>
    <s v="tier - 2"/>
    <s v="tier - 3"/>
    <s v="R1011"/>
    <s v="17-Nov-1981"/>
    <s v="Nov"/>
    <x v="2"/>
    <x v="0"/>
    <s v="R1011"/>
    <n v="1981"/>
    <n v="17"/>
    <s v="17-Nov-1981"/>
    <n v="29907"/>
    <n v="41"/>
  </r>
  <r>
    <s v="Id275"/>
    <n v="1995"/>
    <s v="Dec"/>
    <n v="4"/>
    <n v="0"/>
    <n v="32827.51"/>
    <s v="tier - 1"/>
    <s v="tier - 2"/>
    <s v="R1011"/>
    <s v="4-Dec-1995"/>
    <s v="Sep"/>
    <x v="0"/>
    <x v="1"/>
    <s v="R1011"/>
    <n v="1995"/>
    <n v="4"/>
    <s v="4-Sep-1995"/>
    <n v="34946"/>
    <n v="27"/>
  </r>
  <r>
    <s v="Id276"/>
    <n v="1980"/>
    <s v="Dec"/>
    <n v="12"/>
    <n v="3"/>
    <n v="32787.46"/>
    <s v="tier - 1"/>
    <s v="tier - 3"/>
    <s v="R1012"/>
    <s v="12-Dec-1980"/>
    <s v="Aug"/>
    <x v="0"/>
    <x v="0"/>
    <s v="R1012"/>
    <n v="1980"/>
    <n v="12"/>
    <s v="12-Aug-1980"/>
    <n v="29445"/>
    <n v="42"/>
  </r>
  <r>
    <s v="Id277"/>
    <n v="1972"/>
    <s v="Nov"/>
    <n v="7"/>
    <n v="0"/>
    <n v="32765.33"/>
    <s v="tier - 2"/>
    <s v="tier - 2"/>
    <s v="R1012"/>
    <s v="7-Nov-1972"/>
    <s v="Oct"/>
    <x v="2"/>
    <x v="1"/>
    <s v="R1012"/>
    <n v="1972"/>
    <n v="7"/>
    <s v="7-Oct-1972"/>
    <n v="26579"/>
    <n v="50"/>
  </r>
  <r>
    <s v="Id278"/>
    <n v="1974"/>
    <s v="Dec"/>
    <n v="6"/>
    <n v="0"/>
    <n v="32760.48"/>
    <s v="tier - 1"/>
    <s v="tier - 1"/>
    <s v="R1011"/>
    <s v="6-Dec-1974"/>
    <s v="Nov"/>
    <x v="0"/>
    <x v="2"/>
    <s v="R1011"/>
    <n v="1974"/>
    <n v="6"/>
    <s v="6-Nov-1974"/>
    <n v="27339"/>
    <n v="48"/>
  </r>
  <r>
    <s v="Id279"/>
    <n v="1990"/>
    <s v="Jul"/>
    <n v="9"/>
    <n v="2"/>
    <n v="32734.19"/>
    <s v="tier - 2"/>
    <s v="tier - 1"/>
    <s v="R1012"/>
    <s v="9-Jul-1990"/>
    <s v="Jul"/>
    <x v="2"/>
    <x v="2"/>
    <s v="R1012"/>
    <n v="1990"/>
    <n v="9"/>
    <s v="9-Jul-1990"/>
    <n v="33063"/>
    <n v="32"/>
  </r>
  <r>
    <s v="Id28"/>
    <n v="1969"/>
    <s v="Jun"/>
    <n v="23"/>
    <n v="3"/>
    <n v="46661.440000000002"/>
    <s v="tier - 1"/>
    <s v="tier - 3"/>
    <s v="R1012"/>
    <s v="23-Jun-1969"/>
    <s v="Oct"/>
    <x v="0"/>
    <x v="0"/>
    <s v="R1012"/>
    <n v="1969"/>
    <n v="23"/>
    <s v="23-Oct-1969"/>
    <n v="25499"/>
    <n v="53"/>
  </r>
  <r>
    <s v="Id280"/>
    <n v="1990"/>
    <s v="Sep"/>
    <n v="30"/>
    <n v="3"/>
    <n v="32716.2"/>
    <s v="tier - 1"/>
    <s v="tier - 2"/>
    <s v="R1011"/>
    <s v="30-Sep-1990"/>
    <s v="Aug"/>
    <x v="0"/>
    <x v="1"/>
    <s v="R1011"/>
    <n v="1990"/>
    <n v="30"/>
    <s v="30-Aug-1990"/>
    <n v="33115"/>
    <n v="32"/>
  </r>
  <r>
    <s v="Id281"/>
    <n v="1968"/>
    <s v="Nov"/>
    <n v="1"/>
    <n v="0"/>
    <n v="32686.080000000002"/>
    <s v="tier - 2"/>
    <s v="tier - 3"/>
    <s v="R1011"/>
    <s v="1-Nov-1968"/>
    <s v="Aug"/>
    <x v="2"/>
    <x v="0"/>
    <s v="R1011"/>
    <n v="1968"/>
    <n v="1"/>
    <s v="1-Aug-1968"/>
    <n v="25051"/>
    <n v="54"/>
  </r>
  <r>
    <s v="Id282"/>
    <n v="1990"/>
    <s v="Jul"/>
    <n v="13"/>
    <n v="3"/>
    <n v="32672.11"/>
    <s v="tier - 1"/>
    <s v="tier - 1"/>
    <s v="R1011"/>
    <s v="13-Jul-1990"/>
    <s v="Sep"/>
    <x v="0"/>
    <x v="2"/>
    <s v="R1011"/>
    <n v="1990"/>
    <n v="13"/>
    <s v="13-Sep-1990"/>
    <n v="33129"/>
    <n v="32"/>
  </r>
  <r>
    <s v="Id283"/>
    <n v="2003"/>
    <s v="Oct"/>
    <n v="8"/>
    <n v="0"/>
    <n v="32548.34"/>
    <s v="tier - 1"/>
    <s v="tier - 2"/>
    <s v="R1013"/>
    <s v="8-Oct-2003"/>
    <s v="Aug"/>
    <x v="0"/>
    <x v="1"/>
    <s v="R1013"/>
    <n v="2003"/>
    <n v="8"/>
    <s v="8-Aug-2003"/>
    <n v="37841"/>
    <n v="19"/>
  </r>
  <r>
    <s v="Id284"/>
    <n v="1976"/>
    <s v="Sep"/>
    <n v="19"/>
    <n v="2"/>
    <n v="32485.46"/>
    <s v="tier - 2"/>
    <s v="tier - 1"/>
    <s v="R1011"/>
    <s v="19-Sep-1976"/>
    <s v="Sep"/>
    <x v="2"/>
    <x v="2"/>
    <s v="R1011"/>
    <n v="1976"/>
    <n v="19"/>
    <s v="19-Sep-1976"/>
    <n v="28022"/>
    <n v="46"/>
  </r>
  <r>
    <s v="Id285"/>
    <n v="1981"/>
    <s v="Sep"/>
    <n v="27"/>
    <n v="1"/>
    <n v="32462.35"/>
    <s v="tier - 2"/>
    <s v="tier - 2"/>
    <s v="R1011"/>
    <s v="27-Sep-1981"/>
    <s v="Dec"/>
    <x v="2"/>
    <x v="1"/>
    <s v="R1011"/>
    <n v="1981"/>
    <n v="27"/>
    <s v="27-Dec-1981"/>
    <n v="29947"/>
    <n v="41"/>
  </r>
  <r>
    <s v="Id286"/>
    <n v="1976"/>
    <s v="Aug"/>
    <n v="9"/>
    <n v="2"/>
    <n v="32430.22"/>
    <s v="tier - 2"/>
    <s v="tier - 3"/>
    <s v="R1011"/>
    <s v="9-Aug-1976"/>
    <s v="Dec"/>
    <x v="2"/>
    <x v="0"/>
    <s v="R1011"/>
    <n v="1976"/>
    <n v="9"/>
    <s v="9-Dec-1976"/>
    <n v="28103"/>
    <n v="46"/>
  </r>
  <r>
    <s v="Id287"/>
    <n v="1972"/>
    <s v="Oct"/>
    <n v="19"/>
    <n v="0"/>
    <n v="32428.63"/>
    <s v="tier - 2"/>
    <s v="tier - 2"/>
    <s v="R1011"/>
    <s v="19-Oct-1972"/>
    <s v="Aug"/>
    <x v="2"/>
    <x v="1"/>
    <s v="R1011"/>
    <n v="1972"/>
    <n v="19"/>
    <s v="19-Aug-1972"/>
    <n v="26530"/>
    <n v="50"/>
  </r>
  <r>
    <s v="Id288"/>
    <n v="1986"/>
    <s v="Dec"/>
    <n v="2"/>
    <n v="3"/>
    <n v="32288.49"/>
    <s v="tier - 2"/>
    <s v="tier - 2"/>
    <s v="R1011"/>
    <s v="2-Dec-1986"/>
    <s v="Oct"/>
    <x v="2"/>
    <x v="1"/>
    <s v="R1011"/>
    <n v="1986"/>
    <n v="2"/>
    <s v="2-Oct-1986"/>
    <n v="31687"/>
    <n v="36"/>
  </r>
  <r>
    <s v="Id289"/>
    <n v="1975"/>
    <s v="Dec"/>
    <n v="17"/>
    <n v="1"/>
    <n v="32259.96"/>
    <s v="tier - 2"/>
    <s v="tier - 3"/>
    <s v="R1012"/>
    <s v="17-Dec-1975"/>
    <s v="Dec"/>
    <x v="2"/>
    <x v="0"/>
    <s v="R1012"/>
    <n v="1975"/>
    <n v="17"/>
    <s v="17-Dec-1975"/>
    <n v="27745"/>
    <n v="47"/>
  </r>
  <r>
    <s v="Id29"/>
    <n v="1961"/>
    <s v="Aug"/>
    <n v="8"/>
    <n v="0"/>
    <n v="46599.11"/>
    <s v="tier - 1"/>
    <s v="tier - 1"/>
    <s v="R1013"/>
    <s v="8-Aug-1961"/>
    <s v="Nov"/>
    <x v="0"/>
    <x v="2"/>
    <s v="R1013"/>
    <n v="1961"/>
    <n v="8"/>
    <s v="8-Nov-1961"/>
    <n v="22593"/>
    <n v="61"/>
  </r>
  <r>
    <s v="Id290"/>
    <n v="1994"/>
    <s v="Sep"/>
    <n v="8"/>
    <n v="0"/>
    <n v="32222.81"/>
    <s v="tier - 2"/>
    <s v="tier - 1"/>
    <s v="R1011"/>
    <s v="8-Sep-1994"/>
    <s v="Nov"/>
    <x v="2"/>
    <x v="2"/>
    <s v="R1011"/>
    <n v="1994"/>
    <n v="8"/>
    <s v="8-Nov-1994"/>
    <n v="34646"/>
    <n v="28"/>
  </r>
  <r>
    <s v="Id291"/>
    <n v="1969"/>
    <s v="Sep"/>
    <n v="11"/>
    <n v="0"/>
    <n v="32192.76"/>
    <s v="tier - 1"/>
    <s v="tier - 2"/>
    <s v="R1011"/>
    <s v="11-Sep-1969"/>
    <s v="Oct"/>
    <x v="0"/>
    <x v="1"/>
    <s v="R1011"/>
    <n v="1969"/>
    <n v="11"/>
    <s v="11-Oct-1969"/>
    <n v="25487"/>
    <n v="53"/>
  </r>
  <r>
    <s v="Id292"/>
    <n v="1978"/>
    <s v="Nov"/>
    <n v="10"/>
    <n v="2"/>
    <n v="32108.66"/>
    <s v="tier - 1"/>
    <s v="tier - 3"/>
    <s v="R1017"/>
    <s v="10-Nov-1978"/>
    <s v="Jul"/>
    <x v="0"/>
    <x v="0"/>
    <s v="R1017"/>
    <n v="1978"/>
    <n v="10"/>
    <s v="10-Jul-1978"/>
    <n v="28681"/>
    <n v="44"/>
  </r>
  <r>
    <s v="Id293"/>
    <n v="1993"/>
    <s v="Sep"/>
    <n v="13"/>
    <n v="0"/>
    <n v="32086.21"/>
    <s v="tier - 1"/>
    <s v="tier - 3"/>
    <s v="R1011"/>
    <s v="13-Sep-1993"/>
    <s v="Aug"/>
    <x v="0"/>
    <x v="0"/>
    <s v="R1011"/>
    <n v="1993"/>
    <n v="13"/>
    <s v="13-Aug-1993"/>
    <n v="34194"/>
    <n v="29"/>
  </r>
  <r>
    <s v="Id294"/>
    <n v="1972"/>
    <s v="Sep"/>
    <n v="21"/>
    <n v="0"/>
    <n v="31980.89"/>
    <s v="tier - 2"/>
    <s v="tier - 1"/>
    <s v="R1011"/>
    <s v="21-Sep-1972"/>
    <s v="Nov"/>
    <x v="2"/>
    <x v="2"/>
    <s v="R1011"/>
    <n v="1972"/>
    <n v="21"/>
    <s v="21-Nov-1972"/>
    <n v="26624"/>
    <n v="50"/>
  </r>
  <r>
    <s v="Id295"/>
    <n v="1975"/>
    <s v="Sep"/>
    <n v="25"/>
    <n v="1"/>
    <n v="31897.1"/>
    <s v="tier - 2"/>
    <s v="tier - 3"/>
    <s v="R1011"/>
    <s v="25-Sep-1975"/>
    <s v="Oct"/>
    <x v="2"/>
    <x v="0"/>
    <s v="R1011"/>
    <n v="1975"/>
    <n v="25"/>
    <s v="25-Oct-1975"/>
    <n v="27692"/>
    <n v="47"/>
  </r>
  <r>
    <s v="Id296"/>
    <n v="1984"/>
    <s v="Sep"/>
    <n v="10"/>
    <n v="3"/>
    <n v="31743.919999999998"/>
    <s v="tier - 2"/>
    <s v="tier - 1"/>
    <s v="R1011"/>
    <s v="10-Sep-1984"/>
    <s v="Sep"/>
    <x v="2"/>
    <x v="2"/>
    <s v="R1011"/>
    <n v="1984"/>
    <n v="10"/>
    <s v="10-Sep-1984"/>
    <n v="30935"/>
    <n v="38"/>
  </r>
  <r>
    <s v="Id297"/>
    <n v="1977"/>
    <s v="Oct"/>
    <n v="14"/>
    <n v="2"/>
    <n v="31736.7"/>
    <s v="tier - 2"/>
    <s v="tier - 2"/>
    <s v="R1012"/>
    <s v="14-Oct-1977"/>
    <s v="Sep"/>
    <x v="2"/>
    <x v="1"/>
    <s v="R1012"/>
    <n v="1977"/>
    <n v="14"/>
    <s v="14-Sep-1977"/>
    <n v="28382"/>
    <n v="45"/>
  </r>
  <r>
    <s v="Id298"/>
    <n v="1960"/>
    <s v="Dec"/>
    <n v="13"/>
    <n v="1"/>
    <n v="31620"/>
    <s v="tier - 2"/>
    <s v="tier - 1"/>
    <s v="R1024"/>
    <s v="13-Dec-1960"/>
    <s v="Jun"/>
    <x v="2"/>
    <x v="2"/>
    <s v="R1024"/>
    <n v="1960"/>
    <n v="13"/>
    <s v="13-Jun-1960"/>
    <n v="22080"/>
    <n v="62"/>
  </r>
  <r>
    <s v="Id299"/>
    <n v="1975"/>
    <s v="Oct"/>
    <n v="29"/>
    <n v="1"/>
    <n v="31591.82"/>
    <s v="tier - 2"/>
    <s v="tier - 1"/>
    <s v="R1011"/>
    <s v="29-Oct-1975"/>
    <s v="Dec"/>
    <x v="2"/>
    <x v="2"/>
    <s v="R1011"/>
    <n v="1975"/>
    <n v="29"/>
    <s v="29-Dec-1975"/>
    <n v="27757"/>
    <n v="47"/>
  </r>
  <r>
    <s v="Id3"/>
    <n v="1970"/>
    <s v="?"/>
    <n v="11"/>
    <n v="3"/>
    <n v="60021.4"/>
    <s v="tier - 1"/>
    <s v="tier - 1"/>
    <s v="R1012"/>
    <s v="11-?-1970"/>
    <s v="Nov"/>
    <x v="0"/>
    <x v="2"/>
    <s v="R1012"/>
    <n v="1970"/>
    <n v="11"/>
    <s v="11-Nov-1970"/>
    <n v="25883"/>
    <n v="52"/>
  </r>
  <r>
    <s v="Id30"/>
    <n v="1971"/>
    <s v="Dec"/>
    <n v="6"/>
    <n v="3"/>
    <n v="46255.11"/>
    <s v="tier - 1"/>
    <s v="tier - 3"/>
    <s v="R1024"/>
    <s v="6-Dec-1971"/>
    <s v="Dec"/>
    <x v="0"/>
    <x v="0"/>
    <s v="R1024"/>
    <n v="1971"/>
    <n v="6"/>
    <s v="6-Dec-1971"/>
    <n v="26273"/>
    <n v="51"/>
  </r>
  <r>
    <s v="Id300"/>
    <n v="1974"/>
    <s v="Oct"/>
    <n v="8"/>
    <n v="0"/>
    <n v="31368.81"/>
    <s v="tier - 2"/>
    <s v="tier - 3"/>
    <s v="R1011"/>
    <s v="8-Oct-1974"/>
    <s v="Dec"/>
    <x v="2"/>
    <x v="0"/>
    <s v="R1011"/>
    <n v="1974"/>
    <n v="8"/>
    <s v="8-Dec-1974"/>
    <n v="27371"/>
    <n v="48"/>
  </r>
  <r>
    <s v="Id301"/>
    <n v="1995"/>
    <s v="Sep"/>
    <n v="27"/>
    <n v="0"/>
    <n v="31328.27"/>
    <s v="tier - 2"/>
    <s v="tier - 2"/>
    <s v="R1011"/>
    <s v="27-Sep-1995"/>
    <s v="Jul"/>
    <x v="2"/>
    <x v="1"/>
    <s v="R1011"/>
    <n v="1995"/>
    <n v="27"/>
    <s v="27-Jul-1995"/>
    <n v="34907"/>
    <n v="27"/>
  </r>
  <r>
    <s v="Id302"/>
    <n v="1968"/>
    <s v="Jul"/>
    <n v="9"/>
    <n v="0"/>
    <n v="31322.53"/>
    <s v="tier - 2"/>
    <s v="tier - 1"/>
    <s v="R1011"/>
    <s v="9-Jul-1968"/>
    <s v="Jun"/>
    <x v="2"/>
    <x v="2"/>
    <s v="R1011"/>
    <n v="1968"/>
    <n v="9"/>
    <s v="9-Jun-1968"/>
    <n v="24998"/>
    <n v="54"/>
  </r>
  <r>
    <s v="Id303"/>
    <n v="2000"/>
    <s v="Jul"/>
    <n v="22"/>
    <n v="0"/>
    <n v="31234.560000000001"/>
    <s v="tier - 1"/>
    <s v="tier - 1"/>
    <s v="R1011"/>
    <s v="22-Jul-2000"/>
    <s v="Nov"/>
    <x v="0"/>
    <x v="2"/>
    <s v="R1011"/>
    <n v="2000"/>
    <n v="22"/>
    <s v="22-Nov-2000"/>
    <n v="36852"/>
    <n v="22"/>
  </r>
  <r>
    <s v="Id304"/>
    <n v="2004"/>
    <s v="Nov"/>
    <n v="9"/>
    <n v="0"/>
    <n v="31196.61"/>
    <s v="tier - 2"/>
    <s v="tier - 1"/>
    <s v="R1011"/>
    <s v="9-Nov-2004"/>
    <s v="Nov"/>
    <x v="2"/>
    <x v="2"/>
    <s v="R1011"/>
    <n v="2004"/>
    <n v="9"/>
    <s v="9-Nov-2004"/>
    <n v="38300"/>
    <n v="18"/>
  </r>
  <r>
    <s v="Id305"/>
    <n v="1961"/>
    <s v="Sep"/>
    <n v="9"/>
    <n v="3"/>
    <n v="30942.19"/>
    <s v="tier - 2"/>
    <s v="tier - 2"/>
    <s v="R1013"/>
    <s v="9-Sep-1961"/>
    <s v="Jun"/>
    <x v="2"/>
    <x v="1"/>
    <s v="R1013"/>
    <n v="1961"/>
    <n v="9"/>
    <s v="9-Jun-1961"/>
    <n v="22441"/>
    <n v="61"/>
  </r>
  <r>
    <s v="Id306"/>
    <n v="1988"/>
    <s v="Sep"/>
    <n v="5"/>
    <n v="3"/>
    <n v="30763.01"/>
    <s v="tier - 2"/>
    <s v="tier - 1"/>
    <s v="R1011"/>
    <s v="5-Sep-1988"/>
    <s v="Aug"/>
    <x v="2"/>
    <x v="2"/>
    <s v="R1011"/>
    <n v="1988"/>
    <n v="5"/>
    <s v="5-Aug-1988"/>
    <n v="32360"/>
    <n v="34"/>
  </r>
  <r>
    <s v="Id307"/>
    <n v="1983"/>
    <s v="Dec"/>
    <n v="21"/>
    <n v="3"/>
    <n v="30724.44"/>
    <s v="tier - 2"/>
    <s v="tier - 3"/>
    <s v="R1011"/>
    <s v="21-Dec-1983"/>
    <s v="Jul"/>
    <x v="2"/>
    <x v="0"/>
    <s v="R1011"/>
    <n v="1983"/>
    <n v="21"/>
    <s v="21-Jul-1983"/>
    <n v="30518"/>
    <n v="39"/>
  </r>
  <r>
    <s v="Id308"/>
    <n v="1999"/>
    <s v="Sep"/>
    <n v="21"/>
    <n v="0"/>
    <n v="30697.71"/>
    <s v="tier - 1"/>
    <s v="tier - 2"/>
    <s v="R1011"/>
    <s v="21-Sep-1999"/>
    <s v="Dec"/>
    <x v="0"/>
    <x v="1"/>
    <s v="R1011"/>
    <n v="1999"/>
    <n v="21"/>
    <s v="21-Dec-1999"/>
    <n v="36515"/>
    <n v="23"/>
  </r>
  <r>
    <s v="Id309"/>
    <n v="1970"/>
    <s v="Nov"/>
    <n v="11"/>
    <n v="0"/>
    <n v="30625.65"/>
    <s v="tier - 2"/>
    <s v="tier - 3"/>
    <s v="R1011"/>
    <s v="11-Nov-1970"/>
    <s v="Aug"/>
    <x v="2"/>
    <x v="0"/>
    <s v="R1011"/>
    <n v="1970"/>
    <n v="11"/>
    <s v="11-Aug-1970"/>
    <n v="25791"/>
    <n v="52"/>
  </r>
  <r>
    <s v="Id31"/>
    <n v="1978"/>
    <s v="Aug"/>
    <n v="17"/>
    <n v="2"/>
    <n v="46200.99"/>
    <s v="tier - 1"/>
    <s v="tier - 1"/>
    <s v="R1013"/>
    <s v="17-Aug-1978"/>
    <s v="Jul"/>
    <x v="0"/>
    <x v="2"/>
    <s v="R1013"/>
    <n v="1978"/>
    <n v="17"/>
    <s v="17-Jul-1978"/>
    <n v="28688"/>
    <n v="44"/>
  </r>
  <r>
    <s v="Id310"/>
    <n v="1986"/>
    <s v="Aug"/>
    <n v="10"/>
    <n v="3"/>
    <n v="30530.5"/>
    <s v="tier - 2"/>
    <s v="tier - 1"/>
    <s v="R1011"/>
    <s v="10-Aug-1986"/>
    <s v="Jul"/>
    <x v="2"/>
    <x v="2"/>
    <s v="R1011"/>
    <n v="1986"/>
    <n v="10"/>
    <s v="10-Jul-1986"/>
    <n v="31603"/>
    <n v="36"/>
  </r>
  <r>
    <s v="Id311"/>
    <n v="1983"/>
    <s v="Sep"/>
    <n v="3"/>
    <n v="3"/>
    <n v="30457.37"/>
    <s v="tier - 2"/>
    <s v="tier - 1"/>
    <s v="R1012"/>
    <s v="3-Sep-1983"/>
    <s v="Aug"/>
    <x v="2"/>
    <x v="2"/>
    <s v="R1012"/>
    <n v="1983"/>
    <n v="3"/>
    <s v="3-Aug-1983"/>
    <n v="30531"/>
    <n v="39"/>
  </r>
  <r>
    <s v="Id312"/>
    <n v="1998"/>
    <s v="Oct"/>
    <n v="28"/>
    <n v="0"/>
    <n v="30422.03"/>
    <s v="tier - 2"/>
    <s v="tier - 3"/>
    <s v="R1011"/>
    <s v="28-Oct-1998"/>
    <s v="Aug"/>
    <x v="2"/>
    <x v="0"/>
    <s v="R1011"/>
    <n v="1998"/>
    <n v="28"/>
    <s v="28-Aug-1998"/>
    <n v="36035"/>
    <n v="24"/>
  </r>
  <r>
    <s v="Id313"/>
    <n v="1976"/>
    <s v="Sep"/>
    <n v="3"/>
    <n v="2"/>
    <n v="30409.53"/>
    <s v="tier - 2"/>
    <s v="tier - 3"/>
    <s v="R1012"/>
    <s v="3-Sep-1976"/>
    <s v="Oct"/>
    <x v="2"/>
    <x v="0"/>
    <s v="R1012"/>
    <n v="1976"/>
    <n v="3"/>
    <s v="3-Oct-1976"/>
    <n v="28036"/>
    <n v="46"/>
  </r>
  <r>
    <s v="Id314"/>
    <n v="1969"/>
    <s v="Jul"/>
    <n v="30"/>
    <n v="0"/>
    <n v="30366.93"/>
    <s v="tier - 2"/>
    <s v="tier - 2"/>
    <s v="R1011"/>
    <s v="30-Jul-1969"/>
    <s v="Jul"/>
    <x v="2"/>
    <x v="1"/>
    <s v="R1011"/>
    <n v="1969"/>
    <n v="30"/>
    <s v="30-Jul-1969"/>
    <n v="25414"/>
    <n v="53"/>
  </r>
  <r>
    <s v="Id315"/>
    <n v="2004"/>
    <s v="Jun"/>
    <n v="1"/>
    <n v="0"/>
    <n v="30328.27"/>
    <s v="tier - 2"/>
    <s v="tier - 2"/>
    <s v="R1011"/>
    <s v="1-Jun-2004"/>
    <s v="Jul"/>
    <x v="2"/>
    <x v="1"/>
    <s v="R1011"/>
    <n v="2004"/>
    <n v="1"/>
    <s v="1-Jul-2004"/>
    <n v="38169"/>
    <n v="18"/>
  </r>
  <r>
    <s v="Id316"/>
    <n v="1972"/>
    <s v="Jul"/>
    <n v="24"/>
    <n v="2"/>
    <n v="30284.639999999999"/>
    <s v="tier - 1"/>
    <s v="tier - 1"/>
    <s v="R1012"/>
    <s v="24-Jul-1972"/>
    <s v="Aug"/>
    <x v="0"/>
    <x v="2"/>
    <s v="R1012"/>
    <n v="1972"/>
    <n v="24"/>
    <s v="24-Aug-1972"/>
    <n v="26535"/>
    <n v="50"/>
  </r>
  <r>
    <s v="Id317"/>
    <n v="1962"/>
    <s v="Sep"/>
    <n v="15"/>
    <n v="0"/>
    <n v="30260"/>
    <s v="tier - 1"/>
    <s v="tier - 1"/>
    <s v="R1014"/>
    <s v="15-Sep-1962"/>
    <s v="Sep"/>
    <x v="0"/>
    <x v="2"/>
    <s v="R1014"/>
    <n v="1962"/>
    <n v="15"/>
    <s v="15-Sep-1962"/>
    <n v="22904"/>
    <n v="60"/>
  </r>
  <r>
    <s v="Id318"/>
    <n v="1963"/>
    <s v="Sep"/>
    <n v="13"/>
    <n v="3"/>
    <n v="30184.94"/>
    <s v="tier - 1"/>
    <s v="tier - 1"/>
    <s v="R1014"/>
    <s v="13-Sep-1963"/>
    <s v="Nov"/>
    <x v="0"/>
    <x v="2"/>
    <s v="R1014"/>
    <n v="1963"/>
    <n v="13"/>
    <s v="13-Nov-1963"/>
    <n v="23328"/>
    <n v="59"/>
  </r>
  <r>
    <s v="Id319"/>
    <n v="1958"/>
    <s v="Aug"/>
    <n v="11"/>
    <n v="1"/>
    <n v="30166.62"/>
    <s v="tier - 1"/>
    <s v="tier - 3"/>
    <s v="R1012"/>
    <s v="11-Aug-1958"/>
    <s v="Jul"/>
    <x v="0"/>
    <x v="0"/>
    <s v="R1012"/>
    <n v="1958"/>
    <n v="11"/>
    <s v="11-Jul-1958"/>
    <n v="21377"/>
    <n v="64"/>
  </r>
  <r>
    <s v="Id32"/>
    <n v="1976"/>
    <s v="Dec"/>
    <n v="2"/>
    <n v="3"/>
    <n v="46151.12"/>
    <s v="tier - 1"/>
    <s v="tier - 3"/>
    <s v="R1013"/>
    <s v="2-Dec-1976"/>
    <s v="Dec"/>
    <x v="0"/>
    <x v="0"/>
    <s v="R1013"/>
    <n v="1976"/>
    <n v="2"/>
    <s v="2-Dec-1976"/>
    <n v="28096"/>
    <n v="46"/>
  </r>
  <r>
    <s v="Id320"/>
    <n v="1971"/>
    <s v="Dec"/>
    <n v="25"/>
    <n v="0"/>
    <n v="30134.75"/>
    <s v="tier - 2"/>
    <s v="tier - 3"/>
    <s v="R1011"/>
    <s v="25-Dec-1971"/>
    <s v="Jul"/>
    <x v="2"/>
    <x v="0"/>
    <s v="R1011"/>
    <n v="1971"/>
    <n v="25"/>
    <s v="25-Jul-1971"/>
    <n v="26139"/>
    <n v="51"/>
  </r>
  <r>
    <s v="Id321"/>
    <n v="1979"/>
    <s v="Sep"/>
    <n v="2"/>
    <n v="2"/>
    <n v="30095.97"/>
    <s v="tier - 2"/>
    <s v="tier - 3"/>
    <s v="R1011"/>
    <s v="2-Sep-1979"/>
    <s v="Aug"/>
    <x v="2"/>
    <x v="0"/>
    <s v="R1011"/>
    <n v="1979"/>
    <n v="2"/>
    <s v="2-Aug-1979"/>
    <n v="29069"/>
    <n v="43"/>
  </r>
  <r>
    <s v="Id322"/>
    <n v="1967"/>
    <s v="Jun"/>
    <n v="16"/>
    <n v="3"/>
    <n v="30063.58"/>
    <s v="tier - 1"/>
    <s v="tier - 1"/>
    <s v="R1012"/>
    <s v="16-Jun-1967"/>
    <s v="Sep"/>
    <x v="0"/>
    <x v="2"/>
    <s v="R1012"/>
    <n v="1967"/>
    <n v="16"/>
    <s v="16-Sep-1967"/>
    <n v="24731"/>
    <n v="55"/>
  </r>
  <r>
    <s v="Id323"/>
    <n v="1981"/>
    <s v="Aug"/>
    <n v="4"/>
    <n v="1"/>
    <n v="30026.87"/>
    <s v="tier - 2"/>
    <s v="tier - 3"/>
    <s v="R1012"/>
    <s v="4-Aug-1981"/>
    <s v="Nov"/>
    <x v="2"/>
    <x v="0"/>
    <s v="R1012"/>
    <n v="1981"/>
    <n v="4"/>
    <s v="4-Nov-1981"/>
    <n v="29894"/>
    <n v="41"/>
  </r>
  <r>
    <s v="Id324"/>
    <n v="1991"/>
    <s v="Oct"/>
    <n v="5"/>
    <n v="3"/>
    <n v="29969.67"/>
    <s v="tier - 1"/>
    <s v="tier - 1"/>
    <s v="R1011"/>
    <s v="5-Oct-1991"/>
    <s v="Aug"/>
    <x v="0"/>
    <x v="2"/>
    <s v="R1011"/>
    <n v="1991"/>
    <n v="5"/>
    <s v="5-Aug-1991"/>
    <n v="33455"/>
    <n v="31"/>
  </r>
  <r>
    <s v="Id325"/>
    <n v="1976"/>
    <s v="Jun"/>
    <n v="12"/>
    <n v="2"/>
    <n v="29933.75"/>
    <s v="tier - 1"/>
    <s v="tier - 1"/>
    <s v="R1011"/>
    <s v="12-Jun-1976"/>
    <s v="Aug"/>
    <x v="0"/>
    <x v="2"/>
    <s v="R1011"/>
    <n v="1976"/>
    <n v="12"/>
    <s v="12-Aug-1976"/>
    <n v="27984"/>
    <n v="46"/>
  </r>
  <r>
    <s v="Id326"/>
    <n v="1988"/>
    <s v="Dec"/>
    <n v="30"/>
    <n v="3"/>
    <n v="29929.56"/>
    <s v="tier - 1"/>
    <s v="tier - 1"/>
    <s v="R1011"/>
    <s v="30-Dec-1988"/>
    <s v="Oct"/>
    <x v="0"/>
    <x v="2"/>
    <s v="R1011"/>
    <n v="1988"/>
    <n v="30"/>
    <s v="30-Oct-1988"/>
    <n v="32446"/>
    <n v="34"/>
  </r>
  <r>
    <s v="Id327"/>
    <n v="1975"/>
    <s v="Aug"/>
    <n v="19"/>
    <n v="1"/>
    <n v="29899.25"/>
    <s v="tier - 1"/>
    <s v="tier - 3"/>
    <s v="R1011"/>
    <s v="19-Aug-1975"/>
    <s v="Jul"/>
    <x v="0"/>
    <x v="0"/>
    <s v="R1011"/>
    <n v="1975"/>
    <n v="19"/>
    <s v="19-Jul-1975"/>
    <n v="27594"/>
    <n v="47"/>
  </r>
  <r>
    <s v="Id328"/>
    <n v="1989"/>
    <s v="Dec"/>
    <n v="30"/>
    <n v="3"/>
    <n v="29852.48"/>
    <s v="tier - 1"/>
    <s v="tier - 3"/>
    <s v="R1011"/>
    <s v="30-Dec-1989"/>
    <s v="Aug"/>
    <x v="0"/>
    <x v="0"/>
    <s v="R1011"/>
    <n v="1989"/>
    <n v="30"/>
    <s v="30-Aug-1989"/>
    <n v="32750"/>
    <n v="33"/>
  </r>
  <r>
    <s v="Id329"/>
    <n v="1982"/>
    <s v="Oct"/>
    <n v="29"/>
    <n v="3"/>
    <n v="29818.76"/>
    <s v="tier - 1"/>
    <s v="tier - 1"/>
    <s v="R1012"/>
    <s v="29-Oct-1982"/>
    <s v="Nov"/>
    <x v="0"/>
    <x v="2"/>
    <s v="R1012"/>
    <n v="1982"/>
    <n v="29"/>
    <s v="29-Nov-1982"/>
    <n v="30284"/>
    <n v="40"/>
  </r>
  <r>
    <s v="Id33"/>
    <n v="1962"/>
    <s v="Dec"/>
    <n v="4"/>
    <n v="3"/>
    <n v="46130.53"/>
    <s v="tier - 1"/>
    <s v="tier - 1"/>
    <s v="R1012"/>
    <s v="4-Dec-1962"/>
    <s v="Dec"/>
    <x v="0"/>
    <x v="2"/>
    <s v="R1012"/>
    <n v="1962"/>
    <n v="4"/>
    <s v="4-Dec-1962"/>
    <n v="22984"/>
    <n v="60"/>
  </r>
  <r>
    <s v="Id330"/>
    <n v="1981"/>
    <s v="Aug"/>
    <n v="13"/>
    <n v="1"/>
    <n v="29816.639999999999"/>
    <s v="tier - 1"/>
    <s v="tier - 2"/>
    <s v="R1011"/>
    <s v="13-Aug-1981"/>
    <s v="Nov"/>
    <x v="0"/>
    <x v="1"/>
    <s v="R1011"/>
    <n v="1981"/>
    <n v="13"/>
    <s v="13-Nov-1981"/>
    <n v="29903"/>
    <n v="41"/>
  </r>
  <r>
    <s v="Id331"/>
    <n v="1998"/>
    <s v="Jun"/>
    <n v="20"/>
    <n v="0"/>
    <n v="29760.6"/>
    <s v="tier - 1"/>
    <s v="tier - 2"/>
    <s v="R1011"/>
    <s v="20-Jun-1998"/>
    <s v="Dec"/>
    <x v="0"/>
    <x v="1"/>
    <s v="R1011"/>
    <n v="1998"/>
    <n v="20"/>
    <s v="20-Dec-1998"/>
    <n v="36149"/>
    <n v="24"/>
  </r>
  <r>
    <s v="Id332"/>
    <n v="1973"/>
    <s v="Aug"/>
    <n v="23"/>
    <n v="0"/>
    <n v="29757.69"/>
    <s v="tier - 1"/>
    <s v="tier - 3"/>
    <s v="R1011"/>
    <s v="23-Aug-1973"/>
    <s v="Jun"/>
    <x v="0"/>
    <x v="0"/>
    <s v="R1011"/>
    <n v="1973"/>
    <n v="23"/>
    <s v="23-Jun-1973"/>
    <n v="26838"/>
    <n v="49"/>
  </r>
  <r>
    <s v="Id333"/>
    <n v="1993"/>
    <s v="Jul"/>
    <n v="27"/>
    <n v="0"/>
    <n v="29622.69"/>
    <s v="tier - 1"/>
    <s v="tier - 1"/>
    <s v="R1011"/>
    <s v="27-Jul-1993"/>
    <s v="Jul"/>
    <x v="0"/>
    <x v="2"/>
    <s v="R1011"/>
    <n v="1993"/>
    <n v="27"/>
    <s v="27-Jul-1993"/>
    <n v="34177"/>
    <n v="29"/>
  </r>
  <r>
    <s v="Id334"/>
    <n v="1975"/>
    <s v="Nov"/>
    <n v="3"/>
    <n v="1"/>
    <n v="29583.8"/>
    <s v="tier - 1"/>
    <s v="tier - 1"/>
    <s v="R1011"/>
    <s v="3-Nov-1975"/>
    <s v="Dec"/>
    <x v="0"/>
    <x v="2"/>
    <s v="R1011"/>
    <n v="1975"/>
    <n v="3"/>
    <s v="3-Dec-1975"/>
    <n v="27731"/>
    <n v="47"/>
  </r>
  <r>
    <s v="Id335"/>
    <n v="1959"/>
    <s v="Oct"/>
    <n v="20"/>
    <n v="0"/>
    <n v="29523.17"/>
    <s v="tier - 1"/>
    <s v="tier - 2"/>
    <s v="R1024"/>
    <s v="20-Oct-1959"/>
    <s v="Oct"/>
    <x v="0"/>
    <x v="1"/>
    <s v="R1024"/>
    <n v="1959"/>
    <n v="20"/>
    <s v="20-Oct-1959"/>
    <n v="21843"/>
    <n v="63"/>
  </r>
  <r>
    <s v="Id336"/>
    <n v="1987"/>
    <s v="Jul"/>
    <n v="16"/>
    <n v="3"/>
    <n v="29443.59"/>
    <s v="tier - 1"/>
    <s v="tier - 1"/>
    <s v="R1011"/>
    <s v="16-Jul-1987"/>
    <s v="Sep"/>
    <x v="0"/>
    <x v="2"/>
    <s v="R1011"/>
    <n v="1987"/>
    <n v="16"/>
    <s v="16-Sep-1987"/>
    <n v="32036"/>
    <n v="35"/>
  </r>
  <r>
    <s v="Id337"/>
    <n v="1985"/>
    <s v="Nov"/>
    <n v="7"/>
    <n v="3"/>
    <n v="29352.560000000001"/>
    <s v="tier - 1"/>
    <s v="tier - 1"/>
    <s v="R1011"/>
    <s v="7-Nov-1985"/>
    <s v="Dec"/>
    <x v="0"/>
    <x v="2"/>
    <s v="R1011"/>
    <n v="1985"/>
    <n v="7"/>
    <s v="7-Dec-1985"/>
    <n v="31388"/>
    <n v="37"/>
  </r>
  <r>
    <s v="Id338"/>
    <n v="1958"/>
    <s v="Jun"/>
    <n v="5"/>
    <n v="0"/>
    <n v="29330.98"/>
    <s v="tier - 1"/>
    <s v="tier - 2"/>
    <s v="R1012"/>
    <s v="5-Jun-1958"/>
    <s v="Jul"/>
    <x v="0"/>
    <x v="1"/>
    <s v="R1012"/>
    <n v="1958"/>
    <n v="5"/>
    <s v="5-Jul-1958"/>
    <n v="21371"/>
    <n v="64"/>
  </r>
  <r>
    <s v="Id339"/>
    <n v="1978"/>
    <s v="Jul"/>
    <n v="21"/>
    <n v="2"/>
    <n v="29227.599999999999"/>
    <s v="tier - 1"/>
    <s v="tier - 3"/>
    <s v="R1012"/>
    <s v="21-Jul-1978"/>
    <s v="Jul"/>
    <x v="0"/>
    <x v="0"/>
    <s v="R1012"/>
    <n v="1978"/>
    <n v="21"/>
    <s v="21-Jul-1978"/>
    <n v="28692"/>
    <n v="44"/>
  </r>
  <r>
    <s v="Id34"/>
    <n v="1985"/>
    <s v="Sep"/>
    <n v="30"/>
    <n v="2"/>
    <n v="46113.51"/>
    <s v="tier - 2"/>
    <s v="tier - 3"/>
    <s v="R1011"/>
    <s v="30-Sep-1985"/>
    <s v="Jun"/>
    <x v="2"/>
    <x v="0"/>
    <s v="R1011"/>
    <n v="1985"/>
    <n v="30"/>
    <s v="30-Jun-1985"/>
    <n v="31228"/>
    <n v="37"/>
  </r>
  <r>
    <s v="Id340"/>
    <n v="1969"/>
    <s v="Jul"/>
    <n v="9"/>
    <n v="2"/>
    <n v="29186.48"/>
    <s v="tier - 1"/>
    <s v="tier - 3"/>
    <s v="R1024"/>
    <s v="9-Jul-1969"/>
    <s v="Aug"/>
    <x v="0"/>
    <x v="0"/>
    <s v="R1024"/>
    <n v="1969"/>
    <n v="9"/>
    <s v="9-Aug-1969"/>
    <n v="25424"/>
    <n v="53"/>
  </r>
  <r>
    <s v="Id341"/>
    <n v="1976"/>
    <s v="Nov"/>
    <n v="8"/>
    <n v="2"/>
    <n v="29160.39"/>
    <s v="tier - 1"/>
    <s v="tier - 2"/>
    <s v="R1011"/>
    <s v="8-Nov-1976"/>
    <s v="Jul"/>
    <x v="0"/>
    <x v="1"/>
    <s v="R1011"/>
    <n v="1976"/>
    <n v="8"/>
    <s v="8-Jul-1976"/>
    <n v="27949"/>
    <n v="46"/>
  </r>
  <r>
    <s v="Id342"/>
    <n v="1961"/>
    <s v="Dec"/>
    <n v="24"/>
    <n v="0"/>
    <n v="29141.360000000001"/>
    <s v="tier - 1"/>
    <s v="tier - 3"/>
    <s v="R1012"/>
    <s v="24-Dec-1961"/>
    <s v="Sep"/>
    <x v="0"/>
    <x v="0"/>
    <s v="R1012"/>
    <n v="1961"/>
    <n v="24"/>
    <s v="24-Sep-1961"/>
    <n v="22548"/>
    <n v="61"/>
  </r>
  <r>
    <s v="Id343"/>
    <n v="1978"/>
    <s v="Nov"/>
    <n v="29"/>
    <n v="2"/>
    <n v="29114.77"/>
    <s v="tier - 1"/>
    <s v="tier - 1"/>
    <s v="R1011"/>
    <s v="29-Nov-1978"/>
    <s v="Dec"/>
    <x v="0"/>
    <x v="2"/>
    <s v="R1011"/>
    <n v="1978"/>
    <n v="29"/>
    <s v="29-Dec-1978"/>
    <n v="28853"/>
    <n v="44"/>
  </r>
  <r>
    <s v="Id344"/>
    <n v="1980"/>
    <s v="Jul"/>
    <n v="14"/>
    <n v="2"/>
    <n v="29114.21"/>
    <s v="tier - 1"/>
    <s v="tier - 3"/>
    <s v="R1011"/>
    <s v="14-Jul-1980"/>
    <s v="Jul"/>
    <x v="0"/>
    <x v="0"/>
    <s v="R1011"/>
    <n v="1980"/>
    <n v="14"/>
    <s v="14-Jul-1980"/>
    <n v="29416"/>
    <n v="42"/>
  </r>
  <r>
    <s v="id3444"/>
    <n v="2004"/>
    <s v="Nov"/>
    <n v="1"/>
    <n v="2"/>
    <n v="34303.17"/>
    <s v="tier - 1"/>
    <s v="tier - 3"/>
    <s v="R1013"/>
    <s v="1-Nov-2004"/>
    <s v="Jul"/>
    <x v="0"/>
    <x v="0"/>
    <s v="R1013"/>
    <n v="2004"/>
    <n v="1"/>
    <s v="1-Jul-2004"/>
    <n v="38169"/>
    <n v="18"/>
  </r>
  <r>
    <s v="Id345"/>
    <n v="1992"/>
    <s v="Jul"/>
    <n v="7"/>
    <n v="0"/>
    <n v="29007.82"/>
    <s v="tier - 1"/>
    <s v="tier - 3"/>
    <s v="R1011"/>
    <s v="7-Jul-1992"/>
    <s v="Nov"/>
    <x v="0"/>
    <x v="0"/>
    <s v="R1011"/>
    <n v="1992"/>
    <n v="7"/>
    <s v="7-Nov-1992"/>
    <n v="33915"/>
    <n v="30"/>
  </r>
  <r>
    <s v="Id346"/>
    <n v="2003"/>
    <s v="Sep"/>
    <n v="1"/>
    <n v="0"/>
    <n v="28998.68"/>
    <s v="tier - 1"/>
    <s v="tier - 3"/>
    <s v="R1011"/>
    <s v="1-Sep-2003"/>
    <s v="Sep"/>
    <x v="0"/>
    <x v="0"/>
    <s v="R1011"/>
    <n v="2003"/>
    <n v="1"/>
    <s v="1-Sep-2003"/>
    <n v="37865"/>
    <n v="19"/>
  </r>
  <r>
    <s v="Id347"/>
    <n v="1959"/>
    <s v="Dec"/>
    <n v="5"/>
    <n v="0"/>
    <n v="28950.47"/>
    <s v="tier - 1"/>
    <s v="tier - 1"/>
    <s v="R1012"/>
    <s v="5-Dec-1959"/>
    <s v="Sep"/>
    <x v="0"/>
    <x v="2"/>
    <s v="R1012"/>
    <n v="1959"/>
    <n v="5"/>
    <s v="5-Sep-1959"/>
    <n v="21798"/>
    <n v="63"/>
  </r>
  <r>
    <s v="Id348"/>
    <n v="1962"/>
    <s v="Jul"/>
    <n v="25"/>
    <n v="0"/>
    <n v="28923.14"/>
    <s v="tier - 1"/>
    <s v="tier - 1"/>
    <s v="R1012"/>
    <s v="25-Jul-1962"/>
    <s v="Jun"/>
    <x v="0"/>
    <x v="2"/>
    <s v="R1012"/>
    <n v="1962"/>
    <n v="25"/>
    <s v="25-Jun-1962"/>
    <n v="22822"/>
    <n v="60"/>
  </r>
  <r>
    <s v="Id349"/>
    <n v="1961"/>
    <s v="Aug"/>
    <n v="3"/>
    <n v="1"/>
    <n v="28868.66"/>
    <s v="tier - 1"/>
    <s v="tier - 2"/>
    <s v="R1012"/>
    <s v="3-Aug-1961"/>
    <s v="Jul"/>
    <x v="0"/>
    <x v="1"/>
    <s v="R1012"/>
    <n v="1961"/>
    <n v="3"/>
    <s v="3-Jul-1961"/>
    <n v="22465"/>
    <n v="61"/>
  </r>
  <r>
    <s v="Id35"/>
    <n v="1979"/>
    <s v="Aug"/>
    <n v="12"/>
    <n v="0"/>
    <n v="45863.21"/>
    <s v="tier - 2"/>
    <s v="tier - 1"/>
    <s v="R1013"/>
    <s v="12-Aug-1979"/>
    <s v="Jul"/>
    <x v="2"/>
    <x v="2"/>
    <s v="R1013"/>
    <n v="1979"/>
    <n v="12"/>
    <s v="12-Jul-1979"/>
    <n v="29048"/>
    <n v="43"/>
  </r>
  <r>
    <s v="Id350"/>
    <n v="1990"/>
    <s v="Dec"/>
    <n v="5"/>
    <n v="3"/>
    <n v="28716.14"/>
    <s v="tier - 1"/>
    <s v="tier - 3"/>
    <s v="R1011"/>
    <s v="5-Dec-1990"/>
    <s v="Dec"/>
    <x v="0"/>
    <x v="0"/>
    <s v="R1011"/>
    <n v="1990"/>
    <n v="5"/>
    <s v="5-Dec-1990"/>
    <n v="33212"/>
    <n v="32"/>
  </r>
  <r>
    <s v="Id351"/>
    <n v="1985"/>
    <s v="Sep"/>
    <n v="27"/>
    <n v="3"/>
    <n v="28542.86"/>
    <s v="tier - 1"/>
    <s v="tier - 3"/>
    <s v="R1011"/>
    <s v="27-Sep-1985"/>
    <s v="Nov"/>
    <x v="0"/>
    <x v="0"/>
    <s v="R1011"/>
    <n v="1985"/>
    <n v="27"/>
    <s v="27-Nov-1985"/>
    <n v="31378"/>
    <n v="37"/>
  </r>
  <r>
    <s v="Id352"/>
    <n v="1982"/>
    <s v="Dec"/>
    <n v="11"/>
    <n v="1"/>
    <n v="28476.73"/>
    <s v="tier - 1"/>
    <s v="tier - 2"/>
    <s v="R1012"/>
    <s v="11-Dec-1982"/>
    <s v="Sep"/>
    <x v="0"/>
    <x v="1"/>
    <s v="R1012"/>
    <n v="1982"/>
    <n v="11"/>
    <s v="11-Sep-1982"/>
    <n v="30205"/>
    <n v="40"/>
  </r>
  <r>
    <s v="Id353"/>
    <n v="1974"/>
    <s v="Sep"/>
    <n v="16"/>
    <n v="1"/>
    <n v="28468.92"/>
    <s v="tier - 1"/>
    <s v="tier - 1"/>
    <s v="R1012"/>
    <s v="16-Sep-1974"/>
    <s v="Sep"/>
    <x v="0"/>
    <x v="2"/>
    <s v="R1012"/>
    <n v="1974"/>
    <n v="16"/>
    <s v="16-Sep-1974"/>
    <n v="27288"/>
    <n v="48"/>
  </r>
  <r>
    <s v="Id354"/>
    <n v="1977"/>
    <s v="Dec"/>
    <n v="2"/>
    <n v="1"/>
    <n v="28340.19"/>
    <s v="tier - 1"/>
    <s v="tier - 2"/>
    <s v="R1012"/>
    <s v="2-Dec-1977"/>
    <s v="Oct"/>
    <x v="0"/>
    <x v="1"/>
    <s v="R1012"/>
    <n v="1977"/>
    <n v="2"/>
    <s v="2-Oct-1977"/>
    <n v="28400"/>
    <n v="45"/>
  </r>
  <r>
    <s v="Id355"/>
    <n v="1990"/>
    <s v="Dec"/>
    <n v="24"/>
    <n v="3"/>
    <n v="28302.33"/>
    <s v="tier - 1"/>
    <s v="tier - 2"/>
    <s v="R1011"/>
    <s v="24-Dec-1990"/>
    <s v="Nov"/>
    <x v="0"/>
    <x v="1"/>
    <s v="R1011"/>
    <n v="1990"/>
    <n v="24"/>
    <s v="24-Nov-1990"/>
    <n v="33201"/>
    <n v="32"/>
  </r>
  <r>
    <s v="Id356"/>
    <n v="1963"/>
    <s v="Nov"/>
    <n v="25"/>
    <n v="1"/>
    <n v="28287.9"/>
    <s v="tier - 1"/>
    <s v="tier - 1"/>
    <s v="R1013"/>
    <s v="25-Nov-1963"/>
    <s v="Dec"/>
    <x v="0"/>
    <x v="2"/>
    <s v="R1013"/>
    <n v="1963"/>
    <n v="25"/>
    <s v="25-Dec-1963"/>
    <n v="23370"/>
    <n v="59"/>
  </r>
  <r>
    <s v="Id357"/>
    <n v="1999"/>
    <s v="Sep"/>
    <n v="6"/>
    <n v="0"/>
    <n v="28245.34"/>
    <s v="tier - 1"/>
    <s v="tier - 3"/>
    <s v="R1011"/>
    <s v="6-Sep-1999"/>
    <s v="Jul"/>
    <x v="0"/>
    <x v="0"/>
    <s v="R1011"/>
    <n v="1999"/>
    <n v="6"/>
    <s v="6-Jul-1999"/>
    <n v="36347"/>
    <n v="23"/>
  </r>
  <r>
    <s v="Id358"/>
    <n v="1960"/>
    <s v="Nov"/>
    <n v="22"/>
    <n v="0"/>
    <n v="28101.33"/>
    <s v="tier - 1"/>
    <s v="tier - 2"/>
    <s v="R1019"/>
    <s v="22-Nov-1960"/>
    <s v="Sep"/>
    <x v="0"/>
    <x v="1"/>
    <s v="R1019"/>
    <n v="1960"/>
    <n v="22"/>
    <s v="22-Sep-1960"/>
    <n v="22181"/>
    <n v="62"/>
  </r>
  <r>
    <s v="Id359"/>
    <n v="1985"/>
    <s v="Nov"/>
    <n v="29"/>
    <n v="3"/>
    <n v="28006.94"/>
    <s v="tier - 1"/>
    <s v="tier - 2"/>
    <s v="R1011"/>
    <s v="29-Nov-1985"/>
    <s v="Dec"/>
    <x v="0"/>
    <x v="1"/>
    <s v="R1011"/>
    <n v="1985"/>
    <n v="29"/>
    <s v="29-Dec-1985"/>
    <n v="31410"/>
    <n v="37"/>
  </r>
  <r>
    <s v="Id36"/>
    <n v="1960"/>
    <s v="Dec"/>
    <n v="21"/>
    <n v="0"/>
    <n v="45710.21"/>
    <s v="tier - 2"/>
    <s v="tier - 2"/>
    <s v="R1016"/>
    <s v="21-Dec-1960"/>
    <s v="Oct"/>
    <x v="2"/>
    <x v="1"/>
    <s v="R1016"/>
    <n v="1960"/>
    <n v="21"/>
    <s v="21-Oct-1960"/>
    <n v="22210"/>
    <n v="62"/>
  </r>
  <r>
    <s v="Id360"/>
    <n v="1999"/>
    <s v="Dec"/>
    <n v="21"/>
    <n v="0"/>
    <n v="27980.77"/>
    <s v="tier - 1"/>
    <s v="tier - 1"/>
    <s v="R1011"/>
    <s v="21-Dec-1999"/>
    <s v="Jul"/>
    <x v="0"/>
    <x v="2"/>
    <s v="R1011"/>
    <n v="1999"/>
    <n v="21"/>
    <s v="21-Jul-1999"/>
    <n v="36362"/>
    <n v="23"/>
  </r>
  <r>
    <s v="Id361"/>
    <n v="1961"/>
    <s v="Jul"/>
    <n v="28"/>
    <n v="3"/>
    <n v="27941.29"/>
    <s v="tier - 1"/>
    <s v="tier - 3"/>
    <s v="R1011"/>
    <s v="28-Jul-1961"/>
    <s v="Sep"/>
    <x v="0"/>
    <x v="0"/>
    <s v="R1011"/>
    <n v="1961"/>
    <n v="28"/>
    <s v="28-Sep-1961"/>
    <n v="22552"/>
    <n v="61"/>
  </r>
  <r>
    <s v="Id362"/>
    <n v="1991"/>
    <s v="Jun"/>
    <n v="4"/>
    <n v="3"/>
    <n v="27931.11"/>
    <s v="tier - 1"/>
    <s v="tier - 3"/>
    <s v="R1011"/>
    <s v="4-Jun-1991"/>
    <s v="Dec"/>
    <x v="0"/>
    <x v="0"/>
    <s v="R1011"/>
    <n v="1991"/>
    <n v="4"/>
    <s v="4-Dec-1991"/>
    <n v="33576"/>
    <n v="31"/>
  </r>
  <r>
    <s v="Id363"/>
    <n v="1989"/>
    <s v="Nov"/>
    <n v="21"/>
    <n v="3"/>
    <n v="27925.86"/>
    <s v="tier - 1"/>
    <s v="tier - 2"/>
    <s v="R1011"/>
    <s v="21-Nov-1989"/>
    <s v="Oct"/>
    <x v="0"/>
    <x v="1"/>
    <s v="R1011"/>
    <n v="1989"/>
    <n v="21"/>
    <s v="21-Oct-1989"/>
    <n v="32802"/>
    <n v="33"/>
  </r>
  <r>
    <s v="Id364"/>
    <n v="1985"/>
    <s v="Dec"/>
    <n v="4"/>
    <n v="3"/>
    <n v="27849.94"/>
    <s v="tier - 1"/>
    <s v="tier - 1"/>
    <s v="R1011"/>
    <s v="4-Dec-1985"/>
    <s v="Nov"/>
    <x v="0"/>
    <x v="2"/>
    <s v="R1011"/>
    <n v="1985"/>
    <n v="4"/>
    <s v="4-Nov-1985"/>
    <n v="31355"/>
    <n v="37"/>
  </r>
  <r>
    <s v="Id365"/>
    <n v="1960"/>
    <s v="Jul"/>
    <n v="6"/>
    <n v="0"/>
    <n v="27808.73"/>
    <s v="tier - 1"/>
    <s v="tier - 1"/>
    <s v="R1013"/>
    <s v="6-Jul-1960"/>
    <s v="Jul"/>
    <x v="0"/>
    <x v="2"/>
    <s v="R1013"/>
    <n v="1960"/>
    <n v="6"/>
    <s v="6-Jul-1960"/>
    <n v="22103"/>
    <n v="62"/>
  </r>
  <r>
    <s v="Id366"/>
    <n v="2002"/>
    <s v="Dec"/>
    <n v="6"/>
    <n v="1"/>
    <n v="27724.29"/>
    <s v="tier - 1"/>
    <s v="tier - 3"/>
    <s v="R1013"/>
    <s v="6-Dec-2002"/>
    <s v="Jun"/>
    <x v="0"/>
    <x v="0"/>
    <s v="R1013"/>
    <n v="2002"/>
    <n v="6"/>
    <s v="6-Jun-2002"/>
    <n v="37413"/>
    <n v="21"/>
  </r>
  <r>
    <s v="Id367"/>
    <n v="1992"/>
    <s v="Jul"/>
    <n v="3"/>
    <n v="0"/>
    <n v="27696.11"/>
    <s v="tier - 1"/>
    <s v="tier - 2"/>
    <s v="R1011"/>
    <s v="3-Jul-1992"/>
    <s v="Sep"/>
    <x v="0"/>
    <x v="1"/>
    <s v="R1011"/>
    <n v="1992"/>
    <n v="3"/>
    <s v="3-Sep-1992"/>
    <n v="33850"/>
    <n v="30"/>
  </r>
  <r>
    <s v="Id368"/>
    <n v="1997"/>
    <s v="Oct"/>
    <n v="7"/>
    <n v="0"/>
    <n v="27625.17"/>
    <s v="tier - 1"/>
    <s v="tier - 1"/>
    <s v="R1011"/>
    <s v="7-Oct-1997"/>
    <s v="Jul"/>
    <x v="0"/>
    <x v="2"/>
    <s v="R1011"/>
    <n v="1997"/>
    <n v="7"/>
    <s v="7-Jul-1997"/>
    <n v="35618"/>
    <n v="25"/>
  </r>
  <r>
    <s v="Id369"/>
    <n v="1997"/>
    <s v="Sep"/>
    <n v="9"/>
    <n v="0"/>
    <n v="27619.360000000001"/>
    <s v="tier - 2"/>
    <s v="tier - 3"/>
    <s v="R1011"/>
    <s v="9-Sep-1997"/>
    <s v="Sep"/>
    <x v="2"/>
    <x v="0"/>
    <s v="R1011"/>
    <n v="1997"/>
    <n v="9"/>
    <s v="9-Sep-1997"/>
    <n v="35682"/>
    <n v="25"/>
  </r>
  <r>
    <s v="Id37"/>
    <n v="1974"/>
    <s v="Aug"/>
    <n v="9"/>
    <n v="2"/>
    <n v="45702.02"/>
    <s v="tier - 2"/>
    <s v="tier - 2"/>
    <s v="R1012"/>
    <s v="9-Aug-1974"/>
    <s v="Aug"/>
    <x v="2"/>
    <x v="1"/>
    <s v="R1012"/>
    <n v="1974"/>
    <n v="9"/>
    <s v="9-Aug-1974"/>
    <n v="27250"/>
    <n v="48"/>
  </r>
  <r>
    <s v="Id370"/>
    <n v="1992"/>
    <s v="Jun"/>
    <n v="11"/>
    <n v="0"/>
    <n v="27614.71"/>
    <s v="tier - 2"/>
    <s v="tier - 3"/>
    <s v="R1011"/>
    <s v="11-Jun-1992"/>
    <s v="Aug"/>
    <x v="2"/>
    <x v="0"/>
    <s v="R1011"/>
    <n v="1992"/>
    <n v="11"/>
    <s v="11-Aug-1992"/>
    <n v="33827"/>
    <n v="30"/>
  </r>
  <r>
    <s v="Id371"/>
    <n v="1985"/>
    <s v="Nov"/>
    <n v="6"/>
    <n v="3"/>
    <n v="27598.93"/>
    <s v="tier - 2"/>
    <s v="tier - 1"/>
    <s v="R1011"/>
    <s v="6-Nov-1985"/>
    <s v="Nov"/>
    <x v="2"/>
    <x v="2"/>
    <s v="R1011"/>
    <n v="1985"/>
    <n v="6"/>
    <s v="6-Nov-1985"/>
    <n v="31357"/>
    <n v="37"/>
  </r>
  <r>
    <s v="Id372"/>
    <n v="1984"/>
    <s v="Jul"/>
    <n v="22"/>
    <n v="3"/>
    <n v="27534.53"/>
    <s v="tier - 2"/>
    <s v="tier - 2"/>
    <s v="R1011"/>
    <s v="22-Jul-1984"/>
    <s v="Jun"/>
    <x v="2"/>
    <x v="1"/>
    <s v="R1011"/>
    <n v="1984"/>
    <n v="22"/>
    <s v="22-Jun-1984"/>
    <n v="30855"/>
    <n v="38"/>
  </r>
  <r>
    <s v="Id373"/>
    <n v="1965"/>
    <s v="Oct"/>
    <n v="19"/>
    <n v="0"/>
    <n v="27533.91"/>
    <s v="tier - 2"/>
    <s v="tier - 3"/>
    <s v="R1013"/>
    <s v="19-Oct-1965"/>
    <s v="Aug"/>
    <x v="2"/>
    <x v="0"/>
    <s v="R1013"/>
    <n v="1965"/>
    <n v="19"/>
    <s v="19-Aug-1965"/>
    <n v="23973"/>
    <n v="57"/>
  </r>
  <r>
    <s v="Id374"/>
    <n v="1981"/>
    <s v="Oct"/>
    <n v="3"/>
    <n v="1"/>
    <n v="27495.59"/>
    <s v="tier - 2"/>
    <s v="tier - 1"/>
    <s v="R1011"/>
    <s v="3-Oct-1981"/>
    <s v="Nov"/>
    <x v="2"/>
    <x v="2"/>
    <s v="R1011"/>
    <n v="1981"/>
    <n v="3"/>
    <s v="3-Nov-1981"/>
    <n v="29893"/>
    <n v="41"/>
  </r>
  <r>
    <s v="Id375"/>
    <n v="1985"/>
    <s v="Dec"/>
    <n v="5"/>
    <n v="3"/>
    <n v="27432.73"/>
    <s v="tier - 2"/>
    <s v="tier - 1"/>
    <s v="R1011"/>
    <s v="5-Dec-1985"/>
    <s v="Nov"/>
    <x v="2"/>
    <x v="2"/>
    <s v="R1011"/>
    <n v="1985"/>
    <n v="5"/>
    <s v="5-Nov-1985"/>
    <n v="31356"/>
    <n v="37"/>
  </r>
  <r>
    <s v="Id376"/>
    <n v="1988"/>
    <s v="Sep"/>
    <n v="15"/>
    <n v="2"/>
    <n v="27375.9"/>
    <s v="tier - 2"/>
    <s v="tier - 3"/>
    <s v="R1015"/>
    <s v="15-Sep-1988"/>
    <s v="Nov"/>
    <x v="2"/>
    <x v="0"/>
    <s v="R1015"/>
    <n v="1988"/>
    <n v="15"/>
    <s v="15-Nov-1988"/>
    <n v="32462"/>
    <n v="34"/>
  </r>
  <r>
    <s v="Id377"/>
    <n v="1969"/>
    <s v="Oct"/>
    <n v="16"/>
    <n v="0"/>
    <n v="27346.04"/>
    <s v="tier - 2"/>
    <s v="tier - 2"/>
    <s v="R1013"/>
    <s v="16-Oct-1969"/>
    <s v="Oct"/>
    <x v="2"/>
    <x v="1"/>
    <s v="R1013"/>
    <n v="1969"/>
    <n v="16"/>
    <s v="16-Oct-1969"/>
    <n v="25492"/>
    <n v="53"/>
  </r>
  <r>
    <s v="Id378"/>
    <n v="1968"/>
    <s v="Jun"/>
    <n v="6"/>
    <n v="3"/>
    <n v="27322.73"/>
    <s v="tier - 2"/>
    <s v="tier - 2"/>
    <s v="R1013"/>
    <s v="6-Jun-1968"/>
    <s v="Jul"/>
    <x v="2"/>
    <x v="1"/>
    <s v="R1013"/>
    <n v="1968"/>
    <n v="6"/>
    <s v="6-Jul-1968"/>
    <n v="25025"/>
    <n v="54"/>
  </r>
  <r>
    <s v="Id379"/>
    <n v="1999"/>
    <s v="Dec"/>
    <n v="2"/>
    <n v="0"/>
    <n v="27236.959999999999"/>
    <s v="tier - 2"/>
    <s v="tier - 1"/>
    <s v="R1011"/>
    <s v="2-Dec-1999"/>
    <s v="Jul"/>
    <x v="2"/>
    <x v="2"/>
    <s v="R1011"/>
    <n v="1999"/>
    <n v="2"/>
    <s v="2-Jul-1999"/>
    <n v="36343"/>
    <n v="23"/>
  </r>
  <r>
    <s v="Id38"/>
    <n v="1962"/>
    <s v="Dec"/>
    <n v="17"/>
    <n v="0"/>
    <n v="45008.959999999999"/>
    <s v="tier - 2"/>
    <s v="tier - 2"/>
    <s v="R1013"/>
    <s v="17-Dec-1962"/>
    <s v="Sep"/>
    <x v="2"/>
    <x v="1"/>
    <s v="R1013"/>
    <n v="1962"/>
    <n v="17"/>
    <s v="17-Sep-1962"/>
    <n v="22906"/>
    <n v="60"/>
  </r>
  <r>
    <s v="Id380"/>
    <n v="1965"/>
    <s v="Dec"/>
    <n v="21"/>
    <n v="0"/>
    <n v="27218.44"/>
    <s v="tier - 2"/>
    <s v="tier - 1"/>
    <s v="R1017"/>
    <s v="21-Dec-1965"/>
    <s v="Dec"/>
    <x v="2"/>
    <x v="2"/>
    <s v="R1017"/>
    <n v="1965"/>
    <n v="21"/>
    <s v="21-Dec-1965"/>
    <n v="24097"/>
    <n v="57"/>
  </r>
  <r>
    <s v="Id381"/>
    <n v="1970"/>
    <s v="Oct"/>
    <n v="2"/>
    <n v="0"/>
    <n v="27117.99"/>
    <s v="tier - 2"/>
    <s v="tier - 2"/>
    <s v="R1013"/>
    <s v="2-Oct-1970"/>
    <s v="Oct"/>
    <x v="2"/>
    <x v="1"/>
    <s v="R1013"/>
    <n v="1970"/>
    <n v="2"/>
    <s v="2-Oct-1970"/>
    <n v="25843"/>
    <n v="52"/>
  </r>
  <r>
    <s v="Id382"/>
    <n v="1990"/>
    <s v="Dec"/>
    <n v="13"/>
    <n v="3"/>
    <n v="27092.38"/>
    <s v="tier - 2"/>
    <s v="tier - 3"/>
    <s v="R1011"/>
    <s v="13-Dec-1990"/>
    <s v="Jul"/>
    <x v="2"/>
    <x v="0"/>
    <s v="R1011"/>
    <n v="1990"/>
    <n v="13"/>
    <s v="13-Jul-1990"/>
    <n v="33067"/>
    <n v="32"/>
  </r>
  <r>
    <s v="Id383"/>
    <n v="1994"/>
    <s v="Jul"/>
    <n v="2"/>
    <n v="0"/>
    <n v="27080.639999999999"/>
    <s v="tier - 2"/>
    <s v="tier - 2"/>
    <s v="R1011"/>
    <s v="2-Jul-1994"/>
    <s v="Nov"/>
    <x v="2"/>
    <x v="1"/>
    <s v="R1011"/>
    <n v="1994"/>
    <n v="2"/>
    <s v="2-Nov-1994"/>
    <n v="34640"/>
    <n v="28"/>
  </r>
  <r>
    <s v="Id384"/>
    <n v="1958"/>
    <s v="Jun"/>
    <n v="30"/>
    <n v="0"/>
    <n v="27037.91"/>
    <s v="tier - 2"/>
    <s v="tier - 2"/>
    <s v="R1013"/>
    <s v="30-Jun-1958"/>
    <s v="Aug"/>
    <x v="2"/>
    <x v="1"/>
    <s v="R1013"/>
    <n v="1958"/>
    <n v="30"/>
    <s v="30-Aug-1958"/>
    <n v="21427"/>
    <n v="64"/>
  </r>
  <r>
    <s v="Id385"/>
    <n v="1960"/>
    <s v="Jul"/>
    <n v="9"/>
    <n v="1"/>
    <n v="27000.98"/>
    <s v="tier - 2"/>
    <s v="tier - 2"/>
    <s v="R1013"/>
    <s v="9-Jul-1960"/>
    <s v="Sep"/>
    <x v="2"/>
    <x v="1"/>
    <s v="R1013"/>
    <n v="1960"/>
    <n v="9"/>
    <s v="9-Sep-1960"/>
    <n v="22168"/>
    <n v="62"/>
  </r>
  <r>
    <s v="Id386"/>
    <n v="2000"/>
    <s v="Nov"/>
    <n v="9"/>
    <n v="0"/>
    <n v="26936.98"/>
    <s v="tier - 2"/>
    <s v="tier - 3"/>
    <s v="R1011"/>
    <s v="9-Nov-2000"/>
    <s v="Nov"/>
    <x v="2"/>
    <x v="0"/>
    <s v="R1011"/>
    <n v="2000"/>
    <n v="9"/>
    <s v="9-Nov-2000"/>
    <n v="36839"/>
    <n v="22"/>
  </r>
  <r>
    <s v="Id387"/>
    <n v="2002"/>
    <s v="Jun"/>
    <n v="17"/>
    <n v="0"/>
    <n v="26927.69"/>
    <s v="tier - 2"/>
    <s v="tier - 2"/>
    <s v="R1011"/>
    <s v="17-Jun-2002"/>
    <s v="Oct"/>
    <x v="2"/>
    <x v="1"/>
    <s v="R1011"/>
    <n v="2002"/>
    <n v="17"/>
    <s v="17-Oct-2002"/>
    <n v="37546"/>
    <n v="20"/>
  </r>
  <r>
    <s v="Id388"/>
    <n v="1958"/>
    <s v="Dec"/>
    <n v="25"/>
    <n v="0"/>
    <n v="26926.51"/>
    <s v="tier - 2"/>
    <s v="tier - 1"/>
    <s v="R1013"/>
    <s v="25-Dec-1958"/>
    <s v="Jul"/>
    <x v="2"/>
    <x v="2"/>
    <s v="R1013"/>
    <n v="1958"/>
    <n v="25"/>
    <s v="25-Jul-1958"/>
    <n v="21391"/>
    <n v="64"/>
  </r>
  <r>
    <s v="Id389"/>
    <n v="1991"/>
    <s v="Aug"/>
    <n v="22"/>
    <n v="3"/>
    <n v="26912.560000000001"/>
    <s v="tier - 2"/>
    <s v="tier - 2"/>
    <s v="R1011"/>
    <s v="22-Aug-1991"/>
    <s v="Sep"/>
    <x v="2"/>
    <x v="1"/>
    <s v="R1011"/>
    <n v="1991"/>
    <n v="22"/>
    <s v="22-Sep-1991"/>
    <n v="33503"/>
    <n v="31"/>
  </r>
  <r>
    <s v="Id39"/>
    <n v="1971"/>
    <s v="Aug"/>
    <n v="13"/>
    <n v="2"/>
    <n v="44641.2"/>
    <s v="tier - 2"/>
    <s v="tier - 3"/>
    <s v="R1024"/>
    <s v="13-Aug-1971"/>
    <s v="Sep"/>
    <x v="2"/>
    <x v="0"/>
    <s v="R1024"/>
    <n v="1971"/>
    <n v="13"/>
    <s v="13-Sep-1971"/>
    <n v="26189"/>
    <n v="51"/>
  </r>
  <r>
    <s v="Id390"/>
    <n v="1988"/>
    <s v="Jul"/>
    <n v="22"/>
    <n v="3"/>
    <n v="26607.89"/>
    <s v="tier - 2"/>
    <s v="tier - 1"/>
    <s v="R1011"/>
    <s v="22-Jul-1988"/>
    <s v="Jul"/>
    <x v="2"/>
    <x v="2"/>
    <s v="R1011"/>
    <n v="1988"/>
    <n v="22"/>
    <s v="22-Jul-1988"/>
    <n v="32346"/>
    <n v="34"/>
  </r>
  <r>
    <s v="Id391"/>
    <n v="2004"/>
    <s v="Sep"/>
    <n v="5"/>
    <n v="0"/>
    <n v="26479.4"/>
    <s v="tier - 2"/>
    <s v="tier - 2"/>
    <s v="R1011"/>
    <s v="5-Sep-2004"/>
    <s v="Jul"/>
    <x v="2"/>
    <x v="1"/>
    <s v="R1011"/>
    <n v="2004"/>
    <n v="5"/>
    <s v="5-Jul-2004"/>
    <n v="38173"/>
    <n v="18"/>
  </r>
  <r>
    <s v="Id392"/>
    <n v="1970"/>
    <s v="Aug"/>
    <n v="27"/>
    <n v="2"/>
    <n v="26467.1"/>
    <s v="tier - 2"/>
    <s v="tier - 3"/>
    <s v="R1012"/>
    <s v="27-Aug-1970"/>
    <s v="Dec"/>
    <x v="2"/>
    <x v="0"/>
    <s v="R1012"/>
    <n v="1970"/>
    <n v="27"/>
    <s v="27-Dec-1970"/>
    <n v="25929"/>
    <n v="52"/>
  </r>
  <r>
    <s v="Id393"/>
    <n v="1974"/>
    <s v="Sep"/>
    <n v="21"/>
    <n v="1"/>
    <n v="26392.26"/>
    <s v="tier - 2"/>
    <s v="tier - 2"/>
    <s v="R1024"/>
    <s v="21-Sep-1974"/>
    <s v="Oct"/>
    <x v="2"/>
    <x v="1"/>
    <s v="R1024"/>
    <n v="1974"/>
    <n v="21"/>
    <s v="21-Oct-1974"/>
    <n v="27323"/>
    <n v="48"/>
  </r>
  <r>
    <s v="Id394"/>
    <n v="2004"/>
    <s v="Dec"/>
    <n v="5"/>
    <n v="0"/>
    <n v="26316.59"/>
    <s v="tier - 2"/>
    <s v="tier - 3"/>
    <s v="R1011"/>
    <s v="5-Dec-2004"/>
    <s v="Jun"/>
    <x v="2"/>
    <x v="0"/>
    <s v="R1011"/>
    <n v="2004"/>
    <n v="5"/>
    <s v="5-Jun-2004"/>
    <n v="38143"/>
    <n v="19"/>
  </r>
  <r>
    <s v="Id395"/>
    <n v="1975"/>
    <s v="Jun"/>
    <n v="4"/>
    <n v="1"/>
    <n v="26236.58"/>
    <s v="tier - 2"/>
    <s v="tier - 1"/>
    <s v="R1011"/>
    <s v="4-Jun-1975"/>
    <s v="Nov"/>
    <x v="2"/>
    <x v="2"/>
    <s v="R1011"/>
    <n v="1975"/>
    <n v="4"/>
    <s v="4-Nov-1975"/>
    <n v="27702"/>
    <n v="47"/>
  </r>
  <r>
    <s v="Id396"/>
    <n v="1973"/>
    <s v="Jul"/>
    <n v="7"/>
    <n v="1"/>
    <n v="26140.36"/>
    <s v="tier - 2"/>
    <s v="tier - 3"/>
    <s v="R1011"/>
    <s v="7-Jul-1973"/>
    <s v="Oct"/>
    <x v="2"/>
    <x v="0"/>
    <s v="R1011"/>
    <n v="1973"/>
    <n v="7"/>
    <s v="7-Oct-1973"/>
    <n v="26944"/>
    <n v="49"/>
  </r>
  <r>
    <s v="Id397"/>
    <n v="2002"/>
    <s v="Oct"/>
    <n v="11"/>
    <n v="0"/>
    <n v="26125.67"/>
    <s v="tier - 2"/>
    <s v="tier - 1"/>
    <s v="R1013"/>
    <s v="11-Oct-2002"/>
    <s v="Jul"/>
    <x v="2"/>
    <x v="2"/>
    <s v="R1013"/>
    <n v="2002"/>
    <n v="11"/>
    <s v="11-Jul-2002"/>
    <n v="37448"/>
    <n v="20"/>
  </r>
  <r>
    <s v="Id398"/>
    <n v="1966"/>
    <s v="Jul"/>
    <n v="9"/>
    <n v="1"/>
    <n v="26109.33"/>
    <s v="tier - 2"/>
    <s v="tier - 3"/>
    <s v="R1012"/>
    <s v="9-Jul-1966"/>
    <s v="Nov"/>
    <x v="2"/>
    <x v="0"/>
    <s v="R1012"/>
    <n v="1966"/>
    <n v="9"/>
    <s v="9-Nov-1966"/>
    <n v="24420"/>
    <n v="56"/>
  </r>
  <r>
    <s v="Id399"/>
    <n v="2000"/>
    <s v="Dec"/>
    <n v="26"/>
    <n v="0"/>
    <n v="26026.97"/>
    <s v="tier - 2"/>
    <s v="tier - 3"/>
    <s v="R1011"/>
    <s v="26-Dec-2000"/>
    <s v="Nov"/>
    <x v="2"/>
    <x v="0"/>
    <s v="R1011"/>
    <n v="2000"/>
    <n v="26"/>
    <s v="26-Nov-2000"/>
    <n v="36856"/>
    <n v="22"/>
  </r>
  <r>
    <s v="Id4"/>
    <n v="1991"/>
    <s v="Jun"/>
    <n v="6"/>
    <n v="1"/>
    <n v="58571.07"/>
    <s v="tier - 1"/>
    <s v="tier - 3"/>
    <s v="R1024"/>
    <s v="6-Jun-1991"/>
    <s v="Jul"/>
    <x v="0"/>
    <x v="0"/>
    <s v="R1024"/>
    <n v="1991"/>
    <n v="6"/>
    <s v="6-Jul-1991"/>
    <n v="33425"/>
    <n v="31"/>
  </r>
  <r>
    <s v="Id40"/>
    <n v="1993"/>
    <s v="Oct"/>
    <n v="11"/>
    <n v="2"/>
    <n v="44585.46"/>
    <s v="tier - 2"/>
    <s v="tier - 2"/>
    <s v="R1011"/>
    <s v="11-Oct-1993"/>
    <s v="Aug"/>
    <x v="2"/>
    <x v="1"/>
    <s v="R1011"/>
    <n v="1993"/>
    <n v="11"/>
    <s v="11-Aug-1993"/>
    <n v="34192"/>
    <n v="29"/>
  </r>
  <r>
    <s v="Id400"/>
    <n v="2001"/>
    <s v="Jun"/>
    <n v="5"/>
    <n v="2"/>
    <n v="26018.95"/>
    <s v="tier - 2"/>
    <s v="tier - 2"/>
    <s v="R1012"/>
    <s v="5-Jun-2001"/>
    <s v="Aug"/>
    <x v="2"/>
    <x v="1"/>
    <s v="R1012"/>
    <n v="2001"/>
    <n v="5"/>
    <s v="5-Aug-2001"/>
    <n v="37108"/>
    <n v="21"/>
  </r>
  <r>
    <s v="Id401"/>
    <n v="1970"/>
    <s v="Dec"/>
    <n v="3"/>
    <n v="3"/>
    <n v="25992.82"/>
    <s v="tier - 2"/>
    <s v="tier - 2"/>
    <s v="R1013"/>
    <s v="3-Dec-1970"/>
    <s v="Nov"/>
    <x v="2"/>
    <x v="1"/>
    <s v="R1013"/>
    <n v="1970"/>
    <n v="3"/>
    <s v="3-Nov-1970"/>
    <n v="25875"/>
    <n v="52"/>
  </r>
  <r>
    <s v="Id402"/>
    <n v="1963"/>
    <s v="Aug"/>
    <n v="21"/>
    <n v="0"/>
    <n v="25678.78"/>
    <s v="tier - 2"/>
    <s v="tier - 3"/>
    <s v="R1012"/>
    <s v="21-Aug-1963"/>
    <s v="Sep"/>
    <x v="2"/>
    <x v="0"/>
    <s v="R1012"/>
    <n v="1963"/>
    <n v="21"/>
    <s v="21-Sep-1963"/>
    <n v="23275"/>
    <n v="59"/>
  </r>
  <r>
    <s v="Id403"/>
    <n v="1972"/>
    <s v="Jul"/>
    <n v="17"/>
    <n v="0"/>
    <n v="25656.58"/>
    <s v="tier - 2"/>
    <s v="tier - 3"/>
    <s v="R1024"/>
    <s v="17-Jul-1972"/>
    <s v="Aug"/>
    <x v="2"/>
    <x v="0"/>
    <s v="R1024"/>
    <n v="1972"/>
    <n v="17"/>
    <s v="17-Aug-1972"/>
    <n v="26528"/>
    <n v="50"/>
  </r>
  <r>
    <s v="Id404"/>
    <n v="2001"/>
    <s v="Aug"/>
    <n v="2"/>
    <n v="0"/>
    <n v="25648.98"/>
    <s v="tier - 2"/>
    <s v="tier - 1"/>
    <s v="R1011"/>
    <s v="2-Aug-2001"/>
    <s v="Jun"/>
    <x v="2"/>
    <x v="2"/>
    <s v="R1011"/>
    <n v="2001"/>
    <n v="2"/>
    <s v="2-Jun-2001"/>
    <n v="37044"/>
    <n v="22"/>
  </r>
  <r>
    <s v="Id405"/>
    <n v="1968"/>
    <s v="Dec"/>
    <n v="11"/>
    <n v="1"/>
    <n v="25517.11"/>
    <s v="tier - 2"/>
    <s v="tier - 3"/>
    <s v="R1017"/>
    <s v="11-Dec-1968"/>
    <s v="Oct"/>
    <x v="2"/>
    <x v="0"/>
    <s v="R1017"/>
    <n v="1968"/>
    <n v="11"/>
    <s v="11-Oct-1968"/>
    <n v="25122"/>
    <n v="54"/>
  </r>
  <r>
    <s v="Id406"/>
    <n v="1968"/>
    <s v="Aug"/>
    <n v="22"/>
    <n v="3"/>
    <n v="25382.3"/>
    <s v="tier - 2"/>
    <s v="tier - 2"/>
    <s v="R1011"/>
    <s v="22-Aug-1968"/>
    <s v="Nov"/>
    <x v="2"/>
    <x v="1"/>
    <s v="R1011"/>
    <n v="1968"/>
    <n v="22"/>
    <s v="22-Nov-1968"/>
    <n v="25164"/>
    <n v="54"/>
  </r>
  <r>
    <s v="Id407"/>
    <n v="1972"/>
    <s v="Sep"/>
    <n v="26"/>
    <n v="2"/>
    <n v="25333.33"/>
    <s v="tier - 2"/>
    <s v="tier - 2"/>
    <s v="R1017"/>
    <s v="26-Sep-1972"/>
    <s v="Sep"/>
    <x v="2"/>
    <x v="1"/>
    <s v="R1017"/>
    <n v="1972"/>
    <n v="26"/>
    <s v="26-Sep-1972"/>
    <n v="26568"/>
    <n v="50"/>
  </r>
  <r>
    <s v="Id408"/>
    <n v="1975"/>
    <s v="Dec"/>
    <n v="14"/>
    <n v="3"/>
    <n v="25309.49"/>
    <s v="tier - 2"/>
    <s v="tier - 1"/>
    <s v="R1011"/>
    <s v="14-Dec-1975"/>
    <s v="Nov"/>
    <x v="2"/>
    <x v="2"/>
    <s v="R1011"/>
    <n v="1975"/>
    <n v="14"/>
    <s v="14-Nov-1975"/>
    <n v="27712"/>
    <n v="47"/>
  </r>
  <r>
    <s v="Id409"/>
    <n v="1998"/>
    <s v="Nov"/>
    <n v="24"/>
    <n v="0"/>
    <n v="25127.22"/>
    <s v="tier - 2"/>
    <s v="tier - 3"/>
    <s v="R1011"/>
    <s v="24-Nov-1998"/>
    <s v="Oct"/>
    <x v="2"/>
    <x v="0"/>
    <s v="R1011"/>
    <n v="1998"/>
    <n v="24"/>
    <s v="24-Oct-1998"/>
    <n v="36092"/>
    <n v="24"/>
  </r>
  <r>
    <s v="Id41"/>
    <n v="2000"/>
    <s v="Aug"/>
    <n v="2"/>
    <n v="1"/>
    <n v="44501.4"/>
    <s v="tier - 2"/>
    <s v="tier - 3"/>
    <s v="R1013"/>
    <s v="2-Aug-2000"/>
    <s v="Jun"/>
    <x v="2"/>
    <x v="0"/>
    <s v="R1013"/>
    <n v="2000"/>
    <n v="2"/>
    <s v="2-Jun-2000"/>
    <n v="36679"/>
    <n v="23"/>
  </r>
  <r>
    <s v="Id410"/>
    <n v="1998"/>
    <s v="Jun"/>
    <n v="14"/>
    <n v="0"/>
    <n v="25081.77"/>
    <s v="tier - 2"/>
    <s v="tier - 2"/>
    <s v="R1013"/>
    <s v="14-Jun-1998"/>
    <s v="Dec"/>
    <x v="2"/>
    <x v="1"/>
    <s v="R1013"/>
    <n v="1998"/>
    <n v="14"/>
    <s v="14-Dec-1998"/>
    <n v="36143"/>
    <n v="24"/>
  </r>
  <r>
    <s v="Id411"/>
    <n v="1995"/>
    <s v="Dec"/>
    <n v="4"/>
    <n v="0"/>
    <n v="25075.97"/>
    <s v="tier - 2"/>
    <s v="tier - 2"/>
    <s v="R1011"/>
    <s v="4-Dec-1995"/>
    <s v="Jun"/>
    <x v="2"/>
    <x v="1"/>
    <s v="R1011"/>
    <n v="1995"/>
    <n v="4"/>
    <s v="4-Jun-1995"/>
    <n v="34854"/>
    <n v="28"/>
  </r>
  <r>
    <s v="Id412"/>
    <n v="1975"/>
    <s v="Nov"/>
    <n v="14"/>
    <n v="3"/>
    <n v="24915.22"/>
    <s v="tier - 2"/>
    <s v="tier - 3"/>
    <s v="R1012"/>
    <s v="14-Nov-1975"/>
    <s v="Nov"/>
    <x v="2"/>
    <x v="0"/>
    <s v="R1012"/>
    <n v="1975"/>
    <n v="14"/>
    <s v="14-Nov-1975"/>
    <n v="27712"/>
    <n v="47"/>
  </r>
  <r>
    <s v="Id413"/>
    <n v="1987"/>
    <s v="Jun"/>
    <n v="14"/>
    <n v="2"/>
    <n v="24915.05"/>
    <s v="tier - 2"/>
    <s v="tier - 1"/>
    <s v="R1024"/>
    <s v="14-Jun-1987"/>
    <s v="Jul"/>
    <x v="2"/>
    <x v="2"/>
    <s v="R1024"/>
    <n v="1987"/>
    <n v="14"/>
    <s v="14-Jul-1987"/>
    <n v="31972"/>
    <n v="35"/>
  </r>
  <r>
    <s v="Id414"/>
    <n v="1969"/>
    <s v="Jul"/>
    <n v="23"/>
    <n v="3"/>
    <n v="24873.38"/>
    <s v="tier - 2"/>
    <s v="tier - 1"/>
    <s v="R1024"/>
    <s v="23-Jul-1969"/>
    <s v="Sep"/>
    <x v="2"/>
    <x v="2"/>
    <s v="R1024"/>
    <n v="1969"/>
    <n v="23"/>
    <s v="23-Sep-1969"/>
    <n v="25469"/>
    <n v="53"/>
  </r>
  <r>
    <s v="Id415"/>
    <n v="1970"/>
    <s v="Nov"/>
    <n v="26"/>
    <n v="3"/>
    <n v="24869.84"/>
    <s v="tier - 2"/>
    <s v="tier - 2"/>
    <s v="R1016"/>
    <s v="26-Nov-1970"/>
    <s v="Dec"/>
    <x v="2"/>
    <x v="1"/>
    <s v="R1016"/>
    <n v="1970"/>
    <n v="26"/>
    <s v="26-Dec-1970"/>
    <n v="25928"/>
    <n v="52"/>
  </r>
  <r>
    <s v="Id416"/>
    <n v="1995"/>
    <s v="Jun"/>
    <n v="10"/>
    <n v="0"/>
    <n v="24863.25"/>
    <s v="tier - 2"/>
    <s v="tier - 3"/>
    <s v="R1011"/>
    <s v="10-Jun-1995"/>
    <s v="Jul"/>
    <x v="2"/>
    <x v="0"/>
    <s v="R1011"/>
    <n v="1995"/>
    <n v="10"/>
    <s v="10-Jul-1995"/>
    <n v="34890"/>
    <n v="27"/>
  </r>
  <r>
    <s v="Id417"/>
    <n v="1994"/>
    <s v="Sep"/>
    <n v="9"/>
    <n v="0"/>
    <n v="24817.25"/>
    <s v="tier - 2"/>
    <s v="tier - 2"/>
    <s v="R1011"/>
    <s v="9-Sep-1994"/>
    <s v="Dec"/>
    <x v="2"/>
    <x v="1"/>
    <s v="R1011"/>
    <n v="1994"/>
    <n v="9"/>
    <s v="9-Dec-1994"/>
    <n v="34677"/>
    <n v="28"/>
  </r>
  <r>
    <s v="Id418"/>
    <n v="1992"/>
    <s v="Oct"/>
    <n v="11"/>
    <n v="0"/>
    <n v="24795.040000000001"/>
    <s v="tier - 2"/>
    <s v="tier - 3"/>
    <s v="R1011"/>
    <s v="11-Oct-1992"/>
    <s v="Jul"/>
    <x v="2"/>
    <x v="0"/>
    <s v="R1011"/>
    <n v="1992"/>
    <n v="11"/>
    <s v="11-Jul-1992"/>
    <n v="33796"/>
    <n v="30"/>
  </r>
  <r>
    <s v="Id419"/>
    <n v="1996"/>
    <s v="Aug"/>
    <n v="28"/>
    <n v="4"/>
    <n v="24671.66"/>
    <s v="tier - 2"/>
    <s v="tier - 1"/>
    <s v="R1024"/>
    <s v="28-Aug-1996"/>
    <s v="Sep"/>
    <x v="2"/>
    <x v="2"/>
    <s v="R1024"/>
    <n v="1996"/>
    <n v="28"/>
    <s v="28-Sep-1996"/>
    <n v="35336"/>
    <n v="26"/>
  </r>
  <r>
    <s v="Id42"/>
    <n v="1967"/>
    <s v="Sep"/>
    <n v="14"/>
    <n v="0"/>
    <n v="44423.8"/>
    <s v="tier - 2"/>
    <s v="tier - 3"/>
    <s v="R1013"/>
    <s v="14-Sep-1967"/>
    <s v="Sep"/>
    <x v="2"/>
    <x v="0"/>
    <s v="R1013"/>
    <n v="1967"/>
    <n v="14"/>
    <s v="14-Sep-1967"/>
    <n v="24729"/>
    <n v="55"/>
  </r>
  <r>
    <s v="Id420"/>
    <n v="1970"/>
    <s v="Jun"/>
    <n v="12"/>
    <n v="2"/>
    <n v="24667.42"/>
    <s v="tier - 2"/>
    <s v="tier - 3"/>
    <s v="R1013"/>
    <s v="12-Jun-1970"/>
    <s v="Oct"/>
    <x v="2"/>
    <x v="0"/>
    <s v="R1013"/>
    <n v="1970"/>
    <n v="12"/>
    <s v="12-Oct-1970"/>
    <n v="25853"/>
    <n v="52"/>
  </r>
  <r>
    <s v="Id421"/>
    <n v="1976"/>
    <s v="Oct"/>
    <n v="12"/>
    <n v="0"/>
    <n v="24603.05"/>
    <s v="tier - 2"/>
    <s v="tier - 2"/>
    <s v="R1011"/>
    <s v="12-Oct-1976"/>
    <s v="Jul"/>
    <x v="2"/>
    <x v="1"/>
    <s v="R1011"/>
    <n v="1976"/>
    <n v="12"/>
    <s v="12-Jul-1976"/>
    <n v="27953"/>
    <n v="46"/>
  </r>
  <r>
    <s v="Id422"/>
    <n v="1975"/>
    <s v="Jun"/>
    <n v="13"/>
    <n v="2"/>
    <n v="24535.7"/>
    <s v="tier - 2"/>
    <s v="tier - 2"/>
    <s v="R1012"/>
    <s v="13-Jun-1975"/>
    <s v="Jul"/>
    <x v="2"/>
    <x v="1"/>
    <s v="R1012"/>
    <n v="1975"/>
    <n v="13"/>
    <s v="13-Jul-1975"/>
    <n v="27588"/>
    <n v="47"/>
  </r>
  <r>
    <s v="Id423"/>
    <n v="1972"/>
    <s v="Sep"/>
    <n v="14"/>
    <n v="1"/>
    <n v="24520.26"/>
    <s v="tier - 2"/>
    <s v="tier - 3"/>
    <s v="R1011"/>
    <s v="14-Sep-1972"/>
    <s v="Jun"/>
    <x v="2"/>
    <x v="0"/>
    <s v="R1011"/>
    <n v="1972"/>
    <n v="14"/>
    <s v="14-Jun-1972"/>
    <n v="26464"/>
    <n v="50"/>
  </r>
  <r>
    <s v="Id424"/>
    <n v="1961"/>
    <s v="Oct"/>
    <n v="21"/>
    <n v="0"/>
    <n v="24513.09"/>
    <s v="tier - 2"/>
    <s v="tier - 2"/>
    <s v="R1013"/>
    <s v="21-Oct-1961"/>
    <s v="Oct"/>
    <x v="2"/>
    <x v="1"/>
    <s v="R1013"/>
    <n v="1961"/>
    <n v="21"/>
    <s v="21-Oct-1961"/>
    <n v="22575"/>
    <n v="61"/>
  </r>
  <r>
    <s v="Id425"/>
    <n v="1968"/>
    <s v="Jul"/>
    <n v="6"/>
    <n v="0"/>
    <n v="24476.48"/>
    <s v="tier - 2"/>
    <s v="tier - 2"/>
    <s v="R1012"/>
    <s v="6-Jul-1968"/>
    <s v="Jul"/>
    <x v="2"/>
    <x v="1"/>
    <s v="R1012"/>
    <n v="1968"/>
    <n v="6"/>
    <s v="6-Jul-1968"/>
    <n v="25025"/>
    <n v="54"/>
  </r>
  <r>
    <s v="Id426"/>
    <n v="1970"/>
    <s v="Nov"/>
    <n v="30"/>
    <n v="0"/>
    <n v="24393.62"/>
    <s v="tier - 2"/>
    <s v="tier - 3"/>
    <s v="R1012"/>
    <s v="30-Nov-1970"/>
    <s v="Oct"/>
    <x v="2"/>
    <x v="0"/>
    <s v="R1012"/>
    <n v="1970"/>
    <n v="30"/>
    <s v="30-Oct-1970"/>
    <n v="25871"/>
    <n v="52"/>
  </r>
  <r>
    <s v="Id427"/>
    <n v="1999"/>
    <s v="Oct"/>
    <n v="7"/>
    <n v="0"/>
    <n v="24387.74"/>
    <s v="tier - 2"/>
    <s v="tier - 1"/>
    <s v="R1011"/>
    <s v="7-Oct-1999"/>
    <s v="Jun"/>
    <x v="2"/>
    <x v="2"/>
    <s v="R1011"/>
    <n v="1999"/>
    <n v="7"/>
    <s v="7-Jun-1999"/>
    <n v="36318"/>
    <n v="24"/>
  </r>
  <r>
    <s v="Id428"/>
    <n v="2004"/>
    <s v="Aug"/>
    <n v="3"/>
    <n v="0"/>
    <n v="24294.02"/>
    <s v="tier - 2"/>
    <s v="tier - 1"/>
    <s v="R1011"/>
    <s v="3-Aug-2004"/>
    <s v="Dec"/>
    <x v="2"/>
    <x v="2"/>
    <s v="R1011"/>
    <n v="2004"/>
    <n v="3"/>
    <s v="3-Dec-2004"/>
    <n v="38324"/>
    <n v="18"/>
  </r>
  <r>
    <s v="Id429"/>
    <n v="1964"/>
    <s v="Dec"/>
    <n v="16"/>
    <n v="0"/>
    <n v="24227.34"/>
    <s v="tier - 2"/>
    <s v="tier - 1"/>
    <s v="R1013"/>
    <s v="16-Dec-1964"/>
    <s v="Jun"/>
    <x v="2"/>
    <x v="2"/>
    <s v="R1013"/>
    <n v="1964"/>
    <n v="16"/>
    <s v="16-Jun-1964"/>
    <n v="23544"/>
    <n v="58"/>
  </r>
  <r>
    <s v="Id43"/>
    <n v="1971"/>
    <s v="Oct"/>
    <n v="29"/>
    <n v="0"/>
    <n v="44400.41"/>
    <s v="tier - 2"/>
    <s v="tier - 2"/>
    <s v="R1013"/>
    <s v="29-Oct-1971"/>
    <s v="Sep"/>
    <x v="2"/>
    <x v="1"/>
    <s v="R1013"/>
    <n v="1971"/>
    <n v="29"/>
    <s v="29-Sep-1971"/>
    <n v="26205"/>
    <n v="51"/>
  </r>
  <r>
    <s v="Id430"/>
    <n v="1974"/>
    <s v="Sep"/>
    <n v="10"/>
    <n v="3"/>
    <n v="24180.93"/>
    <s v="tier - 2"/>
    <s v="tier - 1"/>
    <s v="R1013"/>
    <s v="10-Sep-1974"/>
    <s v="Aug"/>
    <x v="2"/>
    <x v="2"/>
    <s v="R1013"/>
    <n v="1974"/>
    <n v="10"/>
    <s v="10-Aug-1974"/>
    <n v="27251"/>
    <n v="48"/>
  </r>
  <r>
    <s v="Id431"/>
    <n v="1973"/>
    <s v="Jun"/>
    <n v="13"/>
    <n v="3"/>
    <n v="24106.91"/>
    <s v="tier - 2"/>
    <s v="tier - 2"/>
    <s v="R1024"/>
    <s v="13-Jun-1973"/>
    <s v="Oct"/>
    <x v="2"/>
    <x v="1"/>
    <s v="R1024"/>
    <n v="1973"/>
    <n v="13"/>
    <s v="13-Oct-1973"/>
    <n v="26950"/>
    <n v="49"/>
  </r>
  <r>
    <s v="Id432"/>
    <n v="2003"/>
    <s v="Dec"/>
    <n v="30"/>
    <n v="2"/>
    <n v="24059.68"/>
    <s v="tier - 2"/>
    <s v="tier - 2"/>
    <s v="R1012"/>
    <s v="30-Dec-2003"/>
    <s v="Jun"/>
    <x v="2"/>
    <x v="1"/>
    <s v="R1012"/>
    <n v="2003"/>
    <n v="30"/>
    <s v="30-Jun-2003"/>
    <n v="37802"/>
    <n v="19"/>
  </r>
  <r>
    <s v="Id433"/>
    <n v="1971"/>
    <s v="Jul"/>
    <n v="10"/>
    <n v="2"/>
    <n v="23967.38"/>
    <s v="tier - 2"/>
    <s v="tier - 2"/>
    <s v="R1012"/>
    <s v="10-Jul-1971"/>
    <s v="Nov"/>
    <x v="2"/>
    <x v="1"/>
    <s v="R1012"/>
    <n v="1971"/>
    <n v="10"/>
    <s v="10-Nov-1971"/>
    <n v="26247"/>
    <n v="51"/>
  </r>
  <r>
    <s v="Id434"/>
    <n v="1970"/>
    <s v="Aug"/>
    <n v="8"/>
    <n v="1"/>
    <n v="23887.66"/>
    <s v="tier - 2"/>
    <s v="tier - 3"/>
    <s v="R1012"/>
    <s v="8-Aug-1970"/>
    <s v="Dec"/>
    <x v="2"/>
    <x v="0"/>
    <s v="R1012"/>
    <n v="1970"/>
    <n v="8"/>
    <s v="8-Dec-1970"/>
    <n v="25910"/>
    <n v="52"/>
  </r>
  <r>
    <s v="Id435"/>
    <n v="1973"/>
    <s v="Jun"/>
    <n v="27"/>
    <n v="2"/>
    <n v="23807.24"/>
    <s v="tier - 2"/>
    <s v="tier - 3"/>
    <s v="R1012"/>
    <s v="27-Jun-1973"/>
    <s v="Oct"/>
    <x v="2"/>
    <x v="0"/>
    <s v="R1012"/>
    <n v="1973"/>
    <n v="27"/>
    <s v="27-Oct-1973"/>
    <n v="26964"/>
    <n v="49"/>
  </r>
  <r>
    <s v="Id436"/>
    <n v="1974"/>
    <s v="Jun"/>
    <n v="2"/>
    <n v="1"/>
    <n v="23568.27"/>
    <s v="tier - 2"/>
    <s v="tier - 2"/>
    <s v="R1011"/>
    <s v="2-Jun-1974"/>
    <s v="Jul"/>
    <x v="2"/>
    <x v="1"/>
    <s v="R1011"/>
    <n v="1974"/>
    <n v="2"/>
    <s v="2-Jul-1974"/>
    <n v="27212"/>
    <n v="48"/>
  </r>
  <r>
    <s v="Id437"/>
    <n v="1983"/>
    <s v="Aug"/>
    <n v="26"/>
    <n v="2"/>
    <n v="23563.02"/>
    <s v="tier - 2"/>
    <s v="tier - 2"/>
    <s v="R1013"/>
    <s v="26-Aug-1983"/>
    <s v="Sep"/>
    <x v="2"/>
    <x v="1"/>
    <s v="R1013"/>
    <n v="1983"/>
    <n v="26"/>
    <s v="26-Sep-1983"/>
    <n v="30585"/>
    <n v="39"/>
  </r>
  <r>
    <s v="Id438"/>
    <n v="1975"/>
    <s v="Nov"/>
    <n v="13"/>
    <n v="1"/>
    <n v="23401.31"/>
    <s v="tier - 2"/>
    <s v="tier - 3"/>
    <s v="R1024"/>
    <s v="13-Nov-1975"/>
    <s v="Dec"/>
    <x v="2"/>
    <x v="0"/>
    <s v="R1024"/>
    <n v="1975"/>
    <n v="13"/>
    <s v="13-Dec-1975"/>
    <n v="27741"/>
    <n v="47"/>
  </r>
  <r>
    <s v="Id439"/>
    <n v="1973"/>
    <s v="Oct"/>
    <n v="22"/>
    <n v="2"/>
    <n v="23306.55"/>
    <s v="tier - 2"/>
    <s v="tier - 2"/>
    <s v="R1011"/>
    <s v="22-Oct-1973"/>
    <s v="Sep"/>
    <x v="2"/>
    <x v="1"/>
    <s v="R1011"/>
    <n v="1973"/>
    <n v="22"/>
    <s v="22-Sep-1973"/>
    <n v="26929"/>
    <n v="49"/>
  </r>
  <r>
    <s v="Id44"/>
    <n v="1968"/>
    <s v="Nov"/>
    <n v="24"/>
    <n v="2"/>
    <n v="44260.75"/>
    <s v="tier - 2"/>
    <s v="tier - 1"/>
    <s v="R1013"/>
    <s v="24-Nov-1968"/>
    <s v="Oct"/>
    <x v="2"/>
    <x v="2"/>
    <s v="R1013"/>
    <n v="1968"/>
    <n v="24"/>
    <s v="24-Oct-1968"/>
    <n v="25135"/>
    <n v="54"/>
  </r>
  <r>
    <s v="Id440"/>
    <n v="1994"/>
    <s v="Oct"/>
    <n v="3"/>
    <n v="1"/>
    <n v="23288.93"/>
    <s v="tier - 2"/>
    <s v="tier - 3"/>
    <s v="R1024"/>
    <s v="3-Oct-1994"/>
    <s v="Jun"/>
    <x v="2"/>
    <x v="0"/>
    <s v="R1024"/>
    <n v="1994"/>
    <n v="3"/>
    <s v="3-Jun-1994"/>
    <n v="34488"/>
    <n v="29"/>
  </r>
  <r>
    <s v="Id441"/>
    <n v="1969"/>
    <s v="Nov"/>
    <n v="14"/>
    <n v="1"/>
    <n v="23244.79"/>
    <s v="tier - 2"/>
    <s v="tier - 3"/>
    <s v="R1013"/>
    <s v="14-Nov-1969"/>
    <s v="Aug"/>
    <x v="2"/>
    <x v="0"/>
    <s v="R1013"/>
    <n v="1969"/>
    <n v="14"/>
    <s v="14-Aug-1969"/>
    <n v="25429"/>
    <n v="53"/>
  </r>
  <r>
    <s v="Id442"/>
    <n v="1997"/>
    <s v="Aug"/>
    <n v="7"/>
    <n v="2"/>
    <n v="23241.47"/>
    <s v="tier - 2"/>
    <s v="tier - 3"/>
    <s v="R1018"/>
    <s v="7-Aug-1997"/>
    <s v="Aug"/>
    <x v="2"/>
    <x v="0"/>
    <s v="R1018"/>
    <n v="1997"/>
    <n v="7"/>
    <s v="7-Aug-1997"/>
    <n v="35649"/>
    <n v="25"/>
  </r>
  <r>
    <s v="Id443"/>
    <n v="2003"/>
    <s v="Dec"/>
    <n v="14"/>
    <n v="0"/>
    <n v="23082.959999999999"/>
    <s v="tier - 2"/>
    <s v="tier - 2"/>
    <s v="R1011"/>
    <s v="14-Dec-2003"/>
    <s v="Oct"/>
    <x v="2"/>
    <x v="1"/>
    <s v="R1011"/>
    <n v="2003"/>
    <n v="14"/>
    <s v="14-Oct-2003"/>
    <n v="37908"/>
    <n v="19"/>
  </r>
  <r>
    <s v="Id444"/>
    <n v="1975"/>
    <s v="Sep"/>
    <n v="9"/>
    <n v="0"/>
    <n v="23065.42"/>
    <s v="tier - 2"/>
    <s v="tier - 2"/>
    <s v="R1013"/>
    <s v="9-Sep-1975"/>
    <s v="Dec"/>
    <x v="2"/>
    <x v="1"/>
    <s v="R1013"/>
    <n v="1975"/>
    <n v="9"/>
    <s v="9-Dec-1975"/>
    <n v="27737"/>
    <n v="47"/>
  </r>
  <r>
    <s v="Id445"/>
    <n v="1970"/>
    <s v="Nov"/>
    <n v="9"/>
    <n v="0"/>
    <n v="23045.57"/>
    <s v="tier - 2"/>
    <s v="tier - 2"/>
    <s v="R1024"/>
    <s v="9-Nov-1970"/>
    <s v="Jul"/>
    <x v="2"/>
    <x v="1"/>
    <s v="R1024"/>
    <n v="1970"/>
    <n v="9"/>
    <s v="9-Jul-1970"/>
    <n v="25758"/>
    <n v="52"/>
  </r>
  <r>
    <s v="Id446"/>
    <n v="2003"/>
    <s v="Jul"/>
    <n v="25"/>
    <n v="2"/>
    <n v="22493.66"/>
    <s v="tier - 2"/>
    <s v="tier - 1"/>
    <s v="R1012"/>
    <s v="25-Jul-2003"/>
    <s v="Sep"/>
    <x v="2"/>
    <x v="2"/>
    <s v="R1012"/>
    <n v="2003"/>
    <n v="25"/>
    <s v="25-Sep-2003"/>
    <n v="37889"/>
    <n v="19"/>
  </r>
  <r>
    <s v="Id447"/>
    <n v="1979"/>
    <s v="Nov"/>
    <n v="14"/>
    <n v="2"/>
    <n v="22478.6"/>
    <s v="tier - 3"/>
    <s v="tier - 2"/>
    <s v="R1011"/>
    <s v="14-Nov-1979"/>
    <s v="Aug"/>
    <x v="1"/>
    <x v="1"/>
    <s v="R1011"/>
    <n v="1979"/>
    <n v="14"/>
    <s v="14-Aug-1979"/>
    <n v="29081"/>
    <n v="43"/>
  </r>
  <r>
    <s v="Id448"/>
    <n v="1983"/>
    <s v="Dec"/>
    <n v="21"/>
    <n v="1"/>
    <n v="22462.04"/>
    <s v="tier - 3"/>
    <s v="tier - 1"/>
    <s v="R1019"/>
    <s v="21-Dec-1983"/>
    <s v="Aug"/>
    <x v="1"/>
    <x v="2"/>
    <s v="R1019"/>
    <n v="1983"/>
    <n v="21"/>
    <s v="21-Aug-1983"/>
    <n v="30549"/>
    <n v="39"/>
  </r>
  <r>
    <s v="Id449"/>
    <n v="1966"/>
    <s v="Aug"/>
    <n v="18"/>
    <n v="0"/>
    <n v="22412.65"/>
    <s v="tier - 3"/>
    <s v="tier - 3"/>
    <s v="R1014"/>
    <s v="18-Aug-1966"/>
    <s v="Sep"/>
    <x v="1"/>
    <x v="0"/>
    <s v="R1014"/>
    <n v="1966"/>
    <n v="18"/>
    <s v="18-Sep-1966"/>
    <n v="24368"/>
    <n v="56"/>
  </r>
  <r>
    <s v="Id45"/>
    <n v="1975"/>
    <s v="Jun"/>
    <n v="1"/>
    <n v="2"/>
    <n v="44202.65"/>
    <s v="tier - 2"/>
    <s v="tier - 2"/>
    <s v="R1013"/>
    <s v="1-Jun-1975"/>
    <s v="Jul"/>
    <x v="2"/>
    <x v="1"/>
    <s v="R1013"/>
    <n v="1975"/>
    <n v="1"/>
    <s v="1-Jul-1975"/>
    <n v="27576"/>
    <n v="47"/>
  </r>
  <r>
    <s v="Id450"/>
    <n v="1999"/>
    <s v="Aug"/>
    <n v="26"/>
    <n v="2"/>
    <n v="22395.74"/>
    <s v="tier - 3"/>
    <s v="tier - 2"/>
    <s v="R1024"/>
    <s v="26-Aug-1999"/>
    <s v="Aug"/>
    <x v="1"/>
    <x v="1"/>
    <s v="R1024"/>
    <n v="1999"/>
    <n v="26"/>
    <s v="26-Aug-1999"/>
    <n v="36398"/>
    <n v="23"/>
  </r>
  <r>
    <s v="Id451"/>
    <n v="1982"/>
    <s v="Dec"/>
    <n v="27"/>
    <n v="1"/>
    <n v="22331.57"/>
    <s v="tier - 2"/>
    <s v="tier - 3"/>
    <s v="R1024"/>
    <s v="27-Dec-1982"/>
    <s v="Aug"/>
    <x v="2"/>
    <x v="0"/>
    <s v="R1024"/>
    <n v="1982"/>
    <n v="27"/>
    <s v="27-Aug-1982"/>
    <n v="30190"/>
    <n v="40"/>
  </r>
  <r>
    <s v="Id452"/>
    <n v="1971"/>
    <s v="Jun"/>
    <n v="16"/>
    <n v="1"/>
    <n v="22218.11"/>
    <s v="tier - 2"/>
    <s v="tier - 3"/>
    <s v="R1013"/>
    <s v="16-Jun-1971"/>
    <s v="Dec"/>
    <x v="2"/>
    <x v="0"/>
    <s v="R1013"/>
    <n v="1971"/>
    <n v="16"/>
    <s v="16-Dec-1971"/>
    <n v="26283"/>
    <n v="51"/>
  </r>
  <r>
    <s v="Id453"/>
    <n v="1965"/>
    <s v="Aug"/>
    <n v="24"/>
    <n v="1"/>
    <n v="22192.44"/>
    <s v="tier - 3"/>
    <s v="tier - 1"/>
    <s v="R1013"/>
    <s v="24-Aug-1965"/>
    <s v="Sep"/>
    <x v="1"/>
    <x v="2"/>
    <s v="R1013"/>
    <n v="1965"/>
    <n v="24"/>
    <s v="24-Sep-1965"/>
    <n v="24009"/>
    <n v="57"/>
  </r>
  <r>
    <s v="Id454"/>
    <n v="1980"/>
    <s v="Sep"/>
    <n v="12"/>
    <n v="0"/>
    <n v="22144.03"/>
    <s v="tier - 2"/>
    <s v="tier - 2"/>
    <s v="R1011"/>
    <s v="12-Sep-1980"/>
    <s v="Dec"/>
    <x v="2"/>
    <x v="1"/>
    <s v="R1011"/>
    <n v="1980"/>
    <n v="12"/>
    <s v="12-Dec-1980"/>
    <n v="29567"/>
    <n v="42"/>
  </r>
  <r>
    <s v="Id455"/>
    <n v="2001"/>
    <s v="Aug"/>
    <n v="28"/>
    <n v="0"/>
    <n v="22097.62"/>
    <s v="tier - 3"/>
    <s v="tier - 1"/>
    <s v="R1011"/>
    <s v="28-Aug-2001"/>
    <s v="Oct"/>
    <x v="1"/>
    <x v="2"/>
    <s v="R1011"/>
    <n v="2001"/>
    <n v="28"/>
    <s v="28-Oct-2001"/>
    <n v="37192"/>
    <n v="21"/>
  </r>
  <r>
    <s v="Id456"/>
    <n v="1989"/>
    <s v="Oct"/>
    <n v="14"/>
    <n v="0"/>
    <n v="21984.47"/>
    <s v="tier - 3"/>
    <s v="tier - 1"/>
    <s v="R1012"/>
    <s v="14-Oct-1989"/>
    <s v="Dec"/>
    <x v="1"/>
    <x v="2"/>
    <s v="R1012"/>
    <n v="1989"/>
    <n v="14"/>
    <s v="14-Dec-1989"/>
    <n v="32856"/>
    <n v="33"/>
  </r>
  <r>
    <s v="Id457"/>
    <n v="1975"/>
    <s v="Dec"/>
    <n v="19"/>
    <n v="1"/>
    <n v="21978.68"/>
    <s v="tier - 3"/>
    <s v="tier - 3"/>
    <s v="R1013"/>
    <s v="19-Dec-1975"/>
    <s v="Jun"/>
    <x v="1"/>
    <x v="0"/>
    <s v="R1013"/>
    <n v="1975"/>
    <n v="19"/>
    <s v="19-Jun-1975"/>
    <n v="27564"/>
    <n v="47"/>
  </r>
  <r>
    <s v="Id458"/>
    <n v="2003"/>
    <s v="Sep"/>
    <n v="28"/>
    <n v="0"/>
    <n v="21882.400000000001"/>
    <s v="tier - 2"/>
    <s v="tier - 1"/>
    <s v="R1011"/>
    <s v="28-Sep-2003"/>
    <s v="Jun"/>
    <x v="2"/>
    <x v="2"/>
    <s v="R1011"/>
    <n v="2003"/>
    <n v="28"/>
    <s v="28-Jun-2003"/>
    <n v="37800"/>
    <n v="19"/>
  </r>
  <r>
    <s v="Id459"/>
    <n v="1979"/>
    <s v="Aug"/>
    <n v="17"/>
    <n v="2"/>
    <n v="21880.82"/>
    <s v="tier - 3"/>
    <s v="tier - 1"/>
    <s v="R1012"/>
    <s v="17-Aug-1979"/>
    <s v="Jul"/>
    <x v="1"/>
    <x v="2"/>
    <s v="R1012"/>
    <n v="1979"/>
    <n v="17"/>
    <s v="17-Jul-1979"/>
    <n v="29053"/>
    <n v="43"/>
  </r>
  <r>
    <s v="Id46"/>
    <n v="1988"/>
    <s v="Jul"/>
    <n v="16"/>
    <n v="1"/>
    <n v="43943.88"/>
    <s v="tier - 2"/>
    <s v="tier - 1"/>
    <s v="R1012"/>
    <s v="16-Jul-1988"/>
    <s v="Jul"/>
    <x v="2"/>
    <x v="2"/>
    <s v="R1012"/>
    <n v="1988"/>
    <n v="16"/>
    <s v="16-Jul-1988"/>
    <n v="32340"/>
    <n v="34"/>
  </r>
  <r>
    <s v="Id460"/>
    <n v="1963"/>
    <s v="Aug"/>
    <n v="27"/>
    <n v="0"/>
    <n v="21797"/>
    <s v="tier - 3"/>
    <s v="tier - 1"/>
    <s v="R1011"/>
    <s v="27-Aug-1963"/>
    <s v="Sep"/>
    <x v="1"/>
    <x v="2"/>
    <s v="R1011"/>
    <n v="1963"/>
    <n v="27"/>
    <s v="27-Sep-1963"/>
    <n v="23281"/>
    <n v="59"/>
  </r>
  <r>
    <s v="Id461"/>
    <n v="1979"/>
    <s v="Sep"/>
    <n v="28"/>
    <n v="0"/>
    <n v="21774.32"/>
    <s v="tier - 3"/>
    <s v="tier - 2"/>
    <s v="R1012"/>
    <s v="28-Sep-1979"/>
    <s v="Nov"/>
    <x v="1"/>
    <x v="1"/>
    <s v="R1012"/>
    <n v="1979"/>
    <n v="28"/>
    <s v="28-Nov-1979"/>
    <n v="29187"/>
    <n v="43"/>
  </r>
  <r>
    <s v="Id462"/>
    <n v="1979"/>
    <s v="Sep"/>
    <n v="20"/>
    <n v="1"/>
    <n v="21771.34"/>
    <s v="tier - 3"/>
    <s v="tier - 1"/>
    <s v="R1024"/>
    <s v="20-Sep-1979"/>
    <s v="Aug"/>
    <x v="1"/>
    <x v="2"/>
    <s v="R1024"/>
    <n v="1979"/>
    <n v="20"/>
    <s v="20-Aug-1979"/>
    <n v="29087"/>
    <n v="43"/>
  </r>
  <r>
    <s v="Id463"/>
    <n v="1976"/>
    <s v="Jul"/>
    <n v="18"/>
    <n v="1"/>
    <n v="21677.279999999999"/>
    <s v="tier - 3"/>
    <s v="tier - 1"/>
    <s v="R1012"/>
    <s v="18-Jul-1976"/>
    <s v="Sep"/>
    <x v="1"/>
    <x v="2"/>
    <s v="R1012"/>
    <n v="1976"/>
    <n v="18"/>
    <s v="18-Sep-1976"/>
    <n v="28021"/>
    <n v="46"/>
  </r>
  <r>
    <s v="Id464"/>
    <n v="1962"/>
    <s v="Nov"/>
    <n v="16"/>
    <n v="0"/>
    <n v="21661.16"/>
    <s v="tier - 2"/>
    <s v="tier - 2"/>
    <s v="R1012"/>
    <s v="16-Nov-1962"/>
    <s v="Jul"/>
    <x v="2"/>
    <x v="1"/>
    <s v="R1012"/>
    <n v="1962"/>
    <n v="16"/>
    <s v="16-Jul-1962"/>
    <n v="22843"/>
    <n v="60"/>
  </r>
  <r>
    <s v="Id465"/>
    <n v="1983"/>
    <s v="Dec"/>
    <n v="25"/>
    <n v="3"/>
    <n v="21659.93"/>
    <s v="tier - 3"/>
    <s v="tier - 3"/>
    <s v="R1024"/>
    <s v="25-Dec-1983"/>
    <s v="Oct"/>
    <x v="1"/>
    <x v="0"/>
    <s v="R1024"/>
    <n v="1983"/>
    <n v="25"/>
    <s v="25-Oct-1983"/>
    <n v="30614"/>
    <n v="39"/>
  </r>
  <r>
    <s v="Id466"/>
    <n v="1999"/>
    <s v="Jun"/>
    <n v="12"/>
    <n v="0"/>
    <n v="21595.38"/>
    <s v="tier - 2"/>
    <s v="tier - 3"/>
    <s v="R1012"/>
    <s v="12-Jun-1999"/>
    <s v="Aug"/>
    <x v="2"/>
    <x v="0"/>
    <s v="R1012"/>
    <n v="1999"/>
    <n v="12"/>
    <s v="12-Aug-1999"/>
    <n v="36384"/>
    <n v="23"/>
  </r>
  <r>
    <s v="Id467"/>
    <n v="1990"/>
    <s v="Nov"/>
    <n v="21"/>
    <n v="4"/>
    <n v="21472.48"/>
    <s v="tier - 2"/>
    <s v="tier - 2"/>
    <s v="R1012"/>
    <s v="21-Nov-1990"/>
    <s v="Sep"/>
    <x v="2"/>
    <x v="1"/>
    <s v="R1012"/>
    <n v="1990"/>
    <n v="21"/>
    <s v="21-Sep-1990"/>
    <n v="33137"/>
    <n v="32"/>
  </r>
  <r>
    <s v="Id468"/>
    <n v="1980"/>
    <s v="Sep"/>
    <n v="4"/>
    <n v="0"/>
    <n v="21348.71"/>
    <s v="tier - 2"/>
    <s v="tier - 1"/>
    <s v="R1012"/>
    <s v="4-Sep-1980"/>
    <s v="Oct"/>
    <x v="2"/>
    <x v="2"/>
    <s v="R1012"/>
    <n v="1980"/>
    <n v="4"/>
    <s v="4-Oct-1980"/>
    <n v="29498"/>
    <n v="42"/>
  </r>
  <r>
    <s v="Id469"/>
    <n v="2004"/>
    <s v="Aug"/>
    <n v="4"/>
    <n v="0"/>
    <n v="21344.85"/>
    <s v="tier - 3"/>
    <s v="tier - 1"/>
    <s v="R1024"/>
    <s v="4-Aug-2004"/>
    <s v="Aug"/>
    <x v="1"/>
    <x v="2"/>
    <s v="R1024"/>
    <n v="2004"/>
    <n v="4"/>
    <s v="4-Aug-2004"/>
    <n v="38203"/>
    <n v="18"/>
  </r>
  <r>
    <s v="Id47"/>
    <n v="1966"/>
    <s v="Oct"/>
    <n v="5"/>
    <n v="0"/>
    <n v="43921.18"/>
    <s v="tier - 2"/>
    <s v="tier - 2"/>
    <s v="R1012"/>
    <s v="5-Oct-1966"/>
    <s v="Jul"/>
    <x v="2"/>
    <x v="1"/>
    <s v="R1012"/>
    <n v="1966"/>
    <n v="5"/>
    <s v="5-Jul-1966"/>
    <n v="24293"/>
    <n v="56"/>
  </r>
  <r>
    <s v="Id470"/>
    <n v="1980"/>
    <s v="Dec"/>
    <n v="10"/>
    <n v="2"/>
    <n v="21259.38"/>
    <s v="tier - 3"/>
    <s v="tier - 3"/>
    <s v="R1019"/>
    <s v="10-Dec-1980"/>
    <s v="Aug"/>
    <x v="1"/>
    <x v="0"/>
    <s v="R1019"/>
    <n v="1980"/>
    <n v="10"/>
    <s v="10-Aug-1980"/>
    <n v="29443"/>
    <n v="42"/>
  </r>
  <r>
    <s v="Id471"/>
    <n v="1974"/>
    <s v="Sep"/>
    <n v="3"/>
    <n v="0"/>
    <n v="21232.18"/>
    <s v="tier - 3"/>
    <s v="tier - 2"/>
    <s v="R1011"/>
    <s v="3-Sep-1974"/>
    <s v="Jun"/>
    <x v="1"/>
    <x v="1"/>
    <s v="R1011"/>
    <n v="1974"/>
    <n v="3"/>
    <s v="3-Jun-1974"/>
    <n v="27183"/>
    <n v="49"/>
  </r>
  <r>
    <s v="Id472"/>
    <n v="1974"/>
    <s v="Oct"/>
    <n v="14"/>
    <n v="0"/>
    <n v="21223.68"/>
    <s v="tier - 3"/>
    <s v="tier - 2"/>
    <s v="R1013"/>
    <s v="14-Oct-1974"/>
    <s v="Dec"/>
    <x v="1"/>
    <x v="1"/>
    <s v="R1013"/>
    <n v="1974"/>
    <n v="14"/>
    <s v="14-Dec-1974"/>
    <n v="27377"/>
    <n v="48"/>
  </r>
  <r>
    <s v="Id473"/>
    <n v="1969"/>
    <s v="Aug"/>
    <n v="26"/>
    <n v="0"/>
    <n v="21195.82"/>
    <s v="tier - 3"/>
    <s v="tier - 1"/>
    <s v="R1013"/>
    <s v="26-Aug-1969"/>
    <s v="Jun"/>
    <x v="1"/>
    <x v="2"/>
    <s v="R1013"/>
    <n v="1969"/>
    <n v="26"/>
    <s v="26-Jun-1969"/>
    <n v="25380"/>
    <n v="53"/>
  </r>
  <r>
    <s v="Id474"/>
    <n v="1977"/>
    <s v="Nov"/>
    <n v="23"/>
    <n v="2"/>
    <n v="21098.55"/>
    <s v="tier - 3"/>
    <s v="tier - 3"/>
    <s v="R1012"/>
    <s v="23-Nov-1977"/>
    <s v="Jun"/>
    <x v="1"/>
    <x v="0"/>
    <s v="R1012"/>
    <n v="1977"/>
    <n v="23"/>
    <s v="23-Jun-1977"/>
    <n v="28299"/>
    <n v="45"/>
  </r>
  <r>
    <s v="Id475"/>
    <n v="1983"/>
    <s v="Jul"/>
    <n v="2"/>
    <n v="1"/>
    <n v="21082.16"/>
    <s v="tier - 3"/>
    <s v="tier - 2"/>
    <s v="R1011"/>
    <s v="2-Jul-1983"/>
    <s v="Sep"/>
    <x v="1"/>
    <x v="1"/>
    <s v="R1011"/>
    <n v="1983"/>
    <n v="2"/>
    <s v="2-Sep-1983"/>
    <n v="30561"/>
    <n v="39"/>
  </r>
  <r>
    <s v="Id476"/>
    <n v="1964"/>
    <s v="Nov"/>
    <n v="19"/>
    <n v="0"/>
    <n v="20893.060000000001"/>
    <s v="tier - 2"/>
    <s v="tier - 3"/>
    <s v="R1012"/>
    <s v="19-Nov-1964"/>
    <s v="Jun"/>
    <x v="2"/>
    <x v="0"/>
    <s v="R1012"/>
    <n v="1964"/>
    <n v="19"/>
    <s v="19-Jun-1964"/>
    <n v="23547"/>
    <n v="58"/>
  </r>
  <r>
    <s v="Id477"/>
    <n v="1975"/>
    <s v="Dec"/>
    <n v="8"/>
    <n v="0"/>
    <n v="20878.78"/>
    <s v="tier - 2"/>
    <s v="tier - 1"/>
    <s v="R1024"/>
    <s v="8-Dec-1975"/>
    <s v="Aug"/>
    <x v="2"/>
    <x v="2"/>
    <s v="R1024"/>
    <n v="1975"/>
    <n v="8"/>
    <s v="8-Aug-1975"/>
    <n v="27614"/>
    <n v="47"/>
  </r>
  <r>
    <s v="Id478"/>
    <n v="1967"/>
    <s v="Sep"/>
    <n v="8"/>
    <n v="0"/>
    <n v="20781.490000000002"/>
    <s v="tier - 2"/>
    <s v="tier - 3"/>
    <s v="R1013"/>
    <s v="8-Sep-1967"/>
    <s v="Oct"/>
    <x v="2"/>
    <x v="0"/>
    <s v="R1013"/>
    <n v="1967"/>
    <n v="8"/>
    <s v="8-Oct-1967"/>
    <n v="24753"/>
    <n v="55"/>
  </r>
  <r>
    <s v="Id479"/>
    <n v="1986"/>
    <s v="Aug"/>
    <n v="4"/>
    <n v="1"/>
    <n v="20773.63"/>
    <s v="tier - 2"/>
    <s v="tier - 3"/>
    <s v="R1017"/>
    <s v="4-Aug-1986"/>
    <s v="Aug"/>
    <x v="2"/>
    <x v="0"/>
    <s v="R1017"/>
    <n v="1986"/>
    <n v="4"/>
    <s v="4-Aug-1986"/>
    <n v="31628"/>
    <n v="36"/>
  </r>
  <r>
    <s v="Id48"/>
    <n v="1980"/>
    <s v="Nov"/>
    <n v="10"/>
    <n v="2"/>
    <n v="43896.38"/>
    <s v="tier - 2"/>
    <s v="tier - 1"/>
    <s v="R1013"/>
    <s v="10-Nov-1980"/>
    <s v="Jul"/>
    <x v="2"/>
    <x v="2"/>
    <s v="R1013"/>
    <n v="1980"/>
    <n v="10"/>
    <s v="10-Jul-1980"/>
    <n v="29412"/>
    <n v="42"/>
  </r>
  <r>
    <s v="Id480"/>
    <n v="1992"/>
    <s v="Sep"/>
    <n v="14"/>
    <n v="3"/>
    <n v="20745.990000000002"/>
    <s v="tier - 3"/>
    <s v="tier - 1"/>
    <s v="R1012"/>
    <s v="14-Sep-1992"/>
    <s v="Nov"/>
    <x v="1"/>
    <x v="2"/>
    <s v="R1012"/>
    <n v="1992"/>
    <n v="14"/>
    <s v="14-Nov-1992"/>
    <n v="33922"/>
    <n v="30"/>
  </r>
  <r>
    <s v="Id481"/>
    <n v="1965"/>
    <s v="Aug"/>
    <n v="1"/>
    <n v="0"/>
    <n v="20709.02"/>
    <s v="tier - 3"/>
    <s v="tier - 2"/>
    <s v="R1019"/>
    <s v="1-Aug-1965"/>
    <s v="Oct"/>
    <x v="1"/>
    <x v="1"/>
    <s v="R1019"/>
    <n v="1965"/>
    <n v="1"/>
    <s v="1-Oct-1965"/>
    <n v="24016"/>
    <n v="57"/>
  </r>
  <r>
    <s v="Id482"/>
    <n v="1967"/>
    <s v="Dec"/>
    <n v="17"/>
    <n v="0"/>
    <n v="20630.28"/>
    <s v="tier - 2"/>
    <s v="tier - 3"/>
    <s v="R1011"/>
    <s v="17-Dec-1967"/>
    <s v="Nov"/>
    <x v="2"/>
    <x v="0"/>
    <s v="R1011"/>
    <n v="1967"/>
    <n v="17"/>
    <s v="17-Nov-1967"/>
    <n v="24793"/>
    <n v="55"/>
  </r>
  <r>
    <s v="Id483"/>
    <n v="1966"/>
    <s v="Jul"/>
    <n v="9"/>
    <n v="0"/>
    <n v="20568.32"/>
    <s v="tier - 3"/>
    <s v="tier - 2"/>
    <s v="R1012"/>
    <s v="9-Jul-1966"/>
    <s v="Jun"/>
    <x v="1"/>
    <x v="1"/>
    <s v="R1012"/>
    <n v="1966"/>
    <n v="9"/>
    <s v="9-Jun-1966"/>
    <n v="24267"/>
    <n v="56"/>
  </r>
  <r>
    <s v="Id484"/>
    <n v="1969"/>
    <s v="Oct"/>
    <n v="13"/>
    <n v="3"/>
    <n v="20463"/>
    <s v="tier - 2"/>
    <s v="tier - 2"/>
    <s v="R1013"/>
    <s v="13-Oct-1969"/>
    <s v="Dec"/>
    <x v="2"/>
    <x v="1"/>
    <s v="R1013"/>
    <n v="1969"/>
    <n v="13"/>
    <s v="13-Dec-1969"/>
    <n v="25550"/>
    <n v="53"/>
  </r>
  <r>
    <s v="Id485"/>
    <n v="1962"/>
    <s v="Oct"/>
    <n v="18"/>
    <n v="0"/>
    <n v="20446.849999999999"/>
    <s v="tier - 2"/>
    <s v="tier - 1"/>
    <s v="R1012"/>
    <s v="18-Oct-1962"/>
    <s v="Jun"/>
    <x v="2"/>
    <x v="2"/>
    <s v="R1012"/>
    <n v="1962"/>
    <n v="18"/>
    <s v="18-Jun-1962"/>
    <n v="22815"/>
    <n v="60"/>
  </r>
  <r>
    <s v="Id486"/>
    <n v="1985"/>
    <s v="Jul"/>
    <n v="12"/>
    <n v="0"/>
    <n v="20420.599999999999"/>
    <s v="tier - 3"/>
    <s v="tier - 2"/>
    <s v="R1011"/>
    <s v="12-Jul-1985"/>
    <s v="Jul"/>
    <x v="1"/>
    <x v="1"/>
    <s v="R1011"/>
    <n v="1985"/>
    <n v="12"/>
    <s v="12-Jul-1985"/>
    <n v="31240"/>
    <n v="37"/>
  </r>
  <r>
    <s v="Id487"/>
    <n v="1962"/>
    <s v="Jul"/>
    <n v="2"/>
    <n v="0"/>
    <n v="20354.5"/>
    <s v="tier - 3"/>
    <s v="tier - 2"/>
    <s v="R1026"/>
    <s v="2-Jul-1962"/>
    <s v="Nov"/>
    <x v="1"/>
    <x v="1"/>
    <s v="R1026"/>
    <n v="1962"/>
    <n v="2"/>
    <s v="2-Nov-1962"/>
    <n v="22952"/>
    <n v="60"/>
  </r>
  <r>
    <s v="Id488"/>
    <n v="1985"/>
    <s v="Sep"/>
    <n v="17"/>
    <n v="1"/>
    <n v="20296.86"/>
    <s v="tier - 3"/>
    <s v="tier - 1"/>
    <s v="R1024"/>
    <s v="17-Sep-1985"/>
    <s v="Aug"/>
    <x v="1"/>
    <x v="2"/>
    <s v="R1024"/>
    <n v="1985"/>
    <n v="17"/>
    <s v="17-Aug-1985"/>
    <n v="31276"/>
    <n v="37"/>
  </r>
  <r>
    <s v="Id489"/>
    <n v="1993"/>
    <s v="Sep"/>
    <n v="7"/>
    <n v="1"/>
    <n v="20277.810000000001"/>
    <s v="tier - 3"/>
    <s v="tier - 3"/>
    <s v="R1016"/>
    <s v="7-Sep-1993"/>
    <s v="Jul"/>
    <x v="1"/>
    <x v="0"/>
    <s v="R1016"/>
    <n v="1993"/>
    <n v="7"/>
    <s v="7-Jul-1993"/>
    <n v="34157"/>
    <n v="29"/>
  </r>
  <r>
    <s v="Id49"/>
    <n v="1966"/>
    <s v="Jul"/>
    <n v="2"/>
    <n v="0"/>
    <n v="43817.45"/>
    <s v="tier - 2"/>
    <s v="tier - 3"/>
    <s v="R1012"/>
    <s v="2-Jul-1966"/>
    <s v="Oct"/>
    <x v="2"/>
    <x v="0"/>
    <s v="R1012"/>
    <n v="1966"/>
    <n v="2"/>
    <s v="2-Oct-1966"/>
    <n v="24382"/>
    <n v="56"/>
  </r>
  <r>
    <s v="Id490"/>
    <n v="1966"/>
    <s v="Aug"/>
    <n v="22"/>
    <n v="0"/>
    <n v="20253.84"/>
    <s v="tier - 2"/>
    <s v="tier - 3"/>
    <s v="R1012"/>
    <s v="22-Aug-1966"/>
    <s v="Jul"/>
    <x v="2"/>
    <x v="0"/>
    <s v="R1012"/>
    <n v="1966"/>
    <n v="22"/>
    <s v="22-Jul-1966"/>
    <n v="24310"/>
    <n v="56"/>
  </r>
  <r>
    <s v="Id491"/>
    <n v="1987"/>
    <s v="Oct"/>
    <n v="17"/>
    <n v="0"/>
    <n v="20234.849999999999"/>
    <s v="tier - 2"/>
    <s v="tier - 3"/>
    <s v="R1012"/>
    <s v="17-Oct-1987"/>
    <s v="Jul"/>
    <x v="2"/>
    <x v="0"/>
    <s v="R1012"/>
    <n v="1987"/>
    <n v="17"/>
    <s v="17-Jul-1987"/>
    <n v="31975"/>
    <n v="35"/>
  </r>
  <r>
    <s v="Id492"/>
    <n v="1994"/>
    <s v="Jun"/>
    <n v="8"/>
    <n v="2"/>
    <n v="20177.669999999998"/>
    <s v="tier - 2"/>
    <s v="tier - 1"/>
    <s v="R1011"/>
    <s v="8-Jun-1994"/>
    <s v="Jun"/>
    <x v="2"/>
    <x v="2"/>
    <s v="R1011"/>
    <n v="1994"/>
    <n v="8"/>
    <s v="8-Jun-1994"/>
    <n v="34493"/>
    <n v="29"/>
  </r>
  <r>
    <s v="Id493"/>
    <n v="2002"/>
    <s v="Jul"/>
    <n v="9"/>
    <n v="0"/>
    <n v="20167.34"/>
    <s v="tier - 3"/>
    <s v="tier - 3"/>
    <s v="R1011"/>
    <s v="9-Jul-2002"/>
    <s v="Oct"/>
    <x v="1"/>
    <x v="0"/>
    <s v="R1011"/>
    <n v="2002"/>
    <n v="9"/>
    <s v="9-Oct-2002"/>
    <n v="37538"/>
    <n v="20"/>
  </r>
  <r>
    <s v="Id494"/>
    <n v="1983"/>
    <s v="Oct"/>
    <n v="6"/>
    <n v="0"/>
    <n v="20149.32"/>
    <s v="tier - 2"/>
    <s v="tier - 1"/>
    <s v="R1016"/>
    <s v="6-Oct-1983"/>
    <s v="Dec"/>
    <x v="2"/>
    <x v="2"/>
    <s v="R1016"/>
    <n v="1983"/>
    <n v="6"/>
    <s v="6-Dec-1983"/>
    <n v="30656"/>
    <n v="39"/>
  </r>
  <r>
    <s v="Id495"/>
    <n v="1988"/>
    <s v="Jul"/>
    <n v="25"/>
    <n v="1"/>
    <n v="20009.63"/>
    <s v="tier - 2"/>
    <s v="tier - 1"/>
    <s v="R1012"/>
    <s v="25-Jul-1988"/>
    <s v="Dec"/>
    <x v="2"/>
    <x v="2"/>
    <s v="R1012"/>
    <n v="1988"/>
    <n v="25"/>
    <s v="25-Dec-1988"/>
    <n v="32502"/>
    <n v="34"/>
  </r>
  <r>
    <s v="Id496"/>
    <n v="1966"/>
    <s v="Aug"/>
    <n v="10"/>
    <n v="0"/>
    <n v="19995.29"/>
    <s v="tier - 1"/>
    <s v="tier - 3"/>
    <s v="R1026"/>
    <s v="10-Aug-1966"/>
    <s v="Aug"/>
    <x v="0"/>
    <x v="0"/>
    <s v="R1026"/>
    <n v="1966"/>
    <n v="10"/>
    <s v="10-Aug-1966"/>
    <n v="24329"/>
    <n v="56"/>
  </r>
  <r>
    <s v="Id497"/>
    <n v="1980"/>
    <s v="Oct"/>
    <n v="9"/>
    <n v="0"/>
    <n v="19964.75"/>
    <s v="tier - 1"/>
    <s v="tier - 2"/>
    <s v="R1024"/>
    <s v="9-Oct-1980"/>
    <s v="Nov"/>
    <x v="0"/>
    <x v="1"/>
    <s v="R1024"/>
    <n v="1980"/>
    <n v="9"/>
    <s v="9-Nov-1980"/>
    <n v="29534"/>
    <n v="42"/>
  </r>
  <r>
    <s v="Id498"/>
    <n v="1997"/>
    <s v="Oct"/>
    <n v="18"/>
    <n v="3"/>
    <n v="19933.46"/>
    <s v="tier - 1"/>
    <s v="tier - 3"/>
    <s v="R1011"/>
    <s v="18-Oct-1997"/>
    <s v="Dec"/>
    <x v="0"/>
    <x v="0"/>
    <s v="R1011"/>
    <n v="1997"/>
    <n v="18"/>
    <s v="18-Dec-1997"/>
    <n v="35782"/>
    <n v="25"/>
  </r>
  <r>
    <s v="Id499"/>
    <n v="1979"/>
    <s v="Oct"/>
    <n v="30"/>
    <n v="2"/>
    <n v="19798.05"/>
    <s v="tier - 1"/>
    <s v="tier - 1"/>
    <s v="R1024"/>
    <s v="30-Oct-1979"/>
    <s v="Oct"/>
    <x v="0"/>
    <x v="2"/>
    <s v="R1024"/>
    <n v="1979"/>
    <n v="30"/>
    <s v="30-Oct-1979"/>
    <n v="29158"/>
    <n v="43"/>
  </r>
  <r>
    <s v="Id5"/>
    <n v="1989"/>
    <s v="Jun"/>
    <n v="19"/>
    <n v="0"/>
    <n v="55135.4"/>
    <s v="tier - 1"/>
    <s v="tier - 2"/>
    <s v="R1012"/>
    <s v="19-Jun-1989"/>
    <s v="Sep"/>
    <x v="0"/>
    <x v="1"/>
    <s v="R1012"/>
    <n v="1989"/>
    <n v="19"/>
    <s v="19-Sep-1989"/>
    <n v="32770"/>
    <n v="33"/>
  </r>
  <r>
    <s v="Id50"/>
    <n v="1966"/>
    <s v="Oct"/>
    <n v="25"/>
    <n v="2"/>
    <n v="43813.87"/>
    <s v="tier - 2"/>
    <s v="tier - 2"/>
    <s v="R1013"/>
    <s v="25-Oct-1966"/>
    <s v="Jun"/>
    <x v="2"/>
    <x v="1"/>
    <s v="R1013"/>
    <n v="1966"/>
    <n v="25"/>
    <s v="25-Jun-1966"/>
    <n v="24283"/>
    <n v="56"/>
  </r>
  <r>
    <s v="Id500"/>
    <n v="1972"/>
    <s v="Jun"/>
    <n v="14"/>
    <n v="3"/>
    <n v="19749.38"/>
    <s v="tier - 1"/>
    <s v="tier - 3"/>
    <s v="R1013"/>
    <s v="14-Jun-1972"/>
    <s v="Oct"/>
    <x v="0"/>
    <x v="0"/>
    <s v="R1013"/>
    <n v="1972"/>
    <n v="14"/>
    <s v="14-Oct-1972"/>
    <n v="26586"/>
    <n v="50"/>
  </r>
  <r>
    <s v="Id501"/>
    <n v="1990"/>
    <s v="Aug"/>
    <n v="8"/>
    <n v="1"/>
    <n v="19719.689999999999"/>
    <s v="tier - 1"/>
    <s v="tier - 2"/>
    <s v="R1013"/>
    <s v="8-Aug-1990"/>
    <s v="Oct"/>
    <x v="0"/>
    <x v="1"/>
    <s v="R1013"/>
    <n v="1990"/>
    <n v="8"/>
    <s v="8-Oct-1990"/>
    <n v="33154"/>
    <n v="32"/>
  </r>
  <r>
    <s v="Id502"/>
    <n v="1994"/>
    <s v="Aug"/>
    <n v="27"/>
    <n v="0"/>
    <n v="19673.34"/>
    <s v="tier - 1"/>
    <s v="tier - 2"/>
    <s v="R1012"/>
    <s v="27-Aug-1994"/>
    <s v="Jul"/>
    <x v="0"/>
    <x v="1"/>
    <s v="R1012"/>
    <n v="1994"/>
    <n v="27"/>
    <s v="27-Jul-1994"/>
    <n v="34542"/>
    <n v="28"/>
  </r>
  <r>
    <s v="Id503"/>
    <n v="1978"/>
    <s v="Sep"/>
    <n v="24"/>
    <n v="1"/>
    <n v="19594.810000000001"/>
    <s v="tier - 1"/>
    <s v="tier - 1"/>
    <s v="R1024"/>
    <s v="24-Sep-1978"/>
    <s v="Jul"/>
    <x v="0"/>
    <x v="2"/>
    <s v="R1024"/>
    <n v="1978"/>
    <n v="24"/>
    <s v="24-Jul-1978"/>
    <n v="28695"/>
    <n v="44"/>
  </r>
  <r>
    <s v="Id504"/>
    <n v="1963"/>
    <s v="Jul"/>
    <n v="14"/>
    <n v="0"/>
    <n v="19551.34"/>
    <s v="tier - 1"/>
    <s v="tier - 3"/>
    <s v="R1012"/>
    <s v="14-Jul-1963"/>
    <s v="Jun"/>
    <x v="0"/>
    <x v="0"/>
    <s v="R1012"/>
    <n v="1963"/>
    <n v="14"/>
    <s v="14-Jun-1963"/>
    <n v="23176"/>
    <n v="59"/>
  </r>
  <r>
    <s v="Id505"/>
    <n v="1985"/>
    <s v="Sep"/>
    <n v="17"/>
    <n v="0"/>
    <n v="19539.240000000002"/>
    <s v="tier - 1"/>
    <s v="tier - 1"/>
    <s v="R1013"/>
    <s v="17-Sep-1985"/>
    <s v="Sep"/>
    <x v="0"/>
    <x v="2"/>
    <s v="R1013"/>
    <n v="1985"/>
    <n v="17"/>
    <s v="17-Sep-1985"/>
    <n v="31307"/>
    <n v="37"/>
  </r>
  <r>
    <s v="Id506"/>
    <n v="1992"/>
    <s v="Aug"/>
    <n v="19"/>
    <n v="1"/>
    <n v="19521.97"/>
    <s v="tier - 1"/>
    <s v="tier - 2"/>
    <s v="R1013"/>
    <s v="19-Aug-1992"/>
    <s v="Aug"/>
    <x v="0"/>
    <x v="1"/>
    <s v="R1013"/>
    <n v="1992"/>
    <n v="19"/>
    <s v="19-Aug-1992"/>
    <n v="33835"/>
    <n v="30"/>
  </r>
  <r>
    <s v="Id507"/>
    <n v="1980"/>
    <s v="Nov"/>
    <n v="8"/>
    <n v="0"/>
    <n v="19515.54"/>
    <s v="tier - 1"/>
    <s v="tier - 1"/>
    <s v="R1013"/>
    <s v="8-Nov-1980"/>
    <s v="Dec"/>
    <x v="0"/>
    <x v="2"/>
    <s v="R1013"/>
    <n v="1980"/>
    <n v="8"/>
    <s v="8-Dec-1980"/>
    <n v="29563"/>
    <n v="42"/>
  </r>
  <r>
    <s v="Id508"/>
    <n v="1987"/>
    <s v="Nov"/>
    <n v="30"/>
    <n v="4"/>
    <n v="19496.72"/>
    <s v="tier - 1"/>
    <s v="tier - 3"/>
    <s v="R1019"/>
    <s v="30-Nov-1987"/>
    <s v="Jul"/>
    <x v="0"/>
    <x v="0"/>
    <s v="R1019"/>
    <n v="1987"/>
    <n v="30"/>
    <s v="30-Jul-1987"/>
    <n v="31988"/>
    <n v="35"/>
  </r>
  <r>
    <s v="Id509"/>
    <n v="1982"/>
    <s v="Dec"/>
    <n v="15"/>
    <n v="2"/>
    <n v="19444.27"/>
    <s v="tier - 1"/>
    <s v="tier - 1"/>
    <s v="R1013"/>
    <s v="15-Dec-1982"/>
    <s v="Dec"/>
    <x v="0"/>
    <x v="2"/>
    <s v="R1013"/>
    <n v="1982"/>
    <n v="15"/>
    <s v="15-Dec-1982"/>
    <n v="30300"/>
    <n v="40"/>
  </r>
  <r>
    <s v="Id51"/>
    <n v="1986"/>
    <s v="Dec"/>
    <n v="29"/>
    <n v="3"/>
    <n v="43753.34"/>
    <s v="tier - 2"/>
    <s v="tier - 1"/>
    <s v="R1015"/>
    <s v="29-Dec-1986"/>
    <s v="Sep"/>
    <x v="2"/>
    <x v="2"/>
    <s v="R1015"/>
    <n v="1986"/>
    <n v="29"/>
    <s v="29-Sep-1986"/>
    <n v="31684"/>
    <n v="36"/>
  </r>
  <r>
    <s v="Id510"/>
    <n v="1993"/>
    <s v="Sep"/>
    <n v="6"/>
    <n v="2"/>
    <n v="19442.349999999999"/>
    <s v="tier - 1"/>
    <s v="tier - 3"/>
    <s v="R1012"/>
    <s v="6-Sep-1993"/>
    <s v="Aug"/>
    <x v="0"/>
    <x v="0"/>
    <s v="R1012"/>
    <n v="1993"/>
    <n v="6"/>
    <s v="6-Aug-1993"/>
    <n v="34187"/>
    <n v="29"/>
  </r>
  <r>
    <s v="Id511"/>
    <n v="1987"/>
    <s v="Jun"/>
    <n v="30"/>
    <n v="3"/>
    <n v="19362"/>
    <s v="tier - 1"/>
    <s v="tier - 3"/>
    <s v="R1013"/>
    <s v="30-Jun-1987"/>
    <s v="Sep"/>
    <x v="0"/>
    <x v="0"/>
    <s v="R1013"/>
    <n v="1987"/>
    <n v="30"/>
    <s v="30-Sep-1987"/>
    <n v="32050"/>
    <n v="35"/>
  </r>
  <r>
    <s v="Id512"/>
    <n v="1991"/>
    <s v="Aug"/>
    <n v="24"/>
    <n v="0"/>
    <n v="19350.37"/>
    <s v="tier - 1"/>
    <s v="tier - 3"/>
    <s v="R1013"/>
    <s v="24-Aug-1991"/>
    <s v="Oct"/>
    <x v="0"/>
    <x v="0"/>
    <s v="R1013"/>
    <n v="1991"/>
    <n v="24"/>
    <s v="24-Oct-1991"/>
    <n v="33535"/>
    <n v="31"/>
  </r>
  <r>
    <s v="Id513"/>
    <n v="1966"/>
    <s v="Nov"/>
    <n v="15"/>
    <n v="0"/>
    <n v="19321.060000000001"/>
    <s v="tier - 1"/>
    <s v="tier - 1"/>
    <s v="R1012"/>
    <s v="15-Nov-1966"/>
    <s v="Aug"/>
    <x v="0"/>
    <x v="2"/>
    <s v="R1012"/>
    <n v="1966"/>
    <n v="15"/>
    <s v="15-Aug-1966"/>
    <n v="24334"/>
    <n v="56"/>
  </r>
  <r>
    <s v="Id514"/>
    <n v="1967"/>
    <s v="Jul"/>
    <n v="29"/>
    <n v="0"/>
    <n v="19259.96"/>
    <s v="tier - 1"/>
    <s v="tier - 1"/>
    <s v="R1012"/>
    <s v="29-Jul-1967"/>
    <s v="Dec"/>
    <x v="0"/>
    <x v="2"/>
    <s v="R1012"/>
    <n v="1967"/>
    <n v="29"/>
    <s v="29-Dec-1967"/>
    <n v="24835"/>
    <n v="55"/>
  </r>
  <r>
    <s v="Id515"/>
    <n v="1985"/>
    <s v="Dec"/>
    <n v="28"/>
    <n v="0"/>
    <n v="19214.71"/>
    <s v="tier - 1"/>
    <s v="tier - 3"/>
    <s v="R1013"/>
    <s v="28-Dec-1985"/>
    <s v="Nov"/>
    <x v="0"/>
    <x v="0"/>
    <s v="R1013"/>
    <n v="1985"/>
    <n v="28"/>
    <s v="28-Nov-1985"/>
    <n v="31379"/>
    <n v="37"/>
  </r>
  <r>
    <s v="Id516"/>
    <n v="1991"/>
    <s v="Sep"/>
    <n v="16"/>
    <n v="3"/>
    <n v="19199.939999999999"/>
    <s v="tier - 1"/>
    <s v="tier - 3"/>
    <s v="R1011"/>
    <s v="16-Sep-1991"/>
    <s v="Nov"/>
    <x v="0"/>
    <x v="0"/>
    <s v="R1011"/>
    <n v="1991"/>
    <n v="16"/>
    <s v="16-Nov-1991"/>
    <n v="33558"/>
    <n v="31"/>
  </r>
  <r>
    <s v="Id517"/>
    <n v="1979"/>
    <s v="Jul"/>
    <n v="2"/>
    <n v="2"/>
    <n v="19144.580000000002"/>
    <s v="tier - 1"/>
    <s v="tier - 1"/>
    <s v="R1024"/>
    <s v="2-Jul-1979"/>
    <s v="Oct"/>
    <x v="0"/>
    <x v="2"/>
    <s v="R1024"/>
    <n v="1979"/>
    <n v="2"/>
    <s v="2-Oct-1979"/>
    <n v="29130"/>
    <n v="43"/>
  </r>
  <r>
    <s v="Id518"/>
    <n v="1993"/>
    <s v="Sep"/>
    <n v="28"/>
    <n v="1"/>
    <n v="19107.78"/>
    <s v="tier - 1"/>
    <s v="tier - 2"/>
    <s v="R1013"/>
    <s v="28-Sep-1993"/>
    <s v="Dec"/>
    <x v="0"/>
    <x v="1"/>
    <s v="R1013"/>
    <n v="1993"/>
    <n v="28"/>
    <s v="28-Dec-1993"/>
    <n v="34331"/>
    <n v="29"/>
  </r>
  <r>
    <s v="Id519"/>
    <n v="1989"/>
    <s v="Jun"/>
    <n v="5"/>
    <n v="1"/>
    <n v="19040.88"/>
    <s v="tier - 1"/>
    <s v="tier - 3"/>
    <s v="R1011"/>
    <s v="5-Jun-1989"/>
    <s v="Jul"/>
    <x v="0"/>
    <x v="0"/>
    <s v="R1011"/>
    <n v="1989"/>
    <n v="5"/>
    <s v="5-Jul-1989"/>
    <n v="32694"/>
    <n v="33"/>
  </r>
  <r>
    <s v="Id52"/>
    <n v="1965"/>
    <s v="Aug"/>
    <n v="22"/>
    <n v="0"/>
    <n v="43578.94"/>
    <s v="tier - 2"/>
    <s v="tier - 2"/>
    <s v="R1012"/>
    <s v="22-Aug-1965"/>
    <s v="Dec"/>
    <x v="2"/>
    <x v="1"/>
    <s v="R1012"/>
    <n v="1965"/>
    <n v="22"/>
    <s v="22-Dec-1965"/>
    <n v="24098"/>
    <n v="57"/>
  </r>
  <r>
    <s v="Id520"/>
    <n v="1983"/>
    <s v="Dec"/>
    <n v="19"/>
    <n v="5"/>
    <n v="19023.259999999998"/>
    <s v="tier - 1"/>
    <s v="tier - 3"/>
    <s v="R1011"/>
    <s v="19-Dec-1983"/>
    <s v="Sep"/>
    <x v="0"/>
    <x v="0"/>
    <s v="R1011"/>
    <n v="1983"/>
    <n v="19"/>
    <s v="19-Sep-1983"/>
    <n v="30578"/>
    <n v="39"/>
  </r>
  <r>
    <s v="Id521"/>
    <n v="1988"/>
    <s v="Oct"/>
    <n v="24"/>
    <n v="2"/>
    <n v="18972.5"/>
    <s v="tier - 1"/>
    <s v="tier - 3"/>
    <s v="R1013"/>
    <s v="24-Oct-1988"/>
    <s v="Aug"/>
    <x v="0"/>
    <x v="0"/>
    <s v="R1013"/>
    <n v="1988"/>
    <n v="24"/>
    <s v="24-Aug-1988"/>
    <n v="32379"/>
    <n v="34"/>
  </r>
  <r>
    <s v="Id522"/>
    <n v="1992"/>
    <s v="Nov"/>
    <n v="30"/>
    <n v="1"/>
    <n v="18963.169999999998"/>
    <s v="tier - 1"/>
    <s v="tier - 1"/>
    <s v="R1013"/>
    <s v="30-Nov-1992"/>
    <s v="Oct"/>
    <x v="0"/>
    <x v="2"/>
    <s v="R1013"/>
    <n v="1992"/>
    <n v="30"/>
    <s v="30-Oct-1992"/>
    <n v="33907"/>
    <n v="30"/>
  </r>
  <r>
    <s v="Id523"/>
    <n v="1998"/>
    <s v="Aug"/>
    <n v="6"/>
    <n v="0"/>
    <n v="18955.22"/>
    <s v="tier - 1"/>
    <s v="tier - 3"/>
    <s v="R1011"/>
    <s v="6-Aug-1998"/>
    <s v="Aug"/>
    <x v="0"/>
    <x v="0"/>
    <s v="R1011"/>
    <n v="1998"/>
    <n v="6"/>
    <s v="6-Aug-1998"/>
    <n v="36013"/>
    <n v="24"/>
  </r>
  <r>
    <s v="Id524"/>
    <n v="1963"/>
    <s v="Oct"/>
    <n v="20"/>
    <n v="0"/>
    <n v="18954.560000000001"/>
    <s v="tier - 1"/>
    <s v="tier - 1"/>
    <s v="R1026"/>
    <s v="20-Oct-1963"/>
    <s v="Nov"/>
    <x v="0"/>
    <x v="2"/>
    <s v="R1026"/>
    <n v="1963"/>
    <n v="20"/>
    <s v="20-Nov-1963"/>
    <n v="23335"/>
    <n v="59"/>
  </r>
  <r>
    <s v="Id525"/>
    <n v="1969"/>
    <s v="Aug"/>
    <n v="3"/>
    <n v="0"/>
    <n v="18932.810000000001"/>
    <s v="tier - 1"/>
    <s v="tier - 3"/>
    <s v="R1012"/>
    <s v="3-Aug-1969"/>
    <s v="Oct"/>
    <x v="0"/>
    <x v="0"/>
    <s v="R1012"/>
    <n v="1969"/>
    <n v="3"/>
    <s v="3-Oct-1969"/>
    <n v="25479"/>
    <n v="53"/>
  </r>
  <r>
    <s v="Id526"/>
    <n v="1995"/>
    <s v="Sep"/>
    <n v="27"/>
    <n v="1"/>
    <n v="18903.490000000002"/>
    <s v="tier - 1"/>
    <s v="tier - 2"/>
    <s v="R1024"/>
    <s v="27-Sep-1995"/>
    <s v="Dec"/>
    <x v="0"/>
    <x v="1"/>
    <s v="R1024"/>
    <n v="1995"/>
    <n v="27"/>
    <s v="27-Dec-1995"/>
    <n v="35060"/>
    <n v="27"/>
  </r>
  <r>
    <s v="Id527"/>
    <n v="1963"/>
    <s v="Dec"/>
    <n v="6"/>
    <n v="0"/>
    <n v="18883.330000000002"/>
    <s v="tier - 1"/>
    <s v="tier - 1"/>
    <s v="R1026"/>
    <s v="6-Dec-1963"/>
    <s v="Jun"/>
    <x v="0"/>
    <x v="2"/>
    <s v="R1026"/>
    <n v="1963"/>
    <n v="6"/>
    <s v="6-Jun-1963"/>
    <n v="23168"/>
    <n v="60"/>
  </r>
  <r>
    <s v="Id528"/>
    <n v="2003"/>
    <s v="Jul"/>
    <n v="24"/>
    <n v="3"/>
    <n v="18838.7"/>
    <s v="tier - 1"/>
    <s v="tier - 3"/>
    <s v="R1012"/>
    <s v="24-Jul-2003"/>
    <s v="Sep"/>
    <x v="0"/>
    <x v="0"/>
    <s v="R1012"/>
    <n v="2003"/>
    <n v="24"/>
    <s v="24-Sep-2003"/>
    <n v="37888"/>
    <n v="19"/>
  </r>
  <r>
    <s v="Id529"/>
    <n v="1962"/>
    <s v="Dec"/>
    <n v="18"/>
    <n v="0"/>
    <n v="18815.53"/>
    <s v="tier - 1"/>
    <s v="tier - 1"/>
    <s v="R1023"/>
    <s v="18-Dec-1962"/>
    <s v="Jul"/>
    <x v="0"/>
    <x v="2"/>
    <s v="R1023"/>
    <n v="1962"/>
    <n v="18"/>
    <s v="18-Jul-1962"/>
    <n v="22845"/>
    <n v="60"/>
  </r>
  <r>
    <s v="Id53"/>
    <n v="1969"/>
    <s v="Dec"/>
    <n v="3"/>
    <n v="0"/>
    <n v="43254.42"/>
    <s v="tier - 2"/>
    <s v="tier - 2"/>
    <s v="R1016"/>
    <s v="3-Dec-1969"/>
    <s v="Sep"/>
    <x v="2"/>
    <x v="1"/>
    <s v="R1016"/>
    <n v="1969"/>
    <n v="3"/>
    <s v="3-Sep-1969"/>
    <n v="25449"/>
    <n v="53"/>
  </r>
  <r>
    <s v="Id530"/>
    <n v="1979"/>
    <s v="Oct"/>
    <n v="15"/>
    <n v="2"/>
    <n v="18806.150000000001"/>
    <s v="tier - 1"/>
    <s v="tier - 2"/>
    <s v="R1013"/>
    <s v="15-Oct-1979"/>
    <s v="Dec"/>
    <x v="0"/>
    <x v="1"/>
    <s v="R1013"/>
    <n v="1979"/>
    <n v="15"/>
    <s v="15-Dec-1979"/>
    <n v="29204"/>
    <n v="43"/>
  </r>
  <r>
    <s v="Id531"/>
    <n v="1995"/>
    <s v="Nov"/>
    <n v="28"/>
    <n v="3"/>
    <n v="18804.75"/>
    <s v="tier - 1"/>
    <s v="tier - 1"/>
    <s v="R1012"/>
    <s v="28-Nov-1995"/>
    <s v="Jul"/>
    <x v="0"/>
    <x v="2"/>
    <s v="R1012"/>
    <n v="1995"/>
    <n v="28"/>
    <s v="28-Jul-1995"/>
    <n v="34908"/>
    <n v="27"/>
  </r>
  <r>
    <s v="Id532"/>
    <n v="1979"/>
    <s v="Nov"/>
    <n v="19"/>
    <n v="2"/>
    <n v="18767.740000000002"/>
    <s v="tier - 1"/>
    <s v="tier - 1"/>
    <s v="R1013"/>
    <s v="19-Nov-1979"/>
    <s v="Nov"/>
    <x v="0"/>
    <x v="2"/>
    <s v="R1013"/>
    <n v="1979"/>
    <n v="19"/>
    <s v="19-Nov-1979"/>
    <n v="29178"/>
    <n v="43"/>
  </r>
  <r>
    <s v="Id533"/>
    <n v="1992"/>
    <s v="Dec"/>
    <n v="27"/>
    <n v="3"/>
    <n v="18765.88"/>
    <s v="tier - 1"/>
    <s v="tier - 2"/>
    <s v="R1012"/>
    <s v="27-Dec-1992"/>
    <s v="Aug"/>
    <x v="0"/>
    <x v="1"/>
    <s v="R1012"/>
    <n v="1992"/>
    <n v="27"/>
    <s v="27-Aug-1992"/>
    <n v="33843"/>
    <n v="30"/>
  </r>
  <r>
    <s v="Id534"/>
    <n v="1967"/>
    <s v="Aug"/>
    <n v="30"/>
    <n v="0"/>
    <n v="18694.689999999999"/>
    <s v="tier - 1"/>
    <s v="tier - 1"/>
    <s v="R1023"/>
    <s v="30-Aug-1967"/>
    <s v="Jun"/>
    <x v="0"/>
    <x v="2"/>
    <s v="R1023"/>
    <n v="1967"/>
    <n v="30"/>
    <s v="30-Jun-1967"/>
    <n v="24653"/>
    <n v="55"/>
  </r>
  <r>
    <s v="Id535"/>
    <n v="1970"/>
    <s v="Oct"/>
    <n v="17"/>
    <n v="0"/>
    <n v="18682.740000000002"/>
    <s v="tier - 1"/>
    <s v="tier - 3"/>
    <s v="R1012"/>
    <s v="17-Oct-1970"/>
    <s v="Sep"/>
    <x v="0"/>
    <x v="0"/>
    <s v="R1012"/>
    <n v="1970"/>
    <n v="17"/>
    <s v="17-Sep-1970"/>
    <n v="25828"/>
    <n v="52"/>
  </r>
  <r>
    <s v="Id536"/>
    <n v="1998"/>
    <s v="Sep"/>
    <n v="23"/>
    <n v="0"/>
    <n v="18648.419999999998"/>
    <s v="tier - 1"/>
    <s v="tier - 1"/>
    <s v="R1019"/>
    <s v="23-Sep-1998"/>
    <s v="Dec"/>
    <x v="0"/>
    <x v="2"/>
    <s v="R1019"/>
    <n v="1998"/>
    <n v="23"/>
    <s v="23-Dec-1998"/>
    <n v="36152"/>
    <n v="24"/>
  </r>
  <r>
    <s v="Id537"/>
    <n v="1986"/>
    <s v="Aug"/>
    <n v="12"/>
    <n v="2"/>
    <n v="18608.259999999998"/>
    <s v="tier - 1"/>
    <s v="tier - 3"/>
    <s v="R1011"/>
    <s v="12-Aug-1986"/>
    <s v="Nov"/>
    <x v="0"/>
    <x v="0"/>
    <s v="R1011"/>
    <n v="1986"/>
    <n v="12"/>
    <s v="12-Nov-1986"/>
    <n v="31728"/>
    <n v="36"/>
  </r>
  <r>
    <s v="Id538"/>
    <n v="1964"/>
    <s v="Sep"/>
    <n v="26"/>
    <n v="0"/>
    <n v="18443.11"/>
    <s v="tier - 1"/>
    <s v="tier - 2"/>
    <s v="R1012"/>
    <s v="26-Sep-1964"/>
    <s v="Nov"/>
    <x v="0"/>
    <x v="1"/>
    <s v="R1012"/>
    <n v="1964"/>
    <n v="26"/>
    <s v="26-Nov-1964"/>
    <n v="23707"/>
    <n v="58"/>
  </r>
  <r>
    <s v="Id539"/>
    <n v="1999"/>
    <s v="Dec"/>
    <n v="15"/>
    <n v="1"/>
    <n v="18328.240000000002"/>
    <s v="tier - 1"/>
    <s v="tier - 2"/>
    <s v="R1013"/>
    <s v="15-Dec-1999"/>
    <s v="Aug"/>
    <x v="0"/>
    <x v="1"/>
    <s v="R1013"/>
    <n v="1999"/>
    <n v="15"/>
    <s v="15-Aug-1999"/>
    <n v="36387"/>
    <n v="23"/>
  </r>
  <r>
    <s v="Id54"/>
    <n v="1965"/>
    <s v="Nov"/>
    <n v="29"/>
    <n v="0"/>
    <n v="43073.760000000002"/>
    <s v="tier - 2"/>
    <s v="tier - 2"/>
    <s v="R1011"/>
    <s v="29-Nov-1965"/>
    <s v="Sep"/>
    <x v="2"/>
    <x v="1"/>
    <s v="R1011"/>
    <n v="1965"/>
    <n v="29"/>
    <s v="29-Sep-1965"/>
    <n v="24014"/>
    <n v="57"/>
  </r>
  <r>
    <s v="Id540"/>
    <n v="1995"/>
    <s v="Jul"/>
    <n v="4"/>
    <n v="0"/>
    <n v="18310.740000000002"/>
    <s v="tier - 1"/>
    <s v="tier - 3"/>
    <s v="R1012"/>
    <s v="4-Jul-1995"/>
    <s v="Jul"/>
    <x v="0"/>
    <x v="0"/>
    <s v="R1012"/>
    <n v="1995"/>
    <n v="4"/>
    <s v="4-Jul-1995"/>
    <n v="34884"/>
    <n v="27"/>
  </r>
  <r>
    <s v="Id541"/>
    <n v="1992"/>
    <s v="Dec"/>
    <n v="25"/>
    <n v="3"/>
    <n v="18259.22"/>
    <s v="tier - 1"/>
    <s v="tier - 3"/>
    <s v="R1011"/>
    <s v="25-Dec-1992"/>
    <s v="Sep"/>
    <x v="0"/>
    <x v="0"/>
    <s v="R1011"/>
    <n v="1992"/>
    <n v="25"/>
    <s v="25-Sep-1992"/>
    <n v="33872"/>
    <n v="30"/>
  </r>
  <r>
    <s v="Id542"/>
    <n v="1995"/>
    <s v="Aug"/>
    <n v="3"/>
    <n v="0"/>
    <n v="18246.5"/>
    <s v="tier - 1"/>
    <s v="tier - 1"/>
    <s v="R1013"/>
    <s v="3-Aug-1995"/>
    <s v="Aug"/>
    <x v="0"/>
    <x v="2"/>
    <s v="R1013"/>
    <n v="1995"/>
    <n v="3"/>
    <s v="3-Aug-1995"/>
    <n v="34914"/>
    <n v="27"/>
  </r>
  <r>
    <s v="Id543"/>
    <n v="2004"/>
    <s v="Sep"/>
    <n v="10"/>
    <n v="3"/>
    <n v="18223.45"/>
    <s v="tier - 1"/>
    <s v="tier - 3"/>
    <s v="R1013"/>
    <s v="10-Sep-2004"/>
    <s v="Aug"/>
    <x v="0"/>
    <x v="0"/>
    <s v="R1013"/>
    <n v="2004"/>
    <n v="10"/>
    <s v="10-Aug-2004"/>
    <n v="38209"/>
    <n v="18"/>
  </r>
  <r>
    <s v="Id544"/>
    <n v="1997"/>
    <s v="Jun"/>
    <n v="15"/>
    <n v="1"/>
    <n v="18218.16"/>
    <s v="tier - 1"/>
    <s v="tier - 1"/>
    <s v="R1013"/>
    <s v="15-Jun-1997"/>
    <s v="Jun"/>
    <x v="0"/>
    <x v="2"/>
    <s v="R1013"/>
    <n v="1997"/>
    <n v="15"/>
    <s v="15-Jun-1997"/>
    <n v="35596"/>
    <n v="25"/>
  </r>
  <r>
    <s v="Id545"/>
    <n v="1963"/>
    <s v="Jul"/>
    <n v="4"/>
    <n v="0"/>
    <n v="18208.34"/>
    <s v="tier - 1"/>
    <s v="tier - 2"/>
    <s v="R1026"/>
    <s v="4-Jul-1963"/>
    <s v="Oct"/>
    <x v="0"/>
    <x v="1"/>
    <s v="R1026"/>
    <n v="1963"/>
    <n v="4"/>
    <s v="4-Oct-1963"/>
    <n v="23288"/>
    <n v="59"/>
  </r>
  <r>
    <s v="Id546"/>
    <n v="1993"/>
    <s v="Jul"/>
    <n v="12"/>
    <n v="2"/>
    <n v="18157.88"/>
    <s v="tier - 1"/>
    <s v="tier - 1"/>
    <s v="R1012"/>
    <s v="12-Jul-1993"/>
    <s v="Oct"/>
    <x v="0"/>
    <x v="2"/>
    <s v="R1012"/>
    <n v="1993"/>
    <n v="12"/>
    <s v="12-Oct-1993"/>
    <n v="34254"/>
    <n v="29"/>
  </r>
  <r>
    <s v="Id547"/>
    <n v="1999"/>
    <s v="Oct"/>
    <n v="24"/>
    <n v="0"/>
    <n v="18033.97"/>
    <s v="tier - 1"/>
    <s v="tier - 1"/>
    <s v="R1012"/>
    <s v="24-Oct-1999"/>
    <s v="Oct"/>
    <x v="0"/>
    <x v="2"/>
    <s v="R1012"/>
    <n v="1999"/>
    <n v="24"/>
    <s v="24-Oct-1999"/>
    <n v="36457"/>
    <n v="23"/>
  </r>
  <r>
    <s v="Id548"/>
    <n v="1965"/>
    <s v="Oct"/>
    <n v="17"/>
    <n v="0"/>
    <n v="18031.189999999999"/>
    <s v="tier - 1"/>
    <s v="tier - 2"/>
    <s v="R1012"/>
    <s v="17-Oct-1965"/>
    <s v="Aug"/>
    <x v="0"/>
    <x v="1"/>
    <s v="R1012"/>
    <n v="1965"/>
    <n v="17"/>
    <s v="17-Aug-1965"/>
    <n v="23971"/>
    <n v="57"/>
  </r>
  <r>
    <s v="Id549"/>
    <n v="1975"/>
    <s v="Jun"/>
    <n v="27"/>
    <n v="1"/>
    <n v="18031.16"/>
    <s v="tier - 1"/>
    <s v="tier - 3"/>
    <s v="R1023"/>
    <s v="27-Jun-1975"/>
    <s v="Jul"/>
    <x v="0"/>
    <x v="0"/>
    <s v="R1023"/>
    <n v="1975"/>
    <n v="27"/>
    <s v="27-Jul-1975"/>
    <n v="27602"/>
    <n v="47"/>
  </r>
  <r>
    <s v="Id55"/>
    <n v="1978"/>
    <s v="Nov"/>
    <n v="4"/>
    <n v="0"/>
    <n v="42983.46"/>
    <s v="tier - 1"/>
    <s v="tier - 2"/>
    <s v="R1012"/>
    <s v="4-Nov-1978"/>
    <s v="Oct"/>
    <x v="0"/>
    <x v="1"/>
    <s v="R1012"/>
    <n v="1978"/>
    <n v="4"/>
    <s v="4-Oct-1978"/>
    <n v="28767"/>
    <n v="44"/>
  </r>
  <r>
    <s v="Id550"/>
    <n v="2001"/>
    <s v="Sep"/>
    <n v="28"/>
    <n v="4"/>
    <n v="17942.11"/>
    <s v="tier - 1"/>
    <s v="tier - 2"/>
    <s v="R1011"/>
    <s v="28-Sep-2001"/>
    <s v="Jul"/>
    <x v="0"/>
    <x v="1"/>
    <s v="R1011"/>
    <n v="2001"/>
    <n v="28"/>
    <s v="28-Jul-2001"/>
    <n v="37100"/>
    <n v="21"/>
  </r>
  <r>
    <s v="Id551"/>
    <n v="1977"/>
    <s v="Oct"/>
    <n v="17"/>
    <n v="0"/>
    <n v="17929.3"/>
    <s v="tier - 1"/>
    <s v="tier - 2"/>
    <s v="R1013"/>
    <s v="17-Oct-1977"/>
    <s v="Jun"/>
    <x v="0"/>
    <x v="1"/>
    <s v="R1013"/>
    <n v="1977"/>
    <n v="17"/>
    <s v="17-Jun-1977"/>
    <n v="28293"/>
    <n v="45"/>
  </r>
  <r>
    <s v="Id552"/>
    <n v="1989"/>
    <s v="Dec"/>
    <n v="4"/>
    <n v="0"/>
    <n v="17904.53"/>
    <s v="tier - 1"/>
    <s v="tier - 2"/>
    <s v="R1017"/>
    <s v="4-Dec-1989"/>
    <s v="Oct"/>
    <x v="0"/>
    <x v="1"/>
    <s v="R1017"/>
    <n v="1989"/>
    <n v="4"/>
    <s v="4-Oct-1989"/>
    <n v="32785"/>
    <n v="33"/>
  </r>
  <r>
    <s v="Id553"/>
    <n v="1979"/>
    <s v="Nov"/>
    <n v="12"/>
    <n v="2"/>
    <n v="17882.669999999998"/>
    <s v="tier - 1"/>
    <s v="tier - 3"/>
    <s v="R1012"/>
    <s v="12-Nov-1979"/>
    <s v="Aug"/>
    <x v="0"/>
    <x v="0"/>
    <s v="R1012"/>
    <n v="1979"/>
    <n v="12"/>
    <s v="12-Aug-1979"/>
    <n v="29079"/>
    <n v="43"/>
  </r>
  <r>
    <s v="Id554"/>
    <n v="1997"/>
    <s v="Aug"/>
    <n v="26"/>
    <n v="0"/>
    <n v="17878.900000000001"/>
    <s v="tier - 1"/>
    <s v="tier - 2"/>
    <s v="R1024"/>
    <s v="26-Aug-1997"/>
    <s v="Sep"/>
    <x v="0"/>
    <x v="1"/>
    <s v="R1024"/>
    <n v="1997"/>
    <n v="26"/>
    <s v="26-Sep-1997"/>
    <n v="35699"/>
    <n v="25"/>
  </r>
  <r>
    <s v="Id555"/>
    <n v="1976"/>
    <s v="Dec"/>
    <n v="12"/>
    <n v="2"/>
    <n v="17862.919999999998"/>
    <s v="tier - 1"/>
    <s v="tier - 2"/>
    <s v="R1012"/>
    <s v="12-Dec-1976"/>
    <s v="Sep"/>
    <x v="0"/>
    <x v="1"/>
    <s v="R1012"/>
    <n v="1976"/>
    <n v="12"/>
    <s v="12-Sep-1976"/>
    <n v="28015"/>
    <n v="46"/>
  </r>
  <r>
    <s v="Id556"/>
    <n v="1963"/>
    <s v="Dec"/>
    <n v="8"/>
    <n v="0"/>
    <n v="17832.599999999999"/>
    <s v="tier - 1"/>
    <s v="tier - 2"/>
    <s v="R1012"/>
    <s v="8-Dec-1963"/>
    <s v="Jul"/>
    <x v="0"/>
    <x v="1"/>
    <s v="R1012"/>
    <n v="1963"/>
    <n v="8"/>
    <s v="8-Jul-1963"/>
    <n v="23200"/>
    <n v="59"/>
  </r>
  <r>
    <s v="Id557"/>
    <n v="1979"/>
    <s v="Oct"/>
    <n v="10"/>
    <n v="2"/>
    <n v="17779.939999999999"/>
    <s v="tier - 1"/>
    <s v="tier - 2"/>
    <s v="R1012"/>
    <s v="10-Oct-1979"/>
    <s v="Jul"/>
    <x v="0"/>
    <x v="1"/>
    <s v="R1012"/>
    <n v="1979"/>
    <n v="10"/>
    <s v="10-Jul-1979"/>
    <n v="29046"/>
    <n v="43"/>
  </r>
  <r>
    <s v="Id558"/>
    <n v="1966"/>
    <s v="Jun"/>
    <n v="21"/>
    <n v="0"/>
    <n v="17777.73"/>
    <s v="tier - 1"/>
    <s v="tier - 3"/>
    <s v="R1012"/>
    <s v="21-Jun-1966"/>
    <s v="Oct"/>
    <x v="0"/>
    <x v="0"/>
    <s v="R1012"/>
    <n v="1966"/>
    <n v="21"/>
    <s v="21-Oct-1966"/>
    <n v="24401"/>
    <n v="56"/>
  </r>
  <r>
    <s v="Id559"/>
    <n v="2003"/>
    <s v="Jul"/>
    <n v="14"/>
    <n v="0"/>
    <n v="17748.509999999998"/>
    <s v="tier - 1"/>
    <s v="tier - 1"/>
    <s v="R1012"/>
    <s v="14-Jul-2003"/>
    <s v="Oct"/>
    <x v="0"/>
    <x v="2"/>
    <s v="R1012"/>
    <n v="2003"/>
    <n v="14"/>
    <s v="14-Oct-2003"/>
    <n v="37908"/>
    <n v="19"/>
  </r>
  <r>
    <s v="Id56"/>
    <n v="1975"/>
    <s v="Oct"/>
    <n v="23"/>
    <n v="1"/>
    <n v="42969.85"/>
    <s v="tier - 1"/>
    <s v="tier - 3"/>
    <s v="R1013"/>
    <s v="23-Oct-1975"/>
    <s v="Jul"/>
    <x v="0"/>
    <x v="0"/>
    <s v="R1013"/>
    <n v="1975"/>
    <n v="23"/>
    <s v="23-Jul-1975"/>
    <n v="27598"/>
    <n v="47"/>
  </r>
  <r>
    <s v="Id560"/>
    <n v="1994"/>
    <s v="Jul"/>
    <n v="1"/>
    <n v="3"/>
    <n v="17663.14"/>
    <s v="tier - 1"/>
    <s v="tier - 3"/>
    <s v="R1013"/>
    <s v="1-Jul-1994"/>
    <s v="Dec"/>
    <x v="0"/>
    <x v="0"/>
    <s v="R1013"/>
    <n v="1994"/>
    <n v="1"/>
    <s v="1-Dec-1994"/>
    <n v="34669"/>
    <n v="28"/>
  </r>
  <r>
    <s v="Id561"/>
    <n v="1990"/>
    <s v="Oct"/>
    <n v="25"/>
    <n v="1"/>
    <n v="17626.240000000002"/>
    <s v="tier - 1"/>
    <s v="tier - 3"/>
    <s v="R1013"/>
    <s v="25-Oct-1990"/>
    <s v="Aug"/>
    <x v="0"/>
    <x v="0"/>
    <s v="R1013"/>
    <n v="1990"/>
    <n v="25"/>
    <s v="25-Aug-1990"/>
    <n v="33110"/>
    <n v="32"/>
  </r>
  <r>
    <s v="Id562"/>
    <n v="1970"/>
    <s v="Jul"/>
    <n v="26"/>
    <n v="0"/>
    <n v="17584.72"/>
    <s v="tier - 1"/>
    <s v="tier - 3"/>
    <s v="R1012"/>
    <s v="26-Jul-1970"/>
    <s v="Sep"/>
    <x v="0"/>
    <x v="0"/>
    <s v="R1012"/>
    <n v="1970"/>
    <n v="26"/>
    <s v="26-Sep-1970"/>
    <n v="25837"/>
    <n v="52"/>
  </r>
  <r>
    <s v="Id563"/>
    <n v="2002"/>
    <s v="Aug"/>
    <n v="25"/>
    <n v="1"/>
    <n v="17560.38"/>
    <s v="tier - 1"/>
    <s v="tier - 1"/>
    <s v="R1012"/>
    <s v="25-Aug-2002"/>
    <s v="Aug"/>
    <x v="0"/>
    <x v="2"/>
    <s v="R1012"/>
    <n v="2002"/>
    <n v="25"/>
    <s v="25-Aug-2002"/>
    <n v="37493"/>
    <n v="20"/>
  </r>
  <r>
    <s v="Id564"/>
    <n v="1963"/>
    <s v="Nov"/>
    <n v="16"/>
    <n v="0"/>
    <n v="17556.88"/>
    <s v="tier - 1"/>
    <s v="tier - 2"/>
    <s v="R1012"/>
    <s v="16-Nov-1963"/>
    <s v="Sep"/>
    <x v="0"/>
    <x v="1"/>
    <s v="R1012"/>
    <n v="1963"/>
    <n v="16"/>
    <s v="16-Sep-1963"/>
    <n v="23270"/>
    <n v="59"/>
  </r>
  <r>
    <s v="Id565"/>
    <n v="1968"/>
    <s v="Jul"/>
    <n v="12"/>
    <n v="0"/>
    <n v="17507.47"/>
    <s v="tier - 1"/>
    <s v="tier - 1"/>
    <s v="R1026"/>
    <s v="12-Jul-1968"/>
    <s v="Dec"/>
    <x v="0"/>
    <x v="2"/>
    <s v="R1026"/>
    <n v="1968"/>
    <n v="12"/>
    <s v="12-Dec-1968"/>
    <n v="25184"/>
    <n v="54"/>
  </r>
  <r>
    <s v="Id566"/>
    <n v="1965"/>
    <s v="Jun"/>
    <n v="16"/>
    <n v="0"/>
    <n v="17505.650000000001"/>
    <s v="tier - 1"/>
    <s v="tier - 2"/>
    <s v="R1023"/>
    <s v="16-Jun-1965"/>
    <s v="Nov"/>
    <x v="0"/>
    <x v="1"/>
    <s v="R1023"/>
    <n v="1965"/>
    <n v="16"/>
    <s v="16-Nov-1965"/>
    <n v="24062"/>
    <n v="57"/>
  </r>
  <r>
    <s v="Id567"/>
    <n v="1990"/>
    <s v="Dec"/>
    <n v="29"/>
    <n v="0"/>
    <n v="17496.310000000001"/>
    <s v="tier - 1"/>
    <s v="tier - 2"/>
    <s v="R1011"/>
    <s v="29-Dec-1990"/>
    <s v="Nov"/>
    <x v="0"/>
    <x v="1"/>
    <s v="R1011"/>
    <n v="1990"/>
    <n v="29"/>
    <s v="29-Nov-1990"/>
    <n v="33206"/>
    <n v="32"/>
  </r>
  <r>
    <s v="Id568"/>
    <n v="1971"/>
    <s v="Jun"/>
    <n v="8"/>
    <n v="0"/>
    <n v="17479.53"/>
    <s v="tier - 1"/>
    <s v="tier - 1"/>
    <s v="R1012"/>
    <s v="8-Jun-1971"/>
    <s v="Jul"/>
    <x v="0"/>
    <x v="2"/>
    <s v="R1012"/>
    <n v="1971"/>
    <n v="8"/>
    <s v="8-Jul-1971"/>
    <n v="26122"/>
    <n v="51"/>
  </r>
  <r>
    <s v="Id569"/>
    <n v="2003"/>
    <s v="Nov"/>
    <n v="2"/>
    <n v="0"/>
    <n v="17468.98"/>
    <s v="tier - 2"/>
    <s v="tier - 1"/>
    <s v="R1012"/>
    <s v="2-Nov-2003"/>
    <s v="Nov"/>
    <x v="2"/>
    <x v="2"/>
    <s v="R1012"/>
    <n v="2003"/>
    <n v="2"/>
    <s v="2-Nov-2003"/>
    <n v="37927"/>
    <n v="19"/>
  </r>
  <r>
    <s v="Id57"/>
    <n v="1972"/>
    <s v="Sep"/>
    <n v="10"/>
    <n v="2"/>
    <n v="42856.84"/>
    <s v="tier - 1"/>
    <s v="tier - 1"/>
    <s v="R1011"/>
    <s v="10-Sep-1972"/>
    <s v="Aug"/>
    <x v="0"/>
    <x v="2"/>
    <s v="R1011"/>
    <n v="1972"/>
    <n v="10"/>
    <s v="10-Aug-1972"/>
    <n v="26521"/>
    <n v="50"/>
  </r>
  <r>
    <s v="Id570"/>
    <n v="1992"/>
    <s v="Oct"/>
    <n v="18"/>
    <n v="2"/>
    <n v="17361.77"/>
    <s v="tier - 2"/>
    <s v="tier - 1"/>
    <s v="R1012"/>
    <s v="18-Oct-1992"/>
    <s v="Oct"/>
    <x v="2"/>
    <x v="2"/>
    <s v="R1012"/>
    <n v="1992"/>
    <n v="18"/>
    <s v="18-Oct-1992"/>
    <n v="33895"/>
    <n v="30"/>
  </r>
  <r>
    <s v="Id571"/>
    <n v="2003"/>
    <s v="Nov"/>
    <n v="1"/>
    <n v="0"/>
    <n v="17352.68"/>
    <s v="tier - 2"/>
    <s v="tier - 3"/>
    <s v="R1012"/>
    <s v="1-Nov-2003"/>
    <s v="Sep"/>
    <x v="2"/>
    <x v="0"/>
    <s v="R1012"/>
    <n v="2003"/>
    <n v="1"/>
    <s v="1-Sep-2003"/>
    <n v="37865"/>
    <n v="19"/>
  </r>
  <r>
    <s v="Id572"/>
    <n v="1963"/>
    <s v="Jul"/>
    <n v="12"/>
    <n v="0"/>
    <n v="17337.580000000002"/>
    <s v="tier - 2"/>
    <s v="tier - 3"/>
    <s v="R1023"/>
    <s v="12-Jul-1963"/>
    <s v="Dec"/>
    <x v="2"/>
    <x v="0"/>
    <s v="R1023"/>
    <n v="1963"/>
    <n v="12"/>
    <s v="12-Dec-1963"/>
    <n v="23357"/>
    <n v="59"/>
  </r>
  <r>
    <s v="Id573"/>
    <n v="1975"/>
    <s v="Aug"/>
    <n v="25"/>
    <n v="1"/>
    <n v="17253.43"/>
    <s v="tier - 2"/>
    <s v="tier - 3"/>
    <s v="R1026"/>
    <s v="25-Aug-1975"/>
    <s v="Aug"/>
    <x v="2"/>
    <x v="0"/>
    <s v="R1026"/>
    <n v="1975"/>
    <n v="25"/>
    <s v="25-Aug-1975"/>
    <n v="27631"/>
    <n v="47"/>
  </r>
  <r>
    <s v="Id574"/>
    <n v="1982"/>
    <s v="Oct"/>
    <n v="22"/>
    <n v="1"/>
    <n v="17179.52"/>
    <s v="tier - 2"/>
    <s v="tier - 1"/>
    <s v="R1013"/>
    <s v="22-Oct-1982"/>
    <s v="Sep"/>
    <x v="2"/>
    <x v="2"/>
    <s v="R1013"/>
    <n v="1982"/>
    <n v="22"/>
    <s v="22-Sep-1982"/>
    <n v="30216"/>
    <n v="40"/>
  </r>
  <r>
    <s v="Id575"/>
    <n v="2004"/>
    <s v="Aug"/>
    <n v="18"/>
    <n v="1"/>
    <n v="17178.68"/>
    <s v="tier - 2"/>
    <s v="tier - 2"/>
    <s v="R1019"/>
    <s v="18-Aug-2004"/>
    <s v="Nov"/>
    <x v="2"/>
    <x v="1"/>
    <s v="R1019"/>
    <n v="2004"/>
    <n v="18"/>
    <s v="18-Nov-2004"/>
    <n v="38309"/>
    <n v="18"/>
  </r>
  <r>
    <s v="Id576"/>
    <n v="1964"/>
    <s v="Jun"/>
    <n v="7"/>
    <n v="0"/>
    <n v="17174.52"/>
    <s v="tier - 2"/>
    <s v="tier - 2"/>
    <s v="R1012"/>
    <s v="7-Jun-1964"/>
    <s v="Jun"/>
    <x v="2"/>
    <x v="1"/>
    <s v="R1012"/>
    <n v="1964"/>
    <n v="7"/>
    <s v="7-Jun-1964"/>
    <n v="23535"/>
    <n v="59"/>
  </r>
  <r>
    <s v="Id577"/>
    <n v="1965"/>
    <s v="Sep"/>
    <n v="16"/>
    <n v="0"/>
    <n v="17172.27"/>
    <s v="tier - 2"/>
    <s v="tier - 2"/>
    <s v="R1026"/>
    <s v="16-Sep-1965"/>
    <s v="Dec"/>
    <x v="2"/>
    <x v="1"/>
    <s v="R1026"/>
    <n v="1965"/>
    <n v="16"/>
    <s v="16-Dec-1965"/>
    <n v="24092"/>
    <n v="57"/>
  </r>
  <r>
    <s v="Id578"/>
    <n v="1998"/>
    <s v="Jun"/>
    <n v="3"/>
    <n v="4"/>
    <n v="17128.43"/>
    <s v="tier - 2"/>
    <s v="tier - 3"/>
    <s v="R1016"/>
    <s v="3-Jun-1998"/>
    <s v="Nov"/>
    <x v="2"/>
    <x v="0"/>
    <s v="R1016"/>
    <n v="1998"/>
    <n v="3"/>
    <s v="3-Nov-1998"/>
    <n v="36102"/>
    <n v="24"/>
  </r>
  <r>
    <s v="Id579"/>
    <n v="2002"/>
    <s v="Jun"/>
    <n v="28"/>
    <n v="1"/>
    <n v="17085.27"/>
    <s v="tier - 2"/>
    <s v="tier - 3"/>
    <s v="R1013"/>
    <s v="28-Jun-2002"/>
    <s v="Jul"/>
    <x v="2"/>
    <x v="0"/>
    <s v="R1013"/>
    <n v="2002"/>
    <n v="28"/>
    <s v="28-Jul-2002"/>
    <n v="37465"/>
    <n v="20"/>
  </r>
  <r>
    <s v="Id58"/>
    <n v="1965"/>
    <s v="Oct"/>
    <n v="29"/>
    <n v="0"/>
    <n v="42764.12"/>
    <s v="tier - 1"/>
    <s v="tier - 2"/>
    <s v="R1011"/>
    <s v="29-Oct-1965"/>
    <s v="Sep"/>
    <x v="0"/>
    <x v="1"/>
    <s v="R1011"/>
    <n v="1965"/>
    <n v="29"/>
    <s v="29-Sep-1965"/>
    <n v="24014"/>
    <n v="57"/>
  </r>
  <r>
    <s v="Id580"/>
    <n v="2003"/>
    <s v="Dec"/>
    <n v="26"/>
    <n v="0"/>
    <n v="17081.080000000002"/>
    <s v="tier - 2"/>
    <s v="tier - 2"/>
    <s v="R1011"/>
    <s v="26-Dec-2003"/>
    <s v="Sep"/>
    <x v="2"/>
    <x v="1"/>
    <s v="R1011"/>
    <n v="2003"/>
    <n v="26"/>
    <s v="26-Sep-2003"/>
    <n v="37890"/>
    <n v="19"/>
  </r>
  <r>
    <s v="Id581"/>
    <n v="1996"/>
    <s v="Jun"/>
    <n v="10"/>
    <n v="0"/>
    <n v="17043.34"/>
    <s v="tier - 2"/>
    <s v="tier - 3"/>
    <s v="R1013"/>
    <s v="10-Jun-1996"/>
    <s v="Aug"/>
    <x v="2"/>
    <x v="0"/>
    <s v="R1013"/>
    <n v="1996"/>
    <n v="10"/>
    <s v="10-Aug-1996"/>
    <n v="35287"/>
    <n v="26"/>
  </r>
  <r>
    <s v="Id582"/>
    <n v="1971"/>
    <s v="Aug"/>
    <n v="22"/>
    <n v="0"/>
    <n v="17016.009999999998"/>
    <s v="tier - 2"/>
    <s v="tier - 2"/>
    <s v="R1023"/>
    <s v="22-Aug-1971"/>
    <s v="Aug"/>
    <x v="2"/>
    <x v="1"/>
    <s v="R1023"/>
    <n v="1971"/>
    <n v="22"/>
    <s v="22-Aug-1971"/>
    <n v="26167"/>
    <n v="51"/>
  </r>
  <r>
    <s v="Id583"/>
    <n v="1980"/>
    <s v="Jul"/>
    <n v="16"/>
    <n v="2"/>
    <n v="16990.55"/>
    <s v="tier - 2"/>
    <s v="tier - 3"/>
    <s v="R1012"/>
    <s v="16-Jul-1980"/>
    <s v="Sep"/>
    <x v="2"/>
    <x v="0"/>
    <s v="R1012"/>
    <n v="1980"/>
    <n v="16"/>
    <s v="16-Sep-1980"/>
    <n v="29480"/>
    <n v="42"/>
  </r>
  <r>
    <s v="Id584"/>
    <n v="1977"/>
    <s v="Aug"/>
    <n v="25"/>
    <n v="2"/>
    <n v="16921.09"/>
    <s v="tier - 2"/>
    <s v="tier - 3"/>
    <s v="R1023"/>
    <s v="25-Aug-1977"/>
    <s v="Dec"/>
    <x v="2"/>
    <x v="0"/>
    <s v="R1023"/>
    <n v="1977"/>
    <n v="25"/>
    <s v="25-Dec-1977"/>
    <n v="28484"/>
    <n v="45"/>
  </r>
  <r>
    <s v="Id585"/>
    <n v="1968"/>
    <s v="Oct"/>
    <n v="21"/>
    <n v="0"/>
    <n v="16903.5"/>
    <s v="tier - 2"/>
    <s v="tier - 3"/>
    <s v="R1012"/>
    <s v="21-Oct-1968"/>
    <s v="Oct"/>
    <x v="2"/>
    <x v="0"/>
    <s v="R1012"/>
    <n v="1968"/>
    <n v="21"/>
    <s v="21-Oct-1968"/>
    <n v="25132"/>
    <n v="54"/>
  </r>
  <r>
    <s v="Id586"/>
    <n v="2003"/>
    <s v="Sep"/>
    <n v="10"/>
    <n v="0"/>
    <n v="16884.919999999998"/>
    <s v="tier - 2"/>
    <s v="tier - 2"/>
    <s v="R1011"/>
    <s v="10-Sep-2003"/>
    <s v="Aug"/>
    <x v="2"/>
    <x v="1"/>
    <s v="R1011"/>
    <n v="2003"/>
    <n v="10"/>
    <s v="10-Aug-2003"/>
    <n v="37843"/>
    <n v="19"/>
  </r>
  <r>
    <s v="Id587"/>
    <n v="1974"/>
    <s v="Aug"/>
    <n v="8"/>
    <n v="0"/>
    <n v="16841.32"/>
    <s v="tier - 2"/>
    <s v="tier - 3"/>
    <s v="R1011"/>
    <s v="8-Aug-1974"/>
    <s v="Sep"/>
    <x v="2"/>
    <x v="0"/>
    <s v="R1011"/>
    <n v="1974"/>
    <n v="8"/>
    <s v="8-Sep-1974"/>
    <n v="27280"/>
    <n v="48"/>
  </r>
  <r>
    <s v="Id588"/>
    <n v="1995"/>
    <s v="Oct"/>
    <n v="19"/>
    <n v="1"/>
    <n v="16796.41"/>
    <s v="tier - 2"/>
    <s v="tier - 3"/>
    <s v="R1024"/>
    <s v="19-Oct-1995"/>
    <s v="Aug"/>
    <x v="2"/>
    <x v="0"/>
    <s v="R1024"/>
    <n v="1995"/>
    <n v="19"/>
    <s v="19-Aug-1995"/>
    <n v="34930"/>
    <n v="27"/>
  </r>
  <r>
    <s v="Id589"/>
    <n v="1962"/>
    <s v="Jul"/>
    <n v="29"/>
    <n v="0"/>
    <n v="16779.400000000001"/>
    <s v="tier - 2"/>
    <s v="tier - 2"/>
    <s v="R1026"/>
    <s v="29-Jul-1962"/>
    <s v="Jun"/>
    <x v="2"/>
    <x v="1"/>
    <s v="R1026"/>
    <n v="1962"/>
    <n v="29"/>
    <s v="29-Jun-1962"/>
    <n v="22826"/>
    <n v="60"/>
  </r>
  <r>
    <s v="Id59"/>
    <n v="1977"/>
    <s v="Oct"/>
    <n v="21"/>
    <n v="2"/>
    <n v="42760.5"/>
    <s v="tier - 1"/>
    <s v="tier - 2"/>
    <s v="R1012"/>
    <s v="21-Oct-1977"/>
    <s v="Dec"/>
    <x v="0"/>
    <x v="1"/>
    <s v="R1012"/>
    <n v="1977"/>
    <n v="21"/>
    <s v="21-Dec-1977"/>
    <n v="28480"/>
    <n v="45"/>
  </r>
  <r>
    <s v="Id590"/>
    <n v="1989"/>
    <s v="Sep"/>
    <n v="23"/>
    <n v="2"/>
    <n v="16776.3"/>
    <s v="tier - 2"/>
    <s v="tier - 2"/>
    <s v="R1024"/>
    <s v="23-Sep-1989"/>
    <s v="Aug"/>
    <x v="2"/>
    <x v="1"/>
    <s v="R1024"/>
    <n v="1989"/>
    <n v="23"/>
    <s v="23-Aug-1989"/>
    <n v="32743"/>
    <n v="33"/>
  </r>
  <r>
    <s v="Id591"/>
    <n v="1974"/>
    <s v="Aug"/>
    <n v="28"/>
    <n v="0"/>
    <n v="16770.990000000002"/>
    <s v="tier - 2"/>
    <s v="tier - 1"/>
    <s v="R1012"/>
    <s v="28-Aug-1974"/>
    <s v="Aug"/>
    <x v="2"/>
    <x v="2"/>
    <s v="R1012"/>
    <n v="1974"/>
    <n v="28"/>
    <s v="28-Aug-1974"/>
    <n v="27269"/>
    <n v="48"/>
  </r>
  <r>
    <s v="Id592"/>
    <n v="1993"/>
    <s v="Nov"/>
    <n v="5"/>
    <n v="1"/>
    <n v="16657.72"/>
    <s v="tier - 2"/>
    <s v="tier - 1"/>
    <s v="R1024"/>
    <s v="5-Nov-1993"/>
    <s v="Dec"/>
    <x v="2"/>
    <x v="2"/>
    <s v="R1024"/>
    <n v="1993"/>
    <n v="5"/>
    <s v="5-Dec-1993"/>
    <n v="34308"/>
    <n v="29"/>
  </r>
  <r>
    <s v="Id593"/>
    <n v="1977"/>
    <s v="Sep"/>
    <n v="25"/>
    <n v="2"/>
    <n v="16631.61"/>
    <s v="tier - 2"/>
    <s v="tier - 1"/>
    <s v="R1012"/>
    <s v="25-Sep-1977"/>
    <s v="Nov"/>
    <x v="2"/>
    <x v="2"/>
    <s v="R1012"/>
    <n v="1977"/>
    <n v="25"/>
    <s v="25-Nov-1977"/>
    <n v="28454"/>
    <n v="45"/>
  </r>
  <r>
    <s v="Id594"/>
    <n v="1975"/>
    <s v="Jul"/>
    <n v="24"/>
    <n v="1"/>
    <n v="16602.18"/>
    <s v="tier - 2"/>
    <s v="tier - 1"/>
    <s v="R1026"/>
    <s v="24-Jul-1975"/>
    <s v="Jul"/>
    <x v="2"/>
    <x v="2"/>
    <s v="R1026"/>
    <n v="1975"/>
    <n v="24"/>
    <s v="24-Jul-1975"/>
    <n v="27599"/>
    <n v="47"/>
  </r>
  <r>
    <s v="Id595"/>
    <n v="1970"/>
    <s v="Jul"/>
    <n v="10"/>
    <n v="0"/>
    <n v="16600.16"/>
    <s v="tier - 2"/>
    <s v="tier - 2"/>
    <s v="R1011"/>
    <s v="10-Jul-1970"/>
    <s v="Nov"/>
    <x v="2"/>
    <x v="1"/>
    <s v="R1011"/>
    <n v="1970"/>
    <n v="10"/>
    <s v="10-Nov-1970"/>
    <n v="25882"/>
    <n v="52"/>
  </r>
  <r>
    <s v="Id596"/>
    <n v="1963"/>
    <s v="Jun"/>
    <n v="25"/>
    <n v="0"/>
    <n v="16587.96"/>
    <s v="tier - 2"/>
    <s v="tier - 2"/>
    <s v="R1023"/>
    <s v="25-Jun-1963"/>
    <s v="Sep"/>
    <x v="2"/>
    <x v="1"/>
    <s v="R1023"/>
    <n v="1963"/>
    <n v="25"/>
    <s v="25-Sep-1963"/>
    <n v="23279"/>
    <n v="59"/>
  </r>
  <r>
    <s v="Id597"/>
    <n v="2001"/>
    <s v="Jun"/>
    <n v="25"/>
    <n v="0"/>
    <n v="16586.5"/>
    <s v="tier - 2"/>
    <s v="tier - 1"/>
    <s v="R1013"/>
    <s v="25-Jun-2001"/>
    <s v="Dec"/>
    <x v="2"/>
    <x v="2"/>
    <s v="R1013"/>
    <n v="2001"/>
    <n v="25"/>
    <s v="25-Dec-2001"/>
    <n v="37250"/>
    <n v="21"/>
  </r>
  <r>
    <s v="Id598"/>
    <n v="1995"/>
    <s v="Dec"/>
    <n v="23"/>
    <n v="0"/>
    <n v="16577.78"/>
    <s v="tier - 2"/>
    <s v="tier - 1"/>
    <s v="R1013"/>
    <s v="23-Dec-1995"/>
    <s v="Aug"/>
    <x v="2"/>
    <x v="2"/>
    <s v="R1013"/>
    <n v="1995"/>
    <n v="23"/>
    <s v="23-Aug-1995"/>
    <n v="34934"/>
    <n v="27"/>
  </r>
  <r>
    <s v="Id599"/>
    <n v="1958"/>
    <s v="Oct"/>
    <n v="10"/>
    <n v="3"/>
    <n v="16455.71"/>
    <s v="tier - 2"/>
    <s v="tier - 2"/>
    <s v="R1012"/>
    <s v="10-Oct-1958"/>
    <s v="Nov"/>
    <x v="2"/>
    <x v="1"/>
    <s v="R1012"/>
    <n v="1958"/>
    <n v="10"/>
    <s v="10-Nov-1958"/>
    <n v="21499"/>
    <n v="64"/>
  </r>
  <r>
    <s v="Id6"/>
    <n v="1962"/>
    <s v="Aug"/>
    <n v="4"/>
    <n v="0"/>
    <n v="52590.83"/>
    <s v="tier - 1"/>
    <s v="tier - 3"/>
    <s v="R1011"/>
    <s v="4-Aug-1962"/>
    <s v="Oct"/>
    <x v="0"/>
    <x v="0"/>
    <s v="R1011"/>
    <n v="1962"/>
    <n v="4"/>
    <s v="4-Oct-1962"/>
    <n v="22923"/>
    <n v="60"/>
  </r>
  <r>
    <s v="Id60"/>
    <n v="1971"/>
    <s v="Nov"/>
    <n v="3"/>
    <n v="0"/>
    <n v="42644.2"/>
    <s v="tier - 1"/>
    <s v="tier - 3"/>
    <s v="R1011"/>
    <s v="3-Nov-1971"/>
    <s v="Oct"/>
    <x v="0"/>
    <x v="0"/>
    <s v="R1011"/>
    <n v="1971"/>
    <n v="3"/>
    <s v="3-Oct-1971"/>
    <n v="26209"/>
    <n v="51"/>
  </r>
  <r>
    <s v="Id600"/>
    <n v="2003"/>
    <s v="Dec"/>
    <n v="20"/>
    <n v="1"/>
    <n v="16450.89"/>
    <s v="tier - 2"/>
    <s v="tier - 1"/>
    <s v="R1012"/>
    <s v="20-Dec-2003"/>
    <s v="Nov"/>
    <x v="2"/>
    <x v="2"/>
    <s v="R1012"/>
    <n v="2003"/>
    <n v="20"/>
    <s v="20-Nov-2003"/>
    <n v="37945"/>
    <n v="19"/>
  </r>
  <r>
    <s v="Id601"/>
    <n v="1995"/>
    <s v="Sep"/>
    <n v="28"/>
    <n v="3"/>
    <n v="16420.490000000002"/>
    <s v="tier - 2"/>
    <s v="tier - 3"/>
    <s v="R1012"/>
    <s v="28-Sep-1995"/>
    <s v="Aug"/>
    <x v="2"/>
    <x v="0"/>
    <s v="R1012"/>
    <n v="1995"/>
    <n v="28"/>
    <s v="28-Aug-1995"/>
    <n v="34939"/>
    <n v="27"/>
  </r>
  <r>
    <s v="Id602"/>
    <n v="1965"/>
    <s v="Dec"/>
    <n v="5"/>
    <n v="0"/>
    <n v="16351.42"/>
    <s v="tier - 2"/>
    <s v="tier - 3"/>
    <s v="R1026"/>
    <s v="5-Dec-1965"/>
    <s v="Jun"/>
    <x v="2"/>
    <x v="0"/>
    <s v="R1026"/>
    <n v="1965"/>
    <n v="5"/>
    <s v="5-Jun-1965"/>
    <n v="23898"/>
    <n v="58"/>
  </r>
  <r>
    <s v="Id603"/>
    <n v="1969"/>
    <s v="Aug"/>
    <n v="8"/>
    <n v="0"/>
    <n v="16311.05"/>
    <s v="tier - 2"/>
    <s v="tier - 3"/>
    <s v="R1026"/>
    <s v="8-Aug-1969"/>
    <s v="Jun"/>
    <x v="2"/>
    <x v="0"/>
    <s v="R1026"/>
    <n v="1969"/>
    <n v="8"/>
    <s v="8-Jun-1969"/>
    <n v="25362"/>
    <n v="54"/>
  </r>
  <r>
    <s v="Id604"/>
    <n v="2003"/>
    <s v="Aug"/>
    <n v="24"/>
    <n v="0"/>
    <n v="16297.85"/>
    <s v="tier - 2"/>
    <s v="tier - 3"/>
    <s v="R1011"/>
    <s v="24-Aug-2003"/>
    <s v="Aug"/>
    <x v="2"/>
    <x v="0"/>
    <s v="R1011"/>
    <n v="2003"/>
    <n v="24"/>
    <s v="24-Aug-2003"/>
    <n v="37857"/>
    <n v="19"/>
  </r>
  <r>
    <s v="Id605"/>
    <n v="1972"/>
    <s v="Jul"/>
    <n v="30"/>
    <n v="0"/>
    <n v="16267.32"/>
    <s v="tier - 2"/>
    <s v="tier - 2"/>
    <s v="R1023"/>
    <s v="30-Jul-1972"/>
    <s v="Jul"/>
    <x v="2"/>
    <x v="1"/>
    <s v="R1023"/>
    <n v="1972"/>
    <n v="30"/>
    <s v="30-Jul-1972"/>
    <n v="26510"/>
    <n v="50"/>
  </r>
  <r>
    <s v="Id606"/>
    <n v="2002"/>
    <s v="Sep"/>
    <n v="8"/>
    <n v="0"/>
    <n v="16232.85"/>
    <s v="tier - 2"/>
    <s v="tier - 1"/>
    <s v="R1011"/>
    <s v="8-Sep-2002"/>
    <s v="Dec"/>
    <x v="2"/>
    <x v="2"/>
    <s v="R1011"/>
    <n v="2002"/>
    <n v="8"/>
    <s v="8-Dec-2002"/>
    <n v="37598"/>
    <n v="20"/>
  </r>
  <r>
    <s v="Id607"/>
    <n v="1988"/>
    <s v="Aug"/>
    <n v="21"/>
    <n v="3"/>
    <n v="16205.88"/>
    <s v="tier - 2"/>
    <s v="tier - 1"/>
    <s v="R1012"/>
    <s v="21-Aug-1988"/>
    <s v="Jun"/>
    <x v="2"/>
    <x v="2"/>
    <s v="R1012"/>
    <n v="1988"/>
    <n v="21"/>
    <s v="21-Jun-1988"/>
    <n v="32315"/>
    <n v="34"/>
  </r>
  <r>
    <s v="Id608"/>
    <n v="1988"/>
    <s v="Aug"/>
    <n v="6"/>
    <n v="3"/>
    <n v="16199.1"/>
    <s v="tier - 2"/>
    <s v="tier - 2"/>
    <s v="R1012"/>
    <s v="6-Aug-1988"/>
    <s v="Sep"/>
    <x v="2"/>
    <x v="1"/>
    <s v="R1012"/>
    <n v="1988"/>
    <n v="6"/>
    <s v="6-Sep-1988"/>
    <n v="32392"/>
    <n v="34"/>
  </r>
  <r>
    <s v="Id609"/>
    <n v="1974"/>
    <s v="Sep"/>
    <n v="11"/>
    <n v="0"/>
    <n v="16190.97"/>
    <s v="tier - 2"/>
    <s v="tier - 3"/>
    <s v="R1012"/>
    <s v="11-Sep-1974"/>
    <s v="Dec"/>
    <x v="2"/>
    <x v="0"/>
    <s v="R1012"/>
    <n v="1974"/>
    <n v="11"/>
    <s v="11-Dec-1974"/>
    <n v="27374"/>
    <n v="48"/>
  </r>
  <r>
    <s v="Id61"/>
    <n v="1979"/>
    <s v="Dec"/>
    <n v="27"/>
    <n v="2"/>
    <n v="42560.43"/>
    <s v="tier - 1"/>
    <s v="tier - 3"/>
    <s v="R1013"/>
    <s v="27-Dec-1979"/>
    <s v="Aug"/>
    <x v="0"/>
    <x v="0"/>
    <s v="R1013"/>
    <n v="1979"/>
    <n v="27"/>
    <s v="27-Aug-1979"/>
    <n v="29094"/>
    <n v="43"/>
  </r>
  <r>
    <s v="Id610"/>
    <n v="1982"/>
    <s v="Jul"/>
    <n v="6"/>
    <n v="3"/>
    <n v="16152.04"/>
    <s v="tier - 2"/>
    <s v="tier - 1"/>
    <s v="R1026"/>
    <s v="6-Jul-1982"/>
    <s v="Oct"/>
    <x v="2"/>
    <x v="2"/>
    <s v="R1026"/>
    <n v="1982"/>
    <n v="6"/>
    <s v="6-Oct-1982"/>
    <n v="30230"/>
    <n v="40"/>
  </r>
  <r>
    <s v="Id611"/>
    <n v="1993"/>
    <s v="Dec"/>
    <n v="12"/>
    <n v="0"/>
    <n v="16138.76"/>
    <s v="tier - 2"/>
    <s v="tier - 3"/>
    <s v="R1017"/>
    <s v="12-Dec-1993"/>
    <s v="Nov"/>
    <x v="2"/>
    <x v="0"/>
    <s v="R1017"/>
    <n v="1993"/>
    <n v="12"/>
    <s v="12-Nov-1993"/>
    <n v="34285"/>
    <n v="29"/>
  </r>
  <r>
    <s v="Id612"/>
    <n v="1987"/>
    <s v="Oct"/>
    <n v="6"/>
    <n v="3"/>
    <n v="16122.65"/>
    <s v="tier - 2"/>
    <s v="tier - 1"/>
    <s v="R1011"/>
    <s v="6-Oct-1987"/>
    <s v="Jul"/>
    <x v="2"/>
    <x v="2"/>
    <s v="R1011"/>
    <n v="1987"/>
    <n v="6"/>
    <s v="6-Jul-1987"/>
    <n v="31964"/>
    <n v="35"/>
  </r>
  <r>
    <s v="Id613"/>
    <n v="1993"/>
    <s v="Aug"/>
    <n v="8"/>
    <n v="0"/>
    <n v="16115.3"/>
    <s v="tier - 2"/>
    <s v="tier - 1"/>
    <s v="R1024"/>
    <s v="8-Aug-1993"/>
    <s v="Oct"/>
    <x v="2"/>
    <x v="2"/>
    <s v="R1024"/>
    <n v="1993"/>
    <n v="8"/>
    <s v="8-Oct-1993"/>
    <n v="34250"/>
    <n v="29"/>
  </r>
  <r>
    <s v="Id614"/>
    <n v="1985"/>
    <s v="Aug"/>
    <n v="27"/>
    <n v="3"/>
    <n v="16097.94"/>
    <s v="tier - 2"/>
    <s v="tier - 3"/>
    <s v="R1012"/>
    <s v="27-Aug-1985"/>
    <s v="Sep"/>
    <x v="2"/>
    <x v="0"/>
    <s v="R1012"/>
    <n v="1985"/>
    <n v="27"/>
    <s v="27-Sep-1985"/>
    <n v="31317"/>
    <n v="37"/>
  </r>
  <r>
    <s v="Id615"/>
    <n v="1958"/>
    <s v="Jun"/>
    <n v="21"/>
    <n v="3"/>
    <n v="16085.13"/>
    <s v="tier - 2"/>
    <s v="tier - 2"/>
    <s v="R1013"/>
    <s v="21-Jun-1958"/>
    <s v="Jun"/>
    <x v="2"/>
    <x v="1"/>
    <s v="R1013"/>
    <n v="1958"/>
    <n v="21"/>
    <s v="21-Jun-1958"/>
    <n v="21357"/>
    <n v="64"/>
  </r>
  <r>
    <s v="Id616"/>
    <n v="1958"/>
    <s v="Oct"/>
    <n v="22"/>
    <n v="2"/>
    <n v="16069.08"/>
    <s v="tier - 2"/>
    <s v="tier - 2"/>
    <s v="R1024"/>
    <s v="22-Oct-1958"/>
    <s v="Oct"/>
    <x v="2"/>
    <x v="1"/>
    <s v="R1024"/>
    <n v="1958"/>
    <n v="22"/>
    <s v="22-Oct-1958"/>
    <n v="21480"/>
    <n v="64"/>
  </r>
  <r>
    <s v="Id617"/>
    <n v="1978"/>
    <s v="Sep"/>
    <n v="16"/>
    <n v="2"/>
    <n v="16062.89"/>
    <s v="tier - 2"/>
    <s v="tier - 2"/>
    <s v="R1026"/>
    <s v="16-Sep-1978"/>
    <s v="Jun"/>
    <x v="2"/>
    <x v="1"/>
    <s v="R1026"/>
    <n v="1978"/>
    <n v="16"/>
    <s v="16-Jun-1978"/>
    <n v="28657"/>
    <n v="44"/>
  </r>
  <r>
    <s v="Id618"/>
    <n v="1988"/>
    <s v="Dec"/>
    <n v="5"/>
    <n v="3"/>
    <n v="16059.06"/>
    <s v="tier - 2"/>
    <s v="tier - 3"/>
    <s v="R1012"/>
    <s v="5-Dec-1988"/>
    <s v="Aug"/>
    <x v="2"/>
    <x v="0"/>
    <s v="R1012"/>
    <n v="1988"/>
    <n v="5"/>
    <s v="5-Aug-1988"/>
    <n v="32360"/>
    <n v="34"/>
  </r>
  <r>
    <s v="Id619"/>
    <n v="1980"/>
    <s v="Sep"/>
    <n v="19"/>
    <n v="2"/>
    <n v="15966.19"/>
    <s v="tier - 2"/>
    <s v="tier - 2"/>
    <s v="R1012"/>
    <s v="19-Sep-1980"/>
    <s v="Oct"/>
    <x v="2"/>
    <x v="1"/>
    <s v="R1012"/>
    <n v="1980"/>
    <n v="19"/>
    <s v="19-Oct-1980"/>
    <n v="29513"/>
    <n v="42"/>
  </r>
  <r>
    <s v="Id62"/>
    <n v="1967"/>
    <s v="Jun"/>
    <n v="27"/>
    <n v="0"/>
    <n v="42538.720000000001"/>
    <s v="tier - 1"/>
    <s v="tier - 3"/>
    <s v="R1011"/>
    <s v="27-Jun-1967"/>
    <s v="Sep"/>
    <x v="0"/>
    <x v="0"/>
    <s v="R1011"/>
    <n v="1967"/>
    <n v="27"/>
    <s v="27-Sep-1967"/>
    <n v="24742"/>
    <n v="55"/>
  </r>
  <r>
    <s v="Id620"/>
    <n v="1982"/>
    <s v="Jul"/>
    <n v="24"/>
    <n v="3"/>
    <n v="15965.29"/>
    <s v="tier - 2"/>
    <s v="tier - 1"/>
    <s v="R1012"/>
    <s v="24-Jul-1982"/>
    <s v="Jun"/>
    <x v="2"/>
    <x v="2"/>
    <s v="R1012"/>
    <n v="1982"/>
    <n v="24"/>
    <s v="24-Jun-1982"/>
    <n v="30126"/>
    <n v="40"/>
  </r>
  <r>
    <s v="Id621"/>
    <n v="1980"/>
    <s v="Oct"/>
    <n v="12"/>
    <n v="2"/>
    <n v="15922.29"/>
    <s v="tier - 2"/>
    <s v="tier - 3"/>
    <s v="R1026"/>
    <s v="12-Oct-1980"/>
    <s v="Nov"/>
    <x v="2"/>
    <x v="0"/>
    <s v="R1026"/>
    <n v="1980"/>
    <n v="12"/>
    <s v="12-Nov-1980"/>
    <n v="29537"/>
    <n v="42"/>
  </r>
  <r>
    <s v="Id622"/>
    <n v="1962"/>
    <s v="Dec"/>
    <n v="25"/>
    <n v="0"/>
    <n v="15840.81"/>
    <s v="tier - 2"/>
    <s v="tier - 1"/>
    <s v="R1022"/>
    <s v="25-Dec-1962"/>
    <s v="Jul"/>
    <x v="2"/>
    <x v="2"/>
    <s v="R1022"/>
    <n v="1962"/>
    <n v="25"/>
    <s v="25-Jul-1962"/>
    <n v="22852"/>
    <n v="60"/>
  </r>
  <r>
    <s v="Id623"/>
    <n v="1982"/>
    <s v="Nov"/>
    <n v="11"/>
    <n v="4"/>
    <n v="15828.82"/>
    <s v="tier - 2"/>
    <s v="tier - 3"/>
    <s v="R1011"/>
    <s v="11-Nov-1982"/>
    <s v="Jun"/>
    <x v="2"/>
    <x v="0"/>
    <s v="R1011"/>
    <n v="1982"/>
    <n v="11"/>
    <s v="11-Jun-1982"/>
    <n v="30113"/>
    <n v="40"/>
  </r>
  <r>
    <s v="Id624"/>
    <n v="1984"/>
    <s v="Jun"/>
    <n v="26"/>
    <n v="0"/>
    <n v="15820.7"/>
    <s v="tier - 2"/>
    <s v="tier - 3"/>
    <s v="R1011"/>
    <s v="26-Jun-1984"/>
    <s v="Nov"/>
    <x v="2"/>
    <x v="0"/>
    <s v="R1011"/>
    <n v="1984"/>
    <n v="26"/>
    <s v="26-Nov-1984"/>
    <n v="31012"/>
    <n v="38"/>
  </r>
  <r>
    <s v="Id625"/>
    <n v="1997"/>
    <s v="Oct"/>
    <n v="9"/>
    <n v="0"/>
    <n v="15817.99"/>
    <s v="tier - 2"/>
    <s v="tier - 2"/>
    <s v="R1012"/>
    <s v="9-Oct-1997"/>
    <s v="Dec"/>
    <x v="2"/>
    <x v="1"/>
    <s v="R1012"/>
    <n v="1997"/>
    <n v="9"/>
    <s v="9-Dec-1997"/>
    <n v="35773"/>
    <n v="25"/>
  </r>
  <r>
    <s v="Id626"/>
    <n v="1974"/>
    <s v="Aug"/>
    <n v="29"/>
    <n v="0"/>
    <n v="15746.62"/>
    <s v="tier - 2"/>
    <s v="tier - 1"/>
    <s v="R1012"/>
    <s v="29-Aug-1974"/>
    <s v="Jun"/>
    <x v="2"/>
    <x v="2"/>
    <s v="R1012"/>
    <n v="1974"/>
    <n v="29"/>
    <s v="29-Jun-1974"/>
    <n v="27209"/>
    <n v="48"/>
  </r>
  <r>
    <s v="Id627"/>
    <n v="1976"/>
    <s v="Sep"/>
    <n v="20"/>
    <n v="2"/>
    <n v="15698.86"/>
    <s v="tier - 2"/>
    <s v="tier - 2"/>
    <s v="R1012"/>
    <s v="20-Sep-1976"/>
    <s v="Nov"/>
    <x v="2"/>
    <x v="1"/>
    <s v="R1012"/>
    <n v="1976"/>
    <n v="20"/>
    <s v="20-Nov-1976"/>
    <n v="28084"/>
    <n v="46"/>
  </r>
  <r>
    <s v="Id628"/>
    <n v="1973"/>
    <s v="Jun"/>
    <n v="26"/>
    <n v="0"/>
    <n v="15670.3"/>
    <s v="tier - 2"/>
    <s v="tier - 2"/>
    <s v="R1026"/>
    <s v="26-Jun-1973"/>
    <s v="Dec"/>
    <x v="2"/>
    <x v="1"/>
    <s v="R1026"/>
    <n v="1973"/>
    <n v="26"/>
    <s v="26-Dec-1973"/>
    <n v="27024"/>
    <n v="49"/>
  </r>
  <r>
    <s v="Id629"/>
    <n v="1988"/>
    <s v="Dec"/>
    <n v="22"/>
    <n v="3"/>
    <n v="15646.28"/>
    <s v="tier - 2"/>
    <s v="tier - 2"/>
    <s v="R1011"/>
    <s v="22-Dec-1988"/>
    <s v="Sep"/>
    <x v="2"/>
    <x v="1"/>
    <s v="R1011"/>
    <n v="1988"/>
    <n v="22"/>
    <s v="22-Sep-1988"/>
    <n v="32408"/>
    <n v="34"/>
  </r>
  <r>
    <s v="Id63"/>
    <n v="1968"/>
    <s v="Aug"/>
    <n v="3"/>
    <n v="0"/>
    <n v="42478.6"/>
    <s v="tier - 1"/>
    <s v="tier - 2"/>
    <s v="R1011"/>
    <s v="3-Aug-1968"/>
    <s v="Aug"/>
    <x v="0"/>
    <x v="1"/>
    <s v="R1011"/>
    <n v="1968"/>
    <n v="3"/>
    <s v="3-Aug-1968"/>
    <n v="25053"/>
    <n v="54"/>
  </r>
  <r>
    <s v="Id630"/>
    <n v="1960"/>
    <s v="Jun"/>
    <n v="6"/>
    <n v="3"/>
    <n v="15612.19"/>
    <s v="tier - 2"/>
    <s v="tier - 2"/>
    <s v="R1012"/>
    <s v="6-Jun-1960"/>
    <s v="Dec"/>
    <x v="2"/>
    <x v="1"/>
    <s v="R1012"/>
    <n v="1960"/>
    <n v="6"/>
    <s v="6-Dec-1960"/>
    <n v="22256"/>
    <n v="62"/>
  </r>
  <r>
    <s v="Id631"/>
    <n v="1965"/>
    <s v="Oct"/>
    <n v="28"/>
    <n v="0"/>
    <n v="15608.58"/>
    <s v="tier - 2"/>
    <s v="tier - 2"/>
    <s v="R1026"/>
    <s v="28-Oct-1965"/>
    <s v="Aug"/>
    <x v="2"/>
    <x v="1"/>
    <s v="R1026"/>
    <n v="1965"/>
    <n v="28"/>
    <s v="28-Aug-1965"/>
    <n v="23982"/>
    <n v="57"/>
  </r>
  <r>
    <s v="Id632"/>
    <n v="1974"/>
    <s v="Jul"/>
    <n v="30"/>
    <n v="0"/>
    <n v="15556.67"/>
    <s v="tier - 2"/>
    <s v="tier - 2"/>
    <s v="R1012"/>
    <s v="30-Jul-1974"/>
    <s v="Jul"/>
    <x v="2"/>
    <x v="1"/>
    <s v="R1012"/>
    <n v="1974"/>
    <n v="30"/>
    <s v="30-Jul-1974"/>
    <n v="27240"/>
    <n v="48"/>
  </r>
  <r>
    <s v="Id633"/>
    <n v="1959"/>
    <s v="Oct"/>
    <n v="2"/>
    <n v="3"/>
    <n v="15555.19"/>
    <s v="tier - 2"/>
    <s v="tier - 3"/>
    <s v="R1012"/>
    <s v="2-Oct-1959"/>
    <s v="Aug"/>
    <x v="2"/>
    <x v="0"/>
    <s v="R1012"/>
    <n v="1959"/>
    <n v="2"/>
    <s v="2-Aug-1959"/>
    <n v="21764"/>
    <n v="63"/>
  </r>
  <r>
    <s v="Id634"/>
    <n v="1974"/>
    <s v="Jun"/>
    <n v="28"/>
    <n v="0"/>
    <n v="15532.16"/>
    <s v="tier - 2"/>
    <s v="tier - 2"/>
    <s v="R1026"/>
    <s v="28-Jun-1974"/>
    <s v="Dec"/>
    <x v="2"/>
    <x v="1"/>
    <s v="R1026"/>
    <n v="1974"/>
    <n v="28"/>
    <s v="28-Dec-1974"/>
    <n v="27391"/>
    <n v="48"/>
  </r>
  <r>
    <s v="Id635"/>
    <n v="2004"/>
    <s v="Jul"/>
    <n v="17"/>
    <n v="0"/>
    <n v="15518.18"/>
    <s v="tier - 2"/>
    <s v="tier - 3"/>
    <s v="R1015"/>
    <s v="17-Jul-2004"/>
    <s v="Jun"/>
    <x v="2"/>
    <x v="0"/>
    <s v="R1015"/>
    <n v="2004"/>
    <n v="17"/>
    <s v="17-Jun-2004"/>
    <n v="38155"/>
    <n v="18"/>
  </r>
  <r>
    <s v="Id636"/>
    <n v="1976"/>
    <s v="Jul"/>
    <n v="20"/>
    <n v="2"/>
    <n v="15450.48"/>
    <s v="tier - 2"/>
    <s v="tier - 1"/>
    <s v="R1026"/>
    <s v="20-Jul-1976"/>
    <s v="Dec"/>
    <x v="2"/>
    <x v="2"/>
    <s v="R1026"/>
    <n v="1976"/>
    <n v="20"/>
    <s v="20-Dec-1976"/>
    <n v="28114"/>
    <n v="46"/>
  </r>
  <r>
    <s v="Id637"/>
    <n v="1990"/>
    <s v="Oct"/>
    <n v="25"/>
    <n v="3"/>
    <n v="15440.2"/>
    <s v="tier - 2"/>
    <s v="tier - 1"/>
    <s v="R1012"/>
    <s v="25-Oct-1990"/>
    <s v="Jul"/>
    <x v="2"/>
    <x v="2"/>
    <s v="R1012"/>
    <n v="1990"/>
    <n v="25"/>
    <s v="25-Jul-1990"/>
    <n v="33079"/>
    <n v="32"/>
  </r>
  <r>
    <s v="Id638"/>
    <n v="1964"/>
    <s v="Sep"/>
    <n v="4"/>
    <n v="0"/>
    <n v="15377.77"/>
    <s v="tier - 2"/>
    <s v="tier - 2"/>
    <s v="R1012"/>
    <s v="4-Sep-1964"/>
    <s v="Oct"/>
    <x v="2"/>
    <x v="1"/>
    <s v="R1012"/>
    <n v="1964"/>
    <n v="4"/>
    <s v="4-Oct-1964"/>
    <n v="23654"/>
    <n v="58"/>
  </r>
  <r>
    <s v="Id639"/>
    <n v="1962"/>
    <s v="Sep"/>
    <n v="6"/>
    <n v="0"/>
    <n v="15368.22"/>
    <s v="tier - 2"/>
    <s v="tier - 2"/>
    <s v="R1011"/>
    <s v="6-Sep-1962"/>
    <s v="Jul"/>
    <x v="2"/>
    <x v="1"/>
    <s v="R1011"/>
    <n v="1962"/>
    <n v="6"/>
    <s v="6-Jul-1962"/>
    <n v="22833"/>
    <n v="60"/>
  </r>
  <r>
    <s v="Id64"/>
    <n v="1967"/>
    <s v="Jun"/>
    <n v="28"/>
    <n v="0"/>
    <n v="42303.69"/>
    <s v="tier - 1"/>
    <s v="tier - 2"/>
    <s v="R1016"/>
    <s v="28-Jun-1967"/>
    <s v="Jun"/>
    <x v="0"/>
    <x v="1"/>
    <s v="R1016"/>
    <n v="1967"/>
    <n v="28"/>
    <s v="28-Jun-1967"/>
    <n v="24651"/>
    <n v="55"/>
  </r>
  <r>
    <s v="Id640"/>
    <n v="1968"/>
    <s v="Jul"/>
    <n v="18"/>
    <n v="0"/>
    <n v="15363.77"/>
    <s v="tier - 2"/>
    <s v="tier - 1"/>
    <s v="R1026"/>
    <s v="18-Jul-1968"/>
    <s v="Dec"/>
    <x v="2"/>
    <x v="2"/>
    <s v="R1026"/>
    <n v="1968"/>
    <n v="18"/>
    <s v="18-Dec-1968"/>
    <n v="25190"/>
    <n v="54"/>
  </r>
  <r>
    <s v="Id641"/>
    <n v="1988"/>
    <s v="Dec"/>
    <n v="17"/>
    <n v="3"/>
    <n v="15361.5"/>
    <s v="tier - 2"/>
    <s v="tier - 3"/>
    <s v="R1023"/>
    <s v="17-Dec-1988"/>
    <s v="Sep"/>
    <x v="2"/>
    <x v="0"/>
    <s v="R1023"/>
    <n v="1988"/>
    <n v="17"/>
    <s v="17-Sep-1988"/>
    <n v="32403"/>
    <n v="34"/>
  </r>
  <r>
    <s v="Id642"/>
    <n v="2001"/>
    <s v="Jul"/>
    <n v="14"/>
    <n v="1"/>
    <n v="15359.1"/>
    <s v="tier - 2"/>
    <s v="tier - 3"/>
    <s v="R1024"/>
    <s v="14-Jul-2001"/>
    <s v="Aug"/>
    <x v="2"/>
    <x v="0"/>
    <s v="R1024"/>
    <n v="2001"/>
    <n v="14"/>
    <s v="14-Aug-2001"/>
    <n v="37117"/>
    <n v="21"/>
  </r>
  <r>
    <s v="Id643"/>
    <n v="1963"/>
    <s v="Dec"/>
    <n v="13"/>
    <n v="0"/>
    <n v="15322.77"/>
    <s v="tier - 2"/>
    <s v="tier - 3"/>
    <s v="R1021"/>
    <s v="13-Dec-1963"/>
    <s v="Sep"/>
    <x v="2"/>
    <x v="0"/>
    <s v="R1021"/>
    <n v="1963"/>
    <n v="13"/>
    <s v="13-Sep-1963"/>
    <n v="23267"/>
    <n v="59"/>
  </r>
  <r>
    <s v="Id644"/>
    <n v="1969"/>
    <s v="Sep"/>
    <n v="16"/>
    <n v="0"/>
    <n v="15260.52"/>
    <s v="tier - 2"/>
    <s v="tier - 2"/>
    <s v="R1023"/>
    <s v="16-Sep-1969"/>
    <s v="Jul"/>
    <x v="2"/>
    <x v="1"/>
    <s v="R1023"/>
    <n v="1969"/>
    <n v="16"/>
    <s v="16-Jul-1969"/>
    <n v="25400"/>
    <n v="53"/>
  </r>
  <r>
    <s v="Id645"/>
    <n v="1960"/>
    <s v="Jul"/>
    <n v="25"/>
    <n v="2"/>
    <n v="15230.32"/>
    <s v="tier - 2"/>
    <s v="tier - 2"/>
    <s v="R1024"/>
    <s v="25-Jul-1960"/>
    <s v="Aug"/>
    <x v="2"/>
    <x v="1"/>
    <s v="R1024"/>
    <n v="1960"/>
    <n v="25"/>
    <s v="25-Aug-1960"/>
    <n v="22153"/>
    <n v="62"/>
  </r>
  <r>
    <s v="Id646"/>
    <n v="1978"/>
    <s v="Nov"/>
    <n v="23"/>
    <n v="2"/>
    <n v="15207.92"/>
    <s v="tier - 2"/>
    <s v="tier - 1"/>
    <s v="R1012"/>
    <s v="23-Nov-1978"/>
    <s v="Dec"/>
    <x v="2"/>
    <x v="2"/>
    <s v="R1012"/>
    <n v="1978"/>
    <n v="23"/>
    <s v="23-Dec-1978"/>
    <n v="28847"/>
    <n v="44"/>
  </r>
  <r>
    <s v="Id647"/>
    <n v="1962"/>
    <s v="Jun"/>
    <n v="17"/>
    <n v="0"/>
    <n v="15174.81"/>
    <s v="tier - 2"/>
    <s v="tier - 1"/>
    <s v="R1012"/>
    <s v="17-Jun-1962"/>
    <s v="Jun"/>
    <x v="2"/>
    <x v="2"/>
    <s v="R1012"/>
    <n v="1962"/>
    <n v="17"/>
    <s v="17-Jun-1962"/>
    <n v="22814"/>
    <n v="60"/>
  </r>
  <r>
    <s v="Id648"/>
    <n v="1959"/>
    <s v="Dec"/>
    <n v="3"/>
    <n v="3"/>
    <n v="15170.07"/>
    <s v="tier - 2"/>
    <s v="tier - 3"/>
    <s v="R1011"/>
    <s v="3-Dec-1959"/>
    <s v="Nov"/>
    <x v="2"/>
    <x v="0"/>
    <s v="R1011"/>
    <n v="1959"/>
    <n v="3"/>
    <s v="3-Nov-1959"/>
    <n v="21857"/>
    <n v="63"/>
  </r>
  <r>
    <s v="Id649"/>
    <n v="1959"/>
    <s v="Jun"/>
    <n v="4"/>
    <n v="3"/>
    <n v="15161.53"/>
    <s v="tier - 2"/>
    <s v="tier - 1"/>
    <s v="R1013"/>
    <s v="4-Jun-1959"/>
    <s v="Jul"/>
    <x v="2"/>
    <x v="2"/>
    <s v="R1013"/>
    <n v="1959"/>
    <n v="4"/>
    <s v="4-Jul-1959"/>
    <n v="21735"/>
    <n v="63"/>
  </r>
  <r>
    <s v="Id65"/>
    <n v="1975"/>
    <s v="Aug"/>
    <n v="15"/>
    <n v="1"/>
    <n v="42211.14"/>
    <s v="tier - 1"/>
    <s v="tier - 3"/>
    <s v="R1013"/>
    <s v="15-Aug-1975"/>
    <s v="Jun"/>
    <x v="0"/>
    <x v="0"/>
    <s v="R1013"/>
    <n v="1975"/>
    <n v="15"/>
    <s v="15-Jun-1975"/>
    <n v="27560"/>
    <n v="47"/>
  </r>
  <r>
    <s v="Id650"/>
    <n v="1962"/>
    <s v="Oct"/>
    <n v="25"/>
    <n v="0"/>
    <n v="15161.25"/>
    <s v="tier - 2"/>
    <s v="tier - 2"/>
    <s v="R1012"/>
    <s v="25-Oct-1962"/>
    <s v="Jul"/>
    <x v="2"/>
    <x v="1"/>
    <s v="R1012"/>
    <n v="1962"/>
    <n v="25"/>
    <s v="25-Jul-1962"/>
    <n v="22852"/>
    <n v="60"/>
  </r>
  <r>
    <s v="Id651"/>
    <n v="1971"/>
    <s v="Nov"/>
    <n v="25"/>
    <n v="0"/>
    <n v="15150.44"/>
    <s v="tier - 2"/>
    <s v="tier - 1"/>
    <s v="R1023"/>
    <s v="25-Nov-1971"/>
    <s v="Dec"/>
    <x v="2"/>
    <x v="2"/>
    <s v="R1023"/>
    <n v="1971"/>
    <n v="25"/>
    <s v="25-Dec-1971"/>
    <n v="26292"/>
    <n v="51"/>
  </r>
  <r>
    <s v="Id652"/>
    <n v="1978"/>
    <s v="Sep"/>
    <n v="5"/>
    <n v="2"/>
    <n v="15123.19"/>
    <s v="tier - 2"/>
    <s v="tier - 1"/>
    <s v="R1011"/>
    <s v="5-Sep-1978"/>
    <s v="Oct"/>
    <x v="2"/>
    <x v="2"/>
    <s v="R1011"/>
    <n v="1978"/>
    <n v="5"/>
    <s v="5-Oct-1978"/>
    <n v="28768"/>
    <n v="44"/>
  </r>
  <r>
    <s v="Id653"/>
    <n v="1972"/>
    <s v="Nov"/>
    <n v="7"/>
    <n v="0"/>
    <n v="15103.69"/>
    <s v="tier - 2"/>
    <s v="tier - 1"/>
    <s v="R1012"/>
    <s v="7-Nov-1972"/>
    <s v="Dec"/>
    <x v="2"/>
    <x v="2"/>
    <s v="R1012"/>
    <n v="1972"/>
    <n v="7"/>
    <s v="7-Dec-1972"/>
    <n v="26640"/>
    <n v="50"/>
  </r>
  <r>
    <s v="Id654"/>
    <n v="1975"/>
    <s v="Oct"/>
    <n v="26"/>
    <n v="1"/>
    <n v="15090.35"/>
    <s v="tier - 2"/>
    <s v="tier - 1"/>
    <s v="R1023"/>
    <s v="26-Oct-1975"/>
    <s v="Dec"/>
    <x v="2"/>
    <x v="2"/>
    <s v="R1023"/>
    <n v="1975"/>
    <n v="26"/>
    <s v="26-Dec-1975"/>
    <n v="27754"/>
    <n v="47"/>
  </r>
  <r>
    <s v="Id655"/>
    <n v="1968"/>
    <s v="Jun"/>
    <n v="12"/>
    <n v="0"/>
    <n v="15052.68"/>
    <s v="tier - 2"/>
    <s v="tier - 2"/>
    <s v="R1022"/>
    <s v="12-Jun-1968"/>
    <s v="Jun"/>
    <x v="2"/>
    <x v="1"/>
    <s v="R1022"/>
    <n v="1968"/>
    <n v="12"/>
    <s v="12-Jun-1968"/>
    <n v="25001"/>
    <n v="54"/>
  </r>
  <r>
    <s v="Id656"/>
    <n v="1971"/>
    <s v="Aug"/>
    <n v="15"/>
    <n v="0"/>
    <n v="15038.51"/>
    <s v="tier - 2"/>
    <s v="tier - 3"/>
    <s v="R1023"/>
    <s v="15-Aug-1971"/>
    <s v="Oct"/>
    <x v="2"/>
    <x v="0"/>
    <s v="R1023"/>
    <n v="1971"/>
    <n v="15"/>
    <s v="15-Oct-1971"/>
    <n v="26221"/>
    <n v="51"/>
  </r>
  <r>
    <s v="Id657"/>
    <n v="1970"/>
    <s v="Sep"/>
    <n v="11"/>
    <n v="0"/>
    <n v="15026.3"/>
    <s v="tier - 2"/>
    <s v="tier - 3"/>
    <s v="R1011"/>
    <s v="11-Sep-1970"/>
    <s v="Sep"/>
    <x v="2"/>
    <x v="0"/>
    <s v="R1011"/>
    <n v="1970"/>
    <n v="11"/>
    <s v="11-Sep-1970"/>
    <n v="25822"/>
    <n v="52"/>
  </r>
  <r>
    <s v="Id658"/>
    <n v="1979"/>
    <s v="Nov"/>
    <n v="25"/>
    <n v="2"/>
    <n v="15025.76"/>
    <s v="tier - 2"/>
    <s v="tier - 1"/>
    <s v="R1011"/>
    <s v="25-Nov-1979"/>
    <s v="Dec"/>
    <x v="2"/>
    <x v="2"/>
    <s v="R1011"/>
    <n v="1979"/>
    <n v="25"/>
    <s v="25-Dec-1979"/>
    <n v="29214"/>
    <n v="43"/>
  </r>
  <r>
    <s v="Id659"/>
    <n v="1960"/>
    <s v="Aug"/>
    <n v="8"/>
    <n v="2"/>
    <n v="15019.76"/>
    <s v="tier - 2"/>
    <s v="tier - 2"/>
    <s v="R1012"/>
    <s v="8-Aug-1960"/>
    <s v="Oct"/>
    <x v="2"/>
    <x v="1"/>
    <s v="R1012"/>
    <n v="1960"/>
    <n v="8"/>
    <s v="8-Oct-1960"/>
    <n v="22197"/>
    <n v="62"/>
  </r>
  <r>
    <s v="Id66"/>
    <n v="1973"/>
    <s v="Sep"/>
    <n v="18"/>
    <n v="0"/>
    <n v="42188.15"/>
    <s v="tier - 1"/>
    <s v="tier - 1"/>
    <s v="R1011"/>
    <s v="18-Sep-1973"/>
    <s v="Oct"/>
    <x v="0"/>
    <x v="2"/>
    <s v="R1011"/>
    <n v="1973"/>
    <n v="18"/>
    <s v="18-Oct-1973"/>
    <n v="26955"/>
    <n v="49"/>
  </r>
  <r>
    <s v="Id660"/>
    <n v="1995"/>
    <s v="Aug"/>
    <n v="2"/>
    <n v="2"/>
    <n v="15006.58"/>
    <s v="tier - 2"/>
    <s v="tier - 2"/>
    <s v="R1024"/>
    <s v="2-Aug-1995"/>
    <s v="Jul"/>
    <x v="2"/>
    <x v="1"/>
    <s v="R1024"/>
    <n v="1995"/>
    <n v="2"/>
    <s v="2-Jul-1995"/>
    <n v="34882"/>
    <n v="27"/>
  </r>
  <r>
    <s v="Id661"/>
    <n v="1958"/>
    <s v="Jul"/>
    <n v="29"/>
    <n v="2"/>
    <n v="14988.43"/>
    <s v="tier - 2"/>
    <s v="tier - 3"/>
    <s v="R1011"/>
    <s v="29-Jul-1958"/>
    <s v="Nov"/>
    <x v="2"/>
    <x v="0"/>
    <s v="R1011"/>
    <n v="1958"/>
    <n v="29"/>
    <s v="29-Nov-1958"/>
    <n v="21518"/>
    <n v="64"/>
  </r>
  <r>
    <s v="Id662"/>
    <n v="1962"/>
    <s v="Nov"/>
    <n v="29"/>
    <n v="0"/>
    <n v="14945.34"/>
    <s v="tier - 2"/>
    <s v="tier - 1"/>
    <s v="R1021"/>
    <s v="29-Nov-1962"/>
    <s v="Jun"/>
    <x v="2"/>
    <x v="2"/>
    <s v="R1021"/>
    <n v="1962"/>
    <n v="29"/>
    <s v="29-Jun-1962"/>
    <n v="22826"/>
    <n v="60"/>
  </r>
  <r>
    <s v="Id663"/>
    <n v="1968"/>
    <s v="Nov"/>
    <n v="8"/>
    <n v="0"/>
    <n v="14926.97"/>
    <s v="tier - 2"/>
    <s v="tier - 2"/>
    <s v="R1012"/>
    <s v="8-Nov-1968"/>
    <s v="Sep"/>
    <x v="2"/>
    <x v="1"/>
    <s v="R1012"/>
    <n v="1968"/>
    <n v="8"/>
    <s v="8-Sep-1968"/>
    <n v="25089"/>
    <n v="54"/>
  </r>
  <r>
    <s v="Id664"/>
    <n v="1981"/>
    <s v="Jul"/>
    <n v="4"/>
    <n v="1"/>
    <n v="14908.27"/>
    <s v="tier - 2"/>
    <s v="tier - 1"/>
    <s v="R1011"/>
    <s v="4-Jul-1981"/>
    <s v="Oct"/>
    <x v="2"/>
    <x v="2"/>
    <s v="R1011"/>
    <n v="1981"/>
    <n v="4"/>
    <s v="4-Oct-1981"/>
    <n v="29863"/>
    <n v="41"/>
  </r>
  <r>
    <s v="Id665"/>
    <n v="1958"/>
    <s v="Oct"/>
    <n v="17"/>
    <n v="0"/>
    <n v="14901.52"/>
    <s v="tier - 2"/>
    <s v="tier - 2"/>
    <s v="R1024"/>
    <s v="17-Oct-1958"/>
    <s v="Jul"/>
    <x v="2"/>
    <x v="1"/>
    <s v="R1024"/>
    <n v="1958"/>
    <n v="17"/>
    <s v="17-Jul-1958"/>
    <n v="21383"/>
    <n v="64"/>
  </r>
  <r>
    <s v="Id666"/>
    <n v="1970"/>
    <s v="Nov"/>
    <n v="11"/>
    <n v="0"/>
    <n v="14847.63"/>
    <s v="tier - 2"/>
    <s v="tier - 2"/>
    <s v="R1023"/>
    <s v="11-Nov-1970"/>
    <s v="Dec"/>
    <x v="2"/>
    <x v="1"/>
    <s v="R1023"/>
    <n v="1970"/>
    <n v="11"/>
    <s v="11-Dec-1970"/>
    <n v="25913"/>
    <n v="52"/>
  </r>
  <r>
    <s v="Id667"/>
    <n v="1981"/>
    <s v="Jun"/>
    <n v="5"/>
    <n v="1"/>
    <n v="14843.96"/>
    <s v="tier - 2"/>
    <s v="tier - 3"/>
    <s v="R1026"/>
    <s v="5-Jun-1981"/>
    <s v="Jul"/>
    <x v="2"/>
    <x v="0"/>
    <s v="R1026"/>
    <n v="1981"/>
    <n v="5"/>
    <s v="5-Jul-1981"/>
    <n v="29772"/>
    <n v="41"/>
  </r>
  <r>
    <s v="Id668"/>
    <n v="1979"/>
    <s v="Oct"/>
    <n v="18"/>
    <n v="2"/>
    <n v="14839.34"/>
    <s v="tier - 2"/>
    <s v="tier - 3"/>
    <s v="R1026"/>
    <s v="18-Oct-1979"/>
    <s v="Dec"/>
    <x v="2"/>
    <x v="0"/>
    <s v="R1026"/>
    <n v="1979"/>
    <n v="18"/>
    <s v="18-Dec-1979"/>
    <n v="29207"/>
    <n v="43"/>
  </r>
  <r>
    <s v="Id669"/>
    <n v="1975"/>
    <s v="Dec"/>
    <n v="10"/>
    <n v="1"/>
    <n v="14819"/>
    <s v="tier - 2"/>
    <s v="tier - 3"/>
    <s v="R1023"/>
    <s v="10-Dec-1975"/>
    <s v="Nov"/>
    <x v="2"/>
    <x v="0"/>
    <s v="R1023"/>
    <n v="1975"/>
    <n v="10"/>
    <s v="10-Nov-1975"/>
    <n v="27708"/>
    <n v="47"/>
  </r>
  <r>
    <s v="Id67"/>
    <n v="1979"/>
    <s v="Jul"/>
    <n v="3"/>
    <n v="3"/>
    <n v="42124.52"/>
    <s v="tier - 1"/>
    <s v="tier - 1"/>
    <s v="R1013"/>
    <s v="3-Jul-1979"/>
    <s v="Jun"/>
    <x v="0"/>
    <x v="2"/>
    <s v="R1013"/>
    <n v="1979"/>
    <n v="3"/>
    <s v="3-Jun-1979"/>
    <n v="29009"/>
    <n v="44"/>
  </r>
  <r>
    <s v="Id670"/>
    <n v="1965"/>
    <s v="Jul"/>
    <n v="27"/>
    <n v="0"/>
    <n v="14750.42"/>
    <s v="tier - 2"/>
    <s v="tier - 2"/>
    <s v="R1026"/>
    <s v="27-Jul-1965"/>
    <s v="Jul"/>
    <x v="2"/>
    <x v="1"/>
    <s v="R1026"/>
    <n v="1965"/>
    <n v="27"/>
    <s v="27-Jul-1965"/>
    <n v="23950"/>
    <n v="57"/>
  </r>
  <r>
    <s v="Id671"/>
    <n v="1962"/>
    <s v="Jul"/>
    <n v="29"/>
    <n v="0"/>
    <n v="14738.43"/>
    <s v="tier - 2"/>
    <s v="tier - 3"/>
    <s v="R1021"/>
    <s v="29-Jul-1962"/>
    <s v="Dec"/>
    <x v="2"/>
    <x v="0"/>
    <s v="R1021"/>
    <n v="1962"/>
    <n v="29"/>
    <s v="29-Dec-1962"/>
    <n v="23009"/>
    <n v="60"/>
  </r>
  <r>
    <s v="Id672"/>
    <n v="2002"/>
    <s v="Sep"/>
    <n v="24"/>
    <n v="0"/>
    <n v="14711.74"/>
    <s v="tier - 2"/>
    <s v="tier - 2"/>
    <s v="R1012"/>
    <s v="24-Sep-2002"/>
    <s v="Nov"/>
    <x v="2"/>
    <x v="1"/>
    <s v="R1012"/>
    <n v="2002"/>
    <n v="24"/>
    <s v="24-Nov-2002"/>
    <n v="37584"/>
    <n v="20"/>
  </r>
  <r>
    <s v="Id673"/>
    <n v="1982"/>
    <s v="Sep"/>
    <n v="4"/>
    <n v="3"/>
    <n v="14696.77"/>
    <s v="tier - 2"/>
    <s v="tier - 2"/>
    <s v="R1011"/>
    <s v="4-Sep-1982"/>
    <s v="Nov"/>
    <x v="2"/>
    <x v="1"/>
    <s v="R1011"/>
    <n v="1982"/>
    <n v="4"/>
    <s v="4-Nov-1982"/>
    <n v="30259"/>
    <n v="40"/>
  </r>
  <r>
    <s v="Id674"/>
    <n v="1958"/>
    <s v="Jul"/>
    <n v="23"/>
    <n v="0"/>
    <n v="14692.67"/>
    <s v="tier - 2"/>
    <s v="tier - 1"/>
    <s v="R1012"/>
    <s v="23-Jul-1958"/>
    <s v="Sep"/>
    <x v="2"/>
    <x v="2"/>
    <s v="R1012"/>
    <n v="1958"/>
    <n v="23"/>
    <s v="23-Sep-1958"/>
    <n v="21451"/>
    <n v="64"/>
  </r>
  <r>
    <s v="Id675"/>
    <n v="1969"/>
    <s v="Oct"/>
    <n v="20"/>
    <n v="0"/>
    <n v="14665.75"/>
    <s v="tier - 2"/>
    <s v="tier - 1"/>
    <s v="R1012"/>
    <s v="20-Oct-1969"/>
    <s v="Nov"/>
    <x v="2"/>
    <x v="2"/>
    <s v="R1012"/>
    <n v="1969"/>
    <n v="20"/>
    <s v="20-Nov-1969"/>
    <n v="25527"/>
    <n v="53"/>
  </r>
  <r>
    <s v="Id676"/>
    <n v="1981"/>
    <s v="Nov"/>
    <n v="13"/>
    <n v="1"/>
    <n v="14657.2"/>
    <s v="tier - 2"/>
    <s v="tier - 1"/>
    <s v="R1012"/>
    <s v="13-Nov-1981"/>
    <s v="Dec"/>
    <x v="2"/>
    <x v="2"/>
    <s v="R1012"/>
    <n v="1981"/>
    <n v="13"/>
    <s v="13-Dec-1981"/>
    <n v="29933"/>
    <n v="41"/>
  </r>
  <r>
    <s v="Id677"/>
    <n v="1967"/>
    <s v="Sep"/>
    <n v="1"/>
    <n v="0"/>
    <n v="14640.35"/>
    <s v="tier - 2"/>
    <s v="tier - 3"/>
    <s v="R1026"/>
    <s v="1-Sep-1967"/>
    <s v="Dec"/>
    <x v="2"/>
    <x v="0"/>
    <s v="R1026"/>
    <n v="1967"/>
    <n v="1"/>
    <s v="1-Dec-1967"/>
    <n v="24807"/>
    <n v="55"/>
  </r>
  <r>
    <s v="Id678"/>
    <n v="1991"/>
    <s v="Aug"/>
    <n v="21"/>
    <n v="3"/>
    <n v="14630.52"/>
    <s v="tier - 2"/>
    <s v="tier - 3"/>
    <s v="R1011"/>
    <s v="21-Aug-1991"/>
    <s v="Sep"/>
    <x v="2"/>
    <x v="0"/>
    <s v="R1011"/>
    <n v="1991"/>
    <n v="21"/>
    <s v="21-Sep-1991"/>
    <n v="33502"/>
    <n v="31"/>
  </r>
  <r>
    <s v="Id679"/>
    <n v="1965"/>
    <s v="Nov"/>
    <n v="8"/>
    <n v="0"/>
    <n v="14612.33"/>
    <s v="tier - 2"/>
    <s v="tier - 3"/>
    <s v="R1021"/>
    <s v="8-Nov-1965"/>
    <s v="Dec"/>
    <x v="2"/>
    <x v="0"/>
    <s v="R1021"/>
    <n v="1965"/>
    <n v="8"/>
    <s v="8-Dec-1965"/>
    <n v="24084"/>
    <n v="57"/>
  </r>
  <r>
    <s v="Id68"/>
    <n v="1997"/>
    <s v="Dec"/>
    <n v="9"/>
    <n v="2"/>
    <n v="42112.24"/>
    <s v="tier - 1"/>
    <s v="tier - 3"/>
    <s v="R1013"/>
    <s v="9-Dec-1997"/>
    <s v="Sep"/>
    <x v="0"/>
    <x v="0"/>
    <s v="R1013"/>
    <n v="1997"/>
    <n v="9"/>
    <s v="9-Sep-1997"/>
    <n v="35682"/>
    <n v="25"/>
  </r>
  <r>
    <s v="Id680"/>
    <n v="1967"/>
    <s v="Jul"/>
    <n v="18"/>
    <n v="0"/>
    <n v="14600.62"/>
    <s v="tier - 2"/>
    <s v="tier - 3"/>
    <s v="R1022"/>
    <s v="18-Jul-1967"/>
    <s v="Dec"/>
    <x v="2"/>
    <x v="0"/>
    <s v="R1022"/>
    <n v="1967"/>
    <n v="18"/>
    <s v="18-Dec-1967"/>
    <n v="24824"/>
    <n v="55"/>
  </r>
  <r>
    <s v="Id681"/>
    <n v="1963"/>
    <s v="Oct"/>
    <n v="14"/>
    <n v="3"/>
    <n v="14590.63"/>
    <s v="tier - 2"/>
    <s v="tier - 1"/>
    <s v="R1024"/>
    <s v="14-Oct-1963"/>
    <s v="Aug"/>
    <x v="2"/>
    <x v="2"/>
    <s v="R1024"/>
    <n v="1963"/>
    <n v="14"/>
    <s v="14-Aug-1963"/>
    <n v="23237"/>
    <n v="59"/>
  </r>
  <r>
    <s v="Id682"/>
    <n v="1962"/>
    <s v="Dec"/>
    <n v="3"/>
    <n v="0"/>
    <n v="14574.64"/>
    <s v="tier - 2"/>
    <s v="tier - 1"/>
    <s v="R1025"/>
    <s v="3-Dec-1962"/>
    <s v="Jul"/>
    <x v="2"/>
    <x v="2"/>
    <s v="R1025"/>
    <n v="1962"/>
    <n v="3"/>
    <s v="3-Jul-1962"/>
    <n v="22830"/>
    <n v="60"/>
  </r>
  <r>
    <s v="Id683"/>
    <n v="1998"/>
    <s v="Sep"/>
    <n v="12"/>
    <n v="0"/>
    <n v="14571.89"/>
    <s v="tier - 2"/>
    <s v="tier - 1"/>
    <s v="R1024"/>
    <s v="12-Sep-1998"/>
    <s v="Dec"/>
    <x v="2"/>
    <x v="2"/>
    <s v="R1024"/>
    <n v="1998"/>
    <n v="12"/>
    <s v="12-Dec-1998"/>
    <n v="36141"/>
    <n v="24"/>
  </r>
  <r>
    <s v="Id684"/>
    <n v="1989"/>
    <s v="Jul"/>
    <n v="14"/>
    <n v="3"/>
    <n v="14547.26"/>
    <s v="tier - 2"/>
    <s v="tier - 3"/>
    <s v="R1011"/>
    <s v="14-Jul-1989"/>
    <s v="Sep"/>
    <x v="2"/>
    <x v="0"/>
    <s v="R1011"/>
    <n v="1989"/>
    <n v="14"/>
    <s v="14-Sep-1989"/>
    <n v="32765"/>
    <n v="33"/>
  </r>
  <r>
    <s v="Id685"/>
    <n v="1989"/>
    <s v="Jul"/>
    <n v="22"/>
    <n v="3"/>
    <n v="14507.46"/>
    <s v="tier - 2"/>
    <s v="tier - 3"/>
    <s v="R1012"/>
    <s v="22-Jul-1989"/>
    <s v="Jul"/>
    <x v="2"/>
    <x v="0"/>
    <s v="R1012"/>
    <n v="1989"/>
    <n v="22"/>
    <s v="22-Jul-1989"/>
    <n v="32711"/>
    <n v="33"/>
  </r>
  <r>
    <s v="Id686"/>
    <n v="1979"/>
    <s v="Oct"/>
    <n v="20"/>
    <n v="5"/>
    <n v="14478.33"/>
    <s v="tier - 2"/>
    <s v="tier - 2"/>
    <s v="R1013"/>
    <s v="20-Oct-1979"/>
    <s v="Jul"/>
    <x v="2"/>
    <x v="1"/>
    <s v="R1013"/>
    <n v="1979"/>
    <n v="20"/>
    <s v="20-Jul-1979"/>
    <n v="29056"/>
    <n v="43"/>
  </r>
  <r>
    <s v="Id687"/>
    <n v="1959"/>
    <s v="Nov"/>
    <n v="20"/>
    <n v="1"/>
    <n v="14474.68"/>
    <s v="tier - 2"/>
    <s v="tier - 2"/>
    <s v="R1013"/>
    <s v="20-Nov-1959"/>
    <s v="Nov"/>
    <x v="2"/>
    <x v="1"/>
    <s v="R1013"/>
    <n v="1959"/>
    <n v="20"/>
    <s v="20-Nov-1959"/>
    <n v="21874"/>
    <n v="63"/>
  </r>
  <r>
    <s v="Id688"/>
    <n v="1976"/>
    <s v="Nov"/>
    <n v="27"/>
    <n v="2"/>
    <n v="14470.01"/>
    <s v="tier - 2"/>
    <s v="tier - 3"/>
    <s v="R1012"/>
    <s v="27-Nov-1976"/>
    <s v="Dec"/>
    <x v="2"/>
    <x v="0"/>
    <s v="R1012"/>
    <n v="1976"/>
    <n v="27"/>
    <s v="27-Dec-1976"/>
    <n v="28121"/>
    <n v="46"/>
  </r>
  <r>
    <s v="Id689"/>
    <n v="1996"/>
    <s v="Nov"/>
    <n v="10"/>
    <n v="2"/>
    <n v="14455.64"/>
    <s v="tier - 2"/>
    <s v="tier - 3"/>
    <s v="R1024"/>
    <s v="10-Nov-1996"/>
    <s v="Nov"/>
    <x v="2"/>
    <x v="0"/>
    <s v="R1024"/>
    <n v="1996"/>
    <n v="10"/>
    <s v="10-Nov-1996"/>
    <n v="35379"/>
    <n v="26"/>
  </r>
  <r>
    <s v="Id69"/>
    <n v="1976"/>
    <s v="Nov"/>
    <n v="28"/>
    <n v="0"/>
    <n v="42111.66"/>
    <s v="tier - 1"/>
    <s v="tier - 1"/>
    <s v="R1024"/>
    <s v="28-Nov-1976"/>
    <s v="Jul"/>
    <x v="0"/>
    <x v="2"/>
    <s v="R1024"/>
    <n v="1976"/>
    <n v="28"/>
    <s v="28-Jul-1976"/>
    <n v="27969"/>
    <n v="46"/>
  </r>
  <r>
    <s v="Id690"/>
    <n v="1959"/>
    <s v="Aug"/>
    <n v="3"/>
    <n v="0"/>
    <n v="14451.84"/>
    <s v="tier - 2"/>
    <s v="tier - 3"/>
    <s v="R1023"/>
    <s v="3-Aug-1959"/>
    <s v="Jul"/>
    <x v="2"/>
    <x v="0"/>
    <s v="R1023"/>
    <n v="1959"/>
    <n v="3"/>
    <s v="3-Jul-1959"/>
    <n v="21734"/>
    <n v="63"/>
  </r>
  <r>
    <s v="Id691"/>
    <n v="1959"/>
    <s v="Jun"/>
    <n v="29"/>
    <n v="0"/>
    <n v="14449.85"/>
    <s v="tier - 2"/>
    <s v="tier - 1"/>
    <s v="R1024"/>
    <s v="29-Jun-1959"/>
    <s v="Jun"/>
    <x v="2"/>
    <x v="2"/>
    <s v="R1024"/>
    <n v="1959"/>
    <n v="29"/>
    <s v="29-Jun-1959"/>
    <n v="21730"/>
    <n v="63"/>
  </r>
  <r>
    <s v="Id692"/>
    <n v="1967"/>
    <s v="Nov"/>
    <n v="4"/>
    <n v="0"/>
    <n v="14427.63"/>
    <s v="tier - 2"/>
    <s v="tier - 2"/>
    <s v="R1021"/>
    <s v="4-Nov-1967"/>
    <s v="Nov"/>
    <x v="2"/>
    <x v="1"/>
    <s v="R1021"/>
    <n v="1967"/>
    <n v="4"/>
    <s v="4-Nov-1967"/>
    <n v="24780"/>
    <n v="55"/>
  </r>
  <r>
    <s v="Id693"/>
    <n v="1967"/>
    <s v="Aug"/>
    <n v="15"/>
    <n v="0"/>
    <n v="14426.66"/>
    <s v="tier - 2"/>
    <s v="tier - 2"/>
    <s v="R1026"/>
    <s v="15-Aug-1967"/>
    <s v="Jul"/>
    <x v="2"/>
    <x v="1"/>
    <s v="R1026"/>
    <n v="1967"/>
    <n v="15"/>
    <s v="15-Jul-1967"/>
    <n v="24668"/>
    <n v="55"/>
  </r>
  <r>
    <s v="Id694"/>
    <n v="1999"/>
    <s v="Aug"/>
    <n v="10"/>
    <n v="2"/>
    <n v="14426.07"/>
    <s v="tier - 2"/>
    <s v="tier - 1"/>
    <s v="R1012"/>
    <s v="10-Aug-1999"/>
    <s v="Oct"/>
    <x v="2"/>
    <x v="2"/>
    <s v="R1012"/>
    <n v="1999"/>
    <n v="10"/>
    <s v="10-Oct-1999"/>
    <n v="36443"/>
    <n v="23"/>
  </r>
  <r>
    <s v="Id695"/>
    <n v="1958"/>
    <s v="Sep"/>
    <n v="20"/>
    <n v="1"/>
    <n v="14418.28"/>
    <s v="tier - 2"/>
    <s v="tier - 3"/>
    <s v="R1013"/>
    <s v="20-Sep-1958"/>
    <s v="Nov"/>
    <x v="2"/>
    <x v="0"/>
    <s v="R1013"/>
    <n v="1958"/>
    <n v="20"/>
    <s v="20-Nov-1958"/>
    <n v="21509"/>
    <n v="64"/>
  </r>
  <r>
    <s v="Id696"/>
    <n v="1958"/>
    <s v="Jul"/>
    <n v="29"/>
    <n v="0"/>
    <n v="14410.93"/>
    <s v="tier - 2"/>
    <s v="tier - 2"/>
    <s v="R1016"/>
    <s v="29-Jul-1958"/>
    <s v="Jul"/>
    <x v="2"/>
    <x v="1"/>
    <s v="R1016"/>
    <n v="1958"/>
    <n v="29"/>
    <s v="29-Jul-1958"/>
    <n v="21395"/>
    <n v="64"/>
  </r>
  <r>
    <s v="Id697"/>
    <n v="1958"/>
    <s v="Sep"/>
    <n v="14"/>
    <n v="0"/>
    <n v="14394.56"/>
    <s v="tier - 2"/>
    <s v="tier - 1"/>
    <s v="R1018"/>
    <s v="14-Sep-1958"/>
    <s v="Aug"/>
    <x v="2"/>
    <x v="2"/>
    <s v="R1018"/>
    <n v="1958"/>
    <n v="14"/>
    <s v="14-Aug-1958"/>
    <n v="21411"/>
    <n v="64"/>
  </r>
  <r>
    <s v="Id698"/>
    <n v="1965"/>
    <s v="Jun"/>
    <n v="22"/>
    <n v="4"/>
    <n v="14394.4"/>
    <s v="tier - 2"/>
    <s v="tier - 3"/>
    <s v="R1024"/>
    <s v="22-Jun-1965"/>
    <s v="Jun"/>
    <x v="2"/>
    <x v="0"/>
    <s v="R1024"/>
    <n v="1965"/>
    <n v="22"/>
    <s v="22-Jun-1965"/>
    <n v="23915"/>
    <n v="57"/>
  </r>
  <r>
    <s v="Id699"/>
    <n v="1963"/>
    <s v="Jul"/>
    <n v="16"/>
    <n v="3"/>
    <n v="14382.71"/>
    <s v="tier - 2"/>
    <s v="tier - 2"/>
    <s v="R1012"/>
    <s v="16-Jul-1963"/>
    <s v="Aug"/>
    <x v="2"/>
    <x v="1"/>
    <s v="R1012"/>
    <n v="1963"/>
    <n v="16"/>
    <s v="16-Aug-1963"/>
    <n v="23239"/>
    <n v="59"/>
  </r>
  <r>
    <s v="Id7"/>
    <n v="1994"/>
    <s v="Oct"/>
    <n v="27"/>
    <n v="1"/>
    <n v="51194.559999999998"/>
    <s v="tier - 1"/>
    <s v="tier - 3"/>
    <s v="R1011"/>
    <s v="27-Oct-1994"/>
    <s v="Oct"/>
    <x v="0"/>
    <x v="0"/>
    <s v="R1011"/>
    <n v="1994"/>
    <n v="27"/>
    <s v="27-Oct-1994"/>
    <n v="34634"/>
    <n v="28"/>
  </r>
  <r>
    <s v="Id70"/>
    <n v="1968"/>
    <s v="Dec"/>
    <n v="19"/>
    <n v="1"/>
    <n v="41999.519999999997"/>
    <s v="tier - 1"/>
    <s v="tier - 3"/>
    <s v="R1013"/>
    <s v="19-Dec-1968"/>
    <s v="Dec"/>
    <x v="0"/>
    <x v="0"/>
    <s v="R1013"/>
    <n v="1968"/>
    <n v="19"/>
    <s v="19-Dec-1968"/>
    <n v="25191"/>
    <n v="54"/>
  </r>
  <r>
    <s v="Id700"/>
    <n v="1988"/>
    <s v="Nov"/>
    <n v="16"/>
    <n v="1"/>
    <n v="14358.36"/>
    <s v="tier - 2"/>
    <s v="tier - 2"/>
    <s v="R1011"/>
    <s v="16-Nov-1988"/>
    <s v="Aug"/>
    <x v="2"/>
    <x v="1"/>
    <s v="R1011"/>
    <n v="1988"/>
    <n v="16"/>
    <s v="16-Aug-1988"/>
    <n v="32371"/>
    <n v="34"/>
  </r>
  <r>
    <s v="Id701"/>
    <n v="1967"/>
    <s v="Oct"/>
    <n v="10"/>
    <n v="0"/>
    <n v="14355.43"/>
    <s v="tier - 2"/>
    <s v="tier - 1"/>
    <s v="R1026"/>
    <s v="10-Oct-1967"/>
    <s v="Dec"/>
    <x v="2"/>
    <x v="2"/>
    <s v="R1026"/>
    <n v="1967"/>
    <n v="10"/>
    <s v="10-Dec-1967"/>
    <n v="24816"/>
    <n v="55"/>
  </r>
  <r>
    <s v="Id702"/>
    <n v="1959"/>
    <s v="Dec"/>
    <n v="24"/>
    <n v="1"/>
    <n v="14349.85"/>
    <s v="tier - 2"/>
    <s v="tier - 2"/>
    <s v="R1012"/>
    <s v="24-Dec-1959"/>
    <s v="Jun"/>
    <x v="2"/>
    <x v="1"/>
    <s v="R1012"/>
    <n v="1959"/>
    <n v="24"/>
    <s v="24-Jun-1959"/>
    <n v="21725"/>
    <n v="63"/>
  </r>
  <r>
    <s v="Id703"/>
    <n v="1969"/>
    <s v="Sep"/>
    <n v="26"/>
    <n v="0"/>
    <n v="14337.91"/>
    <s v="tier - 2"/>
    <s v="tier - 3"/>
    <s v="R1022"/>
    <s v="26-Sep-1969"/>
    <s v="Oct"/>
    <x v="2"/>
    <x v="0"/>
    <s v="R1022"/>
    <n v="1969"/>
    <n v="26"/>
    <s v="26-Oct-1969"/>
    <n v="25502"/>
    <n v="53"/>
  </r>
  <r>
    <s v="Id704"/>
    <n v="1958"/>
    <s v="Jul"/>
    <n v="10"/>
    <n v="0"/>
    <n v="14319.03"/>
    <s v="tier - 2"/>
    <s v="tier - 2"/>
    <s v="R1011"/>
    <s v="10-Jul-1958"/>
    <s v="Aug"/>
    <x v="2"/>
    <x v="1"/>
    <s v="R1011"/>
    <n v="1958"/>
    <n v="10"/>
    <s v="10-Aug-1958"/>
    <n v="21407"/>
    <n v="64"/>
  </r>
  <r>
    <s v="Id705"/>
    <n v="1958"/>
    <s v="Oct"/>
    <n v="15"/>
    <n v="0"/>
    <n v="14313.85"/>
    <s v="tier - 2"/>
    <s v="tier - 3"/>
    <s v="R1013"/>
    <s v="15-Oct-1958"/>
    <s v="Jun"/>
    <x v="2"/>
    <x v="0"/>
    <s v="R1013"/>
    <n v="1958"/>
    <n v="15"/>
    <s v="15-Jun-1958"/>
    <n v="21351"/>
    <n v="64"/>
  </r>
  <r>
    <s v="Id706"/>
    <n v="1968"/>
    <s v="Dec"/>
    <n v="15"/>
    <n v="0"/>
    <n v="14285.9"/>
    <s v="tier - 2"/>
    <s v="tier - 3"/>
    <s v="R1012"/>
    <s v="15-Dec-1968"/>
    <s v="Sep"/>
    <x v="2"/>
    <x v="0"/>
    <s v="R1012"/>
    <n v="1968"/>
    <n v="15"/>
    <s v="15-Sep-1968"/>
    <n v="25096"/>
    <n v="54"/>
  </r>
  <r>
    <s v="Id707"/>
    <n v="2004"/>
    <s v="Sep"/>
    <n v="6"/>
    <n v="0"/>
    <n v="14283.46"/>
    <s v="tier - 2"/>
    <s v="tier - 2"/>
    <s v="R1024"/>
    <s v="6-Sep-2004"/>
    <s v="Dec"/>
    <x v="2"/>
    <x v="1"/>
    <s v="R1024"/>
    <n v="2004"/>
    <n v="6"/>
    <s v="6-Dec-2004"/>
    <n v="38327"/>
    <n v="18"/>
  </r>
  <r>
    <s v="Id708"/>
    <n v="1972"/>
    <s v="Jul"/>
    <n v="13"/>
    <n v="0"/>
    <n v="14258.33"/>
    <s v="tier - 2"/>
    <s v="tier - 2"/>
    <s v="R1026"/>
    <s v="13-Jul-1972"/>
    <s v="Aug"/>
    <x v="2"/>
    <x v="1"/>
    <s v="R1026"/>
    <n v="1972"/>
    <n v="13"/>
    <s v="13-Aug-1972"/>
    <n v="26524"/>
    <n v="50"/>
  </r>
  <r>
    <s v="Id709"/>
    <n v="1974"/>
    <s v="Dec"/>
    <n v="26"/>
    <n v="0"/>
    <n v="14256.79"/>
    <s v="tier - 2"/>
    <s v="tier - 2"/>
    <s v="R1026"/>
    <s v="26-Dec-1974"/>
    <s v="Sep"/>
    <x v="2"/>
    <x v="1"/>
    <s v="R1026"/>
    <n v="1974"/>
    <n v="26"/>
    <s v="26-Sep-1974"/>
    <n v="27298"/>
    <n v="48"/>
  </r>
  <r>
    <s v="Id71"/>
    <n v="1984"/>
    <s v="Nov"/>
    <n v="10"/>
    <n v="3"/>
    <n v="41949.24"/>
    <s v="tier - 1"/>
    <s v="tier - 1"/>
    <s v="R1013"/>
    <s v="10-Nov-1984"/>
    <s v="Sep"/>
    <x v="0"/>
    <x v="2"/>
    <s v="R1013"/>
    <n v="1984"/>
    <n v="10"/>
    <s v="10-Sep-1984"/>
    <n v="30935"/>
    <n v="38"/>
  </r>
  <r>
    <s v="Id710"/>
    <n v="1959"/>
    <s v="Nov"/>
    <n v="8"/>
    <n v="0"/>
    <n v="14256.19"/>
    <s v="tier - 2"/>
    <s v="tier - 3"/>
    <s v="R1012"/>
    <s v="8-Nov-1959"/>
    <s v="Jul"/>
    <x v="2"/>
    <x v="0"/>
    <s v="R1012"/>
    <n v="1959"/>
    <n v="8"/>
    <s v="8-Jul-1959"/>
    <n v="21739"/>
    <n v="63"/>
  </r>
  <r>
    <s v="Id711"/>
    <n v="1959"/>
    <s v="Oct"/>
    <n v="10"/>
    <n v="0"/>
    <n v="14254.61"/>
    <s v="tier - 2"/>
    <s v="tier - 1"/>
    <s v="R1012"/>
    <s v="10-Oct-1959"/>
    <s v="Jun"/>
    <x v="2"/>
    <x v="2"/>
    <s v="R1012"/>
    <n v="1959"/>
    <n v="10"/>
    <s v="10-Jun-1959"/>
    <n v="21711"/>
    <n v="63"/>
  </r>
  <r>
    <s v="Id712"/>
    <n v="1961"/>
    <s v="Sep"/>
    <n v="25"/>
    <n v="2"/>
    <n v="14235.07"/>
    <s v="tier - 2"/>
    <s v="tier - 1"/>
    <s v="R1011"/>
    <s v="25-Sep-1961"/>
    <s v="Jul"/>
    <x v="2"/>
    <x v="2"/>
    <s v="R1011"/>
    <n v="1961"/>
    <n v="25"/>
    <s v="25-Jul-1961"/>
    <n v="22487"/>
    <n v="61"/>
  </r>
  <r>
    <s v="Id713"/>
    <n v="1958"/>
    <s v="Sep"/>
    <n v="21"/>
    <n v="0"/>
    <n v="14210.54"/>
    <s v="tier - 2"/>
    <s v="tier - 2"/>
    <s v="R1012"/>
    <s v="21-Sep-1958"/>
    <s v="Sep"/>
    <x v="2"/>
    <x v="1"/>
    <s v="R1012"/>
    <n v="1958"/>
    <n v="21"/>
    <s v="21-Sep-1958"/>
    <n v="21449"/>
    <n v="64"/>
  </r>
  <r>
    <s v="Id714"/>
    <n v="1983"/>
    <s v="Nov"/>
    <n v="17"/>
    <n v="3"/>
    <n v="14209.4"/>
    <s v="tier - 2"/>
    <s v="tier - 1"/>
    <s v="R1026"/>
    <s v="17-Nov-1983"/>
    <s v="Oct"/>
    <x v="2"/>
    <x v="2"/>
    <s v="R1026"/>
    <n v="1983"/>
    <n v="17"/>
    <s v="17-Oct-1983"/>
    <n v="30606"/>
    <n v="39"/>
  </r>
  <r>
    <s v="Id715"/>
    <n v="1968"/>
    <s v="Dec"/>
    <n v="25"/>
    <n v="0"/>
    <n v="14193.55"/>
    <s v="tier - 2"/>
    <s v="tier - 1"/>
    <s v="R1026"/>
    <s v="25-Dec-1968"/>
    <s v="Sep"/>
    <x v="2"/>
    <x v="2"/>
    <s v="R1026"/>
    <n v="1968"/>
    <n v="25"/>
    <s v="25-Sep-1968"/>
    <n v="25106"/>
    <n v="54"/>
  </r>
  <r>
    <s v="Id716"/>
    <n v="1984"/>
    <s v="Jul"/>
    <n v="7"/>
    <n v="3"/>
    <n v="14152.46"/>
    <s v="tier - 2"/>
    <s v="tier - 1"/>
    <s v="R1012"/>
    <s v="7-Jul-1984"/>
    <s v="Aug"/>
    <x v="2"/>
    <x v="2"/>
    <s v="R1012"/>
    <n v="1984"/>
    <n v="7"/>
    <s v="7-Aug-1984"/>
    <n v="30901"/>
    <n v="38"/>
  </r>
  <r>
    <s v="Id717"/>
    <n v="2004"/>
    <s v="Jul"/>
    <n v="6"/>
    <n v="0"/>
    <n v="14133.04"/>
    <s v="tier - 2"/>
    <s v="tier - 3"/>
    <s v="R1013"/>
    <s v="6-Jul-2004"/>
    <s v="Nov"/>
    <x v="2"/>
    <x v="0"/>
    <s v="R1013"/>
    <n v="2004"/>
    <n v="6"/>
    <s v="6-Nov-2004"/>
    <n v="38297"/>
    <n v="18"/>
  </r>
  <r>
    <s v="Id718"/>
    <n v="1961"/>
    <s v="Jun"/>
    <n v="14"/>
    <n v="2"/>
    <n v="14119.62"/>
    <s v="tier - 2"/>
    <s v="tier - 1"/>
    <s v="R1012"/>
    <s v="14-Jun-1961"/>
    <s v="Sep"/>
    <x v="2"/>
    <x v="2"/>
    <s v="R1012"/>
    <n v="1961"/>
    <n v="14"/>
    <s v="14-Sep-1961"/>
    <n v="22538"/>
    <n v="61"/>
  </r>
  <r>
    <s v="Id719"/>
    <n v="1976"/>
    <s v="Sep"/>
    <n v="26"/>
    <n v="2"/>
    <n v="14098.07"/>
    <s v="tier - 2"/>
    <s v="tier - 3"/>
    <s v="R1023"/>
    <s v="26-Sep-1976"/>
    <s v="Dec"/>
    <x v="2"/>
    <x v="0"/>
    <s v="R1023"/>
    <n v="1976"/>
    <n v="26"/>
    <s v="26-Dec-1976"/>
    <n v="28120"/>
    <n v="46"/>
  </r>
  <r>
    <s v="Id72"/>
    <n v="1972"/>
    <s v="Jun"/>
    <n v="8"/>
    <n v="1"/>
    <n v="41919.1"/>
    <s v="tier - 1"/>
    <s v="tier - 1"/>
    <s v="R1016"/>
    <s v="8-Jun-1972"/>
    <s v="Sep"/>
    <x v="0"/>
    <x v="2"/>
    <s v="R1016"/>
    <n v="1972"/>
    <n v="8"/>
    <s v="8-Sep-1972"/>
    <n v="26550"/>
    <n v="50"/>
  </r>
  <r>
    <s v="Id720"/>
    <n v="1991"/>
    <s v="Sep"/>
    <n v="12"/>
    <n v="3"/>
    <n v="14081.93"/>
    <s v="tier - 2"/>
    <s v="tier - 3"/>
    <s v="R1012"/>
    <s v="12-Sep-1991"/>
    <s v="Sep"/>
    <x v="2"/>
    <x v="0"/>
    <s v="R1012"/>
    <n v="1991"/>
    <n v="12"/>
    <s v="12-Sep-1991"/>
    <n v="33493"/>
    <n v="31"/>
  </r>
  <r>
    <s v="Id721"/>
    <n v="1960"/>
    <s v="Nov"/>
    <n v="8"/>
    <n v="0"/>
    <n v="14043.48"/>
    <s v="tier - 2"/>
    <s v="tier - 3"/>
    <s v="R1024"/>
    <s v="8-Nov-1960"/>
    <s v="Nov"/>
    <x v="2"/>
    <x v="0"/>
    <s v="R1024"/>
    <n v="1960"/>
    <n v="8"/>
    <s v="8-Nov-1960"/>
    <n v="22228"/>
    <n v="62"/>
  </r>
  <r>
    <s v="Id722"/>
    <n v="1963"/>
    <s v="Jul"/>
    <n v="8"/>
    <n v="3"/>
    <n v="14007.22"/>
    <s v="tier - 2"/>
    <s v="tier - 3"/>
    <s v="R1011"/>
    <s v="8-Jul-1963"/>
    <s v="Jul"/>
    <x v="2"/>
    <x v="0"/>
    <s v="R1011"/>
    <n v="1963"/>
    <n v="8"/>
    <s v="8-Jul-1963"/>
    <n v="23200"/>
    <n v="59"/>
  </r>
  <r>
    <s v="Id723"/>
    <n v="1963"/>
    <s v="Jul"/>
    <n v="6"/>
    <n v="3"/>
    <n v="14001.29"/>
    <s v="tier - 2"/>
    <s v="tier - 2"/>
    <s v="R1013"/>
    <s v="6-Jul-1963"/>
    <s v="Jul"/>
    <x v="2"/>
    <x v="1"/>
    <s v="R1013"/>
    <n v="1963"/>
    <n v="6"/>
    <s v="6-Jul-1963"/>
    <n v="23198"/>
    <n v="59"/>
  </r>
  <r>
    <s v="Id724"/>
    <n v="1963"/>
    <s v="Dec"/>
    <n v="23"/>
    <n v="3"/>
    <n v="14001.13"/>
    <s v="tier - 2"/>
    <s v="tier - 1"/>
    <s v="R1013"/>
    <s v="23-Dec-1963"/>
    <s v="Sep"/>
    <x v="2"/>
    <x v="2"/>
    <s v="R1013"/>
    <n v="1963"/>
    <n v="23"/>
    <s v="23-Sep-1963"/>
    <n v="23277"/>
    <n v="59"/>
  </r>
  <r>
    <s v="Id725"/>
    <n v="1959"/>
    <s v="Sep"/>
    <n v="6"/>
    <n v="0"/>
    <n v="13981.85"/>
    <s v="tier - 2"/>
    <s v="tier - 1"/>
    <s v="R1016"/>
    <s v="6-Sep-1959"/>
    <s v="Oct"/>
    <x v="2"/>
    <x v="2"/>
    <s v="R1016"/>
    <n v="1959"/>
    <n v="6"/>
    <s v="6-Oct-1959"/>
    <n v="21829"/>
    <n v="63"/>
  </r>
  <r>
    <s v="Id726"/>
    <n v="1990"/>
    <s v="Jul"/>
    <n v="13"/>
    <n v="3"/>
    <n v="13979.45"/>
    <s v="tier - 2"/>
    <s v="tier - 1"/>
    <s v="R1023"/>
    <s v="13-Jul-1990"/>
    <s v="Oct"/>
    <x v="2"/>
    <x v="2"/>
    <s v="R1023"/>
    <n v="1990"/>
    <n v="13"/>
    <s v="13-Oct-1990"/>
    <n v="33159"/>
    <n v="32"/>
  </r>
  <r>
    <s v="Id727"/>
    <n v="1959"/>
    <s v="Aug"/>
    <n v="29"/>
    <n v="0"/>
    <n v="13974.46"/>
    <s v="tier - 2"/>
    <s v="tier - 2"/>
    <s v="R1019"/>
    <s v="29-Aug-1959"/>
    <s v="Dec"/>
    <x v="2"/>
    <x v="1"/>
    <s v="R1019"/>
    <n v="1959"/>
    <n v="29"/>
    <s v="29-Dec-1959"/>
    <n v="21913"/>
    <n v="63"/>
  </r>
  <r>
    <s v="Id728"/>
    <n v="1960"/>
    <s v="Jun"/>
    <n v="18"/>
    <n v="1"/>
    <n v="13937.67"/>
    <s v="tier - 2"/>
    <s v="tier - 1"/>
    <s v="R1012"/>
    <s v="18-Jun-1960"/>
    <s v="Oct"/>
    <x v="2"/>
    <x v="2"/>
    <s v="R1012"/>
    <n v="1960"/>
    <n v="18"/>
    <s v="18-Oct-1960"/>
    <n v="22207"/>
    <n v="62"/>
  </r>
  <r>
    <s v="Id729"/>
    <n v="1962"/>
    <s v="Jul"/>
    <n v="27"/>
    <n v="3"/>
    <n v="13919.82"/>
    <s v="tier - 2"/>
    <s v="tier - 2"/>
    <s v="R1013"/>
    <s v="27-Jul-1962"/>
    <s v="Sep"/>
    <x v="2"/>
    <x v="1"/>
    <s v="R1013"/>
    <n v="1962"/>
    <n v="27"/>
    <s v="27-Sep-1962"/>
    <n v="22916"/>
    <n v="60"/>
  </r>
  <r>
    <s v="Id73"/>
    <n v="1966"/>
    <s v="Sep"/>
    <n v="21"/>
    <n v="0"/>
    <n v="41886.54"/>
    <s v="tier - 1"/>
    <s v="tier - 3"/>
    <s v="R1011"/>
    <s v="21-Sep-1966"/>
    <s v="Sep"/>
    <x v="0"/>
    <x v="0"/>
    <s v="R1011"/>
    <n v="1966"/>
    <n v="21"/>
    <s v="21-Sep-1966"/>
    <n v="24371"/>
    <n v="56"/>
  </r>
  <r>
    <s v="Id730"/>
    <n v="1959"/>
    <s v="Jul"/>
    <n v="7"/>
    <n v="0"/>
    <n v="13887.97"/>
    <s v="tier - 2"/>
    <s v="tier - 2"/>
    <s v="R1013"/>
    <s v="7-Jul-1959"/>
    <s v="Sep"/>
    <x v="2"/>
    <x v="1"/>
    <s v="R1013"/>
    <n v="1959"/>
    <n v="7"/>
    <s v="7-Sep-1959"/>
    <n v="21800"/>
    <n v="63"/>
  </r>
  <r>
    <s v="Id731"/>
    <n v="1959"/>
    <s v="Dec"/>
    <n v="29"/>
    <n v="0"/>
    <n v="13887.2"/>
    <s v="tier - 2"/>
    <s v="tier - 3"/>
    <s v="R1013"/>
    <s v="29-Dec-1959"/>
    <s v="Sep"/>
    <x v="2"/>
    <x v="0"/>
    <s v="R1013"/>
    <n v="1959"/>
    <n v="29"/>
    <s v="29-Sep-1959"/>
    <n v="21822"/>
    <n v="63"/>
  </r>
  <r>
    <s v="Id732"/>
    <n v="1985"/>
    <s v="Sep"/>
    <n v="25"/>
    <n v="3"/>
    <n v="13886.4"/>
    <s v="tier - 2"/>
    <s v="tier - 2"/>
    <s v="R1012"/>
    <s v="25-Sep-1985"/>
    <s v="Nov"/>
    <x v="2"/>
    <x v="1"/>
    <s v="R1012"/>
    <n v="1985"/>
    <n v="25"/>
    <s v="25-Nov-1985"/>
    <n v="31376"/>
    <n v="37"/>
  </r>
  <r>
    <s v="Id733"/>
    <n v="1959"/>
    <s v="Oct"/>
    <n v="5"/>
    <n v="0"/>
    <n v="13880.95"/>
    <s v="tier - 2"/>
    <s v="tier - 2"/>
    <s v="R1011"/>
    <s v="5-Oct-1959"/>
    <s v="Sep"/>
    <x v="2"/>
    <x v="1"/>
    <s v="R1011"/>
    <n v="1959"/>
    <n v="5"/>
    <s v="5-Sep-1959"/>
    <n v="21798"/>
    <n v="63"/>
  </r>
  <r>
    <s v="Id734"/>
    <n v="1978"/>
    <s v="Dec"/>
    <n v="19"/>
    <n v="2"/>
    <n v="13874.89"/>
    <s v="tier - 2"/>
    <s v="tier - 1"/>
    <s v="R1012"/>
    <s v="19-Dec-1978"/>
    <s v="Sep"/>
    <x v="2"/>
    <x v="2"/>
    <s v="R1012"/>
    <n v="1978"/>
    <n v="19"/>
    <s v="19-Sep-1978"/>
    <n v="28752"/>
    <n v="44"/>
  </r>
  <r>
    <s v="Id735"/>
    <n v="1960"/>
    <s v="Jul"/>
    <n v="21"/>
    <n v="0"/>
    <n v="13844.8"/>
    <s v="tier - 2"/>
    <s v="tier - 2"/>
    <s v="R1012"/>
    <s v="21-Jul-1960"/>
    <s v="Dec"/>
    <x v="2"/>
    <x v="1"/>
    <s v="R1012"/>
    <n v="1960"/>
    <n v="21"/>
    <s v="21-Dec-1960"/>
    <n v="22271"/>
    <n v="62"/>
  </r>
  <r>
    <s v="Id736"/>
    <n v="2003"/>
    <s v="Jun"/>
    <n v="7"/>
    <n v="0"/>
    <n v="13844.51"/>
    <s v="tier - 2"/>
    <s v="tier - 1"/>
    <s v="R1011"/>
    <s v="7-Jun-2003"/>
    <s v="Dec"/>
    <x v="2"/>
    <x v="2"/>
    <s v="R1011"/>
    <n v="2003"/>
    <n v="7"/>
    <s v="7-Dec-2003"/>
    <n v="37962"/>
    <n v="19"/>
  </r>
  <r>
    <s v="Id737"/>
    <n v="1958"/>
    <s v="Dec"/>
    <n v="10"/>
    <n v="0"/>
    <n v="13831.12"/>
    <s v="tier - 3"/>
    <s v="tier - 1"/>
    <s v="R1013"/>
    <s v="10-Dec-1958"/>
    <s v="Oct"/>
    <x v="1"/>
    <x v="2"/>
    <s v="R1013"/>
    <n v="1958"/>
    <n v="10"/>
    <s v="10-Oct-1958"/>
    <n v="21468"/>
    <n v="64"/>
  </r>
  <r>
    <s v="Id738"/>
    <n v="1958"/>
    <s v="Nov"/>
    <n v="25"/>
    <n v="0"/>
    <n v="13822.8"/>
    <s v="tier - 3"/>
    <s v="tier - 3"/>
    <s v="R1011"/>
    <s v="25-Nov-1958"/>
    <s v="Aug"/>
    <x v="1"/>
    <x v="0"/>
    <s v="R1011"/>
    <n v="1958"/>
    <n v="25"/>
    <s v="25-Aug-1958"/>
    <n v="21422"/>
    <n v="64"/>
  </r>
  <r>
    <s v="Id739"/>
    <n v="1986"/>
    <s v="Dec"/>
    <n v="8"/>
    <n v="3"/>
    <n v="13819.49"/>
    <s v="tier - 3"/>
    <s v="tier - 2"/>
    <s v="R1012"/>
    <s v="8-Dec-1986"/>
    <s v="Sep"/>
    <x v="1"/>
    <x v="1"/>
    <s v="R1012"/>
    <n v="1986"/>
    <n v="8"/>
    <s v="8-Sep-1986"/>
    <n v="31663"/>
    <n v="36"/>
  </r>
  <r>
    <s v="Id74"/>
    <n v="1962"/>
    <s v="Sep"/>
    <n v="22"/>
    <n v="0"/>
    <n v="41794.629999999997"/>
    <s v="tier - 1"/>
    <s v="tier - 3"/>
    <s v="R1011"/>
    <s v="22-Sep-1962"/>
    <s v="Sep"/>
    <x v="0"/>
    <x v="0"/>
    <s v="R1011"/>
    <n v="1962"/>
    <n v="22"/>
    <s v="22-Sep-1962"/>
    <n v="22911"/>
    <n v="60"/>
  </r>
  <r>
    <s v="Id740"/>
    <n v="1966"/>
    <s v="Nov"/>
    <n v="10"/>
    <n v="0"/>
    <n v="13801.61"/>
    <s v="tier - 3"/>
    <s v="tier - 3"/>
    <s v="R1026"/>
    <s v="10-Nov-1966"/>
    <s v="Oct"/>
    <x v="1"/>
    <x v="0"/>
    <s v="R1026"/>
    <n v="1966"/>
    <n v="10"/>
    <s v="10-Oct-1966"/>
    <n v="24390"/>
    <n v="56"/>
  </r>
  <r>
    <s v="Id741"/>
    <n v="1959"/>
    <s v="Aug"/>
    <n v="6"/>
    <n v="0"/>
    <n v="13770.1"/>
    <s v="tier - 3"/>
    <s v="tier - 1"/>
    <s v="R1012"/>
    <s v="6-Aug-1959"/>
    <s v="Jul"/>
    <x v="1"/>
    <x v="2"/>
    <s v="R1012"/>
    <n v="1959"/>
    <n v="6"/>
    <s v="6-Jul-1959"/>
    <n v="21737"/>
    <n v="63"/>
  </r>
  <r>
    <s v="Id742"/>
    <n v="2004"/>
    <s v="Jul"/>
    <n v="16"/>
    <n v="0"/>
    <n v="13747.87"/>
    <s v="tier - 3"/>
    <s v="tier - 2"/>
    <s v="R1018"/>
    <s v="16-Jul-2004"/>
    <s v="Nov"/>
    <x v="1"/>
    <x v="1"/>
    <s v="R1018"/>
    <n v="2004"/>
    <n v="16"/>
    <s v="16-Nov-2004"/>
    <n v="38307"/>
    <n v="18"/>
  </r>
  <r>
    <s v="Id743"/>
    <n v="1969"/>
    <s v="Oct"/>
    <n v="23"/>
    <n v="0"/>
    <n v="13746.74"/>
    <s v="tier - 3"/>
    <s v="tier - 2"/>
    <s v="R1026"/>
    <s v="23-Oct-1969"/>
    <s v="Sep"/>
    <x v="1"/>
    <x v="1"/>
    <s v="R1026"/>
    <n v="1969"/>
    <n v="23"/>
    <s v="23-Sep-1969"/>
    <n v="25469"/>
    <n v="53"/>
  </r>
  <r>
    <s v="Id744"/>
    <n v="1985"/>
    <s v="Aug"/>
    <n v="29"/>
    <n v="3"/>
    <n v="13726.21"/>
    <s v="tier - 3"/>
    <s v="tier - 3"/>
    <s v="R1026"/>
    <s v="29-Aug-1985"/>
    <s v="Jul"/>
    <x v="1"/>
    <x v="0"/>
    <s v="R1026"/>
    <n v="1985"/>
    <n v="29"/>
    <s v="29-Jul-1985"/>
    <n v="31257"/>
    <n v="37"/>
  </r>
  <r>
    <s v="Id745"/>
    <n v="1981"/>
    <s v="Aug"/>
    <n v="2"/>
    <n v="1"/>
    <n v="13725.47"/>
    <s v="tier - 3"/>
    <s v="tier - 2"/>
    <s v="R1024"/>
    <s v="2-Aug-1981"/>
    <s v="Dec"/>
    <x v="1"/>
    <x v="1"/>
    <s v="R1024"/>
    <n v="1981"/>
    <n v="2"/>
    <s v="2-Dec-1981"/>
    <n v="29922"/>
    <n v="41"/>
  </r>
  <r>
    <s v="Id746"/>
    <n v="1986"/>
    <s v="Nov"/>
    <n v="24"/>
    <n v="3"/>
    <n v="13714.55"/>
    <s v="tier - 3"/>
    <s v="tier - 2"/>
    <s v="R1023"/>
    <s v="24-Nov-1986"/>
    <s v="Nov"/>
    <x v="1"/>
    <x v="1"/>
    <s v="R1023"/>
    <n v="1986"/>
    <n v="24"/>
    <s v="24-Nov-1986"/>
    <n v="31740"/>
    <n v="36"/>
  </r>
  <r>
    <s v="Id747"/>
    <n v="1985"/>
    <s v="Sep"/>
    <n v="14"/>
    <n v="3"/>
    <n v="13685.51"/>
    <s v="tier - 3"/>
    <s v="tier - 1"/>
    <s v="R1026"/>
    <s v="14-Sep-1985"/>
    <s v="Dec"/>
    <x v="1"/>
    <x v="2"/>
    <s v="R1026"/>
    <n v="1985"/>
    <n v="14"/>
    <s v="14-Dec-1985"/>
    <n v="31395"/>
    <n v="37"/>
  </r>
  <r>
    <s v="Id748"/>
    <n v="1963"/>
    <s v="Aug"/>
    <n v="4"/>
    <n v="0"/>
    <n v="13677.68"/>
    <s v="tier - 3"/>
    <s v="tier - 2"/>
    <s v="R1021"/>
    <s v="4-Aug-1963"/>
    <s v="Dec"/>
    <x v="1"/>
    <x v="1"/>
    <s v="R1021"/>
    <n v="1963"/>
    <n v="4"/>
    <s v="4-Dec-1963"/>
    <n v="23349"/>
    <n v="59"/>
  </r>
  <r>
    <s v="Id749"/>
    <n v="1984"/>
    <s v="Jul"/>
    <n v="20"/>
    <n v="3"/>
    <n v="13638.06"/>
    <s v="tier - 3"/>
    <s v="tier - 3"/>
    <s v="R1023"/>
    <s v="20-Jul-1984"/>
    <s v="Nov"/>
    <x v="1"/>
    <x v="0"/>
    <s v="R1023"/>
    <n v="1984"/>
    <n v="20"/>
    <s v="20-Nov-1984"/>
    <n v="31006"/>
    <n v="38"/>
  </r>
  <r>
    <s v="Id75"/>
    <n v="1975"/>
    <s v="Sep"/>
    <n v="29"/>
    <n v="1"/>
    <n v="41681.86"/>
    <s v="tier - 1"/>
    <s v="tier - 1"/>
    <s v="R1011"/>
    <s v="29-Sep-1975"/>
    <s v="Aug"/>
    <x v="0"/>
    <x v="2"/>
    <s v="R1011"/>
    <n v="1975"/>
    <n v="29"/>
    <s v="29-Aug-1975"/>
    <n v="27635"/>
    <n v="47"/>
  </r>
  <r>
    <s v="Id750"/>
    <n v="1961"/>
    <s v="Dec"/>
    <n v="24"/>
    <n v="0"/>
    <n v="13635.64"/>
    <s v="tier - 3"/>
    <s v="tier - 3"/>
    <s v="R1024"/>
    <s v="24-Dec-1961"/>
    <s v="Jul"/>
    <x v="1"/>
    <x v="0"/>
    <s v="R1024"/>
    <n v="1961"/>
    <n v="24"/>
    <s v="24-Jul-1961"/>
    <n v="22486"/>
    <n v="61"/>
  </r>
  <r>
    <s v="Id751"/>
    <n v="1969"/>
    <s v="Jul"/>
    <n v="26"/>
    <n v="0"/>
    <n v="13622.01"/>
    <s v="tier - 3"/>
    <s v="tier - 3"/>
    <s v="R1012"/>
    <s v="26-Jul-1969"/>
    <s v="Jul"/>
    <x v="1"/>
    <x v="0"/>
    <s v="R1012"/>
    <n v="1969"/>
    <n v="26"/>
    <s v="26-Jul-1969"/>
    <n v="25410"/>
    <n v="53"/>
  </r>
  <r>
    <s v="Id752"/>
    <n v="1961"/>
    <s v="Nov"/>
    <n v="18"/>
    <n v="0"/>
    <n v="13616.36"/>
    <s v="tier - 3"/>
    <s v="tier - 3"/>
    <s v="R1024"/>
    <s v="18-Nov-1961"/>
    <s v="Jul"/>
    <x v="1"/>
    <x v="0"/>
    <s v="R1024"/>
    <n v="1961"/>
    <n v="18"/>
    <s v="18-Jul-1961"/>
    <n v="22480"/>
    <n v="61"/>
  </r>
  <r>
    <s v="Id753"/>
    <n v="1964"/>
    <s v="Sep"/>
    <n v="10"/>
    <n v="2"/>
    <n v="13607.37"/>
    <s v="tier - 3"/>
    <s v="tier - 1"/>
    <s v="R1024"/>
    <s v="10-Sep-1964"/>
    <s v="Jul"/>
    <x v="1"/>
    <x v="2"/>
    <s v="R1024"/>
    <n v="1964"/>
    <n v="10"/>
    <s v="10-Jul-1964"/>
    <n v="23568"/>
    <n v="58"/>
  </r>
  <r>
    <s v="Id754"/>
    <n v="1992"/>
    <s v="Aug"/>
    <n v="14"/>
    <n v="0"/>
    <n v="13588.17"/>
    <s v="tier - 3"/>
    <s v="tier - 1"/>
    <s v="R1012"/>
    <s v="14-Aug-1992"/>
    <s v="Oct"/>
    <x v="1"/>
    <x v="2"/>
    <s v="R1012"/>
    <n v="1992"/>
    <n v="14"/>
    <s v="14-Oct-1992"/>
    <n v="33891"/>
    <n v="30"/>
  </r>
  <r>
    <s v="Id755"/>
    <n v="1968"/>
    <s v="Jul"/>
    <n v="15"/>
    <n v="0"/>
    <n v="13566.04"/>
    <s v="tier - 3"/>
    <s v="tier - 3"/>
    <s v="R1026"/>
    <s v="15-Jul-1968"/>
    <s v="Jul"/>
    <x v="1"/>
    <x v="0"/>
    <s v="R1026"/>
    <n v="1968"/>
    <n v="15"/>
    <s v="15-Jul-1968"/>
    <n v="25034"/>
    <n v="54"/>
  </r>
  <r>
    <s v="Id756"/>
    <n v="1960"/>
    <s v="Jul"/>
    <n v="11"/>
    <n v="0"/>
    <n v="13555"/>
    <s v="tier - 3"/>
    <s v="tier - 3"/>
    <s v="R1017"/>
    <s v="11-Jul-1960"/>
    <s v="Oct"/>
    <x v="1"/>
    <x v="0"/>
    <s v="R1017"/>
    <n v="1960"/>
    <n v="11"/>
    <s v="11-Oct-1960"/>
    <n v="22200"/>
    <n v="62"/>
  </r>
  <r>
    <s v="Id757"/>
    <n v="1963"/>
    <s v="Oct"/>
    <n v="14"/>
    <n v="0"/>
    <n v="13511.28"/>
    <s v="tier - 3"/>
    <s v="tier - 1"/>
    <s v="R1012"/>
    <s v="14-Oct-1963"/>
    <s v="Nov"/>
    <x v="1"/>
    <x v="2"/>
    <s v="R1012"/>
    <n v="1963"/>
    <n v="14"/>
    <s v="14-Nov-1963"/>
    <n v="23329"/>
    <n v="59"/>
  </r>
  <r>
    <s v="Id758"/>
    <n v="1990"/>
    <s v="Aug"/>
    <n v="30"/>
    <n v="3"/>
    <n v="13480.83"/>
    <s v="tier - 3"/>
    <s v="tier - 2"/>
    <s v="R1023"/>
    <s v="30-Aug-1990"/>
    <s v="Sep"/>
    <x v="1"/>
    <x v="1"/>
    <s v="R1023"/>
    <n v="1990"/>
    <n v="30"/>
    <s v="30-Sep-1990"/>
    <n v="33146"/>
    <n v="32"/>
  </r>
  <r>
    <s v="Id759"/>
    <n v="1975"/>
    <s v="Aug"/>
    <n v="7"/>
    <n v="1"/>
    <n v="13472.19"/>
    <s v="tier - 3"/>
    <s v="tier - 2"/>
    <s v="R1012"/>
    <s v="7-Aug-1975"/>
    <s v="Dec"/>
    <x v="1"/>
    <x v="1"/>
    <s v="R1012"/>
    <n v="1975"/>
    <n v="7"/>
    <s v="7-Dec-1975"/>
    <n v="27735"/>
    <n v="47"/>
  </r>
  <r>
    <s v="Id76"/>
    <n v="1975"/>
    <s v="Nov"/>
    <n v="14"/>
    <n v="0"/>
    <n v="41676.080000000002"/>
    <s v="tier - 1"/>
    <s v="tier - 2"/>
    <s v="R1013"/>
    <s v="14-Nov-1975"/>
    <s v="Jun"/>
    <x v="0"/>
    <x v="1"/>
    <s v="R1013"/>
    <n v="1975"/>
    <n v="14"/>
    <s v="14-Jun-1975"/>
    <n v="27559"/>
    <n v="47"/>
  </r>
  <r>
    <s v="Id760"/>
    <n v="1960"/>
    <s v="Jul"/>
    <n v="24"/>
    <n v="0"/>
    <n v="13470.86"/>
    <s v="tier - 3"/>
    <s v="tier - 3"/>
    <s v="R1011"/>
    <s v="24-Jul-1960"/>
    <s v="Aug"/>
    <x v="1"/>
    <x v="0"/>
    <s v="R1011"/>
    <n v="1960"/>
    <n v="24"/>
    <s v="24-Aug-1960"/>
    <n v="22152"/>
    <n v="62"/>
  </r>
  <r>
    <s v="Id761"/>
    <n v="1960"/>
    <s v="Jul"/>
    <n v="28"/>
    <n v="0"/>
    <n v="13470.8"/>
    <s v="tier - 3"/>
    <s v="tier - 2"/>
    <s v="R1013"/>
    <s v="28-Jul-1960"/>
    <s v="Jul"/>
    <x v="1"/>
    <x v="1"/>
    <s v="R1013"/>
    <n v="1960"/>
    <n v="28"/>
    <s v="28-Jul-1960"/>
    <n v="22125"/>
    <n v="62"/>
  </r>
  <r>
    <s v="Id762"/>
    <n v="1985"/>
    <s v="Aug"/>
    <n v="19"/>
    <n v="3"/>
    <n v="13465.8"/>
    <s v="tier - 3"/>
    <s v="tier - 1"/>
    <s v="R1012"/>
    <s v="19-Aug-1985"/>
    <s v="Sep"/>
    <x v="1"/>
    <x v="2"/>
    <s v="R1012"/>
    <n v="1985"/>
    <n v="19"/>
    <s v="19-Sep-1985"/>
    <n v="31309"/>
    <n v="37"/>
  </r>
  <r>
    <s v="Id763"/>
    <n v="1960"/>
    <s v="Dec"/>
    <n v="16"/>
    <n v="0"/>
    <n v="13462.52"/>
    <s v="tier - 3"/>
    <s v="tier - 2"/>
    <s v="R1011"/>
    <s v="16-Dec-1960"/>
    <s v="Nov"/>
    <x v="1"/>
    <x v="1"/>
    <s v="R1011"/>
    <n v="1960"/>
    <n v="16"/>
    <s v="16-Nov-1960"/>
    <n v="22236"/>
    <n v="62"/>
  </r>
  <r>
    <s v="Id764"/>
    <n v="1960"/>
    <s v="Jul"/>
    <n v="11"/>
    <n v="0"/>
    <n v="13457.96"/>
    <s v="tier - 3"/>
    <s v="tier - 1"/>
    <s v="R1013"/>
    <s v="11-Jul-1960"/>
    <s v="Nov"/>
    <x v="1"/>
    <x v="2"/>
    <s v="R1013"/>
    <n v="1960"/>
    <n v="11"/>
    <s v="11-Nov-1960"/>
    <n v="22231"/>
    <n v="62"/>
  </r>
  <r>
    <s v="Id765"/>
    <n v="1960"/>
    <s v="Aug"/>
    <n v="13"/>
    <n v="0"/>
    <n v="13451.12"/>
    <s v="tier - 3"/>
    <s v="tier - 1"/>
    <s v="R1011"/>
    <s v="13-Aug-1960"/>
    <s v="Sep"/>
    <x v="1"/>
    <x v="2"/>
    <s v="R1011"/>
    <n v="1960"/>
    <n v="13"/>
    <s v="13-Sep-1960"/>
    <n v="22172"/>
    <n v="62"/>
  </r>
  <r>
    <s v="Id766"/>
    <n v="1975"/>
    <s v="Jun"/>
    <n v="29"/>
    <n v="1"/>
    <n v="13440.7"/>
    <s v="tier - 3"/>
    <s v="tier - 2"/>
    <s v="R1012"/>
    <s v="29-Jun-1975"/>
    <s v="Dec"/>
    <x v="1"/>
    <x v="1"/>
    <s v="R1012"/>
    <n v="1975"/>
    <n v="29"/>
    <s v="29-Dec-1975"/>
    <n v="27757"/>
    <n v="47"/>
  </r>
  <r>
    <s v="Id767"/>
    <n v="1966"/>
    <s v="Nov"/>
    <n v="14"/>
    <n v="3"/>
    <n v="13430.27"/>
    <s v="tier - 3"/>
    <s v="tier - 3"/>
    <s v="R1024"/>
    <s v="14-Nov-1966"/>
    <s v="Oct"/>
    <x v="1"/>
    <x v="0"/>
    <s v="R1024"/>
    <n v="1966"/>
    <n v="14"/>
    <s v="14-Oct-1966"/>
    <n v="24394"/>
    <n v="56"/>
  </r>
  <r>
    <s v="Id768"/>
    <n v="1961"/>
    <s v="Nov"/>
    <n v="3"/>
    <n v="0"/>
    <n v="13429.04"/>
    <s v="tier - 3"/>
    <s v="tier - 3"/>
    <s v="R1012"/>
    <s v="3-Nov-1961"/>
    <s v="Aug"/>
    <x v="1"/>
    <x v="0"/>
    <s v="R1012"/>
    <n v="1961"/>
    <n v="3"/>
    <s v="3-Aug-1961"/>
    <n v="22496"/>
    <n v="61"/>
  </r>
  <r>
    <s v="Id769"/>
    <n v="1994"/>
    <s v="Jun"/>
    <n v="17"/>
    <n v="0"/>
    <n v="13417.05"/>
    <s v="tier - 3"/>
    <s v="tier - 3"/>
    <s v="R1012"/>
    <s v="17-Jun-1994"/>
    <s v="Dec"/>
    <x v="1"/>
    <x v="0"/>
    <s v="R1012"/>
    <n v="1994"/>
    <n v="17"/>
    <s v="17-Dec-1994"/>
    <n v="34685"/>
    <n v="28"/>
  </r>
  <r>
    <s v="Id77"/>
    <n v="1976"/>
    <s v="Oct"/>
    <n v="29"/>
    <n v="1"/>
    <n v="41661.599999999999"/>
    <s v="tier - 1"/>
    <s v="tier - 3"/>
    <s v="R1011"/>
    <s v="29-Oct-1976"/>
    <s v="Sep"/>
    <x v="0"/>
    <x v="0"/>
    <s v="R1011"/>
    <n v="1976"/>
    <n v="29"/>
    <s v="29-Sep-1976"/>
    <n v="28032"/>
    <n v="46"/>
  </r>
  <r>
    <s v="Id770"/>
    <n v="1961"/>
    <s v="Jul"/>
    <n v="22"/>
    <n v="0"/>
    <n v="13415.04"/>
    <s v="tier - 3"/>
    <s v="tier - 2"/>
    <s v="R1012"/>
    <s v="22-Jul-1961"/>
    <s v="Jul"/>
    <x v="1"/>
    <x v="1"/>
    <s v="R1012"/>
    <n v="1961"/>
    <n v="22"/>
    <s v="22-Jul-1961"/>
    <n v="22484"/>
    <n v="61"/>
  </r>
  <r>
    <s v="Id771"/>
    <n v="1992"/>
    <s v="Dec"/>
    <n v="19"/>
    <n v="0"/>
    <n v="13412.97"/>
    <s v="tier - 3"/>
    <s v="tier - 3"/>
    <s v="R1023"/>
    <s v="19-Dec-1992"/>
    <s v="Dec"/>
    <x v="1"/>
    <x v="0"/>
    <s v="R1023"/>
    <n v="1992"/>
    <n v="19"/>
    <s v="19-Dec-1992"/>
    <n v="33957"/>
    <n v="30"/>
  </r>
  <r>
    <s v="Id772"/>
    <n v="1959"/>
    <s v="Dec"/>
    <n v="20"/>
    <n v="0"/>
    <n v="13405.39"/>
    <s v="tier - 3"/>
    <s v="tier - 3"/>
    <s v="R1013"/>
    <s v="20-Dec-1959"/>
    <s v="Nov"/>
    <x v="1"/>
    <x v="0"/>
    <s v="R1013"/>
    <n v="1959"/>
    <n v="20"/>
    <s v="20-Nov-1959"/>
    <n v="21874"/>
    <n v="63"/>
  </r>
  <r>
    <s v="Id773"/>
    <n v="1959"/>
    <s v="Nov"/>
    <n v="25"/>
    <n v="0"/>
    <n v="13393.76"/>
    <s v="tier - 3"/>
    <s v="tier - 1"/>
    <s v="R1011"/>
    <s v="25-Nov-1959"/>
    <s v="Aug"/>
    <x v="1"/>
    <x v="2"/>
    <s v="R1011"/>
    <n v="1959"/>
    <n v="25"/>
    <s v="25-Aug-1959"/>
    <n v="21787"/>
    <n v="63"/>
  </r>
  <r>
    <s v="Id774"/>
    <n v="1959"/>
    <s v="Dec"/>
    <n v="9"/>
    <n v="0"/>
    <n v="13390.56"/>
    <s v="tier - 3"/>
    <s v="tier - 3"/>
    <s v="R1011"/>
    <s v="9-Dec-1959"/>
    <s v="Jul"/>
    <x v="1"/>
    <x v="0"/>
    <s v="R1011"/>
    <n v="1959"/>
    <n v="9"/>
    <s v="9-Jul-1959"/>
    <n v="21740"/>
    <n v="63"/>
  </r>
  <r>
    <s v="Id775"/>
    <n v="1984"/>
    <s v="Jun"/>
    <n v="6"/>
    <n v="3"/>
    <n v="13383.67"/>
    <s v="tier - 3"/>
    <s v="tier - 2"/>
    <s v="R1023"/>
    <s v="6-Jun-1984"/>
    <s v="Jul"/>
    <x v="1"/>
    <x v="1"/>
    <s v="R1023"/>
    <n v="1984"/>
    <n v="6"/>
    <s v="6-Jul-1984"/>
    <n v="30869"/>
    <n v="38"/>
  </r>
  <r>
    <s v="Id776"/>
    <n v="1979"/>
    <s v="Sep"/>
    <n v="30"/>
    <n v="2"/>
    <n v="13377.41"/>
    <s v="tier - 3"/>
    <s v="tier - 3"/>
    <s v="R1026"/>
    <s v="30-Sep-1979"/>
    <s v="Jun"/>
    <x v="1"/>
    <x v="0"/>
    <s v="R1026"/>
    <n v="1979"/>
    <n v="30"/>
    <s v="30-Jun-1979"/>
    <n v="29036"/>
    <n v="43"/>
  </r>
  <r>
    <s v="Id777"/>
    <n v="1964"/>
    <s v="Sep"/>
    <n v="24"/>
    <n v="0"/>
    <n v="13375.76"/>
    <s v="tier - 3"/>
    <s v="tier - 2"/>
    <s v="R1025"/>
    <s v="24-Sep-1964"/>
    <s v="Oct"/>
    <x v="1"/>
    <x v="1"/>
    <s v="R1025"/>
    <n v="1964"/>
    <n v="24"/>
    <s v="24-Oct-1964"/>
    <n v="23674"/>
    <n v="58"/>
  </r>
  <r>
    <s v="Id778"/>
    <n v="1990"/>
    <s v="Oct"/>
    <n v="2"/>
    <n v="3"/>
    <n v="13360.94"/>
    <s v="tier - 3"/>
    <s v="tier - 1"/>
    <s v="R1012"/>
    <s v="2-Oct-1990"/>
    <s v="Oct"/>
    <x v="1"/>
    <x v="2"/>
    <s v="R1012"/>
    <n v="1990"/>
    <n v="2"/>
    <s v="2-Oct-1990"/>
    <n v="33148"/>
    <n v="32"/>
  </r>
  <r>
    <s v="Id779"/>
    <n v="1960"/>
    <s v="Nov"/>
    <n v="11"/>
    <n v="0"/>
    <n v="13352.1"/>
    <s v="tier - 3"/>
    <s v="tier - 1"/>
    <s v="R1012"/>
    <s v="11-Nov-1960"/>
    <s v="Nov"/>
    <x v="1"/>
    <x v="2"/>
    <s v="R1012"/>
    <n v="1960"/>
    <n v="11"/>
    <s v="11-Nov-1960"/>
    <n v="22231"/>
    <n v="62"/>
  </r>
  <r>
    <s v="Id78"/>
    <n v="1974"/>
    <s v="Nov"/>
    <n v="24"/>
    <n v="0"/>
    <n v="41636.199999999997"/>
    <s v="tier - 1"/>
    <s v="tier - 1"/>
    <s v="R1011"/>
    <s v="24-Nov-1974"/>
    <s v="Oct"/>
    <x v="0"/>
    <x v="2"/>
    <s v="R1011"/>
    <n v="1974"/>
    <n v="24"/>
    <s v="24-Oct-1974"/>
    <n v="27326"/>
    <n v="48"/>
  </r>
  <r>
    <s v="Id780"/>
    <n v="1976"/>
    <s v="Aug"/>
    <n v="23"/>
    <n v="2"/>
    <n v="13333.71"/>
    <s v="tier - 3"/>
    <s v="tier - 2"/>
    <s v="R1012"/>
    <s v="23-Aug-1976"/>
    <s v="Oct"/>
    <x v="1"/>
    <x v="1"/>
    <s v="R1012"/>
    <n v="1976"/>
    <n v="23"/>
    <s v="23-Oct-1976"/>
    <n v="28056"/>
    <n v="46"/>
  </r>
  <r>
    <s v="Id781"/>
    <n v="1994"/>
    <s v="Jul"/>
    <n v="1"/>
    <n v="0"/>
    <n v="13292.52"/>
    <s v="tier - 3"/>
    <s v="tier - 3"/>
    <s v="R1012"/>
    <s v="1-Jul-1994"/>
    <s v="Oct"/>
    <x v="1"/>
    <x v="0"/>
    <s v="R1012"/>
    <n v="1994"/>
    <n v="1"/>
    <s v="1-Oct-1994"/>
    <n v="34608"/>
    <n v="28"/>
  </r>
  <r>
    <s v="Id782"/>
    <n v="1962"/>
    <s v="Oct"/>
    <n v="11"/>
    <n v="0"/>
    <n v="13228.85"/>
    <s v="tier - 3"/>
    <s v="tier - 3"/>
    <s v="R1023"/>
    <s v="11-Oct-1962"/>
    <s v="Sep"/>
    <x v="1"/>
    <x v="0"/>
    <s v="R1023"/>
    <n v="1962"/>
    <n v="11"/>
    <s v="11-Sep-1962"/>
    <n v="22900"/>
    <n v="60"/>
  </r>
  <r>
    <s v="Id783"/>
    <n v="1962"/>
    <s v="Nov"/>
    <n v="24"/>
    <n v="1"/>
    <n v="13224.69"/>
    <s v="tier - 3"/>
    <s v="tier - 2"/>
    <s v="R1011"/>
    <s v="24-Nov-1962"/>
    <s v="Jun"/>
    <x v="1"/>
    <x v="1"/>
    <s v="R1011"/>
    <n v="1962"/>
    <n v="24"/>
    <s v="24-Jun-1962"/>
    <n v="22821"/>
    <n v="60"/>
  </r>
  <r>
    <s v="Id784"/>
    <n v="1965"/>
    <s v="Nov"/>
    <n v="13"/>
    <n v="2"/>
    <n v="13224.06"/>
    <s v="tier - 3"/>
    <s v="tier - 3"/>
    <s v="R1024"/>
    <s v="13-Nov-1965"/>
    <s v="Nov"/>
    <x v="1"/>
    <x v="0"/>
    <s v="R1024"/>
    <n v="1965"/>
    <n v="13"/>
    <s v="13-Nov-1965"/>
    <n v="24059"/>
    <n v="57"/>
  </r>
  <r>
    <s v="Id785"/>
    <n v="1962"/>
    <s v="Dec"/>
    <n v="7"/>
    <n v="0"/>
    <n v="13217.09"/>
    <s v="tier - 3"/>
    <s v="tier - 1"/>
    <s v="R1024"/>
    <s v="7-Dec-1962"/>
    <s v="Oct"/>
    <x v="1"/>
    <x v="2"/>
    <s v="R1024"/>
    <n v="1962"/>
    <n v="7"/>
    <s v="7-Oct-1962"/>
    <n v="22926"/>
    <n v="60"/>
  </r>
  <r>
    <s v="Id786"/>
    <n v="1982"/>
    <s v="Oct"/>
    <n v="15"/>
    <n v="3"/>
    <n v="13214.43"/>
    <s v="tier - 3"/>
    <s v="tier - 2"/>
    <s v="R1012"/>
    <s v="15-Oct-1982"/>
    <s v="Jul"/>
    <x v="1"/>
    <x v="1"/>
    <s v="R1012"/>
    <n v="1982"/>
    <n v="15"/>
    <s v="15-Jul-1982"/>
    <n v="30147"/>
    <n v="40"/>
  </r>
  <r>
    <s v="Id787"/>
    <n v="1962"/>
    <s v="Aug"/>
    <n v="5"/>
    <n v="0"/>
    <n v="13204.29"/>
    <s v="tier - 3"/>
    <s v="tier - 1"/>
    <s v="R1024"/>
    <s v="5-Aug-1962"/>
    <s v="Jul"/>
    <x v="1"/>
    <x v="2"/>
    <s v="R1024"/>
    <n v="1962"/>
    <n v="5"/>
    <s v="5-Jul-1962"/>
    <n v="22832"/>
    <n v="60"/>
  </r>
  <r>
    <s v="Id788"/>
    <n v="1961"/>
    <s v="Dec"/>
    <n v="6"/>
    <n v="0"/>
    <n v="13143.86"/>
    <s v="tier - 3"/>
    <s v="tier - 2"/>
    <s v="R1016"/>
    <s v="6-Dec-1961"/>
    <s v="Dec"/>
    <x v="1"/>
    <x v="1"/>
    <s v="R1016"/>
    <n v="1961"/>
    <n v="6"/>
    <s v="6-Dec-1961"/>
    <n v="22621"/>
    <n v="61"/>
  </r>
  <r>
    <s v="Id789"/>
    <n v="1961"/>
    <s v="Dec"/>
    <n v="6"/>
    <n v="0"/>
    <n v="13143.34"/>
    <s v="tier - 3"/>
    <s v="tier - 2"/>
    <s v="R1020"/>
    <s v="6-Dec-1961"/>
    <s v="Sep"/>
    <x v="1"/>
    <x v="1"/>
    <s v="R1020"/>
    <n v="1961"/>
    <n v="6"/>
    <s v="6-Sep-1961"/>
    <n v="22530"/>
    <n v="61"/>
  </r>
  <r>
    <s v="Id79"/>
    <n v="1967"/>
    <s v="Dec"/>
    <n v="22"/>
    <n v="0"/>
    <n v="41505.15"/>
    <s v="tier - 1"/>
    <s v="tier - 2"/>
    <s v="R1011"/>
    <s v="22-Dec-1967"/>
    <s v="Oct"/>
    <x v="0"/>
    <x v="1"/>
    <s v="R1011"/>
    <n v="1967"/>
    <n v="22"/>
    <s v="22-Oct-1967"/>
    <n v="24767"/>
    <n v="55"/>
  </r>
  <r>
    <s v="Id790"/>
    <n v="1961"/>
    <s v="Sep"/>
    <n v="7"/>
    <n v="0"/>
    <n v="13129.6"/>
    <s v="tier - 3"/>
    <s v="tier - 2"/>
    <s v="R1017"/>
    <s v="7-Sep-1961"/>
    <s v="Jul"/>
    <x v="1"/>
    <x v="1"/>
    <s v="R1017"/>
    <n v="1961"/>
    <n v="7"/>
    <s v="7-Jul-1961"/>
    <n v="22469"/>
    <n v="61"/>
  </r>
  <r>
    <s v="Id791"/>
    <n v="1999"/>
    <s v="Aug"/>
    <n v="16"/>
    <n v="0"/>
    <n v="13126.68"/>
    <s v="tier - 3"/>
    <s v="tier - 3"/>
    <s v="R1011"/>
    <s v="16-Aug-1999"/>
    <s v="Oct"/>
    <x v="1"/>
    <x v="0"/>
    <s v="R1011"/>
    <n v="1999"/>
    <n v="16"/>
    <s v="16-Oct-1999"/>
    <n v="36449"/>
    <n v="23"/>
  </r>
  <r>
    <s v="Id792"/>
    <n v="1963"/>
    <s v="Sep"/>
    <n v="14"/>
    <n v="0"/>
    <n v="13116.84"/>
    <s v="tier - 3"/>
    <s v="tier - 1"/>
    <s v="R1012"/>
    <s v="14-Sep-1963"/>
    <s v="Aug"/>
    <x v="1"/>
    <x v="2"/>
    <s v="R1012"/>
    <n v="1963"/>
    <n v="14"/>
    <s v="14-Aug-1963"/>
    <n v="23237"/>
    <n v="59"/>
  </r>
  <r>
    <s v="Id793"/>
    <n v="1992"/>
    <s v="Aug"/>
    <n v="12"/>
    <n v="0"/>
    <n v="13113.51"/>
    <s v="tier - 3"/>
    <s v="tier - 2"/>
    <s v="R1026"/>
    <s v="12-Aug-1992"/>
    <s v="Aug"/>
    <x v="1"/>
    <x v="1"/>
    <s v="R1026"/>
    <n v="1992"/>
    <n v="12"/>
    <s v="12-Aug-1992"/>
    <n v="33828"/>
    <n v="30"/>
  </r>
  <r>
    <s v="Id794"/>
    <n v="1962"/>
    <s v="Aug"/>
    <n v="2"/>
    <n v="1"/>
    <n v="13112.6"/>
    <s v="tier - 3"/>
    <s v="tier - 3"/>
    <s v="R1012"/>
    <s v="2-Aug-1962"/>
    <s v="Jul"/>
    <x v="1"/>
    <x v="0"/>
    <s v="R1012"/>
    <n v="1962"/>
    <n v="2"/>
    <s v="2-Jul-1962"/>
    <n v="22829"/>
    <n v="60"/>
  </r>
  <r>
    <s v="Id795"/>
    <n v="1971"/>
    <s v="Oct"/>
    <n v="30"/>
    <n v="0"/>
    <n v="13110.79"/>
    <s v="tier - 3"/>
    <s v="tier - 2"/>
    <s v="R1011"/>
    <s v="30-Oct-1971"/>
    <s v="Aug"/>
    <x v="1"/>
    <x v="1"/>
    <s v="R1011"/>
    <n v="1971"/>
    <n v="30"/>
    <s v="30-Aug-1971"/>
    <n v="26175"/>
    <n v="51"/>
  </r>
  <r>
    <s v="Id796"/>
    <n v="1978"/>
    <s v="Jul"/>
    <n v="17"/>
    <n v="2"/>
    <n v="13101.74"/>
    <s v="tier - 3"/>
    <s v="tier - 2"/>
    <s v="R1026"/>
    <s v="17-Jul-1978"/>
    <s v="Jun"/>
    <x v="1"/>
    <x v="1"/>
    <s v="R1026"/>
    <n v="1978"/>
    <n v="17"/>
    <s v="17-Jun-1978"/>
    <n v="28658"/>
    <n v="44"/>
  </r>
  <r>
    <s v="Id797"/>
    <n v="1961"/>
    <s v="Nov"/>
    <n v="6"/>
    <n v="0"/>
    <n v="13063.88"/>
    <s v="tier - 3"/>
    <s v="tier - 2"/>
    <s v="R1011"/>
    <s v="6-Nov-1961"/>
    <s v="Dec"/>
    <x v="1"/>
    <x v="1"/>
    <s v="R1011"/>
    <n v="1961"/>
    <n v="6"/>
    <s v="6-Dec-1961"/>
    <n v="22621"/>
    <n v="61"/>
  </r>
  <r>
    <s v="Id798"/>
    <n v="1985"/>
    <s v="Oct"/>
    <n v="26"/>
    <n v="3"/>
    <n v="13051.22"/>
    <s v="tier - 3"/>
    <s v="tier - 1"/>
    <s v="R1026"/>
    <s v="26-Oct-1985"/>
    <s v="Dec"/>
    <x v="1"/>
    <x v="2"/>
    <s v="R1026"/>
    <n v="1985"/>
    <n v="26"/>
    <s v="26-Dec-1985"/>
    <n v="31407"/>
    <n v="37"/>
  </r>
  <r>
    <s v="Id799"/>
    <n v="1967"/>
    <s v="Aug"/>
    <n v="6"/>
    <n v="3"/>
    <n v="13047.33"/>
    <s v="tier - 3"/>
    <s v="tier - 3"/>
    <s v="R1024"/>
    <s v="6-Aug-1967"/>
    <s v="Jul"/>
    <x v="1"/>
    <x v="0"/>
    <s v="R1024"/>
    <n v="1967"/>
    <n v="6"/>
    <s v="6-Jul-1967"/>
    <n v="24659"/>
    <n v="55"/>
  </r>
  <r>
    <s v="Id8"/>
    <n v="1958"/>
    <s v="Jun"/>
    <n v="27"/>
    <n v="2"/>
    <n v="49577.66"/>
    <s v="tier - 2"/>
    <s v="tier - 2"/>
    <s v="R1013"/>
    <s v="27-Jun-1958"/>
    <s v="Sep"/>
    <x v="2"/>
    <x v="1"/>
    <s v="R1013"/>
    <n v="1958"/>
    <n v="27"/>
    <s v="27-Sep-1958"/>
    <n v="21455"/>
    <n v="64"/>
  </r>
  <r>
    <s v="Id80"/>
    <n v="1971"/>
    <s v="Oct"/>
    <n v="16"/>
    <n v="0"/>
    <n v="41351.879999999997"/>
    <s v="tier - 1"/>
    <s v="tier - 2"/>
    <s v="R1011"/>
    <s v="16-Oct-1971"/>
    <s v="Sep"/>
    <x v="0"/>
    <x v="1"/>
    <s v="R1011"/>
    <n v="1971"/>
    <n v="16"/>
    <s v="16-Sep-1971"/>
    <n v="26192"/>
    <n v="51"/>
  </r>
  <r>
    <s v="Id800"/>
    <n v="1969"/>
    <s v="Sep"/>
    <n v="23"/>
    <n v="0"/>
    <n v="13044.41"/>
    <s v="tier - 3"/>
    <s v="tier - 1"/>
    <s v="R1012"/>
    <s v="23-Sep-1969"/>
    <s v="Nov"/>
    <x v="1"/>
    <x v="2"/>
    <s v="R1012"/>
    <n v="1969"/>
    <n v="23"/>
    <s v="23-Nov-1969"/>
    <n v="25530"/>
    <n v="53"/>
  </r>
  <r>
    <s v="Id801"/>
    <n v="1961"/>
    <s v="Nov"/>
    <n v="9"/>
    <n v="0"/>
    <n v="13041.92"/>
    <s v="tier - 3"/>
    <s v="tier - 1"/>
    <s v="R1011"/>
    <s v="9-Nov-1961"/>
    <s v="Dec"/>
    <x v="1"/>
    <x v="2"/>
    <s v="R1011"/>
    <n v="1961"/>
    <n v="9"/>
    <s v="9-Dec-1961"/>
    <n v="22624"/>
    <n v="61"/>
  </r>
  <r>
    <s v="Id802"/>
    <n v="1965"/>
    <s v="Nov"/>
    <n v="4"/>
    <n v="0"/>
    <n v="13023.93"/>
    <s v="tier - 3"/>
    <s v="tier - 2"/>
    <s v="R1025"/>
    <s v="4-Nov-1965"/>
    <s v="Sep"/>
    <x v="1"/>
    <x v="1"/>
    <s v="R1025"/>
    <n v="1965"/>
    <n v="4"/>
    <s v="4-Sep-1965"/>
    <n v="23989"/>
    <n v="57"/>
  </r>
  <r>
    <s v="Id803"/>
    <n v="1964"/>
    <s v="Sep"/>
    <n v="23"/>
    <n v="1"/>
    <n v="13019.16"/>
    <s v="tier - 3"/>
    <s v="tier - 1"/>
    <s v="R1024"/>
    <s v="23-Sep-1964"/>
    <s v="Oct"/>
    <x v="1"/>
    <x v="2"/>
    <s v="R1024"/>
    <n v="1964"/>
    <n v="23"/>
    <s v="23-Oct-1964"/>
    <n v="23673"/>
    <n v="58"/>
  </r>
  <r>
    <s v="Id804"/>
    <n v="1962"/>
    <s v="Jul"/>
    <n v="20"/>
    <n v="0"/>
    <n v="13012.21"/>
    <s v="tier - 3"/>
    <s v="tier - 1"/>
    <s v="R1012"/>
    <s v="20-Jul-1962"/>
    <s v="Aug"/>
    <x v="1"/>
    <x v="2"/>
    <s v="R1012"/>
    <n v="1962"/>
    <n v="20"/>
    <s v="20-Aug-1962"/>
    <n v="22878"/>
    <n v="60"/>
  </r>
  <r>
    <s v="Id805"/>
    <n v="1972"/>
    <s v="Sep"/>
    <n v="27"/>
    <n v="0"/>
    <n v="13010.86"/>
    <s v="tier - 3"/>
    <s v="tier - 2"/>
    <s v="R1012"/>
    <s v="27-Sep-1972"/>
    <s v="Aug"/>
    <x v="1"/>
    <x v="1"/>
    <s v="R1012"/>
    <n v="1972"/>
    <n v="27"/>
    <s v="27-Aug-1972"/>
    <n v="26538"/>
    <n v="50"/>
  </r>
  <r>
    <s v="Id806"/>
    <n v="1969"/>
    <s v="Dec"/>
    <n v="13"/>
    <n v="0"/>
    <n v="13008.07"/>
    <s v="tier - 3"/>
    <s v="tier - 3"/>
    <s v="R1012"/>
    <s v="13-Dec-1969"/>
    <s v="Oct"/>
    <x v="1"/>
    <x v="0"/>
    <s v="R1012"/>
    <n v="1969"/>
    <n v="13"/>
    <s v="13-Oct-1969"/>
    <n v="25489"/>
    <n v="53"/>
  </r>
  <r>
    <s v="Id807"/>
    <n v="1962"/>
    <s v="Jun"/>
    <n v="24"/>
    <n v="0"/>
    <n v="13004.95"/>
    <s v="tier - 3"/>
    <s v="tier - 1"/>
    <s v="R1012"/>
    <s v="24-Jun-1962"/>
    <s v="Nov"/>
    <x v="1"/>
    <x v="2"/>
    <s v="R1012"/>
    <n v="1962"/>
    <n v="24"/>
    <s v="24-Nov-1962"/>
    <n v="22974"/>
    <n v="60"/>
  </r>
  <r>
    <s v="Id808"/>
    <n v="1981"/>
    <s v="Oct"/>
    <n v="30"/>
    <n v="1"/>
    <n v="13002.91"/>
    <s v="tier - 3"/>
    <s v="tier - 1"/>
    <s v="R1012"/>
    <s v="30-Oct-1981"/>
    <s v="Dec"/>
    <x v="1"/>
    <x v="2"/>
    <s v="R1012"/>
    <n v="1981"/>
    <n v="30"/>
    <s v="30-Dec-1981"/>
    <n v="29950"/>
    <n v="41"/>
  </r>
  <r>
    <s v="Id809"/>
    <n v="1979"/>
    <s v="Nov"/>
    <n v="27"/>
    <n v="2"/>
    <n v="12994.12"/>
    <s v="tier - 3"/>
    <s v="tier - 2"/>
    <s v="R1026"/>
    <s v="27-Nov-1979"/>
    <s v="Dec"/>
    <x v="1"/>
    <x v="1"/>
    <s v="R1026"/>
    <n v="1979"/>
    <n v="27"/>
    <s v="27-Dec-1979"/>
    <n v="29216"/>
    <n v="43"/>
  </r>
  <r>
    <s v="Id81"/>
    <n v="1964"/>
    <s v="Oct"/>
    <n v="7"/>
    <n v="0"/>
    <n v="41331.79"/>
    <s v="tier - 1"/>
    <s v="tier - 2"/>
    <s v="R1011"/>
    <s v="7-Oct-1964"/>
    <s v="Jul"/>
    <x v="0"/>
    <x v="1"/>
    <s v="R1011"/>
    <n v="1964"/>
    <n v="7"/>
    <s v="7-Jul-1964"/>
    <n v="23565"/>
    <n v="58"/>
  </r>
  <r>
    <s v="Id810"/>
    <n v="1960"/>
    <s v="Nov"/>
    <n v="28"/>
    <n v="0"/>
    <n v="12982.87"/>
    <s v="tier - 3"/>
    <s v="tier - 1"/>
    <s v="R1013"/>
    <s v="28-Nov-1960"/>
    <s v="Oct"/>
    <x v="1"/>
    <x v="2"/>
    <s v="R1013"/>
    <n v="1960"/>
    <n v="28"/>
    <s v="28-Oct-1960"/>
    <n v="22217"/>
    <n v="62"/>
  </r>
  <r>
    <s v="Id811"/>
    <n v="1960"/>
    <s v="Sep"/>
    <n v="23"/>
    <n v="0"/>
    <n v="12981.35"/>
    <s v="tier - 3"/>
    <s v="tier - 3"/>
    <s v="R1013"/>
    <s v="23-Sep-1960"/>
    <s v="Jun"/>
    <x v="1"/>
    <x v="0"/>
    <s v="R1013"/>
    <n v="1960"/>
    <n v="23"/>
    <s v="23-Jun-1960"/>
    <n v="22090"/>
    <n v="62"/>
  </r>
  <r>
    <s v="Id812"/>
    <n v="1960"/>
    <s v="Jun"/>
    <n v="22"/>
    <n v="0"/>
    <n v="12979.36"/>
    <s v="tier - 3"/>
    <s v="tier - 1"/>
    <s v="R1011"/>
    <s v="22-Jun-1960"/>
    <s v="Nov"/>
    <x v="1"/>
    <x v="2"/>
    <s v="R1011"/>
    <n v="1960"/>
    <n v="22"/>
    <s v="22-Nov-1960"/>
    <n v="22242"/>
    <n v="62"/>
  </r>
  <r>
    <s v="Id813"/>
    <n v="1960"/>
    <s v="Nov"/>
    <n v="4"/>
    <n v="0"/>
    <n v="12957.12"/>
    <s v="tier - 3"/>
    <s v="tier - 1"/>
    <s v="R1011"/>
    <s v="4-Nov-1960"/>
    <s v="Sep"/>
    <x v="1"/>
    <x v="2"/>
    <s v="R1011"/>
    <n v="1960"/>
    <n v="4"/>
    <s v="4-Sep-1960"/>
    <n v="22163"/>
    <n v="62"/>
  </r>
  <r>
    <s v="Id814"/>
    <n v="1961"/>
    <s v="Aug"/>
    <n v="20"/>
    <n v="0"/>
    <n v="12950.07"/>
    <s v="tier - 3"/>
    <s v="tier - 1"/>
    <s v="R1012"/>
    <s v="20-Aug-1961"/>
    <s v="Jul"/>
    <x v="1"/>
    <x v="2"/>
    <s v="R1012"/>
    <n v="1961"/>
    <n v="20"/>
    <s v="20-Jul-1961"/>
    <n v="22482"/>
    <n v="61"/>
  </r>
  <r>
    <s v="Id815"/>
    <n v="1966"/>
    <s v="Dec"/>
    <n v="22"/>
    <n v="4"/>
    <n v="12949.16"/>
    <s v="tier - 3"/>
    <s v="tier - 3"/>
    <s v="R1013"/>
    <s v="22-Dec-1966"/>
    <s v="Aug"/>
    <x v="1"/>
    <x v="0"/>
    <s v="R1013"/>
    <n v="1966"/>
    <n v="22"/>
    <s v="22-Aug-1966"/>
    <n v="24341"/>
    <n v="56"/>
  </r>
  <r>
    <s v="Id816"/>
    <n v="1963"/>
    <s v="Aug"/>
    <n v="14"/>
    <n v="2"/>
    <n v="12928.79"/>
    <s v="tier - 3"/>
    <s v="tier - 2"/>
    <s v="R1013"/>
    <s v="14-Aug-1963"/>
    <s v="Nov"/>
    <x v="1"/>
    <x v="1"/>
    <s v="R1013"/>
    <n v="1963"/>
    <n v="14"/>
    <s v="14-Nov-1963"/>
    <n v="23329"/>
    <n v="59"/>
  </r>
  <r>
    <s v="Id817"/>
    <n v="1963"/>
    <s v="Sep"/>
    <n v="1"/>
    <n v="2"/>
    <n v="12925.89"/>
    <s v="tier - 3"/>
    <s v="tier - 2"/>
    <s v="R1013"/>
    <s v="1-Sep-1963"/>
    <s v="Jun"/>
    <x v="1"/>
    <x v="1"/>
    <s v="R1013"/>
    <n v="1963"/>
    <n v="1"/>
    <s v="1-Jun-1963"/>
    <n v="23163"/>
    <n v="60"/>
  </r>
  <r>
    <s v="Id818"/>
    <n v="1963"/>
    <s v="Aug"/>
    <n v="16"/>
    <n v="1"/>
    <n v="12913.99"/>
    <s v="tier - 3"/>
    <s v="tier - 2"/>
    <s v="R1016"/>
    <s v="16-Aug-1963"/>
    <s v="Aug"/>
    <x v="1"/>
    <x v="1"/>
    <s v="R1016"/>
    <n v="1963"/>
    <n v="16"/>
    <s v="16-Aug-1963"/>
    <n v="23239"/>
    <n v="59"/>
  </r>
  <r>
    <s v="Id819"/>
    <n v="2004"/>
    <s v="Jul"/>
    <n v="9"/>
    <n v="0"/>
    <n v="12890.06"/>
    <s v="tier - 3"/>
    <s v="tier - 1"/>
    <s v="R1019"/>
    <s v="9-Jul-2004"/>
    <s v="Dec"/>
    <x v="1"/>
    <x v="2"/>
    <s v="R1019"/>
    <n v="2004"/>
    <n v="9"/>
    <s v="9-Dec-2004"/>
    <n v="38330"/>
    <n v="18"/>
  </r>
  <r>
    <s v="Id82"/>
    <n v="1977"/>
    <s v="Aug"/>
    <n v="27"/>
    <n v="2"/>
    <n v="41271.5"/>
    <s v="tier - 1"/>
    <s v="tier - 2"/>
    <s v="R1011"/>
    <s v="27-Aug-1977"/>
    <s v="Oct"/>
    <x v="0"/>
    <x v="1"/>
    <s v="R1011"/>
    <n v="1977"/>
    <n v="27"/>
    <s v="27-Oct-1977"/>
    <n v="28425"/>
    <n v="45"/>
  </r>
  <r>
    <s v="Id820"/>
    <n v="1984"/>
    <s v="Aug"/>
    <n v="6"/>
    <n v="3"/>
    <n v="12870.31"/>
    <s v="tier - 3"/>
    <s v="tier - 3"/>
    <s v="R1012"/>
    <s v="6-Aug-1984"/>
    <s v="Dec"/>
    <x v="1"/>
    <x v="0"/>
    <s v="R1012"/>
    <n v="1984"/>
    <n v="6"/>
    <s v="6-Dec-1984"/>
    <n v="31022"/>
    <n v="38"/>
  </r>
  <r>
    <s v="Id821"/>
    <n v="1963"/>
    <s v="Sep"/>
    <n v="27"/>
    <n v="0"/>
    <n v="12856.84"/>
    <s v="tier - 3"/>
    <s v="tier - 3"/>
    <s v="R1021"/>
    <s v="27-Sep-1963"/>
    <s v="Sep"/>
    <x v="1"/>
    <x v="0"/>
    <s v="R1021"/>
    <n v="1963"/>
    <n v="27"/>
    <s v="27-Sep-1963"/>
    <n v="23281"/>
    <n v="59"/>
  </r>
  <r>
    <s v="Id822"/>
    <n v="1973"/>
    <s v="Sep"/>
    <n v="22"/>
    <n v="0"/>
    <n v="12852.37"/>
    <s v="tier - 3"/>
    <s v="tier - 1"/>
    <s v="R1012"/>
    <s v="22-Sep-1973"/>
    <s v="Dec"/>
    <x v="1"/>
    <x v="2"/>
    <s v="R1012"/>
    <n v="1973"/>
    <n v="22"/>
    <s v="22-Dec-1973"/>
    <n v="27020"/>
    <n v="49"/>
  </r>
  <r>
    <s v="Id823"/>
    <n v="1993"/>
    <s v="Sep"/>
    <n v="27"/>
    <n v="0"/>
    <n v="12847.24"/>
    <s v="tier - 3"/>
    <s v="tier - 2"/>
    <s v="R1012"/>
    <s v="27-Sep-1993"/>
    <s v="Jun"/>
    <x v="1"/>
    <x v="1"/>
    <s v="R1012"/>
    <n v="1993"/>
    <n v="27"/>
    <s v="27-Jun-1993"/>
    <n v="34147"/>
    <n v="29"/>
  </r>
  <r>
    <s v="Id824"/>
    <n v="2004"/>
    <s v="Nov"/>
    <n v="9"/>
    <n v="2"/>
    <n v="12829.46"/>
    <s v="tier - 3"/>
    <s v="tier - 3"/>
    <s v="R1016"/>
    <s v="9-Nov-2004"/>
    <s v="Oct"/>
    <x v="1"/>
    <x v="0"/>
    <s v="R1016"/>
    <n v="2004"/>
    <n v="9"/>
    <s v="9-Oct-2004"/>
    <n v="38269"/>
    <n v="18"/>
  </r>
  <r>
    <s v="Id825"/>
    <n v="1967"/>
    <s v="Sep"/>
    <n v="25"/>
    <n v="0"/>
    <n v="12823.25"/>
    <s v="tier - 3"/>
    <s v="tier - 3"/>
    <s v="R1021"/>
    <s v="25-Sep-1967"/>
    <s v="Jun"/>
    <x v="1"/>
    <x v="0"/>
    <s v="R1021"/>
    <n v="1967"/>
    <n v="25"/>
    <s v="25-Jun-1967"/>
    <n v="24648"/>
    <n v="55"/>
  </r>
  <r>
    <s v="Id826"/>
    <n v="1963"/>
    <s v="Jul"/>
    <n v="20"/>
    <n v="0"/>
    <n v="12815.44"/>
    <s v="tier - 3"/>
    <s v="tier - 3"/>
    <s v="R1024"/>
    <s v="20-Jul-1963"/>
    <s v="Dec"/>
    <x v="1"/>
    <x v="0"/>
    <s v="R1024"/>
    <n v="1963"/>
    <n v="20"/>
    <s v="20-Dec-1963"/>
    <n v="23365"/>
    <n v="59"/>
  </r>
  <r>
    <s v="Id827"/>
    <n v="1978"/>
    <s v="Jul"/>
    <n v="24"/>
    <n v="0"/>
    <n v="12797.21"/>
    <s v="tier - 3"/>
    <s v="tier - 1"/>
    <s v="R1024"/>
    <s v="24-Jul-1978"/>
    <s v="Nov"/>
    <x v="1"/>
    <x v="2"/>
    <s v="R1024"/>
    <n v="1978"/>
    <n v="24"/>
    <s v="24-Nov-1978"/>
    <n v="28818"/>
    <n v="44"/>
  </r>
  <r>
    <s v="Id828"/>
    <n v="1983"/>
    <s v="Oct"/>
    <n v="29"/>
    <n v="3"/>
    <n v="12788.18"/>
    <s v="tier - 3"/>
    <s v="tier - 1"/>
    <s v="R1026"/>
    <s v="29-Oct-1983"/>
    <s v="Aug"/>
    <x v="1"/>
    <x v="2"/>
    <s v="R1026"/>
    <n v="1983"/>
    <n v="29"/>
    <s v="29-Aug-1983"/>
    <n v="30557"/>
    <n v="39"/>
  </r>
  <r>
    <s v="Id829"/>
    <n v="1963"/>
    <s v="Dec"/>
    <n v="5"/>
    <n v="0"/>
    <n v="12788.03"/>
    <s v="tier - 3"/>
    <s v="tier - 3"/>
    <s v="R1025"/>
    <s v="5-Dec-1963"/>
    <s v="Oct"/>
    <x v="1"/>
    <x v="0"/>
    <s v="R1025"/>
    <n v="1963"/>
    <n v="5"/>
    <s v="5-Oct-1963"/>
    <n v="23289"/>
    <n v="59"/>
  </r>
  <r>
    <s v="Id83"/>
    <n v="1964"/>
    <s v="Jun"/>
    <n v="6"/>
    <n v="0"/>
    <n v="41250.39"/>
    <s v="tier - 1"/>
    <s v="tier - 3"/>
    <s v="R1011"/>
    <s v="6-Jun-1964"/>
    <s v="Jul"/>
    <x v="0"/>
    <x v="0"/>
    <s v="R1011"/>
    <n v="1964"/>
    <n v="6"/>
    <s v="6-Jul-1964"/>
    <n v="23564"/>
    <n v="58"/>
  </r>
  <r>
    <s v="Id830"/>
    <n v="1972"/>
    <s v="Oct"/>
    <n v="7"/>
    <n v="0"/>
    <n v="12776.05"/>
    <s v="tier - 3"/>
    <s v="tier - 3"/>
    <s v="R1026"/>
    <s v="7-Oct-1972"/>
    <s v="Jul"/>
    <x v="1"/>
    <x v="0"/>
    <s v="R1026"/>
    <n v="1972"/>
    <n v="7"/>
    <s v="7-Jul-1972"/>
    <n v="26487"/>
    <n v="50"/>
  </r>
  <r>
    <s v="Id831"/>
    <n v="1975"/>
    <s v="Sep"/>
    <n v="25"/>
    <n v="1"/>
    <n v="12770.27"/>
    <s v="tier - 3"/>
    <s v="tier - 3"/>
    <s v="R1021"/>
    <s v="25-Sep-1975"/>
    <s v="Dec"/>
    <x v="1"/>
    <x v="0"/>
    <s v="R1021"/>
    <n v="1975"/>
    <n v="25"/>
    <s v="25-Dec-1975"/>
    <n v="27753"/>
    <n v="47"/>
  </r>
  <r>
    <s v="Id832"/>
    <n v="1962"/>
    <s v="Oct"/>
    <n v="1"/>
    <n v="0"/>
    <n v="12741.17"/>
    <s v="tier - 3"/>
    <s v="tier - 1"/>
    <s v="R1017"/>
    <s v="1-Oct-1962"/>
    <s v="Oct"/>
    <x v="1"/>
    <x v="2"/>
    <s v="R1017"/>
    <n v="1962"/>
    <n v="1"/>
    <s v="1-Oct-1962"/>
    <n v="22920"/>
    <n v="60"/>
  </r>
  <r>
    <s v="Id833"/>
    <n v="1962"/>
    <s v="Sep"/>
    <n v="2"/>
    <n v="0"/>
    <n v="12731"/>
    <s v="tier - 3"/>
    <s v="tier - 3"/>
    <s v="R1016"/>
    <s v="2-Sep-1962"/>
    <s v="Jul"/>
    <x v="1"/>
    <x v="0"/>
    <s v="R1016"/>
    <n v="1962"/>
    <n v="2"/>
    <s v="2-Jul-1962"/>
    <n v="22829"/>
    <n v="60"/>
  </r>
  <r>
    <s v="Id834"/>
    <n v="1988"/>
    <s v="Jul"/>
    <n v="17"/>
    <n v="3"/>
    <n v="12718.21"/>
    <s v="tier - 3"/>
    <s v="tier - 1"/>
    <s v="R1026"/>
    <s v="17-Jul-1988"/>
    <s v="Dec"/>
    <x v="1"/>
    <x v="2"/>
    <s v="R1026"/>
    <n v="1988"/>
    <n v="17"/>
    <s v="17-Dec-1988"/>
    <n v="32494"/>
    <n v="34"/>
  </r>
  <r>
    <s v="Id835"/>
    <n v="1970"/>
    <s v="Jul"/>
    <n v="8"/>
    <n v="0"/>
    <n v="12713"/>
    <s v="tier - 3"/>
    <s v="tier - 1"/>
    <s v="R1011"/>
    <s v="8-Jul-1970"/>
    <s v="Jun"/>
    <x v="1"/>
    <x v="2"/>
    <s v="R1011"/>
    <n v="1970"/>
    <n v="8"/>
    <s v="8-Jun-1970"/>
    <n v="25727"/>
    <n v="53"/>
  </r>
  <r>
    <s v="Id836"/>
    <n v="1964"/>
    <s v="Nov"/>
    <n v="28"/>
    <n v="0"/>
    <n v="12700.63"/>
    <s v="tier - 3"/>
    <s v="tier - 3"/>
    <s v="R1011"/>
    <s v="28-Nov-1964"/>
    <s v="Jul"/>
    <x v="1"/>
    <x v="0"/>
    <s v="R1011"/>
    <n v="1964"/>
    <n v="28"/>
    <s v="28-Jul-1964"/>
    <n v="23586"/>
    <n v="58"/>
  </r>
  <r>
    <s v="Id837"/>
    <n v="1992"/>
    <s v="Jul"/>
    <n v="7"/>
    <n v="0"/>
    <n v="12699.56"/>
    <s v="tier - 3"/>
    <s v="tier - 2"/>
    <s v="R1011"/>
    <s v="7-Jul-1992"/>
    <s v="Jun"/>
    <x v="1"/>
    <x v="1"/>
    <s v="R1011"/>
    <n v="1992"/>
    <n v="7"/>
    <s v="7-Jun-1992"/>
    <n v="33762"/>
    <n v="31"/>
  </r>
  <r>
    <s v="Id838"/>
    <n v="1974"/>
    <s v="Sep"/>
    <n v="24"/>
    <n v="0"/>
    <n v="12697.48"/>
    <s v="tier - 3"/>
    <s v="tier - 3"/>
    <s v="R1021"/>
    <s v="24-Sep-1974"/>
    <s v="Oct"/>
    <x v="1"/>
    <x v="0"/>
    <s v="R1021"/>
    <n v="1974"/>
    <n v="24"/>
    <s v="24-Oct-1974"/>
    <n v="27326"/>
    <n v="48"/>
  </r>
  <r>
    <s v="Id839"/>
    <n v="1962"/>
    <s v="Aug"/>
    <n v="27"/>
    <n v="0"/>
    <n v="12648.7"/>
    <s v="tier - 3"/>
    <s v="tier - 2"/>
    <s v="R1013"/>
    <s v="27-Aug-1962"/>
    <s v="Aug"/>
    <x v="1"/>
    <x v="1"/>
    <s v="R1013"/>
    <n v="1962"/>
    <n v="27"/>
    <s v="27-Aug-1962"/>
    <n v="22885"/>
    <n v="60"/>
  </r>
  <r>
    <s v="Id84"/>
    <n v="1969"/>
    <s v="Aug"/>
    <n v="8"/>
    <n v="0"/>
    <n v="41191.57"/>
    <s v="tier - 1"/>
    <s v="tier - 2"/>
    <s v="R1011"/>
    <s v="8-Aug-1969"/>
    <s v="Aug"/>
    <x v="0"/>
    <x v="1"/>
    <s v="R1011"/>
    <n v="1969"/>
    <n v="8"/>
    <s v="8-Aug-1969"/>
    <n v="25423"/>
    <n v="53"/>
  </r>
  <r>
    <s v="Id840"/>
    <n v="1965"/>
    <s v="Sep"/>
    <n v="14"/>
    <n v="2"/>
    <n v="12646.21"/>
    <s v="tier - 3"/>
    <s v="tier - 2"/>
    <s v="R1011"/>
    <s v="14-Sep-1965"/>
    <s v="Sep"/>
    <x v="1"/>
    <x v="1"/>
    <s v="R1011"/>
    <n v="1965"/>
    <n v="14"/>
    <s v="14-Sep-1965"/>
    <n v="23999"/>
    <n v="57"/>
  </r>
  <r>
    <s v="Id841"/>
    <n v="1962"/>
    <s v="Jul"/>
    <n v="11"/>
    <n v="0"/>
    <n v="12644.59"/>
    <s v="tier - 3"/>
    <s v="tier - 2"/>
    <s v="R1011"/>
    <s v="11-Jul-1962"/>
    <s v="Nov"/>
    <x v="1"/>
    <x v="1"/>
    <s v="R1011"/>
    <n v="1962"/>
    <n v="11"/>
    <s v="11-Nov-1962"/>
    <n v="22961"/>
    <n v="60"/>
  </r>
  <r>
    <s v="Id842"/>
    <n v="1966"/>
    <s v="Dec"/>
    <n v="17"/>
    <n v="2"/>
    <n v="12643.38"/>
    <s v="tier - 3"/>
    <s v="tier - 1"/>
    <s v="R1012"/>
    <s v="17-Dec-1966"/>
    <s v="Dec"/>
    <x v="1"/>
    <x v="2"/>
    <s v="R1012"/>
    <n v="1966"/>
    <n v="17"/>
    <s v="17-Dec-1966"/>
    <n v="24458"/>
    <n v="56"/>
  </r>
  <r>
    <s v="Id843"/>
    <n v="1972"/>
    <s v="Sep"/>
    <n v="5"/>
    <n v="0"/>
    <n v="12640.24"/>
    <s v="tier - 3"/>
    <s v="tier - 1"/>
    <s v="R1011"/>
    <s v="5-Sep-1972"/>
    <s v="Jun"/>
    <x v="1"/>
    <x v="2"/>
    <s v="R1011"/>
    <n v="1972"/>
    <n v="5"/>
    <s v="5-Jun-1972"/>
    <n v="26455"/>
    <n v="51"/>
  </r>
  <r>
    <s v="Id844"/>
    <n v="1962"/>
    <s v="Jul"/>
    <n v="22"/>
    <n v="0"/>
    <n v="12638.2"/>
    <s v="tier - 3"/>
    <s v="tier - 1"/>
    <s v="R1011"/>
    <s v="22-Jul-1962"/>
    <s v="Oct"/>
    <x v="1"/>
    <x v="2"/>
    <s v="R1011"/>
    <n v="1962"/>
    <n v="22"/>
    <s v="22-Oct-1962"/>
    <n v="22941"/>
    <n v="60"/>
  </r>
  <r>
    <s v="Id845"/>
    <n v="1962"/>
    <s v="Nov"/>
    <n v="22"/>
    <n v="0"/>
    <n v="12629.9"/>
    <s v="tier - 3"/>
    <s v="tier - 3"/>
    <s v="R1013"/>
    <s v="22-Nov-1962"/>
    <s v="Sep"/>
    <x v="1"/>
    <x v="0"/>
    <s v="R1013"/>
    <n v="1962"/>
    <n v="22"/>
    <s v="22-Sep-1962"/>
    <n v="22911"/>
    <n v="60"/>
  </r>
  <r>
    <s v="Id846"/>
    <n v="1965"/>
    <s v="Oct"/>
    <n v="4"/>
    <n v="2"/>
    <n v="12629.17"/>
    <s v="tier - 3"/>
    <s v="tier - 1"/>
    <s v="R1013"/>
    <s v="4-Oct-1965"/>
    <s v="Oct"/>
    <x v="1"/>
    <x v="2"/>
    <s v="R1013"/>
    <n v="1965"/>
    <n v="4"/>
    <s v="4-Oct-1965"/>
    <n v="24019"/>
    <n v="57"/>
  </r>
  <r>
    <s v="Id847"/>
    <n v="1970"/>
    <s v="Dec"/>
    <n v="28"/>
    <n v="0"/>
    <n v="12624.74"/>
    <s v="tier - 3"/>
    <s v="tier - 1"/>
    <s v="R1012"/>
    <s v="28-Dec-1970"/>
    <s v="Nov"/>
    <x v="1"/>
    <x v="2"/>
    <s v="R1012"/>
    <n v="1970"/>
    <n v="28"/>
    <s v="28-Nov-1970"/>
    <n v="25900"/>
    <n v="52"/>
  </r>
  <r>
    <s v="Id848"/>
    <n v="1963"/>
    <s v="Aug"/>
    <n v="19"/>
    <n v="0"/>
    <n v="12622.18"/>
    <s v="tier - 3"/>
    <s v="tier - 1"/>
    <s v="R1012"/>
    <s v="19-Aug-1963"/>
    <s v="Nov"/>
    <x v="1"/>
    <x v="2"/>
    <s v="R1012"/>
    <n v="1963"/>
    <n v="19"/>
    <s v="19-Nov-1963"/>
    <n v="23334"/>
    <n v="59"/>
  </r>
  <r>
    <s v="Id849"/>
    <n v="1998"/>
    <s v="Nov"/>
    <n v="18"/>
    <n v="1"/>
    <n v="12609.89"/>
    <s v="tier - 3"/>
    <s v="tier - 3"/>
    <s v="R1012"/>
    <s v="18-Nov-1998"/>
    <s v="Oct"/>
    <x v="1"/>
    <x v="0"/>
    <s v="R1012"/>
    <n v="1998"/>
    <n v="18"/>
    <s v="18-Oct-1998"/>
    <n v="36086"/>
    <n v="24"/>
  </r>
  <r>
    <s v="Id85"/>
    <n v="1972"/>
    <s v="Sep"/>
    <n v="6"/>
    <n v="0"/>
    <n v="41097.160000000003"/>
    <s v="tier - 1"/>
    <s v="tier - 3"/>
    <s v="R1016"/>
    <s v="6-Sep-1972"/>
    <s v="Aug"/>
    <x v="0"/>
    <x v="0"/>
    <s v="R1016"/>
    <n v="1972"/>
    <n v="6"/>
    <s v="6-Aug-1972"/>
    <n v="26517"/>
    <n v="50"/>
  </r>
  <r>
    <s v="Id850"/>
    <n v="1988"/>
    <s v="Aug"/>
    <n v="11"/>
    <n v="3"/>
    <n v="12600.46"/>
    <s v="tier - 3"/>
    <s v="tier - 1"/>
    <s v="R1023"/>
    <s v="11-Aug-1988"/>
    <s v="Sep"/>
    <x v="1"/>
    <x v="2"/>
    <s v="R1023"/>
    <n v="1988"/>
    <n v="11"/>
    <s v="11-Sep-1988"/>
    <n v="32397"/>
    <n v="34"/>
  </r>
  <r>
    <s v="Id851"/>
    <n v="1970"/>
    <s v="Jun"/>
    <n v="18"/>
    <n v="5"/>
    <n v="12592.53"/>
    <s v="tier - 3"/>
    <s v="tier - 2"/>
    <s v="R1013"/>
    <s v="18-Jun-1970"/>
    <s v="Oct"/>
    <x v="1"/>
    <x v="1"/>
    <s v="R1013"/>
    <n v="1970"/>
    <n v="18"/>
    <s v="18-Oct-1970"/>
    <n v="25859"/>
    <n v="52"/>
  </r>
  <r>
    <s v="Id852"/>
    <n v="1969"/>
    <s v="Nov"/>
    <n v="26"/>
    <n v="0"/>
    <n v="12579.92"/>
    <s v="tier - 3"/>
    <s v="tier - 1"/>
    <s v="R1025"/>
    <s v="26-Nov-1969"/>
    <s v="Nov"/>
    <x v="1"/>
    <x v="2"/>
    <s v="R1025"/>
    <n v="1969"/>
    <n v="26"/>
    <s v="26-Nov-1969"/>
    <n v="25533"/>
    <n v="53"/>
  </r>
  <r>
    <s v="Id853"/>
    <n v="1961"/>
    <s v="Nov"/>
    <n v="28"/>
    <n v="0"/>
    <n v="12574.05"/>
    <s v="tier - 3"/>
    <s v="tier - 1"/>
    <s v="R1011"/>
    <s v="28-Nov-1961"/>
    <s v="Jun"/>
    <x v="1"/>
    <x v="2"/>
    <s v="R1011"/>
    <n v="1961"/>
    <n v="28"/>
    <s v="28-Jun-1961"/>
    <n v="22460"/>
    <n v="61"/>
  </r>
  <r>
    <s v="Id854"/>
    <n v="1961"/>
    <s v="Nov"/>
    <n v="28"/>
    <n v="0"/>
    <n v="12557.61"/>
    <s v="tier - 3"/>
    <s v="tier - 3"/>
    <s v="R1013"/>
    <s v="28-Nov-1961"/>
    <s v="Oct"/>
    <x v="1"/>
    <x v="0"/>
    <s v="R1013"/>
    <n v="1961"/>
    <n v="28"/>
    <s v="28-Oct-1961"/>
    <n v="22582"/>
    <n v="61"/>
  </r>
  <r>
    <s v="Id855"/>
    <n v="1962"/>
    <s v="Oct"/>
    <n v="16"/>
    <n v="0"/>
    <n v="12523.6"/>
    <s v="tier - 3"/>
    <s v="tier - 3"/>
    <s v="R1012"/>
    <s v="16-Oct-1962"/>
    <s v="Oct"/>
    <x v="1"/>
    <x v="0"/>
    <s v="R1012"/>
    <n v="1962"/>
    <n v="16"/>
    <s v="16-Oct-1962"/>
    <n v="22935"/>
    <n v="60"/>
  </r>
  <r>
    <s v="Id856"/>
    <n v="1966"/>
    <s v="Jul"/>
    <n v="12"/>
    <n v="0"/>
    <n v="12499.88"/>
    <s v="tier - 3"/>
    <s v="tier - 2"/>
    <s v="R1012"/>
    <s v="12-Jul-1966"/>
    <s v="Sep"/>
    <x v="1"/>
    <x v="1"/>
    <s v="R1012"/>
    <n v="1966"/>
    <n v="12"/>
    <s v="12-Sep-1966"/>
    <n v="24362"/>
    <n v="56"/>
  </r>
  <r>
    <s v="Id857"/>
    <n v="1968"/>
    <s v="Dec"/>
    <n v="3"/>
    <n v="3"/>
    <n v="12495.29"/>
    <s v="tier - 3"/>
    <s v="tier - 3"/>
    <s v="R1012"/>
    <s v="3-Dec-1968"/>
    <s v="Aug"/>
    <x v="1"/>
    <x v="0"/>
    <s v="R1012"/>
    <n v="1968"/>
    <n v="3"/>
    <s v="3-Aug-1968"/>
    <n v="25053"/>
    <n v="54"/>
  </r>
  <r>
    <s v="Id858"/>
    <n v="1967"/>
    <s v="Sep"/>
    <n v="1"/>
    <n v="3"/>
    <n v="12485.8"/>
    <s v="tier - 3"/>
    <s v="tier - 3"/>
    <s v="R1013"/>
    <s v="1-Sep-1967"/>
    <s v="Jul"/>
    <x v="1"/>
    <x v="0"/>
    <s v="R1013"/>
    <n v="1967"/>
    <n v="1"/>
    <s v="1-Jul-1967"/>
    <n v="24654"/>
    <n v="55"/>
  </r>
  <r>
    <s v="Id859"/>
    <n v="1968"/>
    <s v="Nov"/>
    <n v="12"/>
    <n v="3"/>
    <n v="12479.71"/>
    <s v="tier - 3"/>
    <s v="tier - 3"/>
    <s v="R1012"/>
    <s v="12-Nov-1968"/>
    <s v="Sep"/>
    <x v="1"/>
    <x v="0"/>
    <s v="R1012"/>
    <n v="1968"/>
    <n v="12"/>
    <s v="12-Sep-1968"/>
    <n v="25093"/>
    <n v="54"/>
  </r>
  <r>
    <s v="Id86"/>
    <n v="1972"/>
    <s v="Aug"/>
    <n v="12"/>
    <n v="0"/>
    <n v="41055.29"/>
    <s v="tier - 1"/>
    <s v="tier - 2"/>
    <s v="R1011"/>
    <s v="12-Aug-1972"/>
    <s v="Jul"/>
    <x v="0"/>
    <x v="1"/>
    <s v="R1011"/>
    <n v="1972"/>
    <n v="12"/>
    <s v="12-Jul-1972"/>
    <n v="26492"/>
    <n v="50"/>
  </r>
  <r>
    <s v="Id860"/>
    <n v="1968"/>
    <s v="Nov"/>
    <n v="26"/>
    <n v="3"/>
    <n v="12475.35"/>
    <s v="tier - 3"/>
    <s v="tier - 1"/>
    <s v="R1012"/>
    <s v="26-Nov-1968"/>
    <s v="Nov"/>
    <x v="1"/>
    <x v="2"/>
    <s v="R1012"/>
    <n v="1968"/>
    <n v="26"/>
    <s v="26-Nov-1968"/>
    <n v="25168"/>
    <n v="54"/>
  </r>
  <r>
    <s v="Id861"/>
    <n v="1995"/>
    <s v="Aug"/>
    <n v="9"/>
    <n v="0"/>
    <n v="12452.25"/>
    <s v="tier - 3"/>
    <s v="tier - 3"/>
    <s v="R1012"/>
    <s v="9-Aug-1995"/>
    <s v="Sep"/>
    <x v="1"/>
    <x v="0"/>
    <s v="R1012"/>
    <n v="1995"/>
    <n v="9"/>
    <s v="9-Sep-1995"/>
    <n v="34951"/>
    <n v="27"/>
  </r>
  <r>
    <s v="Id862"/>
    <n v="1964"/>
    <s v="Aug"/>
    <n v="4"/>
    <n v="0"/>
    <n v="12430.95"/>
    <s v="tier - 3"/>
    <s v="tier - 3"/>
    <s v="R1024"/>
    <s v="4-Aug-1964"/>
    <s v="Jun"/>
    <x v="1"/>
    <x v="0"/>
    <s v="R1024"/>
    <n v="1964"/>
    <n v="4"/>
    <s v="4-Jun-1964"/>
    <n v="23532"/>
    <n v="59"/>
  </r>
  <r>
    <s v="Id863"/>
    <n v="1979"/>
    <s v="Jul"/>
    <n v="14"/>
    <n v="2"/>
    <n v="12408.29"/>
    <s v="tier - 3"/>
    <s v="tier - 1"/>
    <s v="R1022"/>
    <s v="14-Jul-1979"/>
    <s v="Aug"/>
    <x v="1"/>
    <x v="2"/>
    <s v="R1022"/>
    <n v="1979"/>
    <n v="14"/>
    <s v="14-Aug-1979"/>
    <n v="29081"/>
    <n v="43"/>
  </r>
  <r>
    <s v="Id864"/>
    <n v="1972"/>
    <s v="Aug"/>
    <n v="21"/>
    <n v="0"/>
    <n v="12407.3"/>
    <s v="tier - 3"/>
    <s v="tier - 2"/>
    <s v="R1021"/>
    <s v="21-Aug-1972"/>
    <s v="Oct"/>
    <x v="1"/>
    <x v="1"/>
    <s v="R1021"/>
    <n v="1972"/>
    <n v="21"/>
    <s v="21-Oct-1972"/>
    <n v="26593"/>
    <n v="50"/>
  </r>
  <r>
    <s v="Id865"/>
    <n v="1989"/>
    <s v="Dec"/>
    <n v="29"/>
    <n v="0"/>
    <n v="12404.88"/>
    <s v="tier - 3"/>
    <s v="tier - 3"/>
    <s v="R1016"/>
    <s v="29-Dec-1989"/>
    <s v="Jun"/>
    <x v="1"/>
    <x v="0"/>
    <s v="R1016"/>
    <n v="1989"/>
    <n v="29"/>
    <s v="29-Jun-1989"/>
    <n v="32688"/>
    <n v="33"/>
  </r>
  <r>
    <s v="Id866"/>
    <n v="1962"/>
    <s v="Sep"/>
    <n v="26"/>
    <n v="0"/>
    <n v="12369.89"/>
    <s v="tier - 3"/>
    <s v="tier - 2"/>
    <s v="R1024"/>
    <s v="26-Sep-1962"/>
    <s v="Sep"/>
    <x v="1"/>
    <x v="1"/>
    <s v="R1024"/>
    <n v="1962"/>
    <n v="26"/>
    <s v="26-Sep-1962"/>
    <n v="22915"/>
    <n v="60"/>
  </r>
  <r>
    <s v="Id867"/>
    <n v="1966"/>
    <s v="Dec"/>
    <n v="29"/>
    <n v="3"/>
    <n v="12363.55"/>
    <s v="tier - 3"/>
    <s v="tier - 3"/>
    <s v="R1011"/>
    <s v="29-Dec-1966"/>
    <s v="Aug"/>
    <x v="1"/>
    <x v="0"/>
    <s v="R1011"/>
    <n v="1966"/>
    <n v="29"/>
    <s v="29-Aug-1966"/>
    <n v="24348"/>
    <n v="56"/>
  </r>
  <r>
    <s v="Id868"/>
    <n v="1963"/>
    <s v="Sep"/>
    <n v="22"/>
    <n v="1"/>
    <n v="12347.17"/>
    <s v="tier - 3"/>
    <s v="tier - 3"/>
    <s v="R1011"/>
    <s v="22-Sep-1963"/>
    <s v="Dec"/>
    <x v="1"/>
    <x v="0"/>
    <s v="R1011"/>
    <n v="1963"/>
    <n v="22"/>
    <s v="22-Dec-1963"/>
    <n v="23367"/>
    <n v="59"/>
  </r>
  <r>
    <s v="Id869"/>
    <n v="1963"/>
    <s v="Aug"/>
    <n v="2"/>
    <n v="1"/>
    <n v="12333.83"/>
    <s v="tier - 3"/>
    <s v="tier - 2"/>
    <s v="R1011"/>
    <s v="2-Aug-1963"/>
    <s v="Jun"/>
    <x v="1"/>
    <x v="1"/>
    <s v="R1011"/>
    <n v="1963"/>
    <n v="2"/>
    <s v="2-Jun-1963"/>
    <n v="23164"/>
    <n v="60"/>
  </r>
  <r>
    <s v="Id87"/>
    <n v="1979"/>
    <s v="Oct"/>
    <n v="11"/>
    <n v="1"/>
    <n v="41034.22"/>
    <s v="tier - 1"/>
    <s v="tier - 3"/>
    <s v="R1017"/>
    <s v="11-Oct-1979"/>
    <s v="Nov"/>
    <x v="0"/>
    <x v="0"/>
    <s v="R1017"/>
    <n v="1979"/>
    <n v="11"/>
    <s v="11-Nov-1979"/>
    <n v="29170"/>
    <n v="43"/>
  </r>
  <r>
    <s v="Id870"/>
    <n v="1963"/>
    <s v="Aug"/>
    <n v="29"/>
    <n v="0"/>
    <n v="12323.94"/>
    <s v="tier - 3"/>
    <s v="tier - 3"/>
    <s v="R1017"/>
    <s v="29-Aug-1963"/>
    <s v="Jul"/>
    <x v="1"/>
    <x v="0"/>
    <s v="R1017"/>
    <n v="1963"/>
    <n v="29"/>
    <s v="29-Jul-1963"/>
    <n v="23221"/>
    <n v="59"/>
  </r>
  <r>
    <s v="Id871"/>
    <n v="1963"/>
    <s v="Oct"/>
    <n v="28"/>
    <n v="0"/>
    <n v="12299.59"/>
    <s v="tier - 3"/>
    <s v="tier - 1"/>
    <s v="R1025"/>
    <s v="28-Oct-1963"/>
    <s v="Jul"/>
    <x v="1"/>
    <x v="2"/>
    <s v="R1025"/>
    <n v="1963"/>
    <n v="28"/>
    <s v="28-Jul-1963"/>
    <n v="23220"/>
    <n v="59"/>
  </r>
  <r>
    <s v="Id872"/>
    <n v="1990"/>
    <s v="Oct"/>
    <n v="29"/>
    <n v="3"/>
    <n v="12282.38"/>
    <s v="tier - 3"/>
    <s v="tier - 1"/>
    <s v="R1011"/>
    <s v="29-Oct-1990"/>
    <s v="Nov"/>
    <x v="1"/>
    <x v="2"/>
    <s v="R1011"/>
    <n v="1990"/>
    <n v="29"/>
    <s v="29-Nov-1990"/>
    <n v="33206"/>
    <n v="32"/>
  </r>
  <r>
    <s v="Id873"/>
    <n v="1966"/>
    <s v="Nov"/>
    <n v="16"/>
    <n v="0"/>
    <n v="12282.03"/>
    <s v="tier - 3"/>
    <s v="tier - 1"/>
    <s v="R1025"/>
    <s v="16-Nov-1966"/>
    <s v="Nov"/>
    <x v="1"/>
    <x v="2"/>
    <s v="R1025"/>
    <n v="1966"/>
    <n v="16"/>
    <s v="16-Nov-1966"/>
    <n v="24427"/>
    <n v="56"/>
  </r>
  <r>
    <s v="Id874"/>
    <n v="1967"/>
    <s v="Aug"/>
    <n v="28"/>
    <n v="2"/>
    <n v="12269.69"/>
    <s v="tier - 3"/>
    <s v="tier - 2"/>
    <s v="R1012"/>
    <s v="28-Aug-1967"/>
    <s v="Jun"/>
    <x v="1"/>
    <x v="1"/>
    <s v="R1012"/>
    <n v="1967"/>
    <n v="28"/>
    <s v="28-Jun-1967"/>
    <n v="24651"/>
    <n v="55"/>
  </r>
  <r>
    <s v="Id875"/>
    <n v="1967"/>
    <s v="Dec"/>
    <n v="30"/>
    <n v="2"/>
    <n v="12268.63"/>
    <s v="tier - 3"/>
    <s v="tier - 1"/>
    <s v="R1012"/>
    <s v="30-Dec-1967"/>
    <s v="Nov"/>
    <x v="1"/>
    <x v="2"/>
    <s v="R1012"/>
    <n v="1967"/>
    <n v="30"/>
    <s v="30-Nov-1967"/>
    <n v="24806"/>
    <n v="55"/>
  </r>
  <r>
    <s v="Id876"/>
    <n v="1966"/>
    <s v="Dec"/>
    <n v="6"/>
    <n v="2"/>
    <n v="12265.51"/>
    <s v="tier - 3"/>
    <s v="tier - 3"/>
    <s v="R1013"/>
    <s v="6-Dec-1966"/>
    <s v="Dec"/>
    <x v="1"/>
    <x v="0"/>
    <s v="R1013"/>
    <n v="1966"/>
    <n v="6"/>
    <s v="6-Dec-1966"/>
    <n v="24447"/>
    <n v="56"/>
  </r>
  <r>
    <s v="Id877"/>
    <n v="1986"/>
    <s v="Aug"/>
    <n v="13"/>
    <n v="3"/>
    <n v="12255.04"/>
    <s v="tier - 3"/>
    <s v="tier - 2"/>
    <s v="R1026"/>
    <s v="13-Aug-1986"/>
    <s v="Dec"/>
    <x v="1"/>
    <x v="1"/>
    <s v="R1026"/>
    <n v="1986"/>
    <n v="13"/>
    <s v="13-Dec-1986"/>
    <n v="31759"/>
    <n v="36"/>
  </r>
  <r>
    <s v="Id878"/>
    <n v="1989"/>
    <s v="Nov"/>
    <n v="23"/>
    <n v="3"/>
    <n v="12254.44"/>
    <s v="tier - 3"/>
    <s v="tier - 3"/>
    <s v="R1026"/>
    <s v="23-Nov-1989"/>
    <s v="Jun"/>
    <x v="1"/>
    <x v="0"/>
    <s v="R1026"/>
    <n v="1989"/>
    <n v="23"/>
    <s v="23-Jun-1989"/>
    <n v="32682"/>
    <n v="33"/>
  </r>
  <r>
    <s v="Id879"/>
    <n v="1974"/>
    <s v="Jun"/>
    <n v="23"/>
    <n v="0"/>
    <n v="12245.17"/>
    <s v="tier - 3"/>
    <s v="tier - 1"/>
    <s v="R1012"/>
    <s v="23-Jun-1974"/>
    <s v="Jul"/>
    <x v="1"/>
    <x v="2"/>
    <s v="R1012"/>
    <n v="1974"/>
    <n v="23"/>
    <s v="23-Jul-1974"/>
    <n v="27233"/>
    <n v="48"/>
  </r>
  <r>
    <s v="Id88"/>
    <n v="1974"/>
    <s v="Jun"/>
    <n v="5"/>
    <n v="0"/>
    <n v="40974.160000000003"/>
    <s v="tier - 1"/>
    <s v="tier - 2"/>
    <s v="R1013"/>
    <s v="5-Jun-1974"/>
    <s v="Jun"/>
    <x v="0"/>
    <x v="1"/>
    <s v="R1013"/>
    <n v="1974"/>
    <n v="5"/>
    <s v="5-Jun-1974"/>
    <n v="27185"/>
    <n v="49"/>
  </r>
  <r>
    <s v="Id880"/>
    <n v="1963"/>
    <s v="Jul"/>
    <n v="17"/>
    <n v="0"/>
    <n v="12244.53"/>
    <s v="tier - 3"/>
    <s v="tier - 1"/>
    <s v="R1013"/>
    <s v="17-Jul-1963"/>
    <s v="Dec"/>
    <x v="1"/>
    <x v="2"/>
    <s v="R1013"/>
    <n v="1963"/>
    <n v="17"/>
    <s v="17-Dec-1963"/>
    <n v="23362"/>
    <n v="59"/>
  </r>
  <r>
    <s v="Id881"/>
    <n v="1966"/>
    <s v="Jul"/>
    <n v="29"/>
    <n v="0"/>
    <n v="12237.73"/>
    <s v="tier - 3"/>
    <s v="tier - 3"/>
    <s v="R1012"/>
    <s v="29-Jul-1966"/>
    <s v="Sep"/>
    <x v="1"/>
    <x v="0"/>
    <s v="R1012"/>
    <n v="1966"/>
    <n v="29"/>
    <s v="29-Sep-1966"/>
    <n v="24379"/>
    <n v="56"/>
  </r>
  <r>
    <s v="Id882"/>
    <n v="1964"/>
    <s v="Oct"/>
    <n v="15"/>
    <n v="0"/>
    <n v="12235.84"/>
    <s v="tier - 3"/>
    <s v="tier - 3"/>
    <s v="R1012"/>
    <s v="15-Oct-1964"/>
    <s v="Oct"/>
    <x v="1"/>
    <x v="0"/>
    <s v="R1012"/>
    <n v="1964"/>
    <n v="15"/>
    <s v="15-Oct-1964"/>
    <n v="23665"/>
    <n v="58"/>
  </r>
  <r>
    <s v="Id883"/>
    <n v="1963"/>
    <s v="Jul"/>
    <n v="19"/>
    <n v="0"/>
    <n v="12233.83"/>
    <s v="tier - 3"/>
    <s v="tier - 1"/>
    <s v="R1011"/>
    <s v="19-Jul-1963"/>
    <s v="Sep"/>
    <x v="1"/>
    <x v="2"/>
    <s v="R1011"/>
    <n v="1963"/>
    <n v="19"/>
    <s v="19-Sep-1963"/>
    <n v="23273"/>
    <n v="59"/>
  </r>
  <r>
    <s v="Id884"/>
    <n v="1964"/>
    <s v="Jun"/>
    <n v="24"/>
    <n v="0"/>
    <n v="12231.61"/>
    <s v="tier - 3"/>
    <s v="tier - 3"/>
    <s v="R1012"/>
    <s v="24-Jun-1964"/>
    <s v="Aug"/>
    <x v="1"/>
    <x v="0"/>
    <s v="R1012"/>
    <n v="1964"/>
    <n v="24"/>
    <s v="24-Aug-1964"/>
    <n v="23613"/>
    <n v="58"/>
  </r>
  <r>
    <s v="Id885"/>
    <n v="1964"/>
    <s v="Jul"/>
    <n v="2"/>
    <n v="0"/>
    <n v="12224.35"/>
    <s v="tier - 3"/>
    <s v="tier - 1"/>
    <s v="R1012"/>
    <s v="2-Jul-1964"/>
    <s v="Jul"/>
    <x v="1"/>
    <x v="2"/>
    <s v="R1012"/>
    <n v="1964"/>
    <n v="2"/>
    <s v="2-Jul-1964"/>
    <n v="23560"/>
    <n v="58"/>
  </r>
  <r>
    <s v="Id886"/>
    <n v="1964"/>
    <s v="Jul"/>
    <n v="20"/>
    <n v="0"/>
    <n v="12222.9"/>
    <s v="tier - 3"/>
    <s v="tier - 2"/>
    <s v="R1012"/>
    <s v="20-Jul-1964"/>
    <s v="Nov"/>
    <x v="1"/>
    <x v="1"/>
    <s v="R1012"/>
    <n v="1964"/>
    <n v="20"/>
    <s v="20-Nov-1964"/>
    <n v="23701"/>
    <n v="58"/>
  </r>
  <r>
    <s v="Id887"/>
    <n v="1977"/>
    <s v="Aug"/>
    <n v="14"/>
    <n v="2"/>
    <n v="12218.7"/>
    <s v="tier - 3"/>
    <s v="tier - 1"/>
    <s v="R1012"/>
    <s v="14-Aug-1977"/>
    <s v="Aug"/>
    <x v="1"/>
    <x v="2"/>
    <s v="R1012"/>
    <n v="1977"/>
    <n v="14"/>
    <s v="14-Aug-1977"/>
    <n v="28351"/>
    <n v="45"/>
  </r>
  <r>
    <s v="Id888"/>
    <n v="1991"/>
    <s v="Aug"/>
    <n v="29"/>
    <n v="3"/>
    <n v="12198.64"/>
    <s v="tier - 3"/>
    <s v="tier - 3"/>
    <s v="R1026"/>
    <s v="29-Aug-1991"/>
    <s v="Aug"/>
    <x v="1"/>
    <x v="0"/>
    <s v="R1026"/>
    <n v="1991"/>
    <n v="29"/>
    <s v="29-Aug-1991"/>
    <n v="33479"/>
    <n v="31"/>
  </r>
  <r>
    <s v="Id889"/>
    <n v="1987"/>
    <s v="Oct"/>
    <n v="5"/>
    <n v="3"/>
    <n v="12148.2"/>
    <s v="tier - 3"/>
    <s v="tier - 3"/>
    <s v="R1012"/>
    <s v="5-Oct-1987"/>
    <s v="Jun"/>
    <x v="1"/>
    <x v="0"/>
    <s v="R1012"/>
    <n v="1987"/>
    <n v="5"/>
    <s v="5-Jun-1987"/>
    <n v="31933"/>
    <n v="36"/>
  </r>
  <r>
    <s v="Id89"/>
    <n v="1983"/>
    <s v="Sep"/>
    <n v="8"/>
    <n v="3"/>
    <n v="40961.29"/>
    <s v="tier - 1"/>
    <s v="tier - 2"/>
    <s v="R1011"/>
    <s v="8-Sep-1983"/>
    <s v="Jul"/>
    <x v="0"/>
    <x v="1"/>
    <s v="R1011"/>
    <n v="1983"/>
    <n v="8"/>
    <s v="8-Jul-1983"/>
    <n v="30505"/>
    <n v="39"/>
  </r>
  <r>
    <s v="Id890"/>
    <n v="1962"/>
    <s v="Sep"/>
    <n v="15"/>
    <n v="0"/>
    <n v="12146.97"/>
    <s v="tier - 3"/>
    <s v="tier - 3"/>
    <s v="R1011"/>
    <s v="15-Sep-1962"/>
    <s v="Jul"/>
    <x v="1"/>
    <x v="0"/>
    <s v="R1011"/>
    <n v="1962"/>
    <n v="15"/>
    <s v="15-Jul-1962"/>
    <n v="22842"/>
    <n v="60"/>
  </r>
  <r>
    <s v="Id891"/>
    <n v="1962"/>
    <s v="Nov"/>
    <n v="4"/>
    <n v="0"/>
    <n v="12142.58"/>
    <s v="tier - 3"/>
    <s v="tier - 2"/>
    <s v="R1013"/>
    <s v="4-Nov-1962"/>
    <s v="Aug"/>
    <x v="1"/>
    <x v="1"/>
    <s v="R1013"/>
    <n v="1962"/>
    <n v="4"/>
    <s v="4-Aug-1962"/>
    <n v="22862"/>
    <n v="60"/>
  </r>
  <r>
    <s v="Id892"/>
    <n v="1974"/>
    <s v="Sep"/>
    <n v="16"/>
    <n v="0"/>
    <n v="12137.6"/>
    <s v="tier - 3"/>
    <s v="tier - 3"/>
    <s v="R1012"/>
    <s v="16-Sep-1974"/>
    <s v="Dec"/>
    <x v="1"/>
    <x v="0"/>
    <s v="R1012"/>
    <n v="1974"/>
    <n v="16"/>
    <s v="16-Dec-1974"/>
    <n v="27379"/>
    <n v="48"/>
  </r>
  <r>
    <s v="Id893"/>
    <n v="1991"/>
    <s v="Nov"/>
    <n v="6"/>
    <n v="3"/>
    <n v="12130.8"/>
    <s v="tier - 3"/>
    <s v="tier - 3"/>
    <s v="R1026"/>
    <s v="6-Nov-1991"/>
    <s v="Sep"/>
    <x v="1"/>
    <x v="0"/>
    <s v="R1026"/>
    <n v="1991"/>
    <n v="6"/>
    <s v="6-Sep-1991"/>
    <n v="33487"/>
    <n v="31"/>
  </r>
  <r>
    <s v="Id894"/>
    <n v="1963"/>
    <s v="Jun"/>
    <n v="4"/>
    <n v="0"/>
    <n v="12129.61"/>
    <s v="tier - 3"/>
    <s v="tier - 1"/>
    <s v="R1012"/>
    <s v="4-Jun-1963"/>
    <s v="Jul"/>
    <x v="1"/>
    <x v="2"/>
    <s v="R1012"/>
    <n v="1963"/>
    <n v="4"/>
    <s v="4-Jul-1963"/>
    <n v="23196"/>
    <n v="59"/>
  </r>
  <r>
    <s v="Id895"/>
    <n v="1963"/>
    <s v="Jul"/>
    <n v="20"/>
    <n v="0"/>
    <n v="12124.99"/>
    <s v="tier - 3"/>
    <s v="tier - 1"/>
    <s v="R1012"/>
    <s v="20-Jul-1963"/>
    <s v="Aug"/>
    <x v="1"/>
    <x v="2"/>
    <s v="R1012"/>
    <n v="1963"/>
    <n v="20"/>
    <s v="20-Aug-1963"/>
    <n v="23243"/>
    <n v="59"/>
  </r>
  <r>
    <s v="Id896"/>
    <n v="1968"/>
    <s v="Oct"/>
    <n v="25"/>
    <n v="3"/>
    <n v="12105.32"/>
    <s v="tier - 3"/>
    <s v="tier - 3"/>
    <s v="R1011"/>
    <s v="25-Oct-1968"/>
    <s v="Dec"/>
    <x v="1"/>
    <x v="0"/>
    <s v="R1011"/>
    <n v="1968"/>
    <n v="25"/>
    <s v="25-Dec-1968"/>
    <n v="25197"/>
    <n v="54"/>
  </r>
  <r>
    <s v="Id897"/>
    <n v="1968"/>
    <s v="Dec"/>
    <n v="9"/>
    <n v="2"/>
    <n v="12096.65"/>
    <s v="tier - 3"/>
    <s v="tier - 1"/>
    <s v="R1024"/>
    <s v="9-Dec-1968"/>
    <s v="Jul"/>
    <x v="1"/>
    <x v="2"/>
    <s v="R1024"/>
    <n v="1968"/>
    <n v="9"/>
    <s v="9-Jul-1968"/>
    <n v="25028"/>
    <n v="54"/>
  </r>
  <r>
    <s v="Id898"/>
    <n v="1968"/>
    <s v="Jun"/>
    <n v="21"/>
    <n v="3"/>
    <n v="12094.48"/>
    <s v="tier - 3"/>
    <s v="tier - 3"/>
    <s v="R1011"/>
    <s v="21-Jun-1968"/>
    <s v="Jul"/>
    <x v="1"/>
    <x v="0"/>
    <s v="R1011"/>
    <n v="1968"/>
    <n v="21"/>
    <s v="21-Jul-1968"/>
    <n v="25040"/>
    <n v="54"/>
  </r>
  <r>
    <s v="Id899"/>
    <n v="1984"/>
    <s v="Sep"/>
    <n v="2"/>
    <n v="3"/>
    <n v="12091.34"/>
    <s v="tier - 3"/>
    <s v="tier - 2"/>
    <s v="R1022"/>
    <s v="2-Sep-1984"/>
    <s v="Jun"/>
    <x v="1"/>
    <x v="1"/>
    <s v="R1022"/>
    <n v="1984"/>
    <n v="2"/>
    <s v="2-Jun-1984"/>
    <n v="30835"/>
    <n v="39"/>
  </r>
  <r>
    <s v="Id9"/>
    <n v="1963"/>
    <s v="Sep"/>
    <n v="4"/>
    <n v="1"/>
    <n v="48970.25"/>
    <s v="tier - 1"/>
    <s v="tier - 2"/>
    <s v="R1013"/>
    <s v="4-Sep-1963"/>
    <s v="Aug"/>
    <x v="0"/>
    <x v="1"/>
    <s v="R1013"/>
    <n v="1963"/>
    <n v="4"/>
    <s v="4-Aug-1963"/>
    <n v="23227"/>
    <n v="59"/>
  </r>
  <r>
    <s v="Id90"/>
    <n v="1979"/>
    <s v="Sep"/>
    <n v="16"/>
    <n v="3"/>
    <n v="40941.29"/>
    <s v="tier - 1"/>
    <s v="tier - 2"/>
    <s v="R1013"/>
    <s v="16-Sep-1979"/>
    <s v="Dec"/>
    <x v="0"/>
    <x v="1"/>
    <s v="R1013"/>
    <n v="1979"/>
    <n v="16"/>
    <s v="16-Dec-1979"/>
    <n v="29205"/>
    <n v="43"/>
  </r>
  <r>
    <s v="Id900"/>
    <n v="1986"/>
    <s v="Sep"/>
    <n v="7"/>
    <n v="3"/>
    <n v="12048.13"/>
    <s v="tier - 3"/>
    <s v="tier - 2"/>
    <s v="R1026"/>
    <s v="7-Sep-1986"/>
    <s v="Aug"/>
    <x v="1"/>
    <x v="1"/>
    <s v="R1026"/>
    <n v="1986"/>
    <n v="7"/>
    <s v="7-Aug-1986"/>
    <n v="31631"/>
    <n v="36"/>
  </r>
  <r>
    <s v="Id901"/>
    <n v="1966"/>
    <s v="Nov"/>
    <n v="24"/>
    <n v="1"/>
    <n v="12044.34"/>
    <s v="tier - 3"/>
    <s v="tier - 1"/>
    <s v="R1012"/>
    <s v="24-Nov-1966"/>
    <s v="Dec"/>
    <x v="1"/>
    <x v="2"/>
    <s v="R1012"/>
    <n v="1966"/>
    <n v="24"/>
    <s v="24-Dec-1966"/>
    <n v="24465"/>
    <n v="56"/>
  </r>
  <r>
    <s v="Id902"/>
    <n v="1979"/>
    <s v="Oct"/>
    <n v="16"/>
    <n v="2"/>
    <n v="12035.18"/>
    <s v="tier - 3"/>
    <s v="tier - 3"/>
    <s v="R1021"/>
    <s v="16-Oct-1979"/>
    <s v="Dec"/>
    <x v="1"/>
    <x v="0"/>
    <s v="R1021"/>
    <n v="1979"/>
    <n v="16"/>
    <s v="16-Dec-1979"/>
    <n v="29205"/>
    <n v="43"/>
  </r>
  <r>
    <s v="Id903"/>
    <n v="1965"/>
    <s v="Oct"/>
    <n v="29"/>
    <n v="1"/>
    <n v="12032.33"/>
    <s v="tier - 3"/>
    <s v="tier - 1"/>
    <s v="R1011"/>
    <s v="29-Oct-1965"/>
    <s v="Aug"/>
    <x v="1"/>
    <x v="2"/>
    <s v="R1011"/>
    <n v="1965"/>
    <n v="29"/>
    <s v="29-Aug-1965"/>
    <n v="23983"/>
    <n v="57"/>
  </r>
  <r>
    <s v="Id904"/>
    <n v="1965"/>
    <s v="Jun"/>
    <n v="9"/>
    <n v="0"/>
    <n v="12029.29"/>
    <s v="tier - 3"/>
    <s v="tier - 2"/>
    <s v="R1024"/>
    <s v="9-Jun-1965"/>
    <s v="Oct"/>
    <x v="1"/>
    <x v="1"/>
    <s v="R1024"/>
    <n v="1965"/>
    <n v="9"/>
    <s v="9-Oct-1965"/>
    <n v="24024"/>
    <n v="57"/>
  </r>
  <r>
    <s v="Id905"/>
    <n v="1982"/>
    <s v="Oct"/>
    <n v="17"/>
    <n v="3"/>
    <n v="12001.29"/>
    <s v="tier - 3"/>
    <s v="tier - 3"/>
    <s v="R1021"/>
    <s v="17-Oct-1982"/>
    <s v="Oct"/>
    <x v="1"/>
    <x v="0"/>
    <s v="R1021"/>
    <n v="1982"/>
    <n v="17"/>
    <s v="17-Oct-1982"/>
    <n v="30241"/>
    <n v="40"/>
  </r>
  <r>
    <s v="Id906"/>
    <n v="1993"/>
    <s v="Dec"/>
    <n v="12"/>
    <n v="0"/>
    <n v="11994.89"/>
    <s v="tier - 3"/>
    <s v="tier - 2"/>
    <s v="R1012"/>
    <s v="12-Dec-1993"/>
    <s v="Aug"/>
    <x v="1"/>
    <x v="1"/>
    <s v="R1012"/>
    <n v="1993"/>
    <n v="12"/>
    <s v="12-Aug-1993"/>
    <n v="34193"/>
    <n v="29"/>
  </r>
  <r>
    <s v="Id907"/>
    <n v="1983"/>
    <s v="Jul"/>
    <n v="4"/>
    <n v="3"/>
    <n v="11987.68"/>
    <s v="tier - 3"/>
    <s v="tier - 2"/>
    <s v="R1026"/>
    <s v="4-Jul-1983"/>
    <s v="Jul"/>
    <x v="1"/>
    <x v="1"/>
    <s v="R1026"/>
    <n v="1983"/>
    <n v="4"/>
    <s v="4-Jul-1983"/>
    <n v="30501"/>
    <n v="39"/>
  </r>
  <r>
    <s v="Id908"/>
    <n v="1967"/>
    <s v="Dec"/>
    <n v="22"/>
    <n v="3"/>
    <n v="11987.17"/>
    <s v="tier - 3"/>
    <s v="tier - 3"/>
    <s v="R1013"/>
    <s v="22-Dec-1967"/>
    <s v="Oct"/>
    <x v="1"/>
    <x v="0"/>
    <s v="R1013"/>
    <n v="1967"/>
    <n v="22"/>
    <s v="22-Oct-1967"/>
    <n v="24767"/>
    <n v="55"/>
  </r>
  <r>
    <s v="Id909"/>
    <n v="1964"/>
    <s v="Sep"/>
    <n v="29"/>
    <n v="1"/>
    <n v="11946.63"/>
    <s v="tier - 3"/>
    <s v="tier - 2"/>
    <s v="R1013"/>
    <s v="29-Sep-1964"/>
    <s v="Jun"/>
    <x v="1"/>
    <x v="1"/>
    <s v="R1013"/>
    <n v="1964"/>
    <n v="29"/>
    <s v="29-Jun-1964"/>
    <n v="23557"/>
    <n v="58"/>
  </r>
  <r>
    <s v="Id91"/>
    <n v="1992"/>
    <s v="Aug"/>
    <n v="4"/>
    <n v="3"/>
    <n v="40932.43"/>
    <s v="tier - 1"/>
    <s v="tier - 2"/>
    <s v="R1013"/>
    <s v="4-Aug-1992"/>
    <s v="Sep"/>
    <x v="0"/>
    <x v="1"/>
    <s v="R1013"/>
    <n v="1992"/>
    <n v="4"/>
    <s v="4-Sep-1992"/>
    <n v="33851"/>
    <n v="30"/>
  </r>
  <r>
    <s v="Id910"/>
    <n v="1965"/>
    <s v="Nov"/>
    <n v="1"/>
    <n v="1"/>
    <n v="11945.13"/>
    <s v="tier - 3"/>
    <s v="tier - 2"/>
    <s v="R1012"/>
    <s v="1-Nov-1965"/>
    <s v="Aug"/>
    <x v="1"/>
    <x v="1"/>
    <s v="R1012"/>
    <n v="1965"/>
    <n v="1"/>
    <s v="1-Aug-1965"/>
    <n v="23955"/>
    <n v="57"/>
  </r>
  <r>
    <s v="Id911"/>
    <n v="1964"/>
    <s v="Dec"/>
    <n v="25"/>
    <n v="0"/>
    <n v="11944.59"/>
    <s v="tier - 3"/>
    <s v="tier - 2"/>
    <s v="R1016"/>
    <s v="25-Dec-1964"/>
    <s v="Nov"/>
    <x v="1"/>
    <x v="1"/>
    <s v="R1016"/>
    <n v="1964"/>
    <n v="25"/>
    <s v="25-Nov-1964"/>
    <n v="23706"/>
    <n v="58"/>
  </r>
  <r>
    <s v="Id912"/>
    <n v="1991"/>
    <s v="Oct"/>
    <n v="19"/>
    <n v="3"/>
    <n v="11941.83"/>
    <s v="tier - 3"/>
    <s v="tier - 1"/>
    <s v="R1023"/>
    <s v="19-Oct-1991"/>
    <s v="Jul"/>
    <x v="1"/>
    <x v="2"/>
    <s v="R1023"/>
    <n v="1991"/>
    <n v="19"/>
    <s v="19-Jul-1991"/>
    <n v="33438"/>
    <n v="31"/>
  </r>
  <r>
    <s v="Id913"/>
    <n v="1964"/>
    <s v="Aug"/>
    <n v="2"/>
    <n v="0"/>
    <n v="11938.26"/>
    <s v="tier - 3"/>
    <s v="tier - 3"/>
    <s v="R1019"/>
    <s v="2-Aug-1964"/>
    <s v="Sep"/>
    <x v="1"/>
    <x v="0"/>
    <s v="R1019"/>
    <n v="1964"/>
    <n v="2"/>
    <s v="2-Sep-1964"/>
    <n v="23622"/>
    <n v="58"/>
  </r>
  <r>
    <s v="Id914"/>
    <n v="1964"/>
    <s v="Dec"/>
    <n v="20"/>
    <n v="0"/>
    <n v="11931.13"/>
    <s v="tier - 3"/>
    <s v="tier - 1"/>
    <s v="R1019"/>
    <s v="20-Dec-1964"/>
    <s v="Dec"/>
    <x v="1"/>
    <x v="2"/>
    <s v="R1019"/>
    <n v="1964"/>
    <n v="20"/>
    <s v="20-Dec-1964"/>
    <n v="23731"/>
    <n v="58"/>
  </r>
  <r>
    <s v="Id915"/>
    <n v="1964"/>
    <s v="Nov"/>
    <n v="19"/>
    <n v="0"/>
    <n v="11918.2"/>
    <s v="tier - 3"/>
    <s v="tier - 1"/>
    <s v="R1021"/>
    <s v="19-Nov-1964"/>
    <s v="Jun"/>
    <x v="1"/>
    <x v="2"/>
    <s v="R1021"/>
    <n v="1964"/>
    <n v="19"/>
    <s v="19-Jun-1964"/>
    <n v="23547"/>
    <n v="58"/>
  </r>
  <r>
    <s v="Id916"/>
    <n v="2004"/>
    <s v="Jun"/>
    <n v="2"/>
    <n v="2"/>
    <n v="11884.05"/>
    <s v="tier - 3"/>
    <s v="tier - 3"/>
    <s v="R1013"/>
    <s v="2-Jun-2004"/>
    <s v="Jul"/>
    <x v="1"/>
    <x v="0"/>
    <s v="R1013"/>
    <n v="2004"/>
    <n v="2"/>
    <s v="2-Jul-2004"/>
    <n v="38170"/>
    <n v="18"/>
  </r>
  <r>
    <s v="Id917"/>
    <n v="1967"/>
    <s v="Oct"/>
    <n v="29"/>
    <n v="2"/>
    <n v="11881.97"/>
    <s v="tier - 3"/>
    <s v="tier - 1"/>
    <s v="R1013"/>
    <s v="29-Oct-1967"/>
    <s v="Aug"/>
    <x v="1"/>
    <x v="2"/>
    <s v="R1013"/>
    <n v="1967"/>
    <n v="29"/>
    <s v="29-Aug-1967"/>
    <n v="24713"/>
    <n v="55"/>
  </r>
  <r>
    <s v="Id918"/>
    <n v="1967"/>
    <s v="Jul"/>
    <n v="14"/>
    <n v="2"/>
    <n v="11881.36"/>
    <s v="tier - 3"/>
    <s v="tier - 2"/>
    <s v="R1011"/>
    <s v="14-Jul-1967"/>
    <s v="Sep"/>
    <x v="1"/>
    <x v="1"/>
    <s v="R1011"/>
    <n v="1967"/>
    <n v="14"/>
    <s v="14-Sep-1967"/>
    <n v="24729"/>
    <n v="55"/>
  </r>
  <r>
    <s v="Id919"/>
    <n v="1967"/>
    <s v="Aug"/>
    <n v="24"/>
    <n v="1"/>
    <n v="11879.1"/>
    <s v="tier - 3"/>
    <s v="tier - 3"/>
    <s v="R1024"/>
    <s v="24-Aug-1967"/>
    <s v="Sep"/>
    <x v="1"/>
    <x v="0"/>
    <s v="R1024"/>
    <n v="1967"/>
    <n v="24"/>
    <s v="24-Sep-1967"/>
    <n v="24739"/>
    <n v="55"/>
  </r>
  <r>
    <s v="Id92"/>
    <n v="1999"/>
    <s v="Jul"/>
    <n v="2"/>
    <n v="1"/>
    <n v="40904.199999999997"/>
    <s v="tier - 1"/>
    <s v="tier - 1"/>
    <s v="R1024"/>
    <s v="2-Jul-1999"/>
    <s v="Jun"/>
    <x v="0"/>
    <x v="2"/>
    <s v="R1024"/>
    <n v="1999"/>
    <n v="2"/>
    <s v="2-Jun-1999"/>
    <n v="36313"/>
    <n v="24"/>
  </r>
  <r>
    <s v="Id920"/>
    <n v="1974"/>
    <s v="Jul"/>
    <n v="7"/>
    <n v="0"/>
    <n v="11858.56"/>
    <s v="tier - 3"/>
    <s v="tier - 3"/>
    <s v="R1011"/>
    <s v="7-Jul-1974"/>
    <s v="Oct"/>
    <x v="1"/>
    <x v="0"/>
    <s v="R1011"/>
    <n v="1974"/>
    <n v="7"/>
    <s v="7-Oct-1974"/>
    <n v="27309"/>
    <n v="48"/>
  </r>
  <r>
    <s v="Id921"/>
    <n v="1964"/>
    <s v="Sep"/>
    <n v="29"/>
    <n v="0"/>
    <n v="11856.41"/>
    <s v="tier - 3"/>
    <s v="tier - 2"/>
    <s v="R1013"/>
    <s v="29-Sep-1964"/>
    <s v="Aug"/>
    <x v="1"/>
    <x v="1"/>
    <s v="R1013"/>
    <n v="1964"/>
    <n v="29"/>
    <s v="29-Aug-1964"/>
    <n v="23618"/>
    <n v="58"/>
  </r>
  <r>
    <s v="Id922"/>
    <n v="1964"/>
    <s v="Jun"/>
    <n v="27"/>
    <n v="0"/>
    <n v="11848.14"/>
    <s v="tier - 3"/>
    <s v="tier - 2"/>
    <s v="R1011"/>
    <s v="27-Jun-1964"/>
    <s v="Sep"/>
    <x v="1"/>
    <x v="1"/>
    <s v="R1011"/>
    <n v="1964"/>
    <n v="27"/>
    <s v="27-Sep-1964"/>
    <n v="23647"/>
    <n v="58"/>
  </r>
  <r>
    <s v="Id923"/>
    <n v="1965"/>
    <s v="Nov"/>
    <n v="10"/>
    <n v="0"/>
    <n v="11842.62"/>
    <s v="tier - 3"/>
    <s v="tier - 3"/>
    <s v="R1012"/>
    <s v="10-Nov-1965"/>
    <s v="Aug"/>
    <x v="1"/>
    <x v="0"/>
    <s v="R1012"/>
    <n v="1965"/>
    <n v="10"/>
    <s v="10-Aug-1965"/>
    <n v="23964"/>
    <n v="57"/>
  </r>
  <r>
    <s v="Id924"/>
    <n v="1964"/>
    <s v="Jul"/>
    <n v="11"/>
    <n v="0"/>
    <n v="11842.44"/>
    <s v="tier - 3"/>
    <s v="tier - 2"/>
    <s v="R1011"/>
    <s v="11-Jul-1964"/>
    <s v="Jun"/>
    <x v="1"/>
    <x v="1"/>
    <s v="R1011"/>
    <n v="1964"/>
    <n v="11"/>
    <s v="11-Jun-1964"/>
    <n v="23539"/>
    <n v="58"/>
  </r>
  <r>
    <s v="Id925"/>
    <n v="1965"/>
    <s v="Sep"/>
    <n v="25"/>
    <n v="0"/>
    <n v="11840.78"/>
    <s v="tier - 3"/>
    <s v="tier - 2"/>
    <s v="R1012"/>
    <s v="25-Sep-1965"/>
    <s v="Aug"/>
    <x v="1"/>
    <x v="1"/>
    <s v="R1012"/>
    <n v="1965"/>
    <n v="25"/>
    <s v="25-Aug-1965"/>
    <n v="23979"/>
    <n v="57"/>
  </r>
  <r>
    <s v="Id926"/>
    <n v="1964"/>
    <s v="Sep"/>
    <n v="11"/>
    <n v="0"/>
    <n v="11837.16"/>
    <s v="tier - 3"/>
    <s v="tier - 3"/>
    <s v="R1011"/>
    <s v="11-Sep-1964"/>
    <s v="Oct"/>
    <x v="1"/>
    <x v="0"/>
    <s v="R1011"/>
    <n v="1964"/>
    <n v="11"/>
    <s v="11-Oct-1964"/>
    <n v="23661"/>
    <n v="58"/>
  </r>
  <r>
    <s v="Id927"/>
    <n v="1964"/>
    <s v="Jun"/>
    <n v="27"/>
    <n v="0"/>
    <n v="11833.78"/>
    <s v="tier - 3"/>
    <s v="tier - 3"/>
    <s v="R1013"/>
    <s v="27-Jun-1964"/>
    <s v="Oct"/>
    <x v="1"/>
    <x v="0"/>
    <s v="R1013"/>
    <n v="1964"/>
    <n v="27"/>
    <s v="27-Oct-1964"/>
    <n v="23677"/>
    <n v="58"/>
  </r>
  <r>
    <s v="Id928"/>
    <n v="1965"/>
    <s v="Oct"/>
    <n v="3"/>
    <n v="0"/>
    <n v="11830.61"/>
    <s v="tier - 3"/>
    <s v="tier - 1"/>
    <s v="R1012"/>
    <s v="3-Oct-1965"/>
    <s v="Dec"/>
    <x v="1"/>
    <x v="2"/>
    <s v="R1012"/>
    <n v="1965"/>
    <n v="3"/>
    <s v="3-Dec-1965"/>
    <n v="24079"/>
    <n v="57"/>
  </r>
  <r>
    <s v="Id929"/>
    <n v="1982"/>
    <s v="Nov"/>
    <n v="20"/>
    <n v="3"/>
    <n v="11773.06"/>
    <s v="tier - 3"/>
    <s v="tier - 3"/>
    <s v="R1026"/>
    <s v="20-Nov-1982"/>
    <s v="Nov"/>
    <x v="1"/>
    <x v="0"/>
    <s v="R1026"/>
    <n v="1982"/>
    <n v="20"/>
    <s v="20-Nov-1982"/>
    <n v="30275"/>
    <n v="40"/>
  </r>
  <r>
    <s v="Id93"/>
    <n v="1972"/>
    <s v="Jun"/>
    <n v="10"/>
    <n v="0"/>
    <n v="40817.85"/>
    <s v="tier - 1"/>
    <s v="tier - 3"/>
    <s v="R1011"/>
    <s v="10-Jun-1972"/>
    <s v="Oct"/>
    <x v="0"/>
    <x v="0"/>
    <s v="R1011"/>
    <n v="1972"/>
    <n v="10"/>
    <s v="10-Oct-1972"/>
    <n v="26582"/>
    <n v="50"/>
  </r>
  <r>
    <s v="Id930"/>
    <n v="1966"/>
    <s v="Jul"/>
    <n v="25"/>
    <n v="1"/>
    <n v="11763"/>
    <s v="tier - 3"/>
    <s v="tier - 3"/>
    <s v="R1016"/>
    <s v="25-Jul-1966"/>
    <s v="Nov"/>
    <x v="1"/>
    <x v="0"/>
    <s v="R1016"/>
    <n v="1966"/>
    <n v="25"/>
    <s v="25-Nov-1966"/>
    <n v="24436"/>
    <n v="56"/>
  </r>
  <r>
    <s v="Id931"/>
    <n v="1979"/>
    <s v="Nov"/>
    <n v="6"/>
    <n v="2"/>
    <n v="11752.68"/>
    <s v="tier - 3"/>
    <s v="tier - 1"/>
    <s v="R1026"/>
    <s v="6-Nov-1979"/>
    <s v="Sep"/>
    <x v="1"/>
    <x v="2"/>
    <s v="R1026"/>
    <n v="1979"/>
    <n v="6"/>
    <s v="6-Sep-1979"/>
    <n v="29104"/>
    <n v="43"/>
  </r>
  <r>
    <s v="Id932"/>
    <n v="1964"/>
    <s v="Dec"/>
    <n v="2"/>
    <n v="0"/>
    <n v="11743.93"/>
    <s v="tier - 3"/>
    <s v="tier - 1"/>
    <s v="R1012"/>
    <s v="2-Dec-1964"/>
    <s v="Sep"/>
    <x v="1"/>
    <x v="2"/>
    <s v="R1012"/>
    <n v="1964"/>
    <n v="2"/>
    <s v="2-Sep-1964"/>
    <n v="23622"/>
    <n v="58"/>
  </r>
  <r>
    <s v="Id933"/>
    <n v="1963"/>
    <s v="Jun"/>
    <n v="9"/>
    <n v="0"/>
    <n v="11743.3"/>
    <s v="tier - 3"/>
    <s v="tier - 3"/>
    <s v="R1013"/>
    <s v="9-Jun-1963"/>
    <s v="Sep"/>
    <x v="1"/>
    <x v="0"/>
    <s v="R1013"/>
    <n v="1963"/>
    <n v="9"/>
    <s v="9-Sep-1963"/>
    <n v="23263"/>
    <n v="59"/>
  </r>
  <r>
    <s v="Id934"/>
    <n v="1969"/>
    <s v="Nov"/>
    <n v="12"/>
    <n v="3"/>
    <n v="11741.73"/>
    <s v="tier - 3"/>
    <s v="tier - 1"/>
    <s v="R1011"/>
    <s v="12-Nov-1969"/>
    <s v="Jun"/>
    <x v="1"/>
    <x v="2"/>
    <s v="R1011"/>
    <n v="1969"/>
    <n v="12"/>
    <s v="12-Jun-1969"/>
    <n v="25366"/>
    <n v="53"/>
  </r>
  <r>
    <s v="Id935"/>
    <n v="1988"/>
    <s v="Sep"/>
    <n v="5"/>
    <n v="2"/>
    <n v="11737.85"/>
    <s v="tier - 3"/>
    <s v="tier - 1"/>
    <s v="R1011"/>
    <s v="5-Sep-1988"/>
    <s v="Nov"/>
    <x v="1"/>
    <x v="2"/>
    <s v="R1011"/>
    <n v="1988"/>
    <n v="5"/>
    <s v="5-Nov-1988"/>
    <n v="32452"/>
    <n v="34"/>
  </r>
  <r>
    <s v="Id936"/>
    <n v="1964"/>
    <s v="Nov"/>
    <n v="9"/>
    <n v="0"/>
    <n v="11735.88"/>
    <s v="tier - 3"/>
    <s v="tier - 1"/>
    <s v="R1012"/>
    <s v="9-Nov-1964"/>
    <s v="Dec"/>
    <x v="1"/>
    <x v="2"/>
    <s v="R1012"/>
    <n v="1964"/>
    <n v="9"/>
    <s v="9-Dec-1964"/>
    <n v="23720"/>
    <n v="58"/>
  </r>
  <r>
    <s v="Id937"/>
    <n v="1984"/>
    <s v="Nov"/>
    <n v="26"/>
    <n v="3"/>
    <n v="11730.82"/>
    <s v="tier - 3"/>
    <s v="tier - 3"/>
    <s v="R1026"/>
    <s v="26-Nov-1984"/>
    <s v="Nov"/>
    <x v="1"/>
    <x v="0"/>
    <s v="R1026"/>
    <n v="1984"/>
    <n v="26"/>
    <s v="26-Nov-1984"/>
    <n v="31012"/>
    <n v="38"/>
  </r>
  <r>
    <s v="Id938"/>
    <n v="1969"/>
    <s v="Oct"/>
    <n v="12"/>
    <n v="2"/>
    <n v="11729.68"/>
    <s v="tier - 3"/>
    <s v="tier - 1"/>
    <s v="R1024"/>
    <s v="12-Oct-1969"/>
    <s v="Dec"/>
    <x v="1"/>
    <x v="2"/>
    <s v="R1024"/>
    <n v="1969"/>
    <n v="12"/>
    <s v="12-Dec-1969"/>
    <n v="25549"/>
    <n v="53"/>
  </r>
  <r>
    <s v="Id939"/>
    <n v="1982"/>
    <s v="Oct"/>
    <n v="21"/>
    <n v="3"/>
    <n v="11712.97"/>
    <s v="tier - 3"/>
    <s v="tier - 2"/>
    <s v="R1021"/>
    <s v="21-Oct-1982"/>
    <s v="Jul"/>
    <x v="1"/>
    <x v="1"/>
    <s v="R1021"/>
    <n v="1982"/>
    <n v="21"/>
    <s v="21-Jul-1982"/>
    <n v="30153"/>
    <n v="40"/>
  </r>
  <r>
    <s v="Id94"/>
    <n v="1976"/>
    <s v="Dec"/>
    <n v="26"/>
    <n v="3"/>
    <n v="40720.550000000003"/>
    <s v="tier - 1"/>
    <s v="tier - 3"/>
    <s v="R1012"/>
    <s v="26-Dec-1976"/>
    <s v="Sep"/>
    <x v="0"/>
    <x v="0"/>
    <s v="R1012"/>
    <n v="1976"/>
    <n v="26"/>
    <s v="26-Sep-1976"/>
    <n v="28029"/>
    <n v="46"/>
  </r>
  <r>
    <s v="Id940"/>
    <n v="1970"/>
    <s v="Dec"/>
    <n v="1"/>
    <n v="0"/>
    <n v="11696.52"/>
    <s v="tier - 3"/>
    <s v="tier - 1"/>
    <s v="R1021"/>
    <s v="1-Dec-1970"/>
    <s v="Aug"/>
    <x v="1"/>
    <x v="2"/>
    <s v="R1021"/>
    <n v="1970"/>
    <n v="1"/>
    <s v="1-Aug-1970"/>
    <n v="25781"/>
    <n v="52"/>
  </r>
  <r>
    <s v="Id941"/>
    <n v="1966"/>
    <s v="Nov"/>
    <n v="9"/>
    <n v="1"/>
    <n v="11674.13"/>
    <s v="tier - 3"/>
    <s v="tier - 1"/>
    <s v="R1011"/>
    <s v="9-Nov-1966"/>
    <s v="Jun"/>
    <x v="1"/>
    <x v="2"/>
    <s v="R1011"/>
    <n v="1966"/>
    <n v="9"/>
    <s v="9-Jun-1966"/>
    <n v="24267"/>
    <n v="56"/>
  </r>
  <r>
    <s v="Id942"/>
    <n v="1966"/>
    <s v="Aug"/>
    <n v="23"/>
    <n v="0"/>
    <n v="11658.38"/>
    <s v="tier - 3"/>
    <s v="tier - 3"/>
    <s v="R1024"/>
    <s v="23-Aug-1966"/>
    <s v="Aug"/>
    <x v="1"/>
    <x v="0"/>
    <s v="R1024"/>
    <n v="1966"/>
    <n v="23"/>
    <s v="23-Aug-1966"/>
    <n v="24342"/>
    <n v="56"/>
  </r>
  <r>
    <s v="Id943"/>
    <n v="1966"/>
    <s v="Jul"/>
    <n v="6"/>
    <n v="0"/>
    <n v="11658.12"/>
    <s v="tier - 3"/>
    <s v="tier - 1"/>
    <s v="R1024"/>
    <s v="6-Jul-1966"/>
    <s v="Jun"/>
    <x v="1"/>
    <x v="2"/>
    <s v="R1024"/>
    <n v="1966"/>
    <n v="6"/>
    <s v="6-Jun-1966"/>
    <n v="24264"/>
    <n v="57"/>
  </r>
  <r>
    <s v="Id944"/>
    <n v="1994"/>
    <s v="Jul"/>
    <n v="20"/>
    <n v="0"/>
    <n v="11657.81"/>
    <s v="tier - 3"/>
    <s v="tier - 2"/>
    <s v="R1023"/>
    <s v="20-Jul-1994"/>
    <s v="Dec"/>
    <x v="1"/>
    <x v="1"/>
    <s v="R1023"/>
    <n v="1994"/>
    <n v="20"/>
    <s v="20-Dec-1994"/>
    <n v="34688"/>
    <n v="28"/>
  </r>
  <r>
    <s v="Id945"/>
    <n v="1966"/>
    <s v="Oct"/>
    <n v="4"/>
    <n v="0"/>
    <n v="11657.72"/>
    <s v="tier - 3"/>
    <s v="tier - 2"/>
    <s v="R1024"/>
    <s v="4-Oct-1966"/>
    <s v="Nov"/>
    <x v="1"/>
    <x v="1"/>
    <s v="R1024"/>
    <n v="1966"/>
    <n v="4"/>
    <s v="4-Nov-1966"/>
    <n v="24415"/>
    <n v="56"/>
  </r>
  <r>
    <s v="Id946"/>
    <n v="1986"/>
    <s v="Jul"/>
    <n v="17"/>
    <n v="3"/>
    <n v="11625.11"/>
    <s v="tier - 3"/>
    <s v="tier - 3"/>
    <s v="R1022"/>
    <s v="17-Jul-1986"/>
    <s v="Oct"/>
    <x v="1"/>
    <x v="0"/>
    <s v="R1022"/>
    <n v="1986"/>
    <n v="17"/>
    <s v="17-Oct-1986"/>
    <n v="31702"/>
    <n v="36"/>
  </r>
  <r>
    <s v="Id947"/>
    <n v="1964"/>
    <s v="Jun"/>
    <n v="20"/>
    <n v="0"/>
    <n v="11602.75"/>
    <s v="tier - 3"/>
    <s v="tier - 1"/>
    <s v="R1020"/>
    <s v="20-Jun-1964"/>
    <s v="Oct"/>
    <x v="1"/>
    <x v="2"/>
    <s v="R1020"/>
    <n v="1964"/>
    <n v="20"/>
    <s v="20-Oct-1964"/>
    <n v="23670"/>
    <n v="58"/>
  </r>
  <r>
    <s v="Id948"/>
    <n v="1965"/>
    <s v="Nov"/>
    <n v="6"/>
    <n v="1"/>
    <n v="11576.13"/>
    <s v="tier - 3"/>
    <s v="tier - 3"/>
    <s v="R1011"/>
    <s v="6-Nov-1965"/>
    <s v="Sep"/>
    <x v="1"/>
    <x v="0"/>
    <s v="R1011"/>
    <n v="1965"/>
    <n v="6"/>
    <s v="6-Sep-1965"/>
    <n v="23991"/>
    <n v="57"/>
  </r>
  <r>
    <s v="Id949"/>
    <n v="1965"/>
    <s v="Dec"/>
    <n v="25"/>
    <n v="0"/>
    <n v="11566.3"/>
    <s v="tier - 3"/>
    <s v="tier - 3"/>
    <s v="R1016"/>
    <s v="25-Dec-1965"/>
    <s v="Oct"/>
    <x v="1"/>
    <x v="0"/>
    <s v="R1016"/>
    <n v="1965"/>
    <n v="25"/>
    <s v="25-Oct-1965"/>
    <n v="24040"/>
    <n v="57"/>
  </r>
  <r>
    <s v="Id95"/>
    <n v="1970"/>
    <s v="Sep"/>
    <n v="25"/>
    <n v="0"/>
    <n v="40692.910000000003"/>
    <s v="tier - 1"/>
    <s v="tier - 1"/>
    <s v="R1011"/>
    <s v="25-Sep-1970"/>
    <s v="Nov"/>
    <x v="0"/>
    <x v="2"/>
    <s v="R1011"/>
    <n v="1970"/>
    <n v="25"/>
    <s v="25-Nov-1970"/>
    <n v="25897"/>
    <n v="52"/>
  </r>
  <r>
    <s v="Id950"/>
    <n v="1965"/>
    <s v="Oct"/>
    <n v="27"/>
    <n v="1"/>
    <n v="11554.22"/>
    <s v="tier - 3"/>
    <s v="tier - 1"/>
    <s v="R1013"/>
    <s v="27-Oct-1965"/>
    <s v="Nov"/>
    <x v="1"/>
    <x v="2"/>
    <s v="R1013"/>
    <n v="1965"/>
    <n v="27"/>
    <s v="27-Nov-1965"/>
    <n v="24073"/>
    <n v="57"/>
  </r>
  <r>
    <s v="Id951"/>
    <n v="1973"/>
    <s v="Jul"/>
    <n v="23"/>
    <n v="5"/>
    <n v="11552.9"/>
    <s v="tier - 3"/>
    <s v="tier - 2"/>
    <s v="R1011"/>
    <s v="23-Jul-1973"/>
    <s v="Dec"/>
    <x v="1"/>
    <x v="1"/>
    <s v="R1011"/>
    <n v="1973"/>
    <n v="23"/>
    <s v="23-Dec-1973"/>
    <n v="27021"/>
    <n v="49"/>
  </r>
  <r>
    <s v="Id952"/>
    <n v="1971"/>
    <s v="Dec"/>
    <n v="1"/>
    <n v="0"/>
    <n v="11540.25"/>
    <s v="tier - 3"/>
    <s v="tier - 1"/>
    <s v="R1012"/>
    <s v="1-Dec-1971"/>
    <s v="Aug"/>
    <x v="1"/>
    <x v="2"/>
    <s v="R1012"/>
    <n v="1971"/>
    <n v="1"/>
    <s v="1-Aug-1971"/>
    <n v="26146"/>
    <n v="51"/>
  </r>
  <r>
    <s v="Id953"/>
    <n v="1968"/>
    <s v="Nov"/>
    <n v="14"/>
    <n v="2"/>
    <n v="11538.42"/>
    <s v="tier - 3"/>
    <s v="tier - 1"/>
    <s v="R1011"/>
    <s v="14-Nov-1968"/>
    <s v="Dec"/>
    <x v="1"/>
    <x v="2"/>
    <s v="R1011"/>
    <n v="1968"/>
    <n v="14"/>
    <s v="14-Dec-1968"/>
    <n v="25186"/>
    <n v="54"/>
  </r>
  <r>
    <s v="Id954"/>
    <n v="1965"/>
    <s v="Oct"/>
    <n v="3"/>
    <n v="0"/>
    <n v="11534.87"/>
    <s v="tier - 3"/>
    <s v="tier - 1"/>
    <s v="R1017"/>
    <s v="3-Oct-1965"/>
    <s v="Oct"/>
    <x v="1"/>
    <x v="2"/>
    <s v="R1017"/>
    <n v="1965"/>
    <n v="3"/>
    <s v="3-Oct-1965"/>
    <n v="24018"/>
    <n v="57"/>
  </r>
  <r>
    <s v="Id955"/>
    <n v="1970"/>
    <s v="Jul"/>
    <n v="23"/>
    <n v="0"/>
    <n v="11530.12"/>
    <s v="tier - 3"/>
    <s v="tier - 1"/>
    <s v="R1012"/>
    <s v="23-Jul-1970"/>
    <s v="Jul"/>
    <x v="1"/>
    <x v="2"/>
    <s v="R1012"/>
    <n v="1970"/>
    <n v="23"/>
    <s v="23-Jul-1970"/>
    <n v="25772"/>
    <n v="52"/>
  </r>
  <r>
    <s v="Id956"/>
    <n v="1988"/>
    <s v="Jun"/>
    <n v="12"/>
    <n v="3"/>
    <n v="11524.25"/>
    <s v="tier - 3"/>
    <s v="tier - 1"/>
    <s v="R1026"/>
    <s v="12-Jun-1988"/>
    <s v="Nov"/>
    <x v="1"/>
    <x v="2"/>
    <s v="R1026"/>
    <n v="1988"/>
    <n v="12"/>
    <s v="12-Nov-1988"/>
    <n v="32459"/>
    <n v="34"/>
  </r>
  <r>
    <s v="Id957"/>
    <n v="1971"/>
    <s v="Dec"/>
    <n v="19"/>
    <n v="4"/>
    <n v="11520.1"/>
    <s v="tier - 3"/>
    <s v="tier - 1"/>
    <s v="R1012"/>
    <s v="19-Dec-1971"/>
    <s v="Oct"/>
    <x v="1"/>
    <x v="2"/>
    <s v="R1012"/>
    <n v="1971"/>
    <n v="19"/>
    <s v="19-Oct-1971"/>
    <n v="26225"/>
    <n v="51"/>
  </r>
  <r>
    <s v="Id958"/>
    <n v="1968"/>
    <s v="Jun"/>
    <n v="24"/>
    <n v="1"/>
    <n v="11512.41"/>
    <s v="tier - 3"/>
    <s v="tier - 1"/>
    <s v="R1024"/>
    <s v="24-Jun-1968"/>
    <s v="Jul"/>
    <x v="1"/>
    <x v="2"/>
    <s v="R1024"/>
    <n v="1968"/>
    <n v="24"/>
    <s v="24-Jul-1968"/>
    <n v="25043"/>
    <n v="54"/>
  </r>
  <r>
    <s v="Id959"/>
    <n v="1989"/>
    <s v="Oct"/>
    <n v="6"/>
    <n v="3"/>
    <n v="11511.61"/>
    <s v="tier - 3"/>
    <s v="tier - 3"/>
    <s v="R1026"/>
    <s v="6-Oct-1989"/>
    <s v="Jun"/>
    <x v="1"/>
    <x v="0"/>
    <s v="R1026"/>
    <n v="1989"/>
    <n v="6"/>
    <s v="6-Jun-1989"/>
    <n v="32665"/>
    <n v="34"/>
  </r>
  <r>
    <s v="Id96"/>
    <n v="1975"/>
    <s v="Jul"/>
    <n v="10"/>
    <n v="1"/>
    <n v="40590.550000000003"/>
    <s v="tier - 1"/>
    <s v="tier - 3"/>
    <s v="R1012"/>
    <s v="10-Jul-1975"/>
    <s v="Nov"/>
    <x v="0"/>
    <x v="0"/>
    <s v="R1012"/>
    <n v="1975"/>
    <n v="10"/>
    <s v="10-Nov-1975"/>
    <n v="27708"/>
    <n v="47"/>
  </r>
  <r>
    <s v="Id960"/>
    <n v="1969"/>
    <s v="Aug"/>
    <n v="11"/>
    <n v="0"/>
    <n v="11497.69"/>
    <s v="tier - 3"/>
    <s v="tier - 1"/>
    <s v="R1012"/>
    <s v="11-Aug-1969"/>
    <s v="Oct"/>
    <x v="1"/>
    <x v="2"/>
    <s v="R1012"/>
    <n v="1969"/>
    <n v="11"/>
    <s v="11-Oct-1969"/>
    <n v="25487"/>
    <n v="53"/>
  </r>
  <r>
    <s v="Id961"/>
    <n v="1983"/>
    <s v="Jun"/>
    <n v="7"/>
    <n v="3"/>
    <n v="11492.46"/>
    <s v="tier - 3"/>
    <s v="tier - 3"/>
    <s v="R1026"/>
    <s v="7-Jun-1983"/>
    <s v="Sep"/>
    <x v="1"/>
    <x v="0"/>
    <s v="R1026"/>
    <n v="1983"/>
    <n v="7"/>
    <s v="7-Sep-1983"/>
    <n v="30566"/>
    <n v="39"/>
  </r>
  <r>
    <s v="Id962"/>
    <n v="1970"/>
    <s v="Oct"/>
    <n v="13"/>
    <n v="3"/>
    <n v="11488.32"/>
    <s v="tier - 3"/>
    <s v="tier - 1"/>
    <s v="R1014"/>
    <s v="13-Oct-1970"/>
    <s v="Aug"/>
    <x v="1"/>
    <x v="2"/>
    <s v="R1014"/>
    <n v="1970"/>
    <n v="13"/>
    <s v="13-Aug-1970"/>
    <n v="25793"/>
    <n v="52"/>
  </r>
  <r>
    <s v="Id963"/>
    <n v="2004"/>
    <s v="Sep"/>
    <n v="10"/>
    <n v="0"/>
    <n v="11482.63"/>
    <s v="tier - 3"/>
    <s v="tier - 2"/>
    <s v="R1013"/>
    <s v="10-Sep-2004"/>
    <s v="Oct"/>
    <x v="1"/>
    <x v="1"/>
    <s v="R1013"/>
    <n v="2004"/>
    <n v="10"/>
    <s v="10-Oct-2004"/>
    <n v="38270"/>
    <n v="18"/>
  </r>
  <r>
    <s v="Id964"/>
    <n v="1966"/>
    <s v="Sep"/>
    <n v="7"/>
    <n v="0"/>
    <n v="11478.14"/>
    <s v="tier - 3"/>
    <s v="tier - 2"/>
    <s v="R1025"/>
    <s v="7-Sep-1966"/>
    <s v="Aug"/>
    <x v="1"/>
    <x v="1"/>
    <s v="R1025"/>
    <n v="1966"/>
    <n v="7"/>
    <s v="7-Aug-1966"/>
    <n v="24326"/>
    <n v="56"/>
  </r>
  <r>
    <s v="Id965"/>
    <n v="1965"/>
    <s v="Jun"/>
    <n v="23"/>
    <n v="0"/>
    <n v="11455.28"/>
    <s v="tier - 3"/>
    <s v="tier - 2"/>
    <s v="R1011"/>
    <s v="23-Jun-1965"/>
    <s v="Dec"/>
    <x v="1"/>
    <x v="1"/>
    <s v="R1011"/>
    <n v="1965"/>
    <n v="23"/>
    <s v="23-Dec-1965"/>
    <n v="24099"/>
    <n v="57"/>
  </r>
  <r>
    <s v="Id966"/>
    <n v="1966"/>
    <s v="Jun"/>
    <n v="14"/>
    <n v="0"/>
    <n v="11454.02"/>
    <s v="tier - 3"/>
    <s v="tier - 1"/>
    <s v="R1012"/>
    <s v="14-Jun-1966"/>
    <s v="Aug"/>
    <x v="1"/>
    <x v="2"/>
    <s v="R1012"/>
    <n v="1966"/>
    <n v="14"/>
    <s v="14-Aug-1966"/>
    <n v="24333"/>
    <n v="56"/>
  </r>
  <r>
    <s v="Id967"/>
    <n v="1971"/>
    <s v="Sep"/>
    <n v="12"/>
    <n v="3"/>
    <n v="11436.74"/>
    <s v="tier - 3"/>
    <s v="tier - 3"/>
    <s v="R1012"/>
    <s v="12-Sep-1971"/>
    <s v="Dec"/>
    <x v="1"/>
    <x v="0"/>
    <s v="R1012"/>
    <n v="1971"/>
    <n v="12"/>
    <s v="12-Dec-1971"/>
    <n v="26279"/>
    <n v="51"/>
  </r>
  <r>
    <s v="Id968"/>
    <n v="1980"/>
    <s v="Jul"/>
    <n v="17"/>
    <n v="2"/>
    <n v="11435.74"/>
    <s v="tier - 3"/>
    <s v="tier - 3"/>
    <s v="R1021"/>
    <s v="17-Jul-1980"/>
    <s v="Aug"/>
    <x v="1"/>
    <x v="0"/>
    <s v="R1021"/>
    <n v="1980"/>
    <n v="17"/>
    <s v="17-Aug-1980"/>
    <n v="29450"/>
    <n v="42"/>
  </r>
  <r>
    <s v="Id969"/>
    <n v="1985"/>
    <s v="Jun"/>
    <n v="9"/>
    <n v="3"/>
    <n v="11419.49"/>
    <s v="tier - 3"/>
    <s v="tier - 1"/>
    <s v="R1012"/>
    <s v="9-Jun-1985"/>
    <s v="Sep"/>
    <x v="1"/>
    <x v="2"/>
    <s v="R1012"/>
    <n v="1985"/>
    <n v="9"/>
    <s v="9-Sep-1985"/>
    <n v="31299"/>
    <n v="37"/>
  </r>
  <r>
    <s v="Id97"/>
    <n v="1985"/>
    <s v="Nov"/>
    <n v="3"/>
    <n v="0"/>
    <n v="40419.019999999997"/>
    <s v="tier - 1"/>
    <s v="tier - 2"/>
    <s v="R1013"/>
    <s v="3-Nov-1985"/>
    <s v="Dec"/>
    <x v="0"/>
    <x v="1"/>
    <s v="R1013"/>
    <n v="1985"/>
    <n v="3"/>
    <s v="3-Dec-1985"/>
    <n v="31384"/>
    <n v="37"/>
  </r>
  <r>
    <s v="Id970"/>
    <n v="1983"/>
    <s v="Oct"/>
    <n v="23"/>
    <n v="3"/>
    <n v="11412.02"/>
    <s v="tier - 3"/>
    <s v="tier - 1"/>
    <s v="R1021"/>
    <s v="23-Oct-1983"/>
    <s v="Dec"/>
    <x v="1"/>
    <x v="2"/>
    <s v="R1021"/>
    <n v="1983"/>
    <n v="23"/>
    <s v="23-Dec-1983"/>
    <n v="30673"/>
    <n v="39"/>
  </r>
  <r>
    <s v="Id971"/>
    <n v="1970"/>
    <s v="Oct"/>
    <n v="7"/>
    <n v="3"/>
    <n v="11411.69"/>
    <s v="tier - 3"/>
    <s v="tier - 2"/>
    <s v="R1011"/>
    <s v="7-Oct-1970"/>
    <s v="Aug"/>
    <x v="1"/>
    <x v="1"/>
    <s v="R1011"/>
    <n v="1970"/>
    <n v="7"/>
    <s v="7-Aug-1970"/>
    <n v="25787"/>
    <n v="52"/>
  </r>
  <r>
    <s v="Id972"/>
    <n v="1970"/>
    <s v="Oct"/>
    <n v="2"/>
    <n v="2"/>
    <n v="11396.9"/>
    <s v="tier - 3"/>
    <s v="tier - 3"/>
    <s v="R1024"/>
    <s v="2-Oct-1970"/>
    <s v="Dec"/>
    <x v="1"/>
    <x v="0"/>
    <s v="R1024"/>
    <n v="1970"/>
    <n v="2"/>
    <s v="2-Dec-1970"/>
    <n v="25904"/>
    <n v="52"/>
  </r>
  <r>
    <s v="Id973"/>
    <n v="1967"/>
    <s v="Dec"/>
    <n v="19"/>
    <n v="1"/>
    <n v="11394.07"/>
    <s v="tier - 3"/>
    <s v="tier - 1"/>
    <s v="R1018"/>
    <s v="19-Dec-1967"/>
    <s v="Aug"/>
    <x v="1"/>
    <x v="2"/>
    <s v="R1018"/>
    <n v="1967"/>
    <n v="19"/>
    <s v="19-Aug-1967"/>
    <n v="24703"/>
    <n v="55"/>
  </r>
  <r>
    <s v="Id974"/>
    <n v="1997"/>
    <s v="Jul"/>
    <n v="28"/>
    <n v="0"/>
    <n v="11388.27"/>
    <s v="tier - 3"/>
    <s v="tier - 2"/>
    <s v="R1026"/>
    <s v="28-Jul-1997"/>
    <s v="Jun"/>
    <x v="1"/>
    <x v="1"/>
    <s v="R1026"/>
    <n v="1997"/>
    <n v="28"/>
    <s v="28-Jun-1997"/>
    <n v="35609"/>
    <n v="25"/>
  </r>
  <r>
    <s v="Id975"/>
    <n v="1964"/>
    <s v="Jun"/>
    <n v="13"/>
    <n v="0"/>
    <n v="11381.33"/>
    <s v="tier - 3"/>
    <s v="tier - 2"/>
    <s v="R1013"/>
    <s v="13-Jun-1964"/>
    <s v="Nov"/>
    <x v="1"/>
    <x v="1"/>
    <s v="R1013"/>
    <n v="1964"/>
    <n v="13"/>
    <s v="13-Nov-1964"/>
    <n v="23694"/>
    <n v="58"/>
  </r>
  <r>
    <s v="Id976"/>
    <n v="1972"/>
    <s v="Dec"/>
    <n v="6"/>
    <n v="0"/>
    <n v="11378.57"/>
    <s v="tier - 3"/>
    <s v="tier - 2"/>
    <s v="R1025"/>
    <s v="6-Dec-1972"/>
    <s v="Sep"/>
    <x v="1"/>
    <x v="1"/>
    <s v="R1025"/>
    <n v="1972"/>
    <n v="6"/>
    <s v="6-Sep-1972"/>
    <n v="26548"/>
    <n v="50"/>
  </r>
  <r>
    <s v="Id977"/>
    <n v="1979"/>
    <s v="Jun"/>
    <n v="7"/>
    <n v="2"/>
    <n v="11369.39"/>
    <s v="tier - 3"/>
    <s v="tier - 1"/>
    <s v="R1026"/>
    <s v="7-Jun-1979"/>
    <s v="Jul"/>
    <x v="1"/>
    <x v="2"/>
    <s v="R1026"/>
    <n v="1979"/>
    <n v="7"/>
    <s v="7-Jul-1979"/>
    <n v="29043"/>
    <n v="43"/>
  </r>
  <r>
    <s v="Id978"/>
    <n v="1964"/>
    <s v="Dec"/>
    <n v="13"/>
    <n v="0"/>
    <n v="11365.95"/>
    <s v="tier - 3"/>
    <s v="tier - 2"/>
    <s v="R1011"/>
    <s v="13-Dec-1964"/>
    <s v="Dec"/>
    <x v="1"/>
    <x v="1"/>
    <s v="R1011"/>
    <n v="1964"/>
    <n v="13"/>
    <s v="13-Dec-1964"/>
    <n v="23724"/>
    <n v="58"/>
  </r>
  <r>
    <s v="Id979"/>
    <n v="1964"/>
    <s v="Jul"/>
    <n v="3"/>
    <n v="0"/>
    <n v="11363.28"/>
    <s v="tier - 3"/>
    <s v="tier - 1"/>
    <s v="R1013"/>
    <s v="3-Jul-1964"/>
    <s v="Sep"/>
    <x v="1"/>
    <x v="2"/>
    <s v="R1013"/>
    <n v="1964"/>
    <n v="3"/>
    <s v="3-Sep-1964"/>
    <n v="23623"/>
    <n v="58"/>
  </r>
  <r>
    <s v="Id98"/>
    <n v="1966"/>
    <s v="Aug"/>
    <n v="12"/>
    <n v="0"/>
    <n v="40373.74"/>
    <s v="tier - 1"/>
    <s v="tier - 3"/>
    <s v="R1011"/>
    <s v="12-Aug-1966"/>
    <s v="Oct"/>
    <x v="0"/>
    <x v="0"/>
    <s v="R1011"/>
    <n v="1966"/>
    <n v="12"/>
    <s v="12-Oct-1966"/>
    <n v="24392"/>
    <n v="56"/>
  </r>
  <r>
    <s v="Id980"/>
    <n v="1964"/>
    <s v="Jul"/>
    <n v="4"/>
    <n v="0"/>
    <n v="11362.76"/>
    <s v="tier - 3"/>
    <s v="tier - 1"/>
    <s v="R1011"/>
    <s v="4-Jul-1964"/>
    <s v="Jun"/>
    <x v="1"/>
    <x v="2"/>
    <s v="R1011"/>
    <n v="1964"/>
    <n v="4"/>
    <s v="4-Jun-1964"/>
    <n v="23532"/>
    <n v="59"/>
  </r>
  <r>
    <s v="Id981"/>
    <n v="1965"/>
    <s v="Sep"/>
    <n v="26"/>
    <n v="0"/>
    <n v="11356.66"/>
    <s v="tier - 3"/>
    <s v="tier - 3"/>
    <s v="R1012"/>
    <s v="26-Sep-1965"/>
    <s v="Sep"/>
    <x v="1"/>
    <x v="0"/>
    <s v="R1012"/>
    <n v="1965"/>
    <n v="26"/>
    <s v="26-Sep-1965"/>
    <n v="24011"/>
    <n v="57"/>
  </r>
  <r>
    <s v="Id982"/>
    <n v="1965"/>
    <s v="Nov"/>
    <n v="29"/>
    <n v="0"/>
    <n v="11353.23"/>
    <s v="tier - 3"/>
    <s v="tier - 1"/>
    <s v="R1012"/>
    <s v="29-Nov-1965"/>
    <s v="Nov"/>
    <x v="1"/>
    <x v="2"/>
    <s v="R1012"/>
    <n v="1965"/>
    <n v="29"/>
    <s v="29-Nov-1965"/>
    <n v="24075"/>
    <n v="57"/>
  </r>
  <r>
    <s v="Id983"/>
    <n v="1964"/>
    <s v="Jul"/>
    <n v="12"/>
    <n v="0"/>
    <n v="11345.52"/>
    <s v="tier - 3"/>
    <s v="tier - 3"/>
    <s v="R1011"/>
    <s v="12-Jul-1964"/>
    <s v="Aug"/>
    <x v="1"/>
    <x v="0"/>
    <s v="R1011"/>
    <n v="1964"/>
    <n v="12"/>
    <s v="12-Aug-1964"/>
    <n v="23601"/>
    <n v="58"/>
  </r>
  <r>
    <s v="Id984"/>
    <n v="1968"/>
    <s v="Nov"/>
    <n v="2"/>
    <n v="0"/>
    <n v="11344.32"/>
    <s v="tier - 3"/>
    <s v="tier - 2"/>
    <s v="R1025"/>
    <s v="2-Nov-1968"/>
    <s v="Nov"/>
    <x v="1"/>
    <x v="1"/>
    <s v="R1025"/>
    <n v="1968"/>
    <n v="2"/>
    <s v="2-Nov-1968"/>
    <n v="25144"/>
    <n v="54"/>
  </r>
  <r>
    <s v="Id985"/>
    <n v="1989"/>
    <s v="Aug"/>
    <n v="19"/>
    <n v="1"/>
    <n v="11326.71"/>
    <s v="tier - 3"/>
    <s v="tier - 3"/>
    <s v="R1013"/>
    <s v="19-Aug-1989"/>
    <s v="Aug"/>
    <x v="1"/>
    <x v="0"/>
    <s v="R1013"/>
    <n v="1989"/>
    <n v="19"/>
    <s v="19-Aug-1989"/>
    <n v="32739"/>
    <n v="33"/>
  </r>
  <r>
    <s v="Id986"/>
    <n v="2002"/>
    <s v="Sep"/>
    <n v="20"/>
    <n v="0"/>
    <n v="11321.49"/>
    <s v="tier - 3"/>
    <s v="tier - 3"/>
    <s v="R1012"/>
    <s v="20-Sep-2002"/>
    <s v="Dec"/>
    <x v="1"/>
    <x v="0"/>
    <s v="R1012"/>
    <n v="2002"/>
    <n v="20"/>
    <s v="20-Dec-2002"/>
    <n v="37610"/>
    <n v="20"/>
  </r>
  <r>
    <s v="Id987"/>
    <n v="1963"/>
    <s v="Jul"/>
    <n v="11"/>
    <n v="0"/>
    <n v="11319.12"/>
    <s v="tier - 3"/>
    <s v="tier - 1"/>
    <s v="R1012"/>
    <s v="11-Jul-1963"/>
    <s v="Dec"/>
    <x v="1"/>
    <x v="2"/>
    <s v="R1012"/>
    <n v="1963"/>
    <n v="11"/>
    <s v="11-Dec-1963"/>
    <n v="23356"/>
    <n v="59"/>
  </r>
  <r>
    <s v="Id988"/>
    <n v="1995"/>
    <s v="Dec"/>
    <n v="10"/>
    <n v="0"/>
    <n v="11318.57"/>
    <s v="tier - 3"/>
    <s v="tier - 2"/>
    <s v="R1026"/>
    <s v="10-Dec-1995"/>
    <s v="Oct"/>
    <x v="1"/>
    <x v="1"/>
    <s v="R1026"/>
    <n v="1995"/>
    <n v="10"/>
    <s v="10-Oct-1995"/>
    <n v="34982"/>
    <n v="27"/>
  </r>
  <r>
    <s v="Id989"/>
    <n v="1963"/>
    <s v="Nov"/>
    <n v="22"/>
    <n v="0"/>
    <n v="11312.33"/>
    <s v="tier - 3"/>
    <s v="tier - 3"/>
    <s v="R1012"/>
    <s v="22-Nov-1963"/>
    <s v="Oct"/>
    <x v="1"/>
    <x v="0"/>
    <s v="R1012"/>
    <n v="1963"/>
    <n v="22"/>
    <s v="22-Oct-1963"/>
    <n v="23306"/>
    <n v="59"/>
  </r>
  <r>
    <s v="Id99"/>
    <n v="1962"/>
    <s v="Sep"/>
    <n v="4"/>
    <n v="0"/>
    <n v="40309.93"/>
    <s v="tier - 1"/>
    <s v="tier - 3"/>
    <s v="R1011"/>
    <s v="4-Sep-1962"/>
    <s v="Jul"/>
    <x v="0"/>
    <x v="0"/>
    <s v="R1011"/>
    <n v="1962"/>
    <n v="4"/>
    <s v="4-Jul-1962"/>
    <n v="22831"/>
    <n v="60"/>
  </r>
  <r>
    <s v="Id990"/>
    <n v="1968"/>
    <s v="Oct"/>
    <n v="6"/>
    <n v="1"/>
    <n v="11305.93"/>
    <s v="tier - 3"/>
    <s v="tier - 1"/>
    <s v="R1012"/>
    <s v="6-Oct-1968"/>
    <s v="Dec"/>
    <x v="1"/>
    <x v="2"/>
    <s v="R1012"/>
    <n v="1968"/>
    <n v="6"/>
    <s v="6-Dec-1968"/>
    <n v="25178"/>
    <n v="54"/>
  </r>
  <r>
    <s v="Id991"/>
    <n v="1972"/>
    <s v="Sep"/>
    <n v="25"/>
    <n v="4"/>
    <n v="11299.34"/>
    <s v="tier - 3"/>
    <s v="tier - 2"/>
    <s v="R1011"/>
    <s v="25-Sep-1972"/>
    <s v="Sep"/>
    <x v="1"/>
    <x v="1"/>
    <s v="R1011"/>
    <n v="1972"/>
    <n v="25"/>
    <s v="25-Sep-1972"/>
    <n v="26567"/>
    <n v="50"/>
  </r>
  <r>
    <s v="Id992"/>
    <n v="1988"/>
    <s v="Nov"/>
    <n v="14"/>
    <n v="3"/>
    <n v="11294.57"/>
    <s v="tier - 3"/>
    <s v="tier - 1"/>
    <s v="R1022"/>
    <s v="14-Nov-1988"/>
    <s v="Jun"/>
    <x v="1"/>
    <x v="2"/>
    <s v="R1022"/>
    <n v="1988"/>
    <n v="14"/>
    <s v="14-Jun-1988"/>
    <n v="32308"/>
    <n v="34"/>
  </r>
  <r>
    <s v="Id993"/>
    <n v="1970"/>
    <s v="Jun"/>
    <n v="22"/>
    <n v="3"/>
    <n v="11289.11"/>
    <s v="tier - 3"/>
    <s v="tier - 1"/>
    <s v="R1012"/>
    <s v="22-Jun-1970"/>
    <s v="Oct"/>
    <x v="1"/>
    <x v="2"/>
    <s v="R1012"/>
    <n v="1970"/>
    <n v="22"/>
    <s v="22-Oct-1970"/>
    <n v="25863"/>
    <n v="52"/>
  </r>
  <r>
    <s v="Id994"/>
    <n v="1967"/>
    <s v="Jun"/>
    <n v="14"/>
    <n v="0"/>
    <n v="11286.54"/>
    <s v="tier - 3"/>
    <s v="tier - 3"/>
    <s v="R1024"/>
    <s v="14-Jun-1967"/>
    <s v="Aug"/>
    <x v="1"/>
    <x v="0"/>
    <s v="R1024"/>
    <n v="1967"/>
    <n v="14"/>
    <s v="14-Aug-1967"/>
    <n v="24698"/>
    <n v="55"/>
  </r>
  <r>
    <s v="Id995"/>
    <n v="2004"/>
    <s v="Oct"/>
    <n v="4"/>
    <n v="1"/>
    <n v="11272.33"/>
    <s v="tier - 3"/>
    <s v="tier - 2"/>
    <s v="R1019"/>
    <s v="4-Oct-2004"/>
    <s v="Jun"/>
    <x v="1"/>
    <x v="1"/>
    <s v="R1019"/>
    <n v="2004"/>
    <n v="4"/>
    <s v="4-Jun-2004"/>
    <n v="38142"/>
    <n v="19"/>
  </r>
  <r>
    <s v="Id996"/>
    <n v="1971"/>
    <s v="Dec"/>
    <n v="26"/>
    <n v="0"/>
    <n v="11265.71"/>
    <s v="tier - 3"/>
    <s v="tier - 1"/>
    <s v="R1025"/>
    <s v="26-Dec-1971"/>
    <s v="Jun"/>
    <x v="1"/>
    <x v="2"/>
    <s v="R1025"/>
    <n v="1971"/>
    <n v="26"/>
    <s v="26-Jun-1971"/>
    <n v="26110"/>
    <n v="51"/>
  </r>
  <r>
    <s v="Id997"/>
    <n v="1969"/>
    <s v="Oct"/>
    <n v="11"/>
    <n v="3"/>
    <n v="11264.54"/>
    <s v="tier - 3"/>
    <s v="tier - 2"/>
    <s v="R1011"/>
    <s v="11-Oct-1969"/>
    <s v="Sep"/>
    <x v="1"/>
    <x v="1"/>
    <s v="R1011"/>
    <n v="1969"/>
    <n v="11"/>
    <s v="11-Sep-1969"/>
    <n v="25457"/>
    <n v="53"/>
  </r>
  <r>
    <s v="Id998"/>
    <n v="1981"/>
    <s v="Oct"/>
    <n v="2"/>
    <n v="1"/>
    <n v="11255.29"/>
    <s v="tier - 3"/>
    <s v="tier - 1"/>
    <s v="R1026"/>
    <s v="2-Oct-1981"/>
    <s v="Jun"/>
    <x v="1"/>
    <x v="2"/>
    <s v="R1026"/>
    <n v="1981"/>
    <n v="2"/>
    <s v="2-Jun-1981"/>
    <n v="29739"/>
    <n v="42"/>
  </r>
  <r>
    <s v="Id999"/>
    <n v="1969"/>
    <s v="Aug"/>
    <n v="20"/>
    <n v="3"/>
    <n v="11253.42"/>
    <s v="tier - 3"/>
    <s v="tier - 1"/>
    <s v="R1011"/>
    <s v="20-Aug-1969"/>
    <s v="Oct"/>
    <x v="1"/>
    <x v="2"/>
    <s v="R1011"/>
    <n v="1969"/>
    <n v="20"/>
    <s v="20-Oct-1969"/>
    <n v="25496"/>
    <n v="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6">
  <r>
    <s v="Id1"/>
    <s v="Kelly"/>
    <n v="47.41"/>
    <n v="7.47"/>
    <s v="No"/>
    <s v="No"/>
    <s v="No"/>
    <n v="0"/>
    <x v="0"/>
    <s v="Obesity"/>
    <s v="Diabetes"/>
    <d v="1968-06-12T00:00:00"/>
    <n v="63770.43"/>
    <s v="tier - 1"/>
    <s v="tier - 3"/>
    <s v="R1013"/>
    <n v="54"/>
  </r>
  <r>
    <s v="Id2"/>
    <s v="Matthew D"/>
    <n v="30.36"/>
    <n v="5.77"/>
    <s v="No"/>
    <s v="No"/>
    <s v="No"/>
    <n v="0"/>
    <x v="0"/>
    <s v="Obesity"/>
    <s v="Prediabetes"/>
    <d v="1977-12-08T00:00:00"/>
    <n v="62592.87"/>
    <s v="tier - 2"/>
    <s v="tier - 3"/>
    <s v="R1013"/>
    <n v="45"/>
  </r>
  <r>
    <s v="Id3"/>
    <s v="Phil"/>
    <n v="34.484999999999999"/>
    <n v="11.87"/>
    <s v="yes"/>
    <s v="No"/>
    <s v="No"/>
    <n v="2"/>
    <x v="0"/>
    <s v="Obesity"/>
    <s v="Diabetes"/>
    <d v="1970-09-11T00:00:00"/>
    <n v="60021.4"/>
    <s v="tier - 1"/>
    <s v="tier - 1"/>
    <s v="R1012"/>
    <n v="52"/>
  </r>
  <r>
    <s v="Id4"/>
    <s v="Kelsey"/>
    <n v="38.094999999999999"/>
    <n v="6.05"/>
    <s v="No"/>
    <s v="No"/>
    <s v="No"/>
    <n v="0"/>
    <x v="0"/>
    <s v="Obesity"/>
    <s v="Prediabetes"/>
    <d v="1991-07-06T00:00:00"/>
    <n v="58571.07"/>
    <s v="tier - 1"/>
    <s v="tier - 3"/>
    <s v="R1024"/>
    <n v="31"/>
  </r>
  <r>
    <s v="Id5"/>
    <s v="Kristyn"/>
    <n v="35.53"/>
    <n v="5.45"/>
    <s v="No"/>
    <s v="No"/>
    <s v="No"/>
    <n v="0"/>
    <x v="0"/>
    <s v="Obesity"/>
    <s v="Normal"/>
    <d v="1989-09-19T00:00:00"/>
    <n v="55135.4"/>
    <s v="tier - 1"/>
    <s v="tier - 2"/>
    <s v="R1012"/>
    <n v="33"/>
  </r>
  <r>
    <s v="Id6"/>
    <s v="Russell B."/>
    <n v="32.799999999999997"/>
    <n v="6.59"/>
    <s v="No"/>
    <s v="No"/>
    <s v="No"/>
    <n v="0"/>
    <x v="0"/>
    <s v="Obesity"/>
    <s v="Diabetes"/>
    <d v="1962-10-04T00:00:00"/>
    <n v="52590.83"/>
    <s v="tier - 1"/>
    <s v="tier - 3"/>
    <s v="R1011"/>
    <n v="60"/>
  </r>
  <r>
    <s v="Id7"/>
    <s v="Scott"/>
    <n v="36.4"/>
    <n v="6.07"/>
    <s v="No"/>
    <s v="No"/>
    <s v="No"/>
    <n v="0"/>
    <x v="0"/>
    <s v="Obesity"/>
    <s v="Prediabetes"/>
    <d v="1994-10-27T00:00:00"/>
    <n v="51194.559999999998"/>
    <s v="tier - 1"/>
    <s v="tier - 3"/>
    <s v="R1011"/>
    <n v="28"/>
  </r>
  <r>
    <s v="Id8"/>
    <s v="Stephen"/>
    <n v="36.96"/>
    <n v="7.93"/>
    <s v="No"/>
    <s v="No"/>
    <s v="No"/>
    <n v="3"/>
    <x v="0"/>
    <s v="Obesity"/>
    <s v="Diabetes"/>
    <d v="1958-09-27T00:00:00"/>
    <n v="49577.66"/>
    <s v="tier - 2"/>
    <s v="tier - 2"/>
    <s v="R1013"/>
    <n v="64"/>
  </r>
  <r>
    <s v="Id9"/>
    <s v="Patrick R."/>
    <n v="41.14"/>
    <n v="9.58"/>
    <s v="yes"/>
    <s v="No"/>
    <s v="Yes"/>
    <n v="1"/>
    <x v="0"/>
    <s v="Obesity"/>
    <s v="Diabetes"/>
    <d v="1963-08-04T00:00:00"/>
    <n v="48970.25"/>
    <s v="tier - 1"/>
    <s v="tier - 2"/>
    <s v="R1013"/>
    <n v="59"/>
  </r>
  <r>
    <s v="Id10"/>
    <s v="Brooke N."/>
    <n v="38.06"/>
    <n v="10.79"/>
    <s v="No"/>
    <s v="No"/>
    <s v="No"/>
    <n v="0"/>
    <x v="0"/>
    <s v="Obesity"/>
    <s v="Diabetes"/>
    <d v="1978-07-29T00:00:00"/>
    <n v="48885.14"/>
    <s v="tier - 1"/>
    <s v="tier - 2"/>
    <s v="R1013"/>
    <n v="44"/>
  </r>
  <r>
    <s v="Id11"/>
    <s v="Paola Andrea"/>
    <n v="37.700000000000003"/>
    <n v="5.96"/>
    <s v="yes"/>
    <s v="No"/>
    <s v="No"/>
    <n v="2"/>
    <x v="0"/>
    <s v="Obesity"/>
    <s v="Prediabetes"/>
    <d v="1959-07-22T00:00:00"/>
    <n v="48824.45"/>
    <s v="tier - 2"/>
    <s v="tier - 1"/>
    <s v="R1011"/>
    <n v="63"/>
  </r>
  <r>
    <s v="Id12"/>
    <s v="David"/>
    <n v="42.13"/>
    <n v="11.9"/>
    <s v="No"/>
    <s v="No"/>
    <s v="No"/>
    <n v="0"/>
    <x v="0"/>
    <s v="Obesity"/>
    <s v="Diabetes"/>
    <d v="1965-06-27T00:00:00"/>
    <n v="48675.519999999997"/>
    <s v="tier - 1"/>
    <s v="tier - 2"/>
    <s v="R1013"/>
    <n v="57"/>
  </r>
  <r>
    <s v="Id13"/>
    <s v="Wade"/>
    <n v="40.92"/>
    <n v="8.41"/>
    <s v="No"/>
    <s v="No"/>
    <s v="No"/>
    <n v="0"/>
    <x v="0"/>
    <s v="Obesity"/>
    <s v="Diabetes"/>
    <d v="1962-12-11T00:00:00"/>
    <n v="48673.56"/>
    <s v="tier - 1"/>
    <s v="tier - 2"/>
    <s v="R1013"/>
    <n v="60"/>
  </r>
  <r>
    <s v="Id14"/>
    <s v="Franklin"/>
    <n v="40.564999999999998"/>
    <n v="7.02"/>
    <s v="No"/>
    <s v="No"/>
    <s v="No"/>
    <n v="0"/>
    <x v="0"/>
    <s v="Obesity"/>
    <s v="Diabetes"/>
    <d v="1968-08-01T00:00:00"/>
    <n v="48549.18"/>
    <s v="tier - 1"/>
    <s v="tier - 3"/>
    <s v="R1016"/>
    <n v="54"/>
  </r>
  <r>
    <s v="Id15"/>
    <s v="Leilani M."/>
    <n v="36.384999999999998"/>
    <n v="7.59"/>
    <s v="yes"/>
    <s v="No"/>
    <s v="No"/>
    <n v="2"/>
    <x v="0"/>
    <s v="Obesity"/>
    <s v="Diabetes"/>
    <d v="1961-10-21T00:00:00"/>
    <n v="48517.56"/>
    <s v="tier - 1"/>
    <s v="tier - 3"/>
    <s v="R1024"/>
    <n v="61"/>
  </r>
  <r>
    <s v="Id16"/>
    <s v="Philippe"/>
    <n v="39.9"/>
    <n v="11.32"/>
    <s v="No"/>
    <s v="No"/>
    <s v="No"/>
    <n v="0"/>
    <x v="0"/>
    <s v="Obesity"/>
    <s v="Diabetes"/>
    <d v="1962-11-27T00:00:00"/>
    <n v="48173.36"/>
    <s v="tier - 1"/>
    <s v="tier - 3"/>
    <s v="R1011"/>
    <n v="60"/>
  </r>
  <r>
    <s v="Id17"/>
    <s v="Jennifer A."/>
    <n v="33.799999999999997"/>
    <n v="7.67"/>
    <s v="No"/>
    <s v="No"/>
    <s v="No"/>
    <n v="3"/>
    <x v="0"/>
    <s v="Obesity"/>
    <s v="Diabetes"/>
    <d v="1958-08-16T00:00:00"/>
    <n v="47928.03"/>
    <s v="tier - 2"/>
    <s v="tier - 3"/>
    <s v="R1011"/>
    <n v="64"/>
  </r>
  <r>
    <s v="Id18"/>
    <s v="Christina M."/>
    <n v="36.765000000000001"/>
    <n v="7.29"/>
    <s v="yes"/>
    <s v="No"/>
    <s v="Yes"/>
    <n v="1"/>
    <x v="0"/>
    <s v="Obesity"/>
    <s v="Diabetes"/>
    <d v="1963-06-05T00:00:00"/>
    <n v="47896.79"/>
    <s v="tier - 1"/>
    <s v="tier - 3"/>
    <s v="R1024"/>
    <n v="60"/>
  </r>
  <r>
    <s v="Id19"/>
    <s v="Said Sr."/>
    <n v="36.954999999999998"/>
    <n v="4.72"/>
    <s v="yes"/>
    <s v="No"/>
    <s v="No"/>
    <n v="1"/>
    <x v="0"/>
    <s v="Obesity"/>
    <s v="Normal"/>
    <d v="1964-06-07T00:00:00"/>
    <n v="47496.49"/>
    <s v="tier - 1"/>
    <s v="tier - 3"/>
    <s v="R1012"/>
    <n v="59"/>
  </r>
  <r>
    <s v="Id20"/>
    <s v="John"/>
    <n v="42.9"/>
    <n v="11.41"/>
    <s v="No"/>
    <s v="No"/>
    <s v="No"/>
    <n v="0"/>
    <x v="0"/>
    <s v="Obesity"/>
    <s v="Diabetes"/>
    <d v="1971-12-27T00:00:00"/>
    <n v="47462.89"/>
    <s v="tier - 1"/>
    <s v="tier - 2"/>
    <s v="R1013"/>
    <n v="51"/>
  </r>
  <r>
    <s v="Id21"/>
    <s v="Myles"/>
    <n v="36.299999999999997"/>
    <n v="11.5"/>
    <s v="yes"/>
    <s v="No"/>
    <s v="No"/>
    <n v="2"/>
    <x v="0"/>
    <s v="Obesity"/>
    <s v="Diabetes"/>
    <d v="1961-10-13T00:00:00"/>
    <n v="47403.88"/>
    <s v="tier - 1"/>
    <s v="tier - 3"/>
    <s v="R1011"/>
    <n v="61"/>
  </r>
  <r>
    <s v="Id22"/>
    <s v="Madelyn C"/>
    <n v="32.200000000000003"/>
    <n v="6.22"/>
    <s v="yes"/>
    <s v="No"/>
    <s v="No"/>
    <n v="2"/>
    <x v="0"/>
    <s v="Obesity"/>
    <s v="Prediabetes"/>
    <d v="1959-10-04T00:00:00"/>
    <n v="47305.31"/>
    <s v="tier - 2"/>
    <s v="tier - 1"/>
    <s v="R1011"/>
    <n v="63"/>
  </r>
  <r>
    <s v="Id23"/>
    <s v="Nicole"/>
    <n v="31.3"/>
    <n v="11.38"/>
    <s v="No"/>
    <s v="No"/>
    <s v="No"/>
    <n v="3"/>
    <x v="0"/>
    <s v="Obesity"/>
    <s v="Diabetes"/>
    <d v="1958-08-03T00:00:00"/>
    <n v="47291.06"/>
    <s v="tier - 2"/>
    <s v="tier - 1"/>
    <s v="R1011"/>
    <n v="64"/>
  </r>
  <r>
    <s v="Id24"/>
    <s v="Eric A."/>
    <n v="41.8"/>
    <n v="7.89"/>
    <s v="yes"/>
    <s v="No"/>
    <s v="No"/>
    <n v="2"/>
    <x v="0"/>
    <s v="Obesity"/>
    <s v="Diabetes"/>
    <d v="1970-09-28T00:00:00"/>
    <n v="47269.85"/>
    <s v="tier - 1"/>
    <s v="tier - 2"/>
    <s v="R1013"/>
    <n v="52"/>
  </r>
  <r>
    <s v="Id25"/>
    <s v="Emiliano I."/>
    <n v="35.090000000000003"/>
    <n v="4.38"/>
    <s v="yes"/>
    <s v="No"/>
    <s v="No"/>
    <n v="2"/>
    <x v="0"/>
    <s v="Obesity"/>
    <s v="Normal"/>
    <d v="1959-10-14T00:00:00"/>
    <n v="47055.53"/>
    <s v="tier - 2"/>
    <s v="tier - 1"/>
    <s v="R1013"/>
    <n v="63"/>
  </r>
  <r>
    <s v="Id26"/>
    <s v="Adam"/>
    <n v="33.880000000000003"/>
    <n v="7.01"/>
    <s v="No"/>
    <s v="No"/>
    <s v="No"/>
    <n v="3"/>
    <x v="0"/>
    <s v="Obesity"/>
    <s v="Diabetes"/>
    <d v="1958-09-15T00:00:00"/>
    <n v="46889.26"/>
    <s v="tier - 2"/>
    <s v="tier - 3"/>
    <s v="R1013"/>
    <n v="64"/>
  </r>
  <r>
    <s v="Id27"/>
    <s v="Zach"/>
    <n v="30.875"/>
    <n v="11.88"/>
    <s v="No"/>
    <s v="No"/>
    <s v="No"/>
    <n v="0"/>
    <x v="0"/>
    <s v="Obesity"/>
    <s v="Diabetes"/>
    <d v="1960-12-17T00:00:00"/>
    <n v="46718.16"/>
    <s v="tier - 1"/>
    <s v="tier - 1"/>
    <s v="R1012"/>
    <n v="62"/>
  </r>
  <r>
    <s v="Id28"/>
    <s v="Stephanie W."/>
    <n v="36.86"/>
    <n v="5.19"/>
    <s v="yes"/>
    <s v="No"/>
    <s v="Yes"/>
    <n v="1"/>
    <x v="0"/>
    <s v="Obesity"/>
    <s v="Normal"/>
    <d v="1969-10-23T00:00:00"/>
    <n v="46661.440000000002"/>
    <s v="tier - 1"/>
    <s v="tier - 3"/>
    <s v="R1012"/>
    <n v="53"/>
  </r>
  <r>
    <s v="Id29"/>
    <s v="Stephen"/>
    <n v="35.86"/>
    <n v="6.74"/>
    <s v="yes"/>
    <s v="No"/>
    <s v="No"/>
    <n v="2"/>
    <x v="0"/>
    <s v="Obesity"/>
    <s v="Diabetes"/>
    <d v="1961-11-08T00:00:00"/>
    <n v="46599.11"/>
    <s v="tier - 1"/>
    <s v="tier - 1"/>
    <s v="R1013"/>
    <n v="61"/>
  </r>
  <r>
    <s v="Id30"/>
    <s v="Natalie"/>
    <n v="37.049999999999997"/>
    <n v="8.44"/>
    <s v="No"/>
    <s v="No"/>
    <s v="No"/>
    <n v="0"/>
    <x v="0"/>
    <s v="Obesity"/>
    <s v="Diabetes"/>
    <d v="1971-12-06T00:00:00"/>
    <n v="46255.11"/>
    <s v="tier - 1"/>
    <s v="tier - 3"/>
    <s v="R1024"/>
    <n v="51"/>
  </r>
  <r>
    <s v="Id31"/>
    <s v="Nicole J."/>
    <n v="43.89"/>
    <n v="8.7100000000000009"/>
    <s v="No"/>
    <s v="No"/>
    <s v="No"/>
    <n v="0"/>
    <x v="0"/>
    <s v="Obesity"/>
    <s v="Diabetes"/>
    <d v="1978-07-17T00:00:00"/>
    <n v="46200.99"/>
    <s v="tier - 1"/>
    <s v="tier - 1"/>
    <s v="R1013"/>
    <n v="44"/>
  </r>
  <r>
    <s v="Id32"/>
    <s v="Jefferson D"/>
    <n v="42.35"/>
    <n v="5.08"/>
    <s v="yes"/>
    <s v="No"/>
    <s v="No"/>
    <n v="0"/>
    <x v="0"/>
    <s v="Obesity"/>
    <s v="Normal"/>
    <d v="1976-12-02T00:00:00"/>
    <n v="46151.12"/>
    <s v="tier - 1"/>
    <s v="tier - 3"/>
    <s v="R1013"/>
    <n v="46"/>
  </r>
  <r>
    <s v="Id33"/>
    <s v="Brendan D."/>
    <n v="31.35"/>
    <n v="6.86"/>
    <s v="No"/>
    <s v="No"/>
    <s v="No"/>
    <n v="0"/>
    <x v="0"/>
    <s v="Obesity"/>
    <s v="Diabetes"/>
    <d v="1962-12-04T00:00:00"/>
    <n v="46130.53"/>
    <s v="tier - 1"/>
    <s v="tier - 1"/>
    <s v="R1012"/>
    <n v="60"/>
  </r>
  <r>
    <s v="Id34"/>
    <s v="Courtney"/>
    <n v="47.6"/>
    <n v="5.95"/>
    <s v="yes"/>
    <s v="No"/>
    <s v="No"/>
    <n v="0"/>
    <x v="0"/>
    <s v="Obesity"/>
    <s v="Prediabetes"/>
    <d v="1985-06-30T00:00:00"/>
    <n v="46113.51"/>
    <s v="tier - 2"/>
    <s v="tier - 3"/>
    <s v="R1011"/>
    <n v="37"/>
  </r>
  <r>
    <s v="Id35"/>
    <s v="Sydney L."/>
    <n v="46.2"/>
    <n v="6.09"/>
    <s v="No"/>
    <s v="No"/>
    <s v="Yes"/>
    <n v="1"/>
    <x v="0"/>
    <s v="Obesity"/>
    <s v="Prediabetes"/>
    <d v="1979-07-12T00:00:00"/>
    <n v="45863.21"/>
    <s v="tier - 2"/>
    <s v="tier - 1"/>
    <s v="R1013"/>
    <n v="43"/>
  </r>
  <r>
    <s v="Id36"/>
    <s v="Julien"/>
    <n v="32.015000000000001"/>
    <n v="11.75"/>
    <s v="No"/>
    <s v="No"/>
    <s v="No"/>
    <n v="0"/>
    <x v="0"/>
    <s v="Obesity"/>
    <s v="Diabetes"/>
    <d v="1960-10-21T00:00:00"/>
    <n v="45710.21"/>
    <s v="tier - 2"/>
    <s v="tier - 2"/>
    <s v="R1016"/>
    <n v="62"/>
  </r>
  <r>
    <s v="Id37"/>
    <s v="Ryan M"/>
    <n v="40.564999999999998"/>
    <n v="7.37"/>
    <s v="No"/>
    <s v="No"/>
    <s v="No"/>
    <n v="0"/>
    <x v="0"/>
    <s v="Obesity"/>
    <s v="Diabetes"/>
    <d v="1974-08-09T00:00:00"/>
    <n v="45702.02"/>
    <s v="tier - 2"/>
    <s v="tier - 2"/>
    <s v="R1012"/>
    <n v="48"/>
  </r>
  <r>
    <s v="Id38"/>
    <s v="Anna H."/>
    <n v="32.450000000000003"/>
    <n v="11.91"/>
    <s v="No"/>
    <s v="No"/>
    <s v="No"/>
    <n v="0"/>
    <x v="0"/>
    <s v="Obesity"/>
    <s v="Diabetes"/>
    <d v="1962-09-17T00:00:00"/>
    <n v="45008.959999999999"/>
    <s v="tier - 2"/>
    <s v="tier - 2"/>
    <s v="R1013"/>
    <n v="60"/>
  </r>
  <r>
    <s v="Id39"/>
    <s v="Samantha"/>
    <n v="34.96"/>
    <n v="6.52"/>
    <s v="No"/>
    <s v="No"/>
    <s v="No"/>
    <n v="0"/>
    <x v="0"/>
    <s v="Obesity"/>
    <s v="Diabetes"/>
    <d v="1971-09-13T00:00:00"/>
    <n v="44641.2"/>
    <s v="tier - 2"/>
    <s v="tier - 3"/>
    <s v="R1024"/>
    <n v="51"/>
  </r>
  <r>
    <s v="Id40"/>
    <s v="Robert"/>
    <n v="35.5"/>
    <n v="5.14"/>
    <s v="No"/>
    <s v="No"/>
    <s v="Yes"/>
    <n v="1"/>
    <x v="0"/>
    <s v="Obesity"/>
    <s v="Normal"/>
    <d v="1993-08-11T00:00:00"/>
    <n v="44585.46"/>
    <s v="tier - 2"/>
    <s v="tier - 2"/>
    <s v="R1011"/>
    <n v="29"/>
  </r>
  <r>
    <s v="Id41"/>
    <s v="James R."/>
    <n v="52.58"/>
    <n v="4.1900000000000004"/>
    <s v="No"/>
    <s v="yes"/>
    <s v="No"/>
    <n v="1"/>
    <x v="0"/>
    <s v="Obesity"/>
    <s v="Normal"/>
    <d v="2000-06-02T00:00:00"/>
    <n v="44501.4"/>
    <s v="tier - 2"/>
    <s v="tier - 3"/>
    <s v="R1013"/>
    <n v="23"/>
  </r>
  <r>
    <s v="Id42"/>
    <s v="Roseann"/>
    <n v="35.200000000000003"/>
    <n v="11.68"/>
    <s v="yes"/>
    <s v="No"/>
    <s v="No"/>
    <n v="0"/>
    <x v="0"/>
    <s v="Obesity"/>
    <s v="Diabetes"/>
    <d v="1967-09-14T00:00:00"/>
    <n v="44423.8"/>
    <s v="tier - 2"/>
    <s v="tier - 3"/>
    <s v="R1013"/>
    <n v="55"/>
  </r>
  <r>
    <s v="Id43"/>
    <s v="Nicole"/>
    <n v="38.06"/>
    <n v="6.98"/>
    <s v="No"/>
    <s v="No"/>
    <s v="No"/>
    <n v="0"/>
    <x v="0"/>
    <s v="Obesity"/>
    <s v="Diabetes"/>
    <d v="1971-09-29T00:00:00"/>
    <n v="44400.41"/>
    <s v="tier - 2"/>
    <s v="tier - 2"/>
    <s v="R1013"/>
    <n v="51"/>
  </r>
  <r>
    <s v="Id44"/>
    <s v="Spencer"/>
    <n v="34.21"/>
    <n v="8.34"/>
    <s v="No"/>
    <s v="No"/>
    <s v="No"/>
    <n v="0"/>
    <x v="0"/>
    <s v="Obesity"/>
    <s v="Diabetes"/>
    <d v="1968-10-24T00:00:00"/>
    <n v="44260.75"/>
    <s v="tier - 2"/>
    <s v="tier - 1"/>
    <s v="R1013"/>
    <n v="54"/>
  </r>
  <r>
    <s v="Id45"/>
    <s v="Eric W"/>
    <n v="38.94"/>
    <n v="8.49"/>
    <s v="yes"/>
    <s v="No"/>
    <s v="No"/>
    <n v="1"/>
    <x v="0"/>
    <s v="Obesity"/>
    <s v="Diabetes"/>
    <d v="1975-07-01T00:00:00"/>
    <n v="44202.65"/>
    <s v="tier - 2"/>
    <s v="tier - 2"/>
    <s v="R1013"/>
    <n v="47"/>
  </r>
  <r>
    <s v="Id46"/>
    <s v="Brianna L"/>
    <n v="30.21"/>
    <n v="5.34"/>
    <s v="yes"/>
    <s v="No"/>
    <s v="No"/>
    <n v="1"/>
    <x v="0"/>
    <s v="Obesity"/>
    <s v="Normal"/>
    <d v="1988-07-16T00:00:00"/>
    <n v="43943.88"/>
    <s v="tier - 2"/>
    <s v="tier - 1"/>
    <s v="R1012"/>
    <n v="34"/>
  </r>
  <r>
    <s v="Id47"/>
    <s v="Thomas J."/>
    <n v="33.630000000000003"/>
    <n v="4.43"/>
    <s v="yes"/>
    <s v="No"/>
    <s v="No"/>
    <n v="2"/>
    <x v="0"/>
    <s v="Obesity"/>
    <s v="Normal"/>
    <d v="1966-07-05T00:00:00"/>
    <n v="43921.18"/>
    <s v="tier - 2"/>
    <s v="tier - 2"/>
    <s v="R1012"/>
    <n v="56"/>
  </r>
  <r>
    <s v="Id48"/>
    <s v="Melissa L"/>
    <n v="40.369999999999997"/>
    <n v="4.47"/>
    <s v="No"/>
    <s v="No"/>
    <s v="No"/>
    <n v="0"/>
    <x v="0"/>
    <s v="Obesity"/>
    <s v="Normal"/>
    <d v="1980-07-10T00:00:00"/>
    <n v="43896.38"/>
    <s v="tier - 2"/>
    <s v="tier - 1"/>
    <s v="R1013"/>
    <n v="42"/>
  </r>
  <r>
    <s v="Id49"/>
    <s v="Flavio"/>
    <n v="53.09"/>
    <n v="4.82"/>
    <s v="yes"/>
    <s v="No"/>
    <s v="No"/>
    <n v="2"/>
    <x v="0"/>
    <s v="Obesity"/>
    <s v="Normal"/>
    <d v="1966-10-02T00:00:00"/>
    <n v="43817.45"/>
    <s v="tier - 2"/>
    <s v="tier - 3"/>
    <s v="R1012"/>
    <n v="56"/>
  </r>
  <r>
    <s v="Id50"/>
    <s v="Ryan"/>
    <n v="31.79"/>
    <n v="5.51"/>
    <s v="yes"/>
    <s v="No"/>
    <s v="No"/>
    <n v="2"/>
    <x v="0"/>
    <s v="Obesity"/>
    <s v="Normal"/>
    <d v="1966-06-25T00:00:00"/>
    <n v="43813.87"/>
    <s v="tier - 2"/>
    <s v="tier - 2"/>
    <s v="R1013"/>
    <n v="56"/>
  </r>
  <r>
    <s v="Id51"/>
    <s v="Anthony J."/>
    <n v="41.895000000000003"/>
    <n v="10.87"/>
    <s v="yes"/>
    <s v="No"/>
    <s v="No"/>
    <n v="1"/>
    <x v="0"/>
    <s v="Obesity"/>
    <s v="Diabetes"/>
    <d v="1986-09-29T00:00:00"/>
    <n v="43753.34"/>
    <s v="tier - 2"/>
    <s v="tier - 1"/>
    <s v="R1015"/>
    <n v="36"/>
  </r>
  <r>
    <s v="Id52"/>
    <s v="Alex"/>
    <n v="31.16"/>
    <n v="9.34"/>
    <s v="No"/>
    <s v="No"/>
    <s v="No"/>
    <n v="0"/>
    <x v="0"/>
    <s v="Obesity"/>
    <s v="Diabetes"/>
    <d v="1965-12-22T00:00:00"/>
    <n v="43578.94"/>
    <s v="tier - 2"/>
    <s v="tier - 2"/>
    <s v="R1012"/>
    <n v="57"/>
  </r>
  <r>
    <s v="Id53"/>
    <s v="David"/>
    <n v="34.104999999999997"/>
    <n v="5.03"/>
    <s v="yes"/>
    <s v="No"/>
    <s v="Yes"/>
    <n v="1"/>
    <x v="0"/>
    <s v="Obesity"/>
    <s v="Normal"/>
    <d v="1969-09-03T00:00:00"/>
    <n v="43254.42"/>
    <s v="tier - 2"/>
    <s v="tier - 2"/>
    <s v="R1016"/>
    <n v="53"/>
  </r>
  <r>
    <s v="Id54"/>
    <s v="Andrew B"/>
    <n v="51.93"/>
    <n v="11.05"/>
    <s v="No"/>
    <s v="No"/>
    <s v="No"/>
    <n v="0"/>
    <x v="0"/>
    <s v="Obesity"/>
    <s v="Diabetes"/>
    <d v="1965-09-29T00:00:00"/>
    <n v="43073.760000000002"/>
    <s v="tier - 2"/>
    <s v="tier - 2"/>
    <s v="R1011"/>
    <n v="57"/>
  </r>
  <r>
    <s v="Id55"/>
    <s v="Dara E"/>
    <n v="38.950000000000003"/>
    <n v="11.95"/>
    <s v="No"/>
    <s v="No"/>
    <s v="No"/>
    <n v="0"/>
    <x v="0"/>
    <s v="Obesity"/>
    <s v="Diabetes"/>
    <d v="1978-10-04T00:00:00"/>
    <n v="42983.46"/>
    <s v="tier - 1"/>
    <s v="tier - 2"/>
    <s v="R1012"/>
    <n v="44"/>
  </r>
  <r>
    <s v="Id56"/>
    <s v="Inna"/>
    <n v="36.630000000000003"/>
    <n v="7.72"/>
    <s v="yes"/>
    <s v="No"/>
    <s v="No"/>
    <n v="1"/>
    <x v="0"/>
    <s v="Obesity"/>
    <s v="Diabetes"/>
    <d v="1975-07-23T00:00:00"/>
    <n v="42969.85"/>
    <s v="tier - 1"/>
    <s v="tier - 3"/>
    <s v="R1013"/>
    <n v="47"/>
  </r>
  <r>
    <s v="Id57"/>
    <s v="Ari"/>
    <n v="34.200000000000003"/>
    <n v="5.75"/>
    <s v="No"/>
    <s v="No"/>
    <s v="No"/>
    <n v="2"/>
    <x v="0"/>
    <s v="Obesity"/>
    <s v="Prediabetes"/>
    <d v="1972-08-10T00:00:00"/>
    <n v="42856.84"/>
    <s v="tier - 1"/>
    <s v="tier - 1"/>
    <s v="R1011"/>
    <n v="50"/>
  </r>
  <r>
    <s v="Id58"/>
    <s v="Lindsey"/>
    <n v="50.63"/>
    <n v="11.89"/>
    <s v="No"/>
    <s v="No"/>
    <s v="No"/>
    <n v="0"/>
    <x v="0"/>
    <s v="Obesity"/>
    <s v="Diabetes"/>
    <d v="1965-09-29T00:00:00"/>
    <n v="42764.12"/>
    <s v="tier - 1"/>
    <s v="tier - 2"/>
    <s v="R1011"/>
    <n v="57"/>
  </r>
  <r>
    <s v="Id59"/>
    <s v="Kenny"/>
    <n v="36.479999999999997"/>
    <n v="6.2"/>
    <s v="No"/>
    <s v="No"/>
    <s v="No"/>
    <n v="0"/>
    <x v="0"/>
    <s v="Obesity"/>
    <s v="Prediabetes"/>
    <d v="1977-12-21T00:00:00"/>
    <n v="42760.5"/>
    <s v="tier - 1"/>
    <s v="tier - 2"/>
    <s v="R1012"/>
    <n v="45"/>
  </r>
  <r>
    <s v="Id60"/>
    <s v="Louise"/>
    <n v="54.82"/>
    <n v="10.61"/>
    <s v="No"/>
    <s v="No"/>
    <s v="No"/>
    <n v="0"/>
    <x v="0"/>
    <s v="Obesity"/>
    <s v="Diabetes"/>
    <d v="1971-10-03T00:00:00"/>
    <n v="42644.2"/>
    <s v="tier - 1"/>
    <s v="tier - 3"/>
    <s v="R1011"/>
    <n v="51"/>
  </r>
  <r>
    <s v="Id61"/>
    <s v="Cameron"/>
    <n v="38.06"/>
    <n v="6.04"/>
    <s v="No"/>
    <s v="No"/>
    <s v="Yes"/>
    <n v="1"/>
    <x v="0"/>
    <s v="Obesity"/>
    <s v="Prediabetes"/>
    <d v="1979-08-27T00:00:00"/>
    <n v="42560.43"/>
    <s v="tier - 1"/>
    <s v="tier - 3"/>
    <s v="R1013"/>
    <n v="43"/>
  </r>
  <r>
    <s v="Id62"/>
    <s v="Katie T."/>
    <n v="51.48"/>
    <n v="9.33"/>
    <s v="yes"/>
    <s v="No"/>
    <s v="No"/>
    <n v="0"/>
    <x v="0"/>
    <s v="Obesity"/>
    <s v="Diabetes"/>
    <d v="1967-09-27T00:00:00"/>
    <n v="42538.720000000001"/>
    <s v="tier - 1"/>
    <s v="tier - 3"/>
    <s v="R1011"/>
    <n v="55"/>
  </r>
  <r>
    <s v="Id63"/>
    <s v="Casey"/>
    <n v="52.06"/>
    <n v="11.47"/>
    <s v="No"/>
    <s v="No"/>
    <s v="No"/>
    <n v="0"/>
    <x v="0"/>
    <s v="Obesity"/>
    <s v="Diabetes"/>
    <d v="1968-08-03T00:00:00"/>
    <n v="42478.6"/>
    <s v="tier - 1"/>
    <s v="tier - 2"/>
    <s v="R1011"/>
    <n v="54"/>
  </r>
  <r>
    <s v="Id64"/>
    <s v="David"/>
    <n v="30.684999999999999"/>
    <n v="7.02"/>
    <s v="yes"/>
    <s v="No"/>
    <s v="No"/>
    <n v="0"/>
    <x v="0"/>
    <s v="Obesity"/>
    <s v="Diabetes"/>
    <d v="1967-06-28T00:00:00"/>
    <n v="42303.69"/>
    <s v="tier - 1"/>
    <s v="tier - 2"/>
    <s v="R1016"/>
    <n v="55"/>
  </r>
  <r>
    <s v="Id65"/>
    <s v="Bryson C."/>
    <n v="36.08"/>
    <n v="8.8000000000000007"/>
    <s v="yes"/>
    <s v="No"/>
    <s v="No"/>
    <n v="1"/>
    <x v="0"/>
    <s v="Obesity"/>
    <s v="Diabetes"/>
    <d v="1975-06-15T00:00:00"/>
    <n v="42211.14"/>
    <s v="tier - 1"/>
    <s v="tier - 3"/>
    <s v="R1013"/>
    <n v="47"/>
  </r>
  <r>
    <s v="Id66"/>
    <s v="Megan"/>
    <n v="54.99"/>
    <n v="8.68"/>
    <s v="No"/>
    <s v="No"/>
    <s v="No"/>
    <n v="2"/>
    <x v="0"/>
    <s v="Obesity"/>
    <s v="Diabetes"/>
    <d v="1973-10-18T00:00:00"/>
    <n v="42188.15"/>
    <s v="tier - 1"/>
    <s v="tier - 1"/>
    <s v="R1011"/>
    <n v="49"/>
  </r>
  <r>
    <s v="Id67"/>
    <s v="Daniel"/>
    <n v="35.97"/>
    <n v="6.12"/>
    <s v="No"/>
    <s v="No"/>
    <s v="Yes"/>
    <n v="1"/>
    <x v="0"/>
    <s v="Obesity"/>
    <s v="Prediabetes"/>
    <d v="1979-06-03T00:00:00"/>
    <n v="42124.52"/>
    <s v="tier - 1"/>
    <s v="tier - 1"/>
    <s v="R1013"/>
    <n v="44"/>
  </r>
  <r>
    <s v="Id68"/>
    <s v="Steven M."/>
    <n v="45.54"/>
    <n v="5.4"/>
    <s v="yes"/>
    <s v="No"/>
    <s v="Yes"/>
    <n v="1"/>
    <x v="0"/>
    <s v="Obesity"/>
    <s v="Normal"/>
    <d v="1997-09-09T00:00:00"/>
    <n v="42112.24"/>
    <s v="tier - 1"/>
    <s v="tier - 3"/>
    <s v="R1013"/>
    <n v="25"/>
  </r>
  <r>
    <s v="Id69"/>
    <s v="Jenna L."/>
    <n v="35.53"/>
    <n v="4.3600000000000003"/>
    <s v="yes"/>
    <s v="No"/>
    <s v="No"/>
    <n v="0"/>
    <x v="0"/>
    <s v="Obesity"/>
    <s v="Normal"/>
    <d v="1976-07-28T00:00:00"/>
    <n v="42111.66"/>
    <s v="tier - 1"/>
    <s v="tier - 1"/>
    <s v="R1024"/>
    <n v="46"/>
  </r>
  <r>
    <s v="Id70"/>
    <s v="Freeman"/>
    <n v="30.8"/>
    <n v="9.77"/>
    <s v="No"/>
    <s v="No"/>
    <s v="No"/>
    <n v="0"/>
    <x v="0"/>
    <s v="Obesity"/>
    <s v="Diabetes"/>
    <d v="1968-12-19T00:00:00"/>
    <n v="41999.519999999997"/>
    <s v="tier - 1"/>
    <s v="tier - 3"/>
    <s v="R1013"/>
    <n v="54"/>
  </r>
  <r>
    <s v="Id71"/>
    <s v="Jeff"/>
    <n v="38.39"/>
    <n v="4.25"/>
    <s v="No"/>
    <s v="No"/>
    <s v="No"/>
    <n v="1"/>
    <x v="0"/>
    <s v="Obesity"/>
    <s v="Normal"/>
    <d v="1984-09-10T00:00:00"/>
    <n v="41949.24"/>
    <s v="tier - 1"/>
    <s v="tier - 1"/>
    <s v="R1013"/>
    <n v="38"/>
  </r>
  <r>
    <s v="Id72"/>
    <s v="Elenilton V. Sr."/>
    <n v="32.299999999999997"/>
    <n v="4.76"/>
    <s v="No"/>
    <s v="No"/>
    <s v="No"/>
    <n v="2"/>
    <x v="0"/>
    <s v="Obesity"/>
    <s v="Normal"/>
    <d v="1972-09-08T00:00:00"/>
    <n v="41919.1"/>
    <s v="tier - 1"/>
    <s v="tier - 1"/>
    <s v="R1016"/>
    <n v="50"/>
  </r>
  <r>
    <s v="Id73"/>
    <s v="Maurya"/>
    <n v="48.8"/>
    <n v="6.22"/>
    <s v="yes"/>
    <s v="No"/>
    <s v="No"/>
    <n v="2"/>
    <x v="0"/>
    <s v="Obesity"/>
    <s v="Prediabetes"/>
    <d v="1966-09-21T00:00:00"/>
    <n v="41886.54"/>
    <s v="tier - 1"/>
    <s v="tier - 3"/>
    <s v="R1011"/>
    <n v="56"/>
  </r>
  <r>
    <s v="Id74"/>
    <s v="Samantha C"/>
    <n v="45.5"/>
    <n v="7.96"/>
    <s v="No"/>
    <s v="No"/>
    <s v="No"/>
    <n v="0"/>
    <x v="0"/>
    <s v="Obesity"/>
    <s v="Diabetes"/>
    <d v="1962-09-22T00:00:00"/>
    <n v="41794.629999999997"/>
    <s v="tier - 1"/>
    <s v="tier - 3"/>
    <s v="R1011"/>
    <n v="60"/>
  </r>
  <r>
    <s v="Id75"/>
    <s v="Bethany A"/>
    <n v="53.61"/>
    <n v="10.92"/>
    <s v="yes"/>
    <s v="No"/>
    <s v="No"/>
    <n v="1"/>
    <x v="0"/>
    <s v="Obesity"/>
    <s v="Diabetes"/>
    <d v="1975-08-29T00:00:00"/>
    <n v="41681.86"/>
    <s v="tier - 1"/>
    <s v="tier - 1"/>
    <s v="R1011"/>
    <n v="47"/>
  </r>
  <r>
    <s v="Id76"/>
    <s v="Yves"/>
    <n v="36.19"/>
    <n v="11.51"/>
    <s v="yes"/>
    <s v="No"/>
    <s v="No"/>
    <n v="1"/>
    <x v="0"/>
    <s v="Obesity"/>
    <s v="Diabetes"/>
    <d v="1975-06-14T00:00:00"/>
    <n v="41676.080000000002"/>
    <s v="tier - 1"/>
    <s v="tier - 2"/>
    <s v="R1013"/>
    <n v="47"/>
  </r>
  <r>
    <s v="Id77"/>
    <s v="Danielle"/>
    <n v="34.6"/>
    <n v="5.99"/>
    <s v="yes"/>
    <s v="No"/>
    <s v="No"/>
    <n v="0"/>
    <x v="0"/>
    <s v="Obesity"/>
    <s v="Prediabetes"/>
    <d v="1976-09-29T00:00:00"/>
    <n v="41661.599999999999"/>
    <s v="tier - 1"/>
    <s v="tier - 3"/>
    <s v="R1011"/>
    <n v="46"/>
  </r>
  <r>
    <s v="Id78"/>
    <s v="Julia"/>
    <n v="54.12"/>
    <n v="11.57"/>
    <s v="No"/>
    <s v="No"/>
    <s v="No"/>
    <n v="0"/>
    <x v="0"/>
    <s v="Obesity"/>
    <s v="Diabetes"/>
    <d v="1974-10-24T00:00:00"/>
    <n v="41636.199999999997"/>
    <s v="tier - 1"/>
    <s v="tier - 1"/>
    <s v="R1011"/>
    <n v="48"/>
  </r>
  <r>
    <s v="Id79"/>
    <s v="Joshua"/>
    <n v="48.82"/>
    <n v="6.67"/>
    <s v="yes"/>
    <s v="No"/>
    <s v="No"/>
    <n v="0"/>
    <x v="0"/>
    <s v="Obesity"/>
    <s v="Diabetes"/>
    <d v="1967-10-22T00:00:00"/>
    <n v="41505.15"/>
    <s v="tier - 1"/>
    <s v="tier - 2"/>
    <s v="R1011"/>
    <n v="55"/>
  </r>
  <r>
    <s v="Id80"/>
    <s v="Jennifer"/>
    <n v="51.01"/>
    <n v="9.1999999999999993"/>
    <s v="No"/>
    <s v="No"/>
    <s v="No"/>
    <n v="0"/>
    <x v="0"/>
    <s v="Obesity"/>
    <s v="Diabetes"/>
    <d v="1971-09-16T00:00:00"/>
    <n v="41351.879999999997"/>
    <s v="tier - 1"/>
    <s v="tier - 2"/>
    <s v="R1011"/>
    <n v="51"/>
  </r>
  <r>
    <s v="Id81"/>
    <s v="Gwen M."/>
    <n v="45.65"/>
    <n v="5.1100000000000003"/>
    <s v="yes"/>
    <s v="No"/>
    <s v="No"/>
    <n v="1"/>
    <x v="0"/>
    <s v="Obesity"/>
    <s v="Normal"/>
    <d v="1964-07-07T00:00:00"/>
    <n v="41331.79"/>
    <s v="tier - 1"/>
    <s v="tier - 2"/>
    <s v="R1011"/>
    <n v="58"/>
  </r>
  <r>
    <s v="Id82"/>
    <s v="Patrick"/>
    <n v="52.9"/>
    <n v="5.34"/>
    <s v="No"/>
    <s v="No"/>
    <s v="No"/>
    <n v="0"/>
    <x v="0"/>
    <s v="Obesity"/>
    <s v="Normal"/>
    <d v="1977-10-27T00:00:00"/>
    <n v="41271.5"/>
    <s v="tier - 1"/>
    <s v="tier - 2"/>
    <s v="R1011"/>
    <n v="45"/>
  </r>
  <r>
    <s v="Id83"/>
    <s v="Kate"/>
    <n v="45.41"/>
    <n v="4.03"/>
    <s v="yes"/>
    <s v="No"/>
    <s v="No"/>
    <n v="1"/>
    <x v="0"/>
    <s v="Obesity"/>
    <s v="Normal"/>
    <d v="1964-07-06T00:00:00"/>
    <n v="41250.39"/>
    <s v="tier - 1"/>
    <s v="tier - 3"/>
    <s v="R1011"/>
    <n v="58"/>
  </r>
  <r>
    <s v="Id84"/>
    <s v="Kevin"/>
    <n v="49.41"/>
    <n v="4.2300000000000004"/>
    <s v="yes"/>
    <s v="No"/>
    <s v="Yes"/>
    <n v="1"/>
    <x v="0"/>
    <s v="Obesity"/>
    <s v="Normal"/>
    <d v="1969-08-08T00:00:00"/>
    <n v="41191.57"/>
    <s v="tier - 1"/>
    <s v="tier - 2"/>
    <s v="R1011"/>
    <n v="53"/>
  </r>
  <r>
    <s v="Id85"/>
    <s v="Stephen II"/>
    <n v="31.824999999999999"/>
    <n v="4.0599999999999996"/>
    <s v="No"/>
    <s v="No"/>
    <s v="No"/>
    <n v="2"/>
    <x v="0"/>
    <s v="Obesity"/>
    <s v="Normal"/>
    <d v="1972-08-06T00:00:00"/>
    <n v="41097.160000000003"/>
    <s v="tier - 1"/>
    <s v="tier - 3"/>
    <s v="R1016"/>
    <n v="50"/>
  </r>
  <r>
    <s v="Id86"/>
    <s v="Philip"/>
    <n v="51.28"/>
    <n v="4.68"/>
    <s v="No"/>
    <s v="No"/>
    <s v="No"/>
    <n v="2"/>
    <x v="0"/>
    <s v="Obesity"/>
    <s v="Normal"/>
    <d v="1972-07-12T00:00:00"/>
    <n v="41055.29"/>
    <s v="tier - 1"/>
    <s v="tier - 2"/>
    <s v="R1011"/>
    <n v="50"/>
  </r>
  <r>
    <s v="Id87"/>
    <s v="Brett A"/>
    <n v="34.96"/>
    <n v="4.34"/>
    <s v="No"/>
    <s v="No"/>
    <s v="Yes"/>
    <n v="1"/>
    <x v="0"/>
    <s v="Obesity"/>
    <s v="Normal"/>
    <d v="1979-11-11T00:00:00"/>
    <n v="41034.22"/>
    <s v="tier - 1"/>
    <s v="tier - 3"/>
    <s v="R1017"/>
    <n v="43"/>
  </r>
  <r>
    <s v="Id88"/>
    <s v="Rebecca"/>
    <n v="33.11"/>
    <n v="10.51"/>
    <s v="No"/>
    <s v="No"/>
    <s v="No"/>
    <n v="0"/>
    <x v="0"/>
    <s v="Obesity"/>
    <s v="Diabetes"/>
    <d v="1974-06-05T00:00:00"/>
    <n v="40974.160000000003"/>
    <s v="tier - 1"/>
    <s v="tier - 2"/>
    <s v="R1013"/>
    <n v="49"/>
  </r>
  <r>
    <s v="Id89"/>
    <s v="Kelley"/>
    <n v="54.74"/>
    <n v="5.84"/>
    <s v="yes"/>
    <s v="No"/>
    <s v="Yes"/>
    <n v="1"/>
    <x v="0"/>
    <s v="Obesity"/>
    <s v="Prediabetes"/>
    <d v="1983-07-08T00:00:00"/>
    <n v="40961.29"/>
    <s v="tier - 1"/>
    <s v="tier - 2"/>
    <s v="R1011"/>
    <n v="39"/>
  </r>
  <r>
    <s v="Id90"/>
    <s v="Abigail K"/>
    <n v="32.56"/>
    <n v="5.41"/>
    <s v="No"/>
    <s v="No"/>
    <s v="Yes"/>
    <n v="1"/>
    <x v="0"/>
    <s v="Obesity"/>
    <s v="Normal"/>
    <d v="1979-12-16T00:00:00"/>
    <n v="40941.29"/>
    <s v="tier - 1"/>
    <s v="tier - 2"/>
    <s v="R1013"/>
    <n v="43"/>
  </r>
  <r>
    <s v="Id91"/>
    <s v="Hope"/>
    <n v="39.049999999999997"/>
    <n v="6.06"/>
    <s v="No"/>
    <s v="No"/>
    <s v="No"/>
    <n v="1"/>
    <x v="0"/>
    <s v="Obesity"/>
    <s v="Prediabetes"/>
    <d v="1992-09-04T00:00:00"/>
    <n v="40932.43"/>
    <s v="tier - 1"/>
    <s v="tier - 2"/>
    <s v="R1013"/>
    <n v="30"/>
  </r>
  <r>
    <s v="Id92"/>
    <s v="Elyse M."/>
    <n v="42.75"/>
    <n v="4.22"/>
    <s v="No"/>
    <s v="No"/>
    <s v="No"/>
    <n v="0"/>
    <x v="0"/>
    <s v="Obesity"/>
    <s v="Normal"/>
    <d v="1999-06-02T00:00:00"/>
    <n v="40904.199999999997"/>
    <s v="tier - 1"/>
    <s v="tier - 1"/>
    <s v="R1024"/>
    <n v="24"/>
  </r>
  <r>
    <s v="Id93"/>
    <s v="Nicholas"/>
    <n v="50.58"/>
    <n v="5.12"/>
    <s v="No"/>
    <s v="No"/>
    <s v="No"/>
    <n v="2"/>
    <x v="0"/>
    <s v="Obesity"/>
    <s v="Normal"/>
    <d v="1972-10-10T00:00:00"/>
    <n v="40817.85"/>
    <s v="tier - 1"/>
    <s v="tier - 3"/>
    <s v="R1011"/>
    <n v="50"/>
  </r>
  <r>
    <s v="Id94"/>
    <s v="David"/>
    <n v="30.495000000000001"/>
    <n v="4.57"/>
    <s v="yes"/>
    <s v="No"/>
    <s v="No"/>
    <n v="0"/>
    <x v="0"/>
    <s v="Obesity"/>
    <s v="Normal"/>
    <d v="1976-09-26T00:00:00"/>
    <n v="40720.550000000003"/>
    <s v="tier - 1"/>
    <s v="tier - 3"/>
    <s v="R1012"/>
    <n v="46"/>
  </r>
  <r>
    <s v="Id95"/>
    <s v="Natalie"/>
    <n v="48.31"/>
    <n v="9.58"/>
    <s v="yes"/>
    <s v="No"/>
    <s v="No"/>
    <n v="2"/>
    <x v="0"/>
    <s v="Obesity"/>
    <s v="Diabetes"/>
    <d v="1970-11-25T00:00:00"/>
    <n v="40692.910000000003"/>
    <s v="tier - 1"/>
    <s v="tier - 1"/>
    <s v="R1011"/>
    <n v="52"/>
  </r>
  <r>
    <s v="Id96"/>
    <s v="Thomas"/>
    <n v="48.99"/>
    <n v="9.7799999999999994"/>
    <s v="yes"/>
    <s v="No"/>
    <s v="No"/>
    <n v="1"/>
    <x v="0"/>
    <s v="Obesity"/>
    <s v="Diabetes"/>
    <d v="1975-11-10T00:00:00"/>
    <n v="40590.550000000003"/>
    <s v="tier - 1"/>
    <s v="tier - 3"/>
    <s v="R1012"/>
    <n v="47"/>
  </r>
  <r>
    <s v="Id97"/>
    <s v="Pamela J."/>
    <n v="38.39"/>
    <n v="4.1100000000000003"/>
    <s v="yes"/>
    <s v="No"/>
    <s v="No"/>
    <n v="0"/>
    <x v="0"/>
    <s v="Obesity"/>
    <s v="Normal"/>
    <d v="1985-12-03T00:00:00"/>
    <n v="40419.019999999997"/>
    <s v="tier - 1"/>
    <s v="tier - 2"/>
    <s v="R1013"/>
    <n v="37"/>
  </r>
  <r>
    <s v="Id98"/>
    <s v="Jessica"/>
    <n v="44.34"/>
    <n v="4.0199999999999996"/>
    <s v="yes"/>
    <s v="No"/>
    <s v="No"/>
    <n v="2"/>
    <x v="0"/>
    <s v="Obesity"/>
    <s v="Normal"/>
    <d v="1966-10-12T00:00:00"/>
    <n v="40373.74"/>
    <s v="tier - 1"/>
    <s v="tier - 3"/>
    <s v="R1011"/>
    <n v="56"/>
  </r>
  <r>
    <s v="Id99"/>
    <s v="Ron N"/>
    <n v="41.51"/>
    <n v="6.92"/>
    <s v="No"/>
    <s v="No"/>
    <s v="No"/>
    <n v="0"/>
    <x v="0"/>
    <s v="Obesity"/>
    <s v="Diabetes"/>
    <d v="1962-07-04T00:00:00"/>
    <n v="40309.93"/>
    <s v="tier - 1"/>
    <s v="tier - 3"/>
    <s v="R1011"/>
    <n v="60"/>
  </r>
  <r>
    <s v="Id100"/>
    <s v="Daniel"/>
    <n v="48.2"/>
    <n v="4.84"/>
    <s v="No"/>
    <s v="No"/>
    <s v="No"/>
    <n v="0"/>
    <x v="0"/>
    <s v="Obesity"/>
    <s v="Normal"/>
    <d v="1977-11-27T00:00:00"/>
    <n v="40284.379999999997"/>
    <s v="tier - 1"/>
    <s v="tier - 3"/>
    <s v="R1012"/>
    <n v="45"/>
  </r>
  <r>
    <s v="Id101"/>
    <s v="Brian"/>
    <n v="35.75"/>
    <n v="8"/>
    <s v="yes"/>
    <s v="No"/>
    <s v="No"/>
    <n v="0"/>
    <x v="0"/>
    <s v="Obesity"/>
    <s v="Diabetes"/>
    <d v="1981-10-04T00:00:00"/>
    <n v="40273.65"/>
    <s v="tier - 1"/>
    <s v="tier - 3"/>
    <s v="R1013"/>
    <n v="41"/>
  </r>
  <r>
    <s v="Id102"/>
    <s v="Sari"/>
    <n v="53.81"/>
    <n v="8.77"/>
    <s v="yes"/>
    <s v="No"/>
    <s v="No"/>
    <n v="0"/>
    <x v="0"/>
    <s v="Obesity"/>
    <s v="Diabetes"/>
    <d v="1981-07-28T00:00:00"/>
    <n v="40208.559999999998"/>
    <s v="tier - 1"/>
    <s v="tier - 2"/>
    <s v="R1011"/>
    <n v="41"/>
  </r>
  <r>
    <s v="Id103"/>
    <s v="Robert M."/>
    <n v="49.48"/>
    <n v="4.96"/>
    <s v="No"/>
    <s v="No"/>
    <s v="Yes"/>
    <n v="1"/>
    <x v="0"/>
    <s v="Obesity"/>
    <s v="Normal"/>
    <d v="1979-10-18T00:00:00"/>
    <n v="40204.83"/>
    <s v="tier - 1"/>
    <s v="tier - 3"/>
    <s v="R1012"/>
    <n v="43"/>
  </r>
  <r>
    <s v="Id104"/>
    <s v="Ricardo"/>
    <n v="34.1"/>
    <n v="4.43"/>
    <s v="yes"/>
    <s v="No"/>
    <s v="No"/>
    <n v="0"/>
    <x v="0"/>
    <s v="Obesity"/>
    <s v="Normal"/>
    <d v="1985-06-21T00:00:00"/>
    <n v="40182.25"/>
    <s v="tier - 1"/>
    <s v="tier - 2"/>
    <s v="R1011"/>
    <n v="37"/>
  </r>
  <r>
    <s v="Id105"/>
    <s v="Gedion"/>
    <n v="35.299999999999997"/>
    <n v="5.82"/>
    <s v="yes"/>
    <s v="No"/>
    <s v="Yes"/>
    <n v="1"/>
    <x v="0"/>
    <s v="Obesity"/>
    <s v="Prediabetes"/>
    <d v="1983-06-14T00:00:00"/>
    <n v="40103.89"/>
    <s v="tier - 1"/>
    <s v="tier - 2"/>
    <s v="R1011"/>
    <n v="39"/>
  </r>
  <r>
    <s v="Id106"/>
    <s v="Mark"/>
    <n v="43.83"/>
    <n v="6.03"/>
    <s v="yes"/>
    <s v="No"/>
    <s v="No"/>
    <n v="2"/>
    <x v="0"/>
    <s v="Obesity"/>
    <s v="Prediabetes"/>
    <d v="1966-09-12T00:00:00"/>
    <n v="40069.440000000002"/>
    <s v="tier - 1"/>
    <s v="tier - 3"/>
    <s v="R1011"/>
    <n v="56"/>
  </r>
  <r>
    <s v="Id107"/>
    <s v="Gamini P."/>
    <n v="50.07"/>
    <n v="9.27"/>
    <s v="No"/>
    <s v="No"/>
    <s v="No"/>
    <n v="0"/>
    <x v="0"/>
    <s v="Obesity"/>
    <s v="Diabetes"/>
    <d v="1978-06-20T00:00:00"/>
    <n v="40054.730000000003"/>
    <s v="tier - 1"/>
    <s v="tier - 3"/>
    <s v="R1011"/>
    <n v="44"/>
  </r>
  <r>
    <s v="Id108"/>
    <s v="Emily J"/>
    <n v="32.774999999999999"/>
    <n v="5.53"/>
    <s v="No"/>
    <s v="No"/>
    <s v="No"/>
    <n v="0"/>
    <x v="0"/>
    <s v="Obesity"/>
    <s v="Normal"/>
    <d v="1982-08-25T00:00:00"/>
    <n v="40003.33"/>
    <s v="tier - 1"/>
    <s v="tier - 1"/>
    <s v="R1012"/>
    <n v="40"/>
  </r>
  <r>
    <s v="Id109"/>
    <s v="Amanda"/>
    <n v="34.104999999999997"/>
    <n v="5.07"/>
    <s v="No"/>
    <s v="No"/>
    <s v="No"/>
    <n v="1"/>
    <x v="0"/>
    <s v="Obesity"/>
    <s v="Normal"/>
    <d v="1987-06-08T00:00:00"/>
    <n v="39983.43"/>
    <s v="tier - 2"/>
    <s v="tier - 3"/>
    <s v="R1012"/>
    <n v="36"/>
  </r>
  <r>
    <s v="Id110"/>
    <s v="Nicholas"/>
    <n v="48.93"/>
    <n v="11.17"/>
    <s v="yes"/>
    <s v="No"/>
    <s v="No"/>
    <n v="1"/>
    <x v="0"/>
    <s v="Obesity"/>
    <s v="Diabetes"/>
    <d v="1975-08-02T00:00:00"/>
    <n v="39963.120000000003"/>
    <s v="tier - 2"/>
    <s v="tier - 2"/>
    <s v="R1011"/>
    <n v="47"/>
  </r>
  <r>
    <s v="Id111"/>
    <s v="Knox"/>
    <n v="37.07"/>
    <n v="6.14"/>
    <s v="yes"/>
    <s v="No"/>
    <s v="No"/>
    <n v="0"/>
    <x v="0"/>
    <s v="Obesity"/>
    <s v="Prediabetes"/>
    <d v="1985-09-22T00:00:00"/>
    <n v="39871.699999999997"/>
    <s v="tier - 1"/>
    <s v="tier - 2"/>
    <s v="R1013"/>
    <n v="37"/>
  </r>
  <r>
    <s v="Id112"/>
    <s v="Yianna"/>
    <n v="51.51"/>
    <n v="6.26"/>
    <s v="yes"/>
    <s v="No"/>
    <s v="Yes"/>
    <n v="1"/>
    <x v="0"/>
    <s v="Obesity"/>
    <s v="Prediabetes"/>
    <d v="1983-11-01T00:00:00"/>
    <n v="39865.699999999997"/>
    <s v="tier - 2"/>
    <s v="tier - 2"/>
    <s v="R1011"/>
    <n v="39"/>
  </r>
  <r>
    <s v="Id113"/>
    <s v="Roberta"/>
    <n v="34.799999999999997"/>
    <n v="4.72"/>
    <s v="yes"/>
    <s v="No"/>
    <s v="No"/>
    <n v="0"/>
    <x v="0"/>
    <s v="Obesity"/>
    <s v="Normal"/>
    <d v="1985-10-17T00:00:00"/>
    <n v="39836.519999999997"/>
    <s v="tier - 2"/>
    <s v="tier - 1"/>
    <s v="R1011"/>
    <n v="37"/>
  </r>
  <r>
    <s v="Id114"/>
    <s v="Benjamin P."/>
    <n v="36.67"/>
    <n v="5.18"/>
    <s v="No"/>
    <s v="No"/>
    <s v="No"/>
    <n v="1"/>
    <x v="0"/>
    <s v="Obesity"/>
    <s v="Normal"/>
    <d v="1987-12-24T00:00:00"/>
    <n v="39774.28"/>
    <s v="tier - 1"/>
    <s v="tier - 1"/>
    <s v="R1014"/>
    <n v="35"/>
  </r>
  <r>
    <s v="Id115"/>
    <s v="Craig"/>
    <n v="30.9"/>
    <n v="9.4"/>
    <s v="No"/>
    <s v="No"/>
    <s v="No"/>
    <n v="2"/>
    <x v="0"/>
    <s v="Obesity"/>
    <s v="Diabetes"/>
    <d v="1973-07-17T00:00:00"/>
    <n v="39727.61"/>
    <s v="tier - 1"/>
    <s v="tier - 2"/>
    <s v="R1011"/>
    <n v="49"/>
  </r>
  <r>
    <s v="Id116"/>
    <s v="Ann"/>
    <n v="30.495000000000001"/>
    <n v="6.29"/>
    <s v="No"/>
    <s v="No"/>
    <s v="No"/>
    <n v="0"/>
    <x v="0"/>
    <s v="Obesity"/>
    <s v="Prediabetes"/>
    <d v="1977-09-12T00:00:00"/>
    <n v="39725.519999999997"/>
    <s v="tier - 2"/>
    <s v="tier - 1"/>
    <s v="R1012"/>
    <n v="45"/>
  </r>
  <r>
    <s v="Id117"/>
    <s v="Jamie P"/>
    <n v="44.88"/>
    <n v="6.04"/>
    <s v="No"/>
    <s v="No"/>
    <s v="Yes"/>
    <n v="1"/>
    <x v="0"/>
    <s v="Obesity"/>
    <s v="Prediabetes"/>
    <d v="2003-09-16T00:00:00"/>
    <n v="39722.75"/>
    <s v="tier - 1"/>
    <s v="tier - 1"/>
    <s v="R1013"/>
    <n v="19"/>
  </r>
  <r>
    <s v="Id118"/>
    <s v="John"/>
    <n v="44.32"/>
    <n v="10.55"/>
    <s v="No"/>
    <s v="No"/>
    <s v="No"/>
    <n v="0"/>
    <x v="0"/>
    <s v="Obesity"/>
    <s v="Diabetes"/>
    <d v="1968-09-29T00:00:00"/>
    <n v="39721.93"/>
    <s v="tier - 2"/>
    <s v="tier - 2"/>
    <s v="R1011"/>
    <n v="54"/>
  </r>
  <r>
    <s v="Id119"/>
    <s v="Charlie"/>
    <n v="46.39"/>
    <n v="5.09"/>
    <s v="No"/>
    <s v="No"/>
    <s v="No"/>
    <n v="0"/>
    <x v="0"/>
    <s v="Obesity"/>
    <s v="Normal"/>
    <d v="1977-12-17T00:00:00"/>
    <n v="39670.44"/>
    <s v="tier - 2"/>
    <s v="tier - 1"/>
    <s v="R1012"/>
    <n v="45"/>
  </r>
  <r>
    <s v="Id120"/>
    <s v="Meb"/>
    <n v="42.13"/>
    <n v="5.2"/>
    <s v="yes"/>
    <s v="No"/>
    <s v="No"/>
    <n v="1"/>
    <x v="0"/>
    <s v="Obesity"/>
    <s v="Normal"/>
    <d v="1995-09-07T00:00:00"/>
    <n v="39611.760000000002"/>
    <s v="tier - 1"/>
    <s v="tier - 3"/>
    <s v="R1013"/>
    <n v="27"/>
  </r>
  <r>
    <s v="Id121"/>
    <s v="Aaqib L."/>
    <n v="30.78"/>
    <n v="8.4499999999999993"/>
    <s v="yes"/>
    <s v="No"/>
    <s v="No"/>
    <n v="0"/>
    <x v="0"/>
    <s v="Obesity"/>
    <s v="Diabetes"/>
    <d v="1981-12-05T00:00:00"/>
    <n v="39597.410000000003"/>
    <s v="tier - 1"/>
    <s v="tier - 2"/>
    <s v="R1017"/>
    <n v="41"/>
  </r>
  <r>
    <s v="Id122"/>
    <s v="Craig A."/>
    <n v="31.35"/>
    <n v="9.5399999999999991"/>
    <s v="No"/>
    <s v="No"/>
    <s v="No"/>
    <n v="0"/>
    <x v="0"/>
    <s v="Obesity"/>
    <s v="Diabetes"/>
    <d v="1978-11-12T00:00:00"/>
    <n v="39556.49"/>
    <s v="tier - 1"/>
    <s v="tier - 2"/>
    <s v="R1015"/>
    <n v="44"/>
  </r>
  <r>
    <s v="Id123"/>
    <s v="Meredith"/>
    <n v="41.46"/>
    <n v="4.99"/>
    <s v="yes"/>
    <s v="No"/>
    <s v="No"/>
    <n v="2"/>
    <x v="0"/>
    <s v="Obesity"/>
    <s v="Normal"/>
    <d v="1966-11-24T00:00:00"/>
    <n v="39396.86"/>
    <s v="tier - 2"/>
    <s v="tier - 2"/>
    <s v="R1011"/>
    <n v="56"/>
  </r>
  <r>
    <s v="Id124"/>
    <s v="Doug"/>
    <n v="48"/>
    <n v="10.54"/>
    <s v="No"/>
    <s v="No"/>
    <s v="No"/>
    <n v="0"/>
    <x v="0"/>
    <s v="Obesity"/>
    <s v="Diabetes"/>
    <d v="1978-06-05T00:00:00"/>
    <n v="39352.6"/>
    <s v="tier - 2"/>
    <s v="tier - 3"/>
    <s v="R1011"/>
    <n v="45"/>
  </r>
  <r>
    <s v="Id125"/>
    <s v="Elizabeth J."/>
    <n v="49.13"/>
    <n v="4.54"/>
    <s v="No"/>
    <s v="No"/>
    <s v="No"/>
    <n v="0"/>
    <x v="0"/>
    <s v="Obesity"/>
    <s v="Normal"/>
    <d v="1982-10-16T00:00:00"/>
    <n v="39315.279999999999"/>
    <s v="tier - 2"/>
    <s v="tier - 3"/>
    <s v="R1011"/>
    <n v="40"/>
  </r>
  <r>
    <s v="Id126"/>
    <s v="Matthew P"/>
    <n v="37.799999999999997"/>
    <n v="6.29"/>
    <s v="No"/>
    <s v="No"/>
    <s v="No"/>
    <n v="1"/>
    <x v="0"/>
    <s v="Obesity"/>
    <s v="Prediabetes"/>
    <d v="1992-12-30T00:00:00"/>
    <n v="39241.440000000002"/>
    <s v="tier - 1"/>
    <s v="tier - 3"/>
    <s v="R1011"/>
    <n v="30"/>
  </r>
  <r>
    <s v="Id127"/>
    <s v="Guillermo Sr."/>
    <n v="38.299999999999997"/>
    <n v="9.51"/>
    <s v="No"/>
    <s v="No"/>
    <s v="No"/>
    <n v="0"/>
    <x v="0"/>
    <s v="Obesity"/>
    <s v="Diabetes"/>
    <d v="1962-11-07T00:00:00"/>
    <n v="39221.120000000003"/>
    <s v="tier - 2"/>
    <s v="tier - 1"/>
    <s v="R1011"/>
    <n v="60"/>
  </r>
  <r>
    <s v="Id128"/>
    <s v="Ryan C"/>
    <n v="32.774999999999999"/>
    <n v="4.72"/>
    <s v="No"/>
    <s v="No"/>
    <s v="No"/>
    <n v="0"/>
    <x v="0"/>
    <s v="Obesity"/>
    <s v="Normal"/>
    <d v="1982-12-04T00:00:00"/>
    <n v="39125.33"/>
    <s v="tier - 1"/>
    <s v="tier - 1"/>
    <s v="R1016"/>
    <n v="40"/>
  </r>
  <r>
    <s v="Id129"/>
    <s v="Dane"/>
    <n v="34.200000000000003"/>
    <n v="5.91"/>
    <s v="yes"/>
    <s v="No"/>
    <s v="No"/>
    <n v="0"/>
    <x v="0"/>
    <s v="Obesity"/>
    <s v="Prediabetes"/>
    <d v="1985-07-20T00:00:00"/>
    <n v="39047.29"/>
    <s v="tier - 1"/>
    <s v="tier - 3"/>
    <s v="R1017"/>
    <n v="37"/>
  </r>
  <r>
    <s v="Id130"/>
    <s v="Jonas"/>
    <n v="30.2"/>
    <n v="9.58"/>
    <s v="No"/>
    <s v="No"/>
    <s v="No"/>
    <n v="0"/>
    <x v="0"/>
    <s v="Obesity"/>
    <s v="Diabetes"/>
    <d v="1978-07-12T00:00:00"/>
    <n v="38998.550000000003"/>
    <s v="tier - 1"/>
    <s v="tier - 1"/>
    <s v="R1011"/>
    <n v="44"/>
  </r>
  <r>
    <s v="Id131"/>
    <s v="George E"/>
    <n v="48.32"/>
    <n v="5.77"/>
    <s v="No"/>
    <s v="No"/>
    <s v="No"/>
    <n v="0"/>
    <x v="0"/>
    <s v="Obesity"/>
    <s v="Prediabetes"/>
    <d v="1980-06-24T00:00:00"/>
    <n v="38947.43"/>
    <s v="tier - 2"/>
    <s v="tier - 3"/>
    <s v="R1011"/>
    <n v="42"/>
  </r>
  <r>
    <s v="Id132"/>
    <s v="Sara S"/>
    <n v="44.86"/>
    <n v="4.38"/>
    <s v="yes"/>
    <s v="No"/>
    <s v="No"/>
    <n v="0"/>
    <x v="0"/>
    <s v="Obesity"/>
    <s v="Normal"/>
    <d v="1976-12-15T00:00:00"/>
    <n v="38932.559999999998"/>
    <s v="tier - 2"/>
    <s v="tier - 3"/>
    <s v="R1011"/>
    <n v="46"/>
  </r>
  <r>
    <s v="Id133"/>
    <s v="Nick"/>
    <n v="52.15"/>
    <n v="5.65"/>
    <s v="No"/>
    <s v="No"/>
    <s v="No"/>
    <n v="1"/>
    <x v="0"/>
    <s v="Obesity"/>
    <s v="Normal"/>
    <d v="1987-08-16T00:00:00"/>
    <n v="38924.04"/>
    <s v="tier - 2"/>
    <s v="tier - 2"/>
    <s v="R1011"/>
    <n v="35"/>
  </r>
  <r>
    <s v="Id134"/>
    <s v="Timothy"/>
    <n v="41.12"/>
    <n v="7.54"/>
    <s v="yes"/>
    <s v="No"/>
    <s v="No"/>
    <n v="0"/>
    <x v="0"/>
    <s v="Obesity"/>
    <s v="Diabetes"/>
    <d v="1967-06-30T00:00:00"/>
    <n v="38893.360000000001"/>
    <s v="tier - 1"/>
    <s v="tier - 2"/>
    <s v="R1011"/>
    <n v="55"/>
  </r>
  <r>
    <s v="Id135"/>
    <s v="Becky L"/>
    <n v="38.39"/>
    <n v="5.1100000000000003"/>
    <s v="yes"/>
    <s v="No"/>
    <s v="No"/>
    <n v="1"/>
    <x v="0"/>
    <s v="Obesity"/>
    <s v="Normal"/>
    <d v="1964-12-06T00:00:00"/>
    <n v="38869.25"/>
    <s v="tier - 2"/>
    <s v="tier - 2"/>
    <s v="R1011"/>
    <n v="58"/>
  </r>
  <r>
    <s v="Id136"/>
    <s v="Steph K."/>
    <n v="46.85"/>
    <n v="4.25"/>
    <s v="No"/>
    <s v="No"/>
    <s v="Yes"/>
    <n v="1"/>
    <x v="0"/>
    <s v="Obesity"/>
    <s v="Normal"/>
    <d v="1979-10-03T00:00:00"/>
    <n v="38836.980000000003"/>
    <s v="tier - 2"/>
    <s v="tier - 1"/>
    <s v="R1011"/>
    <n v="43"/>
  </r>
  <r>
    <s v="Id137"/>
    <s v="Kristine B."/>
    <n v="42.24"/>
    <n v="5.55"/>
    <s v="No"/>
    <s v="yes"/>
    <s v="No"/>
    <n v="1"/>
    <x v="0"/>
    <s v="Obesity"/>
    <s v="Normal"/>
    <d v="2004-06-05T00:00:00"/>
    <n v="38792.69"/>
    <s v="tier - 2"/>
    <s v="tier - 2"/>
    <s v="R1013"/>
    <n v="19"/>
  </r>
  <r>
    <s v="Id138"/>
    <s v="Taylor B"/>
    <n v="34.39"/>
    <n v="5.78"/>
    <s v="No"/>
    <s v="No"/>
    <s v="No"/>
    <n v="0"/>
    <x v="0"/>
    <s v="Obesity"/>
    <s v="Prediabetes"/>
    <d v="1991-09-08T00:00:00"/>
    <n v="38746.36"/>
    <s v="tier - 1"/>
    <s v="tier - 2"/>
    <s v="R1012"/>
    <n v="31"/>
  </r>
  <r>
    <s v="Id139"/>
    <s v="William"/>
    <n v="42.89"/>
    <n v="5.28"/>
    <s v="yes"/>
    <s v="No"/>
    <s v="No"/>
    <n v="0"/>
    <x v="0"/>
    <s v="Obesity"/>
    <s v="Normal"/>
    <d v="1976-10-15T00:00:00"/>
    <n v="38740.120000000003"/>
    <s v="tier - 2"/>
    <s v="tier - 2"/>
    <s v="R1012"/>
    <n v="46"/>
  </r>
  <r>
    <s v="Id140"/>
    <s v="Sage"/>
    <n v="36.299999999999997"/>
    <n v="5.39"/>
    <s v="No"/>
    <s v="No"/>
    <s v="No"/>
    <n v="0"/>
    <x v="0"/>
    <s v="Obesity"/>
    <s v="Normal"/>
    <d v="1991-08-02T00:00:00"/>
    <n v="38711"/>
    <s v="tier - 2"/>
    <s v="tier - 2"/>
    <s v="R1011"/>
    <n v="31"/>
  </r>
  <r>
    <s v="Id141"/>
    <s v="Cole"/>
    <n v="35.200000000000003"/>
    <n v="8.01"/>
    <s v="yes"/>
    <s v="No"/>
    <s v="No"/>
    <n v="1"/>
    <x v="0"/>
    <s v="Obesity"/>
    <s v="Diabetes"/>
    <d v="1986-11-20T00:00:00"/>
    <n v="38709.18"/>
    <s v="tier - 1"/>
    <s v="tier - 3"/>
    <s v="R1013"/>
    <n v="36"/>
  </r>
  <r>
    <s v="Id142"/>
    <s v="Jesse"/>
    <n v="53.62"/>
    <n v="5.21"/>
    <s v="No"/>
    <s v="No"/>
    <s v="No"/>
    <n v="0"/>
    <x v="0"/>
    <s v="Obesity"/>
    <s v="Normal"/>
    <d v="1990-06-13T00:00:00"/>
    <n v="38652.089999999997"/>
    <s v="tier - 2"/>
    <s v="tier - 2"/>
    <s v="R1011"/>
    <n v="32"/>
  </r>
  <r>
    <s v="Id143"/>
    <s v="Tammi J."/>
    <n v="36.67"/>
    <n v="6.27"/>
    <s v="No"/>
    <s v="No"/>
    <s v="No"/>
    <n v="0"/>
    <x v="0"/>
    <s v="Obesity"/>
    <s v="Prediabetes"/>
    <d v="1999-12-12T00:00:00"/>
    <n v="38511.629999999997"/>
    <s v="tier - 2"/>
    <s v="tier - 2"/>
    <s v="R1024"/>
    <n v="23"/>
  </r>
  <r>
    <s v="Id144"/>
    <s v="Matthew S."/>
    <n v="33.4"/>
    <n v="10.73"/>
    <s v="yes"/>
    <s v="No"/>
    <s v="No"/>
    <n v="1"/>
    <x v="0"/>
    <s v="Obesity"/>
    <s v="Diabetes"/>
    <d v="1986-07-21T00:00:00"/>
    <n v="38415.47"/>
    <s v="tier - 1"/>
    <s v="tier - 2"/>
    <s v="R1011"/>
    <n v="36"/>
  </r>
  <r>
    <s v="Id145"/>
    <s v="Eric"/>
    <n v="42.71"/>
    <n v="10.52"/>
    <s v="No"/>
    <s v="No"/>
    <s v="No"/>
    <n v="0"/>
    <x v="0"/>
    <s v="Obesity"/>
    <s v="Diabetes"/>
    <d v="1971-06-23T00:00:00"/>
    <n v="38405.26"/>
    <s v="tier - 2"/>
    <s v="tier - 1"/>
    <s v="R1011"/>
    <n v="51"/>
  </r>
  <r>
    <s v="Id146"/>
    <s v="Valeria R"/>
    <n v="41.52"/>
    <n v="11.82"/>
    <s v="yes"/>
    <s v="No"/>
    <s v="No"/>
    <n v="2"/>
    <x v="0"/>
    <s v="Obesity"/>
    <s v="Diabetes"/>
    <d v="1970-09-22T00:00:00"/>
    <n v="38389.79"/>
    <s v="tier - 2"/>
    <s v="tier - 3"/>
    <s v="R1011"/>
    <n v="52"/>
  </r>
  <r>
    <s v="Id147"/>
    <s v="Michael P"/>
    <n v="39.4"/>
    <n v="6.76"/>
    <s v="No"/>
    <s v="No"/>
    <s v="No"/>
    <n v="0"/>
    <x v="0"/>
    <s v="Obesity"/>
    <s v="Diabetes"/>
    <d v="2002-07-17T00:00:00"/>
    <n v="38344.57"/>
    <s v="tier - 1"/>
    <s v="tier - 3"/>
    <s v="R1011"/>
    <n v="20"/>
  </r>
  <r>
    <s v="Id148"/>
    <s v="Rami"/>
    <n v="46.45"/>
    <n v="5.62"/>
    <s v="No"/>
    <s v="No"/>
    <s v="No"/>
    <n v="0"/>
    <x v="0"/>
    <s v="Obesity"/>
    <s v="Normal"/>
    <d v="1980-06-12T00:00:00"/>
    <n v="38313.129999999997"/>
    <s v="tier - 1"/>
    <s v="tier - 3"/>
    <s v="R1011"/>
    <n v="42"/>
  </r>
  <r>
    <s v="Id149"/>
    <s v="Denis"/>
    <n v="35.75"/>
    <n v="4.1900000000000004"/>
    <s v="No"/>
    <s v="No"/>
    <s v="No"/>
    <n v="0"/>
    <x v="0"/>
    <s v="Obesity"/>
    <s v="Normal"/>
    <d v="1989-09-30T00:00:00"/>
    <n v="38282.75"/>
    <s v="tier - 1"/>
    <s v="tier - 2"/>
    <s v="R1013"/>
    <n v="33"/>
  </r>
  <r>
    <s v="Id150"/>
    <s v="Brian E"/>
    <n v="26.07"/>
    <n v="5.32"/>
    <s v="No"/>
    <s v="No"/>
    <s v="No"/>
    <n v="0"/>
    <x v="0"/>
    <s v="Overweight"/>
    <s v="Normal"/>
    <d v="1980-08-16T00:00:00"/>
    <n v="38245.589999999997"/>
    <s v="tier - 1"/>
    <s v="tier - 2"/>
    <s v="R1013"/>
    <n v="42"/>
  </r>
  <r>
    <s v="Id151"/>
    <s v="Bonnie"/>
    <n v="36.54"/>
    <n v="4.46"/>
    <s v="yes"/>
    <s v="No"/>
    <s v="No"/>
    <n v="1"/>
    <x v="0"/>
    <s v="Obesity"/>
    <s v="Normal"/>
    <d v="1964-07-16T00:00:00"/>
    <n v="38241.74"/>
    <s v="tier - 2"/>
    <s v="tier - 3"/>
    <s v="R1011"/>
    <n v="58"/>
  </r>
  <r>
    <s v="Id152"/>
    <s v="Michael P"/>
    <n v="51.64"/>
    <n v="5.65"/>
    <s v="No"/>
    <s v="No"/>
    <s v="No"/>
    <n v="0"/>
    <x v="0"/>
    <s v="Obesity"/>
    <s v="Normal"/>
    <d v="1989-07-08T00:00:00"/>
    <n v="38237.339999999997"/>
    <s v="tier - 2"/>
    <s v="tier - 3"/>
    <s v="R1011"/>
    <n v="33"/>
  </r>
  <r>
    <s v="Id153"/>
    <s v="Paul"/>
    <n v="42.83"/>
    <n v="6.04"/>
    <s v="No"/>
    <s v="No"/>
    <s v="No"/>
    <n v="2"/>
    <x v="0"/>
    <s v="Obesity"/>
    <s v="Prediabetes"/>
    <d v="1972-10-19T00:00:00"/>
    <n v="38189.1"/>
    <s v="tier - 2"/>
    <s v="tier - 2"/>
    <s v="R1011"/>
    <n v="50"/>
  </r>
  <r>
    <s v="Id154"/>
    <s v="Michael"/>
    <n v="40.15"/>
    <n v="5.76"/>
    <s v="No"/>
    <s v="No"/>
    <s v="No"/>
    <n v="1"/>
    <x v="0"/>
    <s v="Obesity"/>
    <s v="Prediabetes"/>
    <d v="1998-07-29T00:00:00"/>
    <n v="38126.25"/>
    <s v="tier - 1"/>
    <s v="tier - 3"/>
    <s v="R1013"/>
    <n v="24"/>
  </r>
  <r>
    <s v="Id155"/>
    <s v="Samuel"/>
    <n v="27.8"/>
    <n v="4.3600000000000003"/>
    <s v="No"/>
    <s v="No"/>
    <s v="Yes"/>
    <n v="1"/>
    <x v="0"/>
    <s v="Overweight"/>
    <s v="Normal"/>
    <d v="1979-09-09T00:00:00"/>
    <n v="37829.72"/>
    <s v="tier - 1"/>
    <s v="tier - 2"/>
    <s v="R1011"/>
    <n v="43"/>
  </r>
  <r>
    <s v="Id156"/>
    <s v="Matthew"/>
    <n v="45.81"/>
    <n v="4.76"/>
    <s v="yes"/>
    <s v="No"/>
    <s v="Yes"/>
    <n v="1"/>
    <x v="0"/>
    <s v="Obesity"/>
    <s v="Normal"/>
    <d v="1983-11-26T00:00:00"/>
    <n v="37800.980000000003"/>
    <s v="tier - 2"/>
    <s v="tier - 2"/>
    <s v="R1011"/>
    <n v="39"/>
  </r>
  <r>
    <s v="Id157"/>
    <s v="Daniel"/>
    <n v="34.43"/>
    <n v="10.82"/>
    <s v="yes"/>
    <s v="No"/>
    <s v="No"/>
    <n v="1"/>
    <x v="0"/>
    <s v="Obesity"/>
    <s v="Diabetes"/>
    <d v="1986-10-15T00:00:00"/>
    <n v="37742.58"/>
    <s v="tier - 1"/>
    <s v="tier - 1"/>
    <s v="R1013"/>
    <n v="36"/>
  </r>
  <r>
    <s v="Id158"/>
    <s v="Syndy"/>
    <n v="41.33"/>
    <n v="4.01"/>
    <s v="yes"/>
    <s v="No"/>
    <s v="No"/>
    <n v="0"/>
    <x v="0"/>
    <s v="Obesity"/>
    <s v="Normal"/>
    <d v="1976-09-18T00:00:00"/>
    <n v="37735.199999999997"/>
    <s v="tier - 2"/>
    <s v="tier - 2"/>
    <s v="R1011"/>
    <n v="46"/>
  </r>
  <r>
    <s v="Id159"/>
    <s v="Aleksandra"/>
    <n v="31.92"/>
    <n v="5.12"/>
    <s v="yes"/>
    <s v="No"/>
    <s v="No"/>
    <n v="1"/>
    <x v="0"/>
    <s v="Obesity"/>
    <s v="Normal"/>
    <d v="1988-10-10T00:00:00"/>
    <n v="37701.879999999997"/>
    <s v="tier - 2"/>
    <s v="tier - 3"/>
    <s v="R1023"/>
    <n v="34"/>
  </r>
  <r>
    <s v="Id160"/>
    <s v="Steeve T Sr."/>
    <n v="39.799999999999997"/>
    <n v="10.54"/>
    <s v="yes"/>
    <s v="No"/>
    <s v="No"/>
    <n v="2"/>
    <x v="0"/>
    <s v="Obesity"/>
    <s v="Diabetes"/>
    <d v="1970-09-28T00:00:00"/>
    <n v="37675.06"/>
    <s v="tier - 2"/>
    <s v="tier - 3"/>
    <s v="R1011"/>
    <n v="52"/>
  </r>
  <r>
    <s v="Id161"/>
    <s v="Richard"/>
    <n v="42.82"/>
    <n v="4.21"/>
    <s v="No"/>
    <s v="No"/>
    <s v="No"/>
    <n v="0"/>
    <x v="0"/>
    <s v="Obesity"/>
    <s v="Normal"/>
    <d v="1982-12-20T00:00:00"/>
    <n v="37650.74"/>
    <s v="tier - 2"/>
    <s v="tier - 2"/>
    <s v="R1012"/>
    <n v="40"/>
  </r>
  <r>
    <s v="Id162"/>
    <s v="Aaron T"/>
    <n v="33.630000000000003"/>
    <n v="5.42"/>
    <s v="No"/>
    <s v="No"/>
    <s v="No"/>
    <n v="0"/>
    <x v="0"/>
    <s v="Obesity"/>
    <s v="Normal"/>
    <d v="1990-11-16T00:00:00"/>
    <n v="37607.53"/>
    <s v="tier - 1"/>
    <s v="tier - 2"/>
    <s v="R1019"/>
    <n v="32"/>
  </r>
  <r>
    <s v="Id163"/>
    <s v="Akira"/>
    <n v="37.07"/>
    <n v="4.28"/>
    <s v="No"/>
    <s v="yes"/>
    <s v="No"/>
    <n v="1"/>
    <x v="0"/>
    <s v="Obesity"/>
    <s v="Normal"/>
    <d v="2000-08-12T00:00:00"/>
    <n v="37484.449999999997"/>
    <s v="tier - 1"/>
    <s v="tier - 1"/>
    <s v="R1013"/>
    <n v="22"/>
  </r>
  <r>
    <s v="Id164"/>
    <s v="Ben"/>
    <n v="35.625"/>
    <n v="8.9"/>
    <s v="No"/>
    <s v="No"/>
    <s v="No"/>
    <n v="0"/>
    <x v="0"/>
    <s v="Obesity"/>
    <s v="Diabetes"/>
    <d v="2002-09-27T00:00:00"/>
    <n v="37465.339999999997"/>
    <s v="tier - 1"/>
    <s v="tier - 2"/>
    <s v="R1012"/>
    <n v="20"/>
  </r>
  <r>
    <s v="Id165"/>
    <s v="Jana"/>
    <n v="42.69"/>
    <n v="4.8899999999999997"/>
    <s v="No"/>
    <s v="No"/>
    <s v="Yes"/>
    <n v="1"/>
    <x v="0"/>
    <s v="Obesity"/>
    <s v="Normal"/>
    <d v="1979-10-03T00:00:00"/>
    <n v="37425.94"/>
    <s v="tier - 2"/>
    <s v="tier - 1"/>
    <s v="R1011"/>
    <n v="43"/>
  </r>
  <r>
    <s v="Id166"/>
    <s v="Jay T."/>
    <n v="37.869999999999997"/>
    <n v="4.29"/>
    <s v="yes"/>
    <s v="No"/>
    <s v="Yes"/>
    <n v="1"/>
    <x v="0"/>
    <s v="Obesity"/>
    <s v="Normal"/>
    <d v="1969-09-30T00:00:00"/>
    <n v="37277.269999999997"/>
    <s v="tier - 1"/>
    <s v="tier - 3"/>
    <s v="R1011"/>
    <n v="53"/>
  </r>
  <r>
    <s v="Id167"/>
    <s v="Marie-Helene"/>
    <n v="40.61"/>
    <n v="8"/>
    <s v="yes"/>
    <s v="No"/>
    <s v="No"/>
    <n v="1"/>
    <x v="0"/>
    <s v="Obesity"/>
    <s v="Diabetes"/>
    <d v="1975-07-09T00:00:00"/>
    <n v="37272.339999999997"/>
    <s v="tier - 2"/>
    <s v="tier - 3"/>
    <s v="R1011"/>
    <n v="47"/>
  </r>
  <r>
    <s v="Id168"/>
    <s v="Bret R"/>
    <n v="30.78"/>
    <n v="4.67"/>
    <s v="yes"/>
    <s v="No"/>
    <s v="No"/>
    <n v="0"/>
    <x v="0"/>
    <s v="Obesity"/>
    <s v="Normal"/>
    <d v="1985-08-17T00:00:00"/>
    <n v="37270.15"/>
    <s v="tier - 2"/>
    <s v="tier - 1"/>
    <s v="R1024"/>
    <n v="37"/>
  </r>
  <r>
    <s v="Id169"/>
    <s v="Gardner L"/>
    <n v="49.49"/>
    <n v="4.5"/>
    <s v="No"/>
    <s v="No"/>
    <s v="No"/>
    <n v="0"/>
    <x v="0"/>
    <s v="Obesity"/>
    <s v="Normal"/>
    <d v="1990-08-17T00:00:00"/>
    <n v="37251.22"/>
    <s v="tier - 2"/>
    <s v="tier - 2"/>
    <s v="R1011"/>
    <n v="32"/>
  </r>
  <r>
    <s v="Id170"/>
    <s v="Bobby"/>
    <n v="37.619999999999997"/>
    <n v="6.32"/>
    <s v="yes"/>
    <s v="yes"/>
    <s v="No"/>
    <n v="2"/>
    <x v="0"/>
    <s v="Obesity"/>
    <s v="Prediabetes"/>
    <d v="2000-10-05T00:00:00"/>
    <n v="37165.160000000003"/>
    <s v="tier - 1"/>
    <s v="tier - 3"/>
    <s v="?"/>
    <n v="22"/>
  </r>
  <r>
    <s v="Id171"/>
    <s v="Natalie"/>
    <n v="36.08"/>
    <n v="6.1"/>
    <s v="yes"/>
    <s v="No"/>
    <s v="No"/>
    <n v="1"/>
    <x v="0"/>
    <s v="Obesity"/>
    <s v="Prediabetes"/>
    <d v="1995-08-30T00:00:00"/>
    <n v="37133.9"/>
    <s v="tier - 2"/>
    <s v="tier - 2"/>
    <s v="R1013"/>
    <n v="27"/>
  </r>
  <r>
    <s v="Id172"/>
    <s v="Lina"/>
    <n v="33.5"/>
    <n v="5.4"/>
    <s v="No"/>
    <s v="No"/>
    <s v="No"/>
    <n v="0"/>
    <x v="0"/>
    <s v="Obesity"/>
    <s v="Normal"/>
    <d v="1989-07-10T00:00:00"/>
    <n v="37079.370000000003"/>
    <s v="tier - 2"/>
    <s v="tier - 3"/>
    <s v="R1011"/>
    <n v="33"/>
  </r>
  <r>
    <s v="Id173"/>
    <s v="Zebulon"/>
    <n v="47.46"/>
    <n v="6.24"/>
    <s v="yes"/>
    <s v="No"/>
    <s v="No"/>
    <n v="1"/>
    <x v="0"/>
    <s v="Obesity"/>
    <s v="Prediabetes"/>
    <d v="1988-10-17T00:00:00"/>
    <n v="37076.370000000003"/>
    <s v="tier - 2"/>
    <s v="tier - 1"/>
    <s v="R1011"/>
    <n v="34"/>
  </r>
  <r>
    <s v="Id174"/>
    <s v="Amanda"/>
    <n v="49.24"/>
    <n v="4.45"/>
    <s v="No"/>
    <s v="No"/>
    <s v="No"/>
    <n v="0"/>
    <x v="0"/>
    <s v="Obesity"/>
    <s v="Normal"/>
    <d v="1991-06-01T00:00:00"/>
    <n v="37040.879999999997"/>
    <s v="tier - 2"/>
    <s v="tier - 2"/>
    <s v="R1011"/>
    <n v="32"/>
  </r>
  <r>
    <s v="Id175"/>
    <s v="Greg"/>
    <n v="54.4"/>
    <n v="5.22"/>
    <s v="No"/>
    <s v="No"/>
    <s v="No"/>
    <n v="1"/>
    <x v="0"/>
    <s v="Obesity"/>
    <s v="Normal"/>
    <d v="1992-08-13T00:00:00"/>
    <n v="36976.449999999997"/>
    <s v="tier - 2"/>
    <s v="tier - 3"/>
    <s v="R1011"/>
    <n v="30"/>
  </r>
  <r>
    <s v="Id176"/>
    <s v="John"/>
    <n v="35.53"/>
    <n v="4.6100000000000003"/>
    <s v="No"/>
    <s v="No"/>
    <s v="No"/>
    <n v="1"/>
    <x v="0"/>
    <s v="Obesity"/>
    <s v="Normal"/>
    <d v="1992-07-25T00:00:00"/>
    <n v="36950.26"/>
    <s v="tier - 1"/>
    <s v="tier - 1"/>
    <s v="R1013"/>
    <n v="30"/>
  </r>
  <r>
    <s v="Id177"/>
    <s v="Kelsey A."/>
    <n v="39.729999999999997"/>
    <n v="6.24"/>
    <s v="No"/>
    <s v="No"/>
    <s v="No"/>
    <n v="0"/>
    <x v="0"/>
    <s v="Obesity"/>
    <s v="Prediabetes"/>
    <d v="1977-08-13T00:00:00"/>
    <n v="36935.64"/>
    <s v="tier - 2"/>
    <s v="tier - 1"/>
    <s v="R1011"/>
    <n v="45"/>
  </r>
  <r>
    <s v="Id178"/>
    <s v="Bronwen L"/>
    <n v="35.68"/>
    <n v="10.039999999999999"/>
    <s v="No"/>
    <s v="No"/>
    <s v="No"/>
    <n v="0"/>
    <x v="0"/>
    <s v="Obesity"/>
    <s v="Diabetes"/>
    <d v="1968-07-22T00:00:00"/>
    <n v="36922.61"/>
    <s v="tier - 2"/>
    <s v="tier - 1"/>
    <s v="R1011"/>
    <n v="54"/>
  </r>
  <r>
    <s v="Id179"/>
    <s v="Manuela"/>
    <n v="48.86"/>
    <n v="6.09"/>
    <s v="No"/>
    <s v="No"/>
    <s v="No"/>
    <n v="0"/>
    <x v="0"/>
    <s v="Obesity"/>
    <s v="Prediabetes"/>
    <d v="1991-06-10T00:00:00"/>
    <n v="36911.99"/>
    <s v="tier - 2"/>
    <s v="tier - 2"/>
    <s v="R1011"/>
    <n v="31"/>
  </r>
  <r>
    <s v="Id180"/>
    <s v="Jennifer L"/>
    <n v="34.799999999999997"/>
    <n v="11.4"/>
    <s v="yes"/>
    <s v="No"/>
    <s v="Yes"/>
    <n v="1"/>
    <x v="1"/>
    <s v="Obesity"/>
    <s v="Diabetes"/>
    <d v="1963-07-24T00:00:00"/>
    <n v="36910.61"/>
    <s v="tier - 2"/>
    <s v="tier - 2"/>
    <s v="R1011"/>
    <n v="59"/>
  </r>
  <r>
    <s v="Id181"/>
    <s v="Abby W."/>
    <n v="32.49"/>
    <n v="4.29"/>
    <s v="No"/>
    <s v="No"/>
    <s v="Yes"/>
    <n v="1"/>
    <x v="0"/>
    <s v="Obesity"/>
    <s v="Normal"/>
    <d v="2003-07-21T00:00:00"/>
    <n v="36898.730000000003"/>
    <s v="tier - 2"/>
    <s v="tier - 1"/>
    <s v="R1012"/>
    <n v="19"/>
  </r>
  <r>
    <s v="Id182"/>
    <s v="Tyler"/>
    <n v="39"/>
    <n v="5.7"/>
    <s v="No"/>
    <s v="No"/>
    <s v="No"/>
    <n v="2"/>
    <x v="0"/>
    <s v="Obesity"/>
    <s v="Prediabetes"/>
    <d v="1972-08-05T00:00:00"/>
    <n v="36889.99"/>
    <s v="tier - 1"/>
    <s v="tier - 3"/>
    <s v="R1011"/>
    <n v="50"/>
  </r>
  <r>
    <s v="Id183"/>
    <s v="Jeffrey"/>
    <n v="35.299999999999997"/>
    <n v="6.09"/>
    <s v="No"/>
    <s v="No"/>
    <s v="No"/>
    <n v="1"/>
    <x v="0"/>
    <s v="Obesity"/>
    <s v="Prediabetes"/>
    <d v="1992-07-04T00:00:00"/>
    <n v="36837.47"/>
    <s v="tier - 2"/>
    <s v="tier - 3"/>
    <s v="R1011"/>
    <n v="30"/>
  </r>
  <r>
    <s v="Id184"/>
    <s v="Matthew F"/>
    <n v="33.42"/>
    <n v="10.67"/>
    <s v="No"/>
    <s v="No"/>
    <s v="No"/>
    <n v="0"/>
    <x v="0"/>
    <s v="Obesity"/>
    <s v="Diabetes"/>
    <d v="1965-06-28T00:00:00"/>
    <n v="36795.29"/>
    <s v="tier - 2"/>
    <s v="tier - 1"/>
    <s v="R1011"/>
    <n v="57"/>
  </r>
  <r>
    <s v="Id185"/>
    <s v="Ryan J."/>
    <n v="37.18"/>
    <n v="6.75"/>
    <s v="yes"/>
    <s v="No"/>
    <s v="No"/>
    <n v="2"/>
    <x v="0"/>
    <s v="Obesity"/>
    <s v="Diabetes"/>
    <d v="1970-07-14T00:00:00"/>
    <n v="36786.370000000003"/>
    <s v="tier - 1"/>
    <s v="tier - 1"/>
    <s v="R1011"/>
    <n v="52"/>
  </r>
  <r>
    <s v="Id186"/>
    <s v="Amy"/>
    <n v="33.33"/>
    <n v="9.26"/>
    <s v="yes"/>
    <s v="No"/>
    <s v="No"/>
    <n v="2"/>
    <x v="1"/>
    <s v="Obesity"/>
    <s v="Diabetes"/>
    <d v="1961-12-29T00:00:00"/>
    <n v="36580.28"/>
    <s v="tier - 2"/>
    <s v="tier - 2"/>
    <s v="R1013"/>
    <n v="61"/>
  </r>
  <r>
    <s v="Id187"/>
    <s v="Andrew P"/>
    <n v="53.21"/>
    <n v="4.2699999999999996"/>
    <s v="No"/>
    <s v="No"/>
    <s v="No"/>
    <n v="1"/>
    <x v="0"/>
    <s v="Obesity"/>
    <s v="Normal"/>
    <d v="1992-07-09T00:00:00"/>
    <n v="36572.800000000003"/>
    <s v="tier - 1"/>
    <s v="tier - 2"/>
    <s v="R1011"/>
    <n v="30"/>
  </r>
  <r>
    <s v="Id188"/>
    <s v="George M. V"/>
    <n v="38.729999999999997"/>
    <n v="11.51"/>
    <s v="No"/>
    <s v="No"/>
    <s v="No"/>
    <n v="2"/>
    <x v="0"/>
    <s v="Obesity"/>
    <s v="Diabetes"/>
    <d v="1973-07-09T00:00:00"/>
    <n v="36541.550000000003"/>
    <s v="tier - 2"/>
    <s v="tier - 3"/>
    <s v="R1011"/>
    <n v="49"/>
  </r>
  <r>
    <s v="Id189"/>
    <s v="Sarah"/>
    <n v="29.73"/>
    <n v="7.22"/>
    <s v="No"/>
    <s v="No"/>
    <s v="No"/>
    <n v="0"/>
    <x v="0"/>
    <s v="Overweight"/>
    <s v="Diabetes"/>
    <d v="1962-11-19T00:00:00"/>
    <n v="36445.550000000003"/>
    <s v="tier - 2"/>
    <s v="tier - 2"/>
    <s v="R1011"/>
    <n v="60"/>
  </r>
  <r>
    <s v="Id190"/>
    <s v="Lara"/>
    <n v="34.700000000000003"/>
    <n v="4.37"/>
    <s v="No"/>
    <s v="No"/>
    <s v="Yes"/>
    <n v="1"/>
    <x v="0"/>
    <s v="Obesity"/>
    <s v="Normal"/>
    <d v="2003-11-09T00:00:00"/>
    <n v="36397.58"/>
    <s v="tier - 2"/>
    <s v="tier - 3"/>
    <s v="R1011"/>
    <n v="19"/>
  </r>
  <r>
    <s v="Id191"/>
    <s v="Sebastien"/>
    <n v="38.28"/>
    <n v="11.56"/>
    <s v="yes"/>
    <s v="No"/>
    <s v="No"/>
    <n v="1"/>
    <x v="0"/>
    <s v="Obesity"/>
    <s v="Diabetes"/>
    <d v="1975-08-05T00:00:00"/>
    <n v="36350.71"/>
    <s v="tier - 1"/>
    <s v="tier - 2"/>
    <s v="R1011"/>
    <n v="47"/>
  </r>
  <r>
    <s v="Id192"/>
    <s v="Padraig"/>
    <n v="33.57"/>
    <n v="8.82"/>
    <s v="yes"/>
    <s v="No"/>
    <s v="No"/>
    <n v="0"/>
    <x v="0"/>
    <s v="Obesity"/>
    <s v="Diabetes"/>
    <d v="1967-06-18T00:00:00"/>
    <n v="36332.449999999997"/>
    <s v="tier - 1"/>
    <s v="tier - 3"/>
    <s v="R1011"/>
    <n v="55"/>
  </r>
  <r>
    <s v="Id193"/>
    <s v="Heather"/>
    <n v="52.06"/>
    <n v="4.6900000000000004"/>
    <s v="No"/>
    <s v="No"/>
    <s v="No"/>
    <n v="1"/>
    <x v="0"/>
    <s v="Obesity"/>
    <s v="Normal"/>
    <d v="1992-06-16T00:00:00"/>
    <n v="36314.050000000003"/>
    <s v="tier - 2"/>
    <s v="tier - 2"/>
    <s v="R1011"/>
    <n v="30"/>
  </r>
  <r>
    <s v="Id194"/>
    <s v="Jorge"/>
    <n v="38.17"/>
    <n v="4.53"/>
    <s v="No"/>
    <s v="yes"/>
    <s v="No"/>
    <n v="1"/>
    <x v="0"/>
    <s v="Obesity"/>
    <s v="Normal"/>
    <d v="2004-11-25T00:00:00"/>
    <n v="36307.800000000003"/>
    <s v="tier - 1"/>
    <s v="tier - 2"/>
    <s v="R1013"/>
    <n v="18"/>
  </r>
  <r>
    <s v="Id195"/>
    <s v="Jack R"/>
    <n v="36.954999999999998"/>
    <n v="5.84"/>
    <s v="No"/>
    <s v="No"/>
    <s v="Yes"/>
    <n v="1"/>
    <x v="0"/>
    <s v="Obesity"/>
    <s v="Prediabetes"/>
    <d v="2003-09-05T00:00:00"/>
    <n v="36219.410000000003"/>
    <s v="tier - 1"/>
    <s v="tier - 1"/>
    <s v="R1012"/>
    <n v="19"/>
  </r>
  <r>
    <s v="Id196"/>
    <s v="Felix"/>
    <n v="34.4"/>
    <n v="4.9000000000000004"/>
    <s v="No"/>
    <s v="No"/>
    <s v="Yes"/>
    <n v="1"/>
    <x v="0"/>
    <s v="Obesity"/>
    <s v="Normal"/>
    <d v="1993-06-28T00:00:00"/>
    <n v="36197.699999999997"/>
    <s v="tier - 1"/>
    <s v="tier - 3"/>
    <s v="R1011"/>
    <n v="29"/>
  </r>
  <r>
    <s v="Id197"/>
    <s v="Christopher C"/>
    <n v="31.73"/>
    <n v="4.3"/>
    <s v="No"/>
    <s v="No"/>
    <s v="No"/>
    <n v="0"/>
    <x v="0"/>
    <s v="Obesity"/>
    <s v="Normal"/>
    <d v="1999-08-01T00:00:00"/>
    <n v="36189.1"/>
    <s v="tier - 1"/>
    <s v="tier - 3"/>
    <s v="R1016"/>
    <n v="23"/>
  </r>
  <r>
    <s v="Id198"/>
    <s v="Jesse"/>
    <n v="36.64"/>
    <n v="11.34"/>
    <s v="No"/>
    <s v="No"/>
    <s v="No"/>
    <n v="0"/>
    <x v="0"/>
    <s v="Obesity"/>
    <s v="Diabetes"/>
    <d v="1974-12-06T00:00:00"/>
    <n v="36182.870000000003"/>
    <s v="tier - 2"/>
    <s v="tier - 3"/>
    <s v="R1012"/>
    <n v="48"/>
  </r>
  <r>
    <s v="Id199"/>
    <s v="Jill"/>
    <n v="36.85"/>
    <n v="5.88"/>
    <s v="No"/>
    <s v="yes"/>
    <s v="No"/>
    <n v="1"/>
    <x v="0"/>
    <s v="Obesity"/>
    <s v="Prediabetes"/>
    <d v="2004-11-30T00:00:00"/>
    <n v="36149.480000000003"/>
    <s v="tier - 2"/>
    <s v="tier - 2"/>
    <s v="R1013"/>
    <n v="18"/>
  </r>
  <r>
    <s v="Id200"/>
    <s v="William"/>
    <n v="33.33"/>
    <n v="5.01"/>
    <s v="yes"/>
    <s v="No"/>
    <s v="Yes"/>
    <n v="1"/>
    <x v="0"/>
    <s v="Obesity"/>
    <s v="Normal"/>
    <d v="1997-12-12T00:00:00"/>
    <n v="36124.57"/>
    <s v="tier - 1"/>
    <s v="tier - 3"/>
    <s v="R1013"/>
    <n v="25"/>
  </r>
  <r>
    <s v="Id201"/>
    <s v="Alejandro"/>
    <n v="39.14"/>
    <n v="4.4000000000000004"/>
    <s v="No"/>
    <s v="No"/>
    <s v="Yes"/>
    <n v="1"/>
    <x v="0"/>
    <s v="Obesity"/>
    <s v="Normal"/>
    <d v="1979-06-04T00:00:00"/>
    <n v="36090.49"/>
    <s v="tier - 2"/>
    <s v="tier - 2"/>
    <s v="R1011"/>
    <n v="44"/>
  </r>
  <r>
    <s v="Id202"/>
    <s v="Ian E."/>
    <n v="32.9"/>
    <n v="6.26"/>
    <s v="yes"/>
    <s v="No"/>
    <s v="No"/>
    <n v="0"/>
    <x v="0"/>
    <s v="Obesity"/>
    <s v="Prediabetes"/>
    <d v="1996-10-20T00:00:00"/>
    <n v="36085.22"/>
    <s v="tier - 1"/>
    <s v="tier - 1"/>
    <s v="R1011"/>
    <n v="26"/>
  </r>
  <r>
    <s v="Id203"/>
    <s v="Hector Sr."/>
    <n v="29.78"/>
    <n v="10.27"/>
    <s v="yes"/>
    <s v="No"/>
    <s v="Yes"/>
    <n v="1"/>
    <x v="0"/>
    <s v="Overweight"/>
    <s v="Diabetes"/>
    <d v="1963-11-22T00:00:00"/>
    <n v="36074.339999999997"/>
    <s v="tier - 2"/>
    <s v="tier - 1"/>
    <s v="R1011"/>
    <n v="59"/>
  </r>
  <r>
    <s v="Id204"/>
    <s v="Rebecca"/>
    <n v="32.78"/>
    <n v="5.27"/>
    <s v="No"/>
    <s v="No"/>
    <s v="No"/>
    <n v="0"/>
    <x v="0"/>
    <s v="Obesity"/>
    <s v="Normal"/>
    <d v="1999-12-04T00:00:00"/>
    <n v="36021.01"/>
    <s v="tier - 2"/>
    <s v="tier - 3"/>
    <s v="R1013"/>
    <n v="23"/>
  </r>
  <r>
    <s v="Id205"/>
    <s v="Matt"/>
    <n v="41.65"/>
    <n v="10.73"/>
    <s v="yes"/>
    <s v="No"/>
    <s v="No"/>
    <n v="0"/>
    <x v="0"/>
    <s v="Obesity"/>
    <s v="Diabetes"/>
    <d v="1981-08-22T00:00:00"/>
    <n v="35952.65"/>
    <s v="tier - 1"/>
    <s v="tier - 3"/>
    <s v="R1011"/>
    <n v="41"/>
  </r>
  <r>
    <s v="Id206"/>
    <s v="Elizabeth H"/>
    <n v="50.79"/>
    <n v="4.45"/>
    <s v="No"/>
    <s v="No"/>
    <s v="No"/>
    <n v="1"/>
    <x v="0"/>
    <s v="Obesity"/>
    <s v="Normal"/>
    <d v="1992-07-18T00:00:00"/>
    <n v="35883.269999999997"/>
    <s v="tier - 2"/>
    <s v="tier - 1"/>
    <s v="R1011"/>
    <n v="30"/>
  </r>
  <r>
    <s v="Id207"/>
    <s v="Grace"/>
    <n v="35.43"/>
    <n v="5.25"/>
    <s v="yes"/>
    <s v="No"/>
    <s v="No"/>
    <n v="0"/>
    <x v="0"/>
    <s v="Obesity"/>
    <s v="Normal"/>
    <d v="1976-11-04T00:00:00"/>
    <n v="35733.96"/>
    <s v="tier - 2"/>
    <s v="tier - 2"/>
    <s v="R1011"/>
    <n v="46"/>
  </r>
  <r>
    <s v="Id208"/>
    <s v="Jaime"/>
    <n v="35.25"/>
    <n v="9.51"/>
    <s v="No"/>
    <s v="No"/>
    <s v="No"/>
    <n v="0"/>
    <x v="0"/>
    <s v="Obesity"/>
    <s v="Diabetes"/>
    <d v="1974-08-15T00:00:00"/>
    <n v="35711.39"/>
    <s v="tier - 2"/>
    <s v="tier - 3"/>
    <s v="R1012"/>
    <n v="48"/>
  </r>
  <r>
    <s v="Id209"/>
    <s v="Calesse"/>
    <n v="36.85"/>
    <n v="11.12"/>
    <s v="No"/>
    <s v="No"/>
    <s v="No"/>
    <n v="0"/>
    <x v="0"/>
    <s v="Obesity"/>
    <s v="Diabetes"/>
    <d v="1978-07-19T00:00:00"/>
    <n v="35701.9"/>
    <s v="tier - 2"/>
    <s v="tier - 1"/>
    <s v="R1011"/>
    <n v="44"/>
  </r>
  <r>
    <s v="Id210"/>
    <s v="Kate L"/>
    <n v="31.02"/>
    <n v="4.5599999999999996"/>
    <s v="No"/>
    <s v="yes"/>
    <s v="No"/>
    <n v="1"/>
    <x v="0"/>
    <s v="Obesity"/>
    <s v="Normal"/>
    <d v="2000-12-17T00:00:00"/>
    <n v="35595.589999999997"/>
    <s v="tier - 2"/>
    <s v="tier - 3"/>
    <s v="R1013"/>
    <n v="22"/>
  </r>
  <r>
    <s v="Id211"/>
    <s v="Sergey"/>
    <n v="35.6"/>
    <n v="4.0199999999999996"/>
    <s v="yes"/>
    <s v="yes"/>
    <s v="No"/>
    <n v="2"/>
    <x v="0"/>
    <s v="Obesity"/>
    <s v="Normal"/>
    <d v="2000-11-19T00:00:00"/>
    <n v="35585.58"/>
    <s v="tier - 2"/>
    <s v="tier - 3"/>
    <s v="R1011"/>
    <n v="22"/>
  </r>
  <r>
    <s v="Id212"/>
    <s v="Timothy V"/>
    <n v="34.39"/>
    <n v="8.7200000000000006"/>
    <s v="No"/>
    <s v="No"/>
    <s v="No"/>
    <n v="0"/>
    <x v="0"/>
    <s v="Obesity"/>
    <s v="Diabetes"/>
    <d v="1971-07-10T00:00:00"/>
    <n v="35583.17"/>
    <s v="tier - 1"/>
    <s v="tier - 3"/>
    <s v="R1011"/>
    <n v="51"/>
  </r>
  <r>
    <s v="Id213"/>
    <s v="Andrew S"/>
    <n v="29.06"/>
    <n v="6.25"/>
    <s v="yes"/>
    <s v="No"/>
    <s v="No"/>
    <n v="1"/>
    <x v="0"/>
    <s v="Overweight"/>
    <s v="Prediabetes"/>
    <d v="1964-07-29T00:00:00"/>
    <n v="35573.26"/>
    <s v="tier - 2"/>
    <s v="tier - 1"/>
    <s v="R1011"/>
    <n v="58"/>
  </r>
  <r>
    <s v="Id214"/>
    <s v="Matthew D"/>
    <n v="35.799999999999997"/>
    <n v="7.32"/>
    <s v="No"/>
    <s v="No"/>
    <s v="No"/>
    <n v="2"/>
    <x v="0"/>
    <s v="Obesity"/>
    <s v="Diabetes"/>
    <d v="1973-11-27T00:00:00"/>
    <n v="35547.72"/>
    <s v="tier - 1"/>
    <s v="tier - 1"/>
    <s v="R1011"/>
    <n v="49"/>
  </r>
  <r>
    <s v="Id215"/>
    <s v="Jessica"/>
    <n v="49.8"/>
    <n v="4.24"/>
    <s v="No"/>
    <s v="No"/>
    <s v="No"/>
    <n v="1"/>
    <x v="0"/>
    <s v="Obesity"/>
    <s v="Normal"/>
    <d v="1992-09-13T00:00:00"/>
    <n v="35547.47"/>
    <s v="tier - 2"/>
    <s v="tier - 3"/>
    <s v="R1011"/>
    <n v="30"/>
  </r>
  <r>
    <s v="Id216"/>
    <s v="Lawrence"/>
    <n v="35.71"/>
    <n v="6.84"/>
    <s v="No"/>
    <s v="No"/>
    <s v="No"/>
    <n v="2"/>
    <x v="0"/>
    <s v="Obesity"/>
    <s v="Diabetes"/>
    <d v="1973-12-16T00:00:00"/>
    <n v="35517.19"/>
    <s v="tier - 2"/>
    <s v="tier - 2"/>
    <s v="R1011"/>
    <n v="49"/>
  </r>
  <r>
    <s v="Id217"/>
    <s v="Alex"/>
    <n v="30.8"/>
    <n v="5.23"/>
    <s v="yes"/>
    <s v="No"/>
    <s v="No"/>
    <n v="1"/>
    <x v="0"/>
    <s v="Obesity"/>
    <s v="Normal"/>
    <d v="1988-12-20T00:00:00"/>
    <n v="35491.64"/>
    <s v="tier - 1"/>
    <s v="tier - 2"/>
    <s v="R1011"/>
    <n v="34"/>
  </r>
  <r>
    <s v="Id218"/>
    <s v="Kevin"/>
    <n v="33.69"/>
    <n v="9.68"/>
    <s v="No"/>
    <s v="No"/>
    <s v="No"/>
    <n v="0"/>
    <x v="0"/>
    <s v="Obesity"/>
    <s v="Diabetes"/>
    <d v="1971-12-22T00:00:00"/>
    <n v="35345.730000000003"/>
    <s v="tier - 2"/>
    <s v="tier - 3"/>
    <s v="R1011"/>
    <n v="51"/>
  </r>
  <r>
    <s v="Id219"/>
    <s v="Gavin M."/>
    <n v="42.27"/>
    <n v="6.05"/>
    <s v="yes"/>
    <s v="No"/>
    <s v="No"/>
    <n v="1"/>
    <x v="0"/>
    <s v="Obesity"/>
    <s v="Prediabetes"/>
    <d v="1988-07-19T00:00:00"/>
    <n v="35315.96"/>
    <s v="tier - 2"/>
    <s v="tier - 1"/>
    <s v="R1011"/>
    <n v="34"/>
  </r>
  <r>
    <s v="Id220"/>
    <s v="Rick E"/>
    <n v="53.25"/>
    <n v="6.11"/>
    <s v="yes"/>
    <s v="No"/>
    <s v="Yes"/>
    <n v="1"/>
    <x v="0"/>
    <s v="Obesity"/>
    <s v="Prediabetes"/>
    <d v="1997-10-09T00:00:00"/>
    <n v="35302.089999999997"/>
    <s v="tier - 1"/>
    <s v="tier - 2"/>
    <s v="R1011"/>
    <n v="25"/>
  </r>
  <r>
    <s v="Id221"/>
    <s v="Andrea H."/>
    <n v="26.8"/>
    <n v="10.93"/>
    <s v="yes"/>
    <s v="No"/>
    <s v="No"/>
    <n v="0"/>
    <x v="1"/>
    <s v="Overweight"/>
    <s v="Diabetes"/>
    <d v="1967-09-30T00:00:00"/>
    <n v="35160.129999999997"/>
    <s v="tier - 2"/>
    <s v="tier - 2"/>
    <s v="R1011"/>
    <n v="55"/>
  </r>
  <r>
    <s v="Id222"/>
    <s v="Anthony S"/>
    <n v="28.5"/>
    <n v="5.12"/>
    <s v="No"/>
    <s v="No"/>
    <s v="No"/>
    <n v="1"/>
    <x v="0"/>
    <s v="Overweight"/>
    <s v="Normal"/>
    <d v="1998-06-22T00:00:00"/>
    <n v="35147.53"/>
    <s v="tier - 1"/>
    <s v="tier - 1"/>
    <s v="R1016"/>
    <n v="24"/>
  </r>
  <r>
    <s v="Id223"/>
    <s v="Erik"/>
    <n v="22.895"/>
    <n v="5.72"/>
    <s v="No"/>
    <s v="No"/>
    <s v="No"/>
    <n v="0"/>
    <x v="0"/>
    <s v="Healthy Weight"/>
    <s v="Prediabetes"/>
    <d v="1977-09-29T00:00:00"/>
    <n v="35069.370000000003"/>
    <s v="tier - 1"/>
    <s v="tier - 1"/>
    <s v="R1017"/>
    <n v="45"/>
  </r>
  <r>
    <s v="Id224"/>
    <s v="Kiley D"/>
    <n v="34.06"/>
    <n v="11.83"/>
    <s v="yes"/>
    <s v="No"/>
    <s v="No"/>
    <n v="1"/>
    <x v="0"/>
    <s v="Obesity"/>
    <s v="Diabetes"/>
    <d v="1975-11-29T00:00:00"/>
    <n v="35050.620000000003"/>
    <s v="tier - 2"/>
    <s v="tier - 1"/>
    <s v="R1011"/>
    <n v="47"/>
  </r>
  <r>
    <s v="Id225"/>
    <s v="Jennifer"/>
    <n v="36.409999999999997"/>
    <n v="4.55"/>
    <s v="No"/>
    <s v="No"/>
    <s v="No"/>
    <n v="0"/>
    <x v="0"/>
    <s v="Obesity"/>
    <s v="Normal"/>
    <d v="1982-08-05T00:00:00"/>
    <n v="35000.730000000003"/>
    <s v="tier - 2"/>
    <s v="tier - 3"/>
    <s v="R1011"/>
    <n v="40"/>
  </r>
  <r>
    <s v="Id226"/>
    <s v="Chris"/>
    <n v="52.3"/>
    <n v="4.87"/>
    <s v="yes"/>
    <s v="No"/>
    <s v="Yes"/>
    <n v="1"/>
    <x v="0"/>
    <s v="Obesity"/>
    <s v="Normal"/>
    <d v="1997-11-22T00:00:00"/>
    <n v="34979.86"/>
    <s v="tier - 2"/>
    <s v="tier - 2"/>
    <s v="R1011"/>
    <n v="25"/>
  </r>
  <r>
    <s v="Id227"/>
    <s v="Marian M."/>
    <n v="52.66"/>
    <n v="4.45"/>
    <s v="No"/>
    <s v="No"/>
    <s v="No"/>
    <n v="1"/>
    <x v="0"/>
    <s v="Obesity"/>
    <s v="Normal"/>
    <d v="1998-07-22T00:00:00"/>
    <n v="34976.42"/>
    <s v="tier - 2"/>
    <s v="tier - 1"/>
    <s v="R1011"/>
    <n v="24"/>
  </r>
  <r>
    <s v="Id228"/>
    <s v="Jeremy"/>
    <n v="29.57"/>
    <n v="9.42"/>
    <s v="yes"/>
    <s v="No"/>
    <s v="No"/>
    <n v="0"/>
    <x v="0"/>
    <s v="Overweight"/>
    <s v="Diabetes"/>
    <d v="1967-09-07T00:00:00"/>
    <n v="34975.68"/>
    <s v="tier - 2"/>
    <s v="tier - 2"/>
    <s v="R1011"/>
    <n v="55"/>
  </r>
  <r>
    <s v="Id229"/>
    <s v="Allison H"/>
    <n v="36.99"/>
    <n v="5.37"/>
    <s v="yes"/>
    <s v="No"/>
    <s v="Yes"/>
    <n v="1"/>
    <x v="0"/>
    <s v="Obesity"/>
    <s v="Normal"/>
    <d v="1983-06-29T00:00:00"/>
    <n v="34940.61"/>
    <s v="tier - 2"/>
    <s v="tier - 3"/>
    <s v="R1011"/>
    <n v="39"/>
  </r>
  <r>
    <s v="Id230"/>
    <s v="Elizabeth"/>
    <n v="31.4"/>
    <n v="4.5999999999999996"/>
    <s v="yes"/>
    <s v="No"/>
    <s v="No"/>
    <n v="1"/>
    <x v="0"/>
    <s v="Obesity"/>
    <s v="Normal"/>
    <d v="1995-07-17T00:00:00"/>
    <n v="34838.870000000003"/>
    <s v="tier - 2"/>
    <s v="tier - 3"/>
    <s v="R1011"/>
    <n v="27"/>
  </r>
  <r>
    <s v="Id231"/>
    <s v="Andrew"/>
    <n v="34.9"/>
    <n v="6.22"/>
    <s v="No"/>
    <s v="No"/>
    <s v="Yes"/>
    <n v="1"/>
    <x v="0"/>
    <s v="Obesity"/>
    <s v="Prediabetes"/>
    <d v="2003-12-17T00:00:00"/>
    <n v="34828.65"/>
    <s v="tier - 1"/>
    <s v="tier - 3"/>
    <s v="R1011"/>
    <n v="19"/>
  </r>
  <r>
    <s v="Id232"/>
    <s v="Anders J"/>
    <n v="31.13"/>
    <n v="4.5199999999999996"/>
    <s v="yes"/>
    <s v="No"/>
    <s v="No"/>
    <n v="1"/>
    <x v="0"/>
    <s v="Obesity"/>
    <s v="Normal"/>
    <d v="1995-08-27T00:00:00"/>
    <n v="34806.47"/>
    <s v="tier - 1"/>
    <s v="tier - 2"/>
    <s v="R1013"/>
    <n v="27"/>
  </r>
  <r>
    <s v="Id233"/>
    <s v="Sean"/>
    <n v="34.799999999999997"/>
    <n v="6.18"/>
    <s v="No"/>
    <s v="No"/>
    <s v="Yes"/>
    <n v="1"/>
    <x v="0"/>
    <s v="Obesity"/>
    <s v="Prediabetes"/>
    <d v="2003-11-03T00:00:00"/>
    <n v="34779.620000000003"/>
    <s v="tier - 1"/>
    <s v="tier - 2"/>
    <s v="R1011"/>
    <n v="19"/>
  </r>
  <r>
    <s v="Id234"/>
    <s v="Brian M."/>
    <n v="31.68"/>
    <n v="4.4000000000000004"/>
    <s v="No"/>
    <s v="No"/>
    <s v="No"/>
    <n v="0"/>
    <x v="0"/>
    <s v="Obesity"/>
    <s v="Normal"/>
    <d v="1994-10-07T00:00:00"/>
    <n v="34672.15"/>
    <s v="tier - 1"/>
    <s v="tier - 3"/>
    <s v="R1013"/>
    <n v="28"/>
  </r>
  <r>
    <s v="Id235"/>
    <s v="Jeremy"/>
    <n v="33.534999999999997"/>
    <n v="6.23"/>
    <s v="No"/>
    <s v="yes"/>
    <s v="No"/>
    <n v="1"/>
    <x v="0"/>
    <s v="Obesity"/>
    <s v="Prediabetes"/>
    <d v="2004-11-09T00:00:00"/>
    <n v="34617.839999999997"/>
    <s v="tier - 1"/>
    <s v="tier - 3"/>
    <s v="R1016"/>
    <n v="18"/>
  </r>
  <r>
    <s v="Id236"/>
    <s v="Susannah"/>
    <n v="31.92"/>
    <n v="5.33"/>
    <s v="yes"/>
    <s v="No"/>
    <s v="No"/>
    <n v="0"/>
    <x v="0"/>
    <s v="Obesity"/>
    <s v="Normal"/>
    <d v="1976-07-25T00:00:00"/>
    <n v="34543.39"/>
    <s v="tier - 2"/>
    <s v="tier - 3"/>
    <s v="R1011"/>
    <n v="46"/>
  </r>
  <r>
    <s v="Id237"/>
    <s v="Randy"/>
    <n v="32.700000000000003"/>
    <n v="4.09"/>
    <s v="No"/>
    <s v="No"/>
    <s v="No"/>
    <n v="1"/>
    <x v="0"/>
    <s v="Obesity"/>
    <s v="Normal"/>
    <d v="1998-09-24T00:00:00"/>
    <n v="34472.839999999997"/>
    <s v="tier - 1"/>
    <s v="tier - 3"/>
    <s v="R1011"/>
    <n v="24"/>
  </r>
  <r>
    <s v="Id238"/>
    <s v="Leslie"/>
    <n v="41.25"/>
    <n v="5.19"/>
    <s v="No"/>
    <s v="No"/>
    <s v="No"/>
    <n v="0"/>
    <x v="0"/>
    <s v="Obesity"/>
    <s v="Normal"/>
    <d v="1990-12-24T00:00:00"/>
    <n v="34456.269999999997"/>
    <s v="tier - 1"/>
    <s v="tier - 2"/>
    <s v="R1011"/>
    <n v="32"/>
  </r>
  <r>
    <s v="Id239"/>
    <s v="Brittany L."/>
    <n v="33.11"/>
    <n v="4.12"/>
    <s v="No"/>
    <s v="No"/>
    <s v="Yes"/>
    <n v="1"/>
    <x v="0"/>
    <s v="Obesity"/>
    <s v="Normal"/>
    <d v="2003-07-05T00:00:00"/>
    <n v="34439.86"/>
    <s v="tier - 2"/>
    <s v="tier - 1"/>
    <s v="R1013"/>
    <n v="19"/>
  </r>
  <r>
    <s v="Id240"/>
    <s v="Cassie J."/>
    <n v="36.159999999999997"/>
    <n v="5.0999999999999996"/>
    <s v="No"/>
    <s v="No"/>
    <s v="No"/>
    <n v="1"/>
    <x v="0"/>
    <s v="Obesity"/>
    <s v="Normal"/>
    <d v="1984-08-01T00:00:00"/>
    <n v="34402.22"/>
    <s v="tier - 2"/>
    <s v="tier - 3"/>
    <s v="R1011"/>
    <n v="38"/>
  </r>
  <r>
    <s v="Id241"/>
    <s v="Peter W"/>
    <n v="33.72"/>
    <n v="6.21"/>
    <s v="yes"/>
    <s v="No"/>
    <s v="Yes"/>
    <n v="1"/>
    <x v="0"/>
    <s v="Obesity"/>
    <s v="Prediabetes"/>
    <d v="1983-09-02T00:00:00"/>
    <n v="34307.22"/>
    <s v="tier - 2"/>
    <s v="tier - 2"/>
    <s v="R1012"/>
    <n v="39"/>
  </r>
  <r>
    <s v="Id242"/>
    <s v="Douglas"/>
    <n v="37.74"/>
    <n v="9.5299999999999994"/>
    <s v="yes"/>
    <s v="No"/>
    <s v="No"/>
    <n v="1"/>
    <x v="0"/>
    <s v="Obesity"/>
    <s v="Diabetes"/>
    <d v="1986-07-11T00:00:00"/>
    <n v="34293.120000000003"/>
    <s v="tier - 1"/>
    <s v="tier - 2"/>
    <s v="R1011"/>
    <n v="36"/>
  </r>
  <r>
    <s v="Id243"/>
    <s v="Dan"/>
    <n v="48.75"/>
    <n v="4.6399999999999997"/>
    <s v="yes"/>
    <s v="No"/>
    <s v="No"/>
    <n v="1"/>
    <x v="0"/>
    <s v="Obesity"/>
    <s v="Normal"/>
    <d v="1995-11-30T00:00:00"/>
    <n v="34289.43"/>
    <s v="tier - 1"/>
    <s v="tier - 1"/>
    <s v="R1011"/>
    <n v="27"/>
  </r>
  <r>
    <s v="Id244"/>
    <s v="Dan M."/>
    <n v="31.065000000000001"/>
    <n v="5.05"/>
    <s v="No"/>
    <s v="No"/>
    <s v="No"/>
    <n v="1"/>
    <x v="0"/>
    <s v="Obesity"/>
    <s v="Normal"/>
    <d v="1998-07-11T00:00:00"/>
    <n v="34254.050000000003"/>
    <s v="tier - 1"/>
    <s v="tier - 3"/>
    <s v="R1019"/>
    <n v="24"/>
  </r>
  <r>
    <s v="Id245"/>
    <s v="Eric L."/>
    <n v="23.55"/>
    <n v="10.38"/>
    <s v="No"/>
    <s v="No"/>
    <s v="No"/>
    <n v="0"/>
    <x v="0"/>
    <s v="Healthy Weight"/>
    <s v="Diabetes"/>
    <d v="1962-09-05T00:00:00"/>
    <n v="34218.019999999997"/>
    <s v="tier - 1"/>
    <s v="tier - 1"/>
    <s v="R1011"/>
    <n v="60"/>
  </r>
  <r>
    <s v="Id246"/>
    <s v="Les J"/>
    <n v="30.18"/>
    <n v="8.31"/>
    <s v="yes"/>
    <s v="No"/>
    <s v="No"/>
    <n v="1"/>
    <x v="0"/>
    <s v="Obesity"/>
    <s v="Diabetes"/>
    <d v="1975-10-21T00:00:00"/>
    <n v="34210.33"/>
    <s v="tier - 2"/>
    <s v="tier - 1"/>
    <s v="R1012"/>
    <n v="47"/>
  </r>
  <r>
    <s v="Id247"/>
    <s v="Stephanie"/>
    <n v="29.94"/>
    <n v="7.59"/>
    <s v="No"/>
    <s v="No"/>
    <s v="No"/>
    <n v="0"/>
    <x v="0"/>
    <s v="Obesity"/>
    <s v="Diabetes"/>
    <d v="1971-09-25T00:00:00"/>
    <n v="34205.07"/>
    <s v="tier - 2"/>
    <s v="tier - 2"/>
    <s v="R1011"/>
    <n v="51"/>
  </r>
  <r>
    <s v="Id248"/>
    <s v="Melissa Y"/>
    <n v="31.4"/>
    <n v="5.49"/>
    <s v="No"/>
    <s v="No"/>
    <s v="No"/>
    <n v="0"/>
    <x v="0"/>
    <s v="Obesity"/>
    <s v="Normal"/>
    <d v="1999-10-06T00:00:00"/>
    <n v="34166.269999999997"/>
    <s v="tier - 2"/>
    <s v="tier - 3"/>
    <s v="R1011"/>
    <n v="23"/>
  </r>
  <r>
    <s v="Id249"/>
    <s v="Ashley"/>
    <n v="53.06"/>
    <n v="11.68"/>
    <s v="No"/>
    <s v="No"/>
    <s v="No"/>
    <n v="0"/>
    <x v="0"/>
    <s v="Obesity"/>
    <s v="Diabetes"/>
    <d v="2002-12-26T00:00:00"/>
    <n v="34084.68"/>
    <s v="tier - 2"/>
    <s v="tier - 3"/>
    <s v="R1011"/>
    <n v="20"/>
  </r>
  <r>
    <s v="Id250"/>
    <s v="Stephanie M."/>
    <n v="30.25"/>
    <n v="4.1900000000000004"/>
    <s v="No"/>
    <s v="No"/>
    <s v="No"/>
    <n v="2"/>
    <x v="0"/>
    <s v="Obesity"/>
    <s v="Normal"/>
    <d v="1972-07-26T00:00:00"/>
    <n v="34053.360000000001"/>
    <s v="tier - 2"/>
    <s v="tier - 2"/>
    <s v="R1011"/>
    <n v="50"/>
  </r>
  <r>
    <s v="Id251"/>
    <s v="Kylie"/>
    <n v="46.68"/>
    <n v="4.01"/>
    <s v="No"/>
    <s v="No"/>
    <s v="No"/>
    <n v="0"/>
    <x v="0"/>
    <s v="Obesity"/>
    <s v="Normal"/>
    <d v="1994-07-25T00:00:00"/>
    <n v="33975.47"/>
    <s v="tier - 2"/>
    <s v="tier - 2"/>
    <s v="R1011"/>
    <n v="28"/>
  </r>
  <r>
    <s v="Id252"/>
    <s v="Kelly"/>
    <n v="30.4"/>
    <n v="5.91"/>
    <s v="No"/>
    <s v="yes"/>
    <s v="No"/>
    <n v="2"/>
    <x v="0"/>
    <s v="Obesity"/>
    <s v="Prediabetes"/>
    <d v="2000-09-27T00:00:00"/>
    <n v="33907.550000000003"/>
    <s v="tier - 2"/>
    <s v="tier - 2"/>
    <s v="R1012"/>
    <n v="22"/>
  </r>
  <r>
    <s v="Id253"/>
    <s v="Carrie"/>
    <n v="30.2"/>
    <n v="4.47"/>
    <s v="yes"/>
    <s v="No"/>
    <s v="Yes"/>
    <n v="1"/>
    <x v="0"/>
    <s v="Obesity"/>
    <s v="Normal"/>
    <d v="1997-11-09T00:00:00"/>
    <n v="33900.65"/>
    <s v="tier - 2"/>
    <s v="tier - 3"/>
    <s v="R1011"/>
    <n v="25"/>
  </r>
  <r>
    <s v="Id254"/>
    <s v="Alex"/>
    <n v="51.18"/>
    <n v="4.5599999999999996"/>
    <s v="yes"/>
    <s v="yes"/>
    <s v="No"/>
    <n v="2"/>
    <x v="0"/>
    <s v="Obesity"/>
    <s v="Normal"/>
    <d v="2000-09-26T00:00:00"/>
    <n v="33829.39"/>
    <s v="tier - 2"/>
    <s v="tier - 3"/>
    <s v="R1011"/>
    <n v="22"/>
  </r>
  <r>
    <s v="Id255"/>
    <s v="Zach S"/>
    <n v="22.18"/>
    <n v="9.9"/>
    <s v="No"/>
    <s v="No"/>
    <s v="No"/>
    <n v="0"/>
    <x v="0"/>
    <s v="Healthy Weight"/>
    <s v="Diabetes"/>
    <d v="1962-09-11T00:00:00"/>
    <n v="33753.32"/>
    <s v="tier - 1"/>
    <s v="tier - 3"/>
    <s v="R1011"/>
    <n v="60"/>
  </r>
  <r>
    <s v="Id256"/>
    <s v="Alan"/>
    <n v="31.92"/>
    <n v="5.1100000000000003"/>
    <s v="No"/>
    <s v="No"/>
    <s v="Yes"/>
    <n v="1"/>
    <x v="0"/>
    <s v="Obesity"/>
    <s v="Normal"/>
    <d v="2003-09-12T00:00:00"/>
    <n v="33750.29"/>
    <s v="tier - 1"/>
    <s v="tier - 3"/>
    <s v="R1012"/>
    <n v="19"/>
  </r>
  <r>
    <s v="Id257"/>
    <s v="Nate"/>
    <n v="31.73"/>
    <n v="5.73"/>
    <s v="No"/>
    <s v="yes"/>
    <s v="No"/>
    <n v="1"/>
    <x v="0"/>
    <s v="Obesity"/>
    <s v="Prediabetes"/>
    <d v="2004-08-01T00:00:00"/>
    <n v="33732.69"/>
    <s v="tier - 1"/>
    <s v="tier - 1"/>
    <s v="R1017"/>
    <n v="18"/>
  </r>
  <r>
    <s v="Id258"/>
    <s v="Jesse G."/>
    <n v="45.52"/>
    <n v="6.04"/>
    <s v="No"/>
    <s v="No"/>
    <s v="Yes"/>
    <n v="1"/>
    <x v="0"/>
    <s v="Obesity"/>
    <s v="Prediabetes"/>
    <d v="1993-07-28T00:00:00"/>
    <n v="33707.550000000003"/>
    <s v="tier - 2"/>
    <s v="tier - 2"/>
    <s v="R1011"/>
    <n v="29"/>
  </r>
  <r>
    <s v="Id259"/>
    <s v="Jason"/>
    <n v="52.81"/>
    <n v="5.19"/>
    <s v="No"/>
    <s v="No"/>
    <s v="Yes"/>
    <n v="1"/>
    <x v="0"/>
    <s v="Obesity"/>
    <s v="Normal"/>
    <d v="2003-08-09T00:00:00"/>
    <n v="33611.71"/>
    <s v="tier - 1"/>
    <s v="tier - 2"/>
    <s v="R1011"/>
    <n v="19"/>
  </r>
  <r>
    <s v="Id260"/>
    <s v="Megan A."/>
    <n v="33.58"/>
    <n v="5.56"/>
    <s v="No"/>
    <s v="No"/>
    <s v="No"/>
    <n v="1"/>
    <x v="0"/>
    <s v="Obesity"/>
    <s v="Normal"/>
    <d v="1984-08-22T00:00:00"/>
    <n v="33527.1"/>
    <s v="tier - 2"/>
    <s v="tier - 3"/>
    <s v="R1011"/>
    <n v="38"/>
  </r>
  <r>
    <s v="Id261"/>
    <s v="Luke M"/>
    <n v="30.684999999999999"/>
    <n v="8.23"/>
    <s v="No"/>
    <s v="No"/>
    <s v="No"/>
    <n v="0"/>
    <x v="0"/>
    <s v="Obesity"/>
    <s v="Diabetes"/>
    <d v="2002-12-25T00:00:00"/>
    <n v="33475.82"/>
    <s v="tier - 1"/>
    <s v="tier - 1"/>
    <s v="R1018"/>
    <n v="20"/>
  </r>
  <r>
    <s v="Id262"/>
    <s v="Jacy D"/>
    <n v="37.524999999999999"/>
    <n v="9.0299999999999994"/>
    <s v="yes"/>
    <s v="No"/>
    <s v="No"/>
    <n v="2"/>
    <x v="1"/>
    <s v="Obesity"/>
    <s v="Diabetes"/>
    <d v="1970-08-18T00:00:00"/>
    <n v="33471.97"/>
    <s v="tier - 2"/>
    <s v="tier - 2"/>
    <s v="R1012"/>
    <n v="52"/>
  </r>
  <r>
    <s v="Id263"/>
    <s v="Simon G."/>
    <n v="34.5"/>
    <n v="4.07"/>
    <s v="yes"/>
    <s v="No"/>
    <s v="No"/>
    <n v="0"/>
    <x v="0"/>
    <s v="Obesity"/>
    <s v="Normal"/>
    <d v="1985-11-07T00:00:00"/>
    <n v="33450.99"/>
    <s v="tier - 2"/>
    <s v="tier - 2"/>
    <s v="R1011"/>
    <n v="37"/>
  </r>
  <r>
    <s v="Id264"/>
    <s v="Ainsley E."/>
    <n v="28.16"/>
    <n v="5.77"/>
    <s v="No"/>
    <s v="No"/>
    <s v="No"/>
    <n v="2"/>
    <x v="0"/>
    <s v="Overweight"/>
    <s v="Prediabetes"/>
    <d v="1972-06-05T00:00:00"/>
    <n v="33344.449999999997"/>
    <s v="tier - 2"/>
    <s v="tier - 3"/>
    <s v="R1011"/>
    <n v="51"/>
  </r>
  <r>
    <s v="Id265"/>
    <s v="Erica A."/>
    <n v="30.02"/>
    <n v="5.98"/>
    <s v="No"/>
    <s v="No"/>
    <s v="Yes"/>
    <n v="1"/>
    <x v="0"/>
    <s v="Obesity"/>
    <s v="Prediabetes"/>
    <d v="2003-09-28T00:00:00"/>
    <n v="33307.550000000003"/>
    <s v="tier - 2"/>
    <s v="tier - 3"/>
    <s v="R1012"/>
    <n v="19"/>
  </r>
  <r>
    <s v="Id266"/>
    <s v="Erik"/>
    <n v="37.82"/>
    <n v="6.01"/>
    <s v="No"/>
    <s v="No"/>
    <s v="No"/>
    <n v="0"/>
    <x v="0"/>
    <s v="Obesity"/>
    <s v="Prediabetes"/>
    <d v="1990-11-12T00:00:00"/>
    <n v="33292.83"/>
    <s v="tier - 2"/>
    <s v="tier - 1"/>
    <s v="R1011"/>
    <n v="32"/>
  </r>
  <r>
    <s v="Id267"/>
    <s v="Erin C."/>
    <n v="33.14"/>
    <n v="5.67"/>
    <s v="yes"/>
    <s v="No"/>
    <s v="No"/>
    <n v="0"/>
    <x v="0"/>
    <s v="Obesity"/>
    <s v="Normal"/>
    <d v="1985-11-15T00:00:00"/>
    <n v="33121"/>
    <s v="tier - 2"/>
    <s v="tier - 1"/>
    <s v="R1011"/>
    <n v="37"/>
  </r>
  <r>
    <s v="Id268"/>
    <s v="Adrienne"/>
    <n v="25.14"/>
    <n v="6.02"/>
    <s v="yes"/>
    <s v="No"/>
    <s v="Yes"/>
    <n v="1"/>
    <x v="0"/>
    <s v="Overweight"/>
    <s v="Prediabetes"/>
    <d v="1969-10-30T00:00:00"/>
    <n v="33090.660000000003"/>
    <s v="tier - 2"/>
    <s v="tier - 2"/>
    <s v="R1011"/>
    <n v="53"/>
  </r>
  <r>
    <s v="Id269"/>
    <s v="Adam"/>
    <n v="20.18"/>
    <n v="11.19"/>
    <s v="No"/>
    <s v="No"/>
    <s v="No"/>
    <n v="0"/>
    <x v="0"/>
    <s v="Healthy Weight"/>
    <s v="Diabetes"/>
    <d v="1962-06-01T00:00:00"/>
    <n v="33074.94"/>
    <s v="tier - 1"/>
    <s v="tier - 2"/>
    <s v="R1011"/>
    <n v="61"/>
  </r>
  <r>
    <s v="Id270"/>
    <s v="Yutaka"/>
    <n v="44.36"/>
    <n v="5.1100000000000003"/>
    <s v="No"/>
    <s v="No"/>
    <s v="No"/>
    <n v="0"/>
    <x v="0"/>
    <s v="Obesity"/>
    <s v="Normal"/>
    <d v="1994-09-28T00:00:00"/>
    <n v="33057.230000000003"/>
    <s v="tier - 1"/>
    <s v="tier - 2"/>
    <s v="R1011"/>
    <n v="28"/>
  </r>
  <r>
    <s v="Id271"/>
    <s v="Tyler M"/>
    <n v="23.82"/>
    <n v="10.85"/>
    <s v="yes"/>
    <s v="No"/>
    <s v="No"/>
    <n v="0"/>
    <x v="0"/>
    <s v="Healthy Weight"/>
    <s v="Diabetes"/>
    <d v="1967-07-10T00:00:00"/>
    <n v="33025.32"/>
    <s v="tier - 2"/>
    <s v="tier - 3"/>
    <s v="R1011"/>
    <n v="55"/>
  </r>
  <r>
    <s v="Id272"/>
    <s v="Stephen"/>
    <n v="45"/>
    <n v="5.24"/>
    <s v="yes"/>
    <s v="No"/>
    <s v="No"/>
    <n v="1"/>
    <x v="0"/>
    <s v="Obesity"/>
    <s v="Normal"/>
    <d v="1995-09-08T00:00:00"/>
    <n v="33017.46"/>
    <s v="tier - 1"/>
    <s v="tier - 1"/>
    <s v="R1011"/>
    <n v="27"/>
  </r>
  <r>
    <s v="Id273"/>
    <s v="Andrew B."/>
    <n v="26.62"/>
    <n v="10.08"/>
    <s v="No"/>
    <s v="No"/>
    <s v="No"/>
    <n v="0"/>
    <x v="0"/>
    <s v="Overweight"/>
    <s v="Diabetes"/>
    <d v="1971-11-24T00:00:00"/>
    <n v="32947.629999999997"/>
    <s v="tier - 2"/>
    <s v="tier - 1"/>
    <s v="R1011"/>
    <n v="51"/>
  </r>
  <r>
    <s v="Id274"/>
    <s v="James"/>
    <n v="32.67"/>
    <n v="10.97"/>
    <s v="yes"/>
    <s v="No"/>
    <s v="No"/>
    <n v="0"/>
    <x v="0"/>
    <s v="Obesity"/>
    <s v="Diabetes"/>
    <d v="1981-11-17T00:00:00"/>
    <n v="32906.69"/>
    <s v="tier - 2"/>
    <s v="tier - 3"/>
    <s v="R1011"/>
    <n v="41"/>
  </r>
  <r>
    <s v="Id275"/>
    <s v="Shawn P."/>
    <n v="44.44"/>
    <n v="4.9000000000000004"/>
    <s v="yes"/>
    <s v="No"/>
    <s v="No"/>
    <n v="1"/>
    <x v="0"/>
    <s v="Obesity"/>
    <s v="Normal"/>
    <d v="1995-09-04T00:00:00"/>
    <n v="32827.51"/>
    <s v="tier - 1"/>
    <s v="tier - 2"/>
    <s v="R1011"/>
    <n v="27"/>
  </r>
  <r>
    <s v="Id276"/>
    <s v="Matt"/>
    <n v="28.31"/>
    <n v="5.33"/>
    <s v="No"/>
    <s v="No"/>
    <s v="No"/>
    <n v="0"/>
    <x v="0"/>
    <s v="Overweight"/>
    <s v="Normal"/>
    <d v="1980-08-12T00:00:00"/>
    <n v="32787.46"/>
    <s v="tier - 1"/>
    <s v="tier - 3"/>
    <s v="R1012"/>
    <n v="42"/>
  </r>
  <r>
    <s v="Id277"/>
    <s v="Nathaniel"/>
    <n v="25.05"/>
    <n v="4.6100000000000003"/>
    <s v="No"/>
    <s v="No"/>
    <s v="No"/>
    <n v="2"/>
    <x v="0"/>
    <s v="Overweight"/>
    <s v="Normal"/>
    <d v="1972-10-07T00:00:00"/>
    <n v="32765.33"/>
    <s v="tier - 2"/>
    <s v="tier - 2"/>
    <s v="R1012"/>
    <n v="50"/>
  </r>
  <r>
    <s v="Id278"/>
    <s v="Kevin D."/>
    <n v="28.34"/>
    <n v="8.18"/>
    <s v="No"/>
    <s v="No"/>
    <s v="No"/>
    <n v="0"/>
    <x v="0"/>
    <s v="Overweight"/>
    <s v="Diabetes"/>
    <d v="1974-11-06T00:00:00"/>
    <n v="32760.48"/>
    <s v="tier - 1"/>
    <s v="tier - 1"/>
    <s v="R1011"/>
    <n v="48"/>
  </r>
  <r>
    <s v="Id279"/>
    <s v="Joan"/>
    <n v="17.765000000000001"/>
    <n v="5.62"/>
    <s v="No"/>
    <s v="No"/>
    <s v="No"/>
    <n v="0"/>
    <x v="0"/>
    <s v="Underweight"/>
    <s v="Normal"/>
    <d v="1990-07-09T00:00:00"/>
    <n v="32734.19"/>
    <s v="tier - 2"/>
    <s v="tier - 1"/>
    <s v="R1012"/>
    <n v="32"/>
  </r>
  <r>
    <s v="Id280"/>
    <s v="Christopher A"/>
    <n v="36.119999999999997"/>
    <n v="5.82"/>
    <s v="No"/>
    <s v="No"/>
    <s v="No"/>
    <n v="0"/>
    <x v="0"/>
    <s v="Obesity"/>
    <s v="Prediabetes"/>
    <d v="1990-08-30T00:00:00"/>
    <n v="32716.2"/>
    <s v="tier - 1"/>
    <s v="tier - 2"/>
    <s v="R1011"/>
    <n v="32"/>
  </r>
  <r>
    <s v="Id281"/>
    <s v="Kacy L."/>
    <n v="23.19"/>
    <n v="7.66"/>
    <s v="No"/>
    <s v="No"/>
    <s v="No"/>
    <n v="0"/>
    <x v="0"/>
    <s v="Healthy Weight"/>
    <s v="Diabetes"/>
    <d v="1968-08-01T00:00:00"/>
    <n v="32686.080000000002"/>
    <s v="tier - 2"/>
    <s v="tier - 3"/>
    <s v="R1011"/>
    <n v="54"/>
  </r>
  <r>
    <s v="Id282"/>
    <s v="Benjamin H."/>
    <n v="35.99"/>
    <n v="4.2300000000000004"/>
    <s v="No"/>
    <s v="No"/>
    <s v="No"/>
    <n v="0"/>
    <x v="0"/>
    <s v="Obesity"/>
    <s v="Normal"/>
    <d v="1990-09-13T00:00:00"/>
    <n v="32672.11"/>
    <s v="tier - 1"/>
    <s v="tier - 1"/>
    <s v="R1011"/>
    <n v="32"/>
  </r>
  <r>
    <s v="Id283"/>
    <s v="Xaviour J."/>
    <n v="30.25"/>
    <n v="5.58"/>
    <s v="No"/>
    <s v="No"/>
    <s v="Yes"/>
    <n v="1"/>
    <x v="0"/>
    <s v="Obesity"/>
    <s v="Normal"/>
    <d v="2003-08-08T00:00:00"/>
    <n v="32548.34"/>
    <s v="tier - 1"/>
    <s v="tier - 2"/>
    <s v="R1013"/>
    <n v="19"/>
  </r>
  <r>
    <s v="Id284"/>
    <s v="Michael T."/>
    <n v="26.24"/>
    <n v="6.26"/>
    <s v="yes"/>
    <s v="No"/>
    <s v="No"/>
    <n v="0"/>
    <x v="0"/>
    <s v="Overweight"/>
    <s v="Prediabetes"/>
    <d v="1976-09-19T00:00:00"/>
    <n v="32485.46"/>
    <s v="tier - 2"/>
    <s v="tier - 1"/>
    <s v="R1011"/>
    <n v="46"/>
  </r>
  <r>
    <s v="Id285"/>
    <s v="Bradley"/>
    <n v="31.36"/>
    <n v="10.6"/>
    <s v="yes"/>
    <s v="No"/>
    <s v="No"/>
    <n v="0"/>
    <x v="0"/>
    <s v="Obesity"/>
    <s v="Diabetes"/>
    <d v="1981-12-27T00:00:00"/>
    <n v="32462.35"/>
    <s v="tier - 2"/>
    <s v="tier - 2"/>
    <s v="R1011"/>
    <n v="41"/>
  </r>
  <r>
    <s v="Id286"/>
    <s v="Andrea"/>
    <n v="25.69"/>
    <n v="4.78"/>
    <s v="yes"/>
    <s v="No"/>
    <s v="No"/>
    <n v="0"/>
    <x v="0"/>
    <s v="Overweight"/>
    <s v="Normal"/>
    <d v="1976-12-09T00:00:00"/>
    <n v="32430.22"/>
    <s v="tier - 2"/>
    <s v="tier - 3"/>
    <s v="R1011"/>
    <n v="46"/>
  </r>
  <r>
    <s v="Id287"/>
    <s v="Nancy M"/>
    <n v="25.46"/>
    <n v="6.03"/>
    <s v="No"/>
    <s v="No"/>
    <s v="No"/>
    <n v="2"/>
    <x v="0"/>
    <s v="Overweight"/>
    <s v="Prediabetes"/>
    <d v="1972-08-19T00:00:00"/>
    <n v="32428.63"/>
    <s v="tier - 2"/>
    <s v="tier - 2"/>
    <s v="R1011"/>
    <n v="50"/>
  </r>
  <r>
    <s v="Id288"/>
    <s v="Matt"/>
    <n v="31.83"/>
    <n v="11.55"/>
    <s v="yes"/>
    <s v="No"/>
    <s v="No"/>
    <n v="1"/>
    <x v="0"/>
    <s v="Obesity"/>
    <s v="Diabetes"/>
    <d v="1986-10-02T00:00:00"/>
    <n v="32288.49"/>
    <s v="tier - 2"/>
    <s v="tier - 2"/>
    <s v="R1011"/>
    <n v="36"/>
  </r>
  <r>
    <s v="Id289"/>
    <s v="Lee"/>
    <n v="24.43"/>
    <n v="7.59"/>
    <s v="yes"/>
    <s v="No"/>
    <s v="No"/>
    <n v="1"/>
    <x v="0"/>
    <s v="Healthy Weight"/>
    <s v="Diabetes"/>
    <d v="1975-12-17T00:00:00"/>
    <n v="32259.96"/>
    <s v="tier - 2"/>
    <s v="tier - 3"/>
    <s v="R1012"/>
    <n v="47"/>
  </r>
  <r>
    <s v="Id290"/>
    <s v="Chris"/>
    <n v="41.9"/>
    <n v="4.26"/>
    <s v="No"/>
    <s v="No"/>
    <s v="No"/>
    <n v="0"/>
    <x v="0"/>
    <s v="Obesity"/>
    <s v="Normal"/>
    <d v="1994-11-08T00:00:00"/>
    <n v="32222.81"/>
    <s v="tier - 2"/>
    <s v="tier - 1"/>
    <s v="R1011"/>
    <n v="28"/>
  </r>
  <r>
    <s v="Id291"/>
    <s v="Erik T."/>
    <n v="22.88"/>
    <n v="5.9"/>
    <s v="yes"/>
    <s v="No"/>
    <s v="Yes"/>
    <n v="1"/>
    <x v="0"/>
    <s v="Healthy Weight"/>
    <s v="Prediabetes"/>
    <d v="1969-10-11T00:00:00"/>
    <n v="32192.76"/>
    <s v="tier - 1"/>
    <s v="tier - 2"/>
    <s v="R1011"/>
    <n v="53"/>
  </r>
  <r>
    <s v="Id292"/>
    <s v="Rod W"/>
    <n v="29.734999999999999"/>
    <n v="7.79"/>
    <s v="No"/>
    <s v="No"/>
    <s v="No"/>
    <n v="0"/>
    <x v="1"/>
    <s v="Overweight"/>
    <s v="Diabetes"/>
    <d v="1978-07-10T00:00:00"/>
    <n v="32108.66"/>
    <s v="tier - 1"/>
    <s v="tier - 3"/>
    <s v="R1017"/>
    <n v="44"/>
  </r>
  <r>
    <s v="Id293"/>
    <s v="Joey"/>
    <n v="40.74"/>
    <n v="5.28"/>
    <s v="No"/>
    <s v="No"/>
    <s v="Yes"/>
    <n v="1"/>
    <x v="0"/>
    <s v="Obesity"/>
    <s v="Normal"/>
    <d v="1993-08-13T00:00:00"/>
    <n v="32086.21"/>
    <s v="tier - 1"/>
    <s v="tier - 3"/>
    <s v="R1011"/>
    <n v="29"/>
  </r>
  <r>
    <s v="Id294"/>
    <s v="Hillary L."/>
    <n v="24.14"/>
    <n v="5.87"/>
    <s v="No"/>
    <s v="No"/>
    <s v="No"/>
    <n v="2"/>
    <x v="0"/>
    <s v="Healthy Weight"/>
    <s v="Prediabetes"/>
    <d v="1972-11-21T00:00:00"/>
    <n v="31980.89"/>
    <s v="tier - 2"/>
    <s v="tier - 1"/>
    <s v="R1011"/>
    <n v="50"/>
  </r>
  <r>
    <s v="Id295"/>
    <s v="Eric J"/>
    <n v="25.15"/>
    <n v="9.08"/>
    <s v="yes"/>
    <s v="No"/>
    <s v="No"/>
    <n v="1"/>
    <x v="0"/>
    <s v="Overweight"/>
    <s v="Diabetes"/>
    <d v="1975-10-25T00:00:00"/>
    <n v="31897.1"/>
    <s v="tier - 2"/>
    <s v="tier - 3"/>
    <s v="R1011"/>
    <n v="47"/>
  </r>
  <r>
    <s v="Id296"/>
    <s v="Nicolas"/>
    <n v="28.71"/>
    <n v="5.2"/>
    <s v="No"/>
    <s v="No"/>
    <s v="No"/>
    <n v="1"/>
    <x v="0"/>
    <s v="Overweight"/>
    <s v="Normal"/>
    <d v="1984-09-10T00:00:00"/>
    <n v="31743.919999999998"/>
    <s v="tier - 2"/>
    <s v="tier - 1"/>
    <s v="R1011"/>
    <n v="38"/>
  </r>
  <r>
    <s v="Id297"/>
    <s v="Marcel"/>
    <n v="23"/>
    <n v="5.48"/>
    <s v="No"/>
    <s v="No"/>
    <s v="No"/>
    <n v="0"/>
    <x v="0"/>
    <s v="Healthy Weight"/>
    <s v="Normal"/>
    <d v="1977-09-14T00:00:00"/>
    <n v="31736.7"/>
    <s v="tier - 2"/>
    <s v="tier - 2"/>
    <s v="R1012"/>
    <n v="45"/>
  </r>
  <r>
    <s v="Id298"/>
    <s v="Ashley N"/>
    <n v="36.86"/>
    <n v="11.95"/>
    <s v="No"/>
    <s v="No"/>
    <s v="No"/>
    <n v="0"/>
    <x v="1"/>
    <s v="Obesity"/>
    <s v="Diabetes"/>
    <d v="1960-06-13T00:00:00"/>
    <n v="31620"/>
    <s v="tier - 2"/>
    <s v="tier - 1"/>
    <s v="R1024"/>
    <n v="62"/>
  </r>
  <r>
    <s v="Id299"/>
    <s v="Evan D"/>
    <n v="24.25"/>
    <n v="8.6999999999999993"/>
    <s v="yes"/>
    <s v="No"/>
    <s v="No"/>
    <n v="1"/>
    <x v="0"/>
    <s v="Healthy Weight"/>
    <s v="Diabetes"/>
    <d v="1975-12-29T00:00:00"/>
    <n v="31591.82"/>
    <s v="tier - 2"/>
    <s v="tier - 1"/>
    <s v="R1011"/>
    <n v="47"/>
  </r>
  <r>
    <s v="Id300"/>
    <s v="Krisana"/>
    <n v="23.85"/>
    <n v="7.84"/>
    <s v="No"/>
    <s v="No"/>
    <s v="No"/>
    <n v="0"/>
    <x v="0"/>
    <s v="Healthy Weight"/>
    <s v="Diabetes"/>
    <d v="1974-12-08T00:00:00"/>
    <n v="31368.81"/>
    <s v="tier - 2"/>
    <s v="tier - 3"/>
    <s v="R1011"/>
    <n v="48"/>
  </r>
  <r>
    <s v="Id301"/>
    <s v="Kyle"/>
    <n v="40.020000000000003"/>
    <n v="5.19"/>
    <s v="yes"/>
    <s v="No"/>
    <s v="No"/>
    <n v="1"/>
    <x v="0"/>
    <s v="Obesity"/>
    <s v="Normal"/>
    <d v="1995-07-27T00:00:00"/>
    <n v="31328.27"/>
    <s v="tier - 2"/>
    <s v="tier - 2"/>
    <s v="R1011"/>
    <n v="27"/>
  </r>
  <r>
    <s v="Id302"/>
    <s v="Kate"/>
    <n v="19.170000000000002"/>
    <n v="8.41"/>
    <s v="No"/>
    <s v="No"/>
    <s v="No"/>
    <n v="0"/>
    <x v="0"/>
    <s v="Healthy Weight"/>
    <s v="Diabetes"/>
    <d v="1968-06-09T00:00:00"/>
    <n v="31322.53"/>
    <s v="tier - 2"/>
    <s v="tier - 1"/>
    <s v="R1011"/>
    <n v="54"/>
  </r>
  <r>
    <s v="Id303"/>
    <s v="Martin A."/>
    <n v="43.53"/>
    <n v="5.86"/>
    <s v="yes"/>
    <s v="yes"/>
    <s v="No"/>
    <n v="2"/>
    <x v="0"/>
    <s v="Obesity"/>
    <s v="Prediabetes"/>
    <d v="2000-11-22T00:00:00"/>
    <n v="31234.560000000001"/>
    <s v="tier - 1"/>
    <s v="tier - 1"/>
    <s v="R1011"/>
    <n v="22"/>
  </r>
  <r>
    <s v="Id304"/>
    <s v="Stacey"/>
    <n v="46.06"/>
    <n v="4.18"/>
    <s v="No"/>
    <s v="yes"/>
    <s v="No"/>
    <n v="1"/>
    <x v="0"/>
    <s v="Obesity"/>
    <s v="Normal"/>
    <d v="2004-11-09T00:00:00"/>
    <n v="31196.61"/>
    <s v="tier - 2"/>
    <s v="tier - 1"/>
    <s v="R1011"/>
    <n v="18"/>
  </r>
  <r>
    <s v="Id305"/>
    <s v="Christine"/>
    <n v="29.92"/>
    <n v="11.99"/>
    <s v="yes"/>
    <s v="No"/>
    <s v="No"/>
    <n v="2"/>
    <x v="0"/>
    <s v="Obesity"/>
    <s v="Diabetes"/>
    <d v="1961-06-09T00:00:00"/>
    <n v="30942.19"/>
    <s v="tier - 2"/>
    <s v="tier - 2"/>
    <s v="R1013"/>
    <n v="61"/>
  </r>
  <r>
    <s v="Id306"/>
    <s v="Sarah C."/>
    <n v="28.46"/>
    <n v="4.8499999999999996"/>
    <s v="yes"/>
    <s v="No"/>
    <s v="No"/>
    <n v="1"/>
    <x v="0"/>
    <s v="Overweight"/>
    <s v="Normal"/>
    <d v="1988-08-05T00:00:00"/>
    <n v="30763.01"/>
    <s v="tier - 2"/>
    <s v="tier - 1"/>
    <s v="R1011"/>
    <n v="34"/>
  </r>
  <r>
    <s v="Id307"/>
    <s v="Megan"/>
    <n v="24.56"/>
    <n v="6.18"/>
    <s v="yes"/>
    <s v="No"/>
    <s v="Yes"/>
    <n v="1"/>
    <x v="0"/>
    <s v="Healthy Weight"/>
    <s v="Prediabetes"/>
    <d v="1983-07-21T00:00:00"/>
    <n v="30724.44"/>
    <s v="tier - 2"/>
    <s v="tier - 3"/>
    <s v="R1011"/>
    <n v="39"/>
  </r>
  <r>
    <s v="Id308"/>
    <s v="Jason W"/>
    <n v="41.19"/>
    <n v="6.37"/>
    <s v="No"/>
    <s v="No"/>
    <s v="No"/>
    <n v="0"/>
    <x v="0"/>
    <s v="Obesity"/>
    <s v="Prediabetes"/>
    <d v="1999-12-21T00:00:00"/>
    <n v="30697.71"/>
    <s v="tier - 1"/>
    <s v="tier - 2"/>
    <s v="R1011"/>
    <n v="23"/>
  </r>
  <r>
    <s v="Id309"/>
    <s v="Michele"/>
    <n v="18.63"/>
    <n v="9.81"/>
    <s v="yes"/>
    <s v="No"/>
    <s v="No"/>
    <n v="2"/>
    <x v="0"/>
    <s v="Healthy Weight"/>
    <s v="Diabetes"/>
    <d v="1970-08-11T00:00:00"/>
    <n v="30625.65"/>
    <s v="tier - 2"/>
    <s v="tier - 3"/>
    <s v="R1011"/>
    <n v="52"/>
  </r>
  <r>
    <s v="Id310"/>
    <s v="Nikki"/>
    <n v="26.26"/>
    <n v="11.8"/>
    <s v="yes"/>
    <s v="No"/>
    <s v="No"/>
    <n v="1"/>
    <x v="0"/>
    <s v="Overweight"/>
    <s v="Diabetes"/>
    <d v="1986-07-10T00:00:00"/>
    <n v="30530.5"/>
    <s v="tier - 2"/>
    <s v="tier - 1"/>
    <s v="R1011"/>
    <n v="36"/>
  </r>
  <r>
    <s v="Id311"/>
    <s v="Philip J."/>
    <n v="22.37"/>
    <n v="5.86"/>
    <s v="yes"/>
    <s v="No"/>
    <s v="Yes"/>
    <n v="1"/>
    <x v="0"/>
    <s v="Healthy Weight"/>
    <s v="Prediabetes"/>
    <d v="1983-08-03T00:00:00"/>
    <n v="30457.37"/>
    <s v="tier - 2"/>
    <s v="tier - 1"/>
    <s v="R1012"/>
    <n v="39"/>
  </r>
  <r>
    <s v="Id312"/>
    <s v="Bryan L"/>
    <n v="39.619999999999997"/>
    <n v="4.28"/>
    <s v="No"/>
    <s v="No"/>
    <s v="No"/>
    <n v="1"/>
    <x v="0"/>
    <s v="Obesity"/>
    <s v="Normal"/>
    <d v="1998-08-28T00:00:00"/>
    <n v="30422.03"/>
    <s v="tier - 2"/>
    <s v="tier - 3"/>
    <s v="R1011"/>
    <n v="24"/>
  </r>
  <r>
    <s v="Id313"/>
    <s v="Timothy F"/>
    <n v="18.329999999999998"/>
    <n v="4.16"/>
    <s v="yes"/>
    <s v="No"/>
    <s v="No"/>
    <n v="0"/>
    <x v="0"/>
    <s v="Underweight"/>
    <s v="Normal"/>
    <d v="1976-10-03T00:00:00"/>
    <n v="30409.53"/>
    <s v="tier - 2"/>
    <s v="tier - 3"/>
    <s v="R1012"/>
    <n v="46"/>
  </r>
  <r>
    <s v="Id314"/>
    <s v="Angielyn M"/>
    <n v="17.11"/>
    <n v="4.9800000000000004"/>
    <s v="yes"/>
    <s v="No"/>
    <s v="Yes"/>
    <n v="1"/>
    <x v="0"/>
    <s v="Underweight"/>
    <s v="Normal"/>
    <d v="1969-07-30T00:00:00"/>
    <n v="30366.93"/>
    <s v="tier - 2"/>
    <s v="tier - 2"/>
    <s v="R1011"/>
    <n v="53"/>
  </r>
  <r>
    <s v="Id315"/>
    <s v="Jeanie M."/>
    <n v="43.5"/>
    <n v="6.38"/>
    <s v="No"/>
    <s v="yes"/>
    <s v="No"/>
    <n v="1"/>
    <x v="0"/>
    <s v="Obesity"/>
    <s v="Prediabetes"/>
    <d v="2004-07-01T00:00:00"/>
    <n v="30328.27"/>
    <s v="tier - 2"/>
    <s v="tier - 2"/>
    <s v="R1011"/>
    <n v="18"/>
  </r>
  <r>
    <s v="Id316"/>
    <s v="Greg"/>
    <n v="25.364999999999998"/>
    <n v="5.19"/>
    <s v="No"/>
    <s v="No"/>
    <s v="No"/>
    <n v="2"/>
    <x v="1"/>
    <s v="Overweight"/>
    <s v="Normal"/>
    <d v="1972-08-24T00:00:00"/>
    <n v="30284.639999999999"/>
    <s v="tier - 1"/>
    <s v="tier - 1"/>
    <s v="R1012"/>
    <n v="50"/>
  </r>
  <r>
    <s v="Id317"/>
    <s v="John"/>
    <n v="28.594999999999999"/>
    <n v="10.210000000000001"/>
    <s v="No"/>
    <s v="No"/>
    <s v="No"/>
    <n v="0"/>
    <x v="1"/>
    <s v="Overweight"/>
    <s v="Diabetes"/>
    <d v="1962-09-15T00:00:00"/>
    <n v="30260"/>
    <s v="tier - 1"/>
    <s v="tier - 1"/>
    <s v="R1014"/>
    <n v="60"/>
  </r>
  <r>
    <s v="Id318"/>
    <s v="Aliaksandr"/>
    <n v="29.83"/>
    <n v="9.6999999999999993"/>
    <s v="yes"/>
    <s v="No"/>
    <s v="Yes"/>
    <n v="1"/>
    <x v="0"/>
    <s v="Overweight"/>
    <s v="Diabetes"/>
    <d v="1963-11-13T00:00:00"/>
    <n v="30184.94"/>
    <s v="tier - 1"/>
    <s v="tier - 1"/>
    <s v="R1014"/>
    <n v="59"/>
  </r>
  <r>
    <s v="Id319"/>
    <s v="Jason M."/>
    <n v="24.7"/>
    <n v="10.25"/>
    <s v="No"/>
    <s v="No"/>
    <s v="No"/>
    <n v="3"/>
    <x v="1"/>
    <s v="Healthy Weight"/>
    <s v="Diabetes"/>
    <d v="1958-07-11T00:00:00"/>
    <n v="30166.62"/>
    <s v="tier - 1"/>
    <s v="tier - 3"/>
    <s v="R1012"/>
    <n v="64"/>
  </r>
  <r>
    <s v="Id320"/>
    <s v="Sheera K"/>
    <n v="17.940000000000001"/>
    <n v="9.77"/>
    <s v="No"/>
    <s v="No"/>
    <s v="No"/>
    <n v="0"/>
    <x v="0"/>
    <s v="Underweight"/>
    <s v="Diabetes"/>
    <d v="1971-07-25T00:00:00"/>
    <n v="30134.75"/>
    <s v="tier - 2"/>
    <s v="tier - 3"/>
    <s v="R1011"/>
    <n v="51"/>
  </r>
  <r>
    <s v="Id321"/>
    <s v="Janice"/>
    <n v="21.08"/>
    <n v="4.83"/>
    <s v="No"/>
    <s v="No"/>
    <s v="Yes"/>
    <n v="1"/>
    <x v="0"/>
    <s v="Healthy Weight"/>
    <s v="Normal"/>
    <d v="1979-08-02T00:00:00"/>
    <n v="30095.97"/>
    <s v="tier - 2"/>
    <s v="tier - 3"/>
    <s v="R1011"/>
    <n v="43"/>
  </r>
  <r>
    <s v="Id322"/>
    <s v="Timothy G."/>
    <n v="37.715000000000003"/>
    <n v="10.86"/>
    <s v="yes"/>
    <s v="No"/>
    <s v="No"/>
    <n v="0"/>
    <x v="1"/>
    <s v="Obesity"/>
    <s v="Diabetes"/>
    <d v="1967-09-16T00:00:00"/>
    <n v="30063.58"/>
    <s v="tier - 1"/>
    <s v="tier - 1"/>
    <s v="R1012"/>
    <n v="55"/>
  </r>
  <r>
    <s v="Id323"/>
    <s v="Alan R"/>
    <n v="22.39"/>
    <n v="9.5299999999999994"/>
    <s v="yes"/>
    <s v="No"/>
    <s v="No"/>
    <n v="0"/>
    <x v="0"/>
    <s v="Healthy Weight"/>
    <s v="Diabetes"/>
    <d v="1981-11-04T00:00:00"/>
    <n v="30026.87"/>
    <s v="tier - 2"/>
    <s v="tier - 3"/>
    <s v="R1012"/>
    <n v="41"/>
  </r>
  <r>
    <s v="Id324"/>
    <s v="Michael"/>
    <n v="28.78"/>
    <n v="5.68"/>
    <s v="No"/>
    <s v="No"/>
    <s v="No"/>
    <n v="0"/>
    <x v="0"/>
    <s v="Overweight"/>
    <s v="Normal"/>
    <d v="1991-08-05T00:00:00"/>
    <n v="29969.67"/>
    <s v="tier - 1"/>
    <s v="tier - 1"/>
    <s v="R1011"/>
    <n v="31"/>
  </r>
  <r>
    <s v="Id325"/>
    <s v="Marie-France"/>
    <n v="18.329999999999998"/>
    <n v="5.57"/>
    <s v="yes"/>
    <s v="No"/>
    <s v="No"/>
    <n v="0"/>
    <x v="0"/>
    <s v="Underweight"/>
    <s v="Normal"/>
    <d v="1976-08-12T00:00:00"/>
    <n v="29933.75"/>
    <s v="tier - 1"/>
    <s v="tier - 1"/>
    <s v="R1011"/>
    <n v="46"/>
  </r>
  <r>
    <s v="Id326"/>
    <s v="Erik F."/>
    <n v="26.39"/>
    <n v="4.58"/>
    <s v="yes"/>
    <s v="No"/>
    <s v="No"/>
    <n v="1"/>
    <x v="0"/>
    <s v="Overweight"/>
    <s v="Normal"/>
    <d v="1988-10-30T00:00:00"/>
    <n v="29929.56"/>
    <s v="tier - 1"/>
    <s v="tier - 1"/>
    <s v="R1011"/>
    <n v="34"/>
  </r>
  <r>
    <s v="Id327"/>
    <s v="Andrew"/>
    <n v="19.260000000000002"/>
    <n v="8.9600000000000009"/>
    <s v="yes"/>
    <s v="No"/>
    <s v="No"/>
    <n v="1"/>
    <x v="0"/>
    <s v="Healthy Weight"/>
    <s v="Diabetes"/>
    <d v="1975-07-19T00:00:00"/>
    <n v="29899.25"/>
    <s v="tier - 1"/>
    <s v="tier - 3"/>
    <s v="R1011"/>
    <n v="47"/>
  </r>
  <r>
    <s v="Id328"/>
    <s v="Anthony"/>
    <n v="26.92"/>
    <n v="6.09"/>
    <s v="No"/>
    <s v="No"/>
    <s v="No"/>
    <n v="0"/>
    <x v="0"/>
    <s v="Overweight"/>
    <s v="Prediabetes"/>
    <d v="1989-08-30T00:00:00"/>
    <n v="29852.48"/>
    <s v="tier - 1"/>
    <s v="tier - 3"/>
    <s v="R1011"/>
    <n v="33"/>
  </r>
  <r>
    <s v="Id329"/>
    <s v="Chris"/>
    <n v="19.73"/>
    <n v="4.3600000000000003"/>
    <s v="No"/>
    <s v="No"/>
    <s v="No"/>
    <n v="0"/>
    <x v="0"/>
    <s v="Healthy Weight"/>
    <s v="Normal"/>
    <d v="1982-11-29T00:00:00"/>
    <n v="29818.76"/>
    <s v="tier - 1"/>
    <s v="tier - 1"/>
    <s v="R1012"/>
    <n v="40"/>
  </r>
  <r>
    <s v="Id330"/>
    <s v="Yu"/>
    <n v="23.56"/>
    <n v="11.74"/>
    <s v="yes"/>
    <s v="No"/>
    <s v="No"/>
    <n v="0"/>
    <x v="0"/>
    <s v="Healthy Weight"/>
    <s v="Diabetes"/>
    <d v="1981-11-13T00:00:00"/>
    <n v="29816.639999999999"/>
    <s v="tier - 1"/>
    <s v="tier - 2"/>
    <s v="R1011"/>
    <n v="41"/>
  </r>
  <r>
    <s v="Id331"/>
    <s v="Caleb N"/>
    <n v="37.67"/>
    <n v="5.89"/>
    <s v="No"/>
    <s v="No"/>
    <s v="No"/>
    <n v="1"/>
    <x v="0"/>
    <s v="Obesity"/>
    <s v="Prediabetes"/>
    <d v="1998-12-20T00:00:00"/>
    <n v="29760.6"/>
    <s v="tier - 1"/>
    <s v="tier - 2"/>
    <s v="R1011"/>
    <n v="24"/>
  </r>
  <r>
    <s v="Id332"/>
    <s v="Jason M."/>
    <n v="18.73"/>
    <n v="10.64"/>
    <s v="No"/>
    <s v="No"/>
    <s v="No"/>
    <n v="2"/>
    <x v="0"/>
    <s v="Healthy Weight"/>
    <s v="Diabetes"/>
    <d v="1973-06-23T00:00:00"/>
    <n v="29757.69"/>
    <s v="tier - 1"/>
    <s v="tier - 3"/>
    <s v="R1011"/>
    <n v="49"/>
  </r>
  <r>
    <s v="Id333"/>
    <s v="Angela R"/>
    <n v="33.090000000000003"/>
    <n v="6.06"/>
    <s v="No"/>
    <s v="No"/>
    <s v="Yes"/>
    <n v="1"/>
    <x v="0"/>
    <s v="Obesity"/>
    <s v="Prediabetes"/>
    <d v="1993-07-27T00:00:00"/>
    <n v="29622.69"/>
    <s v="tier - 1"/>
    <s v="tier - 1"/>
    <s v="R1011"/>
    <n v="29"/>
  </r>
  <r>
    <s v="Id334"/>
    <s v="Keith J"/>
    <n v="18.329999999999998"/>
    <n v="7.46"/>
    <s v="yes"/>
    <s v="No"/>
    <s v="No"/>
    <n v="1"/>
    <x v="0"/>
    <s v="Underweight"/>
    <s v="Diabetes"/>
    <d v="1975-12-03T00:00:00"/>
    <n v="29583.8"/>
    <s v="tier - 1"/>
    <s v="tier - 1"/>
    <s v="R1011"/>
    <n v="47"/>
  </r>
  <r>
    <s v="Id335"/>
    <s v="Emma"/>
    <n v="27.74"/>
    <n v="4.68"/>
    <s v="yes"/>
    <s v="No"/>
    <s v="No"/>
    <n v="2"/>
    <x v="0"/>
    <s v="Overweight"/>
    <s v="Normal"/>
    <d v="1959-10-20T00:00:00"/>
    <n v="29523.17"/>
    <s v="tier - 1"/>
    <s v="tier - 2"/>
    <s v="R1024"/>
    <n v="63"/>
  </r>
  <r>
    <s v="Id336"/>
    <s v="Nathan A"/>
    <n v="24.2"/>
    <n v="6.15"/>
    <s v="No"/>
    <s v="No"/>
    <s v="No"/>
    <n v="1"/>
    <x v="0"/>
    <s v="Healthy Weight"/>
    <s v="Prediabetes"/>
    <d v="1987-09-16T00:00:00"/>
    <n v="29443.59"/>
    <s v="tier - 1"/>
    <s v="tier - 1"/>
    <s v="R1011"/>
    <n v="35"/>
  </r>
  <r>
    <s v="Id337"/>
    <s v="Kathryn"/>
    <n v="22.03"/>
    <n v="4.28"/>
    <s v="yes"/>
    <s v="No"/>
    <s v="No"/>
    <n v="0"/>
    <x v="0"/>
    <s v="Healthy Weight"/>
    <s v="Normal"/>
    <d v="1985-12-07T00:00:00"/>
    <n v="29352.560000000001"/>
    <s v="tier - 1"/>
    <s v="tier - 1"/>
    <s v="R1011"/>
    <n v="37"/>
  </r>
  <r>
    <s v="Id338"/>
    <s v="Elizabeth H."/>
    <n v="26.885000000000002"/>
    <n v="9.86"/>
    <s v="No"/>
    <s v="No"/>
    <s v="No"/>
    <n v="3"/>
    <x v="0"/>
    <s v="Overweight"/>
    <s v="Diabetes"/>
    <d v="1958-07-05T00:00:00"/>
    <n v="29330.98"/>
    <s v="tier - 1"/>
    <s v="tier - 2"/>
    <s v="R1012"/>
    <n v="64"/>
  </r>
  <r>
    <s v="Id339"/>
    <s v="Ben"/>
    <n v="16.36"/>
    <n v="11.19"/>
    <s v="No"/>
    <s v="No"/>
    <s v="No"/>
    <n v="0"/>
    <x v="0"/>
    <s v="Underweight"/>
    <s v="Diabetes"/>
    <d v="1978-07-21T00:00:00"/>
    <n v="29227.599999999999"/>
    <s v="tier - 1"/>
    <s v="tier - 3"/>
    <s v="R1012"/>
    <n v="44"/>
  </r>
  <r>
    <s v="Id340"/>
    <s v="Cheryl A"/>
    <n v="32.299999999999997"/>
    <n v="4.8899999999999997"/>
    <s v="yes"/>
    <s v="No"/>
    <s v="Yes"/>
    <n v="1"/>
    <x v="1"/>
    <s v="Obesity"/>
    <s v="Normal"/>
    <d v="1969-08-09T00:00:00"/>
    <n v="29186.48"/>
    <s v="tier - 1"/>
    <s v="tier - 3"/>
    <s v="R1024"/>
    <n v="53"/>
  </r>
  <r>
    <s v="Id341"/>
    <s v="Kimberly A"/>
    <n v="16.05"/>
    <n v="4.3499999999999996"/>
    <s v="yes"/>
    <s v="No"/>
    <s v="No"/>
    <n v="0"/>
    <x v="0"/>
    <s v="Underweight"/>
    <s v="Normal"/>
    <d v="1976-07-08T00:00:00"/>
    <n v="29160.39"/>
    <s v="tier - 1"/>
    <s v="tier - 2"/>
    <s v="R1011"/>
    <n v="46"/>
  </r>
  <r>
    <s v="Id342"/>
    <s v="Cynthia"/>
    <n v="29.07"/>
    <n v="8.66"/>
    <s v="yes"/>
    <s v="No"/>
    <s v="No"/>
    <n v="2"/>
    <x v="0"/>
    <s v="Overweight"/>
    <s v="Diabetes"/>
    <d v="1961-09-24T00:00:00"/>
    <n v="29141.360000000001"/>
    <s v="tier - 1"/>
    <s v="tier - 3"/>
    <s v="R1012"/>
    <n v="61"/>
  </r>
  <r>
    <s v="Id343"/>
    <s v="Jessica"/>
    <n v="17.43"/>
    <n v="8.64"/>
    <s v="No"/>
    <s v="No"/>
    <s v="No"/>
    <n v="0"/>
    <x v="0"/>
    <s v="Underweight"/>
    <s v="Diabetes"/>
    <d v="1978-12-29T00:00:00"/>
    <n v="29114.77"/>
    <s v="tier - 1"/>
    <s v="tier - 1"/>
    <s v="R1011"/>
    <n v="44"/>
  </r>
  <r>
    <s v="Id344"/>
    <s v="Bruce"/>
    <n v="19.329999999999998"/>
    <n v="4.2699999999999996"/>
    <s v="No"/>
    <s v="No"/>
    <s v="No"/>
    <n v="0"/>
    <x v="0"/>
    <s v="Healthy Weight"/>
    <s v="Normal"/>
    <d v="1980-07-14T00:00:00"/>
    <n v="29114.21"/>
    <s v="tier - 1"/>
    <s v="tier - 3"/>
    <s v="R1011"/>
    <n v="42"/>
  </r>
  <r>
    <s v="Id345"/>
    <s v="Allison"/>
    <n v="30.52"/>
    <n v="4.21"/>
    <s v="No"/>
    <s v="No"/>
    <s v="No"/>
    <n v="1"/>
    <x v="0"/>
    <s v="Obesity"/>
    <s v="Normal"/>
    <d v="1992-11-07T00:00:00"/>
    <n v="29007.82"/>
    <s v="tier - 1"/>
    <s v="tier - 3"/>
    <s v="R1011"/>
    <n v="30"/>
  </r>
  <r>
    <s v="Id346"/>
    <s v="Alex"/>
    <n v="39.21"/>
    <n v="5.04"/>
    <s v="No"/>
    <s v="No"/>
    <s v="Yes"/>
    <n v="1"/>
    <x v="0"/>
    <s v="Obesity"/>
    <s v="Normal"/>
    <d v="2003-09-01T00:00:00"/>
    <n v="28998.68"/>
    <s v="tier - 1"/>
    <s v="tier - 3"/>
    <s v="R1011"/>
    <n v="19"/>
  </r>
  <r>
    <s v="Id347"/>
    <s v="Gabriela"/>
    <n v="26.98"/>
    <n v="5.21"/>
    <s v="yes"/>
    <s v="No"/>
    <s v="No"/>
    <n v="2"/>
    <x v="0"/>
    <s v="Overweight"/>
    <s v="Normal"/>
    <d v="1959-09-05T00:00:00"/>
    <n v="28950.47"/>
    <s v="tier - 1"/>
    <s v="tier - 1"/>
    <s v="R1012"/>
    <n v="63"/>
  </r>
  <r>
    <s v="Id348"/>
    <s v="Sharon"/>
    <n v="25.84"/>
    <n v="8.83"/>
    <s v="No"/>
    <s v="No"/>
    <s v="No"/>
    <n v="0"/>
    <x v="1"/>
    <s v="Overweight"/>
    <s v="Diabetes"/>
    <d v="1962-06-25T00:00:00"/>
    <n v="28923.14"/>
    <s v="tier - 1"/>
    <s v="tier - 1"/>
    <s v="R1012"/>
    <n v="60"/>
  </r>
  <r>
    <s v="Id349"/>
    <s v="Jason A"/>
    <n v="28.31"/>
    <n v="8.4700000000000006"/>
    <s v="yes"/>
    <s v="No"/>
    <s v="No"/>
    <n v="2"/>
    <x v="0"/>
    <s v="Overweight"/>
    <s v="Diabetes"/>
    <d v="1961-07-03T00:00:00"/>
    <n v="28868.66"/>
    <s v="tier - 1"/>
    <s v="tier - 2"/>
    <s v="R1012"/>
    <n v="61"/>
  </r>
  <r>
    <s v="Id350"/>
    <s v="Chelsey C."/>
    <n v="23.94"/>
    <n v="4.2"/>
    <s v="No"/>
    <s v="No"/>
    <s v="No"/>
    <n v="0"/>
    <x v="0"/>
    <s v="Healthy Weight"/>
    <s v="Normal"/>
    <d v="1990-12-05T00:00:00"/>
    <n v="28716.14"/>
    <s v="tier - 1"/>
    <s v="tier - 3"/>
    <s v="R1011"/>
    <n v="32"/>
  </r>
  <r>
    <s v="Id351"/>
    <s v="Devon A."/>
    <n v="20.03"/>
    <n v="6.14"/>
    <s v="yes"/>
    <s v="No"/>
    <s v="No"/>
    <n v="0"/>
    <x v="0"/>
    <s v="Healthy Weight"/>
    <s v="Prediabetes"/>
    <d v="1985-11-27T00:00:00"/>
    <n v="28542.86"/>
    <s v="tier - 1"/>
    <s v="tier - 3"/>
    <s v="R1011"/>
    <n v="37"/>
  </r>
  <r>
    <s v="Id352"/>
    <s v="Joni L"/>
    <n v="41.42"/>
    <n v="6.07"/>
    <s v="No"/>
    <s v="No"/>
    <s v="No"/>
    <n v="0"/>
    <x v="1"/>
    <s v="Obesity"/>
    <s v="Prediabetes"/>
    <d v="1982-09-11T00:00:00"/>
    <n v="28476.73"/>
    <s v="tier - 1"/>
    <s v="tier - 2"/>
    <s v="R1012"/>
    <n v="40"/>
  </r>
  <r>
    <s v="Id353"/>
    <s v="Colin"/>
    <n v="36.67"/>
    <n v="10.210000000000001"/>
    <s v="No"/>
    <s v="No"/>
    <s v="No"/>
    <n v="0"/>
    <x v="1"/>
    <s v="Obesity"/>
    <s v="Diabetes"/>
    <d v="1974-09-16T00:00:00"/>
    <n v="28468.92"/>
    <s v="tier - 1"/>
    <s v="tier - 1"/>
    <s v="R1012"/>
    <n v="48"/>
  </r>
  <r>
    <s v="Id354"/>
    <s v="Rachael"/>
    <n v="27.645"/>
    <n v="4.6900000000000004"/>
    <s v="No"/>
    <s v="No"/>
    <s v="No"/>
    <n v="0"/>
    <x v="1"/>
    <s v="Overweight"/>
    <s v="Normal"/>
    <d v="1977-10-02T00:00:00"/>
    <n v="28340.19"/>
    <s v="tier - 1"/>
    <s v="tier - 2"/>
    <s v="R1012"/>
    <n v="45"/>
  </r>
  <r>
    <s v="Id355"/>
    <s v="Maricela"/>
    <n v="22.72"/>
    <n v="5.71"/>
    <s v="No"/>
    <s v="No"/>
    <s v="No"/>
    <n v="0"/>
    <x v="0"/>
    <s v="Healthy Weight"/>
    <s v="Prediabetes"/>
    <d v="1990-11-24T00:00:00"/>
    <n v="28302.33"/>
    <s v="tier - 1"/>
    <s v="tier - 2"/>
    <s v="R1011"/>
    <n v="32"/>
  </r>
  <r>
    <s v="Id356"/>
    <s v="Marie"/>
    <n v="36.520000000000003"/>
    <n v="9.07"/>
    <s v="yes"/>
    <s v="No"/>
    <s v="Yes"/>
    <n v="1"/>
    <x v="1"/>
    <s v="Obesity"/>
    <s v="Diabetes"/>
    <d v="1963-12-25T00:00:00"/>
    <n v="28287.9"/>
    <s v="tier - 1"/>
    <s v="tier - 1"/>
    <s v="R1013"/>
    <n v="59"/>
  </r>
  <r>
    <s v="Id357"/>
    <s v="Frank"/>
    <n v="33.96"/>
    <n v="4.99"/>
    <s v="No"/>
    <s v="No"/>
    <s v="No"/>
    <n v="0"/>
    <x v="0"/>
    <s v="Obesity"/>
    <s v="Normal"/>
    <d v="1999-07-06T00:00:00"/>
    <n v="28245.34"/>
    <s v="tier - 1"/>
    <s v="tier - 3"/>
    <s v="R1011"/>
    <n v="23"/>
  </r>
  <r>
    <s v="Id358"/>
    <s v="Jeffry"/>
    <n v="26.695"/>
    <n v="8.31"/>
    <s v="No"/>
    <s v="No"/>
    <s v="No"/>
    <n v="0"/>
    <x v="0"/>
    <s v="Overweight"/>
    <s v="Diabetes"/>
    <d v="1960-09-22T00:00:00"/>
    <n v="28101.33"/>
    <s v="tier - 1"/>
    <s v="tier - 2"/>
    <s v="R1019"/>
    <n v="62"/>
  </r>
  <r>
    <s v="Id359"/>
    <s v="Mike"/>
    <n v="18.45"/>
    <n v="5.07"/>
    <s v="yes"/>
    <s v="No"/>
    <s v="No"/>
    <n v="0"/>
    <x v="0"/>
    <s v="Underweight"/>
    <s v="Normal"/>
    <d v="1985-12-29T00:00:00"/>
    <n v="28006.94"/>
    <s v="tier - 1"/>
    <s v="tier - 2"/>
    <s v="R1011"/>
    <n v="37"/>
  </r>
  <r>
    <s v="Id360"/>
    <s v="Rick"/>
    <n v="33.18"/>
    <n v="4.79"/>
    <s v="No"/>
    <s v="No"/>
    <s v="No"/>
    <n v="0"/>
    <x v="0"/>
    <s v="Obesity"/>
    <s v="Normal"/>
    <d v="1999-07-21T00:00:00"/>
    <n v="27980.77"/>
    <s v="tier - 1"/>
    <s v="tier - 1"/>
    <s v="R1011"/>
    <n v="23"/>
  </r>
  <r>
    <s v="Id361"/>
    <s v="Pierre-Michel"/>
    <n v="36.1"/>
    <n v="11.39"/>
    <s v="yes"/>
    <s v="No"/>
    <s v="No"/>
    <n v="2"/>
    <x v="1"/>
    <s v="Obesity"/>
    <s v="Diabetes"/>
    <d v="1961-09-28T00:00:00"/>
    <n v="27941.29"/>
    <s v="tier - 1"/>
    <s v="tier - 3"/>
    <s v="R1011"/>
    <n v="61"/>
  </r>
  <r>
    <s v="Id362"/>
    <s v="Daniel"/>
    <n v="22.77"/>
    <n v="6"/>
    <s v="No"/>
    <s v="No"/>
    <s v="No"/>
    <n v="0"/>
    <x v="0"/>
    <s v="Healthy Weight"/>
    <s v="Prediabetes"/>
    <d v="1991-12-04T00:00:00"/>
    <n v="27931.11"/>
    <s v="tier - 1"/>
    <s v="tier - 3"/>
    <s v="R1011"/>
    <n v="31"/>
  </r>
  <r>
    <s v="Id363"/>
    <s v="Brian L."/>
    <n v="21.24"/>
    <n v="5.13"/>
    <s v="No"/>
    <s v="No"/>
    <s v="No"/>
    <n v="0"/>
    <x v="0"/>
    <s v="Healthy Weight"/>
    <s v="Normal"/>
    <d v="1989-10-21T00:00:00"/>
    <n v="27925.86"/>
    <s v="tier - 1"/>
    <s v="tier - 2"/>
    <s v="R1011"/>
    <n v="33"/>
  </r>
  <r>
    <s v="Id364"/>
    <s v="Morgan M."/>
    <n v="17.600000000000001"/>
    <n v="5.26"/>
    <s v="yes"/>
    <s v="No"/>
    <s v="No"/>
    <n v="0"/>
    <x v="0"/>
    <s v="Underweight"/>
    <s v="Normal"/>
    <d v="1985-11-04T00:00:00"/>
    <n v="27849.94"/>
    <s v="tier - 1"/>
    <s v="tier - 1"/>
    <s v="R1011"/>
    <n v="37"/>
  </r>
  <r>
    <s v="Id365"/>
    <s v="Caroline"/>
    <n v="26.29"/>
    <n v="6.84"/>
    <s v="No"/>
    <s v="No"/>
    <s v="No"/>
    <n v="0"/>
    <x v="0"/>
    <s v="Overweight"/>
    <s v="Diabetes"/>
    <d v="1960-07-06T00:00:00"/>
    <n v="27808.73"/>
    <s v="tier - 1"/>
    <s v="tier - 1"/>
    <s v="R1013"/>
    <n v="62"/>
  </r>
  <r>
    <s v="Id366"/>
    <s v="Drew T."/>
    <n v="35.31"/>
    <n v="9.0399999999999991"/>
    <s v="No"/>
    <s v="No"/>
    <s v="No"/>
    <n v="0"/>
    <x v="1"/>
    <s v="Obesity"/>
    <s v="Diabetes"/>
    <d v="2002-06-06T00:00:00"/>
    <n v="27724.29"/>
    <s v="tier - 1"/>
    <s v="tier - 3"/>
    <s v="R1013"/>
    <n v="21"/>
  </r>
  <r>
    <s v="Id367"/>
    <s v="Austin W"/>
    <n v="27.04"/>
    <n v="4.0999999999999996"/>
    <s v="No"/>
    <s v="No"/>
    <s v="No"/>
    <n v="1"/>
    <x v="0"/>
    <s v="Overweight"/>
    <s v="Normal"/>
    <d v="1992-09-03T00:00:00"/>
    <n v="27696.11"/>
    <s v="tier - 1"/>
    <s v="tier - 2"/>
    <s v="R1011"/>
    <n v="30"/>
  </r>
  <r>
    <s v="Id368"/>
    <s v="Berenice"/>
    <n v="30.23"/>
    <n v="4.2300000000000004"/>
    <s v="yes"/>
    <s v="No"/>
    <s v="Yes"/>
    <n v="1"/>
    <x v="0"/>
    <s v="Obesity"/>
    <s v="Normal"/>
    <d v="1997-07-07T00:00:00"/>
    <n v="27625.17"/>
    <s v="tier - 1"/>
    <s v="tier - 1"/>
    <s v="R1011"/>
    <n v="25"/>
  </r>
  <r>
    <s v="Id369"/>
    <s v="Kenneth A"/>
    <n v="30.6"/>
    <n v="6.48"/>
    <s v="yes"/>
    <s v="No"/>
    <s v="Yes"/>
    <n v="1"/>
    <x v="0"/>
    <s v="Obesity"/>
    <b v="0"/>
    <d v="1997-09-09T00:00:00"/>
    <n v="27619.360000000001"/>
    <s v="tier - 2"/>
    <s v="tier - 3"/>
    <s v="R1011"/>
    <n v="25"/>
  </r>
  <r>
    <s v="Id370"/>
    <s v="Miguel"/>
    <n v="26.8"/>
    <n v="5.53"/>
    <s v="No"/>
    <s v="No"/>
    <s v="No"/>
    <n v="1"/>
    <x v="0"/>
    <s v="Overweight"/>
    <s v="Normal"/>
    <d v="1992-08-11T00:00:00"/>
    <n v="27614.71"/>
    <s v="tier - 2"/>
    <s v="tier - 3"/>
    <s v="R1011"/>
    <n v="30"/>
  </r>
  <r>
    <s v="Id371"/>
    <s v="Hadley T."/>
    <n v="16.86"/>
    <n v="4.07"/>
    <s v="yes"/>
    <s v="No"/>
    <s v="No"/>
    <n v="0"/>
    <x v="0"/>
    <s v="Underweight"/>
    <s v="Normal"/>
    <d v="1985-11-06T00:00:00"/>
    <n v="27598.93"/>
    <s v="tier - 2"/>
    <s v="tier - 1"/>
    <s v="R1011"/>
    <n v="37"/>
  </r>
  <r>
    <s v="Id372"/>
    <s v="Taylor"/>
    <n v="16.3"/>
    <n v="5.51"/>
    <s v="No"/>
    <s v="No"/>
    <s v="No"/>
    <n v="1"/>
    <x v="0"/>
    <s v="Underweight"/>
    <s v="Normal"/>
    <d v="1984-06-22T00:00:00"/>
    <n v="27534.53"/>
    <s v="tier - 2"/>
    <s v="tier - 2"/>
    <s v="R1011"/>
    <n v="38"/>
  </r>
  <r>
    <s v="Id373"/>
    <s v="Tenielle M"/>
    <n v="29.81"/>
    <n v="11.66"/>
    <s v="No"/>
    <s v="No"/>
    <s v="No"/>
    <n v="0"/>
    <x v="0"/>
    <s v="Overweight"/>
    <s v="Diabetes"/>
    <d v="1965-08-19T00:00:00"/>
    <n v="27533.91"/>
    <s v="tier - 2"/>
    <s v="tier - 3"/>
    <s v="R1013"/>
    <n v="57"/>
  </r>
  <r>
    <s v="Id374"/>
    <s v="Andrea"/>
    <n v="16.329999999999998"/>
    <n v="7.26"/>
    <s v="yes"/>
    <s v="No"/>
    <s v="No"/>
    <n v="0"/>
    <x v="0"/>
    <s v="Underweight"/>
    <s v="Diabetes"/>
    <d v="1981-11-03T00:00:00"/>
    <n v="27495.59"/>
    <s v="tier - 2"/>
    <s v="tier - 1"/>
    <s v="R1011"/>
    <n v="41"/>
  </r>
  <r>
    <s v="Id375"/>
    <s v="Nora P"/>
    <n v="16.37"/>
    <n v="4.79"/>
    <s v="yes"/>
    <s v="No"/>
    <s v="No"/>
    <n v="0"/>
    <x v="0"/>
    <s v="Underweight"/>
    <s v="Normal"/>
    <d v="1985-11-05T00:00:00"/>
    <n v="27432.73"/>
    <s v="tier - 2"/>
    <s v="tier - 1"/>
    <s v="R1011"/>
    <n v="37"/>
  </r>
  <r>
    <s v="Id376"/>
    <s v="Zachary"/>
    <n v="22.42"/>
    <n v="4.68"/>
    <s v="yes"/>
    <s v="No"/>
    <s v="No"/>
    <n v="1"/>
    <x v="1"/>
    <s v="Healthy Weight"/>
    <s v="Normal"/>
    <d v="1988-11-15T00:00:00"/>
    <n v="27375.9"/>
    <s v="tier - 2"/>
    <s v="tier - 3"/>
    <s v="R1015"/>
    <n v="34"/>
  </r>
  <r>
    <s v="Id377"/>
    <s v="Michael"/>
    <n v="31.35"/>
    <n v="4.33"/>
    <s v="yes"/>
    <s v="No"/>
    <s v="Yes"/>
    <n v="1"/>
    <x v="1"/>
    <s v="Obesity"/>
    <s v="Normal"/>
    <d v="1969-10-16T00:00:00"/>
    <n v="27346.04"/>
    <s v="tier - 2"/>
    <s v="tier - 2"/>
    <s v="R1013"/>
    <n v="53"/>
  </r>
  <r>
    <s v="Id378"/>
    <s v="Alyssa K."/>
    <n v="31.9"/>
    <n v="11.89"/>
    <s v="No"/>
    <s v="No"/>
    <s v="No"/>
    <n v="0"/>
    <x v="1"/>
    <s v="Obesity"/>
    <s v="Diabetes"/>
    <d v="1968-07-06T00:00:00"/>
    <n v="27322.73"/>
    <s v="tier - 2"/>
    <s v="tier - 2"/>
    <s v="R1013"/>
    <n v="54"/>
  </r>
  <r>
    <s v="Id379"/>
    <s v="Heather"/>
    <n v="30.6"/>
    <n v="5.24"/>
    <s v="No"/>
    <s v="No"/>
    <s v="No"/>
    <n v="0"/>
    <x v="0"/>
    <s v="Obesity"/>
    <s v="Normal"/>
    <d v="1999-07-02T00:00:00"/>
    <n v="27236.959999999999"/>
    <s v="tier - 2"/>
    <s v="tier - 1"/>
    <s v="R1011"/>
    <n v="23"/>
  </r>
  <r>
    <s v="Id380"/>
    <s v="Dante"/>
    <n v="28.975000000000001"/>
    <n v="7.63"/>
    <s v="No"/>
    <s v="No"/>
    <s v="No"/>
    <n v="0"/>
    <x v="0"/>
    <s v="Overweight"/>
    <s v="Diabetes"/>
    <d v="1965-12-21T00:00:00"/>
    <n v="27218.44"/>
    <s v="tier - 2"/>
    <s v="tier - 1"/>
    <s v="R1017"/>
    <n v="57"/>
  </r>
  <r>
    <s v="Id381"/>
    <s v="Sara E."/>
    <n v="24.86"/>
    <n v="8.92"/>
    <s v="yes"/>
    <s v="No"/>
    <s v="No"/>
    <n v="2"/>
    <x v="1"/>
    <s v="Healthy Weight"/>
    <s v="Diabetes"/>
    <d v="1970-10-02T00:00:00"/>
    <n v="27117.99"/>
    <s v="tier - 2"/>
    <s v="tier - 2"/>
    <s v="R1013"/>
    <n v="52"/>
  </r>
  <r>
    <s v="Id382"/>
    <s v="Scott"/>
    <n v="19.54"/>
    <n v="5.37"/>
    <s v="No"/>
    <s v="No"/>
    <s v="No"/>
    <n v="0"/>
    <x v="0"/>
    <s v="Healthy Weight"/>
    <s v="Normal"/>
    <d v="1990-07-13T00:00:00"/>
    <n v="27092.38"/>
    <s v="tier - 2"/>
    <s v="tier - 3"/>
    <s v="R1011"/>
    <n v="32"/>
  </r>
  <r>
    <s v="Id383"/>
    <s v="Sean"/>
    <n v="26.74"/>
    <n v="4.3099999999999996"/>
    <s v="No"/>
    <s v="No"/>
    <s v="No"/>
    <n v="0"/>
    <x v="0"/>
    <s v="Overweight"/>
    <s v="Normal"/>
    <d v="1994-11-02T00:00:00"/>
    <n v="27080.639999999999"/>
    <s v="tier - 2"/>
    <s v="tier - 2"/>
    <s v="R1011"/>
    <n v="28"/>
  </r>
  <r>
    <s v="Id384"/>
    <s v="Danielle"/>
    <n v="22.99"/>
    <n v="10.46"/>
    <s v="No"/>
    <s v="No"/>
    <s v="No"/>
    <n v="3"/>
    <x v="0"/>
    <s v="Healthy Weight"/>
    <s v="Diabetes"/>
    <d v="1958-08-30T00:00:00"/>
    <n v="27037.91"/>
    <s v="tier - 2"/>
    <s v="tier - 2"/>
    <s v="R1013"/>
    <n v="64"/>
  </r>
  <r>
    <s v="Id385"/>
    <s v="Andrew D."/>
    <n v="31.46"/>
    <n v="7.39"/>
    <s v="No"/>
    <s v="No"/>
    <s v="No"/>
    <n v="0"/>
    <x v="1"/>
    <s v="Obesity"/>
    <s v="Diabetes"/>
    <d v="1960-09-09T00:00:00"/>
    <n v="27000.98"/>
    <s v="tier - 2"/>
    <s v="tier - 2"/>
    <s v="R1013"/>
    <n v="62"/>
  </r>
  <r>
    <s v="Id386"/>
    <s v="Joel D"/>
    <n v="30.86"/>
    <n v="6.18"/>
    <s v="No"/>
    <s v="yes"/>
    <s v="No"/>
    <n v="2"/>
    <x v="0"/>
    <s v="Obesity"/>
    <s v="Prediabetes"/>
    <d v="2000-11-09T00:00:00"/>
    <n v="26936.98"/>
    <s v="tier - 2"/>
    <s v="tier - 3"/>
    <s v="R1011"/>
    <n v="22"/>
  </r>
  <r>
    <s v="Id387"/>
    <s v="Michelle"/>
    <n v="31.96"/>
    <n v="8.86"/>
    <s v="No"/>
    <s v="No"/>
    <s v="No"/>
    <n v="0"/>
    <x v="0"/>
    <s v="Obesity"/>
    <s v="Diabetes"/>
    <d v="2002-10-17T00:00:00"/>
    <n v="26927.69"/>
    <s v="tier - 2"/>
    <s v="tier - 2"/>
    <s v="R1011"/>
    <n v="20"/>
  </r>
  <r>
    <s v="Id388"/>
    <s v="Michael J."/>
    <n v="23.76"/>
    <n v="10.96"/>
    <s v="No"/>
    <s v="No"/>
    <s v="No"/>
    <n v="3"/>
    <x v="0"/>
    <s v="Healthy Weight"/>
    <s v="Diabetes"/>
    <d v="1958-07-25T00:00:00"/>
    <n v="26926.51"/>
    <s v="tier - 2"/>
    <s v="tier - 1"/>
    <s v="R1013"/>
    <n v="64"/>
  </r>
  <r>
    <s v="Id389"/>
    <s v="Nikki"/>
    <n v="19.38"/>
    <n v="6.28"/>
    <s v="No"/>
    <s v="No"/>
    <s v="No"/>
    <n v="0"/>
    <x v="0"/>
    <s v="Healthy Weight"/>
    <s v="Prediabetes"/>
    <d v="1991-09-22T00:00:00"/>
    <n v="26912.560000000001"/>
    <s v="tier - 2"/>
    <s v="tier - 2"/>
    <s v="R1011"/>
    <n v="31"/>
  </r>
  <r>
    <s v="Id390"/>
    <s v="Summer B."/>
    <n v="16.21"/>
    <n v="6.29"/>
    <s v="yes"/>
    <s v="No"/>
    <s v="No"/>
    <n v="1"/>
    <x v="0"/>
    <s v="Underweight"/>
    <s v="Prediabetes"/>
    <d v="1988-07-22T00:00:00"/>
    <n v="26607.89"/>
    <s v="tier - 2"/>
    <s v="tier - 1"/>
    <s v="R1011"/>
    <n v="34"/>
  </r>
  <r>
    <s v="Id391"/>
    <s v="Edward"/>
    <n v="32.54"/>
    <n v="4.0199999999999996"/>
    <s v="No"/>
    <s v="yes"/>
    <s v="No"/>
    <n v="1"/>
    <x v="0"/>
    <s v="Obesity"/>
    <s v="Normal"/>
    <d v="2004-07-05T00:00:00"/>
    <n v="26479.4"/>
    <s v="tier - 2"/>
    <s v="tier - 2"/>
    <s v="R1011"/>
    <n v="18"/>
  </r>
  <r>
    <s v="Id392"/>
    <s v="Ryan"/>
    <n v="36.765000000000001"/>
    <n v="11.95"/>
    <s v="yes"/>
    <s v="No"/>
    <s v="No"/>
    <n v="2"/>
    <x v="1"/>
    <s v="Obesity"/>
    <s v="Diabetes"/>
    <d v="1970-12-27T00:00:00"/>
    <n v="26467.1"/>
    <s v="tier - 2"/>
    <s v="tier - 3"/>
    <s v="R1012"/>
    <n v="52"/>
  </r>
  <r>
    <s v="Id393"/>
    <s v="Kacee"/>
    <n v="35.909999999999997"/>
    <n v="8.7100000000000009"/>
    <s v="No"/>
    <s v="No"/>
    <s v="No"/>
    <n v="0"/>
    <x v="1"/>
    <s v="Obesity"/>
    <s v="Diabetes"/>
    <d v="1974-10-21T00:00:00"/>
    <n v="26392.26"/>
    <s v="tier - 2"/>
    <s v="tier - 2"/>
    <s v="R1024"/>
    <n v="48"/>
  </r>
  <r>
    <s v="Id394"/>
    <s v="Dave"/>
    <n v="32.06"/>
    <n v="4.67"/>
    <s v="No"/>
    <s v="yes"/>
    <s v="No"/>
    <n v="1"/>
    <x v="0"/>
    <s v="Obesity"/>
    <s v="Normal"/>
    <d v="2004-06-05T00:00:00"/>
    <n v="26316.59"/>
    <s v="tier - 2"/>
    <s v="tier - 3"/>
    <s v="R1011"/>
    <n v="19"/>
  </r>
  <r>
    <s v="Id395"/>
    <s v="Maryanna"/>
    <n v="24.1"/>
    <n v="11.14"/>
    <s v="yes"/>
    <s v="No"/>
    <s v="No"/>
    <n v="1"/>
    <x v="1"/>
    <s v="Healthy Weight"/>
    <s v="Diabetes"/>
    <d v="1975-11-04T00:00:00"/>
    <n v="26236.58"/>
    <s v="tier - 2"/>
    <s v="tier - 1"/>
    <s v="R1011"/>
    <n v="47"/>
  </r>
  <r>
    <s v="Id396"/>
    <s v="Jessica H."/>
    <n v="27.1"/>
    <n v="9.0500000000000007"/>
    <s v="No"/>
    <s v="No"/>
    <s v="No"/>
    <n v="2"/>
    <x v="1"/>
    <s v="Overweight"/>
    <s v="Diabetes"/>
    <d v="1973-10-07T00:00:00"/>
    <n v="26140.36"/>
    <s v="tier - 2"/>
    <s v="tier - 3"/>
    <s v="R1011"/>
    <n v="49"/>
  </r>
  <r>
    <s v="Id397"/>
    <s v="Deanna"/>
    <n v="24.42"/>
    <n v="11.31"/>
    <s v="No"/>
    <s v="No"/>
    <s v="No"/>
    <n v="0"/>
    <x v="0"/>
    <s v="Healthy Weight"/>
    <s v="Diabetes"/>
    <d v="2002-07-11T00:00:00"/>
    <n v="26125.67"/>
    <s v="tier - 2"/>
    <s v="tier - 1"/>
    <s v="R1013"/>
    <n v="20"/>
  </r>
  <r>
    <s v="Id398"/>
    <s v="Peter"/>
    <n v="26.695"/>
    <n v="4.68"/>
    <s v="yes"/>
    <s v="No"/>
    <s v="No"/>
    <n v="2"/>
    <x v="0"/>
    <s v="Overweight"/>
    <s v="Normal"/>
    <d v="1966-11-09T00:00:00"/>
    <n v="26109.33"/>
    <s v="tier - 2"/>
    <s v="tier - 3"/>
    <s v="R1012"/>
    <n v="56"/>
  </r>
  <r>
    <s v="Id399"/>
    <s v="Rebecca"/>
    <n v="27.79"/>
    <n v="6.05"/>
    <s v="yes"/>
    <s v="yes"/>
    <s v="No"/>
    <n v="1"/>
    <x v="0"/>
    <s v="Overweight"/>
    <s v="Prediabetes"/>
    <d v="2000-11-26T00:00:00"/>
    <n v="26026.97"/>
    <s v="tier - 2"/>
    <s v="tier - 3"/>
    <s v="R1011"/>
    <n v="22"/>
  </r>
  <r>
    <s v="Id400"/>
    <s v="Elizabeth M."/>
    <n v="32.68"/>
    <n v="4.68"/>
    <s v="yes"/>
    <s v="No"/>
    <s v="No"/>
    <n v="0"/>
    <x v="1"/>
    <s v="Obesity"/>
    <s v="Normal"/>
    <d v="2001-08-05T00:00:00"/>
    <n v="26018.95"/>
    <s v="tier - 2"/>
    <s v="tier - 2"/>
    <s v="R1012"/>
    <n v="21"/>
  </r>
  <r>
    <s v="Id401"/>
    <s v="Gregory"/>
    <n v="26.4"/>
    <n v="9.5"/>
    <s v="yes"/>
    <s v="No"/>
    <s v="No"/>
    <n v="2"/>
    <x v="1"/>
    <s v="Overweight"/>
    <s v="Diabetes"/>
    <d v="1970-11-03T00:00:00"/>
    <n v="25992.82"/>
    <s v="tier - 2"/>
    <s v="tier - 2"/>
    <s v="R1013"/>
    <n v="52"/>
  </r>
  <r>
    <s v="Id402"/>
    <s v="Sarah E."/>
    <n v="23.655000000000001"/>
    <n v="10.84"/>
    <s v="yes"/>
    <s v="No"/>
    <s v="Yes"/>
    <n v="1"/>
    <x v="0"/>
    <s v="Healthy Weight"/>
    <s v="Diabetes"/>
    <d v="1963-09-21T00:00:00"/>
    <n v="25678.78"/>
    <s v="tier - 2"/>
    <s v="tier - 3"/>
    <s v="R1012"/>
    <n v="59"/>
  </r>
  <r>
    <s v="Id403"/>
    <s v="Anne Elise"/>
    <n v="27.36"/>
    <n v="5.88"/>
    <s v="No"/>
    <s v="No"/>
    <s v="No"/>
    <n v="2"/>
    <x v="1"/>
    <s v="Overweight"/>
    <s v="Prediabetes"/>
    <d v="1972-08-17T00:00:00"/>
    <n v="25656.58"/>
    <s v="tier - 2"/>
    <s v="tier - 3"/>
    <s v="R1024"/>
    <n v="50"/>
  </r>
  <r>
    <s v="Id404"/>
    <s v="Christopher R"/>
    <n v="27.82"/>
    <n v="5.24"/>
    <s v="yes"/>
    <s v="No"/>
    <s v="No"/>
    <n v="0"/>
    <x v="0"/>
    <s v="Overweight"/>
    <s v="Normal"/>
    <d v="2001-06-02T00:00:00"/>
    <n v="25648.98"/>
    <s v="tier - 2"/>
    <s v="tier - 1"/>
    <s v="R1011"/>
    <n v="22"/>
  </r>
  <r>
    <s v="Id405"/>
    <s v="Elliot"/>
    <n v="25.46"/>
    <n v="11.75"/>
    <s v="No"/>
    <s v="No"/>
    <s v="No"/>
    <n v="0"/>
    <x v="1"/>
    <s v="Overweight"/>
    <s v="Diabetes"/>
    <d v="1968-10-11T00:00:00"/>
    <n v="25517.11"/>
    <s v="tier - 2"/>
    <s v="tier - 3"/>
    <s v="R1017"/>
    <n v="54"/>
  </r>
  <r>
    <s v="Id406"/>
    <s v="Christopher D."/>
    <n v="25.1"/>
    <n v="6.97"/>
    <s v="No"/>
    <s v="No"/>
    <s v="No"/>
    <n v="0"/>
    <x v="0"/>
    <s v="Overweight"/>
    <s v="Diabetes"/>
    <d v="1968-11-22T00:00:00"/>
    <n v="25382.3"/>
    <s v="tier - 2"/>
    <s v="tier - 2"/>
    <s v="R1011"/>
    <n v="54"/>
  </r>
  <r>
    <s v="Id407"/>
    <s v="Corey"/>
    <n v="32.11"/>
    <n v="4.76"/>
    <s v="No"/>
    <s v="No"/>
    <s v="No"/>
    <n v="2"/>
    <x v="1"/>
    <s v="Obesity"/>
    <s v="Normal"/>
    <d v="1972-09-26T00:00:00"/>
    <n v="25333.33"/>
    <s v="tier - 2"/>
    <s v="tier - 2"/>
    <s v="R1017"/>
    <n v="50"/>
  </r>
  <r>
    <s v="Id408"/>
    <s v="Patrick D."/>
    <n v="29.8"/>
    <n v="8.24"/>
    <s v="yes"/>
    <s v="No"/>
    <s v="No"/>
    <n v="1"/>
    <x v="0"/>
    <s v="Overweight"/>
    <s v="Diabetes"/>
    <d v="1975-11-14T00:00:00"/>
    <n v="25309.49"/>
    <s v="tier - 2"/>
    <s v="tier - 1"/>
    <s v="R1011"/>
    <n v="47"/>
  </r>
  <r>
    <s v="Id409"/>
    <s v="Anthony D."/>
    <n v="24.01"/>
    <n v="4.76"/>
    <s v="No"/>
    <s v="No"/>
    <s v="No"/>
    <n v="1"/>
    <x v="0"/>
    <s v="Healthy Weight"/>
    <s v="Normal"/>
    <d v="1998-10-24T00:00:00"/>
    <n v="25127.22"/>
    <s v="tier - 2"/>
    <s v="tier - 3"/>
    <s v="R1011"/>
    <n v="24"/>
  </r>
  <r>
    <s v="Id410"/>
    <s v="Melissa"/>
    <n v="23.21"/>
    <n v="6.03"/>
    <s v="No"/>
    <s v="No"/>
    <s v="No"/>
    <n v="1"/>
    <x v="1"/>
    <s v="Healthy Weight"/>
    <s v="Prediabetes"/>
    <d v="1998-12-14T00:00:00"/>
    <n v="25081.77"/>
    <s v="tier - 2"/>
    <s v="tier - 2"/>
    <s v="R1013"/>
    <n v="24"/>
  </r>
  <r>
    <s v="Id411"/>
    <s v="Raven"/>
    <n v="21.2"/>
    <n v="4.07"/>
    <s v="yes"/>
    <s v="No"/>
    <s v="No"/>
    <n v="1"/>
    <x v="0"/>
    <s v="Healthy Weight"/>
    <s v="Normal"/>
    <d v="1995-06-04T00:00:00"/>
    <n v="25075.97"/>
    <s v="tier - 2"/>
    <s v="tier - 2"/>
    <s v="R1011"/>
    <n v="28"/>
  </r>
  <r>
    <s v="Id412"/>
    <s v="Christopher"/>
    <n v="28.215"/>
    <n v="8.26"/>
    <s v="yes"/>
    <s v="No"/>
    <s v="No"/>
    <n v="1"/>
    <x v="0"/>
    <s v="Overweight"/>
    <s v="Diabetes"/>
    <d v="1975-11-14T00:00:00"/>
    <n v="24915.22"/>
    <s v="tier - 2"/>
    <s v="tier - 3"/>
    <s v="R1012"/>
    <n v="47"/>
  </r>
  <r>
    <s v="Id413"/>
    <s v="Kendra A"/>
    <n v="38.094999999999999"/>
    <n v="4.76"/>
    <s v="No"/>
    <s v="No"/>
    <s v="No"/>
    <n v="1"/>
    <x v="1"/>
    <s v="Obesity"/>
    <s v="Normal"/>
    <d v="1987-07-14T00:00:00"/>
    <n v="24915.05"/>
    <s v="tier - 2"/>
    <s v="tier - 1"/>
    <s v="R1024"/>
    <n v="35"/>
  </r>
  <r>
    <s v="Id414"/>
    <s v="Jordan"/>
    <n v="22.61"/>
    <n v="6.13"/>
    <s v="yes"/>
    <s v="No"/>
    <s v="Yes"/>
    <n v="1"/>
    <x v="0"/>
    <s v="Healthy Weight"/>
    <s v="Prediabetes"/>
    <d v="1969-09-23T00:00:00"/>
    <n v="24873.38"/>
    <s v="tier - 2"/>
    <s v="tier - 1"/>
    <s v="R1024"/>
    <n v="53"/>
  </r>
  <r>
    <s v="Id415"/>
    <s v="Nils"/>
    <n v="24.32"/>
    <n v="10.47"/>
    <s v="yes"/>
    <s v="No"/>
    <s v="No"/>
    <n v="2"/>
    <x v="0"/>
    <s v="Healthy Weight"/>
    <s v="Diabetes"/>
    <d v="1970-12-26T00:00:00"/>
    <n v="24869.84"/>
    <s v="tier - 2"/>
    <s v="tier - 2"/>
    <s v="R1016"/>
    <n v="52"/>
  </r>
  <r>
    <s v="Id416"/>
    <s v="Scott"/>
    <n v="20.96"/>
    <n v="4.04"/>
    <s v="yes"/>
    <s v="No"/>
    <s v="No"/>
    <n v="1"/>
    <x v="0"/>
    <s v="Healthy Weight"/>
    <s v="Normal"/>
    <d v="1995-07-10T00:00:00"/>
    <n v="24863.25"/>
    <s v="tier - 2"/>
    <s v="tier - 3"/>
    <s v="R1011"/>
    <n v="27"/>
  </r>
  <r>
    <s v="Id417"/>
    <s v="Angela"/>
    <n v="19.68"/>
    <n v="5.74"/>
    <s v="No"/>
    <s v="No"/>
    <s v="No"/>
    <n v="0"/>
    <x v="0"/>
    <s v="Healthy Weight"/>
    <s v="Prediabetes"/>
    <d v="1994-12-09T00:00:00"/>
    <n v="24817.25"/>
    <s v="tier - 2"/>
    <s v="tier - 2"/>
    <s v="R1011"/>
    <n v="28"/>
  </r>
  <r>
    <s v="Id418"/>
    <s v="Allison"/>
    <n v="18.100000000000001"/>
    <n v="6.33"/>
    <s v="No"/>
    <s v="No"/>
    <s v="No"/>
    <n v="1"/>
    <x v="0"/>
    <s v="Underweight"/>
    <s v="Prediabetes"/>
    <d v="1992-07-11T00:00:00"/>
    <n v="24795.040000000001"/>
    <s v="tier - 2"/>
    <s v="tier - 3"/>
    <s v="R1011"/>
    <n v="30"/>
  </r>
  <r>
    <s v="Id419"/>
    <s v="Caitlin O."/>
    <n v="29.64"/>
    <n v="4.28"/>
    <s v="yes"/>
    <s v="No"/>
    <s v="No"/>
    <n v="0"/>
    <x v="1"/>
    <s v="Overweight"/>
    <s v="Normal"/>
    <d v="1996-09-28T00:00:00"/>
    <n v="24671.66"/>
    <s v="tier - 2"/>
    <s v="tier - 1"/>
    <s v="R1024"/>
    <n v="26"/>
  </r>
  <r>
    <s v="Id420"/>
    <s v="Tracy M"/>
    <n v="25.3"/>
    <n v="9.4700000000000006"/>
    <s v="yes"/>
    <s v="No"/>
    <s v="No"/>
    <n v="2"/>
    <x v="0"/>
    <s v="Overweight"/>
    <s v="Diabetes"/>
    <d v="1970-10-12T00:00:00"/>
    <n v="24667.42"/>
    <s v="tier - 2"/>
    <s v="tier - 3"/>
    <s v="R1013"/>
    <n v="52"/>
  </r>
  <r>
    <s v="Id421"/>
    <s v="Dustin M."/>
    <n v="27.6"/>
    <n v="4.8499999999999996"/>
    <s v="yes"/>
    <s v="No"/>
    <s v="No"/>
    <n v="0"/>
    <x v="1"/>
    <s v="Overweight"/>
    <s v="Normal"/>
    <d v="1976-07-12T00:00:00"/>
    <n v="24603.05"/>
    <s v="tier - 2"/>
    <s v="tier - 2"/>
    <s v="R1011"/>
    <n v="46"/>
  </r>
  <r>
    <s v="Id422"/>
    <s v="Jenny"/>
    <n v="27.645"/>
    <n v="11.03"/>
    <s v="yes"/>
    <s v="No"/>
    <s v="No"/>
    <n v="1"/>
    <x v="0"/>
    <s v="Overweight"/>
    <s v="Diabetes"/>
    <d v="1975-07-13T00:00:00"/>
    <n v="24535.7"/>
    <s v="tier - 2"/>
    <s v="tier - 2"/>
    <s v="R1012"/>
    <n v="47"/>
  </r>
  <r>
    <s v="Id423"/>
    <s v="Emily"/>
    <n v="27.6"/>
    <n v="5.22"/>
    <s v="No"/>
    <s v="No"/>
    <s v="No"/>
    <n v="2"/>
    <x v="0"/>
    <s v="Overweight"/>
    <s v="Normal"/>
    <d v="1972-06-14T00:00:00"/>
    <n v="24520.26"/>
    <s v="tier - 2"/>
    <s v="tier - 3"/>
    <s v="R1011"/>
    <n v="50"/>
  </r>
  <r>
    <s v="Id424"/>
    <s v="Fabienne"/>
    <n v="25.08"/>
    <n v="9.52"/>
    <s v="yes"/>
    <s v="No"/>
    <s v="No"/>
    <n v="2"/>
    <x v="1"/>
    <s v="Overweight"/>
    <s v="Diabetes"/>
    <d v="1961-10-21T00:00:00"/>
    <n v="24513.09"/>
    <s v="tier - 2"/>
    <s v="tier - 2"/>
    <s v="R1013"/>
    <n v="61"/>
  </r>
  <r>
    <s v="Id425"/>
    <s v="Jordan"/>
    <n v="30.02"/>
    <n v="11.09"/>
    <s v="No"/>
    <s v="No"/>
    <s v="No"/>
    <n v="0"/>
    <x v="1"/>
    <s v="Obesity"/>
    <s v="Diabetes"/>
    <d v="1968-07-06T00:00:00"/>
    <n v="24476.48"/>
    <s v="tier - 2"/>
    <s v="tier - 2"/>
    <s v="R1012"/>
    <n v="54"/>
  </r>
  <r>
    <s v="Id426"/>
    <s v="Matt"/>
    <n v="27.36"/>
    <n v="9.4499999999999993"/>
    <s v="yes"/>
    <s v="No"/>
    <s v="No"/>
    <n v="2"/>
    <x v="0"/>
    <s v="Overweight"/>
    <s v="Diabetes"/>
    <d v="1970-10-30T00:00:00"/>
    <n v="24393.62"/>
    <s v="tier - 2"/>
    <s v="tier - 3"/>
    <s v="R1012"/>
    <n v="52"/>
  </r>
  <r>
    <s v="Id427"/>
    <s v="Taryn L"/>
    <n v="22.2"/>
    <n v="5.51"/>
    <s v="No"/>
    <s v="No"/>
    <s v="No"/>
    <n v="0"/>
    <x v="0"/>
    <s v="Healthy Weight"/>
    <s v="Normal"/>
    <d v="1999-06-07T00:00:00"/>
    <n v="24387.74"/>
    <s v="tier - 2"/>
    <s v="tier - 1"/>
    <s v="R1011"/>
    <n v="24"/>
  </r>
  <r>
    <s v="Id428"/>
    <s v="Temima"/>
    <n v="25.71"/>
    <n v="4.18"/>
    <s v="No"/>
    <s v="yes"/>
    <s v="No"/>
    <n v="1"/>
    <x v="0"/>
    <s v="Overweight"/>
    <s v="Normal"/>
    <d v="2004-12-03T00:00:00"/>
    <n v="24294.02"/>
    <s v="tier - 2"/>
    <s v="tier - 1"/>
    <s v="R1011"/>
    <n v="18"/>
  </r>
  <r>
    <s v="Id429"/>
    <s v="Jennifer"/>
    <n v="41.91"/>
    <n v="5.98"/>
    <s v="yes"/>
    <s v="No"/>
    <s v="No"/>
    <n v="1"/>
    <x v="1"/>
    <s v="Obesity"/>
    <s v="Prediabetes"/>
    <d v="1964-06-16T00:00:00"/>
    <n v="24227.34"/>
    <s v="tier - 2"/>
    <s v="tier - 1"/>
    <s v="R1013"/>
    <n v="58"/>
  </r>
  <r>
    <s v="Id430"/>
    <s v="Serena M."/>
    <n v="25.85"/>
    <n v="10.16"/>
    <s v="No"/>
    <s v="No"/>
    <s v="No"/>
    <n v="0"/>
    <x v="0"/>
    <s v="Overweight"/>
    <s v="Diabetes"/>
    <d v="1974-08-10T00:00:00"/>
    <n v="24180.93"/>
    <s v="tier - 2"/>
    <s v="tier - 1"/>
    <s v="R1013"/>
    <n v="48"/>
  </r>
  <r>
    <s v="Id431"/>
    <s v="Victoria M."/>
    <n v="23.844999999999999"/>
    <n v="11.71"/>
    <s v="No"/>
    <s v="No"/>
    <s v="No"/>
    <n v="2"/>
    <x v="0"/>
    <s v="Healthy Weight"/>
    <s v="Diabetes"/>
    <d v="1973-10-13T00:00:00"/>
    <n v="24106.91"/>
    <s v="tier - 2"/>
    <s v="tier - 2"/>
    <s v="R1024"/>
    <n v="49"/>
  </r>
  <r>
    <s v="Id432"/>
    <s v="Phoebe"/>
    <n v="30.59"/>
    <n v="5.23"/>
    <s v="No"/>
    <s v="No"/>
    <s v="Yes"/>
    <n v="1"/>
    <x v="1"/>
    <s v="Obesity"/>
    <s v="Normal"/>
    <d v="2003-06-30T00:00:00"/>
    <n v="24059.68"/>
    <s v="tier - 2"/>
    <s v="tier - 2"/>
    <s v="R1012"/>
    <n v="19"/>
  </r>
  <r>
    <s v="Id433"/>
    <s v="Corey"/>
    <n v="24.795000000000002"/>
    <n v="6.85"/>
    <s v="No"/>
    <s v="No"/>
    <s v="No"/>
    <n v="0"/>
    <x v="0"/>
    <s v="Healthy Weight"/>
    <s v="Diabetes"/>
    <d v="1971-11-10T00:00:00"/>
    <n v="23967.38"/>
    <s v="tier - 2"/>
    <s v="tier - 2"/>
    <s v="R1012"/>
    <n v="51"/>
  </r>
  <r>
    <s v="Id434"/>
    <s v="Rebecca"/>
    <n v="24.13"/>
    <n v="7.05"/>
    <s v="yes"/>
    <s v="No"/>
    <s v="No"/>
    <n v="2"/>
    <x v="0"/>
    <s v="Healthy Weight"/>
    <s v="Diabetes"/>
    <d v="1970-12-08T00:00:00"/>
    <n v="23887.66"/>
    <s v="tier - 2"/>
    <s v="tier - 3"/>
    <s v="R1012"/>
    <n v="52"/>
  </r>
  <r>
    <s v="Id435"/>
    <s v="Nicholas D"/>
    <n v="25.84"/>
    <n v="11.64"/>
    <s v="No"/>
    <s v="No"/>
    <s v="No"/>
    <n v="2"/>
    <x v="0"/>
    <s v="Overweight"/>
    <s v="Diabetes"/>
    <d v="1973-10-27T00:00:00"/>
    <n v="23807.24"/>
    <s v="tier - 2"/>
    <s v="tier - 3"/>
    <s v="R1012"/>
    <n v="49"/>
  </r>
  <r>
    <s v="Id436"/>
    <s v="Christian"/>
    <n v="28"/>
    <n v="10.52"/>
    <s v="No"/>
    <s v="No"/>
    <s v="No"/>
    <n v="0"/>
    <x v="0"/>
    <s v="Overweight"/>
    <s v="Diabetes"/>
    <d v="1974-07-02T00:00:00"/>
    <n v="23568.27"/>
    <s v="tier - 2"/>
    <s v="tier - 2"/>
    <s v="R1011"/>
    <n v="48"/>
  </r>
  <r>
    <s v="Id437"/>
    <s v="Jonathon S."/>
    <n v="34.1"/>
    <n v="4.01"/>
    <s v="yes"/>
    <s v="No"/>
    <s v="Yes"/>
    <n v="1"/>
    <x v="1"/>
    <s v="Obesity"/>
    <s v="Normal"/>
    <d v="1983-09-26T00:00:00"/>
    <n v="23563.02"/>
    <s v="tier - 2"/>
    <s v="tier - 2"/>
    <s v="R1013"/>
    <n v="39"/>
  </r>
  <r>
    <s v="Id438"/>
    <s v="Caroline"/>
    <n v="26.125"/>
    <n v="8.56"/>
    <s v="yes"/>
    <s v="No"/>
    <s v="No"/>
    <n v="1"/>
    <x v="0"/>
    <s v="Overweight"/>
    <s v="Diabetes"/>
    <d v="1975-12-13T00:00:00"/>
    <n v="23401.31"/>
    <s v="tier - 2"/>
    <s v="tier - 3"/>
    <s v="R1024"/>
    <n v="47"/>
  </r>
  <r>
    <s v="Id439"/>
    <s v="Joshua D."/>
    <n v="25.6"/>
    <n v="10.5"/>
    <s v="No"/>
    <s v="No"/>
    <s v="No"/>
    <n v="2"/>
    <x v="0"/>
    <s v="Overweight"/>
    <s v="Diabetes"/>
    <d v="1973-09-22T00:00:00"/>
    <n v="23306.55"/>
    <s v="tier - 2"/>
    <s v="tier - 2"/>
    <s v="R1011"/>
    <n v="49"/>
  </r>
  <r>
    <s v="Id440"/>
    <s v="Nichole"/>
    <n v="24.32"/>
    <n v="6.39"/>
    <s v="No"/>
    <s v="No"/>
    <s v="No"/>
    <n v="0"/>
    <x v="1"/>
    <s v="Healthy Weight"/>
    <s v="Prediabetes"/>
    <d v="1994-06-03T00:00:00"/>
    <n v="23288.93"/>
    <s v="tier - 2"/>
    <s v="tier - 3"/>
    <s v="R1024"/>
    <n v="29"/>
  </r>
  <r>
    <s v="Id441"/>
    <s v="Denise M"/>
    <n v="22.88"/>
    <n v="5.71"/>
    <s v="yes"/>
    <s v="No"/>
    <s v="Yes"/>
    <n v="1"/>
    <x v="0"/>
    <s v="Healthy Weight"/>
    <s v="Prediabetes"/>
    <d v="1969-08-14T00:00:00"/>
    <n v="23244.79"/>
    <s v="tier - 2"/>
    <s v="tier - 3"/>
    <s v="R1013"/>
    <n v="53"/>
  </r>
  <r>
    <s v="Id442"/>
    <s v="Peter R."/>
    <n v="24.984999999999999"/>
    <n v="4.43"/>
    <s v="yes"/>
    <s v="No"/>
    <s v="Yes"/>
    <n v="1"/>
    <x v="1"/>
    <s v="Overweight"/>
    <s v="Normal"/>
    <d v="1997-08-07T00:00:00"/>
    <n v="23241.47"/>
    <s v="tier - 2"/>
    <s v="tier - 3"/>
    <s v="R1018"/>
    <n v="25"/>
  </r>
  <r>
    <s v="Id443"/>
    <s v="Johnson K"/>
    <n v="33.1"/>
    <n v="5.52"/>
    <s v="No"/>
    <s v="No"/>
    <s v="Yes"/>
    <n v="1"/>
    <x v="1"/>
    <s v="Obesity"/>
    <s v="Normal"/>
    <d v="2003-10-14T00:00:00"/>
    <n v="23082.959999999999"/>
    <s v="tier - 2"/>
    <s v="tier - 2"/>
    <s v="R1011"/>
    <n v="19"/>
  </r>
  <r>
    <s v="Id444"/>
    <s v="Katherine"/>
    <n v="27.83"/>
    <n v="9.1999999999999993"/>
    <s v="yes"/>
    <s v="No"/>
    <s v="No"/>
    <n v="1"/>
    <x v="0"/>
    <s v="Overweight"/>
    <s v="Diabetes"/>
    <d v="1975-12-09T00:00:00"/>
    <n v="23065.42"/>
    <s v="tier - 2"/>
    <s v="tier - 2"/>
    <s v="R1013"/>
    <n v="47"/>
  </r>
  <r>
    <s v="Id445"/>
    <s v="Lynda"/>
    <n v="30.875"/>
    <n v="10.97"/>
    <s v="yes"/>
    <s v="No"/>
    <s v="No"/>
    <n v="2"/>
    <x v="1"/>
    <s v="Obesity"/>
    <s v="Diabetes"/>
    <d v="1970-07-09T00:00:00"/>
    <n v="23045.57"/>
    <s v="tier - 2"/>
    <s v="tier - 2"/>
    <s v="R1024"/>
    <n v="52"/>
  </r>
  <r>
    <s v="Id446"/>
    <s v="Anthony"/>
    <n v="27.265000000000001"/>
    <n v="4.25"/>
    <s v="No"/>
    <s v="No"/>
    <s v="Yes"/>
    <n v="1"/>
    <x v="1"/>
    <s v="Overweight"/>
    <s v="Normal"/>
    <d v="2003-09-25T00:00:00"/>
    <n v="22493.66"/>
    <s v="tier - 2"/>
    <s v="tier - 1"/>
    <s v="R1012"/>
    <n v="19"/>
  </r>
  <r>
    <s v="Id447"/>
    <s v="Linnea C."/>
    <n v="26.7"/>
    <n v="5.23"/>
    <s v="No"/>
    <s v="No"/>
    <s v="Yes"/>
    <n v="1"/>
    <x v="0"/>
    <s v="Overweight"/>
    <s v="Normal"/>
    <d v="1979-08-14T00:00:00"/>
    <n v="22478.6"/>
    <s v="tier - 3"/>
    <s v="tier - 2"/>
    <s v="R1011"/>
    <n v="43"/>
  </r>
  <r>
    <s v="Id448"/>
    <s v="Massimiliano A."/>
    <n v="29.925000000000001"/>
    <n v="5.96"/>
    <s v="yes"/>
    <s v="No"/>
    <s v="Yes"/>
    <n v="1"/>
    <x v="0"/>
    <s v="Obesity"/>
    <s v="Prediabetes"/>
    <d v="1983-08-21T00:00:00"/>
    <n v="22462.04"/>
    <s v="tier - 3"/>
    <s v="tier - 1"/>
    <s v="R1019"/>
    <n v="39"/>
  </r>
  <r>
    <s v="Id449"/>
    <s v="James M."/>
    <n v="19.95"/>
    <n v="4.29"/>
    <s v="yes"/>
    <s v="No"/>
    <s v="No"/>
    <n v="2"/>
    <x v="0"/>
    <s v="Healthy Weight"/>
    <s v="Normal"/>
    <d v="1966-09-18T00:00:00"/>
    <n v="22412.65"/>
    <s v="tier - 3"/>
    <s v="tier - 3"/>
    <s v="R1014"/>
    <n v="56"/>
  </r>
  <r>
    <s v="Id450"/>
    <s v="Lauren"/>
    <n v="24.225000000000001"/>
    <n v="4.09"/>
    <s v="No"/>
    <s v="No"/>
    <s v="No"/>
    <n v="0"/>
    <x v="1"/>
    <s v="Healthy Weight"/>
    <s v="Normal"/>
    <d v="1999-08-26T00:00:00"/>
    <n v="22395.74"/>
    <s v="tier - 3"/>
    <s v="tier - 2"/>
    <s v="R1024"/>
    <n v="23"/>
  </r>
  <r>
    <s v="Id451"/>
    <s v="Michele V."/>
    <n v="28.12"/>
    <n v="4.88"/>
    <s v="No"/>
    <s v="No"/>
    <s v="No"/>
    <n v="0"/>
    <x v="0"/>
    <s v="Overweight"/>
    <s v="Normal"/>
    <d v="1982-08-27T00:00:00"/>
    <n v="22331.57"/>
    <s v="tier - 2"/>
    <s v="tier - 3"/>
    <s v="R1024"/>
    <n v="40"/>
  </r>
  <r>
    <s v="Id452"/>
    <s v="Xiao"/>
    <n v="23.21"/>
    <n v="6.76"/>
    <s v="No"/>
    <s v="No"/>
    <s v="No"/>
    <n v="0"/>
    <x v="0"/>
    <s v="Healthy Weight"/>
    <s v="Diabetes"/>
    <d v="1971-12-16T00:00:00"/>
    <n v="22218.11"/>
    <s v="tier - 2"/>
    <s v="tier - 3"/>
    <s v="R1013"/>
    <n v="51"/>
  </r>
  <r>
    <s v="Id453"/>
    <s v="Harper L"/>
    <n v="23.98"/>
    <n v="10.67"/>
    <s v="No"/>
    <s v="No"/>
    <s v="No"/>
    <n v="0"/>
    <x v="1"/>
    <s v="Healthy Weight"/>
    <s v="Diabetes"/>
    <d v="1965-09-24T00:00:00"/>
    <n v="22192.44"/>
    <s v="tier - 3"/>
    <s v="tier - 1"/>
    <s v="R1013"/>
    <n v="57"/>
  </r>
  <r>
    <s v="Id454"/>
    <s v="Nick"/>
    <n v="30"/>
    <n v="6.21"/>
    <s v="No"/>
    <s v="No"/>
    <s v="No"/>
    <n v="0"/>
    <x v="0"/>
    <s v="Obesity"/>
    <s v="Prediabetes"/>
    <d v="1980-12-12T00:00:00"/>
    <n v="22144.03"/>
    <s v="tier - 2"/>
    <s v="tier - 2"/>
    <s v="R1011"/>
    <n v="42"/>
  </r>
  <r>
    <s v="Id455"/>
    <s v="Scott"/>
    <n v="17.350000000000001"/>
    <n v="5.03"/>
    <s v="yes"/>
    <s v="No"/>
    <s v="No"/>
    <n v="0"/>
    <x v="0"/>
    <s v="Underweight"/>
    <s v="Normal"/>
    <d v="2001-10-28T00:00:00"/>
    <n v="22097.62"/>
    <s v="tier - 3"/>
    <s v="tier - 1"/>
    <s v="R1011"/>
    <n v="21"/>
  </r>
  <r>
    <s v="Id456"/>
    <s v="Wilson"/>
    <n v="22.704999999999998"/>
    <n v="5.27"/>
    <s v="No"/>
    <s v="No"/>
    <s v="No"/>
    <n v="0"/>
    <x v="1"/>
    <s v="Healthy Weight"/>
    <s v="Normal"/>
    <d v="1989-12-14T00:00:00"/>
    <n v="21984.47"/>
    <s v="tier - 3"/>
    <s v="tier - 1"/>
    <s v="R1012"/>
    <n v="33"/>
  </r>
  <r>
    <s v="Id457"/>
    <s v="Lee"/>
    <n v="25.41"/>
    <n v="10.53"/>
    <s v="yes"/>
    <s v="No"/>
    <s v="No"/>
    <n v="1"/>
    <x v="0"/>
    <s v="Overweight"/>
    <s v="Diabetes"/>
    <d v="1975-06-19T00:00:00"/>
    <n v="21978.68"/>
    <s v="tier - 3"/>
    <s v="tier - 3"/>
    <s v="R1013"/>
    <n v="47"/>
  </r>
  <r>
    <s v="Id458"/>
    <s v="Shizhong"/>
    <n v="18.23"/>
    <n v="5.78"/>
    <s v="No"/>
    <s v="No"/>
    <s v="Yes"/>
    <n v="1"/>
    <x v="0"/>
    <s v="Underweight"/>
    <s v="Prediabetes"/>
    <d v="2003-06-28T00:00:00"/>
    <n v="21882.400000000001"/>
    <s v="tier - 2"/>
    <s v="tier - 1"/>
    <s v="R1011"/>
    <n v="19"/>
  </r>
  <r>
    <s v="Id459"/>
    <s v="Marie-Claire"/>
    <n v="24.7"/>
    <n v="4.3600000000000003"/>
    <s v="No"/>
    <s v="No"/>
    <s v="Yes"/>
    <n v="1"/>
    <x v="0"/>
    <s v="Healthy Weight"/>
    <s v="Normal"/>
    <d v="1979-07-17T00:00:00"/>
    <n v="21880.82"/>
    <s v="tier - 3"/>
    <s v="tier - 1"/>
    <s v="R1012"/>
    <n v="43"/>
  </r>
  <r>
    <s v="Id460"/>
    <s v="Todd J."/>
    <n v="37.4"/>
    <n v="9.7200000000000006"/>
    <s v="yes"/>
    <s v="No"/>
    <s v="Yes"/>
    <n v="1"/>
    <x v="1"/>
    <s v="Obesity"/>
    <s v="Diabetes"/>
    <d v="1963-09-27T00:00:00"/>
    <n v="21797"/>
    <s v="tier - 3"/>
    <s v="tier - 1"/>
    <s v="R1011"/>
    <n v="59"/>
  </r>
  <r>
    <s v="Id461"/>
    <s v="Carolyn"/>
    <n v="26.885000000000002"/>
    <n v="5.18"/>
    <s v="No"/>
    <s v="No"/>
    <s v="Yes"/>
    <n v="1"/>
    <x v="0"/>
    <s v="Overweight"/>
    <s v="Normal"/>
    <d v="1979-11-28T00:00:00"/>
    <n v="21774.32"/>
    <s v="tier - 3"/>
    <s v="tier - 2"/>
    <s v="R1012"/>
    <n v="43"/>
  </r>
  <r>
    <s v="Id462"/>
    <s v="Lindsey"/>
    <n v="25.27"/>
    <n v="5.29"/>
    <s v="No"/>
    <s v="No"/>
    <s v="Yes"/>
    <n v="1"/>
    <x v="0"/>
    <s v="Overweight"/>
    <s v="Normal"/>
    <d v="1979-08-20T00:00:00"/>
    <n v="21771.34"/>
    <s v="tier - 3"/>
    <s v="tier - 1"/>
    <s v="R1024"/>
    <n v="43"/>
  </r>
  <r>
    <s v="Id463"/>
    <s v="Marissa D"/>
    <n v="23.655000000000001"/>
    <n v="4.8600000000000003"/>
    <s v="yes"/>
    <s v="No"/>
    <s v="No"/>
    <n v="0"/>
    <x v="0"/>
    <s v="Healthy Weight"/>
    <s v="Normal"/>
    <d v="1976-09-18T00:00:00"/>
    <n v="21677.279999999999"/>
    <s v="tier - 3"/>
    <s v="tier - 1"/>
    <s v="R1012"/>
    <n v="46"/>
  </r>
  <r>
    <s v="Id464"/>
    <s v="Jean Luc"/>
    <n v="55.05"/>
    <n v="7.66"/>
    <s v="No"/>
    <s v="No"/>
    <s v="No"/>
    <n v="0"/>
    <x v="1"/>
    <s v="Obesity"/>
    <s v="Diabetes"/>
    <d v="1962-07-16T00:00:00"/>
    <n v="21661.16"/>
    <s v="tier - 2"/>
    <s v="tier - 2"/>
    <s v="R1012"/>
    <n v="60"/>
  </r>
  <r>
    <s v="Id465"/>
    <s v="Danielle"/>
    <n v="24.89"/>
    <n v="6.1"/>
    <s v="yes"/>
    <s v="No"/>
    <s v="Yes"/>
    <n v="1"/>
    <x v="0"/>
    <s v="Healthy Weight"/>
    <s v="Prediabetes"/>
    <d v="1983-10-25T00:00:00"/>
    <n v="21659.93"/>
    <s v="tier - 3"/>
    <s v="tier - 3"/>
    <s v="R1024"/>
    <n v="39"/>
  </r>
  <r>
    <s v="Id466"/>
    <s v="Jim"/>
    <n v="18.715"/>
    <n v="4.4400000000000004"/>
    <s v="No"/>
    <s v="No"/>
    <s v="No"/>
    <n v="0"/>
    <x v="1"/>
    <s v="Healthy Weight"/>
    <s v="Normal"/>
    <d v="1999-08-12T00:00:00"/>
    <n v="21595.38"/>
    <s v="tier - 2"/>
    <s v="tier - 3"/>
    <s v="R1012"/>
    <n v="23"/>
  </r>
  <r>
    <s v="Id467"/>
    <s v="Matthew T"/>
    <n v="28.12"/>
    <n v="6.15"/>
    <s v="No"/>
    <s v="No"/>
    <s v="No"/>
    <n v="0"/>
    <x v="0"/>
    <s v="Overweight"/>
    <s v="Prediabetes"/>
    <d v="1990-09-21T00:00:00"/>
    <n v="21472.48"/>
    <s v="tier - 2"/>
    <s v="tier - 2"/>
    <s v="R1012"/>
    <n v="32"/>
  </r>
  <r>
    <s v="Id468"/>
    <s v="Rachel L."/>
    <n v="26.6"/>
    <n v="4.53"/>
    <s v="No"/>
    <s v="No"/>
    <s v="No"/>
    <n v="0"/>
    <x v="0"/>
    <s v="Overweight"/>
    <s v="Normal"/>
    <d v="1980-10-04T00:00:00"/>
    <n v="21348.71"/>
    <s v="tier - 2"/>
    <s v="tier - 1"/>
    <s v="R1012"/>
    <n v="42"/>
  </r>
  <r>
    <s v="Id469"/>
    <s v="Corina"/>
    <n v="30.114999999999998"/>
    <n v="5.48"/>
    <s v="No"/>
    <s v="yes"/>
    <s v="No"/>
    <n v="1"/>
    <x v="1"/>
    <s v="Obesity"/>
    <s v="Normal"/>
    <d v="2004-08-04T00:00:00"/>
    <n v="21344.85"/>
    <s v="tier - 3"/>
    <s v="tier - 1"/>
    <s v="R1024"/>
    <n v="18"/>
  </r>
  <r>
    <s v="Id470"/>
    <s v="Guannan"/>
    <n v="24.605"/>
    <n v="5.48"/>
    <s v="No"/>
    <s v="No"/>
    <s v="No"/>
    <n v="0"/>
    <x v="0"/>
    <s v="Healthy Weight"/>
    <s v="Normal"/>
    <d v="1980-08-10T00:00:00"/>
    <n v="21259.38"/>
    <s v="tier - 3"/>
    <s v="tier - 3"/>
    <s v="R1019"/>
    <n v="42"/>
  </r>
  <r>
    <s v="Id471"/>
    <s v="Don"/>
    <n v="29.6"/>
    <n v="8.1"/>
    <s v="No"/>
    <s v="No"/>
    <s v="No"/>
    <n v="0"/>
    <x v="1"/>
    <s v="Overweight"/>
    <s v="Diabetes"/>
    <d v="1974-06-03T00:00:00"/>
    <n v="21232.18"/>
    <s v="tier - 3"/>
    <s v="tier - 2"/>
    <s v="R1011"/>
    <n v="49"/>
  </r>
  <r>
    <s v="Id472"/>
    <s v="Chris"/>
    <n v="24.42"/>
    <n v="7.16"/>
    <s v="No"/>
    <s v="No"/>
    <s v="No"/>
    <n v="0"/>
    <x v="0"/>
    <s v="Healthy Weight"/>
    <s v="Diabetes"/>
    <d v="1974-12-14T00:00:00"/>
    <n v="21223.68"/>
    <s v="tier - 3"/>
    <s v="tier - 2"/>
    <s v="R1013"/>
    <n v="48"/>
  </r>
  <r>
    <s v="Id473"/>
    <s v="Gavin V."/>
    <n v="20.9"/>
    <n v="4.55"/>
    <s v="yes"/>
    <s v="No"/>
    <s v="Yes"/>
    <n v="1"/>
    <x v="0"/>
    <s v="Healthy Weight"/>
    <s v="Normal"/>
    <d v="1969-06-26T00:00:00"/>
    <n v="21195.82"/>
    <s v="tier - 3"/>
    <s v="tier - 1"/>
    <s v="R1013"/>
    <n v="53"/>
  </r>
  <r>
    <s v="Id474"/>
    <s v="David"/>
    <n v="22.895"/>
    <n v="6.03"/>
    <s v="No"/>
    <s v="No"/>
    <s v="No"/>
    <n v="0"/>
    <x v="0"/>
    <s v="Healthy Weight"/>
    <s v="Prediabetes"/>
    <d v="1977-06-23T00:00:00"/>
    <n v="21098.55"/>
    <s v="tier - 3"/>
    <s v="tier - 3"/>
    <s v="R1012"/>
    <n v="45"/>
  </r>
  <r>
    <s v="Id475"/>
    <s v="Jatin"/>
    <n v="28.3"/>
    <n v="5.47"/>
    <s v="yes"/>
    <s v="No"/>
    <s v="Yes"/>
    <n v="1"/>
    <x v="0"/>
    <s v="Overweight"/>
    <s v="Normal"/>
    <d v="1983-09-02T00:00:00"/>
    <n v="21082.16"/>
    <s v="tier - 3"/>
    <s v="tier - 2"/>
    <s v="R1011"/>
    <n v="39"/>
  </r>
  <r>
    <s v="Id476"/>
    <s v="J P. II"/>
    <n v="54.3"/>
    <n v="4.1500000000000004"/>
    <s v="yes"/>
    <s v="No"/>
    <s v="No"/>
    <n v="1"/>
    <x v="1"/>
    <s v="Obesity"/>
    <s v="Normal"/>
    <d v="1964-06-19T00:00:00"/>
    <n v="20893.060000000001"/>
    <s v="tier - 2"/>
    <s v="tier - 3"/>
    <s v="R1012"/>
    <n v="58"/>
  </r>
  <r>
    <s v="Id477"/>
    <s v="Angela M."/>
    <n v="33.344999999999999"/>
    <n v="11.32"/>
    <s v="yes"/>
    <s v="No"/>
    <s v="No"/>
    <n v="1"/>
    <x v="1"/>
    <s v="Obesity"/>
    <s v="Diabetes"/>
    <d v="1975-08-08T00:00:00"/>
    <n v="20878.78"/>
    <s v="tier - 2"/>
    <s v="tier - 1"/>
    <s v="R1024"/>
    <n v="47"/>
  </r>
  <r>
    <s v="Id478"/>
    <s v="Blake K."/>
    <n v="33"/>
    <n v="9.51"/>
    <s v="yes"/>
    <s v="No"/>
    <s v="No"/>
    <n v="0"/>
    <x v="1"/>
    <s v="Obesity"/>
    <s v="Diabetes"/>
    <d v="1967-10-08T00:00:00"/>
    <n v="20781.490000000002"/>
    <s v="tier - 2"/>
    <s v="tier - 3"/>
    <s v="R1013"/>
    <n v="55"/>
  </r>
  <r>
    <s v="Id479"/>
    <s v="Brian T."/>
    <n v="28.024999999999999"/>
    <n v="7.67"/>
    <s v="yes"/>
    <s v="No"/>
    <s v="No"/>
    <n v="1"/>
    <x v="0"/>
    <s v="Overweight"/>
    <s v="Diabetes"/>
    <d v="1986-08-04T00:00:00"/>
    <n v="20773.63"/>
    <s v="tier - 2"/>
    <s v="tier - 3"/>
    <s v="R1017"/>
    <n v="36"/>
  </r>
  <r>
    <s v="Id480"/>
    <s v="Damon"/>
    <n v="28.69"/>
    <n v="6.23"/>
    <s v="No"/>
    <s v="No"/>
    <s v="No"/>
    <n v="1"/>
    <x v="0"/>
    <s v="Overweight"/>
    <s v="Prediabetes"/>
    <d v="1992-11-14T00:00:00"/>
    <n v="20745.990000000002"/>
    <s v="tier - 3"/>
    <s v="tier - 1"/>
    <s v="R1012"/>
    <n v="30"/>
  </r>
  <r>
    <s v="Id481"/>
    <s v="Jeffrey"/>
    <n v="40.28"/>
    <n v="8.9"/>
    <s v="No"/>
    <s v="No"/>
    <s v="No"/>
    <n v="0"/>
    <x v="1"/>
    <s v="Obesity"/>
    <s v="Diabetes"/>
    <d v="1965-10-01T00:00:00"/>
    <n v="20709.02"/>
    <s v="tier - 3"/>
    <s v="tier - 2"/>
    <s v="R1019"/>
    <n v="57"/>
  </r>
  <r>
    <s v="Id482"/>
    <s v="Malcolm J."/>
    <n v="37.299999999999997"/>
    <n v="7.79"/>
    <s v="yes"/>
    <s v="No"/>
    <s v="No"/>
    <n v="0"/>
    <x v="1"/>
    <s v="Obesity"/>
    <s v="Diabetes"/>
    <d v="1967-11-17T00:00:00"/>
    <n v="20630.28"/>
    <s v="tier - 2"/>
    <s v="tier - 3"/>
    <s v="R1011"/>
    <n v="55"/>
  </r>
  <r>
    <s v="Id483"/>
    <s v="Margaret B."/>
    <n v="54.47"/>
    <n v="4.49"/>
    <s v="yes"/>
    <s v="No"/>
    <s v="No"/>
    <n v="2"/>
    <x v="1"/>
    <s v="Obesity"/>
    <s v="Normal"/>
    <d v="1966-06-09T00:00:00"/>
    <n v="20568.32"/>
    <s v="tier - 3"/>
    <s v="tier - 2"/>
    <s v="R1012"/>
    <n v="56"/>
  </r>
  <r>
    <s v="Id484"/>
    <s v="Helen"/>
    <n v="38.06"/>
    <n v="5.24"/>
    <s v="yes"/>
    <s v="No"/>
    <s v="Yes"/>
    <n v="1"/>
    <x v="1"/>
    <s v="Obesity"/>
    <s v="Normal"/>
    <d v="1969-12-13T00:00:00"/>
    <n v="20463"/>
    <s v="tier - 2"/>
    <s v="tier - 2"/>
    <s v="R1013"/>
    <n v="53"/>
  </r>
  <r>
    <s v="Id485"/>
    <s v="Matthew"/>
    <n v="51.47"/>
    <n v="9.6"/>
    <s v="No"/>
    <s v="No"/>
    <s v="No"/>
    <n v="0"/>
    <x v="1"/>
    <s v="Obesity"/>
    <s v="Diabetes"/>
    <d v="1962-06-18T00:00:00"/>
    <n v="20446.849999999999"/>
    <s v="tier - 2"/>
    <s v="tier - 1"/>
    <s v="R1012"/>
    <n v="60"/>
  </r>
  <r>
    <s v="Id486"/>
    <s v="Jeff"/>
    <n v="29.8"/>
    <n v="5.78"/>
    <s v="yes"/>
    <s v="No"/>
    <s v="No"/>
    <n v="0"/>
    <x v="1"/>
    <s v="Overweight"/>
    <s v="Prediabetes"/>
    <d v="1985-07-12T00:00:00"/>
    <n v="20420.599999999999"/>
    <s v="tier - 3"/>
    <s v="tier - 2"/>
    <s v="R1011"/>
    <n v="37"/>
  </r>
  <r>
    <s v="Id487"/>
    <s v=".  Tara R"/>
    <n v="49.77"/>
    <n v="7.02"/>
    <s v="No"/>
    <s v="No"/>
    <s v="No"/>
    <n v="0"/>
    <x v="1"/>
    <s v="Obesity"/>
    <s v="Diabetes"/>
    <d v="1962-11-02T00:00:00"/>
    <n v="20354.5"/>
    <s v="tier - 3"/>
    <s v="tier - 2"/>
    <s v="R1026"/>
    <n v="60"/>
  </r>
  <r>
    <s v="Id488"/>
    <s v="Kristin"/>
    <n v="25.555"/>
    <n v="4.09"/>
    <s v="yes"/>
    <s v="No"/>
    <s v="No"/>
    <n v="0"/>
    <x v="0"/>
    <s v="Overweight"/>
    <s v="Normal"/>
    <d v="1985-08-17T00:00:00"/>
    <n v="20296.86"/>
    <s v="tier - 3"/>
    <s v="tier - 1"/>
    <s v="R1024"/>
    <n v="37"/>
  </r>
  <r>
    <s v="Id489"/>
    <s v="Timothy"/>
    <n v="29.64"/>
    <n v="4.93"/>
    <s v="No"/>
    <s v="No"/>
    <s v="Yes"/>
    <n v="1"/>
    <x v="1"/>
    <s v="Overweight"/>
    <s v="Normal"/>
    <d v="1993-07-07T00:00:00"/>
    <n v="20277.810000000001"/>
    <s v="tier - 3"/>
    <s v="tier - 3"/>
    <s v="R1016"/>
    <n v="29"/>
  </r>
  <r>
    <s v="Id490"/>
    <s v="Scott"/>
    <n v="53.93"/>
    <n v="5.34"/>
    <s v="yes"/>
    <s v="No"/>
    <s v="No"/>
    <n v="2"/>
    <x v="1"/>
    <s v="Obesity"/>
    <s v="Normal"/>
    <d v="1966-07-22T00:00:00"/>
    <n v="20253.84"/>
    <s v="tier - 2"/>
    <s v="tier - 3"/>
    <s v="R1012"/>
    <n v="56"/>
  </r>
  <r>
    <s v="Id491"/>
    <s v="Carly E"/>
    <n v="28.024999999999999"/>
    <n v="5.65"/>
    <s v="No"/>
    <s v="No"/>
    <s v="No"/>
    <n v="1"/>
    <x v="0"/>
    <s v="Overweight"/>
    <s v="Normal"/>
    <d v="1987-07-17T00:00:00"/>
    <n v="20234.849999999999"/>
    <s v="tier - 2"/>
    <s v="tier - 3"/>
    <s v="R1012"/>
    <n v="35"/>
  </r>
  <r>
    <s v="Id492"/>
    <s v="Lisa"/>
    <n v="27.5"/>
    <n v="4.49"/>
    <s v="No"/>
    <s v="No"/>
    <s v="No"/>
    <n v="0"/>
    <x v="1"/>
    <s v="Overweight"/>
    <s v="Normal"/>
    <d v="1994-06-08T00:00:00"/>
    <n v="20177.669999999998"/>
    <s v="tier - 2"/>
    <s v="tier - 1"/>
    <s v="R1011"/>
    <n v="29"/>
  </r>
  <r>
    <s v="Id493"/>
    <s v="Stacey"/>
    <n v="21.8"/>
    <n v="10.55"/>
    <s v="No"/>
    <s v="No"/>
    <s v="No"/>
    <n v="0"/>
    <x v="0"/>
    <s v="Healthy Weight"/>
    <s v="Diabetes"/>
    <d v="2002-10-09T00:00:00"/>
    <n v="20167.34"/>
    <s v="tier - 3"/>
    <s v="tier - 3"/>
    <s v="R1011"/>
    <n v="20"/>
  </r>
  <r>
    <s v="Id494"/>
    <s v="Louis"/>
    <n v="26.41"/>
    <n v="4.92"/>
    <s v="yes"/>
    <s v="No"/>
    <s v="Yes"/>
    <n v="1"/>
    <x v="0"/>
    <s v="Overweight"/>
    <s v="Normal"/>
    <d v="1983-12-06T00:00:00"/>
    <n v="20149.32"/>
    <s v="tier - 2"/>
    <s v="tier - 1"/>
    <s v="R1016"/>
    <n v="39"/>
  </r>
  <r>
    <s v="Id495"/>
    <s v="Brian R."/>
    <n v="27.835000000000001"/>
    <n v="5.9"/>
    <s v="yes"/>
    <s v="No"/>
    <s v="No"/>
    <n v="1"/>
    <x v="0"/>
    <s v="Overweight"/>
    <s v="Prediabetes"/>
    <d v="1988-12-25T00:00:00"/>
    <n v="20009.63"/>
    <s v="tier - 2"/>
    <s v="tier - 1"/>
    <s v="R1012"/>
    <n v="34"/>
  </r>
  <r>
    <s v="Id496"/>
    <s v=".  Jessica"/>
    <n v="51.74"/>
    <n v="4.9800000000000004"/>
    <s v="yes"/>
    <s v="No"/>
    <s v="No"/>
    <n v="2"/>
    <x v="1"/>
    <s v="Obesity"/>
    <s v="Normal"/>
    <d v="1966-08-10T00:00:00"/>
    <n v="19995.29"/>
    <s v="tier - 1"/>
    <s v="tier - 3"/>
    <s v="R1026"/>
    <n v="56"/>
  </r>
  <r>
    <s v="Id497"/>
    <s v="Dawn M."/>
    <n v="23.37"/>
    <n v="5.8"/>
    <s v="No"/>
    <s v="No"/>
    <s v="No"/>
    <n v="0"/>
    <x v="0"/>
    <s v="Healthy Weight"/>
    <s v="Prediabetes"/>
    <d v="1980-11-09T00:00:00"/>
    <n v="19964.75"/>
    <s v="tier - 1"/>
    <s v="tier - 2"/>
    <s v="R1024"/>
    <n v="42"/>
  </r>
  <r>
    <s v="Id498"/>
    <s v="Chris"/>
    <n v="29.7"/>
    <n v="6.21"/>
    <s v="yes"/>
    <s v="No"/>
    <s v="Yes"/>
    <n v="1"/>
    <x v="0"/>
    <s v="Overweight"/>
    <s v="Prediabetes"/>
    <d v="1997-12-18T00:00:00"/>
    <n v="19933.46"/>
    <s v="tier - 1"/>
    <s v="tier - 3"/>
    <s v="R1011"/>
    <n v="25"/>
  </r>
  <r>
    <s v="Id499"/>
    <s v="Karen"/>
    <n v="20.045000000000002"/>
    <n v="6.17"/>
    <s v="No"/>
    <s v="No"/>
    <s v="Yes"/>
    <n v="1"/>
    <x v="0"/>
    <s v="Healthy Weight"/>
    <s v="Prediabetes"/>
    <d v="1979-10-30T00:00:00"/>
    <n v="19798.05"/>
    <s v="tier - 1"/>
    <s v="tier - 1"/>
    <s v="R1024"/>
    <n v="43"/>
  </r>
  <r>
    <s v="Id500"/>
    <s v="Jessica"/>
    <n v="27.83"/>
    <n v="5.36"/>
    <s v="No"/>
    <s v="No"/>
    <s v="No"/>
    <n v="2"/>
    <x v="1"/>
    <s v="Overweight"/>
    <s v="Normal"/>
    <d v="1972-10-14T00:00:00"/>
    <n v="19749.38"/>
    <s v="tier - 1"/>
    <s v="tier - 3"/>
    <s v="R1013"/>
    <n v="50"/>
  </r>
  <r>
    <s v="Id501"/>
    <s v="Mathieu"/>
    <n v="28.93"/>
    <n v="5.2"/>
    <s v="No"/>
    <s v="No"/>
    <s v="No"/>
    <n v="0"/>
    <x v="0"/>
    <s v="Overweight"/>
    <s v="Normal"/>
    <d v="1990-10-08T00:00:00"/>
    <n v="19719.689999999999"/>
    <s v="tier - 1"/>
    <s v="tier - 2"/>
    <s v="R1013"/>
    <n v="32"/>
  </r>
  <r>
    <s v="Id502"/>
    <s v="Kam S."/>
    <n v="33.82"/>
    <n v="5.42"/>
    <s v="No"/>
    <s v="No"/>
    <s v="No"/>
    <n v="0"/>
    <x v="1"/>
    <s v="Obesity"/>
    <s v="Normal"/>
    <d v="1994-07-27T00:00:00"/>
    <n v="19673.34"/>
    <s v="tier - 1"/>
    <s v="tier - 2"/>
    <s v="R1012"/>
    <n v="28"/>
  </r>
  <r>
    <s v="Id503"/>
    <s v="Valerie A"/>
    <n v="20.234999999999999"/>
    <n v="6.84"/>
    <s v="No"/>
    <s v="No"/>
    <s v="No"/>
    <n v="0"/>
    <x v="0"/>
    <s v="Healthy Weight"/>
    <s v="Diabetes"/>
    <d v="1978-07-24T00:00:00"/>
    <n v="19594.810000000001"/>
    <s v="tier - 1"/>
    <s v="tier - 1"/>
    <s v="R1024"/>
    <n v="44"/>
  </r>
  <r>
    <s v="Id504"/>
    <s v="Freya R"/>
    <n v="49.2"/>
    <n v="10.9"/>
    <s v="yes"/>
    <s v="No"/>
    <s v="Yes"/>
    <n v="1"/>
    <x v="1"/>
    <s v="Obesity"/>
    <s v="Diabetes"/>
    <d v="1963-06-14T00:00:00"/>
    <n v="19551.34"/>
    <s v="tier - 1"/>
    <s v="tier - 3"/>
    <s v="R1012"/>
    <n v="59"/>
  </r>
  <r>
    <s v="Id505"/>
    <s v="Jennifer"/>
    <n v="26.4"/>
    <n v="4.87"/>
    <s v="yes"/>
    <s v="No"/>
    <s v="No"/>
    <n v="0"/>
    <x v="0"/>
    <s v="Overweight"/>
    <s v="Normal"/>
    <d v="1985-09-17T00:00:00"/>
    <n v="19539.240000000002"/>
    <s v="tier - 1"/>
    <s v="tier - 1"/>
    <s v="R1013"/>
    <n v="37"/>
  </r>
  <r>
    <s v="Id506"/>
    <s v="Kara"/>
    <n v="28.38"/>
    <n v="6.07"/>
    <s v="No"/>
    <s v="No"/>
    <s v="No"/>
    <n v="1"/>
    <x v="0"/>
    <s v="Overweight"/>
    <s v="Prediabetes"/>
    <d v="1992-08-19T00:00:00"/>
    <n v="19521.97"/>
    <s v="tier - 1"/>
    <s v="tier - 2"/>
    <s v="R1013"/>
    <n v="30"/>
  </r>
  <r>
    <s v="Id507"/>
    <s v="Bradley A."/>
    <n v="24.64"/>
    <n v="4.33"/>
    <s v="No"/>
    <s v="No"/>
    <s v="No"/>
    <n v="0"/>
    <x v="0"/>
    <s v="Healthy Weight"/>
    <s v="Normal"/>
    <d v="1980-12-08T00:00:00"/>
    <n v="19515.54"/>
    <s v="tier - 1"/>
    <s v="tier - 1"/>
    <s v="R1013"/>
    <n v="42"/>
  </r>
  <r>
    <s v="Id508"/>
    <s v="Brendan"/>
    <n v="39.71"/>
    <n v="5.83"/>
    <s v="No"/>
    <s v="No"/>
    <s v="No"/>
    <n v="1"/>
    <x v="1"/>
    <s v="Obesity"/>
    <s v="Prediabetes"/>
    <d v="1987-07-30T00:00:00"/>
    <n v="19496.72"/>
    <s v="tier - 1"/>
    <s v="tier - 3"/>
    <s v="R1019"/>
    <n v="35"/>
  </r>
  <r>
    <s v="Id509"/>
    <s v="Amber R"/>
    <n v="22.22"/>
    <n v="5.5"/>
    <s v="No"/>
    <s v="No"/>
    <s v="No"/>
    <n v="0"/>
    <x v="0"/>
    <s v="Healthy Weight"/>
    <s v="Normal"/>
    <d v="1982-12-15T00:00:00"/>
    <n v="19444.27"/>
    <s v="tier - 1"/>
    <s v="tier - 1"/>
    <s v="R1013"/>
    <n v="40"/>
  </r>
  <r>
    <s v="Id510"/>
    <s v="Sean K"/>
    <n v="33.344999999999999"/>
    <n v="4.79"/>
    <s v="No"/>
    <s v="No"/>
    <s v="Yes"/>
    <n v="1"/>
    <x v="1"/>
    <s v="Obesity"/>
    <s v="Normal"/>
    <d v="1993-08-06T00:00:00"/>
    <n v="19442.349999999999"/>
    <s v="tier - 1"/>
    <s v="tier - 3"/>
    <s v="R1012"/>
    <n v="29"/>
  </r>
  <r>
    <s v="Id511"/>
    <s v="Rick"/>
    <n v="24.42"/>
    <n v="5.81"/>
    <s v="No"/>
    <s v="No"/>
    <s v="No"/>
    <n v="1"/>
    <x v="0"/>
    <s v="Healthy Weight"/>
    <s v="Prediabetes"/>
    <d v="1987-09-30T00:00:00"/>
    <n v="19362"/>
    <s v="tier - 1"/>
    <s v="tier - 3"/>
    <s v="R1013"/>
    <n v="35"/>
  </r>
  <r>
    <s v="Id512"/>
    <s v="Matthew"/>
    <n v="29.81"/>
    <n v="5.58"/>
    <s v="No"/>
    <s v="No"/>
    <s v="No"/>
    <n v="0"/>
    <x v="0"/>
    <s v="Overweight"/>
    <s v="Normal"/>
    <d v="1991-10-24T00:00:00"/>
    <n v="19350.37"/>
    <s v="tier - 1"/>
    <s v="tier - 3"/>
    <s v="R1013"/>
    <n v="31"/>
  </r>
  <r>
    <s v="Id513"/>
    <s v="Brady"/>
    <n v="51.18"/>
    <n v="4.4000000000000004"/>
    <s v="yes"/>
    <s v="No"/>
    <s v="No"/>
    <n v="2"/>
    <x v="1"/>
    <s v="Obesity"/>
    <s v="Normal"/>
    <d v="1966-08-15T00:00:00"/>
    <n v="19321.060000000001"/>
    <s v="tier - 1"/>
    <s v="tier - 1"/>
    <s v="R1012"/>
    <n v="56"/>
  </r>
  <r>
    <s v="Id514"/>
    <s v="Kameko"/>
    <n v="51.37"/>
    <n v="8.18"/>
    <s v="yes"/>
    <s v="No"/>
    <s v="No"/>
    <n v="0"/>
    <x v="1"/>
    <s v="Obesity"/>
    <s v="Diabetes"/>
    <d v="1967-12-29T00:00:00"/>
    <n v="19259.96"/>
    <s v="tier - 1"/>
    <s v="tier - 1"/>
    <s v="R1012"/>
    <n v="55"/>
  </r>
  <r>
    <s v="Id515"/>
    <s v="Jeremy A"/>
    <n v="36.19"/>
    <n v="5.52"/>
    <s v="yes"/>
    <s v="No"/>
    <s v="No"/>
    <n v="0"/>
    <x v="1"/>
    <s v="Obesity"/>
    <s v="Normal"/>
    <d v="1985-11-28T00:00:00"/>
    <n v="19214.71"/>
    <s v="tier - 1"/>
    <s v="tier - 3"/>
    <s v="R1013"/>
    <n v="37"/>
  </r>
  <r>
    <s v="Id516"/>
    <s v="Daniel"/>
    <n v="25.9"/>
    <n v="4.84"/>
    <s v="No"/>
    <s v="No"/>
    <s v="No"/>
    <n v="0"/>
    <x v="0"/>
    <s v="Overweight"/>
    <s v="Normal"/>
    <d v="1991-11-16T00:00:00"/>
    <n v="19199.939999999999"/>
    <s v="tier - 1"/>
    <s v="tier - 3"/>
    <s v="R1011"/>
    <n v="31"/>
  </r>
  <r>
    <s v="Id517"/>
    <s v="Amanda"/>
    <n v="35.72"/>
    <n v="4.08"/>
    <s v="No"/>
    <s v="No"/>
    <s v="Yes"/>
    <n v="1"/>
    <x v="1"/>
    <s v="Obesity"/>
    <s v="Normal"/>
    <d v="1979-10-02T00:00:00"/>
    <n v="19144.580000000002"/>
    <s v="tier - 1"/>
    <s v="tier - 1"/>
    <s v="R1024"/>
    <n v="43"/>
  </r>
  <r>
    <s v="Id518"/>
    <s v="Karen"/>
    <n v="27.94"/>
    <n v="4.4800000000000004"/>
    <s v="No"/>
    <s v="No"/>
    <s v="Yes"/>
    <n v="1"/>
    <x v="0"/>
    <s v="Overweight"/>
    <s v="Normal"/>
    <d v="1993-12-28T00:00:00"/>
    <n v="19107.78"/>
    <s v="tier - 1"/>
    <s v="tier - 2"/>
    <s v="R1013"/>
    <n v="29"/>
  </r>
  <r>
    <s v="Id519"/>
    <s v="Gregory"/>
    <n v="27.1"/>
    <n v="5.73"/>
    <s v="No"/>
    <s v="No"/>
    <s v="No"/>
    <n v="0"/>
    <x v="0"/>
    <s v="Overweight"/>
    <s v="Prediabetes"/>
    <d v="1989-07-05T00:00:00"/>
    <n v="19040.88"/>
    <s v="tier - 1"/>
    <s v="tier - 3"/>
    <s v="R1011"/>
    <n v="33"/>
  </r>
  <r>
    <s v="Id520"/>
    <s v="Sabine"/>
    <n v="18.3"/>
    <n v="5.46"/>
    <s v="yes"/>
    <s v="No"/>
    <s v="Yes"/>
    <n v="1"/>
    <x v="0"/>
    <s v="Underweight"/>
    <s v="Normal"/>
    <d v="1983-09-19T00:00:00"/>
    <n v="19023.259999999998"/>
    <s v="tier - 1"/>
    <s v="tier - 3"/>
    <s v="R1011"/>
    <n v="39"/>
  </r>
  <r>
    <s v="Id521"/>
    <s v="Joseph"/>
    <n v="25.3"/>
    <n v="5.0199999999999996"/>
    <s v="yes"/>
    <s v="No"/>
    <s v="No"/>
    <n v="1"/>
    <x v="0"/>
    <s v="Overweight"/>
    <s v="Normal"/>
    <d v="1988-08-24T00:00:00"/>
    <n v="18972.5"/>
    <s v="tier - 1"/>
    <s v="tier - 3"/>
    <s v="R1013"/>
    <n v="34"/>
  </r>
  <r>
    <s v="Id522"/>
    <s v="Adam"/>
    <n v="38.83"/>
    <n v="6.36"/>
    <s v="No"/>
    <s v="No"/>
    <s v="No"/>
    <n v="1"/>
    <x v="1"/>
    <s v="Obesity"/>
    <s v="Prediabetes"/>
    <d v="1992-10-30T00:00:00"/>
    <n v="18963.169999999998"/>
    <s v="tier - 1"/>
    <s v="tier - 1"/>
    <s v="R1013"/>
    <n v="30"/>
  </r>
  <r>
    <s v="Id523"/>
    <s v="Karolyn A"/>
    <n v="27.6"/>
    <n v="5.36"/>
    <s v="No"/>
    <s v="No"/>
    <s v="No"/>
    <n v="1"/>
    <x v="1"/>
    <s v="Overweight"/>
    <s v="Normal"/>
    <d v="1998-08-06T00:00:00"/>
    <n v="18955.22"/>
    <s v="tier - 1"/>
    <s v="tier - 3"/>
    <s v="R1011"/>
    <n v="24"/>
  </r>
  <r>
    <s v="Id524"/>
    <s v=".  Anita L."/>
    <n v="46.4"/>
    <n v="8.3699999999999992"/>
    <s v="yes"/>
    <s v="No"/>
    <s v="Yes"/>
    <n v="1"/>
    <x v="1"/>
    <s v="Obesity"/>
    <s v="Diabetes"/>
    <d v="1963-11-20T00:00:00"/>
    <n v="18954.560000000001"/>
    <s v="tier - 1"/>
    <s v="tier - 1"/>
    <s v="R1026"/>
    <n v="59"/>
  </r>
  <r>
    <s v="Id525"/>
    <s v="Laura E."/>
    <n v="51.92"/>
    <n v="5.18"/>
    <s v="yes"/>
    <s v="No"/>
    <s v="Yes"/>
    <n v="1"/>
    <x v="1"/>
    <s v="Obesity"/>
    <s v="Normal"/>
    <d v="1969-10-03T00:00:00"/>
    <n v="18932.810000000001"/>
    <s v="tier - 1"/>
    <s v="tier - 3"/>
    <s v="R1012"/>
    <n v="53"/>
  </r>
  <r>
    <s v="Id526"/>
    <s v="Sarah"/>
    <n v="32.395000000000003"/>
    <n v="5.68"/>
    <s v="yes"/>
    <s v="No"/>
    <s v="No"/>
    <n v="1"/>
    <x v="1"/>
    <s v="Obesity"/>
    <s v="Normal"/>
    <d v="1995-12-27T00:00:00"/>
    <n v="18903.490000000002"/>
    <s v="tier - 1"/>
    <s v="tier - 2"/>
    <s v="R1024"/>
    <n v="27"/>
  </r>
  <r>
    <s v="Id527"/>
    <s v=".  Ashley E"/>
    <n v="46.19"/>
    <n v="7.31"/>
    <s v="yes"/>
    <s v="No"/>
    <s v="Yes"/>
    <n v="1"/>
    <x v="1"/>
    <s v="Obesity"/>
    <s v="Diabetes"/>
    <d v="1963-06-06T00:00:00"/>
    <n v="18883.330000000002"/>
    <s v="tier - 1"/>
    <s v="tier - 1"/>
    <s v="R1026"/>
    <n v="60"/>
  </r>
  <r>
    <s v="Id528"/>
    <s v="Lindsey"/>
    <n v="27.93"/>
    <n v="4.67"/>
    <s v="No"/>
    <s v="No"/>
    <s v="Yes"/>
    <n v="1"/>
    <x v="1"/>
    <s v="Overweight"/>
    <s v="Normal"/>
    <d v="2003-09-24T00:00:00"/>
    <n v="18838.7"/>
    <s v="tier - 1"/>
    <s v="tier - 3"/>
    <s v="R1012"/>
    <n v="19"/>
  </r>
  <r>
    <s v="Id529"/>
    <s v="Alan"/>
    <n v="45.62"/>
    <n v="6.87"/>
    <s v="No"/>
    <s v="No"/>
    <s v="No"/>
    <n v="0"/>
    <x v="1"/>
    <s v="Obesity"/>
    <s v="Diabetes"/>
    <d v="1962-07-18T00:00:00"/>
    <n v="18815.53"/>
    <s v="tier - 1"/>
    <s v="tier - 1"/>
    <s v="R1023"/>
    <n v="60"/>
  </r>
  <r>
    <s v="Id530"/>
    <s v="Dan R."/>
    <n v="35.31"/>
    <n v="5.87"/>
    <s v="No"/>
    <s v="No"/>
    <s v="Yes"/>
    <n v="1"/>
    <x v="1"/>
    <s v="Obesity"/>
    <s v="Prediabetes"/>
    <d v="1979-12-15T00:00:00"/>
    <n v="18806.150000000001"/>
    <s v="tier - 1"/>
    <s v="tier - 2"/>
    <s v="R1013"/>
    <n v="43"/>
  </r>
  <r>
    <s v="Id531"/>
    <s v="Katie"/>
    <n v="30.4"/>
    <n v="4.07"/>
    <s v="yes"/>
    <s v="No"/>
    <s v="No"/>
    <n v="1"/>
    <x v="1"/>
    <s v="Obesity"/>
    <s v="Normal"/>
    <d v="1995-07-28T00:00:00"/>
    <n v="18804.75"/>
    <s v="tier - 1"/>
    <s v="tier - 1"/>
    <s v="R1012"/>
    <n v="27"/>
  </r>
  <r>
    <s v="Id532"/>
    <s v="Eric"/>
    <n v="20.13"/>
    <n v="6.47"/>
    <s v="No"/>
    <s v="No"/>
    <s v="Yes"/>
    <n v="1"/>
    <x v="0"/>
    <s v="Healthy Weight"/>
    <b v="0"/>
    <d v="1979-11-19T00:00:00"/>
    <n v="18767.740000000002"/>
    <s v="tier - 1"/>
    <s v="tier - 1"/>
    <s v="R1013"/>
    <n v="43"/>
  </r>
  <r>
    <s v="Id533"/>
    <s v="Cathryn"/>
    <n v="23.655000000000001"/>
    <n v="5.14"/>
    <s v="No"/>
    <s v="No"/>
    <s v="No"/>
    <n v="1"/>
    <x v="0"/>
    <s v="Healthy Weight"/>
    <s v="Normal"/>
    <d v="1992-08-27T00:00:00"/>
    <n v="18765.88"/>
    <s v="tier - 1"/>
    <s v="tier - 2"/>
    <s v="R1012"/>
    <n v="30"/>
  </r>
  <r>
    <s v="Id534"/>
    <s v="Brendan"/>
    <n v="49.05"/>
    <n v="9.77"/>
    <s v="yes"/>
    <s v="No"/>
    <s v="No"/>
    <n v="0"/>
    <x v="1"/>
    <s v="Obesity"/>
    <s v="Diabetes"/>
    <d v="1967-06-30T00:00:00"/>
    <n v="18694.689999999999"/>
    <s v="tier - 1"/>
    <s v="tier - 1"/>
    <s v="R1023"/>
    <n v="55"/>
  </r>
  <r>
    <s v="Id535"/>
    <s v="Shauna"/>
    <n v="51.94"/>
    <n v="8.8000000000000007"/>
    <s v="yes"/>
    <s v="No"/>
    <s v="No"/>
    <n v="2"/>
    <x v="1"/>
    <s v="Obesity"/>
    <s v="Diabetes"/>
    <d v="1970-09-17T00:00:00"/>
    <n v="18682.740000000002"/>
    <s v="tier - 1"/>
    <s v="tier - 3"/>
    <s v="R1012"/>
    <n v="52"/>
  </r>
  <r>
    <s v="Id536"/>
    <s v="Terence"/>
    <n v="29.83"/>
    <n v="5.84"/>
    <s v="No"/>
    <s v="No"/>
    <s v="No"/>
    <n v="1"/>
    <x v="0"/>
    <s v="Overweight"/>
    <s v="Prediabetes"/>
    <d v="1998-12-23T00:00:00"/>
    <n v="18648.419999999998"/>
    <s v="tier - 1"/>
    <s v="tier - 1"/>
    <s v="R1019"/>
    <n v="24"/>
  </r>
  <r>
    <s v="Id537"/>
    <s v="Marisol"/>
    <n v="22.6"/>
    <n v="10.43"/>
    <s v="yes"/>
    <s v="No"/>
    <s v="No"/>
    <n v="1"/>
    <x v="0"/>
    <s v="Healthy Weight"/>
    <s v="Diabetes"/>
    <d v="1986-11-12T00:00:00"/>
    <n v="18608.259999999998"/>
    <s v="tier - 1"/>
    <s v="tier - 3"/>
    <s v="R1011"/>
    <n v="36"/>
  </r>
  <r>
    <s v="Id538"/>
    <s v="Lindsay"/>
    <n v="46.69"/>
    <n v="4.25"/>
    <s v="yes"/>
    <s v="No"/>
    <s v="No"/>
    <n v="1"/>
    <x v="1"/>
    <s v="Obesity"/>
    <s v="Normal"/>
    <d v="1964-11-26T00:00:00"/>
    <n v="18443.11"/>
    <s v="tier - 1"/>
    <s v="tier - 2"/>
    <s v="R1012"/>
    <n v="58"/>
  </r>
  <r>
    <s v="Id539"/>
    <s v="Katie"/>
    <n v="28.49"/>
    <n v="4.8899999999999997"/>
    <s v="No"/>
    <s v="No"/>
    <s v="No"/>
    <n v="0"/>
    <x v="0"/>
    <s v="Overweight"/>
    <s v="Normal"/>
    <d v="1999-08-15T00:00:00"/>
    <n v="18328.240000000002"/>
    <s v="tier - 1"/>
    <s v="tier - 2"/>
    <s v="R1013"/>
    <n v="23"/>
  </r>
  <r>
    <s v="Id540"/>
    <s v="Daniel"/>
    <n v="28.5"/>
    <n v="5.55"/>
    <s v="yes"/>
    <s v="No"/>
    <s v="No"/>
    <n v="1"/>
    <x v="0"/>
    <s v="Overweight"/>
    <s v="Normal"/>
    <d v="1995-07-04T00:00:00"/>
    <n v="18310.740000000002"/>
    <s v="tier - 1"/>
    <s v="tier - 3"/>
    <s v="R1012"/>
    <n v="27"/>
  </r>
  <r>
    <s v="Id541"/>
    <s v="Brett W"/>
    <n v="24.4"/>
    <n v="4.5199999999999996"/>
    <s v="No"/>
    <s v="No"/>
    <s v="No"/>
    <n v="1"/>
    <x v="0"/>
    <s v="Healthy Weight"/>
    <s v="Normal"/>
    <d v="1992-09-25T00:00:00"/>
    <n v="18259.22"/>
    <s v="tier - 1"/>
    <s v="tier - 3"/>
    <s v="R1011"/>
    <n v="30"/>
  </r>
  <r>
    <s v="Id542"/>
    <s v="Dylan J"/>
    <n v="29.15"/>
    <n v="4.45"/>
    <s v="yes"/>
    <s v="No"/>
    <s v="No"/>
    <n v="1"/>
    <x v="0"/>
    <s v="Overweight"/>
    <s v="Normal"/>
    <d v="1995-08-03T00:00:00"/>
    <n v="18246.5"/>
    <s v="tier - 1"/>
    <s v="tier - 1"/>
    <s v="R1013"/>
    <n v="27"/>
  </r>
  <r>
    <s v="Id543"/>
    <s v="Elizabeth"/>
    <n v="27.28"/>
    <n v="4.72"/>
    <s v="No"/>
    <s v="yes"/>
    <s v="No"/>
    <n v="1"/>
    <x v="0"/>
    <s v="Overweight"/>
    <s v="Normal"/>
    <d v="2004-08-10T00:00:00"/>
    <n v="18223.45"/>
    <s v="tier - 1"/>
    <s v="tier - 3"/>
    <s v="R1013"/>
    <n v="18"/>
  </r>
  <r>
    <s v="Id544"/>
    <s v="Brooke M."/>
    <n v="32.229999999999997"/>
    <n v="4.6500000000000004"/>
    <s v="yes"/>
    <s v="No"/>
    <s v="Yes"/>
    <n v="1"/>
    <x v="1"/>
    <s v="Obesity"/>
    <s v="Normal"/>
    <d v="1997-06-15T00:00:00"/>
    <n v="18218.16"/>
    <s v="tier - 1"/>
    <s v="tier - 1"/>
    <s v="R1013"/>
    <n v="25"/>
  </r>
  <r>
    <s v="Id545"/>
    <s v=".  Teiko"/>
    <n v="44.2"/>
    <n v="11.34"/>
    <s v="yes"/>
    <s v="No"/>
    <s v="Yes"/>
    <n v="1"/>
    <x v="1"/>
    <s v="Obesity"/>
    <s v="Diabetes"/>
    <d v="1963-10-04T00:00:00"/>
    <n v="18208.34"/>
    <s v="tier - 1"/>
    <s v="tier - 2"/>
    <s v="R1026"/>
    <n v="59"/>
  </r>
  <r>
    <s v="Id546"/>
    <s v="Zachary"/>
    <n v="29.734999999999999"/>
    <n v="4.53"/>
    <s v="No"/>
    <s v="No"/>
    <s v="Yes"/>
    <n v="1"/>
    <x v="1"/>
    <s v="Overweight"/>
    <s v="Normal"/>
    <d v="1993-10-12T00:00:00"/>
    <n v="18157.88"/>
    <s v="tier - 1"/>
    <s v="tier - 1"/>
    <s v="R1012"/>
    <n v="29"/>
  </r>
  <r>
    <s v="Id547"/>
    <s v="Johannah"/>
    <n v="28.31"/>
    <n v="6.35"/>
    <s v="No"/>
    <s v="No"/>
    <s v="No"/>
    <n v="0"/>
    <x v="0"/>
    <s v="Overweight"/>
    <s v="Prediabetes"/>
    <d v="1999-10-24T00:00:00"/>
    <n v="18033.97"/>
    <s v="tier - 1"/>
    <s v="tier - 1"/>
    <s v="R1012"/>
    <n v="23"/>
  </r>
  <r>
    <s v="Id548"/>
    <s v="Ryan A"/>
    <n v="46.62"/>
    <n v="8.51"/>
    <s v="No"/>
    <s v="No"/>
    <s v="No"/>
    <n v="0"/>
    <x v="1"/>
    <s v="Obesity"/>
    <s v="Diabetes"/>
    <d v="1965-08-17T00:00:00"/>
    <n v="18031.189999999999"/>
    <s v="tier - 1"/>
    <s v="tier - 2"/>
    <s v="R1012"/>
    <n v="57"/>
  </r>
  <r>
    <s v="Id549"/>
    <s v="Andres Sr."/>
    <n v="51.75"/>
    <n v="8.59"/>
    <s v="yes"/>
    <s v="No"/>
    <s v="No"/>
    <n v="1"/>
    <x v="1"/>
    <s v="Obesity"/>
    <s v="Diabetes"/>
    <d v="1975-07-27T00:00:00"/>
    <n v="18031.16"/>
    <s v="tier - 1"/>
    <s v="tier - 3"/>
    <s v="R1023"/>
    <n v="47"/>
  </r>
  <r>
    <s v="Id550"/>
    <s v="Bryan"/>
    <n v="25.7"/>
    <n v="4.13"/>
    <s v="yes"/>
    <s v="No"/>
    <s v="No"/>
    <n v="0"/>
    <x v="0"/>
    <s v="Overweight"/>
    <s v="Normal"/>
    <d v="2001-07-28T00:00:00"/>
    <n v="17942.11"/>
    <s v="tier - 1"/>
    <s v="tier - 2"/>
    <s v="R1011"/>
    <n v="21"/>
  </r>
  <r>
    <s v="Id551"/>
    <s v="Lizette"/>
    <n v="31.79"/>
    <n v="4.55"/>
    <s v="No"/>
    <s v="No"/>
    <s v="No"/>
    <n v="0"/>
    <x v="1"/>
    <s v="Obesity"/>
    <s v="Normal"/>
    <d v="1977-06-17T00:00:00"/>
    <n v="17929.3"/>
    <s v="tier - 1"/>
    <s v="tier - 2"/>
    <s v="R1013"/>
    <n v="45"/>
  </r>
  <r>
    <s v="Id552"/>
    <s v="Don"/>
    <n v="24.795000000000002"/>
    <n v="4.5199999999999996"/>
    <s v="No"/>
    <s v="No"/>
    <s v="No"/>
    <n v="0"/>
    <x v="0"/>
    <s v="Healthy Weight"/>
    <s v="Normal"/>
    <d v="1989-10-04T00:00:00"/>
    <n v="17904.53"/>
    <s v="tier - 1"/>
    <s v="tier - 2"/>
    <s v="R1017"/>
    <n v="33"/>
  </r>
  <r>
    <s v="Id553"/>
    <s v="Jeb"/>
    <n v="53.98"/>
    <n v="5.07"/>
    <s v="No"/>
    <s v="No"/>
    <s v="Yes"/>
    <n v="1"/>
    <x v="1"/>
    <s v="Obesity"/>
    <s v="Normal"/>
    <d v="1979-08-12T00:00:00"/>
    <n v="17882.669999999998"/>
    <s v="tier - 1"/>
    <s v="tier - 3"/>
    <s v="R1012"/>
    <n v="43"/>
  </r>
  <r>
    <s v="Id554"/>
    <s v="Amy R."/>
    <n v="41.325000000000003"/>
    <n v="4.04"/>
    <s v="yes"/>
    <s v="No"/>
    <s v="Yes"/>
    <n v="1"/>
    <x v="1"/>
    <s v="Obesity"/>
    <s v="Normal"/>
    <d v="1997-09-26T00:00:00"/>
    <n v="17878.900000000001"/>
    <s v="tier - 1"/>
    <s v="tier - 2"/>
    <s v="R1024"/>
    <n v="25"/>
  </r>
  <r>
    <s v="Id555"/>
    <s v="Brian"/>
    <n v="51.65"/>
    <n v="5.3"/>
    <s v="yes"/>
    <s v="No"/>
    <s v="No"/>
    <n v="0"/>
    <x v="1"/>
    <s v="Obesity"/>
    <s v="Normal"/>
    <d v="1976-09-12T00:00:00"/>
    <n v="17862.919999999998"/>
    <s v="tier - 1"/>
    <s v="tier - 2"/>
    <s v="R1012"/>
    <n v="46"/>
  </r>
  <r>
    <s v="Id556"/>
    <s v="Mike G"/>
    <n v="44.52"/>
    <n v="8.64"/>
    <s v="yes"/>
    <s v="No"/>
    <s v="Yes"/>
    <n v="1"/>
    <x v="1"/>
    <s v="Obesity"/>
    <s v="Diabetes"/>
    <d v="1963-07-08T00:00:00"/>
    <n v="17832.599999999999"/>
    <s v="tier - 1"/>
    <s v="tier - 2"/>
    <s v="R1012"/>
    <n v="59"/>
  </r>
  <r>
    <s v="Id557"/>
    <s v="Simonezitrone Sr."/>
    <n v="53.29"/>
    <n v="4.03"/>
    <s v="No"/>
    <s v="No"/>
    <s v="Yes"/>
    <n v="1"/>
    <x v="1"/>
    <s v="Obesity"/>
    <s v="Normal"/>
    <d v="1979-07-10T00:00:00"/>
    <n v="17779.939999999999"/>
    <s v="tier - 1"/>
    <s v="tier - 2"/>
    <s v="R1012"/>
    <n v="43"/>
  </r>
  <r>
    <s v="Id558"/>
    <s v="Nicholas"/>
    <n v="46.63"/>
    <n v="4.26"/>
    <s v="yes"/>
    <s v="No"/>
    <s v="No"/>
    <n v="2"/>
    <x v="1"/>
    <s v="Obesity"/>
    <s v="Normal"/>
    <d v="1966-10-21T00:00:00"/>
    <n v="17777.73"/>
    <s v="tier - 1"/>
    <s v="tier - 3"/>
    <s v="R1012"/>
    <n v="56"/>
  </r>
  <r>
    <s v="Id559"/>
    <s v="Angela M"/>
    <n v="28.88"/>
    <n v="5.35"/>
    <s v="No"/>
    <s v="No"/>
    <s v="Yes"/>
    <n v="1"/>
    <x v="0"/>
    <s v="Overweight"/>
    <s v="Normal"/>
    <d v="2003-10-14T00:00:00"/>
    <n v="17748.509999999998"/>
    <s v="tier - 1"/>
    <s v="tier - 1"/>
    <s v="R1012"/>
    <n v="19"/>
  </r>
  <r>
    <s v="Id560"/>
    <s v="Oz"/>
    <n v="23.98"/>
    <n v="4.9000000000000004"/>
    <s v="No"/>
    <s v="No"/>
    <s v="No"/>
    <n v="0"/>
    <x v="1"/>
    <s v="Healthy Weight"/>
    <s v="Normal"/>
    <d v="1994-12-01T00:00:00"/>
    <n v="17663.14"/>
    <s v="tier - 1"/>
    <s v="tier - 3"/>
    <s v="R1013"/>
    <n v="28"/>
  </r>
  <r>
    <s v="Id561"/>
    <s v="Erin M."/>
    <n v="23.65"/>
    <n v="4.5"/>
    <s v="No"/>
    <s v="No"/>
    <s v="No"/>
    <n v="0"/>
    <x v="1"/>
    <s v="Healthy Weight"/>
    <s v="Normal"/>
    <d v="1990-08-25T00:00:00"/>
    <n v="17626.240000000002"/>
    <s v="tier - 1"/>
    <s v="tier - 3"/>
    <s v="R1013"/>
    <n v="32"/>
  </r>
  <r>
    <s v="Id562"/>
    <s v="Bobby E."/>
    <n v="49.09"/>
    <n v="8.3800000000000008"/>
    <s v="yes"/>
    <s v="No"/>
    <s v="No"/>
    <n v="2"/>
    <x v="1"/>
    <s v="Obesity"/>
    <s v="Diabetes"/>
    <d v="1970-09-26T00:00:00"/>
    <n v="17584.72"/>
    <s v="tier - 1"/>
    <s v="tier - 3"/>
    <s v="R1012"/>
    <n v="52"/>
  </r>
  <r>
    <s v="Id563"/>
    <s v="Daniel P."/>
    <n v="28.024999999999999"/>
    <n v="7.03"/>
    <s v="No"/>
    <s v="No"/>
    <s v="No"/>
    <n v="0"/>
    <x v="0"/>
    <s v="Overweight"/>
    <s v="Diabetes"/>
    <d v="2002-08-25T00:00:00"/>
    <n v="17560.38"/>
    <s v="tier - 1"/>
    <s v="tier - 1"/>
    <s v="R1012"/>
    <n v="20"/>
  </r>
  <r>
    <s v="Id564"/>
    <s v="Marie E."/>
    <n v="43.32"/>
    <n v="8.75"/>
    <s v="yes"/>
    <s v="No"/>
    <s v="Yes"/>
    <n v="1"/>
    <x v="1"/>
    <s v="Obesity"/>
    <s v="Diabetes"/>
    <d v="1963-09-16T00:00:00"/>
    <n v="17556.88"/>
    <s v="tier - 1"/>
    <s v="tier - 2"/>
    <s v="R1012"/>
    <n v="59"/>
  </r>
  <r>
    <s v="Id565"/>
    <s v=".  Katie"/>
    <n v="45.92"/>
    <n v="9.51"/>
    <s v="No"/>
    <s v="No"/>
    <s v="No"/>
    <n v="0"/>
    <x v="1"/>
    <s v="Obesity"/>
    <s v="Diabetes"/>
    <d v="1968-12-12T00:00:00"/>
    <n v="17507.47"/>
    <s v="tier - 1"/>
    <s v="tier - 1"/>
    <s v="R1026"/>
    <n v="54"/>
  </r>
  <r>
    <s v="Id566"/>
    <s v="Eric D"/>
    <n v="44.03"/>
    <n v="9.36"/>
    <s v="No"/>
    <s v="No"/>
    <s v="No"/>
    <n v="0"/>
    <x v="1"/>
    <s v="Obesity"/>
    <s v="Diabetes"/>
    <d v="1965-11-16T00:00:00"/>
    <n v="17505.650000000001"/>
    <s v="tier - 1"/>
    <s v="tier - 2"/>
    <s v="R1023"/>
    <n v="57"/>
  </r>
  <r>
    <s v="Id567"/>
    <s v="Tara"/>
    <n v="24.6"/>
    <n v="4.8099999999999996"/>
    <s v="No"/>
    <s v="No"/>
    <s v="No"/>
    <n v="0"/>
    <x v="0"/>
    <s v="Healthy Weight"/>
    <s v="Normal"/>
    <d v="1990-11-29T00:00:00"/>
    <n v="17496.310000000001"/>
    <s v="tier - 1"/>
    <s v="tier - 2"/>
    <s v="R1011"/>
    <n v="32"/>
  </r>
  <r>
    <s v="Id568"/>
    <s v="Haley L"/>
    <n v="49.15"/>
    <n v="8.08"/>
    <s v="No"/>
    <s v="No"/>
    <s v="No"/>
    <n v="0"/>
    <x v="1"/>
    <s v="Obesity"/>
    <s v="Diabetes"/>
    <d v="1971-07-08T00:00:00"/>
    <n v="17479.53"/>
    <s v="tier - 1"/>
    <s v="tier - 1"/>
    <s v="R1012"/>
    <n v="51"/>
  </r>
  <r>
    <s v="Id569"/>
    <s v="Kayla B."/>
    <n v="28.31"/>
    <n v="6.29"/>
    <s v="No"/>
    <s v="No"/>
    <s v="Yes"/>
    <n v="1"/>
    <x v="0"/>
    <s v="Overweight"/>
    <s v="Prediabetes"/>
    <d v="2003-11-02T00:00:00"/>
    <n v="17468.98"/>
    <s v="tier - 2"/>
    <s v="tier - 1"/>
    <s v="R1012"/>
    <n v="19"/>
  </r>
  <r>
    <s v="Id570"/>
    <s v="Mark D."/>
    <n v="22.99"/>
    <n v="6.29"/>
    <s v="No"/>
    <s v="No"/>
    <s v="No"/>
    <n v="1"/>
    <x v="0"/>
    <s v="Healthy Weight"/>
    <s v="Prediabetes"/>
    <d v="1992-10-18T00:00:00"/>
    <n v="17361.77"/>
    <s v="tier - 2"/>
    <s v="tier - 1"/>
    <s v="R1012"/>
    <n v="30"/>
  </r>
  <r>
    <s v="Id571"/>
    <s v="Patrick J."/>
    <n v="29.07"/>
    <n v="5.12"/>
    <s v="No"/>
    <s v="No"/>
    <s v="Yes"/>
    <n v="1"/>
    <x v="0"/>
    <s v="Overweight"/>
    <s v="Normal"/>
    <d v="2003-09-01T00:00:00"/>
    <n v="17352.68"/>
    <s v="tier - 2"/>
    <s v="tier - 3"/>
    <s v="R1012"/>
    <n v="19"/>
  </r>
  <r>
    <s v="Id572"/>
    <s v="Alejandro"/>
    <n v="42.02"/>
    <n v="9.9499999999999993"/>
    <s v="yes"/>
    <s v="No"/>
    <s v="Yes"/>
    <n v="1"/>
    <x v="1"/>
    <s v="Obesity"/>
    <s v="Diabetes"/>
    <d v="1963-12-12T00:00:00"/>
    <n v="17337.580000000002"/>
    <s v="tier - 2"/>
    <s v="tier - 3"/>
    <s v="R1023"/>
    <n v="59"/>
  </r>
  <r>
    <s v="Id573"/>
    <s v=".  Beth A"/>
    <n v="49.07"/>
    <n v="9.08"/>
    <s v="yes"/>
    <s v="No"/>
    <s v="No"/>
    <n v="1"/>
    <x v="1"/>
    <s v="Obesity"/>
    <s v="Diabetes"/>
    <d v="1975-08-25T00:00:00"/>
    <n v="17253.43"/>
    <s v="tier - 2"/>
    <s v="tier - 3"/>
    <s v="R1026"/>
    <n v="47"/>
  </r>
  <r>
    <s v="Id574"/>
    <s v="Jason R"/>
    <n v="19.8"/>
    <n v="4.82"/>
    <s v="No"/>
    <s v="No"/>
    <s v="No"/>
    <n v="0"/>
    <x v="0"/>
    <s v="Healthy Weight"/>
    <s v="Normal"/>
    <d v="1982-09-22T00:00:00"/>
    <n v="17179.52"/>
    <s v="tier - 2"/>
    <s v="tier - 1"/>
    <s v="R1013"/>
    <n v="40"/>
  </r>
  <r>
    <s v="Id575"/>
    <s v="Yoshinori"/>
    <n v="27.36"/>
    <n v="4.6500000000000004"/>
    <s v="No"/>
    <s v="yes"/>
    <s v="No"/>
    <n v="1"/>
    <x v="0"/>
    <s v="Overweight"/>
    <s v="Normal"/>
    <d v="2004-11-18T00:00:00"/>
    <n v="17178.68"/>
    <s v="tier - 2"/>
    <s v="tier - 2"/>
    <s v="R1019"/>
    <n v="18"/>
  </r>
  <r>
    <s v="Id576"/>
    <s v="Adrienne G."/>
    <n v="42.95"/>
    <n v="5.16"/>
    <s v="yes"/>
    <s v="No"/>
    <s v="No"/>
    <n v="1"/>
    <x v="1"/>
    <s v="Obesity"/>
    <s v="Normal"/>
    <d v="1964-06-07T00:00:00"/>
    <n v="17174.52"/>
    <s v="tier - 2"/>
    <s v="tier - 2"/>
    <s v="R1012"/>
    <n v="59"/>
  </r>
  <r>
    <s v="Id577"/>
    <s v=".  Meredith"/>
    <n v="42.66"/>
    <n v="10.44"/>
    <s v="No"/>
    <s v="No"/>
    <s v="No"/>
    <n v="0"/>
    <x v="1"/>
    <s v="Obesity"/>
    <s v="Diabetes"/>
    <d v="1965-12-16T00:00:00"/>
    <n v="17172.27"/>
    <s v="tier - 2"/>
    <s v="tier - 2"/>
    <s v="R1026"/>
    <n v="57"/>
  </r>
  <r>
    <s v="Id578"/>
    <s v="Junyong"/>
    <n v="33.630000000000003"/>
    <n v="5.69"/>
    <s v="No"/>
    <s v="No"/>
    <s v="No"/>
    <n v="1"/>
    <x v="1"/>
    <s v="Obesity"/>
    <s v="Normal"/>
    <d v="1998-11-03T00:00:00"/>
    <n v="17128.43"/>
    <s v="tier - 2"/>
    <s v="tier - 3"/>
    <s v="R1016"/>
    <n v="24"/>
  </r>
  <r>
    <s v="Id579"/>
    <s v="Kristen A."/>
    <n v="26.84"/>
    <n v="6.5"/>
    <s v="No"/>
    <s v="No"/>
    <s v="No"/>
    <n v="0"/>
    <x v="0"/>
    <s v="Overweight"/>
    <s v="Diabetes"/>
    <d v="2002-07-28T00:00:00"/>
    <n v="17085.27"/>
    <s v="tier - 2"/>
    <s v="tier - 3"/>
    <s v="R1013"/>
    <n v="20"/>
  </r>
  <r>
    <s v="Id580"/>
    <s v="Maria I."/>
    <n v="28.3"/>
    <n v="5.73"/>
    <s v="No"/>
    <s v="No"/>
    <s v="Yes"/>
    <n v="1"/>
    <x v="0"/>
    <s v="Overweight"/>
    <s v="Prediabetes"/>
    <d v="2003-09-26T00:00:00"/>
    <n v="17081.080000000002"/>
    <s v="tier - 2"/>
    <s v="tier - 2"/>
    <s v="R1011"/>
    <n v="19"/>
  </r>
  <r>
    <s v="Id581"/>
    <s v="Jonathan"/>
    <n v="27.06"/>
    <n v="5.74"/>
    <s v="yes"/>
    <s v="No"/>
    <s v="No"/>
    <n v="0"/>
    <x v="0"/>
    <s v="Overweight"/>
    <s v="Prediabetes"/>
    <d v="1996-08-10T00:00:00"/>
    <n v="17043.34"/>
    <s v="tier - 2"/>
    <s v="tier - 3"/>
    <s v="R1013"/>
    <n v="26"/>
  </r>
  <r>
    <s v="Id582"/>
    <s v="Phil"/>
    <n v="47.13"/>
    <n v="8.6999999999999993"/>
    <s v="No"/>
    <s v="No"/>
    <s v="No"/>
    <n v="0"/>
    <x v="1"/>
    <s v="Obesity"/>
    <s v="Diabetes"/>
    <d v="1971-08-22T00:00:00"/>
    <n v="17016.009999999998"/>
    <s v="tier - 2"/>
    <s v="tier - 2"/>
    <s v="R1023"/>
    <n v="51"/>
  </r>
  <r>
    <s v="Id583"/>
    <s v="Benjamina C"/>
    <n v="51.72"/>
    <n v="5.09"/>
    <s v="No"/>
    <s v="No"/>
    <s v="No"/>
    <n v="0"/>
    <x v="1"/>
    <s v="Obesity"/>
    <s v="Normal"/>
    <d v="1980-09-16T00:00:00"/>
    <n v="16990.55"/>
    <s v="tier - 2"/>
    <s v="tier - 3"/>
    <s v="R1012"/>
    <n v="42"/>
  </r>
  <r>
    <s v="Id584"/>
    <s v="Christopher"/>
    <n v="48.59"/>
    <n v="5.57"/>
    <s v="No"/>
    <s v="No"/>
    <s v="No"/>
    <n v="0"/>
    <x v="1"/>
    <s v="Obesity"/>
    <s v="Normal"/>
    <d v="1977-12-25T00:00:00"/>
    <n v="16921.09"/>
    <s v="tier - 2"/>
    <s v="tier - 3"/>
    <s v="R1023"/>
    <n v="45"/>
  </r>
  <r>
    <s v="Id585"/>
    <s v="Alison B"/>
    <n v="45.18"/>
    <n v="10.87"/>
    <s v="No"/>
    <s v="No"/>
    <s v="No"/>
    <n v="0"/>
    <x v="1"/>
    <s v="Obesity"/>
    <s v="Diabetes"/>
    <d v="1968-10-21T00:00:00"/>
    <n v="16903.5"/>
    <s v="tier - 2"/>
    <s v="tier - 3"/>
    <s v="R1012"/>
    <n v="54"/>
  </r>
  <r>
    <s v="Id586"/>
    <s v="Caroline"/>
    <n v="27.9"/>
    <n v="6.02"/>
    <s v="No"/>
    <s v="No"/>
    <s v="Yes"/>
    <n v="1"/>
    <x v="0"/>
    <s v="Overweight"/>
    <s v="Prediabetes"/>
    <d v="2003-08-10T00:00:00"/>
    <n v="16884.919999999998"/>
    <s v="tier - 2"/>
    <s v="tier - 2"/>
    <s v="R1011"/>
    <n v="19"/>
  </r>
  <r>
    <s v="Id587"/>
    <s v="Alexis N"/>
    <n v="51.33"/>
    <n v="7"/>
    <s v="No"/>
    <s v="No"/>
    <s v="No"/>
    <n v="0"/>
    <x v="1"/>
    <s v="Obesity"/>
    <s v="Diabetes"/>
    <d v="1974-09-08T00:00:00"/>
    <n v="16841.32"/>
    <s v="tier - 2"/>
    <s v="tier - 3"/>
    <s v="R1011"/>
    <n v="48"/>
  </r>
  <r>
    <s v="Id588"/>
    <s v="Shanda L"/>
    <n v="30.59"/>
    <n v="5.56"/>
    <s v="yes"/>
    <s v="No"/>
    <s v="No"/>
    <n v="1"/>
    <x v="1"/>
    <s v="Obesity"/>
    <s v="Normal"/>
    <d v="1995-08-19T00:00:00"/>
    <n v="16796.41"/>
    <s v="tier - 2"/>
    <s v="tier - 3"/>
    <s v="R1024"/>
    <n v="27"/>
  </r>
  <r>
    <s v="Id589"/>
    <s v=".  Lacey"/>
    <n v="39.229999999999997"/>
    <n v="8.4499999999999993"/>
    <s v="No"/>
    <s v="No"/>
    <s v="No"/>
    <n v="0"/>
    <x v="1"/>
    <s v="Obesity"/>
    <s v="Diabetes"/>
    <d v="1962-06-29T00:00:00"/>
    <n v="16779.400000000001"/>
    <s v="tier - 2"/>
    <s v="tier - 2"/>
    <s v="R1026"/>
    <n v="60"/>
  </r>
  <r>
    <s v="Id590"/>
    <s v="Laurette"/>
    <n v="19.094999999999999"/>
    <n v="6.19"/>
    <s v="No"/>
    <s v="No"/>
    <s v="No"/>
    <n v="0"/>
    <x v="0"/>
    <s v="Healthy Weight"/>
    <s v="Prediabetes"/>
    <d v="1989-08-23T00:00:00"/>
    <n v="16776.3"/>
    <s v="tier - 2"/>
    <s v="tier - 2"/>
    <s v="R1024"/>
    <n v="33"/>
  </r>
  <r>
    <s v="Id591"/>
    <s v="Jason"/>
    <n v="49.72"/>
    <n v="7.71"/>
    <s v="No"/>
    <s v="No"/>
    <s v="No"/>
    <n v="0"/>
    <x v="1"/>
    <s v="Obesity"/>
    <s v="Diabetes"/>
    <d v="1974-08-28T00:00:00"/>
    <n v="16770.990000000002"/>
    <s v="tier - 2"/>
    <s v="tier - 1"/>
    <s v="R1012"/>
    <n v="48"/>
  </r>
  <r>
    <s v="Id592"/>
    <s v="Mary"/>
    <n v="21.754999999999999"/>
    <n v="4.63"/>
    <s v="No"/>
    <s v="No"/>
    <s v="Yes"/>
    <n v="1"/>
    <x v="0"/>
    <s v="Healthy Weight"/>
    <s v="Normal"/>
    <d v="1993-12-05T00:00:00"/>
    <n v="16657.72"/>
    <s v="tier - 2"/>
    <s v="tier - 1"/>
    <s v="R1024"/>
    <n v="29"/>
  </r>
  <r>
    <s v="Id593"/>
    <s v="Kati A"/>
    <n v="48.39"/>
    <n v="4.6100000000000003"/>
    <s v="No"/>
    <s v="No"/>
    <s v="No"/>
    <n v="0"/>
    <x v="1"/>
    <s v="Obesity"/>
    <s v="Normal"/>
    <d v="1977-11-25T00:00:00"/>
    <n v="16631.61"/>
    <s v="tier - 2"/>
    <s v="tier - 1"/>
    <s v="R1012"/>
    <n v="45"/>
  </r>
  <r>
    <s v="Id594"/>
    <s v=".  Kelly J"/>
    <n v="47.15"/>
    <n v="9.5299999999999994"/>
    <s v="yes"/>
    <s v="No"/>
    <s v="No"/>
    <n v="1"/>
    <x v="1"/>
    <s v="Obesity"/>
    <s v="Diabetes"/>
    <d v="1975-07-24T00:00:00"/>
    <n v="16602.18"/>
    <s v="tier - 2"/>
    <s v="tier - 1"/>
    <s v="R1026"/>
    <n v="47"/>
  </r>
  <r>
    <s v="Id595"/>
    <s v="Greer D"/>
    <n v="47.59"/>
    <n v="11.43"/>
    <s v="yes"/>
    <s v="No"/>
    <s v="No"/>
    <n v="2"/>
    <x v="1"/>
    <s v="Obesity"/>
    <s v="Diabetes"/>
    <d v="1970-11-10T00:00:00"/>
    <n v="16600.16"/>
    <s v="tier - 2"/>
    <s v="tier - 2"/>
    <s v="R1011"/>
    <n v="52"/>
  </r>
  <r>
    <s v="Id596"/>
    <s v="Brent"/>
    <n v="39.81"/>
    <n v="7.65"/>
    <s v="yes"/>
    <s v="No"/>
    <s v="Yes"/>
    <n v="1"/>
    <x v="1"/>
    <s v="Obesity"/>
    <s v="Diabetes"/>
    <d v="1963-09-25T00:00:00"/>
    <n v="16587.96"/>
    <s v="tier - 2"/>
    <s v="tier - 2"/>
    <s v="R1023"/>
    <n v="59"/>
  </r>
  <r>
    <s v="Id597"/>
    <s v="Eugene M"/>
    <n v="31.02"/>
    <n v="5.87"/>
    <s v="yes"/>
    <s v="No"/>
    <s v="No"/>
    <n v="0"/>
    <x v="1"/>
    <s v="Obesity"/>
    <s v="Prediabetes"/>
    <d v="2001-12-25T00:00:00"/>
    <n v="16586.5"/>
    <s v="tier - 2"/>
    <s v="tier - 1"/>
    <s v="R1013"/>
    <n v="21"/>
  </r>
  <r>
    <s v="Id598"/>
    <s v="Erin D"/>
    <n v="24.75"/>
    <n v="4.3600000000000003"/>
    <s v="yes"/>
    <s v="No"/>
    <s v="No"/>
    <n v="1"/>
    <x v="0"/>
    <s v="Healthy Weight"/>
    <s v="Normal"/>
    <d v="1995-08-23T00:00:00"/>
    <n v="16577.78"/>
    <s v="tier - 2"/>
    <s v="tier - 1"/>
    <s v="R1013"/>
    <n v="27"/>
  </r>
  <r>
    <s v="Id599"/>
    <s v="Kamilla"/>
    <n v="30.114999999999998"/>
    <n v="10.119999999999999"/>
    <s v="No"/>
    <s v="No"/>
    <s v="No"/>
    <n v="3"/>
    <x v="1"/>
    <s v="Obesity"/>
    <s v="Diabetes"/>
    <d v="1958-11-10T00:00:00"/>
    <n v="16455.71"/>
    <s v="tier - 2"/>
    <s v="tier - 2"/>
    <s v="R1012"/>
    <n v="64"/>
  </r>
  <r>
    <s v="Id600"/>
    <s v="Wayne I."/>
    <n v="26.03"/>
    <n v="4.01"/>
    <s v="No"/>
    <s v="No"/>
    <s v="Yes"/>
    <n v="1"/>
    <x v="0"/>
    <s v="Overweight"/>
    <s v="Normal"/>
    <d v="2003-11-20T00:00:00"/>
    <n v="16450.89"/>
    <s v="tier - 2"/>
    <s v="tier - 1"/>
    <s v="R1012"/>
    <n v="19"/>
  </r>
  <r>
    <s v="Id601"/>
    <s v="Tracy L"/>
    <n v="20.045000000000002"/>
    <n v="4.7699999999999996"/>
    <s v="yes"/>
    <s v="No"/>
    <s v="No"/>
    <n v="1"/>
    <x v="0"/>
    <s v="Healthy Weight"/>
    <s v="Normal"/>
    <d v="1995-08-28T00:00:00"/>
    <n v="16420.490000000002"/>
    <s v="tier - 2"/>
    <s v="tier - 3"/>
    <s v="R1012"/>
    <n v="27"/>
  </r>
  <r>
    <s v="Id602"/>
    <s v=".  Heather"/>
    <n v="40.24"/>
    <n v="6.83"/>
    <s v="No"/>
    <s v="No"/>
    <s v="No"/>
    <n v="0"/>
    <x v="1"/>
    <s v="Obesity"/>
    <s v="Diabetes"/>
    <d v="1965-06-05T00:00:00"/>
    <n v="16351.42"/>
    <s v="tier - 2"/>
    <s v="tier - 3"/>
    <s v="R1026"/>
    <n v="58"/>
  </r>
  <r>
    <s v="Id603"/>
    <s v=".  Megan C"/>
    <n v="43.15"/>
    <n v="6.14"/>
    <s v="yes"/>
    <s v="No"/>
    <s v="Yes"/>
    <n v="1"/>
    <x v="1"/>
    <s v="Obesity"/>
    <s v="Prediabetes"/>
    <d v="1969-06-08T00:00:00"/>
    <n v="16311.05"/>
    <s v="tier - 2"/>
    <s v="tier - 3"/>
    <s v="R1026"/>
    <n v="54"/>
  </r>
  <r>
    <s v="Id604"/>
    <s v="Jonathan"/>
    <n v="27.7"/>
    <n v="5.6"/>
    <s v="No"/>
    <s v="No"/>
    <s v="Yes"/>
    <n v="1"/>
    <x v="0"/>
    <s v="Overweight"/>
    <s v="Normal"/>
    <d v="2003-08-24T00:00:00"/>
    <n v="16297.85"/>
    <s v="tier - 2"/>
    <s v="tier - 3"/>
    <s v="R1011"/>
    <n v="19"/>
  </r>
  <r>
    <s v="Id605"/>
    <s v="Greg D."/>
    <n v="45.68"/>
    <n v="4.8"/>
    <s v="No"/>
    <s v="No"/>
    <s v="No"/>
    <n v="2"/>
    <x v="1"/>
    <s v="Obesity"/>
    <s v="Normal"/>
    <d v="1972-07-30T00:00:00"/>
    <n v="16267.32"/>
    <s v="tier - 2"/>
    <s v="tier - 2"/>
    <s v="R1023"/>
    <n v="50"/>
  </r>
  <r>
    <s v="Id606"/>
    <s v="Steven L."/>
    <n v="27.3"/>
    <n v="11.89"/>
    <s v="No"/>
    <s v="No"/>
    <s v="No"/>
    <n v="0"/>
    <x v="0"/>
    <s v="Overweight"/>
    <s v="Diabetes"/>
    <d v="2002-12-08T00:00:00"/>
    <n v="16232.85"/>
    <s v="tier - 2"/>
    <s v="tier - 1"/>
    <s v="R1011"/>
    <n v="20"/>
  </r>
  <r>
    <s v="Id607"/>
    <s v="Gianfilippo"/>
    <n v="54.45"/>
    <n v="4.7300000000000004"/>
    <s v="yes"/>
    <s v="No"/>
    <s v="No"/>
    <n v="1"/>
    <x v="1"/>
    <s v="Obesity"/>
    <s v="Normal"/>
    <d v="1988-06-21T00:00:00"/>
    <n v="16205.88"/>
    <s v="tier - 2"/>
    <s v="tier - 1"/>
    <s v="R1012"/>
    <n v="34"/>
  </r>
  <r>
    <s v="Id608"/>
    <s v="Hector"/>
    <n v="54.43"/>
    <n v="4.6100000000000003"/>
    <s v="yes"/>
    <s v="No"/>
    <s v="No"/>
    <n v="1"/>
    <x v="1"/>
    <s v="Obesity"/>
    <s v="Normal"/>
    <d v="1988-09-06T00:00:00"/>
    <n v="16199.1"/>
    <s v="tier - 2"/>
    <s v="tier - 2"/>
    <s v="R1012"/>
    <n v="34"/>
  </r>
  <r>
    <s v="Id609"/>
    <s v="Mark W."/>
    <n v="48.01"/>
    <n v="7.3"/>
    <s v="No"/>
    <s v="No"/>
    <s v="No"/>
    <n v="0"/>
    <x v="1"/>
    <s v="Obesity"/>
    <s v="Diabetes"/>
    <d v="1974-12-11T00:00:00"/>
    <n v="16190.97"/>
    <s v="tier - 2"/>
    <s v="tier - 3"/>
    <s v="R1012"/>
    <n v="48"/>
  </r>
  <r>
    <s v="Id610"/>
    <s v=".  Aubri"/>
    <n v="48.32"/>
    <n v="5.88"/>
    <s v="No"/>
    <s v="No"/>
    <s v="No"/>
    <n v="0"/>
    <x v="1"/>
    <s v="Obesity"/>
    <s v="Prediabetes"/>
    <d v="1982-10-06T00:00:00"/>
    <n v="16152.04"/>
    <s v="tier - 2"/>
    <s v="tier - 1"/>
    <s v="R1026"/>
    <n v="40"/>
  </r>
  <r>
    <s v="Id611"/>
    <s v="Justin"/>
    <n v="22.895"/>
    <n v="4.0599999999999996"/>
    <s v="No"/>
    <s v="No"/>
    <s v="Yes"/>
    <n v="1"/>
    <x v="0"/>
    <s v="Healthy Weight"/>
    <s v="Normal"/>
    <d v="1993-11-12T00:00:00"/>
    <n v="16138.76"/>
    <s v="tier - 2"/>
    <s v="tier - 3"/>
    <s v="R1017"/>
    <n v="29"/>
  </r>
  <r>
    <s v="Id612"/>
    <s v="Megan A."/>
    <n v="54.85"/>
    <n v="4.9000000000000004"/>
    <s v="No"/>
    <s v="No"/>
    <s v="No"/>
    <n v="1"/>
    <x v="1"/>
    <s v="Obesity"/>
    <s v="Normal"/>
    <d v="1987-07-06T00:00:00"/>
    <n v="16122.65"/>
    <s v="tier - 2"/>
    <s v="tier - 1"/>
    <s v="R1011"/>
    <n v="35"/>
  </r>
  <r>
    <s v="Id613"/>
    <s v="Erika M."/>
    <n v="21.85"/>
    <n v="5.52"/>
    <s v="No"/>
    <s v="No"/>
    <s v="Yes"/>
    <n v="1"/>
    <x v="0"/>
    <s v="Healthy Weight"/>
    <s v="Normal"/>
    <d v="1993-10-08T00:00:00"/>
    <n v="16115.3"/>
    <s v="tier - 2"/>
    <s v="tier - 1"/>
    <s v="R1024"/>
    <n v="29"/>
  </r>
  <r>
    <s v="Id614"/>
    <s v="Daniel G."/>
    <n v="51.86"/>
    <n v="5.2"/>
    <s v="yes"/>
    <s v="No"/>
    <s v="No"/>
    <n v="0"/>
    <x v="1"/>
    <s v="Obesity"/>
    <s v="Normal"/>
    <d v="1985-09-27T00:00:00"/>
    <n v="16097.94"/>
    <s v="tier - 2"/>
    <s v="tier - 3"/>
    <s v="R1012"/>
    <n v="37"/>
  </r>
  <r>
    <s v="Id615"/>
    <s v="Devin C."/>
    <n v="39.049999999999997"/>
    <n v="7.59"/>
    <s v="No"/>
    <s v="No"/>
    <s v="No"/>
    <n v="3"/>
    <x v="1"/>
    <s v="Obesity"/>
    <s v="Diabetes"/>
    <d v="1958-06-21T00:00:00"/>
    <n v="16085.13"/>
    <s v="tier - 2"/>
    <s v="tier - 2"/>
    <s v="R1013"/>
    <n v="64"/>
  </r>
  <r>
    <s v="Id616"/>
    <s v="Louise A"/>
    <n v="31.824999999999999"/>
    <n v="8.2799999999999994"/>
    <s v="No"/>
    <s v="No"/>
    <s v="No"/>
    <n v="3"/>
    <x v="1"/>
    <s v="Obesity"/>
    <s v="Diabetes"/>
    <d v="1958-10-22T00:00:00"/>
    <n v="16069.08"/>
    <s v="tier - 2"/>
    <s v="tier - 2"/>
    <s v="R1024"/>
    <n v="64"/>
  </r>
  <r>
    <s v="Id617"/>
    <s v=".  Sarah"/>
    <n v="46.43"/>
    <n v="6.72"/>
    <s v="No"/>
    <s v="No"/>
    <s v="No"/>
    <n v="0"/>
    <x v="1"/>
    <s v="Obesity"/>
    <s v="Diabetes"/>
    <d v="1978-06-16T00:00:00"/>
    <n v="16062.89"/>
    <s v="tier - 2"/>
    <s v="tier - 2"/>
    <s v="R1026"/>
    <n v="44"/>
  </r>
  <r>
    <s v="Id618"/>
    <s v="Amy"/>
    <n v="53.63"/>
    <n v="5.47"/>
    <s v="yes"/>
    <s v="No"/>
    <s v="No"/>
    <n v="1"/>
    <x v="1"/>
    <s v="Obesity"/>
    <s v="Normal"/>
    <d v="1988-08-05T00:00:00"/>
    <n v="16059.06"/>
    <s v="tier - 2"/>
    <s v="tier - 3"/>
    <s v="R1012"/>
    <n v="34"/>
  </r>
  <r>
    <s v="Id619"/>
    <s v="Brittany L."/>
    <n v="48.7"/>
    <n v="4.71"/>
    <s v="No"/>
    <s v="No"/>
    <s v="No"/>
    <n v="0"/>
    <x v="1"/>
    <s v="Obesity"/>
    <s v="Normal"/>
    <d v="1980-10-19T00:00:00"/>
    <n v="15966.19"/>
    <s v="tier - 2"/>
    <s v="tier - 2"/>
    <s v="R1012"/>
    <n v="42"/>
  </r>
  <r>
    <s v="Id620"/>
    <s v="Jessica L"/>
    <n v="48.81"/>
    <n v="5.49"/>
    <s v="No"/>
    <s v="No"/>
    <s v="No"/>
    <n v="0"/>
    <x v="1"/>
    <s v="Obesity"/>
    <s v="Normal"/>
    <d v="1982-06-24T00:00:00"/>
    <n v="15965.29"/>
    <s v="tier - 2"/>
    <s v="tier - 1"/>
    <s v="R1012"/>
    <n v="40"/>
  </r>
  <r>
    <s v="Id621"/>
    <s v=".  Kristina K"/>
    <n v="47.53"/>
    <n v="4.72"/>
    <s v="No"/>
    <s v="No"/>
    <s v="No"/>
    <n v="0"/>
    <x v="1"/>
    <s v="Obesity"/>
    <s v="Normal"/>
    <d v="1980-11-12T00:00:00"/>
    <n v="15922.29"/>
    <s v="tier - 2"/>
    <s v="tier - 3"/>
    <s v="R1026"/>
    <n v="42"/>
  </r>
  <r>
    <s v="Id622"/>
    <s v="Brad"/>
    <n v="36.85"/>
    <n v="6.7"/>
    <s v="No"/>
    <s v="No"/>
    <s v="No"/>
    <n v="0"/>
    <x v="1"/>
    <s v="Obesity"/>
    <s v="Diabetes"/>
    <d v="1962-07-25T00:00:00"/>
    <n v="15840.81"/>
    <s v="tier - 2"/>
    <s v="tier - 1"/>
    <s v="R1022"/>
    <n v="60"/>
  </r>
  <r>
    <s v="Id623"/>
    <s v="Margaret O"/>
    <n v="29.3"/>
    <n v="5.5"/>
    <s v="No"/>
    <s v="No"/>
    <s v="No"/>
    <n v="0"/>
    <x v="1"/>
    <s v="Overweight"/>
    <s v="Normal"/>
    <d v="1982-06-11T00:00:00"/>
    <n v="15828.82"/>
    <s v="tier - 2"/>
    <s v="tier - 3"/>
    <s v="R1011"/>
    <n v="40"/>
  </r>
  <r>
    <s v="Id624"/>
    <s v="Craig R."/>
    <n v="19.3"/>
    <n v="4.46"/>
    <s v="No"/>
    <s v="No"/>
    <s v="No"/>
    <n v="1"/>
    <x v="0"/>
    <s v="Healthy Weight"/>
    <s v="Normal"/>
    <d v="1984-11-26T00:00:00"/>
    <n v="15820.7"/>
    <s v="tier - 2"/>
    <s v="tier - 3"/>
    <s v="R1011"/>
    <n v="38"/>
  </r>
  <r>
    <s v="Id625"/>
    <s v="Simo"/>
    <n v="24.13"/>
    <n v="5.29"/>
    <s v="yes"/>
    <s v="No"/>
    <s v="Yes"/>
    <n v="1"/>
    <x v="0"/>
    <s v="Healthy Weight"/>
    <s v="Normal"/>
    <d v="1997-12-09T00:00:00"/>
    <n v="15817.99"/>
    <s v="tier - 2"/>
    <s v="tier - 2"/>
    <s v="R1012"/>
    <n v="25"/>
  </r>
  <r>
    <s v="Id626"/>
    <s v="Christopher J"/>
    <n v="46.7"/>
    <n v="10.99"/>
    <s v="No"/>
    <s v="No"/>
    <s v="No"/>
    <n v="0"/>
    <x v="1"/>
    <s v="Obesity"/>
    <s v="Diabetes"/>
    <d v="1974-06-29T00:00:00"/>
    <n v="15746.62"/>
    <s v="tier - 2"/>
    <s v="tier - 1"/>
    <s v="R1012"/>
    <n v="48"/>
  </r>
  <r>
    <s v="Id627"/>
    <s v="Mario Sr."/>
    <n v="45.27"/>
    <n v="5.2"/>
    <s v="yes"/>
    <s v="No"/>
    <s v="No"/>
    <n v="0"/>
    <x v="1"/>
    <s v="Obesity"/>
    <s v="Normal"/>
    <d v="1976-11-20T00:00:00"/>
    <n v="15698.86"/>
    <s v="tier - 2"/>
    <s v="tier - 2"/>
    <s v="R1012"/>
    <n v="46"/>
  </r>
  <r>
    <s v="Id628"/>
    <s v=".  Meghann R."/>
    <n v="44.29"/>
    <n v="9.66"/>
    <s v="No"/>
    <s v="No"/>
    <s v="No"/>
    <n v="2"/>
    <x v="1"/>
    <s v="Obesity"/>
    <s v="Diabetes"/>
    <d v="1973-12-26T00:00:00"/>
    <n v="15670.3"/>
    <s v="tier - 2"/>
    <s v="tier - 2"/>
    <s v="R1026"/>
    <n v="49"/>
  </r>
  <r>
    <s v="Id629"/>
    <s v="Scott M"/>
    <n v="54.59"/>
    <n v="4.22"/>
    <s v="yes"/>
    <s v="No"/>
    <s v="No"/>
    <n v="1"/>
    <x v="1"/>
    <s v="Obesity"/>
    <s v="Normal"/>
    <d v="1988-09-22T00:00:00"/>
    <n v="15646.28"/>
    <s v="tier - 2"/>
    <s v="tier - 2"/>
    <s v="R1011"/>
    <n v="34"/>
  </r>
  <r>
    <s v="Id630"/>
    <s v="Caitlin E."/>
    <n v="32.965000000000003"/>
    <n v="11.78"/>
    <s v="No"/>
    <s v="No"/>
    <s v="No"/>
    <n v="0"/>
    <x v="1"/>
    <s v="Obesity"/>
    <s v="Diabetes"/>
    <d v="1960-12-06T00:00:00"/>
    <n v="15612.19"/>
    <s v="tier - 2"/>
    <s v="tier - 2"/>
    <s v="R1012"/>
    <n v="62"/>
  </r>
  <r>
    <s v="Id631"/>
    <s v=".  Samantha A."/>
    <n v="38.049999999999997"/>
    <n v="9.6199999999999992"/>
    <s v="No"/>
    <s v="No"/>
    <s v="No"/>
    <n v="0"/>
    <x v="1"/>
    <s v="Obesity"/>
    <s v="Diabetes"/>
    <d v="1965-08-28T00:00:00"/>
    <n v="15608.58"/>
    <s v="tier - 2"/>
    <s v="tier - 2"/>
    <s v="R1026"/>
    <n v="57"/>
  </r>
  <r>
    <s v="Id632"/>
    <s v="Erik"/>
    <n v="46.14"/>
    <n v="10.78"/>
    <s v="No"/>
    <s v="No"/>
    <s v="No"/>
    <n v="0"/>
    <x v="1"/>
    <s v="Obesity"/>
    <s v="Diabetes"/>
    <d v="1974-07-30T00:00:00"/>
    <n v="15556.67"/>
    <s v="tier - 2"/>
    <s v="tier - 2"/>
    <s v="R1012"/>
    <n v="48"/>
  </r>
  <r>
    <s v="Id633"/>
    <s v="Christopher"/>
    <n v="41.325000000000003"/>
    <n v="5.1100000000000003"/>
    <s v="yes"/>
    <s v="No"/>
    <s v="No"/>
    <n v="2"/>
    <x v="1"/>
    <s v="Obesity"/>
    <s v="Normal"/>
    <d v="1959-08-02T00:00:00"/>
    <n v="15555.19"/>
    <s v="tier - 2"/>
    <s v="tier - 3"/>
    <s v="R1012"/>
    <n v="63"/>
  </r>
  <r>
    <s v="Id634"/>
    <s v=".  Maya"/>
    <n v="44.64"/>
    <n v="7.18"/>
    <s v="No"/>
    <s v="No"/>
    <s v="No"/>
    <n v="0"/>
    <x v="1"/>
    <s v="Obesity"/>
    <s v="Diabetes"/>
    <d v="1974-12-28T00:00:00"/>
    <n v="15532.16"/>
    <s v="tier - 2"/>
    <s v="tier - 2"/>
    <s v="R1026"/>
    <n v="48"/>
  </r>
  <r>
    <s v="Id635"/>
    <s v="Zachary T"/>
    <n v="25.175000000000001"/>
    <n v="4.96"/>
    <s v="No"/>
    <s v="yes"/>
    <s v="No"/>
    <n v="1"/>
    <x v="1"/>
    <s v="Overweight"/>
    <s v="Normal"/>
    <d v="2004-06-17T00:00:00"/>
    <n v="15518.18"/>
    <s v="tier - 2"/>
    <s v="tier - 3"/>
    <s v="R1015"/>
    <n v="18"/>
  </r>
  <r>
    <s v="Id636"/>
    <s v=".  Hilda"/>
    <n v="43.11"/>
    <n v="4.67"/>
    <s v="yes"/>
    <s v="No"/>
    <s v="No"/>
    <n v="0"/>
    <x v="1"/>
    <s v="Obesity"/>
    <s v="Normal"/>
    <d v="1976-12-20T00:00:00"/>
    <n v="15450.48"/>
    <s v="tier - 2"/>
    <s v="tier - 1"/>
    <s v="R1026"/>
    <n v="46"/>
  </r>
  <r>
    <s v="Id637"/>
    <s v="Stephanie"/>
    <n v="53.32"/>
    <n v="5.0599999999999996"/>
    <s v="No"/>
    <s v="No"/>
    <s v="No"/>
    <n v="0"/>
    <x v="1"/>
    <s v="Obesity"/>
    <s v="Normal"/>
    <d v="1990-07-25T00:00:00"/>
    <n v="15440.2"/>
    <s v="tier - 2"/>
    <s v="tier - 1"/>
    <s v="R1012"/>
    <n v="32"/>
  </r>
  <r>
    <s v="Id638"/>
    <s v="Doug"/>
    <n v="38.04"/>
    <n v="5.0199999999999996"/>
    <s v="yes"/>
    <s v="No"/>
    <s v="No"/>
    <n v="1"/>
    <x v="1"/>
    <s v="Obesity"/>
    <s v="Normal"/>
    <d v="1964-10-04T00:00:00"/>
    <n v="15377.77"/>
    <s v="tier - 2"/>
    <s v="tier - 2"/>
    <s v="R1012"/>
    <n v="58"/>
  </r>
  <r>
    <s v="Id639"/>
    <s v="Bethany N."/>
    <n v="37.9"/>
    <n v="7.76"/>
    <s v="No"/>
    <s v="No"/>
    <s v="No"/>
    <n v="0"/>
    <x v="1"/>
    <s v="Obesity"/>
    <s v="Diabetes"/>
    <d v="1962-07-06T00:00:00"/>
    <n v="15368.22"/>
    <s v="tier - 2"/>
    <s v="tier - 2"/>
    <s v="R1011"/>
    <n v="60"/>
  </r>
  <r>
    <s v="Id640"/>
    <s v=".  Sandra H"/>
    <n v="39.6"/>
    <n v="9.32"/>
    <s v="No"/>
    <s v="No"/>
    <s v="No"/>
    <n v="0"/>
    <x v="1"/>
    <s v="Obesity"/>
    <s v="Diabetes"/>
    <d v="1968-12-18T00:00:00"/>
    <n v="15363.77"/>
    <s v="tier - 2"/>
    <s v="tier - 1"/>
    <s v="R1026"/>
    <n v="54"/>
  </r>
  <r>
    <s v="Id641"/>
    <s v="Takuo"/>
    <n v="50.92"/>
    <n v="5.31"/>
    <s v="yes"/>
    <s v="No"/>
    <s v="No"/>
    <n v="1"/>
    <x v="1"/>
    <s v="Obesity"/>
    <s v="Normal"/>
    <d v="1988-09-17T00:00:00"/>
    <n v="15361.5"/>
    <s v="tier - 2"/>
    <s v="tier - 3"/>
    <s v="R1023"/>
    <n v="34"/>
  </r>
  <r>
    <s v="Id642"/>
    <s v="Kelly A."/>
    <n v="21.85"/>
    <n v="5.56"/>
    <s v="yes"/>
    <s v="No"/>
    <s v="No"/>
    <n v="0"/>
    <x v="0"/>
    <s v="Healthy Weight"/>
    <s v="Normal"/>
    <d v="2001-08-14T00:00:00"/>
    <n v="15359.1"/>
    <s v="tier - 2"/>
    <s v="tier - 3"/>
    <s v="R1024"/>
    <n v="21"/>
  </r>
  <r>
    <s v="Id643"/>
    <s v="Scott"/>
    <n v="36.08"/>
    <n v="7.11"/>
    <s v="yes"/>
    <s v="No"/>
    <s v="Yes"/>
    <n v="1"/>
    <x v="1"/>
    <s v="Obesity"/>
    <s v="Diabetes"/>
    <d v="1963-09-13T00:00:00"/>
    <n v="15322.77"/>
    <s v="tier - 2"/>
    <s v="tier - 3"/>
    <s v="R1021"/>
    <n v="59"/>
  </r>
  <r>
    <s v="Id644"/>
    <s v="Benoit"/>
    <n v="40.44"/>
    <n v="5.13"/>
    <s v="yes"/>
    <s v="No"/>
    <s v="Yes"/>
    <n v="1"/>
    <x v="1"/>
    <s v="Obesity"/>
    <s v="Normal"/>
    <d v="1969-07-16T00:00:00"/>
    <n v="15260.52"/>
    <s v="tier - 2"/>
    <s v="tier - 2"/>
    <s v="R1023"/>
    <n v="53"/>
  </r>
  <r>
    <s v="Id645"/>
    <s v="Elizabeth M."/>
    <n v="38.094999999999999"/>
    <n v="10.199999999999999"/>
    <s v="No"/>
    <s v="No"/>
    <s v="No"/>
    <n v="0"/>
    <x v="1"/>
    <s v="Obesity"/>
    <s v="Diabetes"/>
    <d v="1960-08-25T00:00:00"/>
    <n v="15230.32"/>
    <s v="tier - 2"/>
    <s v="tier - 2"/>
    <s v="R1024"/>
    <n v="62"/>
  </r>
  <r>
    <s v="Id646"/>
    <s v="Jessica A."/>
    <n v="44.95"/>
    <n v="10.4"/>
    <s v="No"/>
    <s v="No"/>
    <s v="No"/>
    <n v="0"/>
    <x v="1"/>
    <s v="Obesity"/>
    <s v="Diabetes"/>
    <d v="1978-12-23T00:00:00"/>
    <n v="15207.92"/>
    <s v="tier - 2"/>
    <s v="tier - 1"/>
    <s v="R1012"/>
    <n v="44"/>
  </r>
  <r>
    <s v="Id647"/>
    <s v="Monica K"/>
    <n v="35.54"/>
    <n v="10.67"/>
    <s v="No"/>
    <s v="No"/>
    <s v="No"/>
    <n v="0"/>
    <x v="1"/>
    <s v="Obesity"/>
    <s v="Diabetes"/>
    <d v="1962-06-17T00:00:00"/>
    <n v="15174.81"/>
    <s v="tier - 2"/>
    <s v="tier - 1"/>
    <s v="R1012"/>
    <n v="60"/>
  </r>
  <r>
    <s v="Id648"/>
    <s v="Kevin L"/>
    <n v="39.799999999999997"/>
    <n v="4.6500000000000004"/>
    <s v="yes"/>
    <s v="No"/>
    <s v="No"/>
    <n v="2"/>
    <x v="1"/>
    <s v="Obesity"/>
    <s v="Normal"/>
    <d v="1959-11-03T00:00:00"/>
    <n v="15170.07"/>
    <s v="tier - 2"/>
    <s v="tier - 3"/>
    <s v="R1011"/>
    <n v="63"/>
  </r>
  <r>
    <s v="Id649"/>
    <s v="Gregory"/>
    <n v="33.659999999999997"/>
    <n v="5.65"/>
    <s v="yes"/>
    <s v="No"/>
    <s v="No"/>
    <n v="2"/>
    <x v="1"/>
    <s v="Obesity"/>
    <s v="Normal"/>
    <d v="1959-07-04T00:00:00"/>
    <n v="15161.53"/>
    <s v="tier - 2"/>
    <s v="tier - 1"/>
    <s v="R1013"/>
    <n v="63"/>
  </r>
  <r>
    <s v="Id650"/>
    <s v="Della"/>
    <n v="35.5"/>
    <n v="11.97"/>
    <s v="No"/>
    <s v="No"/>
    <s v="No"/>
    <n v="0"/>
    <x v="1"/>
    <s v="Obesity"/>
    <s v="Diabetes"/>
    <d v="1962-07-25T00:00:00"/>
    <n v="15161.25"/>
    <s v="tier - 2"/>
    <s v="tier - 2"/>
    <s v="R1012"/>
    <n v="60"/>
  </r>
  <r>
    <s v="Id651"/>
    <s v="David"/>
    <n v="41.63"/>
    <n v="6.71"/>
    <s v="No"/>
    <s v="No"/>
    <s v="No"/>
    <n v="0"/>
    <x v="1"/>
    <s v="Obesity"/>
    <s v="Diabetes"/>
    <d v="1971-12-25T00:00:00"/>
    <n v="15150.44"/>
    <s v="tier - 2"/>
    <s v="tier - 1"/>
    <s v="R1023"/>
    <n v="51"/>
  </r>
  <r>
    <s v="Id652"/>
    <s v="Victoria"/>
    <n v="46.49"/>
    <n v="11.92"/>
    <s v="No"/>
    <s v="No"/>
    <s v="No"/>
    <n v="0"/>
    <x v="1"/>
    <s v="Obesity"/>
    <s v="Diabetes"/>
    <d v="1978-10-05T00:00:00"/>
    <n v="15123.19"/>
    <s v="tier - 2"/>
    <s v="tier - 1"/>
    <s v="R1011"/>
    <n v="44"/>
  </r>
  <r>
    <s v="Id653"/>
    <s v="Tasos"/>
    <n v="43.29"/>
    <n v="5.35"/>
    <s v="No"/>
    <s v="No"/>
    <s v="No"/>
    <n v="2"/>
    <x v="1"/>
    <s v="Obesity"/>
    <s v="Normal"/>
    <d v="1972-12-07T00:00:00"/>
    <n v="15103.69"/>
    <s v="tier - 2"/>
    <s v="tier - 1"/>
    <s v="R1012"/>
    <n v="50"/>
  </r>
  <r>
    <s v="Id654"/>
    <s v="Thomas"/>
    <n v="43.08"/>
    <n v="8.9600000000000009"/>
    <s v="yes"/>
    <s v="No"/>
    <s v="No"/>
    <n v="1"/>
    <x v="1"/>
    <s v="Obesity"/>
    <s v="Diabetes"/>
    <d v="1975-12-26T00:00:00"/>
    <n v="15090.35"/>
    <s v="tier - 2"/>
    <s v="tier - 1"/>
    <s v="R1023"/>
    <n v="47"/>
  </r>
  <r>
    <s v="Id655"/>
    <s v="Lukasz"/>
    <n v="39.07"/>
    <n v="11.93"/>
    <s v="No"/>
    <s v="No"/>
    <s v="No"/>
    <n v="0"/>
    <x v="1"/>
    <s v="Obesity"/>
    <s v="Diabetes"/>
    <d v="1968-06-12T00:00:00"/>
    <n v="15052.68"/>
    <s v="tier - 2"/>
    <s v="tier - 2"/>
    <s v="R1022"/>
    <n v="54"/>
  </r>
  <r>
    <s v="Id656"/>
    <s v="Matthew A."/>
    <n v="41.3"/>
    <n v="9.59"/>
    <s v="No"/>
    <s v="No"/>
    <s v="No"/>
    <n v="0"/>
    <x v="1"/>
    <s v="Obesity"/>
    <s v="Diabetes"/>
    <d v="1971-10-15T00:00:00"/>
    <n v="15038.51"/>
    <s v="tier - 2"/>
    <s v="tier - 3"/>
    <s v="R1023"/>
    <n v="51"/>
  </r>
  <r>
    <s v="Id657"/>
    <s v="Meta"/>
    <n v="42.95"/>
    <n v="11.88"/>
    <s v="yes"/>
    <s v="No"/>
    <s v="No"/>
    <n v="2"/>
    <x v="1"/>
    <s v="Obesity"/>
    <s v="Diabetes"/>
    <d v="1970-09-11T00:00:00"/>
    <n v="15026.3"/>
    <s v="tier - 2"/>
    <s v="tier - 3"/>
    <s v="R1011"/>
    <n v="52"/>
  </r>
  <r>
    <s v="Id658"/>
    <s v="Rachel E"/>
    <n v="46.96"/>
    <n v="4.6399999999999997"/>
    <s v="No"/>
    <s v="No"/>
    <s v="Yes"/>
    <n v="1"/>
    <x v="1"/>
    <s v="Obesity"/>
    <s v="Normal"/>
    <d v="1979-12-25T00:00:00"/>
    <n v="15025.76"/>
    <s v="tier - 2"/>
    <s v="tier - 1"/>
    <s v="R1011"/>
    <n v="43"/>
  </r>
  <r>
    <s v="Id659"/>
    <s v="Angelica"/>
    <n v="30.495000000000001"/>
    <n v="9.5299999999999994"/>
    <s v="No"/>
    <s v="No"/>
    <s v="No"/>
    <n v="0"/>
    <x v="1"/>
    <s v="Obesity"/>
    <s v="Diabetes"/>
    <d v="1960-10-08T00:00:00"/>
    <n v="15019.76"/>
    <s v="tier - 2"/>
    <s v="tier - 2"/>
    <s v="R1012"/>
    <n v="62"/>
  </r>
  <r>
    <s v="Id660"/>
    <s v="Kathleen"/>
    <n v="17.954999999999998"/>
    <n v="5.29"/>
    <s v="yes"/>
    <s v="No"/>
    <s v="No"/>
    <n v="1"/>
    <x v="0"/>
    <s v="Underweight"/>
    <s v="Normal"/>
    <d v="1995-07-02T00:00:00"/>
    <n v="15006.58"/>
    <s v="tier - 2"/>
    <s v="tier - 2"/>
    <s v="R1024"/>
    <n v="27"/>
  </r>
  <r>
    <s v="Id661"/>
    <s v="Gabriel D."/>
    <n v="25.6"/>
    <n v="10.95"/>
    <s v="No"/>
    <s v="No"/>
    <s v="No"/>
    <n v="3"/>
    <x v="1"/>
    <s v="Overweight"/>
    <s v="Diabetes"/>
    <d v="1958-11-29T00:00:00"/>
    <n v="14988.43"/>
    <s v="tier - 2"/>
    <s v="tier - 3"/>
    <s v="R1011"/>
    <n v="64"/>
  </r>
  <r>
    <s v="Id662"/>
    <s v="Jeff T"/>
    <n v="34.21"/>
    <n v="9.17"/>
    <s v="No"/>
    <s v="No"/>
    <s v="No"/>
    <n v="0"/>
    <x v="1"/>
    <s v="Obesity"/>
    <s v="Diabetes"/>
    <d v="1962-06-29T00:00:00"/>
    <n v="14945.34"/>
    <s v="tier - 2"/>
    <s v="tier - 1"/>
    <s v="R1021"/>
    <n v="60"/>
  </r>
  <r>
    <s v="Id663"/>
    <s v="Neil D"/>
    <n v="39.74"/>
    <n v="7.39"/>
    <s v="No"/>
    <s v="No"/>
    <s v="No"/>
    <n v="0"/>
    <x v="1"/>
    <s v="Obesity"/>
    <s v="Diabetes"/>
    <d v="1968-09-08T00:00:00"/>
    <n v="14926.97"/>
    <s v="tier - 2"/>
    <s v="tier - 2"/>
    <s v="R1012"/>
    <n v="54"/>
  </r>
  <r>
    <s v="Id664"/>
    <s v="Katherine L."/>
    <n v="49.53"/>
    <n v="9.1300000000000008"/>
    <s v="yes"/>
    <s v="No"/>
    <s v="No"/>
    <n v="0"/>
    <x v="1"/>
    <s v="Obesity"/>
    <s v="Diabetes"/>
    <d v="1981-10-04T00:00:00"/>
    <n v="14908.27"/>
    <s v="tier - 2"/>
    <s v="tier - 1"/>
    <s v="R1011"/>
    <n v="41"/>
  </r>
  <r>
    <s v="Id665"/>
    <s v="Ariel E"/>
    <n v="39.33"/>
    <n v="10.4"/>
    <s v="No"/>
    <s v="No"/>
    <s v="No"/>
    <n v="3"/>
    <x v="1"/>
    <s v="Obesity"/>
    <s v="Diabetes"/>
    <d v="1958-07-17T00:00:00"/>
    <n v="14901.52"/>
    <s v="tier - 2"/>
    <s v="tier - 2"/>
    <s v="R1024"/>
    <n v="64"/>
  </r>
  <r>
    <s v="Id666"/>
    <s v="Christopher P"/>
    <n v="39.979999999999997"/>
    <n v="9.4600000000000009"/>
    <s v="yes"/>
    <s v="No"/>
    <s v="No"/>
    <n v="2"/>
    <x v="1"/>
    <s v="Obesity"/>
    <s v="Diabetes"/>
    <d v="1970-12-11T00:00:00"/>
    <n v="14847.63"/>
    <s v="tier - 2"/>
    <s v="tier - 2"/>
    <s v="R1023"/>
    <n v="52"/>
  </r>
  <r>
    <s v="Id667"/>
    <s v=".  Erin M."/>
    <n v="46.51"/>
    <n v="8.69"/>
    <s v="yes"/>
    <s v="No"/>
    <s v="No"/>
    <n v="0"/>
    <x v="1"/>
    <s v="Obesity"/>
    <s v="Diabetes"/>
    <d v="1981-07-05T00:00:00"/>
    <n v="14843.96"/>
    <s v="tier - 2"/>
    <s v="tier - 3"/>
    <s v="R1026"/>
    <n v="41"/>
  </r>
  <r>
    <s v="Id668"/>
    <s v=".  Molly K."/>
    <n v="43.58"/>
    <n v="4.2300000000000004"/>
    <s v="No"/>
    <s v="No"/>
    <s v="Yes"/>
    <n v="1"/>
    <x v="1"/>
    <s v="Obesity"/>
    <s v="Normal"/>
    <d v="1979-12-18T00:00:00"/>
    <n v="14839.34"/>
    <s v="tier - 2"/>
    <s v="tier - 3"/>
    <s v="R1026"/>
    <n v="43"/>
  </r>
  <r>
    <s v="Id669"/>
    <s v="Ryan J."/>
    <n v="42.28"/>
    <n v="9.16"/>
    <s v="yes"/>
    <s v="No"/>
    <s v="No"/>
    <n v="1"/>
    <x v="1"/>
    <s v="Obesity"/>
    <s v="Diabetes"/>
    <d v="1975-11-10T00:00:00"/>
    <n v="14819"/>
    <s v="tier - 2"/>
    <s v="tier - 3"/>
    <s v="R1023"/>
    <n v="47"/>
  </r>
  <r>
    <s v="Id670"/>
    <s v=".  Jennifer"/>
    <n v="35.520000000000003"/>
    <n v="8.26"/>
    <s v="No"/>
    <s v="No"/>
    <s v="No"/>
    <n v="0"/>
    <x v="1"/>
    <s v="Obesity"/>
    <s v="Diabetes"/>
    <d v="1965-07-27T00:00:00"/>
    <n v="14750.42"/>
    <s v="tier - 2"/>
    <s v="tier - 2"/>
    <s v="R1026"/>
    <n v="57"/>
  </r>
  <r>
    <s v="Id671"/>
    <s v="Daniel M"/>
    <n v="33.6"/>
    <n v="11.25"/>
    <s v="No"/>
    <s v="No"/>
    <s v="No"/>
    <n v="0"/>
    <x v="1"/>
    <s v="Obesity"/>
    <s v="Diabetes"/>
    <d v="1962-12-29T00:00:00"/>
    <n v="14738.43"/>
    <s v="tier - 2"/>
    <s v="tier - 3"/>
    <s v="R1021"/>
    <n v="60"/>
  </r>
  <r>
    <s v="Id672"/>
    <s v="Hiruni"/>
    <n v="22.42"/>
    <n v="6.74"/>
    <s v="No"/>
    <s v="No"/>
    <s v="No"/>
    <n v="0"/>
    <x v="0"/>
    <s v="Healthy Weight"/>
    <s v="Diabetes"/>
    <d v="2002-11-24T00:00:00"/>
    <n v="14711.74"/>
    <s v="tier - 2"/>
    <s v="tier - 2"/>
    <s v="R1012"/>
    <n v="20"/>
  </r>
  <r>
    <s v="Id673"/>
    <s v="Reina H."/>
    <n v="46.86"/>
    <n v="4.87"/>
    <s v="No"/>
    <s v="No"/>
    <s v="No"/>
    <n v="0"/>
    <x v="1"/>
    <s v="Obesity"/>
    <s v="Normal"/>
    <d v="1982-11-04T00:00:00"/>
    <n v="14696.77"/>
    <s v="tier - 2"/>
    <s v="tier - 2"/>
    <s v="R1011"/>
    <n v="40"/>
  </r>
  <r>
    <s v="Id674"/>
    <s v="Kristi"/>
    <n v="32.965000000000003"/>
    <n v="6.68"/>
    <s v="No"/>
    <s v="No"/>
    <s v="No"/>
    <n v="3"/>
    <x v="1"/>
    <s v="Obesity"/>
    <s v="Diabetes"/>
    <d v="1958-09-23T00:00:00"/>
    <n v="14692.67"/>
    <s v="tier - 2"/>
    <s v="tier - 1"/>
    <s v="R1012"/>
    <n v="64"/>
  </r>
  <r>
    <s v="Id675"/>
    <s v="Meredith L."/>
    <n v="39.340000000000003"/>
    <n v="5.0199999999999996"/>
    <s v="yes"/>
    <s v="No"/>
    <s v="Yes"/>
    <n v="1"/>
    <x v="1"/>
    <s v="Obesity"/>
    <s v="Normal"/>
    <d v="1969-11-20T00:00:00"/>
    <n v="14665.75"/>
    <s v="tier - 2"/>
    <s v="tier - 1"/>
    <s v="R1012"/>
    <n v="53"/>
  </r>
  <r>
    <s v="Id676"/>
    <s v="Jocelyn"/>
    <n v="47"/>
    <n v="10.64"/>
    <s v="yes"/>
    <s v="No"/>
    <s v="No"/>
    <n v="0"/>
    <x v="1"/>
    <s v="Obesity"/>
    <s v="Diabetes"/>
    <d v="1981-12-13T00:00:00"/>
    <n v="14657.2"/>
    <s v="tier - 2"/>
    <s v="tier - 1"/>
    <s v="R1012"/>
    <n v="41"/>
  </r>
  <r>
    <s v="Id677"/>
    <s v=".  Daphne"/>
    <n v="36.71"/>
    <n v="8.74"/>
    <s v="yes"/>
    <s v="No"/>
    <s v="No"/>
    <n v="0"/>
    <x v="1"/>
    <s v="Obesity"/>
    <s v="Diabetes"/>
    <d v="1967-12-01T00:00:00"/>
    <n v="14640.35"/>
    <s v="tier - 2"/>
    <s v="tier - 3"/>
    <s v="R1026"/>
    <n v="55"/>
  </r>
  <r>
    <s v="Id678"/>
    <s v="Margaret E"/>
    <n v="53.48"/>
    <n v="5.64"/>
    <s v="No"/>
    <s v="No"/>
    <s v="No"/>
    <n v="0"/>
    <x v="1"/>
    <s v="Obesity"/>
    <s v="Normal"/>
    <d v="1991-09-21T00:00:00"/>
    <n v="14630.52"/>
    <s v="tier - 2"/>
    <s v="tier - 3"/>
    <s v="R1011"/>
    <n v="31"/>
  </r>
  <r>
    <s v="Id679"/>
    <s v="Mario J."/>
    <n v="35.5"/>
    <n v="10.37"/>
    <s v="No"/>
    <s v="No"/>
    <s v="No"/>
    <n v="0"/>
    <x v="1"/>
    <s v="Obesity"/>
    <s v="Diabetes"/>
    <d v="1965-12-08T00:00:00"/>
    <n v="14612.33"/>
    <s v="tier - 2"/>
    <s v="tier - 3"/>
    <s v="R1021"/>
    <n v="57"/>
  </r>
  <r>
    <s v="Id680"/>
    <s v="Peter"/>
    <n v="36.979999999999997"/>
    <n v="9.56"/>
    <s v="yes"/>
    <s v="No"/>
    <s v="No"/>
    <n v="0"/>
    <x v="1"/>
    <s v="Obesity"/>
    <s v="Diabetes"/>
    <d v="1967-12-18T00:00:00"/>
    <n v="14600.62"/>
    <s v="tier - 2"/>
    <s v="tier - 3"/>
    <s v="R1022"/>
    <n v="55"/>
  </r>
  <r>
    <s v="Id681"/>
    <s v="Carolina"/>
    <n v="32.395000000000003"/>
    <n v="8.23"/>
    <s v="yes"/>
    <s v="No"/>
    <s v="Yes"/>
    <n v="1"/>
    <x v="1"/>
    <s v="Obesity"/>
    <s v="Diabetes"/>
    <d v="1963-08-14T00:00:00"/>
    <n v="14590.63"/>
    <s v="tier - 2"/>
    <s v="tier - 1"/>
    <s v="R1024"/>
    <n v="59"/>
  </r>
  <r>
    <s v="Id682"/>
    <s v=".  Jenny K."/>
    <n v="32.729999999999997"/>
    <n v="7.03"/>
    <s v="No"/>
    <s v="No"/>
    <s v="No"/>
    <n v="0"/>
    <x v="1"/>
    <s v="Obesity"/>
    <s v="Diabetes"/>
    <d v="1962-07-03T00:00:00"/>
    <n v="14574.64"/>
    <s v="tier - 2"/>
    <s v="tier - 1"/>
    <s v="R1025"/>
    <n v="60"/>
  </r>
  <r>
    <s v="Id683"/>
    <s v="Jessica"/>
    <n v="20.52"/>
    <n v="5.45"/>
    <s v="No"/>
    <s v="No"/>
    <s v="No"/>
    <n v="1"/>
    <x v="0"/>
    <s v="Healthy Weight"/>
    <s v="Normal"/>
    <d v="1998-12-12T00:00:00"/>
    <n v="14571.89"/>
    <s v="tier - 2"/>
    <s v="tier - 1"/>
    <s v="R1024"/>
    <n v="24"/>
  </r>
  <r>
    <s v="Id684"/>
    <s v="Kimberly D"/>
    <n v="51.72"/>
    <n v="5.76"/>
    <s v="No"/>
    <s v="No"/>
    <s v="No"/>
    <n v="0"/>
    <x v="1"/>
    <s v="Obesity"/>
    <s v="Prediabetes"/>
    <d v="1989-09-14T00:00:00"/>
    <n v="14547.26"/>
    <s v="tier - 2"/>
    <s v="tier - 3"/>
    <s v="R1011"/>
    <n v="33"/>
  </r>
  <r>
    <s v="Id685"/>
    <s v="Marc-Olivier"/>
    <n v="50.2"/>
    <n v="5.4"/>
    <s v="No"/>
    <s v="No"/>
    <s v="No"/>
    <n v="0"/>
    <x v="1"/>
    <s v="Obesity"/>
    <s v="Normal"/>
    <d v="1989-07-22T00:00:00"/>
    <n v="14507.46"/>
    <s v="tier - 2"/>
    <s v="tier - 3"/>
    <s v="R1012"/>
    <n v="33"/>
  </r>
  <r>
    <s v="Id686"/>
    <s v="Russell J"/>
    <n v="25.52"/>
    <n v="6.35"/>
    <s v="No"/>
    <s v="No"/>
    <s v="Yes"/>
    <n v="1"/>
    <x v="1"/>
    <s v="Overweight"/>
    <s v="Prediabetes"/>
    <d v="1979-07-20T00:00:00"/>
    <n v="14478.33"/>
    <s v="tier - 2"/>
    <s v="tier - 2"/>
    <s v="R1013"/>
    <n v="43"/>
  </r>
  <r>
    <s v="Id687"/>
    <s v="Karine"/>
    <n v="35.200000000000003"/>
    <n v="6.26"/>
    <s v="yes"/>
    <s v="No"/>
    <s v="No"/>
    <n v="2"/>
    <x v="1"/>
    <s v="Obesity"/>
    <s v="Prediabetes"/>
    <d v="1959-11-20T00:00:00"/>
    <n v="14474.68"/>
    <s v="tier - 2"/>
    <s v="tier - 2"/>
    <s v="R1013"/>
    <n v="63"/>
  </r>
  <r>
    <s v="Id688"/>
    <s v="Cheryl"/>
    <n v="41.26"/>
    <n v="5.97"/>
    <s v="yes"/>
    <s v="No"/>
    <s v="No"/>
    <n v="0"/>
    <x v="1"/>
    <s v="Obesity"/>
    <s v="Prediabetes"/>
    <d v="1976-12-27T00:00:00"/>
    <n v="14470.01"/>
    <s v="tier - 2"/>
    <s v="tier - 3"/>
    <s v="R1012"/>
    <n v="46"/>
  </r>
  <r>
    <s v="Id689"/>
    <s v="Allison M."/>
    <n v="17.195"/>
    <n v="5.29"/>
    <s v="yes"/>
    <s v="No"/>
    <s v="No"/>
    <n v="0"/>
    <x v="0"/>
    <s v="Underweight"/>
    <s v="Normal"/>
    <d v="1996-11-10T00:00:00"/>
    <n v="14455.64"/>
    <s v="tier - 2"/>
    <s v="tier - 3"/>
    <s v="R1024"/>
    <n v="26"/>
  </r>
  <r>
    <s v="Id690"/>
    <s v="Adriana"/>
    <n v="23.085000000000001"/>
    <n v="4.2699999999999996"/>
    <s v="yes"/>
    <s v="No"/>
    <s v="No"/>
    <n v="2"/>
    <x v="1"/>
    <s v="Healthy Weight"/>
    <s v="Normal"/>
    <d v="1959-07-03T00:00:00"/>
    <n v="14451.84"/>
    <s v="tier - 2"/>
    <s v="tier - 3"/>
    <s v="R1023"/>
    <n v="63"/>
  </r>
  <r>
    <s v="Id691"/>
    <s v="Miranda J"/>
    <n v="21.66"/>
    <n v="5.2"/>
    <s v="yes"/>
    <s v="No"/>
    <s v="No"/>
    <n v="2"/>
    <x v="1"/>
    <s v="Healthy Weight"/>
    <s v="Normal"/>
    <d v="1959-06-29T00:00:00"/>
    <n v="14449.85"/>
    <s v="tier - 2"/>
    <s v="tier - 1"/>
    <s v="R1024"/>
    <n v="63"/>
  </r>
  <r>
    <s v="Id692"/>
    <s v="Roberto"/>
    <n v="36.47"/>
    <n v="8.23"/>
    <s v="yes"/>
    <s v="No"/>
    <s v="No"/>
    <n v="0"/>
    <x v="1"/>
    <s v="Obesity"/>
    <s v="Diabetes"/>
    <d v="1967-11-04T00:00:00"/>
    <n v="14427.63"/>
    <s v="tier - 2"/>
    <s v="tier - 2"/>
    <s v="R1021"/>
    <n v="55"/>
  </r>
  <r>
    <s v="Id693"/>
    <s v=".  Rebecca B."/>
    <n v="36.08"/>
    <n v="10.33"/>
    <s v="yes"/>
    <s v="No"/>
    <s v="No"/>
    <n v="0"/>
    <x v="1"/>
    <s v="Obesity"/>
    <s v="Diabetes"/>
    <d v="1967-07-15T00:00:00"/>
    <n v="14426.66"/>
    <s v="tier - 2"/>
    <s v="tier - 2"/>
    <s v="R1026"/>
    <n v="55"/>
  </r>
  <r>
    <s v="Id694"/>
    <s v="Tiffany"/>
    <n v="23.18"/>
    <n v="6.13"/>
    <s v="No"/>
    <s v="No"/>
    <s v="No"/>
    <n v="0"/>
    <x v="1"/>
    <s v="Healthy Weight"/>
    <s v="Prediabetes"/>
    <d v="1999-10-10T00:00:00"/>
    <n v="14426.07"/>
    <s v="tier - 2"/>
    <s v="tier - 1"/>
    <s v="R1012"/>
    <n v="23"/>
  </r>
  <r>
    <s v="Id695"/>
    <s v="Alexander"/>
    <n v="39.159999999999997"/>
    <n v="8.08"/>
    <s v="No"/>
    <s v="No"/>
    <s v="No"/>
    <n v="3"/>
    <x v="1"/>
    <s v="Obesity"/>
    <s v="Diabetes"/>
    <d v="1958-11-20T00:00:00"/>
    <n v="14418.28"/>
    <s v="tier - 2"/>
    <s v="tier - 3"/>
    <s v="R1013"/>
    <n v="64"/>
  </r>
  <r>
    <s v="Id696"/>
    <s v="Rich M"/>
    <n v="38.19"/>
    <n v="10.49"/>
    <s v="No"/>
    <s v="No"/>
    <s v="No"/>
    <n v="3"/>
    <x v="1"/>
    <s v="Obesity"/>
    <s v="Diabetes"/>
    <d v="1958-07-29T00:00:00"/>
    <n v="14410.93"/>
    <s v="tier - 2"/>
    <s v="tier - 2"/>
    <s v="R1016"/>
    <n v="64"/>
  </r>
  <r>
    <s v="Id697"/>
    <s v="Aaron C"/>
    <n v="26.41"/>
    <n v="8.11"/>
    <s v="No"/>
    <s v="No"/>
    <s v="No"/>
    <n v="3"/>
    <x v="1"/>
    <s v="Overweight"/>
    <s v="Diabetes"/>
    <d v="1958-08-14T00:00:00"/>
    <n v="14394.56"/>
    <s v="tier - 2"/>
    <s v="tier - 1"/>
    <s v="R1018"/>
    <n v="64"/>
  </r>
  <r>
    <s v="Id698"/>
    <s v="Kate"/>
    <n v="28.785"/>
    <n v="6.6"/>
    <s v="No"/>
    <s v="No"/>
    <s v="No"/>
    <n v="0"/>
    <x v="1"/>
    <s v="Overweight"/>
    <s v="Diabetes"/>
    <d v="1965-06-22T00:00:00"/>
    <n v="14394.4"/>
    <s v="tier - 2"/>
    <s v="tier - 3"/>
    <s v="R1024"/>
    <n v="57"/>
  </r>
  <r>
    <s v="Id699"/>
    <s v="Maria M"/>
    <n v="26.695"/>
    <n v="10.14"/>
    <s v="yes"/>
    <s v="No"/>
    <s v="Yes"/>
    <n v="1"/>
    <x v="1"/>
    <s v="Overweight"/>
    <s v="Diabetes"/>
    <d v="1963-08-16T00:00:00"/>
    <n v="14382.71"/>
    <s v="tier - 2"/>
    <s v="tier - 2"/>
    <s v="R1012"/>
    <n v="59"/>
  </r>
  <r>
    <s v="Id700"/>
    <s v="Daven W"/>
    <n v="32.799999999999997"/>
    <n v="6.06"/>
    <s v="yes"/>
    <s v="No"/>
    <s v="No"/>
    <n v="1"/>
    <x v="1"/>
    <s v="Obesity"/>
    <s v="Prediabetes"/>
    <d v="1988-08-16T00:00:00"/>
    <n v="14358.36"/>
    <s v="tier - 2"/>
    <s v="tier - 2"/>
    <s v="R1011"/>
    <n v="34"/>
  </r>
  <r>
    <s v="Id701"/>
    <s v=".  Brianne"/>
    <n v="35.869999999999997"/>
    <n v="9.91"/>
    <s v="yes"/>
    <s v="No"/>
    <s v="No"/>
    <n v="0"/>
    <x v="1"/>
    <s v="Obesity"/>
    <s v="Diabetes"/>
    <d v="1967-12-10T00:00:00"/>
    <n v="14355.43"/>
    <s v="tier - 2"/>
    <s v="tier - 1"/>
    <s v="R1026"/>
    <n v="55"/>
  </r>
  <r>
    <s v="Id702"/>
    <s v="Hiroki"/>
    <n v="21.66"/>
    <n v="4.1399999999999997"/>
    <s v="yes"/>
    <s v="No"/>
    <s v="No"/>
    <n v="2"/>
    <x v="1"/>
    <s v="Healthy Weight"/>
    <s v="Normal"/>
    <d v="1959-06-24T00:00:00"/>
    <n v="14349.85"/>
    <s v="tier - 2"/>
    <s v="tier - 2"/>
    <s v="R1012"/>
    <n v="63"/>
  </r>
  <r>
    <s v="Id703"/>
    <s v="Anders"/>
    <n v="37.72"/>
    <n v="4.38"/>
    <s v="yes"/>
    <s v="No"/>
    <s v="Yes"/>
    <n v="1"/>
    <x v="1"/>
    <s v="Obesity"/>
    <s v="Normal"/>
    <d v="1969-10-26T00:00:00"/>
    <n v="14337.91"/>
    <s v="tier - 2"/>
    <s v="tier - 3"/>
    <s v="R1022"/>
    <n v="53"/>
  </r>
  <r>
    <s v="Id704"/>
    <s v="Danielle"/>
    <n v="39.700000000000003"/>
    <n v="9.83"/>
    <s v="No"/>
    <s v="No"/>
    <s v="No"/>
    <n v="3"/>
    <x v="1"/>
    <s v="Obesity"/>
    <s v="Diabetes"/>
    <d v="1958-08-10T00:00:00"/>
    <n v="14319.03"/>
    <s v="tier - 2"/>
    <s v="tier - 2"/>
    <s v="R1011"/>
    <n v="64"/>
  </r>
  <r>
    <s v="Id705"/>
    <s v="Candace N"/>
    <n v="35.97"/>
    <n v="11.08"/>
    <s v="No"/>
    <s v="No"/>
    <s v="No"/>
    <n v="3"/>
    <x v="1"/>
    <s v="Obesity"/>
    <s v="Diabetes"/>
    <d v="1958-06-15T00:00:00"/>
    <n v="14313.85"/>
    <s v="tier - 2"/>
    <s v="tier - 3"/>
    <s v="R1013"/>
    <n v="64"/>
  </r>
  <r>
    <s v="Id706"/>
    <s v="Bruno F."/>
    <n v="37.85"/>
    <n v="11.01"/>
    <s v="No"/>
    <s v="No"/>
    <s v="No"/>
    <n v="0"/>
    <x v="1"/>
    <s v="Obesity"/>
    <s v="Diabetes"/>
    <d v="1968-09-15T00:00:00"/>
    <n v="14285.9"/>
    <s v="tier - 2"/>
    <s v="tier - 3"/>
    <s v="R1012"/>
    <n v="54"/>
  </r>
  <r>
    <s v="Id707"/>
    <s v="Emily"/>
    <n v="21.66"/>
    <n v="4.37"/>
    <s v="No"/>
    <s v="yes"/>
    <s v="No"/>
    <n v="1"/>
    <x v="0"/>
    <s v="Healthy Weight"/>
    <s v="Normal"/>
    <d v="2004-12-06T00:00:00"/>
    <n v="14283.46"/>
    <s v="tier - 2"/>
    <s v="tier - 2"/>
    <s v="R1024"/>
    <n v="18"/>
  </r>
  <r>
    <s v="Id708"/>
    <s v=".  Katie"/>
    <n v="39.369999999999997"/>
    <n v="5.91"/>
    <s v="No"/>
    <s v="No"/>
    <s v="No"/>
    <n v="2"/>
    <x v="1"/>
    <s v="Obesity"/>
    <s v="Prediabetes"/>
    <d v="1972-08-13T00:00:00"/>
    <n v="14258.33"/>
    <s v="tier - 2"/>
    <s v="tier - 2"/>
    <s v="R1026"/>
    <n v="50"/>
  </r>
  <r>
    <s v="Id709"/>
    <s v=".  Sally"/>
    <n v="40.880000000000003"/>
    <n v="7.65"/>
    <s v="No"/>
    <s v="No"/>
    <s v="No"/>
    <n v="0"/>
    <x v="1"/>
    <s v="Obesity"/>
    <s v="Diabetes"/>
    <d v="1974-09-26T00:00:00"/>
    <n v="14256.79"/>
    <s v="tier - 2"/>
    <s v="tier - 2"/>
    <s v="R1026"/>
    <n v="48"/>
  </r>
  <r>
    <s v="Id710"/>
    <s v="Meaghan J"/>
    <n v="26.22"/>
    <n v="5.37"/>
    <s v="yes"/>
    <s v="No"/>
    <s v="No"/>
    <n v="2"/>
    <x v="1"/>
    <s v="Overweight"/>
    <s v="Normal"/>
    <d v="1959-07-08T00:00:00"/>
    <n v="14256.19"/>
    <s v="tier - 2"/>
    <s v="tier - 3"/>
    <s v="R1012"/>
    <n v="63"/>
  </r>
  <r>
    <s v="Id711"/>
    <s v="Rina"/>
    <n v="25.08"/>
    <n v="5.75"/>
    <s v="yes"/>
    <s v="No"/>
    <s v="No"/>
    <n v="2"/>
    <x v="1"/>
    <s v="Overweight"/>
    <s v="Prediabetes"/>
    <d v="1959-06-10T00:00:00"/>
    <n v="14254.61"/>
    <s v="tier - 2"/>
    <s v="tier - 1"/>
    <s v="R1012"/>
    <n v="63"/>
  </r>
  <r>
    <s v="Id712"/>
    <s v="Kristin P."/>
    <n v="39.1"/>
    <n v="6.79"/>
    <s v="yes"/>
    <s v="No"/>
    <s v="No"/>
    <n v="2"/>
    <x v="1"/>
    <s v="Obesity"/>
    <s v="Diabetes"/>
    <d v="1961-07-25T00:00:00"/>
    <n v="14235.07"/>
    <s v="tier - 2"/>
    <s v="tier - 1"/>
    <s v="R1011"/>
    <n v="61"/>
  </r>
  <r>
    <s v="Id713"/>
    <s v="Albert"/>
    <n v="37.905000000000001"/>
    <n v="7.03"/>
    <s v="No"/>
    <s v="No"/>
    <s v="No"/>
    <n v="3"/>
    <x v="1"/>
    <s v="Obesity"/>
    <s v="Diabetes"/>
    <d v="1958-09-21T00:00:00"/>
    <n v="14210.54"/>
    <s v="tier - 2"/>
    <s v="tier - 2"/>
    <s v="R1012"/>
    <n v="64"/>
  </r>
  <r>
    <s v="Id714"/>
    <s v=".  Ashley"/>
    <n v="43.35"/>
    <n v="5.41"/>
    <s v="yes"/>
    <s v="No"/>
    <s v="Yes"/>
    <n v="1"/>
    <x v="1"/>
    <s v="Obesity"/>
    <s v="Normal"/>
    <d v="1983-10-17T00:00:00"/>
    <n v="14209.4"/>
    <s v="tier - 2"/>
    <s v="tier - 1"/>
    <s v="R1026"/>
    <n v="39"/>
  </r>
  <r>
    <s v="Id715"/>
    <s v=".  Shannon L"/>
    <n v="36.15"/>
    <n v="8.0500000000000007"/>
    <s v="No"/>
    <s v="No"/>
    <s v="No"/>
    <n v="0"/>
    <x v="1"/>
    <s v="Obesity"/>
    <s v="Diabetes"/>
    <d v="1968-09-25T00:00:00"/>
    <n v="14193.55"/>
    <s v="tier - 2"/>
    <s v="tier - 1"/>
    <s v="R1026"/>
    <n v="54"/>
  </r>
  <r>
    <s v="Id716"/>
    <s v="Amy B"/>
    <n v="44.98"/>
    <n v="5.94"/>
    <s v="No"/>
    <s v="No"/>
    <s v="No"/>
    <n v="1"/>
    <x v="1"/>
    <s v="Obesity"/>
    <s v="Prediabetes"/>
    <d v="1984-08-07T00:00:00"/>
    <n v="14152.46"/>
    <s v="tier - 2"/>
    <s v="tier - 1"/>
    <s v="R1012"/>
    <n v="38"/>
  </r>
  <r>
    <s v="Id717"/>
    <s v="A Danielle"/>
    <n v="38.28"/>
    <n v="5.51"/>
    <s v="No"/>
    <s v="yes"/>
    <s v="No"/>
    <n v="1"/>
    <x v="1"/>
    <s v="Obesity"/>
    <s v="Normal"/>
    <d v="2004-11-06T00:00:00"/>
    <n v="14133.04"/>
    <s v="tier - 2"/>
    <s v="tier - 3"/>
    <s v="R1013"/>
    <n v="18"/>
  </r>
  <r>
    <s v="Id718"/>
    <s v="Conrad F"/>
    <n v="32.299999999999997"/>
    <n v="6.55"/>
    <s v="yes"/>
    <s v="No"/>
    <s v="No"/>
    <n v="2"/>
    <x v="1"/>
    <s v="Obesity"/>
    <s v="Diabetes"/>
    <d v="1961-09-14T00:00:00"/>
    <n v="14119.62"/>
    <s v="tier - 2"/>
    <s v="tier - 1"/>
    <s v="R1012"/>
    <n v="61"/>
  </r>
  <r>
    <s v="Id719"/>
    <s v="Josh"/>
    <n v="39.51"/>
    <n v="5.79"/>
    <s v="yes"/>
    <s v="No"/>
    <s v="No"/>
    <n v="0"/>
    <x v="1"/>
    <s v="Obesity"/>
    <s v="Prediabetes"/>
    <d v="1976-12-26T00:00:00"/>
    <n v="14098.07"/>
    <s v="tier - 2"/>
    <s v="tier - 3"/>
    <s v="R1023"/>
    <n v="46"/>
  </r>
  <r>
    <s v="Id720"/>
    <s v="Maxime"/>
    <n v="50.46"/>
    <n v="4.5599999999999996"/>
    <s v="No"/>
    <s v="No"/>
    <s v="No"/>
    <n v="0"/>
    <x v="1"/>
    <s v="Obesity"/>
    <s v="Normal"/>
    <d v="1991-09-12T00:00:00"/>
    <n v="14081.93"/>
    <s v="tier - 2"/>
    <s v="tier - 3"/>
    <s v="R1012"/>
    <n v="31"/>
  </r>
  <r>
    <s v="Id721"/>
    <s v="Natalie"/>
    <n v="31.73"/>
    <n v="7"/>
    <s v="No"/>
    <s v="No"/>
    <s v="No"/>
    <n v="0"/>
    <x v="1"/>
    <s v="Obesity"/>
    <s v="Diabetes"/>
    <d v="1960-11-08T00:00:00"/>
    <n v="14043.48"/>
    <s v="tier - 2"/>
    <s v="tier - 3"/>
    <s v="R1024"/>
    <n v="62"/>
  </r>
  <r>
    <s v="Id722"/>
    <s v="Melissa"/>
    <n v="32.1"/>
    <n v="6.57"/>
    <s v="yes"/>
    <s v="No"/>
    <s v="Yes"/>
    <n v="1"/>
    <x v="1"/>
    <s v="Obesity"/>
    <s v="Diabetes"/>
    <d v="1963-07-08T00:00:00"/>
    <n v="14007.22"/>
    <s v="tier - 2"/>
    <s v="tier - 3"/>
    <s v="R1011"/>
    <n v="59"/>
  </r>
  <r>
    <s v="Id723"/>
    <s v="Laura P."/>
    <n v="27.83"/>
    <n v="11.61"/>
    <s v="yes"/>
    <s v="No"/>
    <s v="Yes"/>
    <n v="1"/>
    <x v="1"/>
    <s v="Overweight"/>
    <s v="Diabetes"/>
    <d v="1963-07-06T00:00:00"/>
    <n v="14001.29"/>
    <s v="tier - 2"/>
    <s v="tier - 2"/>
    <s v="R1013"/>
    <n v="59"/>
  </r>
  <r>
    <s v="Id724"/>
    <s v=".  Lisa"/>
    <n v="27.72"/>
    <n v="8.16"/>
    <s v="yes"/>
    <s v="No"/>
    <s v="Yes"/>
    <n v="1"/>
    <x v="1"/>
    <s v="Overweight"/>
    <s v="Diabetes"/>
    <d v="1963-09-23T00:00:00"/>
    <n v="14001.13"/>
    <s v="tier - 2"/>
    <s v="tier - 1"/>
    <s v="R1013"/>
    <n v="59"/>
  </r>
  <r>
    <s v="Id725"/>
    <s v="William D. Jr."/>
    <n v="36.765000000000001"/>
    <n v="4.4800000000000004"/>
    <s v="yes"/>
    <s v="No"/>
    <s v="No"/>
    <n v="2"/>
    <x v="1"/>
    <s v="Obesity"/>
    <s v="Normal"/>
    <d v="1959-10-06T00:00:00"/>
    <n v="13981.85"/>
    <s v="tier - 2"/>
    <s v="tier - 1"/>
    <s v="R1016"/>
    <n v="63"/>
  </r>
  <r>
    <s v="Id726"/>
    <s v="James"/>
    <n v="48.36"/>
    <n v="4.08"/>
    <s v="No"/>
    <s v="No"/>
    <s v="No"/>
    <n v="0"/>
    <x v="1"/>
    <s v="Obesity"/>
    <s v="Normal"/>
    <d v="1990-10-13T00:00:00"/>
    <n v="13979.45"/>
    <s v="tier - 2"/>
    <s v="tier - 1"/>
    <s v="R1023"/>
    <n v="32"/>
  </r>
  <r>
    <s v="Id727"/>
    <s v="John"/>
    <n v="31.445"/>
    <n v="4.4000000000000004"/>
    <s v="yes"/>
    <s v="No"/>
    <s v="No"/>
    <n v="2"/>
    <x v="1"/>
    <s v="Obesity"/>
    <s v="Normal"/>
    <d v="1959-12-29T00:00:00"/>
    <n v="13974.46"/>
    <s v="tier - 2"/>
    <s v="tier - 2"/>
    <s v="R1019"/>
    <n v="63"/>
  </r>
  <r>
    <s v="Id728"/>
    <s v="Adam S"/>
    <n v="27.55"/>
    <n v="9.02"/>
    <s v="No"/>
    <s v="No"/>
    <s v="No"/>
    <n v="0"/>
    <x v="1"/>
    <s v="Overweight"/>
    <s v="Diabetes"/>
    <d v="1960-10-18T00:00:00"/>
    <n v="13937.67"/>
    <s v="tier - 2"/>
    <s v="tier - 1"/>
    <s v="R1012"/>
    <n v="62"/>
  </r>
  <r>
    <s v="Id729"/>
    <s v="Armando"/>
    <n v="33.11"/>
    <n v="8.06"/>
    <s v="No"/>
    <s v="No"/>
    <s v="No"/>
    <n v="0"/>
    <x v="1"/>
    <s v="Obesity"/>
    <s v="Diabetes"/>
    <d v="1962-09-27T00:00:00"/>
    <n v="13919.82"/>
    <s v="tier - 2"/>
    <s v="tier - 2"/>
    <s v="R1013"/>
    <n v="60"/>
  </r>
  <r>
    <s v="Id730"/>
    <s v="Dana"/>
    <n v="36.85"/>
    <n v="6.21"/>
    <s v="yes"/>
    <s v="No"/>
    <s v="No"/>
    <n v="2"/>
    <x v="1"/>
    <s v="Obesity"/>
    <s v="Prediabetes"/>
    <d v="1959-09-07T00:00:00"/>
    <n v="13887.97"/>
    <s v="tier - 2"/>
    <s v="tier - 2"/>
    <s v="R1013"/>
    <n v="63"/>
  </r>
  <r>
    <s v="Id731"/>
    <s v="Jennifer L"/>
    <n v="36.299999999999997"/>
    <n v="5.79"/>
    <s v="yes"/>
    <s v="No"/>
    <s v="No"/>
    <n v="2"/>
    <x v="1"/>
    <s v="Obesity"/>
    <s v="Prediabetes"/>
    <d v="1959-09-29T00:00:00"/>
    <n v="13887.2"/>
    <s v="tier - 2"/>
    <s v="tier - 3"/>
    <s v="R1013"/>
    <n v="63"/>
  </r>
  <r>
    <s v="Id732"/>
    <s v="Benjamin"/>
    <n v="45.34"/>
    <n v="5.69"/>
    <s v="yes"/>
    <s v="No"/>
    <s v="No"/>
    <n v="0"/>
    <x v="1"/>
    <s v="Obesity"/>
    <s v="Normal"/>
    <d v="1985-11-25T00:00:00"/>
    <n v="13886.4"/>
    <s v="tier - 2"/>
    <s v="tier - 2"/>
    <s v="R1012"/>
    <n v="37"/>
  </r>
  <r>
    <s v="Id733"/>
    <s v="Tanya"/>
    <n v="31.8"/>
    <n v="5.36"/>
    <s v="yes"/>
    <s v="No"/>
    <s v="No"/>
    <n v="2"/>
    <x v="1"/>
    <s v="Obesity"/>
    <s v="Normal"/>
    <d v="1959-09-05T00:00:00"/>
    <n v="13880.95"/>
    <s v="tier - 2"/>
    <s v="tier - 2"/>
    <s v="R1011"/>
    <n v="63"/>
  </r>
  <r>
    <s v="Id734"/>
    <s v="Tracy"/>
    <n v="41.02"/>
    <n v="11.37"/>
    <s v="No"/>
    <s v="No"/>
    <s v="No"/>
    <n v="0"/>
    <x v="1"/>
    <s v="Obesity"/>
    <s v="Diabetes"/>
    <d v="1978-09-19T00:00:00"/>
    <n v="13874.89"/>
    <s v="tier - 2"/>
    <s v="tier - 1"/>
    <s v="R1012"/>
    <n v="44"/>
  </r>
  <r>
    <s v="Id735"/>
    <s v="Emily S"/>
    <n v="32.68"/>
    <n v="11.87"/>
    <s v="No"/>
    <s v="No"/>
    <s v="No"/>
    <n v="0"/>
    <x v="1"/>
    <s v="Obesity"/>
    <s v="Diabetes"/>
    <d v="1960-12-21T00:00:00"/>
    <n v="13844.8"/>
    <s v="tier - 2"/>
    <s v="tier - 2"/>
    <s v="R1012"/>
    <n v="62"/>
  </r>
  <r>
    <s v="Id736"/>
    <s v="Kelly R"/>
    <n v="21.7"/>
    <n v="4.9000000000000004"/>
    <s v="No"/>
    <s v="No"/>
    <s v="Yes"/>
    <n v="1"/>
    <x v="0"/>
    <s v="Healthy Weight"/>
    <s v="Normal"/>
    <d v="2003-12-07T00:00:00"/>
    <n v="13844.51"/>
    <s v="tier - 2"/>
    <s v="tier - 1"/>
    <s v="R1011"/>
    <n v="19"/>
  </r>
  <r>
    <s v="Id737"/>
    <s v="Kyle"/>
    <n v="40.479999999999997"/>
    <n v="6.7"/>
    <s v="No"/>
    <s v="No"/>
    <s v="No"/>
    <n v="3"/>
    <x v="1"/>
    <s v="Obesity"/>
    <s v="Diabetes"/>
    <d v="1958-10-10T00:00:00"/>
    <n v="13831.12"/>
    <s v="tier - 3"/>
    <s v="tier - 1"/>
    <s v="R1013"/>
    <n v="64"/>
  </r>
  <r>
    <s v="Id738"/>
    <s v="Bruce A Jr."/>
    <n v="34.5"/>
    <n v="10.3"/>
    <s v="No"/>
    <s v="No"/>
    <s v="No"/>
    <n v="3"/>
    <x v="1"/>
    <s v="Obesity"/>
    <s v="Diabetes"/>
    <d v="1958-08-25T00:00:00"/>
    <n v="13822.8"/>
    <s v="tier - 3"/>
    <s v="tier - 3"/>
    <s v="R1011"/>
    <n v="64"/>
  </r>
  <r>
    <s v="Id739"/>
    <s v="Cary J"/>
    <n v="45.9"/>
    <n v="11.14"/>
    <s v="yes"/>
    <s v="No"/>
    <s v="No"/>
    <n v="1"/>
    <x v="1"/>
    <s v="Obesity"/>
    <s v="Diabetes"/>
    <d v="1986-09-08T00:00:00"/>
    <n v="13819.49"/>
    <s v="tier - 3"/>
    <s v="tier - 2"/>
    <s v="R1012"/>
    <n v="36"/>
  </r>
  <r>
    <s v="Id740"/>
    <s v=".  Jill M"/>
    <n v="33.479999999999997"/>
    <n v="4.74"/>
    <s v="yes"/>
    <s v="No"/>
    <s v="No"/>
    <n v="2"/>
    <x v="1"/>
    <s v="Obesity"/>
    <s v="Normal"/>
    <d v="1966-10-10T00:00:00"/>
    <n v="13801.61"/>
    <s v="tier - 3"/>
    <s v="tier - 3"/>
    <s v="R1026"/>
    <n v="56"/>
  </r>
  <r>
    <s v="Id741"/>
    <s v="Chris"/>
    <n v="28.31"/>
    <n v="5.96"/>
    <s v="yes"/>
    <s v="No"/>
    <s v="No"/>
    <n v="2"/>
    <x v="1"/>
    <s v="Overweight"/>
    <s v="Prediabetes"/>
    <d v="1959-07-06T00:00:00"/>
    <n v="13770.1"/>
    <s v="tier - 3"/>
    <s v="tier - 1"/>
    <s v="R1012"/>
    <n v="63"/>
  </r>
  <r>
    <s v="Id742"/>
    <s v="Michael E."/>
    <n v="21.565000000000001"/>
    <n v="4.95"/>
    <s v="No"/>
    <s v="yes"/>
    <s v="No"/>
    <n v="1"/>
    <x v="0"/>
    <s v="Healthy Weight"/>
    <s v="Normal"/>
    <d v="2004-11-16T00:00:00"/>
    <n v="13747.87"/>
    <s v="tier - 3"/>
    <s v="tier - 2"/>
    <s v="R1018"/>
    <n v="18"/>
  </r>
  <r>
    <s v="Id743"/>
    <s v=".  Lauren"/>
    <n v="35.590000000000003"/>
    <n v="5.21"/>
    <s v="yes"/>
    <s v="No"/>
    <s v="Yes"/>
    <n v="1"/>
    <x v="1"/>
    <s v="Obesity"/>
    <s v="Normal"/>
    <d v="1969-09-23T00:00:00"/>
    <n v="13746.74"/>
    <s v="tier - 3"/>
    <s v="tier - 2"/>
    <s v="R1026"/>
    <n v="53"/>
  </r>
  <r>
    <s v="Id744"/>
    <s v=".  Kathryn E"/>
    <n v="43.44"/>
    <n v="4.8600000000000003"/>
    <s v="yes"/>
    <s v="No"/>
    <s v="No"/>
    <n v="0"/>
    <x v="1"/>
    <s v="Obesity"/>
    <s v="Normal"/>
    <d v="1985-07-29T00:00:00"/>
    <n v="13726.21"/>
    <s v="tier - 3"/>
    <s v="tier - 3"/>
    <s v="R1026"/>
    <n v="37"/>
  </r>
  <r>
    <s v="Id745"/>
    <s v="Polly"/>
    <n v="21.754999999999999"/>
    <n v="7.79"/>
    <s v="yes"/>
    <s v="No"/>
    <s v="No"/>
    <n v="0"/>
    <x v="1"/>
    <s v="Healthy Weight"/>
    <s v="Diabetes"/>
    <d v="1981-12-02T00:00:00"/>
    <n v="13725.47"/>
    <s v="tier - 3"/>
    <s v="tier - 2"/>
    <s v="R1024"/>
    <n v="41"/>
  </r>
  <r>
    <s v="Id746"/>
    <s v="Mark H."/>
    <n v="44.55"/>
    <n v="7.12"/>
    <s v="yes"/>
    <s v="No"/>
    <s v="No"/>
    <n v="1"/>
    <x v="1"/>
    <s v="Obesity"/>
    <s v="Diabetes"/>
    <d v="1986-11-24T00:00:00"/>
    <n v="13714.55"/>
    <s v="tier - 3"/>
    <s v="tier - 2"/>
    <s v="R1023"/>
    <n v="36"/>
  </r>
  <r>
    <s v="Id747"/>
    <s v=".  Jessie M."/>
    <n v="43.32"/>
    <n v="4.67"/>
    <s v="yes"/>
    <s v="No"/>
    <s v="No"/>
    <n v="0"/>
    <x v="1"/>
    <s v="Obesity"/>
    <s v="Normal"/>
    <d v="1985-12-14T00:00:00"/>
    <n v="13685.51"/>
    <s v="tier - 3"/>
    <s v="tier - 1"/>
    <s v="R1026"/>
    <n v="37"/>
  </r>
  <r>
    <s v="Id748"/>
    <s v="Chris"/>
    <n v="31.23"/>
    <n v="9.1199999999999992"/>
    <s v="yes"/>
    <s v="No"/>
    <s v="Yes"/>
    <n v="1"/>
    <x v="1"/>
    <s v="Obesity"/>
    <s v="Diabetes"/>
    <d v="1963-12-04T00:00:00"/>
    <n v="13677.68"/>
    <s v="tier - 3"/>
    <s v="tier - 2"/>
    <s v="R1021"/>
    <n v="59"/>
  </r>
  <r>
    <s v="Id749"/>
    <s v="Daniel"/>
    <n v="42.81"/>
    <n v="4.1500000000000004"/>
    <s v="No"/>
    <s v="No"/>
    <s v="No"/>
    <n v="1"/>
    <x v="1"/>
    <s v="Obesity"/>
    <s v="Normal"/>
    <d v="1984-11-20T00:00:00"/>
    <n v="13638.06"/>
    <s v="tier - 3"/>
    <s v="tier - 3"/>
    <s v="R1023"/>
    <n v="38"/>
  </r>
  <r>
    <s v="Id750"/>
    <s v="Megan"/>
    <n v="35.909999999999997"/>
    <n v="6.72"/>
    <s v="yes"/>
    <s v="No"/>
    <s v="No"/>
    <n v="2"/>
    <x v="1"/>
    <s v="Obesity"/>
    <s v="Diabetes"/>
    <d v="1961-07-24T00:00:00"/>
    <n v="13635.64"/>
    <s v="tier - 3"/>
    <s v="tier - 3"/>
    <s v="R1024"/>
    <n v="61"/>
  </r>
  <r>
    <s v="Id751"/>
    <s v="Kevin"/>
    <n v="36.65"/>
    <n v="5.01"/>
    <s v="yes"/>
    <s v="No"/>
    <s v="Yes"/>
    <n v="1"/>
    <x v="1"/>
    <s v="Obesity"/>
    <s v="Normal"/>
    <d v="1969-07-26T00:00:00"/>
    <n v="13622.01"/>
    <s v="tier - 3"/>
    <s v="tier - 3"/>
    <s v="R1012"/>
    <n v="53"/>
  </r>
  <r>
    <s v="Id752"/>
    <s v="Caroline S."/>
    <n v="22.04"/>
    <n v="10.9"/>
    <s v="yes"/>
    <s v="No"/>
    <s v="No"/>
    <n v="2"/>
    <x v="1"/>
    <s v="Healthy Weight"/>
    <s v="Diabetes"/>
    <d v="1961-07-18T00:00:00"/>
    <n v="13616.36"/>
    <s v="tier - 3"/>
    <s v="tier - 3"/>
    <s v="R1024"/>
    <n v="61"/>
  </r>
  <r>
    <s v="Id753"/>
    <s v="Nuta"/>
    <n v="31.824999999999999"/>
    <n v="5.52"/>
    <s v="yes"/>
    <s v="No"/>
    <s v="No"/>
    <n v="1"/>
    <x v="1"/>
    <s v="Obesity"/>
    <s v="Normal"/>
    <d v="1964-07-10T00:00:00"/>
    <n v="13607.37"/>
    <s v="tier - 3"/>
    <s v="tier - 1"/>
    <s v="R1024"/>
    <n v="58"/>
  </r>
  <r>
    <s v="Id754"/>
    <s v="Margie"/>
    <n v="53.58"/>
    <n v="4.55"/>
    <s v="No"/>
    <s v="No"/>
    <s v="No"/>
    <n v="1"/>
    <x v="1"/>
    <s v="Obesity"/>
    <s v="Normal"/>
    <d v="1992-10-14T00:00:00"/>
    <n v="13588.17"/>
    <s v="tier - 3"/>
    <s v="tier - 1"/>
    <s v="R1012"/>
    <n v="30"/>
  </r>
  <r>
    <s v="Id755"/>
    <s v=".  Heidi"/>
    <n v="34.299999999999997"/>
    <n v="11.76"/>
    <s v="No"/>
    <s v="No"/>
    <s v="No"/>
    <n v="0"/>
    <x v="1"/>
    <s v="Obesity"/>
    <s v="Diabetes"/>
    <d v="1968-07-15T00:00:00"/>
    <n v="13566.04"/>
    <s v="tier - 3"/>
    <s v="tier - 3"/>
    <s v="R1026"/>
    <n v="54"/>
  </r>
  <r>
    <s v="Id756"/>
    <s v="Diego J"/>
    <n v="32.11"/>
    <n v="7.06"/>
    <s v="No"/>
    <s v="No"/>
    <s v="No"/>
    <n v="0"/>
    <x v="1"/>
    <s v="Obesity"/>
    <s v="Diabetes"/>
    <d v="1960-10-11T00:00:00"/>
    <n v="13555"/>
    <s v="tier - 3"/>
    <s v="tier - 3"/>
    <s v="R1017"/>
    <n v="62"/>
  </r>
  <r>
    <s v="Id757"/>
    <s v="Enrique M Sr."/>
    <n v="31.78"/>
    <n v="11.35"/>
    <s v="yes"/>
    <s v="No"/>
    <s v="Yes"/>
    <n v="1"/>
    <x v="1"/>
    <s v="Obesity"/>
    <s v="Diabetes"/>
    <d v="1963-11-14T00:00:00"/>
    <n v="13511.28"/>
    <s v="tier - 3"/>
    <s v="tier - 1"/>
    <s v="R1012"/>
    <n v="59"/>
  </r>
  <r>
    <s v="Id758"/>
    <s v="Greg"/>
    <n v="46.89"/>
    <n v="5.52"/>
    <s v="No"/>
    <s v="No"/>
    <s v="No"/>
    <n v="0"/>
    <x v="1"/>
    <s v="Obesity"/>
    <s v="Normal"/>
    <d v="1990-09-30T00:00:00"/>
    <n v="13480.83"/>
    <s v="tier - 3"/>
    <s v="tier - 2"/>
    <s v="R1023"/>
    <n v="32"/>
  </r>
  <r>
    <s v="Id759"/>
    <s v="Filip"/>
    <n v="39.35"/>
    <n v="7.86"/>
    <s v="yes"/>
    <s v="No"/>
    <s v="No"/>
    <n v="1"/>
    <x v="1"/>
    <s v="Obesity"/>
    <s v="Diabetes"/>
    <d v="1975-12-07T00:00:00"/>
    <n v="13472.19"/>
    <s v="tier - 3"/>
    <s v="tier - 2"/>
    <s v="R1012"/>
    <n v="47"/>
  </r>
  <r>
    <s v="Id760"/>
    <s v="Rosemary E."/>
    <n v="39.200000000000003"/>
    <n v="11.38"/>
    <s v="No"/>
    <s v="No"/>
    <s v="No"/>
    <n v="0"/>
    <x v="1"/>
    <s v="Obesity"/>
    <s v="Diabetes"/>
    <d v="1960-08-24T00:00:00"/>
    <n v="13470.86"/>
    <s v="tier - 3"/>
    <s v="tier - 3"/>
    <s v="R1011"/>
    <n v="62"/>
  </r>
  <r>
    <s v="Id761"/>
    <s v="Lisa"/>
    <n v="39.159999999999997"/>
    <n v="10.48"/>
    <s v="No"/>
    <s v="No"/>
    <s v="No"/>
    <n v="0"/>
    <x v="1"/>
    <s v="Obesity"/>
    <s v="Diabetes"/>
    <d v="1960-07-28T00:00:00"/>
    <n v="13470.8"/>
    <s v="tier - 3"/>
    <s v="tier - 2"/>
    <s v="R1013"/>
    <n v="62"/>
  </r>
  <r>
    <s v="Id762"/>
    <s v="Jason"/>
    <n v="44.1"/>
    <n v="5.04"/>
    <s v="yes"/>
    <s v="No"/>
    <s v="No"/>
    <n v="0"/>
    <x v="1"/>
    <s v="Obesity"/>
    <s v="Normal"/>
    <d v="1985-09-19T00:00:00"/>
    <n v="13465.8"/>
    <s v="tier - 3"/>
    <s v="tier - 1"/>
    <s v="R1012"/>
    <n v="37"/>
  </r>
  <r>
    <s v="Id763"/>
    <s v="Courtney"/>
    <n v="33.200000000000003"/>
    <n v="9.06"/>
    <s v="No"/>
    <s v="No"/>
    <s v="No"/>
    <n v="0"/>
    <x v="1"/>
    <s v="Obesity"/>
    <s v="Diabetes"/>
    <d v="1960-11-16T00:00:00"/>
    <n v="13462.52"/>
    <s v="tier - 3"/>
    <s v="tier - 2"/>
    <s v="R1011"/>
    <n v="62"/>
  </r>
  <r>
    <s v="Id764"/>
    <s v="Jennifer R."/>
    <n v="29.92"/>
    <n v="11.07"/>
    <s v="No"/>
    <s v="No"/>
    <s v="No"/>
    <n v="0"/>
    <x v="1"/>
    <s v="Obesity"/>
    <s v="Diabetes"/>
    <d v="1960-11-11T00:00:00"/>
    <n v="13457.96"/>
    <s v="tier - 3"/>
    <s v="tier - 1"/>
    <s v="R1013"/>
    <n v="62"/>
  </r>
  <r>
    <s v="Id765"/>
    <s v="Lauren E"/>
    <n v="25"/>
    <n v="10.45"/>
    <s v="No"/>
    <s v="No"/>
    <s v="No"/>
    <n v="0"/>
    <x v="1"/>
    <s v="Overweight"/>
    <s v="Diabetes"/>
    <d v="1960-09-13T00:00:00"/>
    <n v="13451.12"/>
    <s v="tier - 3"/>
    <s v="tier - 1"/>
    <s v="R1011"/>
    <n v="62"/>
  </r>
  <r>
    <s v="Id766"/>
    <s v="Ashley M."/>
    <n v="38.869999999999997"/>
    <n v="8.6300000000000008"/>
    <s v="yes"/>
    <s v="No"/>
    <s v="No"/>
    <n v="1"/>
    <x v="1"/>
    <s v="Obesity"/>
    <s v="Diabetes"/>
    <d v="1975-12-29T00:00:00"/>
    <n v="13440.7"/>
    <s v="tier - 3"/>
    <s v="tier - 2"/>
    <s v="R1012"/>
    <n v="47"/>
  </r>
  <r>
    <s v="Id767"/>
    <s v="Alison R."/>
    <n v="32.299999999999997"/>
    <n v="5.28"/>
    <s v="yes"/>
    <s v="No"/>
    <s v="No"/>
    <n v="2"/>
    <x v="1"/>
    <s v="Obesity"/>
    <s v="Normal"/>
    <d v="1966-10-14T00:00:00"/>
    <n v="13430.27"/>
    <s v="tier - 3"/>
    <s v="tier - 3"/>
    <s v="R1024"/>
    <n v="56"/>
  </r>
  <r>
    <s v="Id768"/>
    <s v="Madeleine"/>
    <n v="31.16"/>
    <n v="7.49"/>
    <s v="yes"/>
    <s v="No"/>
    <s v="No"/>
    <n v="2"/>
    <x v="1"/>
    <s v="Obesity"/>
    <s v="Diabetes"/>
    <d v="1961-08-03T00:00:00"/>
    <n v="13429.04"/>
    <s v="tier - 3"/>
    <s v="tier - 3"/>
    <s v="R1012"/>
    <n v="61"/>
  </r>
  <r>
    <s v="Id769"/>
    <s v="Stacey"/>
    <n v="54.59"/>
    <n v="4.2699999999999996"/>
    <s v="No"/>
    <s v="No"/>
    <s v="No"/>
    <n v="0"/>
    <x v="1"/>
    <s v="Obesity"/>
    <s v="Normal"/>
    <d v="1994-12-17T00:00:00"/>
    <n v="13417.05"/>
    <s v="tier - 3"/>
    <s v="tier - 3"/>
    <s v="R1012"/>
    <n v="28"/>
  </r>
  <r>
    <s v="Id770"/>
    <s v="Kimberly"/>
    <n v="21.09"/>
    <n v="9.2200000000000006"/>
    <s v="yes"/>
    <s v="No"/>
    <s v="No"/>
    <n v="2"/>
    <x v="1"/>
    <s v="Healthy Weight"/>
    <s v="Diabetes"/>
    <d v="1961-07-22T00:00:00"/>
    <n v="13415.04"/>
    <s v="tier - 3"/>
    <s v="tier - 2"/>
    <s v="R1012"/>
    <n v="61"/>
  </r>
  <r>
    <s v="Id771"/>
    <s v="Matthew D"/>
    <n v="52.41"/>
    <n v="5.99"/>
    <s v="No"/>
    <s v="No"/>
    <s v="No"/>
    <n v="1"/>
    <x v="1"/>
    <s v="Obesity"/>
    <s v="Prediabetes"/>
    <d v="1992-12-19T00:00:00"/>
    <n v="13412.97"/>
    <s v="tier - 3"/>
    <s v="tier - 3"/>
    <s v="R1023"/>
    <n v="30"/>
  </r>
  <r>
    <s v="Id772"/>
    <s v="Michael"/>
    <n v="41.47"/>
    <n v="5.86"/>
    <s v="yes"/>
    <s v="No"/>
    <s v="No"/>
    <n v="2"/>
    <x v="1"/>
    <s v="Obesity"/>
    <s v="Prediabetes"/>
    <d v="1959-11-20T00:00:00"/>
    <n v="13405.39"/>
    <s v="tier - 3"/>
    <s v="tier - 3"/>
    <s v="R1013"/>
    <n v="63"/>
  </r>
  <r>
    <s v="Id773"/>
    <s v="Ben"/>
    <n v="33.1"/>
    <n v="5.19"/>
    <s v="yes"/>
    <s v="No"/>
    <s v="No"/>
    <n v="2"/>
    <x v="1"/>
    <s v="Obesity"/>
    <s v="Normal"/>
    <d v="1959-08-25T00:00:00"/>
    <n v="13393.76"/>
    <s v="tier - 3"/>
    <s v="tier - 1"/>
    <s v="R1011"/>
    <n v="63"/>
  </r>
  <r>
    <s v="Id774"/>
    <s v="Chris"/>
    <n v="30.8"/>
    <n v="4.37"/>
    <s v="yes"/>
    <s v="No"/>
    <s v="No"/>
    <n v="2"/>
    <x v="1"/>
    <s v="Obesity"/>
    <s v="Normal"/>
    <d v="1959-07-09T00:00:00"/>
    <n v="13390.56"/>
    <s v="tier - 3"/>
    <s v="tier - 3"/>
    <s v="R1011"/>
    <n v="63"/>
  </r>
  <r>
    <s v="Id775"/>
    <s v="Jeremy J"/>
    <n v="42.06"/>
    <n v="5.32"/>
    <s v="No"/>
    <s v="No"/>
    <s v="No"/>
    <n v="1"/>
    <x v="1"/>
    <s v="Obesity"/>
    <s v="Normal"/>
    <d v="1984-07-06T00:00:00"/>
    <n v="13383.67"/>
    <s v="tier - 3"/>
    <s v="tier - 2"/>
    <s v="R1023"/>
    <n v="38"/>
  </r>
  <r>
    <s v="Id776"/>
    <s v=".  Amy L."/>
    <n v="39.270000000000003"/>
    <n v="5.64"/>
    <s v="No"/>
    <s v="No"/>
    <s v="Yes"/>
    <n v="1"/>
    <x v="1"/>
    <s v="Obesity"/>
    <s v="Normal"/>
    <d v="1979-06-30T00:00:00"/>
    <n v="13377.41"/>
    <s v="tier - 3"/>
    <s v="tier - 3"/>
    <s v="R1026"/>
    <n v="43"/>
  </r>
  <r>
    <s v="Id777"/>
    <s v=".  Karen L."/>
    <n v="30.71"/>
    <n v="5.59"/>
    <s v="yes"/>
    <s v="No"/>
    <s v="No"/>
    <n v="1"/>
    <x v="1"/>
    <s v="Obesity"/>
    <s v="Normal"/>
    <d v="1964-10-24T00:00:00"/>
    <n v="13375.76"/>
    <s v="tier - 3"/>
    <s v="tier - 2"/>
    <s v="R1025"/>
    <n v="58"/>
  </r>
  <r>
    <s v="Id778"/>
    <s v="Tennille"/>
    <n v="47.19"/>
    <n v="5.29"/>
    <s v="No"/>
    <s v="No"/>
    <s v="No"/>
    <n v="0"/>
    <x v="1"/>
    <s v="Obesity"/>
    <s v="Normal"/>
    <d v="1990-10-02T00:00:00"/>
    <n v="13360.94"/>
    <s v="tier - 3"/>
    <s v="tier - 1"/>
    <s v="R1012"/>
    <n v="32"/>
  </r>
  <r>
    <s v="Id779"/>
    <s v="Matt"/>
    <n v="30.02"/>
    <n v="6.65"/>
    <s v="No"/>
    <s v="No"/>
    <s v="No"/>
    <n v="0"/>
    <x v="1"/>
    <s v="Obesity"/>
    <s v="Diabetes"/>
    <d v="1960-11-11T00:00:00"/>
    <n v="13352.1"/>
    <s v="tier - 3"/>
    <s v="tier - 1"/>
    <s v="R1012"/>
    <n v="62"/>
  </r>
  <r>
    <s v="Id780"/>
    <s v="Emily"/>
    <n v="37.909999999999997"/>
    <n v="5.68"/>
    <s v="yes"/>
    <s v="No"/>
    <s v="No"/>
    <n v="0"/>
    <x v="1"/>
    <s v="Obesity"/>
    <s v="Normal"/>
    <d v="1976-10-23T00:00:00"/>
    <n v="13333.71"/>
    <s v="tier - 3"/>
    <s v="tier - 2"/>
    <s v="R1012"/>
    <n v="46"/>
  </r>
  <r>
    <s v="Id781"/>
    <s v="Justin E"/>
    <n v="54.61"/>
    <n v="4.49"/>
    <s v="No"/>
    <s v="No"/>
    <s v="No"/>
    <n v="0"/>
    <x v="1"/>
    <s v="Obesity"/>
    <s v="Normal"/>
    <d v="1994-10-01T00:00:00"/>
    <n v="13292.52"/>
    <s v="tier - 3"/>
    <s v="tier - 3"/>
    <s v="R1012"/>
    <n v="28"/>
  </r>
  <r>
    <s v="Id782"/>
    <s v="Shalane"/>
    <n v="36.005000000000003"/>
    <n v="6.9"/>
    <s v="No"/>
    <s v="No"/>
    <s v="No"/>
    <n v="0"/>
    <x v="1"/>
    <s v="Obesity"/>
    <s v="Diabetes"/>
    <d v="1962-09-11T00:00:00"/>
    <n v="13228.85"/>
    <s v="tier - 3"/>
    <s v="tier - 3"/>
    <s v="R1023"/>
    <n v="60"/>
  </r>
  <r>
    <s v="Id783"/>
    <s v="Jessica N."/>
    <n v="28.7"/>
    <n v="11.52"/>
    <s v="No"/>
    <s v="No"/>
    <s v="No"/>
    <n v="0"/>
    <x v="1"/>
    <s v="Overweight"/>
    <s v="Diabetes"/>
    <d v="1962-06-24T00:00:00"/>
    <n v="13224.69"/>
    <s v="tier - 3"/>
    <s v="tier - 2"/>
    <s v="R1011"/>
    <n v="60"/>
  </r>
  <r>
    <s v="Id784"/>
    <s v="Melanie"/>
    <n v="34.295000000000002"/>
    <n v="11.24"/>
    <s v="No"/>
    <s v="No"/>
    <s v="No"/>
    <n v="0"/>
    <x v="1"/>
    <s v="Obesity"/>
    <s v="Diabetes"/>
    <d v="1965-11-13T00:00:00"/>
    <n v="13224.06"/>
    <s v="tier - 3"/>
    <s v="tier - 3"/>
    <s v="R1024"/>
    <n v="57"/>
  </r>
  <r>
    <s v="Id785"/>
    <s v="Ruth Angelica"/>
    <n v="27.55"/>
    <n v="10.98"/>
    <s v="No"/>
    <s v="No"/>
    <s v="No"/>
    <n v="0"/>
    <x v="1"/>
    <s v="Overweight"/>
    <s v="Diabetes"/>
    <d v="1962-10-07T00:00:00"/>
    <n v="13217.09"/>
    <s v="tier - 3"/>
    <s v="tier - 1"/>
    <s v="R1024"/>
    <n v="60"/>
  </r>
  <r>
    <s v="Id786"/>
    <s v="Una M"/>
    <n v="40.700000000000003"/>
    <n v="5.42"/>
    <s v="No"/>
    <s v="No"/>
    <s v="No"/>
    <n v="0"/>
    <x v="1"/>
    <s v="Obesity"/>
    <s v="Normal"/>
    <d v="1982-07-15T00:00:00"/>
    <n v="13214.43"/>
    <s v="tier - 3"/>
    <s v="tier - 2"/>
    <s v="R1012"/>
    <n v="40"/>
  </r>
  <r>
    <s v="Id787"/>
    <s v="Taralyn"/>
    <n v="18.335000000000001"/>
    <n v="10.97"/>
    <s v="No"/>
    <s v="No"/>
    <s v="No"/>
    <n v="0"/>
    <x v="1"/>
    <s v="Underweight"/>
    <s v="Diabetes"/>
    <d v="1962-07-05T00:00:00"/>
    <n v="13204.29"/>
    <s v="tier - 3"/>
    <s v="tier - 1"/>
    <s v="R1024"/>
    <n v="60"/>
  </r>
  <r>
    <s v="Id788"/>
    <s v="James A"/>
    <n v="33.914999999999999"/>
    <n v="9.56"/>
    <s v="yes"/>
    <s v="No"/>
    <s v="No"/>
    <n v="2"/>
    <x v="1"/>
    <s v="Obesity"/>
    <s v="Diabetes"/>
    <d v="1961-12-06T00:00:00"/>
    <n v="13143.86"/>
    <s v="tier - 3"/>
    <s v="tier - 2"/>
    <s v="R1016"/>
    <n v="61"/>
  </r>
  <r>
    <s v="Id789"/>
    <s v="Ning"/>
    <n v="33.534999999999997"/>
    <n v="9.4"/>
    <s v="yes"/>
    <s v="No"/>
    <s v="No"/>
    <n v="2"/>
    <x v="1"/>
    <s v="Obesity"/>
    <s v="Diabetes"/>
    <d v="1961-09-06T00:00:00"/>
    <n v="13143.34"/>
    <s v="tier - 3"/>
    <s v="tier - 2"/>
    <s v="R1020"/>
    <n v="61"/>
  </r>
  <r>
    <s v="Id790"/>
    <s v="Joel"/>
    <n v="23.655000000000001"/>
    <n v="8.48"/>
    <s v="yes"/>
    <s v="No"/>
    <s v="No"/>
    <n v="2"/>
    <x v="1"/>
    <s v="Healthy Weight"/>
    <s v="Diabetes"/>
    <d v="1961-07-07T00:00:00"/>
    <n v="13129.6"/>
    <s v="tier - 3"/>
    <s v="tier - 2"/>
    <s v="R1017"/>
    <n v="61"/>
  </r>
  <r>
    <s v="Id791"/>
    <s v="Pamela J."/>
    <n v="28"/>
    <n v="5.57"/>
    <s v="No"/>
    <s v="No"/>
    <s v="No"/>
    <n v="0"/>
    <x v="1"/>
    <s v="Overweight"/>
    <s v="Normal"/>
    <d v="1999-10-16T00:00:00"/>
    <n v="13126.68"/>
    <s v="tier - 3"/>
    <s v="tier - 3"/>
    <s v="R1011"/>
    <n v="23"/>
  </r>
  <r>
    <s v="Id792"/>
    <s v="Brittney"/>
    <n v="30.23"/>
    <n v="6.94"/>
    <s v="yes"/>
    <s v="No"/>
    <s v="Yes"/>
    <n v="1"/>
    <x v="1"/>
    <s v="Obesity"/>
    <s v="Diabetes"/>
    <d v="1963-08-14T00:00:00"/>
    <n v="13116.84"/>
    <s v="tier - 3"/>
    <s v="tier - 1"/>
    <s v="R1012"/>
    <n v="59"/>
  </r>
  <r>
    <s v="Id793"/>
    <s v=".  Sheila"/>
    <n v="51.14"/>
    <n v="4.05"/>
    <s v="No"/>
    <s v="No"/>
    <s v="No"/>
    <n v="1"/>
    <x v="1"/>
    <s v="Obesity"/>
    <s v="Normal"/>
    <d v="1992-08-12T00:00:00"/>
    <n v="13113.51"/>
    <s v="tier - 3"/>
    <s v="tier - 2"/>
    <s v="R1026"/>
    <n v="30"/>
  </r>
  <r>
    <s v="Id794"/>
    <s v="Koji"/>
    <n v="24.32"/>
    <n v="10.220000000000001"/>
    <s v="No"/>
    <s v="No"/>
    <s v="No"/>
    <n v="0"/>
    <x v="1"/>
    <s v="Healthy Weight"/>
    <s v="Diabetes"/>
    <d v="1962-07-02T00:00:00"/>
    <n v="13112.6"/>
    <s v="tier - 3"/>
    <s v="tier - 3"/>
    <s v="R1012"/>
    <n v="60"/>
  </r>
  <r>
    <s v="Id795"/>
    <s v="Sarah"/>
    <n v="38.06"/>
    <n v="9.24"/>
    <s v="No"/>
    <s v="No"/>
    <s v="No"/>
    <n v="0"/>
    <x v="1"/>
    <s v="Obesity"/>
    <s v="Diabetes"/>
    <d v="1971-08-30T00:00:00"/>
    <n v="13110.79"/>
    <s v="tier - 3"/>
    <s v="tier - 2"/>
    <s v="R1011"/>
    <n v="51"/>
  </r>
  <r>
    <s v="Id796"/>
    <s v=".  Colleen M"/>
    <n v="37.700000000000003"/>
    <n v="8.6"/>
    <s v="No"/>
    <s v="No"/>
    <s v="No"/>
    <n v="0"/>
    <x v="1"/>
    <s v="Obesity"/>
    <s v="Diabetes"/>
    <d v="1978-06-17T00:00:00"/>
    <n v="13101.74"/>
    <s v="tier - 3"/>
    <s v="tier - 2"/>
    <s v="R1026"/>
    <n v="44"/>
  </r>
  <r>
    <s v="Id797"/>
    <s v="Deedra G."/>
    <n v="44"/>
    <n v="9.32"/>
    <s v="yes"/>
    <s v="No"/>
    <s v="No"/>
    <n v="2"/>
    <x v="1"/>
    <s v="Obesity"/>
    <s v="Diabetes"/>
    <d v="1961-12-06T00:00:00"/>
    <n v="13063.88"/>
    <s v="tier - 3"/>
    <s v="tier - 2"/>
    <s v="R1011"/>
    <n v="61"/>
  </r>
  <r>
    <s v="Id798"/>
    <s v=".  Kulwinder"/>
    <n v="41.45"/>
    <n v="6.12"/>
    <s v="yes"/>
    <s v="No"/>
    <s v="No"/>
    <n v="0"/>
    <x v="1"/>
    <s v="Obesity"/>
    <s v="Prediabetes"/>
    <d v="1985-12-26T00:00:00"/>
    <n v="13051.22"/>
    <s v="tier - 3"/>
    <s v="tier - 1"/>
    <s v="R1026"/>
    <n v="37"/>
  </r>
  <r>
    <s v="Id799"/>
    <s v="Ann M."/>
    <n v="25.364999999999998"/>
    <n v="9.19"/>
    <s v="yes"/>
    <s v="No"/>
    <s v="No"/>
    <n v="0"/>
    <x v="1"/>
    <s v="Overweight"/>
    <s v="Diabetes"/>
    <d v="1967-07-06T00:00:00"/>
    <n v="13047.33"/>
    <s v="tier - 3"/>
    <s v="tier - 3"/>
    <s v="R1024"/>
    <n v="55"/>
  </r>
  <r>
    <s v="Id800"/>
    <s v="Sarah E"/>
    <n v="34.56"/>
    <n v="5.84"/>
    <s v="yes"/>
    <s v="No"/>
    <s v="Yes"/>
    <n v="1"/>
    <x v="1"/>
    <s v="Obesity"/>
    <s v="Prediabetes"/>
    <d v="1969-11-23T00:00:00"/>
    <n v="13044.41"/>
    <s v="tier - 3"/>
    <s v="tier - 1"/>
    <s v="R1012"/>
    <n v="53"/>
  </r>
  <r>
    <s v="Id801"/>
    <s v="Apryl J."/>
    <n v="28.2"/>
    <n v="7.19"/>
    <s v="yes"/>
    <s v="No"/>
    <s v="No"/>
    <n v="2"/>
    <x v="1"/>
    <s v="Overweight"/>
    <s v="Diabetes"/>
    <d v="1961-12-09T00:00:00"/>
    <n v="13041.92"/>
    <s v="tier - 3"/>
    <s v="tier - 1"/>
    <s v="R1011"/>
    <n v="61"/>
  </r>
  <r>
    <s v="Id802"/>
    <s v=".  Ilana"/>
    <n v="30.43"/>
    <n v="9.39"/>
    <s v="No"/>
    <s v="No"/>
    <s v="No"/>
    <n v="0"/>
    <x v="1"/>
    <s v="Obesity"/>
    <s v="Diabetes"/>
    <d v="1965-09-04T00:00:00"/>
    <n v="13023.93"/>
    <s v="tier - 3"/>
    <s v="tier - 2"/>
    <s v="R1025"/>
    <n v="57"/>
  </r>
  <r>
    <s v="Id803"/>
    <s v="Katherine"/>
    <n v="32.395000000000003"/>
    <n v="4.2699999999999996"/>
    <s v="yes"/>
    <s v="No"/>
    <s v="No"/>
    <n v="1"/>
    <x v="1"/>
    <s v="Obesity"/>
    <s v="Normal"/>
    <d v="1964-10-23T00:00:00"/>
    <n v="13019.16"/>
    <s v="tier - 3"/>
    <s v="tier - 1"/>
    <s v="R1024"/>
    <n v="58"/>
  </r>
  <r>
    <s v="Id804"/>
    <s v="Katherine"/>
    <n v="24.035"/>
    <n v="11.71"/>
    <s v="No"/>
    <s v="No"/>
    <s v="No"/>
    <n v="0"/>
    <x v="1"/>
    <s v="Healthy Weight"/>
    <s v="Diabetes"/>
    <d v="1962-08-20T00:00:00"/>
    <n v="13012.21"/>
    <s v="tier - 3"/>
    <s v="tier - 1"/>
    <s v="R1012"/>
    <n v="60"/>
  </r>
  <r>
    <s v="Id805"/>
    <s v="Karl"/>
    <n v="37.119999999999997"/>
    <n v="5.29"/>
    <s v="No"/>
    <s v="No"/>
    <s v="No"/>
    <n v="2"/>
    <x v="1"/>
    <s v="Obesity"/>
    <s v="Normal"/>
    <d v="1972-08-27T00:00:00"/>
    <n v="13010.86"/>
    <s v="tier - 3"/>
    <s v="tier - 2"/>
    <s v="R1012"/>
    <n v="50"/>
  </r>
  <r>
    <s v="Id806"/>
    <s v="Stephen"/>
    <n v="34.840000000000003"/>
    <n v="6"/>
    <s v="yes"/>
    <s v="No"/>
    <s v="Yes"/>
    <n v="1"/>
    <x v="1"/>
    <s v="Obesity"/>
    <s v="Prediabetes"/>
    <d v="1969-10-13T00:00:00"/>
    <n v="13008.07"/>
    <s v="tier - 3"/>
    <s v="tier - 3"/>
    <s v="R1012"/>
    <n v="53"/>
  </r>
  <r>
    <s v="Id807"/>
    <s v="Will"/>
    <n v="29.53"/>
    <n v="10.64"/>
    <s v="No"/>
    <s v="No"/>
    <s v="No"/>
    <n v="0"/>
    <x v="1"/>
    <s v="Overweight"/>
    <s v="Diabetes"/>
    <d v="1962-11-24T00:00:00"/>
    <n v="13004.95"/>
    <s v="tier - 3"/>
    <s v="tier - 1"/>
    <s v="R1012"/>
    <n v="60"/>
  </r>
  <r>
    <s v="Id808"/>
    <s v="Bradley D"/>
    <n v="42.51"/>
    <n v="8.2100000000000009"/>
    <s v="yes"/>
    <s v="No"/>
    <s v="No"/>
    <n v="0"/>
    <x v="1"/>
    <s v="Obesity"/>
    <s v="Diabetes"/>
    <d v="1981-12-30T00:00:00"/>
    <n v="13002.91"/>
    <s v="tier - 3"/>
    <s v="tier - 1"/>
    <s v="R1012"/>
    <n v="41"/>
  </r>
  <r>
    <s v="Id809"/>
    <s v=".  Amy M"/>
    <n v="38.14"/>
    <n v="5.58"/>
    <s v="No"/>
    <s v="No"/>
    <s v="Yes"/>
    <n v="1"/>
    <x v="1"/>
    <s v="Obesity"/>
    <s v="Normal"/>
    <d v="1979-12-27T00:00:00"/>
    <n v="12994.12"/>
    <s v="tier - 3"/>
    <s v="tier - 2"/>
    <s v="R1026"/>
    <n v="43"/>
  </r>
  <r>
    <s v="Id810"/>
    <s v="Matthew W."/>
    <n v="39.93"/>
    <n v="8.75"/>
    <s v="No"/>
    <s v="No"/>
    <s v="No"/>
    <n v="0"/>
    <x v="1"/>
    <s v="Obesity"/>
    <s v="Diabetes"/>
    <d v="1960-10-28T00:00:00"/>
    <n v="12982.87"/>
    <s v="tier - 3"/>
    <s v="tier - 1"/>
    <s v="R1013"/>
    <n v="62"/>
  </r>
  <r>
    <s v="Id811"/>
    <s v="Doug"/>
    <n v="38.83"/>
    <n v="11.86"/>
    <s v="No"/>
    <s v="No"/>
    <s v="No"/>
    <n v="0"/>
    <x v="1"/>
    <s v="Obesity"/>
    <s v="Diabetes"/>
    <d v="1960-06-23T00:00:00"/>
    <n v="12981.35"/>
    <s v="tier - 3"/>
    <s v="tier - 3"/>
    <s v="R1013"/>
    <n v="62"/>
  </r>
  <r>
    <s v="Id812"/>
    <s v="Tom"/>
    <n v="37.4"/>
    <n v="11.46"/>
    <s v="No"/>
    <s v="No"/>
    <s v="No"/>
    <n v="0"/>
    <x v="1"/>
    <s v="Obesity"/>
    <s v="Diabetes"/>
    <d v="1960-11-22T00:00:00"/>
    <n v="12979.36"/>
    <s v="tier - 3"/>
    <s v="tier - 1"/>
    <s v="R1011"/>
    <n v="62"/>
  </r>
  <r>
    <s v="Id813"/>
    <s v="Jonathan"/>
    <n v="21.4"/>
    <n v="9.0299999999999994"/>
    <s v="No"/>
    <s v="No"/>
    <s v="No"/>
    <n v="0"/>
    <x v="1"/>
    <s v="Healthy Weight"/>
    <s v="Diabetes"/>
    <d v="1960-09-04T00:00:00"/>
    <n v="12957.12"/>
    <s v="tier - 3"/>
    <s v="tier - 1"/>
    <s v="R1011"/>
    <n v="62"/>
  </r>
  <r>
    <s v="Id814"/>
    <s v="Wayne A."/>
    <n v="38.380000000000003"/>
    <n v="8.26"/>
    <s v="yes"/>
    <s v="No"/>
    <s v="No"/>
    <n v="2"/>
    <x v="1"/>
    <s v="Obesity"/>
    <s v="Diabetes"/>
    <d v="1961-07-20T00:00:00"/>
    <n v="12950.07"/>
    <s v="tier - 3"/>
    <s v="tier - 1"/>
    <s v="R1012"/>
    <n v="61"/>
  </r>
  <r>
    <s v="Id815"/>
    <s v="Nobuyori"/>
    <n v="33.659999999999997"/>
    <n v="5.42"/>
    <s v="yes"/>
    <s v="No"/>
    <s v="No"/>
    <n v="2"/>
    <x v="1"/>
    <s v="Obesity"/>
    <s v="Normal"/>
    <d v="1966-08-22T00:00:00"/>
    <n v="12949.16"/>
    <s v="tier - 3"/>
    <s v="tier - 3"/>
    <s v="R1013"/>
    <n v="56"/>
  </r>
  <r>
    <s v="Id816"/>
    <s v="Rich"/>
    <n v="31.79"/>
    <n v="11.33"/>
    <s v="yes"/>
    <s v="No"/>
    <s v="Yes"/>
    <n v="1"/>
    <x v="1"/>
    <s v="Obesity"/>
    <s v="Diabetes"/>
    <d v="1963-11-14T00:00:00"/>
    <n v="12928.79"/>
    <s v="tier - 3"/>
    <s v="tier - 2"/>
    <s v="R1013"/>
    <n v="59"/>
  </r>
  <r>
    <s v="Id817"/>
    <s v="Marcos S"/>
    <n v="29.7"/>
    <n v="7.69"/>
    <s v="yes"/>
    <s v="No"/>
    <s v="Yes"/>
    <n v="1"/>
    <x v="1"/>
    <s v="Overweight"/>
    <s v="Diabetes"/>
    <d v="1963-06-01T00:00:00"/>
    <n v="12925.89"/>
    <s v="tier - 3"/>
    <s v="tier - 2"/>
    <s v="R1013"/>
    <n v="60"/>
  </r>
  <r>
    <s v="Id818"/>
    <s v="Dave"/>
    <n v="25.46"/>
    <n v="8.77"/>
    <s v="yes"/>
    <s v="No"/>
    <s v="Yes"/>
    <n v="1"/>
    <x v="1"/>
    <s v="Overweight"/>
    <s v="Diabetes"/>
    <d v="1963-08-16T00:00:00"/>
    <n v="12913.99"/>
    <s v="tier - 3"/>
    <s v="tier - 2"/>
    <s v="R1016"/>
    <n v="59"/>
  </r>
  <r>
    <s v="Id819"/>
    <s v="Andy"/>
    <n v="39.14"/>
    <n v="4.91"/>
    <s v="No"/>
    <s v="yes"/>
    <s v="No"/>
    <n v="1"/>
    <x v="1"/>
    <s v="Obesity"/>
    <s v="Normal"/>
    <d v="2004-12-09T00:00:00"/>
    <n v="12890.06"/>
    <s v="tier - 3"/>
    <s v="tier - 1"/>
    <s v="R1019"/>
    <n v="18"/>
  </r>
  <r>
    <s v="Id820"/>
    <s v="Mary"/>
    <n v="41.2"/>
    <n v="4.95"/>
    <s v="No"/>
    <s v="No"/>
    <s v="No"/>
    <n v="1"/>
    <x v="1"/>
    <s v="Obesity"/>
    <s v="Normal"/>
    <d v="1984-12-06T00:00:00"/>
    <n v="12870.31"/>
    <s v="tier - 3"/>
    <s v="tier - 3"/>
    <s v="R1012"/>
    <n v="38"/>
  </r>
  <r>
    <s v="Id821"/>
    <s v="Marcus B"/>
    <n v="28.81"/>
    <n v="10.8"/>
    <s v="yes"/>
    <s v="No"/>
    <s v="Yes"/>
    <n v="1"/>
    <x v="1"/>
    <s v="Overweight"/>
    <s v="Diabetes"/>
    <d v="1963-09-27T00:00:00"/>
    <n v="12856.84"/>
    <s v="tier - 3"/>
    <s v="tier - 3"/>
    <s v="R1021"/>
    <n v="59"/>
  </r>
  <r>
    <s v="Id822"/>
    <s v="Thomas K."/>
    <n v="37.409999999999997"/>
    <n v="7.21"/>
    <s v="No"/>
    <s v="No"/>
    <s v="No"/>
    <n v="2"/>
    <x v="1"/>
    <s v="Obesity"/>
    <s v="Diabetes"/>
    <d v="1973-12-22T00:00:00"/>
    <n v="12852.37"/>
    <s v="tier - 3"/>
    <s v="tier - 1"/>
    <s v="R1012"/>
    <n v="49"/>
  </r>
  <r>
    <s v="Id823"/>
    <s v="Robert"/>
    <n v="52.54"/>
    <n v="5.12"/>
    <s v="No"/>
    <s v="No"/>
    <s v="Yes"/>
    <n v="1"/>
    <x v="1"/>
    <s v="Obesity"/>
    <s v="Normal"/>
    <d v="1993-06-27T00:00:00"/>
    <n v="12847.24"/>
    <s v="tier - 3"/>
    <s v="tier - 2"/>
    <s v="R1012"/>
    <n v="29"/>
  </r>
  <r>
    <s v="Id824"/>
    <s v="Geoff"/>
    <n v="17.29"/>
    <n v="4.62"/>
    <s v="No"/>
    <s v="yes"/>
    <s v="No"/>
    <n v="1"/>
    <x v="0"/>
    <s v="Underweight"/>
    <s v="Normal"/>
    <d v="2004-10-09T00:00:00"/>
    <n v="12829.46"/>
    <s v="tier - 3"/>
    <s v="tier - 3"/>
    <s v="R1016"/>
    <n v="18"/>
  </r>
  <r>
    <s v="Id825"/>
    <s v="Chris J."/>
    <n v="31.74"/>
    <n v="7.68"/>
    <s v="yes"/>
    <s v="No"/>
    <s v="No"/>
    <n v="0"/>
    <x v="1"/>
    <s v="Obesity"/>
    <s v="Diabetes"/>
    <d v="1967-06-25T00:00:00"/>
    <n v="12823.25"/>
    <s v="tier - 3"/>
    <s v="tier - 3"/>
    <s v="R1021"/>
    <n v="55"/>
  </r>
  <r>
    <s v="Id826"/>
    <s v="Kate A."/>
    <n v="26.504999999999999"/>
    <n v="6.79"/>
    <s v="yes"/>
    <s v="No"/>
    <s v="Yes"/>
    <n v="1"/>
    <x v="1"/>
    <s v="Overweight"/>
    <s v="Diabetes"/>
    <d v="1963-12-20T00:00:00"/>
    <n v="12815.44"/>
    <s v="tier - 3"/>
    <s v="tier - 3"/>
    <s v="R1024"/>
    <n v="59"/>
  </r>
  <r>
    <s v="Id827"/>
    <s v="Kelli"/>
    <n v="36.479999999999997"/>
    <n v="11.09"/>
    <s v="No"/>
    <s v="No"/>
    <s v="No"/>
    <n v="0"/>
    <x v="1"/>
    <s v="Obesity"/>
    <s v="Diabetes"/>
    <d v="1978-11-24T00:00:00"/>
    <n v="12797.21"/>
    <s v="tier - 3"/>
    <s v="tier - 1"/>
    <s v="R1024"/>
    <n v="44"/>
  </r>
  <r>
    <s v="Id828"/>
    <s v=".  Maggie M"/>
    <n v="39.159999999999997"/>
    <n v="5.24"/>
    <s v="yes"/>
    <s v="No"/>
    <s v="Yes"/>
    <n v="1"/>
    <x v="1"/>
    <s v="Obesity"/>
    <s v="Normal"/>
    <d v="1983-08-29T00:00:00"/>
    <n v="12788.18"/>
    <s v="tier - 3"/>
    <s v="tier - 1"/>
    <s v="R1026"/>
    <n v="39"/>
  </r>
  <r>
    <s v="Id829"/>
    <s v=".  Michelle L."/>
    <n v="28.22"/>
    <n v="7.51"/>
    <s v="yes"/>
    <s v="No"/>
    <s v="Yes"/>
    <n v="1"/>
    <x v="1"/>
    <s v="Overweight"/>
    <s v="Diabetes"/>
    <d v="1963-10-05T00:00:00"/>
    <n v="12788.03"/>
    <s v="tier - 3"/>
    <s v="tier - 3"/>
    <s v="R1025"/>
    <n v="59"/>
  </r>
  <r>
    <s v="Id830"/>
    <s v=".  Ashley K"/>
    <n v="35"/>
    <n v="4.13"/>
    <s v="No"/>
    <s v="No"/>
    <s v="No"/>
    <n v="2"/>
    <x v="1"/>
    <s v="Obesity"/>
    <s v="Normal"/>
    <d v="1972-07-07T00:00:00"/>
    <n v="12776.05"/>
    <s v="tier - 3"/>
    <s v="tier - 3"/>
    <s v="R1026"/>
    <n v="50"/>
  </r>
  <r>
    <s v="Id831"/>
    <s v="Michael"/>
    <n v="36.24"/>
    <n v="8.3800000000000008"/>
    <s v="yes"/>
    <s v="No"/>
    <s v="No"/>
    <n v="1"/>
    <x v="1"/>
    <s v="Obesity"/>
    <s v="Diabetes"/>
    <d v="1975-12-25T00:00:00"/>
    <n v="12770.27"/>
    <s v="tier - 3"/>
    <s v="tier - 3"/>
    <s v="R1021"/>
    <n v="47"/>
  </r>
  <r>
    <s v="Id832"/>
    <s v="Ryan K."/>
    <n v="36.954999999999998"/>
    <n v="8.07"/>
    <s v="No"/>
    <s v="No"/>
    <s v="No"/>
    <n v="0"/>
    <x v="1"/>
    <s v="Obesity"/>
    <s v="Diabetes"/>
    <d v="1962-10-01T00:00:00"/>
    <n v="12741.17"/>
    <s v="tier - 3"/>
    <s v="tier - 1"/>
    <s v="R1017"/>
    <n v="60"/>
  </r>
  <r>
    <s v="Id833"/>
    <s v="Matthew J"/>
    <n v="29.64"/>
    <n v="8.9499999999999993"/>
    <s v="No"/>
    <s v="No"/>
    <s v="No"/>
    <n v="0"/>
    <x v="1"/>
    <s v="Overweight"/>
    <s v="Diabetes"/>
    <d v="1962-07-02T00:00:00"/>
    <n v="12731"/>
    <s v="tier - 3"/>
    <s v="tier - 3"/>
    <s v="R1016"/>
    <n v="60"/>
  </r>
  <r>
    <s v="Id834"/>
    <s v=".  Karine"/>
    <n v="42.74"/>
    <n v="6.31"/>
    <s v="yes"/>
    <s v="No"/>
    <s v="No"/>
    <n v="1"/>
    <x v="1"/>
    <s v="Obesity"/>
    <s v="Prediabetes"/>
    <d v="1988-12-17T00:00:00"/>
    <n v="12718.21"/>
    <s v="tier - 3"/>
    <s v="tier - 1"/>
    <s v="R1026"/>
    <n v="34"/>
  </r>
  <r>
    <s v="Id835"/>
    <s v="Antonia G"/>
    <n v="36.130000000000003"/>
    <n v="7.19"/>
    <s v="yes"/>
    <s v="No"/>
    <s v="No"/>
    <n v="2"/>
    <x v="1"/>
    <s v="Obesity"/>
    <s v="Diabetes"/>
    <d v="1970-06-08T00:00:00"/>
    <n v="12713"/>
    <s v="tier - 3"/>
    <s v="tier - 1"/>
    <s v="R1011"/>
    <n v="53"/>
  </r>
  <r>
    <s v="Id836"/>
    <s v="Casondra L"/>
    <n v="31.55"/>
    <n v="6.11"/>
    <s v="yes"/>
    <s v="No"/>
    <s v="No"/>
    <n v="1"/>
    <x v="1"/>
    <s v="Obesity"/>
    <s v="Prediabetes"/>
    <d v="1964-07-28T00:00:00"/>
    <n v="12700.63"/>
    <s v="tier - 3"/>
    <s v="tier - 3"/>
    <s v="R1011"/>
    <n v="58"/>
  </r>
  <r>
    <s v="Id837"/>
    <s v="Wendy"/>
    <n v="52.75"/>
    <n v="6.02"/>
    <s v="No"/>
    <s v="No"/>
    <s v="No"/>
    <n v="1"/>
    <x v="1"/>
    <s v="Obesity"/>
    <s v="Prediabetes"/>
    <d v="1992-06-07T00:00:00"/>
    <n v="12699.56"/>
    <s v="tier - 3"/>
    <s v="tier - 2"/>
    <s v="R1011"/>
    <n v="31"/>
  </r>
  <r>
    <s v="Id838"/>
    <s v="Eric D"/>
    <n v="36.67"/>
    <n v="11.86"/>
    <s v="No"/>
    <s v="No"/>
    <s v="No"/>
    <n v="0"/>
    <x v="1"/>
    <s v="Obesity"/>
    <s v="Diabetes"/>
    <d v="1974-10-24T00:00:00"/>
    <n v="12697.48"/>
    <s v="tier - 3"/>
    <s v="tier - 3"/>
    <s v="R1021"/>
    <n v="48"/>
  </r>
  <r>
    <s v="Id839"/>
    <s v="Elizabeth"/>
    <n v="38.06"/>
    <n v="8.25"/>
    <s v="No"/>
    <s v="No"/>
    <s v="No"/>
    <n v="0"/>
    <x v="1"/>
    <s v="Obesity"/>
    <s v="Diabetes"/>
    <d v="1962-08-27T00:00:00"/>
    <n v="12648.7"/>
    <s v="tier - 3"/>
    <s v="tier - 2"/>
    <s v="R1013"/>
    <n v="60"/>
  </r>
  <r>
    <s v="Id840"/>
    <s v="Laura F"/>
    <n v="38"/>
    <n v="8.1300000000000008"/>
    <s v="No"/>
    <s v="No"/>
    <s v="No"/>
    <n v="0"/>
    <x v="1"/>
    <s v="Obesity"/>
    <s v="Diabetes"/>
    <d v="1965-09-14T00:00:00"/>
    <n v="12646.21"/>
    <s v="tier - 3"/>
    <s v="tier - 2"/>
    <s v="R1011"/>
    <n v="57"/>
  </r>
  <r>
    <s v="Id841"/>
    <s v="Amelia F."/>
    <n v="35.1"/>
    <n v="10.1"/>
    <s v="No"/>
    <s v="No"/>
    <s v="No"/>
    <n v="0"/>
    <x v="1"/>
    <s v="Obesity"/>
    <s v="Diabetes"/>
    <d v="1962-11-11T00:00:00"/>
    <n v="12644.59"/>
    <s v="tier - 3"/>
    <s v="tier - 2"/>
    <s v="R1011"/>
    <n v="60"/>
  </r>
  <r>
    <s v="Id842"/>
    <s v="Amy L."/>
    <n v="33.82"/>
    <n v="5.89"/>
    <s v="yes"/>
    <s v="No"/>
    <s v="No"/>
    <n v="2"/>
    <x v="1"/>
    <s v="Obesity"/>
    <s v="Prediabetes"/>
    <d v="1966-12-17T00:00:00"/>
    <n v="12643.38"/>
    <s v="tier - 3"/>
    <s v="tier - 1"/>
    <s v="R1012"/>
    <n v="56"/>
  </r>
  <r>
    <s v="Id843"/>
    <s v="Katie J"/>
    <n v="37.43"/>
    <n v="4.97"/>
    <s v="No"/>
    <s v="No"/>
    <s v="No"/>
    <n v="2"/>
    <x v="1"/>
    <s v="Obesity"/>
    <s v="Normal"/>
    <d v="1972-06-05T00:00:00"/>
    <n v="12640.24"/>
    <s v="tier - 3"/>
    <s v="tier - 1"/>
    <s v="R1011"/>
    <n v="51"/>
  </r>
  <r>
    <s v="Id844"/>
    <s v="Laura E."/>
    <n v="30.5"/>
    <n v="9.9"/>
    <s v="No"/>
    <s v="No"/>
    <s v="No"/>
    <n v="0"/>
    <x v="1"/>
    <s v="Obesity"/>
    <s v="Diabetes"/>
    <d v="1962-10-22T00:00:00"/>
    <n v="12638.2"/>
    <s v="tier - 3"/>
    <s v="tier - 1"/>
    <s v="R1011"/>
    <n v="60"/>
  </r>
  <r>
    <s v="Id845"/>
    <s v=".  Mayumi"/>
    <n v="24.53"/>
    <n v="9.0500000000000007"/>
    <s v="No"/>
    <s v="No"/>
    <s v="No"/>
    <n v="0"/>
    <x v="1"/>
    <s v="Healthy Weight"/>
    <s v="Diabetes"/>
    <d v="1962-09-22T00:00:00"/>
    <n v="12629.9"/>
    <s v="tier - 3"/>
    <s v="tier - 3"/>
    <s v="R1013"/>
    <n v="60"/>
  </r>
  <r>
    <s v="Id846"/>
    <s v="Vanessa"/>
    <n v="25.74"/>
    <n v="10.93"/>
    <s v="No"/>
    <s v="No"/>
    <s v="No"/>
    <n v="0"/>
    <x v="1"/>
    <s v="Overweight"/>
    <s v="Diabetes"/>
    <d v="1965-10-04T00:00:00"/>
    <n v="12629.17"/>
    <s v="tier - 3"/>
    <s v="tier - 1"/>
    <s v="R1013"/>
    <n v="57"/>
  </r>
  <r>
    <s v="Id847"/>
    <s v="Natali N"/>
    <n v="34.08"/>
    <n v="7.58"/>
    <s v="yes"/>
    <s v="No"/>
    <s v="No"/>
    <n v="2"/>
    <x v="1"/>
    <s v="Obesity"/>
    <s v="Diabetes"/>
    <d v="1970-11-28T00:00:00"/>
    <n v="12624.74"/>
    <s v="tier - 3"/>
    <s v="tier - 1"/>
    <s v="R1012"/>
    <n v="52"/>
  </r>
  <r>
    <s v="Id848"/>
    <s v="Beth"/>
    <n v="31.35"/>
    <n v="11"/>
    <s v="yes"/>
    <s v="No"/>
    <s v="Yes"/>
    <n v="1"/>
    <x v="1"/>
    <s v="Obesity"/>
    <s v="Diabetes"/>
    <d v="1963-11-19T00:00:00"/>
    <n v="12622.18"/>
    <s v="tier - 3"/>
    <s v="tier - 1"/>
    <s v="R1012"/>
    <n v="59"/>
  </r>
  <r>
    <s v="Id849"/>
    <s v="Alex"/>
    <n v="26.79"/>
    <n v="5.0599999999999996"/>
    <s v="No"/>
    <s v="No"/>
    <s v="No"/>
    <n v="1"/>
    <x v="1"/>
    <s v="Overweight"/>
    <s v="Normal"/>
    <d v="1998-10-18T00:00:00"/>
    <n v="12609.89"/>
    <s v="tier - 3"/>
    <s v="tier - 3"/>
    <s v="R1012"/>
    <n v="24"/>
  </r>
  <r>
    <s v="Id850"/>
    <s v="Spencer"/>
    <n v="42.78"/>
    <n v="6.11"/>
    <s v="yes"/>
    <s v="No"/>
    <s v="No"/>
    <n v="1"/>
    <x v="1"/>
    <s v="Obesity"/>
    <s v="Prediabetes"/>
    <d v="1988-09-11T00:00:00"/>
    <n v="12600.46"/>
    <s v="tier - 3"/>
    <s v="tier - 1"/>
    <s v="R1023"/>
    <n v="34"/>
  </r>
  <r>
    <s v="Id851"/>
    <s v="Andee W."/>
    <n v="46.75"/>
    <n v="6.66"/>
    <s v="yes"/>
    <s v="No"/>
    <s v="No"/>
    <n v="2"/>
    <x v="1"/>
    <s v="Obesity"/>
    <s v="Diabetes"/>
    <d v="1970-10-18T00:00:00"/>
    <n v="12592.53"/>
    <s v="tier - 3"/>
    <s v="tier - 2"/>
    <s v="R1013"/>
    <n v="52"/>
  </r>
  <r>
    <s v="Id852"/>
    <s v=".  Amy"/>
    <n v="32.15"/>
    <n v="4.0199999999999996"/>
    <s v="yes"/>
    <s v="No"/>
    <s v="Yes"/>
    <n v="1"/>
    <x v="1"/>
    <s v="Obesity"/>
    <s v="Normal"/>
    <d v="1969-11-26T00:00:00"/>
    <n v="12579.92"/>
    <s v="tier - 3"/>
    <s v="tier - 1"/>
    <s v="R1025"/>
    <n v="53"/>
  </r>
  <r>
    <s v="Id853"/>
    <s v="Joshua"/>
    <n v="43.4"/>
    <n v="8.81"/>
    <s v="yes"/>
    <s v="No"/>
    <s v="No"/>
    <n v="2"/>
    <x v="1"/>
    <s v="Obesity"/>
    <s v="Diabetes"/>
    <d v="1961-06-28T00:00:00"/>
    <n v="12574.05"/>
    <s v="tier - 3"/>
    <s v="tier - 1"/>
    <s v="R1011"/>
    <n v="61"/>
  </r>
  <r>
    <s v="Id854"/>
    <s v="C Fred"/>
    <n v="31.57"/>
    <n v="7.92"/>
    <s v="yes"/>
    <s v="No"/>
    <s v="No"/>
    <n v="2"/>
    <x v="1"/>
    <s v="Obesity"/>
    <s v="Diabetes"/>
    <d v="1961-10-28T00:00:00"/>
    <n v="12557.61"/>
    <s v="tier - 3"/>
    <s v="tier - 3"/>
    <s v="R1013"/>
    <n v="61"/>
  </r>
  <r>
    <s v="Id855"/>
    <s v="Jeremy"/>
    <n v="24.32"/>
    <n v="7.48"/>
    <s v="No"/>
    <s v="No"/>
    <s v="No"/>
    <n v="0"/>
    <x v="1"/>
    <s v="Healthy Weight"/>
    <s v="Diabetes"/>
    <d v="1962-10-16T00:00:00"/>
    <n v="12523.6"/>
    <s v="tier - 3"/>
    <s v="tier - 3"/>
    <s v="R1012"/>
    <n v="60"/>
  </r>
  <r>
    <s v="Id856"/>
    <s v="Patrick Sr."/>
    <n v="31.07"/>
    <n v="4.62"/>
    <s v="yes"/>
    <s v="No"/>
    <s v="No"/>
    <n v="2"/>
    <x v="1"/>
    <s v="Obesity"/>
    <s v="Normal"/>
    <d v="1966-09-12T00:00:00"/>
    <n v="12499.88"/>
    <s v="tier - 3"/>
    <s v="tier - 2"/>
    <s v="R1012"/>
    <n v="56"/>
  </r>
  <r>
    <s v="Id857"/>
    <s v="Kelly M."/>
    <n v="35.814999999999998"/>
    <n v="8.4700000000000006"/>
    <s v="No"/>
    <s v="No"/>
    <s v="No"/>
    <n v="0"/>
    <x v="1"/>
    <s v="Obesity"/>
    <s v="Diabetes"/>
    <d v="1968-08-03T00:00:00"/>
    <n v="12495.29"/>
    <s v="tier - 3"/>
    <s v="tier - 3"/>
    <s v="R1012"/>
    <n v="54"/>
  </r>
  <r>
    <s v="Id858"/>
    <s v="Katherine"/>
    <n v="40.81"/>
    <n v="10.58"/>
    <s v="yes"/>
    <s v="No"/>
    <s v="No"/>
    <n v="0"/>
    <x v="1"/>
    <s v="Obesity"/>
    <s v="Diabetes"/>
    <d v="1967-07-01T00:00:00"/>
    <n v="12485.8"/>
    <s v="tier - 3"/>
    <s v="tier - 3"/>
    <s v="R1013"/>
    <n v="55"/>
  </r>
  <r>
    <s v="Id859"/>
    <s v="Keila L"/>
    <n v="24.605"/>
    <n v="7.48"/>
    <s v="No"/>
    <s v="No"/>
    <s v="No"/>
    <n v="0"/>
    <x v="1"/>
    <s v="Healthy Weight"/>
    <s v="Diabetes"/>
    <d v="1968-09-12T00:00:00"/>
    <n v="12479.71"/>
    <s v="tier - 3"/>
    <s v="tier - 3"/>
    <s v="R1012"/>
    <n v="54"/>
  </r>
  <r>
    <s v="Id860"/>
    <s v="Zanae E"/>
    <n v="21.47"/>
    <n v="7.82"/>
    <s v="No"/>
    <s v="No"/>
    <s v="No"/>
    <n v="0"/>
    <x v="1"/>
    <s v="Healthy Weight"/>
    <s v="Diabetes"/>
    <d v="1968-11-26T00:00:00"/>
    <n v="12475.35"/>
    <s v="tier - 3"/>
    <s v="tier - 1"/>
    <s v="R1012"/>
    <n v="54"/>
  </r>
  <r>
    <s v="Id861"/>
    <s v="Alex"/>
    <n v="52.89"/>
    <n v="4.96"/>
    <s v="yes"/>
    <s v="No"/>
    <s v="No"/>
    <n v="1"/>
    <x v="1"/>
    <s v="Obesity"/>
    <s v="Normal"/>
    <d v="1995-09-09T00:00:00"/>
    <n v="12452.25"/>
    <s v="tier - 3"/>
    <s v="tier - 3"/>
    <s v="R1012"/>
    <n v="27"/>
  </r>
  <r>
    <s v="Id862"/>
    <s v="Kathryn"/>
    <n v="32.965000000000003"/>
    <n v="6.15"/>
    <s v="yes"/>
    <s v="No"/>
    <s v="No"/>
    <n v="1"/>
    <x v="1"/>
    <s v="Obesity"/>
    <s v="Prediabetes"/>
    <d v="1964-06-04T00:00:00"/>
    <n v="12430.95"/>
    <s v="tier - 3"/>
    <s v="tier - 3"/>
    <s v="R1024"/>
    <n v="59"/>
  </r>
  <r>
    <s v="Id863"/>
    <s v="Jason L."/>
    <n v="36.799999999999997"/>
    <n v="4.62"/>
    <s v="No"/>
    <s v="No"/>
    <s v="Yes"/>
    <n v="1"/>
    <x v="1"/>
    <s v="Obesity"/>
    <s v="Normal"/>
    <d v="1979-08-14T00:00:00"/>
    <n v="12408.29"/>
    <s v="tier - 3"/>
    <s v="tier - 1"/>
    <s v="R1022"/>
    <n v="43"/>
  </r>
  <r>
    <s v="Id864"/>
    <s v="Benjamin J."/>
    <n v="34.299999999999997"/>
    <n v="4.87"/>
    <s v="No"/>
    <s v="No"/>
    <s v="No"/>
    <n v="2"/>
    <x v="1"/>
    <s v="Obesity"/>
    <s v="Normal"/>
    <d v="1972-10-21T00:00:00"/>
    <n v="12407.3"/>
    <s v="tier - 3"/>
    <s v="tier - 2"/>
    <s v="R1021"/>
    <n v="50"/>
  </r>
  <r>
    <s v="Id865"/>
    <s v="Steven M."/>
    <n v="35.244999999999997"/>
    <n v="4.63"/>
    <s v="No"/>
    <s v="No"/>
    <s v="No"/>
    <n v="0"/>
    <x v="1"/>
    <s v="Obesity"/>
    <s v="Normal"/>
    <d v="1989-06-29T00:00:00"/>
    <n v="12404.88"/>
    <s v="tier - 3"/>
    <s v="tier - 3"/>
    <s v="R1016"/>
    <n v="33"/>
  </r>
  <r>
    <s v="Id866"/>
    <s v=".  Erika"/>
    <n v="26.23"/>
    <n v="11.93"/>
    <s v="No"/>
    <s v="No"/>
    <s v="No"/>
    <n v="0"/>
    <x v="1"/>
    <s v="Overweight"/>
    <s v="Diabetes"/>
    <d v="1962-09-26T00:00:00"/>
    <n v="12369.89"/>
    <s v="tier - 3"/>
    <s v="tier - 2"/>
    <s v="R1024"/>
    <n v="60"/>
  </r>
  <r>
    <s v="Id867"/>
    <s v="Chad"/>
    <n v="36.1"/>
    <n v="5.65"/>
    <s v="yes"/>
    <s v="No"/>
    <s v="No"/>
    <n v="2"/>
    <x v="1"/>
    <s v="Obesity"/>
    <s v="Normal"/>
    <d v="1966-08-29T00:00:00"/>
    <n v="12363.55"/>
    <s v="tier - 3"/>
    <s v="tier - 3"/>
    <s v="R1011"/>
    <n v="56"/>
  </r>
  <r>
    <s v="Id868"/>
    <s v="Mark"/>
    <n v="37.1"/>
    <n v="11.21"/>
    <s v="yes"/>
    <s v="No"/>
    <s v="Yes"/>
    <n v="1"/>
    <x v="1"/>
    <s v="Obesity"/>
    <s v="Diabetes"/>
    <d v="1963-12-22T00:00:00"/>
    <n v="12347.17"/>
    <s v="tier - 3"/>
    <s v="tier - 3"/>
    <s v="R1011"/>
    <n v="59"/>
  </r>
  <r>
    <s v="Id869"/>
    <s v="David"/>
    <n v="27.5"/>
    <n v="10.62"/>
    <s v="yes"/>
    <s v="No"/>
    <s v="Yes"/>
    <n v="1"/>
    <x v="1"/>
    <s v="Overweight"/>
    <s v="Diabetes"/>
    <d v="1963-06-02T00:00:00"/>
    <n v="12333.83"/>
    <s v="tier - 3"/>
    <s v="tier - 2"/>
    <s v="R1011"/>
    <n v="60"/>
  </r>
  <r>
    <s v="Id870"/>
    <s v="Matthew R"/>
    <n v="24.7"/>
    <n v="10.7"/>
    <s v="yes"/>
    <s v="No"/>
    <s v="Yes"/>
    <n v="1"/>
    <x v="1"/>
    <s v="Healthy Weight"/>
    <s v="Diabetes"/>
    <d v="1963-07-29T00:00:00"/>
    <n v="12323.94"/>
    <s v="tier - 3"/>
    <s v="tier - 3"/>
    <s v="R1017"/>
    <n v="59"/>
  </r>
  <r>
    <s v="Id871"/>
    <s v=".  Orla"/>
    <n v="26.78"/>
    <n v="10.02"/>
    <s v="yes"/>
    <s v="No"/>
    <s v="Yes"/>
    <n v="1"/>
    <x v="1"/>
    <s v="Overweight"/>
    <s v="Diabetes"/>
    <d v="1963-07-28T00:00:00"/>
    <n v="12299.59"/>
    <s v="tier - 3"/>
    <s v="tier - 1"/>
    <s v="R1025"/>
    <n v="59"/>
  </r>
  <r>
    <s v="Id872"/>
    <s v="Shaista S"/>
    <n v="45.8"/>
    <n v="4.8499999999999996"/>
    <s v="No"/>
    <s v="No"/>
    <s v="No"/>
    <n v="0"/>
    <x v="1"/>
    <s v="Obesity"/>
    <s v="Normal"/>
    <d v="1990-11-29T00:00:00"/>
    <n v="12282.38"/>
    <s v="tier - 3"/>
    <s v="tier - 1"/>
    <s v="R1011"/>
    <n v="32"/>
  </r>
  <r>
    <s v="Id873"/>
    <s v=".  Emily"/>
    <n v="29"/>
    <n v="4.3899999999999997"/>
    <s v="yes"/>
    <s v="No"/>
    <s v="No"/>
    <n v="2"/>
    <x v="1"/>
    <s v="Overweight"/>
    <s v="Normal"/>
    <d v="1966-11-16T00:00:00"/>
    <n v="12282.03"/>
    <s v="tier - 3"/>
    <s v="tier - 1"/>
    <s v="R1025"/>
    <n v="56"/>
  </r>
  <r>
    <s v="Id874"/>
    <s v="Julie A."/>
    <n v="33.534999999999997"/>
    <n v="8.24"/>
    <s v="yes"/>
    <s v="No"/>
    <s v="No"/>
    <n v="0"/>
    <x v="1"/>
    <s v="Obesity"/>
    <s v="Diabetes"/>
    <d v="1967-06-28T00:00:00"/>
    <n v="12269.69"/>
    <s v="tier - 3"/>
    <s v="tier - 2"/>
    <s v="R1012"/>
    <n v="55"/>
  </r>
  <r>
    <s v="Id875"/>
    <s v="Megumi"/>
    <n v="32.774999999999999"/>
    <n v="9.77"/>
    <s v="yes"/>
    <s v="No"/>
    <s v="No"/>
    <n v="0"/>
    <x v="1"/>
    <s v="Obesity"/>
    <s v="Diabetes"/>
    <d v="1967-11-30T00:00:00"/>
    <n v="12268.63"/>
    <s v="tier - 3"/>
    <s v="tier - 1"/>
    <s v="R1012"/>
    <n v="55"/>
  </r>
  <r>
    <s v="Id876"/>
    <s v="Skylar"/>
    <n v="37.51"/>
    <n v="5.5"/>
    <s v="yes"/>
    <s v="No"/>
    <s v="No"/>
    <n v="2"/>
    <x v="1"/>
    <s v="Obesity"/>
    <s v="Normal"/>
    <d v="1966-12-06T00:00:00"/>
    <n v="12265.51"/>
    <s v="tier - 3"/>
    <s v="tier - 3"/>
    <s v="R1013"/>
    <n v="56"/>
  </r>
  <r>
    <s v="Id877"/>
    <s v=".  Victoria"/>
    <n v="39.86"/>
    <n v="11.84"/>
    <s v="yes"/>
    <s v="No"/>
    <s v="No"/>
    <n v="1"/>
    <x v="1"/>
    <s v="Obesity"/>
    <s v="Diabetes"/>
    <d v="1986-12-13T00:00:00"/>
    <n v="12255.04"/>
    <s v="tier - 3"/>
    <s v="tier - 2"/>
    <s v="R1026"/>
    <n v="36"/>
  </r>
  <r>
    <s v="Id878"/>
    <s v=".  Amanda L"/>
    <n v="42.13"/>
    <n v="4.66"/>
    <s v="No"/>
    <s v="No"/>
    <s v="No"/>
    <n v="0"/>
    <x v="1"/>
    <s v="Obesity"/>
    <s v="Normal"/>
    <d v="1989-06-23T00:00:00"/>
    <n v="12254.44"/>
    <s v="tier - 3"/>
    <s v="tier - 3"/>
    <s v="R1026"/>
    <n v="33"/>
  </r>
  <r>
    <s v="Id879"/>
    <s v="Renee"/>
    <n v="35.99"/>
    <n v="11.11"/>
    <s v="No"/>
    <s v="No"/>
    <s v="No"/>
    <n v="0"/>
    <x v="1"/>
    <s v="Obesity"/>
    <s v="Diabetes"/>
    <d v="1974-07-23T00:00:00"/>
    <n v="12245.17"/>
    <s v="tier - 3"/>
    <s v="tier - 1"/>
    <s v="R1012"/>
    <n v="48"/>
  </r>
  <r>
    <s v="Id880"/>
    <s v="Nellie A."/>
    <n v="35.200000000000003"/>
    <n v="7.72"/>
    <s v="yes"/>
    <s v="No"/>
    <s v="Yes"/>
    <n v="1"/>
    <x v="1"/>
    <s v="Obesity"/>
    <s v="Diabetes"/>
    <d v="1963-12-17T00:00:00"/>
    <n v="12244.53"/>
    <s v="tier - 3"/>
    <s v="tier - 1"/>
    <s v="R1013"/>
    <n v="59"/>
  </r>
  <r>
    <s v="Id881"/>
    <s v="Tamara"/>
    <n v="29.91"/>
    <n v="5.55"/>
    <s v="yes"/>
    <s v="No"/>
    <s v="No"/>
    <n v="2"/>
    <x v="1"/>
    <s v="Obesity"/>
    <s v="Normal"/>
    <d v="1966-09-29T00:00:00"/>
    <n v="12237.73"/>
    <s v="tier - 3"/>
    <s v="tier - 3"/>
    <s v="R1012"/>
    <n v="56"/>
  </r>
  <r>
    <s v="Id882"/>
    <s v="Joan"/>
    <n v="36.479999999999997"/>
    <n v="5.05"/>
    <s v="yes"/>
    <s v="No"/>
    <s v="No"/>
    <n v="1"/>
    <x v="1"/>
    <s v="Obesity"/>
    <s v="Normal"/>
    <d v="1964-10-15T00:00:00"/>
    <n v="12235.84"/>
    <s v="tier - 3"/>
    <s v="tier - 3"/>
    <s v="R1012"/>
    <n v="58"/>
  </r>
  <r>
    <s v="Id883"/>
    <s v="Aimee J."/>
    <n v="27.5"/>
    <n v="8.69"/>
    <s v="yes"/>
    <s v="No"/>
    <s v="Yes"/>
    <n v="1"/>
    <x v="1"/>
    <s v="Overweight"/>
    <s v="Diabetes"/>
    <d v="1963-09-19T00:00:00"/>
    <n v="12233.83"/>
    <s v="tier - 3"/>
    <s v="tier - 1"/>
    <s v="R1011"/>
    <n v="59"/>
  </r>
  <r>
    <s v="Id884"/>
    <s v="Suzanne"/>
    <n v="33.44"/>
    <n v="5.9"/>
    <s v="yes"/>
    <s v="No"/>
    <s v="No"/>
    <n v="1"/>
    <x v="1"/>
    <s v="Obesity"/>
    <s v="Prediabetes"/>
    <d v="1964-08-24T00:00:00"/>
    <n v="12231.61"/>
    <s v="tier - 3"/>
    <s v="tier - 3"/>
    <s v="R1012"/>
    <n v="58"/>
  </r>
  <r>
    <s v="Id885"/>
    <s v="Kristin A."/>
    <n v="28.215"/>
    <n v="6.29"/>
    <s v="yes"/>
    <s v="No"/>
    <s v="No"/>
    <n v="1"/>
    <x v="1"/>
    <s v="Overweight"/>
    <s v="Prediabetes"/>
    <d v="1964-07-02T00:00:00"/>
    <n v="12224.35"/>
    <s v="tier - 3"/>
    <s v="tier - 1"/>
    <s v="R1012"/>
    <n v="58"/>
  </r>
  <r>
    <s v="Id886"/>
    <s v="Bronwyn"/>
    <n v="27.17"/>
    <n v="5.84"/>
    <s v="yes"/>
    <s v="No"/>
    <s v="No"/>
    <n v="1"/>
    <x v="1"/>
    <s v="Overweight"/>
    <s v="Prediabetes"/>
    <d v="1964-11-20T00:00:00"/>
    <n v="12222.9"/>
    <s v="tier - 3"/>
    <s v="tier - 2"/>
    <s v="R1012"/>
    <n v="58"/>
  </r>
  <r>
    <s v="Id887"/>
    <s v="Taylor J"/>
    <n v="35.380000000000003"/>
    <n v="6.12"/>
    <s v="No"/>
    <s v="No"/>
    <s v="No"/>
    <n v="0"/>
    <x v="1"/>
    <s v="Obesity"/>
    <s v="Prediabetes"/>
    <d v="1977-08-14T00:00:00"/>
    <n v="12218.7"/>
    <s v="tier - 3"/>
    <s v="tier - 1"/>
    <s v="R1012"/>
    <n v="45"/>
  </r>
  <r>
    <s v="Id888"/>
    <s v=".  Kimberly M."/>
    <n v="43.48"/>
    <n v="6.24"/>
    <s v="No"/>
    <s v="No"/>
    <s v="No"/>
    <n v="0"/>
    <x v="1"/>
    <s v="Obesity"/>
    <s v="Prediabetes"/>
    <d v="1991-08-29T00:00:00"/>
    <n v="12198.64"/>
    <s v="tier - 3"/>
    <s v="tier - 3"/>
    <s v="R1026"/>
    <n v="31"/>
  </r>
  <r>
    <s v="Id889"/>
    <s v="Joshua E."/>
    <n v="41.73"/>
    <n v="6.25"/>
    <s v="No"/>
    <s v="No"/>
    <s v="No"/>
    <n v="1"/>
    <x v="1"/>
    <s v="Obesity"/>
    <s v="Prediabetes"/>
    <d v="1987-06-05T00:00:00"/>
    <n v="12148.2"/>
    <s v="tier - 3"/>
    <s v="tier - 3"/>
    <s v="R1012"/>
    <n v="36"/>
  </r>
  <r>
    <s v="Id890"/>
    <s v="Jeffrey"/>
    <n v="28.9"/>
    <n v="11.96"/>
    <s v="No"/>
    <s v="No"/>
    <s v="No"/>
    <n v="0"/>
    <x v="1"/>
    <s v="Overweight"/>
    <s v="Diabetes"/>
    <d v="1962-07-15T00:00:00"/>
    <n v="12146.97"/>
    <s v="tier - 3"/>
    <s v="tier - 3"/>
    <s v="R1011"/>
    <n v="60"/>
  </r>
  <r>
    <s v="Id891"/>
    <s v="Andrew R"/>
    <n v="25.74"/>
    <n v="7.69"/>
    <s v="No"/>
    <s v="No"/>
    <s v="No"/>
    <n v="0"/>
    <x v="1"/>
    <s v="Overweight"/>
    <s v="Diabetes"/>
    <d v="1962-08-04T00:00:00"/>
    <n v="12142.58"/>
    <s v="tier - 3"/>
    <s v="tier - 2"/>
    <s v="R1013"/>
    <n v="60"/>
  </r>
  <r>
    <s v="Id892"/>
    <s v="Francisco J. Sr."/>
    <n v="36.06"/>
    <n v="8.83"/>
    <s v="No"/>
    <s v="No"/>
    <s v="No"/>
    <n v="0"/>
    <x v="1"/>
    <s v="Obesity"/>
    <s v="Diabetes"/>
    <d v="1974-12-16T00:00:00"/>
    <n v="12137.6"/>
    <s v="tier - 3"/>
    <s v="tier - 3"/>
    <s v="R1012"/>
    <n v="48"/>
  </r>
  <r>
    <s v="Id893"/>
    <s v=".  Rhonda"/>
    <n v="43.28"/>
    <n v="4.41"/>
    <s v="No"/>
    <s v="No"/>
    <s v="No"/>
    <n v="0"/>
    <x v="1"/>
    <s v="Obesity"/>
    <s v="Normal"/>
    <d v="1991-09-06T00:00:00"/>
    <n v="12130.8"/>
    <s v="tier - 3"/>
    <s v="tier - 3"/>
    <s v="R1026"/>
    <n v="31"/>
  </r>
  <r>
    <s v="Id894"/>
    <s v="John"/>
    <n v="28.785"/>
    <n v="9.1"/>
    <s v="yes"/>
    <s v="No"/>
    <s v="Yes"/>
    <n v="1"/>
    <x v="1"/>
    <s v="Overweight"/>
    <s v="Diabetes"/>
    <d v="1963-07-04T00:00:00"/>
    <n v="12129.61"/>
    <s v="tier - 3"/>
    <s v="tier - 1"/>
    <s v="R1012"/>
    <n v="59"/>
  </r>
  <r>
    <s v="Id895"/>
    <s v="Miles J."/>
    <n v="25.46"/>
    <n v="11.52"/>
    <s v="yes"/>
    <s v="No"/>
    <s v="Yes"/>
    <n v="1"/>
    <x v="1"/>
    <s v="Overweight"/>
    <s v="Diabetes"/>
    <d v="1963-08-20T00:00:00"/>
    <n v="12124.99"/>
    <s v="tier - 3"/>
    <s v="tier - 1"/>
    <s v="R1012"/>
    <n v="59"/>
  </r>
  <r>
    <s v="Id896"/>
    <s v="Justyna I."/>
    <n v="30.8"/>
    <n v="10.95"/>
    <s v="No"/>
    <s v="No"/>
    <s v="No"/>
    <n v="0"/>
    <x v="1"/>
    <s v="Obesity"/>
    <s v="Diabetes"/>
    <d v="1968-12-25T00:00:00"/>
    <n v="12105.32"/>
    <s v="tier - 3"/>
    <s v="tier - 3"/>
    <s v="R1011"/>
    <n v="54"/>
  </r>
  <r>
    <s v="Id897"/>
    <s v="Lucille"/>
    <n v="28.88"/>
    <n v="11.5"/>
    <s v="No"/>
    <s v="No"/>
    <s v="No"/>
    <n v="0"/>
    <x v="1"/>
    <s v="Overweight"/>
    <s v="Diabetes"/>
    <d v="1968-07-09T00:00:00"/>
    <n v="12096.65"/>
    <s v="tier - 3"/>
    <s v="tier - 1"/>
    <s v="R1024"/>
    <n v="54"/>
  </r>
  <r>
    <s v="Id898"/>
    <s v="April"/>
    <n v="23"/>
    <n v="9.8800000000000008"/>
    <s v="No"/>
    <s v="No"/>
    <s v="No"/>
    <n v="0"/>
    <x v="1"/>
    <s v="Healthy Weight"/>
    <s v="Diabetes"/>
    <d v="1968-07-21T00:00:00"/>
    <n v="12094.48"/>
    <s v="tier - 3"/>
    <s v="tier - 3"/>
    <s v="R1011"/>
    <n v="54"/>
  </r>
  <r>
    <s v="Id899"/>
    <s v="Robert"/>
    <n v="38.25"/>
    <n v="6.2"/>
    <s v="No"/>
    <s v="No"/>
    <s v="No"/>
    <n v="1"/>
    <x v="1"/>
    <s v="Obesity"/>
    <s v="Prediabetes"/>
    <d v="1984-06-02T00:00:00"/>
    <n v="12091.34"/>
    <s v="tier - 3"/>
    <s v="tier - 2"/>
    <s v="R1022"/>
    <n v="39"/>
  </r>
  <r>
    <s v="Id900"/>
    <s v=".  Alyssa"/>
    <n v="39.25"/>
    <n v="8.41"/>
    <s v="yes"/>
    <s v="No"/>
    <s v="No"/>
    <n v="1"/>
    <x v="1"/>
    <s v="Obesity"/>
    <s v="Diabetes"/>
    <d v="1986-08-07T00:00:00"/>
    <n v="12048.13"/>
    <s v="tier - 3"/>
    <s v="tier - 2"/>
    <s v="R1026"/>
    <n v="36"/>
  </r>
  <r>
    <s v="Id901"/>
    <s v="Jessica E."/>
    <n v="26.6"/>
    <n v="5.07"/>
    <s v="yes"/>
    <s v="No"/>
    <s v="No"/>
    <n v="2"/>
    <x v="1"/>
    <s v="Overweight"/>
    <s v="Normal"/>
    <d v="1966-12-24T00:00:00"/>
    <n v="12044.34"/>
    <s v="tier - 3"/>
    <s v="tier - 1"/>
    <s v="R1012"/>
    <n v="56"/>
  </r>
  <r>
    <s v="Id902"/>
    <s v="Patrick J."/>
    <n v="35.700000000000003"/>
    <n v="4.0599999999999996"/>
    <s v="No"/>
    <s v="No"/>
    <s v="Yes"/>
    <n v="1"/>
    <x v="1"/>
    <s v="Obesity"/>
    <s v="Normal"/>
    <d v="1979-12-16T00:00:00"/>
    <n v="12035.18"/>
    <s v="tier - 3"/>
    <s v="tier - 3"/>
    <s v="R1021"/>
    <n v="43"/>
  </r>
  <r>
    <s v="Id903"/>
    <s v="Emilie"/>
    <n v="20.100000000000001"/>
    <n v="10.52"/>
    <s v="No"/>
    <s v="No"/>
    <s v="No"/>
    <n v="0"/>
    <x v="1"/>
    <s v="Healthy Weight"/>
    <s v="Diabetes"/>
    <d v="1965-08-29T00:00:00"/>
    <n v="12032.33"/>
    <s v="tier - 3"/>
    <s v="tier - 1"/>
    <s v="R1011"/>
    <n v="57"/>
  </r>
  <r>
    <s v="Id904"/>
    <s v="Caitlin B."/>
    <n v="22.23"/>
    <n v="9.65"/>
    <s v="No"/>
    <s v="No"/>
    <s v="No"/>
    <n v="0"/>
    <x v="1"/>
    <s v="Healthy Weight"/>
    <s v="Diabetes"/>
    <d v="1965-10-09T00:00:00"/>
    <n v="12029.29"/>
    <s v="tier - 3"/>
    <s v="tier - 2"/>
    <s v="R1024"/>
    <n v="57"/>
  </r>
  <r>
    <s v="Id905"/>
    <s v="Joseph W"/>
    <n v="36.47"/>
    <n v="6.21"/>
    <s v="No"/>
    <s v="No"/>
    <s v="No"/>
    <n v="0"/>
    <x v="1"/>
    <s v="Obesity"/>
    <s v="Prediabetes"/>
    <d v="1982-10-17T00:00:00"/>
    <n v="12001.29"/>
    <s v="tier - 3"/>
    <s v="tier - 3"/>
    <s v="R1021"/>
    <n v="40"/>
  </r>
  <r>
    <s v="Id906"/>
    <s v="Wendy"/>
    <n v="49.64"/>
    <n v="4.76"/>
    <s v="No"/>
    <s v="No"/>
    <s v="Yes"/>
    <n v="1"/>
    <x v="1"/>
    <s v="Obesity"/>
    <s v="Normal"/>
    <d v="1993-08-12T00:00:00"/>
    <n v="11994.89"/>
    <s v="tier - 3"/>
    <s v="tier - 2"/>
    <s v="R1012"/>
    <n v="29"/>
  </r>
  <r>
    <s v="Id907"/>
    <s v=".  Leah L."/>
    <n v="36.799999999999997"/>
    <n v="5.73"/>
    <s v="yes"/>
    <s v="No"/>
    <s v="Yes"/>
    <n v="1"/>
    <x v="1"/>
    <s v="Obesity"/>
    <s v="Prediabetes"/>
    <d v="1983-07-04T00:00:00"/>
    <n v="11987.68"/>
    <s v="tier - 3"/>
    <s v="tier - 2"/>
    <s v="R1026"/>
    <n v="39"/>
  </r>
  <r>
    <s v="Id908"/>
    <s v="Wayne L."/>
    <n v="33.880000000000003"/>
    <n v="10.78"/>
    <s v="yes"/>
    <s v="No"/>
    <s v="No"/>
    <n v="0"/>
    <x v="1"/>
    <s v="Obesity"/>
    <s v="Diabetes"/>
    <d v="1967-10-22T00:00:00"/>
    <n v="11987.17"/>
    <s v="tier - 3"/>
    <s v="tier - 3"/>
    <s v="R1013"/>
    <n v="55"/>
  </r>
  <r>
    <s v="Id909"/>
    <s v="Jason M."/>
    <n v="32.01"/>
    <n v="5.08"/>
    <s v="yes"/>
    <s v="No"/>
    <s v="No"/>
    <n v="1"/>
    <x v="1"/>
    <s v="Obesity"/>
    <s v="Normal"/>
    <d v="1964-06-29T00:00:00"/>
    <n v="11946.63"/>
    <s v="tier - 3"/>
    <s v="tier - 2"/>
    <s v="R1013"/>
    <n v="58"/>
  </r>
  <r>
    <s v="Id910"/>
    <s v="Floris"/>
    <n v="33.630000000000003"/>
    <n v="11.39"/>
    <s v="No"/>
    <s v="No"/>
    <s v="No"/>
    <n v="0"/>
    <x v="1"/>
    <s v="Obesity"/>
    <s v="Diabetes"/>
    <d v="1965-08-01T00:00:00"/>
    <n v="11945.13"/>
    <s v="tier - 3"/>
    <s v="tier - 2"/>
    <s v="R1012"/>
    <n v="57"/>
  </r>
  <r>
    <s v="Id911"/>
    <s v="Marc"/>
    <n v="34.865000000000002"/>
    <n v="5.35"/>
    <s v="yes"/>
    <s v="No"/>
    <s v="No"/>
    <n v="1"/>
    <x v="1"/>
    <s v="Obesity"/>
    <s v="Normal"/>
    <d v="1964-11-25T00:00:00"/>
    <n v="11944.59"/>
    <s v="tier - 3"/>
    <s v="tier - 2"/>
    <s v="R1016"/>
    <n v="58"/>
  </r>
  <r>
    <s v="Id912"/>
    <s v="Christopher"/>
    <n v="43.11"/>
    <n v="5.6"/>
    <s v="No"/>
    <s v="No"/>
    <s v="No"/>
    <n v="0"/>
    <x v="1"/>
    <s v="Obesity"/>
    <s v="Normal"/>
    <d v="1991-07-19T00:00:00"/>
    <n v="11941.83"/>
    <s v="tier - 3"/>
    <s v="tier - 1"/>
    <s v="R1023"/>
    <n v="31"/>
  </r>
  <r>
    <s v="Id913"/>
    <s v="Kevin"/>
    <n v="30.305"/>
    <n v="4.2699999999999996"/>
    <s v="yes"/>
    <s v="No"/>
    <s v="No"/>
    <n v="1"/>
    <x v="1"/>
    <s v="Obesity"/>
    <s v="Normal"/>
    <d v="1964-09-02T00:00:00"/>
    <n v="11938.26"/>
    <s v="tier - 3"/>
    <s v="tier - 3"/>
    <s v="R1019"/>
    <n v="58"/>
  </r>
  <r>
    <s v="Id914"/>
    <s v="Aharon N"/>
    <n v="25.175000000000001"/>
    <n v="5.57"/>
    <s v="yes"/>
    <s v="No"/>
    <s v="No"/>
    <n v="1"/>
    <x v="1"/>
    <s v="Overweight"/>
    <s v="Normal"/>
    <d v="1964-12-20T00:00:00"/>
    <n v="11931.13"/>
    <s v="tier - 3"/>
    <s v="tier - 1"/>
    <s v="R1019"/>
    <n v="58"/>
  </r>
  <r>
    <s v="Id915"/>
    <s v="Lawrence D."/>
    <n v="26.8"/>
    <n v="5.68"/>
    <s v="yes"/>
    <s v="No"/>
    <s v="No"/>
    <n v="1"/>
    <x v="1"/>
    <s v="Overweight"/>
    <s v="Normal"/>
    <d v="1964-06-19T00:00:00"/>
    <n v="11918.2"/>
    <s v="tier - 3"/>
    <s v="tier - 1"/>
    <s v="R1021"/>
    <n v="58"/>
  </r>
  <r>
    <s v="Id916"/>
    <s v="Malcolm"/>
    <n v="21.78"/>
    <n v="5.3"/>
    <s v="No"/>
    <s v="yes"/>
    <s v="No"/>
    <n v="1"/>
    <x v="1"/>
    <s v="Healthy Weight"/>
    <s v="Normal"/>
    <d v="2004-07-02T00:00:00"/>
    <n v="11884.05"/>
    <s v="tier - 3"/>
    <s v="tier - 3"/>
    <s v="R1013"/>
    <n v="18"/>
  </r>
  <r>
    <s v="Id917"/>
    <s v="Anna E."/>
    <n v="30.14"/>
    <n v="9.4499999999999993"/>
    <s v="yes"/>
    <s v="No"/>
    <s v="No"/>
    <n v="0"/>
    <x v="1"/>
    <s v="Obesity"/>
    <s v="Diabetes"/>
    <d v="1967-08-29T00:00:00"/>
    <n v="11881.97"/>
    <s v="tier - 3"/>
    <s v="tier - 1"/>
    <s v="R1013"/>
    <n v="55"/>
  </r>
  <r>
    <s v="Id918"/>
    <s v="Jenny"/>
    <n v="29.7"/>
    <n v="6.79"/>
    <s v="yes"/>
    <s v="No"/>
    <s v="No"/>
    <n v="0"/>
    <x v="1"/>
    <s v="Overweight"/>
    <s v="Diabetes"/>
    <d v="1967-09-14T00:00:00"/>
    <n v="11881.36"/>
    <s v="tier - 3"/>
    <s v="tier - 2"/>
    <s v="R1011"/>
    <n v="55"/>
  </r>
  <r>
    <s v="Id919"/>
    <s v="Melissa L"/>
    <n v="32.395000000000003"/>
    <n v="11.1"/>
    <s v="yes"/>
    <s v="No"/>
    <s v="No"/>
    <n v="0"/>
    <x v="1"/>
    <s v="Obesity"/>
    <s v="Diabetes"/>
    <d v="1967-09-24T00:00:00"/>
    <n v="11879.1"/>
    <s v="tier - 3"/>
    <s v="tier - 3"/>
    <s v="R1024"/>
    <n v="55"/>
  </r>
  <r>
    <s v="Id920"/>
    <s v="Chia J."/>
    <n v="36.64"/>
    <n v="7.26"/>
    <s v="No"/>
    <s v="No"/>
    <s v="No"/>
    <n v="0"/>
    <x v="1"/>
    <s v="Obesity"/>
    <s v="Diabetes"/>
    <d v="1974-10-07T00:00:00"/>
    <n v="11858.56"/>
    <s v="tier - 3"/>
    <s v="tier - 3"/>
    <s v="R1011"/>
    <n v="48"/>
  </r>
  <r>
    <s v="Id921"/>
    <s v="Laura A"/>
    <n v="39.049999999999997"/>
    <n v="5.27"/>
    <s v="yes"/>
    <s v="No"/>
    <s v="No"/>
    <n v="1"/>
    <x v="1"/>
    <s v="Obesity"/>
    <s v="Normal"/>
    <d v="1964-08-29T00:00:00"/>
    <n v="11856.41"/>
    <s v="tier - 3"/>
    <s v="tier - 2"/>
    <s v="R1013"/>
    <n v="58"/>
  </r>
  <r>
    <s v="Id922"/>
    <s v="Aditi"/>
    <n v="33.1"/>
    <n v="5.46"/>
    <s v="yes"/>
    <s v="No"/>
    <s v="No"/>
    <n v="1"/>
    <x v="1"/>
    <s v="Obesity"/>
    <s v="Normal"/>
    <d v="1964-09-27T00:00:00"/>
    <n v="11848.14"/>
    <s v="tier - 3"/>
    <s v="tier - 2"/>
    <s v="R1011"/>
    <n v="58"/>
  </r>
  <r>
    <s v="Id923"/>
    <s v="Leah A."/>
    <n v="31.824999999999999"/>
    <n v="8.1300000000000008"/>
    <s v="No"/>
    <s v="No"/>
    <s v="No"/>
    <n v="0"/>
    <x v="1"/>
    <s v="Obesity"/>
    <s v="Diabetes"/>
    <d v="1965-08-10T00:00:00"/>
    <n v="11842.62"/>
    <s v="tier - 3"/>
    <s v="tier - 3"/>
    <s v="R1012"/>
    <n v="57"/>
  </r>
  <r>
    <s v="Id924"/>
    <s v="Marianne"/>
    <n v="29"/>
    <n v="4.25"/>
    <s v="yes"/>
    <s v="No"/>
    <s v="No"/>
    <n v="1"/>
    <x v="1"/>
    <s v="Overweight"/>
    <s v="Normal"/>
    <d v="1964-06-11T00:00:00"/>
    <n v="11842.44"/>
    <s v="tier - 3"/>
    <s v="tier - 2"/>
    <s v="R1011"/>
    <n v="58"/>
  </r>
  <r>
    <s v="Id925"/>
    <s v="Carla"/>
    <n v="30.495000000000001"/>
    <n v="8.68"/>
    <s v="No"/>
    <s v="No"/>
    <s v="No"/>
    <n v="0"/>
    <x v="1"/>
    <s v="Obesity"/>
    <s v="Diabetes"/>
    <d v="1965-08-25T00:00:00"/>
    <n v="11840.78"/>
    <s v="tier - 3"/>
    <s v="tier - 2"/>
    <s v="R1012"/>
    <n v="57"/>
  </r>
  <r>
    <s v="Id926"/>
    <s v="Oksana"/>
    <n v="25.2"/>
    <n v="6.25"/>
    <s v="yes"/>
    <s v="No"/>
    <s v="No"/>
    <n v="1"/>
    <x v="1"/>
    <s v="Overweight"/>
    <s v="Prediabetes"/>
    <d v="1964-10-11T00:00:00"/>
    <n v="11837.16"/>
    <s v="tier - 3"/>
    <s v="tier - 3"/>
    <s v="R1011"/>
    <n v="58"/>
  </r>
  <r>
    <s v="Id927"/>
    <s v="Rebecca B."/>
    <n v="22.77"/>
    <n v="4.47"/>
    <s v="yes"/>
    <s v="No"/>
    <s v="No"/>
    <n v="1"/>
    <x v="1"/>
    <s v="Healthy Weight"/>
    <s v="Normal"/>
    <d v="1964-10-27T00:00:00"/>
    <n v="11833.78"/>
    <s v="tier - 3"/>
    <s v="tier - 3"/>
    <s v="R1013"/>
    <n v="58"/>
  </r>
  <r>
    <s v="Id928"/>
    <s v="Maria A."/>
    <n v="23.18"/>
    <n v="8.31"/>
    <s v="No"/>
    <s v="No"/>
    <s v="No"/>
    <n v="0"/>
    <x v="1"/>
    <s v="Healthy Weight"/>
    <s v="Diabetes"/>
    <d v="1965-12-03T00:00:00"/>
    <n v="11830.61"/>
    <s v="tier - 3"/>
    <s v="tier - 1"/>
    <s v="R1012"/>
    <n v="57"/>
  </r>
  <r>
    <s v="Id929"/>
    <s v=".  Lisa M"/>
    <n v="35.409999999999997"/>
    <n v="5.68"/>
    <s v="No"/>
    <s v="No"/>
    <s v="No"/>
    <n v="0"/>
    <x v="1"/>
    <s v="Obesity"/>
    <s v="Normal"/>
    <d v="1982-11-20T00:00:00"/>
    <n v="11773.06"/>
    <s v="tier - 3"/>
    <s v="tier - 3"/>
    <s v="R1026"/>
    <n v="40"/>
  </r>
  <r>
    <s v="Id930"/>
    <s v="Steve Jr."/>
    <n v="32.11"/>
    <n v="4.75"/>
    <s v="yes"/>
    <s v="No"/>
    <s v="No"/>
    <n v="2"/>
    <x v="1"/>
    <s v="Obesity"/>
    <s v="Normal"/>
    <d v="1966-11-25T00:00:00"/>
    <n v="11763"/>
    <s v="tier - 3"/>
    <s v="tier - 3"/>
    <s v="R1016"/>
    <n v="56"/>
  </r>
  <r>
    <s v="Id931"/>
    <s v=".  Tiffany"/>
    <n v="34.479999999999997"/>
    <n v="6.31"/>
    <s v="No"/>
    <s v="No"/>
    <s v="Yes"/>
    <n v="1"/>
    <x v="1"/>
    <s v="Obesity"/>
    <s v="Prediabetes"/>
    <d v="1979-09-06T00:00:00"/>
    <n v="11752.68"/>
    <s v="tier - 3"/>
    <s v="tier - 1"/>
    <s v="R1026"/>
    <n v="43"/>
  </r>
  <r>
    <s v="Id932"/>
    <s v="Greg"/>
    <n v="34.39"/>
    <n v="6.28"/>
    <s v="yes"/>
    <s v="No"/>
    <s v="No"/>
    <n v="1"/>
    <x v="1"/>
    <s v="Obesity"/>
    <s v="Prediabetes"/>
    <d v="1964-09-02T00:00:00"/>
    <n v="11743.93"/>
    <s v="tier - 3"/>
    <s v="tier - 1"/>
    <s v="R1012"/>
    <n v="58"/>
  </r>
  <r>
    <s v="Id933"/>
    <s v="Dale"/>
    <n v="26.4"/>
    <n v="9.2899999999999991"/>
    <s v="yes"/>
    <s v="No"/>
    <s v="Yes"/>
    <n v="1"/>
    <x v="1"/>
    <s v="Overweight"/>
    <s v="Diabetes"/>
    <d v="1963-09-09T00:00:00"/>
    <n v="11743.3"/>
    <s v="tier - 3"/>
    <s v="tier - 3"/>
    <s v="R1013"/>
    <n v="59"/>
  </r>
  <r>
    <s v="Id934"/>
    <s v="Brittany A."/>
    <n v="28.1"/>
    <n v="5.79"/>
    <s v="yes"/>
    <s v="No"/>
    <s v="Yes"/>
    <n v="1"/>
    <x v="1"/>
    <s v="Overweight"/>
    <s v="Prediabetes"/>
    <d v="1969-06-12T00:00:00"/>
    <n v="11741.73"/>
    <s v="tier - 3"/>
    <s v="tier - 1"/>
    <s v="R1011"/>
    <n v="53"/>
  </r>
  <r>
    <s v="Id935"/>
    <s v="Robert S"/>
    <n v="27"/>
    <n v="4.54"/>
    <s v="yes"/>
    <s v="No"/>
    <s v="No"/>
    <n v="1"/>
    <x v="1"/>
    <s v="Overweight"/>
    <s v="Normal"/>
    <d v="1988-11-05T00:00:00"/>
    <n v="11737.85"/>
    <s v="tier - 3"/>
    <s v="tier - 1"/>
    <s v="R1011"/>
    <n v="34"/>
  </r>
  <r>
    <s v="Id936"/>
    <s v="Cameron"/>
    <n v="28.594999999999999"/>
    <n v="4.68"/>
    <s v="yes"/>
    <s v="No"/>
    <s v="No"/>
    <n v="1"/>
    <x v="1"/>
    <s v="Overweight"/>
    <s v="Normal"/>
    <d v="1964-12-09T00:00:00"/>
    <n v="11735.88"/>
    <s v="tier - 3"/>
    <s v="tier - 1"/>
    <s v="R1012"/>
    <n v="58"/>
  </r>
  <r>
    <s v="Id937"/>
    <s v=".  Ulrike"/>
    <n v="36.799999999999997"/>
    <n v="5.88"/>
    <s v="No"/>
    <s v="No"/>
    <s v="No"/>
    <n v="1"/>
    <x v="1"/>
    <s v="Obesity"/>
    <s v="Prediabetes"/>
    <d v="1984-11-26T00:00:00"/>
    <n v="11730.82"/>
    <s v="tier - 3"/>
    <s v="tier - 3"/>
    <s v="R1026"/>
    <n v="38"/>
  </r>
  <r>
    <s v="Id938"/>
    <s v="Katlyn A."/>
    <n v="23.75"/>
    <n v="5.42"/>
    <s v="yes"/>
    <s v="No"/>
    <s v="Yes"/>
    <n v="1"/>
    <x v="1"/>
    <s v="Healthy Weight"/>
    <s v="Normal"/>
    <d v="1969-12-12T00:00:00"/>
    <n v="11729.68"/>
    <s v="tier - 3"/>
    <s v="tier - 1"/>
    <s v="R1024"/>
    <n v="53"/>
  </r>
  <r>
    <s v="Id939"/>
    <s v="Morgan B."/>
    <n v="35.619999999999997"/>
    <n v="4.16"/>
    <s v="No"/>
    <s v="No"/>
    <s v="No"/>
    <n v="0"/>
    <x v="1"/>
    <s v="Obesity"/>
    <s v="Normal"/>
    <d v="1982-07-21T00:00:00"/>
    <n v="11712.97"/>
    <s v="tier - 3"/>
    <s v="tier - 2"/>
    <s v="R1021"/>
    <n v="40"/>
  </r>
  <r>
    <s v="Id940"/>
    <s v="Peter"/>
    <n v="30.69"/>
    <n v="7.05"/>
    <s v="yes"/>
    <s v="No"/>
    <s v="No"/>
    <n v="2"/>
    <x v="1"/>
    <s v="Obesity"/>
    <s v="Diabetes"/>
    <d v="1970-08-01T00:00:00"/>
    <n v="11696.52"/>
    <s v="tier - 3"/>
    <s v="tier - 1"/>
    <s v="R1021"/>
    <n v="52"/>
  </r>
  <r>
    <s v="Id941"/>
    <s v="Chandler"/>
    <n v="35.799999999999997"/>
    <n v="5.63"/>
    <s v="yes"/>
    <s v="No"/>
    <s v="No"/>
    <n v="2"/>
    <x v="1"/>
    <s v="Obesity"/>
    <s v="Normal"/>
    <d v="1966-06-09T00:00:00"/>
    <n v="11674.13"/>
    <s v="tier - 3"/>
    <s v="tier - 1"/>
    <s v="R1011"/>
    <n v="56"/>
  </r>
  <r>
    <s v="Id942"/>
    <s v="Silvana M."/>
    <n v="28.785"/>
    <n v="4.24"/>
    <s v="yes"/>
    <s v="No"/>
    <s v="No"/>
    <n v="2"/>
    <x v="1"/>
    <s v="Overweight"/>
    <s v="Normal"/>
    <d v="1966-08-23T00:00:00"/>
    <n v="11658.38"/>
    <s v="tier - 3"/>
    <s v="tier - 3"/>
    <s v="R1024"/>
    <n v="56"/>
  </r>
  <r>
    <s v="Id943"/>
    <s v="Natty"/>
    <n v="28.594999999999999"/>
    <n v="4.96"/>
    <s v="yes"/>
    <s v="No"/>
    <s v="No"/>
    <n v="2"/>
    <x v="1"/>
    <s v="Overweight"/>
    <s v="Normal"/>
    <d v="1966-06-06T00:00:00"/>
    <n v="11658.12"/>
    <s v="tier - 3"/>
    <s v="tier - 1"/>
    <s v="R1024"/>
    <n v="57"/>
  </r>
  <r>
    <s v="Id944"/>
    <s v="Nicholas T"/>
    <n v="48.75"/>
    <n v="4.34"/>
    <s v="No"/>
    <s v="No"/>
    <s v="No"/>
    <n v="0"/>
    <x v="1"/>
    <s v="Obesity"/>
    <s v="Normal"/>
    <d v="1994-12-20T00:00:00"/>
    <n v="11657.81"/>
    <s v="tier - 3"/>
    <s v="tier - 2"/>
    <s v="R1023"/>
    <n v="28"/>
  </r>
  <r>
    <s v="Id945"/>
    <s v="Rebecca"/>
    <n v="28.31"/>
    <n v="5.43"/>
    <s v="yes"/>
    <s v="No"/>
    <s v="No"/>
    <n v="2"/>
    <x v="1"/>
    <s v="Overweight"/>
    <s v="Normal"/>
    <d v="1966-11-04T00:00:00"/>
    <n v="11657.72"/>
    <s v="tier - 3"/>
    <s v="tier - 2"/>
    <s v="R1024"/>
    <n v="56"/>
  </r>
  <r>
    <s v="Id946"/>
    <s v="John"/>
    <n v="38.39"/>
    <n v="8.33"/>
    <s v="yes"/>
    <s v="No"/>
    <s v="No"/>
    <n v="1"/>
    <x v="1"/>
    <s v="Obesity"/>
    <s v="Diabetes"/>
    <d v="1986-10-17T00:00:00"/>
    <n v="11625.11"/>
    <s v="tier - 3"/>
    <s v="tier - 3"/>
    <s v="R1022"/>
    <n v="36"/>
  </r>
  <r>
    <s v="Id947"/>
    <s v="Antony G"/>
    <n v="25.87"/>
    <n v="5.63"/>
    <s v="yes"/>
    <s v="No"/>
    <s v="No"/>
    <n v="1"/>
    <x v="1"/>
    <s v="Overweight"/>
    <s v="Normal"/>
    <d v="1964-10-20T00:00:00"/>
    <n v="11602.75"/>
    <s v="tier - 3"/>
    <s v="tier - 1"/>
    <s v="R1020"/>
    <n v="58"/>
  </r>
  <r>
    <s v="Id948"/>
    <s v="Eric"/>
    <n v="43.7"/>
    <n v="7.23"/>
    <s v="No"/>
    <s v="No"/>
    <s v="No"/>
    <n v="0"/>
    <x v="1"/>
    <s v="Obesity"/>
    <s v="Diabetes"/>
    <d v="1965-09-06T00:00:00"/>
    <n v="11576.13"/>
    <s v="tier - 3"/>
    <s v="tier - 3"/>
    <s v="R1011"/>
    <n v="57"/>
  </r>
  <r>
    <s v="Id949"/>
    <s v="Erik"/>
    <n v="40.945"/>
    <n v="10.57"/>
    <s v="No"/>
    <s v="No"/>
    <s v="No"/>
    <n v="0"/>
    <x v="1"/>
    <s v="Obesity"/>
    <s v="Diabetes"/>
    <d v="1965-10-25T00:00:00"/>
    <n v="11566.3"/>
    <s v="tier - 3"/>
    <s v="tier - 3"/>
    <s v="R1016"/>
    <n v="57"/>
  </r>
  <r>
    <s v="Id950"/>
    <s v="Matthew T"/>
    <n v="27.94"/>
    <n v="7.92"/>
    <s v="No"/>
    <s v="No"/>
    <s v="No"/>
    <n v="0"/>
    <x v="1"/>
    <s v="Overweight"/>
    <s v="Diabetes"/>
    <d v="1965-11-27T00:00:00"/>
    <n v="11554.22"/>
    <s v="tier - 3"/>
    <s v="tier - 1"/>
    <s v="R1013"/>
    <n v="57"/>
  </r>
  <r>
    <s v="Id951"/>
    <s v="Cassandra"/>
    <n v="31.9"/>
    <n v="10.119999999999999"/>
    <s v="No"/>
    <s v="No"/>
    <s v="No"/>
    <n v="2"/>
    <x v="1"/>
    <s v="Obesity"/>
    <s v="Diabetes"/>
    <d v="1973-12-23T00:00:00"/>
    <n v="11552.9"/>
    <s v="tier - 3"/>
    <s v="tier - 2"/>
    <s v="R1011"/>
    <n v="49"/>
  </r>
  <r>
    <s v="Id952"/>
    <s v="Rosemary C"/>
    <n v="31.64"/>
    <n v="7.91"/>
    <s v="No"/>
    <s v="No"/>
    <s v="No"/>
    <n v="0"/>
    <x v="1"/>
    <s v="Obesity"/>
    <s v="Diabetes"/>
    <d v="1971-08-01T00:00:00"/>
    <n v="11540.25"/>
    <s v="tier - 3"/>
    <s v="tier - 1"/>
    <s v="R1012"/>
    <n v="51"/>
  </r>
  <r>
    <s v="Id953"/>
    <s v="Carrie A."/>
    <n v="46.7"/>
    <n v="10.9"/>
    <s v="No"/>
    <s v="No"/>
    <s v="No"/>
    <n v="0"/>
    <x v="1"/>
    <s v="Obesity"/>
    <s v="Diabetes"/>
    <d v="1968-12-14T00:00:00"/>
    <n v="11538.42"/>
    <s v="tier - 3"/>
    <s v="tier - 1"/>
    <s v="R1011"/>
    <n v="54"/>
  </r>
  <r>
    <s v="Id954"/>
    <s v="Gerardo Sr."/>
    <n v="18.335000000000001"/>
    <n v="11.83"/>
    <s v="No"/>
    <s v="No"/>
    <s v="No"/>
    <n v="0"/>
    <x v="1"/>
    <s v="Underweight"/>
    <s v="Diabetes"/>
    <d v="1965-10-03T00:00:00"/>
    <n v="11534.87"/>
    <s v="tier - 3"/>
    <s v="tier - 1"/>
    <s v="R1017"/>
    <n v="57"/>
  </r>
  <r>
    <s v="Id955"/>
    <s v="Matthew R."/>
    <n v="31.24"/>
    <n v="7.42"/>
    <s v="yes"/>
    <s v="No"/>
    <s v="No"/>
    <n v="2"/>
    <x v="1"/>
    <s v="Obesity"/>
    <s v="Diabetes"/>
    <d v="1970-07-23T00:00:00"/>
    <n v="11530.12"/>
    <s v="tier - 3"/>
    <s v="tier - 1"/>
    <s v="R1012"/>
    <n v="52"/>
  </r>
  <r>
    <s v="Id956"/>
    <s v=".  Meghan E"/>
    <n v="39.22"/>
    <n v="5.62"/>
    <s v="yes"/>
    <s v="No"/>
    <s v="No"/>
    <n v="1"/>
    <x v="1"/>
    <s v="Obesity"/>
    <s v="Normal"/>
    <d v="1988-11-12T00:00:00"/>
    <n v="11524.25"/>
    <s v="tier - 3"/>
    <s v="tier - 1"/>
    <s v="R1026"/>
    <n v="34"/>
  </r>
  <r>
    <s v="Id957"/>
    <s v="Eric"/>
    <n v="24.414999999999999"/>
    <n v="7.16"/>
    <s v="No"/>
    <s v="No"/>
    <s v="No"/>
    <n v="0"/>
    <x v="1"/>
    <s v="Healthy Weight"/>
    <s v="Diabetes"/>
    <d v="1971-10-19T00:00:00"/>
    <n v="11520.1"/>
    <s v="tier - 3"/>
    <s v="tier - 1"/>
    <s v="R1012"/>
    <n v="51"/>
  </r>
  <r>
    <s v="Id958"/>
    <s v="Lisa B"/>
    <n v="32.299999999999997"/>
    <n v="9.89"/>
    <s v="No"/>
    <s v="No"/>
    <s v="No"/>
    <n v="0"/>
    <x v="1"/>
    <s v="Obesity"/>
    <s v="Diabetes"/>
    <d v="1968-07-24T00:00:00"/>
    <n v="11512.41"/>
    <s v="tier - 3"/>
    <s v="tier - 1"/>
    <s v="R1024"/>
    <n v="54"/>
  </r>
  <r>
    <s v="Id959"/>
    <s v=".  Jane R."/>
    <n v="39.94"/>
    <n v="5.14"/>
    <s v="No"/>
    <s v="No"/>
    <s v="No"/>
    <n v="0"/>
    <x v="1"/>
    <s v="Obesity"/>
    <s v="Normal"/>
    <d v="1989-06-06T00:00:00"/>
    <n v="11511.61"/>
    <s v="tier - 3"/>
    <s v="tier - 3"/>
    <s v="R1026"/>
    <n v="34"/>
  </r>
  <r>
    <s v="Id960"/>
    <s v="Allison M"/>
    <n v="30"/>
    <n v="5.61"/>
    <s v="yes"/>
    <s v="No"/>
    <s v="Yes"/>
    <n v="1"/>
    <x v="1"/>
    <s v="Obesity"/>
    <s v="Normal"/>
    <d v="1969-10-11T00:00:00"/>
    <n v="11497.69"/>
    <s v="tier - 3"/>
    <s v="tier - 1"/>
    <s v="R1012"/>
    <n v="53"/>
  </r>
  <r>
    <s v="Id961"/>
    <s v=".  Sarah E."/>
    <n v="35.340000000000003"/>
    <n v="5.51"/>
    <s v="yes"/>
    <s v="No"/>
    <s v="Yes"/>
    <n v="1"/>
    <x v="1"/>
    <s v="Obesity"/>
    <s v="Normal"/>
    <d v="1983-09-07T00:00:00"/>
    <n v="11492.46"/>
    <s v="tier - 3"/>
    <s v="tier - 3"/>
    <s v="R1026"/>
    <n v="39"/>
  </r>
  <r>
    <s v="Id962"/>
    <s v="Philip J"/>
    <n v="32.204999999999998"/>
    <n v="8.3800000000000008"/>
    <s v="yes"/>
    <s v="No"/>
    <s v="No"/>
    <n v="2"/>
    <x v="1"/>
    <s v="Obesity"/>
    <s v="Diabetes"/>
    <d v="1970-08-13T00:00:00"/>
    <n v="11488.32"/>
    <s v="tier - 3"/>
    <s v="tier - 1"/>
    <s v="R1014"/>
    <n v="52"/>
  </r>
  <r>
    <s v="Id963"/>
    <s v="Jillian A."/>
    <n v="33.880000000000003"/>
    <n v="4.68"/>
    <s v="No"/>
    <s v="yes"/>
    <s v="No"/>
    <n v="1"/>
    <x v="1"/>
    <s v="Obesity"/>
    <s v="Normal"/>
    <d v="2004-10-10T00:00:00"/>
    <n v="11482.63"/>
    <s v="tier - 3"/>
    <s v="tier - 2"/>
    <s v="R1013"/>
    <n v="18"/>
  </r>
  <r>
    <s v="Id964"/>
    <s v=".  Laura D"/>
    <n v="26.63"/>
    <n v="4.3600000000000003"/>
    <s v="yes"/>
    <s v="No"/>
    <s v="No"/>
    <n v="2"/>
    <x v="1"/>
    <s v="Overweight"/>
    <s v="Normal"/>
    <d v="1966-08-07T00:00:00"/>
    <n v="11478.14"/>
    <s v="tier - 3"/>
    <s v="tier - 2"/>
    <s v="R1025"/>
    <n v="56"/>
  </r>
  <r>
    <s v="Id965"/>
    <s v="Megan E."/>
    <n v="28.7"/>
    <n v="7.74"/>
    <s v="No"/>
    <s v="No"/>
    <s v="No"/>
    <n v="0"/>
    <x v="1"/>
    <s v="Overweight"/>
    <s v="Diabetes"/>
    <d v="1965-12-23T00:00:00"/>
    <n v="11455.28"/>
    <s v="tier - 3"/>
    <s v="tier - 2"/>
    <s v="R1011"/>
    <n v="57"/>
  </r>
  <r>
    <s v="Id966"/>
    <s v="Shannon J."/>
    <n v="25.65"/>
    <n v="4.05"/>
    <s v="yes"/>
    <s v="No"/>
    <s v="No"/>
    <n v="2"/>
    <x v="1"/>
    <s v="Overweight"/>
    <s v="Normal"/>
    <d v="1966-08-14T00:00:00"/>
    <n v="11454.02"/>
    <s v="tier - 3"/>
    <s v="tier - 1"/>
    <s v="R1012"/>
    <n v="56"/>
  </r>
  <r>
    <s v="Id967"/>
    <s v="Rachelle M"/>
    <n v="36.384999999999998"/>
    <n v="11.49"/>
    <s v="No"/>
    <s v="No"/>
    <s v="No"/>
    <n v="0"/>
    <x v="1"/>
    <s v="Obesity"/>
    <s v="Diabetes"/>
    <d v="1971-12-12T00:00:00"/>
    <n v="11436.74"/>
    <s v="tier - 3"/>
    <s v="tier - 3"/>
    <s v="R1012"/>
    <n v="51"/>
  </r>
  <r>
    <s v="Id968"/>
    <s v="Casey"/>
    <n v="34.69"/>
    <n v="5.65"/>
    <s v="No"/>
    <s v="No"/>
    <s v="No"/>
    <n v="0"/>
    <x v="1"/>
    <s v="Obesity"/>
    <s v="Normal"/>
    <d v="1980-08-17T00:00:00"/>
    <n v="11435.74"/>
    <s v="tier - 3"/>
    <s v="tier - 3"/>
    <s v="R1021"/>
    <n v="42"/>
  </r>
  <r>
    <s v="Id969"/>
    <s v="Jessica L"/>
    <n v="37.68"/>
    <n v="4.29"/>
    <s v="yes"/>
    <s v="No"/>
    <s v="No"/>
    <n v="0"/>
    <x v="1"/>
    <s v="Obesity"/>
    <s v="Normal"/>
    <d v="1985-09-09T00:00:00"/>
    <n v="11419.49"/>
    <s v="tier - 3"/>
    <s v="tier - 1"/>
    <s v="R1012"/>
    <n v="37"/>
  </r>
  <r>
    <s v="Id970"/>
    <s v="Brandon F"/>
    <n v="35.49"/>
    <n v="4.74"/>
    <s v="yes"/>
    <s v="No"/>
    <s v="Yes"/>
    <n v="1"/>
    <x v="1"/>
    <s v="Obesity"/>
    <s v="Normal"/>
    <d v="1983-12-23T00:00:00"/>
    <n v="11412.02"/>
    <s v="tier - 3"/>
    <s v="tier - 1"/>
    <s v="R1021"/>
    <n v="39"/>
  </r>
  <r>
    <s v="Id971"/>
    <s v="Melissa"/>
    <n v="44.7"/>
    <n v="7.6"/>
    <s v="yes"/>
    <s v="No"/>
    <s v="No"/>
    <n v="2"/>
    <x v="1"/>
    <s v="Obesity"/>
    <s v="Diabetes"/>
    <d v="1970-08-07T00:00:00"/>
    <n v="11411.69"/>
    <s v="tier - 3"/>
    <s v="tier - 2"/>
    <s v="R1011"/>
    <n v="52"/>
  </r>
  <r>
    <s v="Id972"/>
    <s v="Danielle N"/>
    <n v="38.380000000000003"/>
    <n v="8.5"/>
    <s v="yes"/>
    <s v="No"/>
    <s v="No"/>
    <n v="2"/>
    <x v="1"/>
    <s v="Obesity"/>
    <s v="Diabetes"/>
    <d v="1970-12-02T00:00:00"/>
    <n v="11396.9"/>
    <s v="tier - 3"/>
    <s v="tier - 3"/>
    <s v="R1024"/>
    <n v="52"/>
  </r>
  <r>
    <s v="Id973"/>
    <s v="Matthew"/>
    <n v="35.244999999999997"/>
    <n v="11.22"/>
    <s v="yes"/>
    <s v="No"/>
    <s v="No"/>
    <n v="0"/>
    <x v="1"/>
    <s v="Obesity"/>
    <s v="Diabetes"/>
    <d v="1967-08-19T00:00:00"/>
    <n v="11394.07"/>
    <s v="tier - 3"/>
    <s v="tier - 1"/>
    <s v="R1018"/>
    <n v="55"/>
  </r>
  <r>
    <s v="Id974"/>
    <s v=".  Bettina"/>
    <n v="49.84"/>
    <n v="5.0999999999999996"/>
    <s v="yes"/>
    <s v="No"/>
    <s v="Yes"/>
    <n v="1"/>
    <x v="1"/>
    <s v="Obesity"/>
    <s v="Normal"/>
    <d v="1997-06-28T00:00:00"/>
    <n v="11388.27"/>
    <s v="tier - 3"/>
    <s v="tier - 2"/>
    <s v="R1026"/>
    <n v="25"/>
  </r>
  <r>
    <s v="Id975"/>
    <s v="Alexander"/>
    <n v="49.06"/>
    <n v="5.43"/>
    <s v="yes"/>
    <s v="No"/>
    <s v="No"/>
    <n v="1"/>
    <x v="1"/>
    <s v="Obesity"/>
    <s v="Normal"/>
    <d v="1964-11-13T00:00:00"/>
    <n v="11381.33"/>
    <s v="tier - 3"/>
    <s v="tier - 2"/>
    <s v="R1013"/>
    <n v="58"/>
  </r>
  <r>
    <s v="Id976"/>
    <s v=".  Holli"/>
    <n v="30.88"/>
    <n v="5.82"/>
    <s v="No"/>
    <s v="No"/>
    <s v="No"/>
    <n v="2"/>
    <x v="1"/>
    <s v="Obesity"/>
    <s v="Prediabetes"/>
    <d v="1972-09-06T00:00:00"/>
    <n v="11378.57"/>
    <s v="tier - 3"/>
    <s v="tier - 2"/>
    <s v="R1025"/>
    <n v="50"/>
  </r>
  <r>
    <s v="Id977"/>
    <s v=".  Heather C"/>
    <n v="33.35"/>
    <n v="6.05"/>
    <s v="No"/>
    <s v="No"/>
    <s v="Yes"/>
    <n v="1"/>
    <x v="1"/>
    <s v="Obesity"/>
    <s v="Prediabetes"/>
    <d v="1979-07-07T00:00:00"/>
    <n v="11369.39"/>
    <s v="tier - 3"/>
    <s v="tier - 1"/>
    <s v="R1026"/>
    <n v="43"/>
  </r>
  <r>
    <s v="Id978"/>
    <s v="Kyle"/>
    <n v="38"/>
    <n v="6.38"/>
    <s v="yes"/>
    <s v="No"/>
    <s v="No"/>
    <n v="1"/>
    <x v="1"/>
    <s v="Obesity"/>
    <s v="Prediabetes"/>
    <d v="1964-12-13T00:00:00"/>
    <n v="11365.95"/>
    <s v="tier - 3"/>
    <s v="tier - 2"/>
    <s v="R1011"/>
    <n v="58"/>
  </r>
  <r>
    <s v="Id979"/>
    <s v="Thomas J"/>
    <n v="36.08"/>
    <n v="5.73"/>
    <s v="yes"/>
    <s v="No"/>
    <s v="No"/>
    <n v="1"/>
    <x v="1"/>
    <s v="Obesity"/>
    <s v="Prediabetes"/>
    <d v="1964-09-03T00:00:00"/>
    <n v="11363.28"/>
    <s v="tier - 3"/>
    <s v="tier - 1"/>
    <s v="R1013"/>
    <n v="58"/>
  </r>
  <r>
    <s v="Id980"/>
    <s v="Chris"/>
    <n v="35.700000000000003"/>
    <n v="5.47"/>
    <s v="yes"/>
    <s v="No"/>
    <s v="No"/>
    <n v="1"/>
    <x v="1"/>
    <s v="Obesity"/>
    <s v="Normal"/>
    <d v="1964-06-04T00:00:00"/>
    <n v="11362.76"/>
    <s v="tier - 3"/>
    <s v="tier - 1"/>
    <s v="R1011"/>
    <n v="59"/>
  </r>
  <r>
    <s v="Id981"/>
    <s v="Graham"/>
    <n v="34.01"/>
    <n v="11.3"/>
    <s v="No"/>
    <s v="No"/>
    <s v="No"/>
    <n v="0"/>
    <x v="1"/>
    <s v="Obesity"/>
    <s v="Diabetes"/>
    <d v="1965-09-26T00:00:00"/>
    <n v="11356.66"/>
    <s v="tier - 3"/>
    <s v="tier - 3"/>
    <s v="R1012"/>
    <n v="57"/>
  </r>
  <r>
    <s v="Id982"/>
    <s v="Garrett"/>
    <n v="31.54"/>
    <n v="6.72"/>
    <s v="No"/>
    <s v="No"/>
    <s v="No"/>
    <n v="0"/>
    <x v="1"/>
    <s v="Obesity"/>
    <s v="Diabetes"/>
    <d v="1965-11-29T00:00:00"/>
    <n v="11353.23"/>
    <s v="tier - 3"/>
    <s v="tier - 1"/>
    <s v="R1012"/>
    <n v="57"/>
  </r>
  <r>
    <s v="Id983"/>
    <s v="Andrew"/>
    <n v="23.3"/>
    <n v="5.36"/>
    <s v="yes"/>
    <s v="No"/>
    <s v="No"/>
    <n v="1"/>
    <x v="1"/>
    <s v="Healthy Weight"/>
    <s v="Normal"/>
    <d v="1964-08-12T00:00:00"/>
    <n v="11345.52"/>
    <s v="tier - 3"/>
    <s v="tier - 3"/>
    <s v="R1011"/>
    <n v="58"/>
  </r>
  <r>
    <s v="Id984"/>
    <s v=".  Annabelle M"/>
    <n v="27.75"/>
    <n v="9.8800000000000008"/>
    <s v="No"/>
    <s v="No"/>
    <s v="No"/>
    <n v="0"/>
    <x v="1"/>
    <s v="Overweight"/>
    <s v="Diabetes"/>
    <d v="1968-11-02T00:00:00"/>
    <n v="11344.32"/>
    <s v="tier - 3"/>
    <s v="tier - 2"/>
    <s v="R1025"/>
    <n v="54"/>
  </r>
  <r>
    <s v="Id985"/>
    <s v="Daniel T."/>
    <n v="42.46"/>
    <n v="4.1100000000000003"/>
    <s v="No"/>
    <s v="No"/>
    <s v="No"/>
    <n v="0"/>
    <x v="1"/>
    <s v="Obesity"/>
    <s v="Normal"/>
    <d v="1989-08-19T00:00:00"/>
    <n v="11326.71"/>
    <s v="tier - 3"/>
    <s v="tier - 3"/>
    <s v="R1013"/>
    <n v="33"/>
  </r>
  <r>
    <s v="Id986"/>
    <s v="Deanne"/>
    <n v="54.47"/>
    <n v="7.48"/>
    <s v="No"/>
    <s v="No"/>
    <s v="No"/>
    <n v="0"/>
    <x v="1"/>
    <s v="Obesity"/>
    <s v="Diabetes"/>
    <d v="2002-12-20T00:00:00"/>
    <n v="11321.49"/>
    <s v="tier - 3"/>
    <s v="tier - 3"/>
    <s v="R1012"/>
    <n v="20"/>
  </r>
  <r>
    <s v="Id987"/>
    <s v="Carrie"/>
    <n v="24.93"/>
    <n v="9.18"/>
    <s v="yes"/>
    <s v="No"/>
    <s v="Yes"/>
    <n v="1"/>
    <x v="1"/>
    <s v="Overweight"/>
    <s v="Diabetes"/>
    <d v="1963-12-11T00:00:00"/>
    <n v="11319.12"/>
    <s v="tier - 3"/>
    <s v="tier - 1"/>
    <s v="R1012"/>
    <n v="59"/>
  </r>
  <r>
    <s v="Id988"/>
    <s v=".  Suzanne"/>
    <n v="48.12"/>
    <n v="4.51"/>
    <s v="yes"/>
    <s v="No"/>
    <s v="No"/>
    <n v="1"/>
    <x v="1"/>
    <s v="Obesity"/>
    <s v="Normal"/>
    <d v="1995-10-10T00:00:00"/>
    <n v="11318.57"/>
    <s v="tier - 3"/>
    <s v="tier - 2"/>
    <s v="R1026"/>
    <n v="27"/>
  </r>
  <r>
    <s v="Id989"/>
    <s v="Jasmine P."/>
    <n v="24.91"/>
    <n v="7.33"/>
    <s v="yes"/>
    <s v="No"/>
    <s v="Yes"/>
    <n v="1"/>
    <x v="1"/>
    <s v="Overweight"/>
    <s v="Diabetes"/>
    <d v="1963-10-22T00:00:00"/>
    <n v="11312.33"/>
    <s v="tier - 3"/>
    <s v="tier - 3"/>
    <s v="R1012"/>
    <n v="59"/>
  </r>
  <r>
    <s v="Id990"/>
    <s v="Jennifer"/>
    <n v="27.645"/>
    <n v="10.56"/>
    <s v="No"/>
    <s v="No"/>
    <s v="No"/>
    <n v="0"/>
    <x v="1"/>
    <s v="Overweight"/>
    <s v="Diabetes"/>
    <d v="1968-12-06T00:00:00"/>
    <n v="11305.93"/>
    <s v="tier - 3"/>
    <s v="tier - 1"/>
    <s v="R1012"/>
    <n v="54"/>
  </r>
  <r>
    <s v="Id991"/>
    <s v="Tracie"/>
    <n v="33.700000000000003"/>
    <n v="4.01"/>
    <s v="No"/>
    <s v="No"/>
    <s v="No"/>
    <n v="2"/>
    <x v="1"/>
    <s v="Obesity"/>
    <s v="Normal"/>
    <d v="1972-09-25T00:00:00"/>
    <n v="11299.34"/>
    <s v="tier - 3"/>
    <s v="tier - 2"/>
    <s v="R1011"/>
    <n v="50"/>
  </r>
  <r>
    <s v="Id992"/>
    <s v="Tristan D."/>
    <n v="38.93"/>
    <n v="5.64"/>
    <s v="yes"/>
    <s v="No"/>
    <s v="No"/>
    <n v="1"/>
    <x v="1"/>
    <s v="Obesity"/>
    <s v="Normal"/>
    <d v="1988-06-14T00:00:00"/>
    <n v="11294.57"/>
    <s v="tier - 3"/>
    <s v="tier - 1"/>
    <s v="R1022"/>
    <n v="34"/>
  </r>
  <r>
    <s v="Id993"/>
    <s v="Peiweng"/>
    <n v="32.774999999999999"/>
    <n v="8.02"/>
    <s v="yes"/>
    <s v="No"/>
    <s v="No"/>
    <n v="2"/>
    <x v="1"/>
    <s v="Obesity"/>
    <s v="Diabetes"/>
    <d v="1970-10-22T00:00:00"/>
    <n v="11289.11"/>
    <s v="tier - 3"/>
    <s v="tier - 1"/>
    <s v="R1012"/>
    <n v="52"/>
  </r>
  <r>
    <s v="Id994"/>
    <s v="Theresa M."/>
    <n v="29.83"/>
    <n v="7.2"/>
    <s v="yes"/>
    <s v="No"/>
    <s v="No"/>
    <n v="0"/>
    <x v="1"/>
    <s v="Overweight"/>
    <s v="Diabetes"/>
    <d v="1967-08-14T00:00:00"/>
    <n v="11286.54"/>
    <s v="tier - 3"/>
    <s v="tier - 3"/>
    <s v="R1024"/>
    <n v="55"/>
  </r>
  <r>
    <s v="Id995"/>
    <s v="Daniel J"/>
    <n v="28.31"/>
    <n v="4.55"/>
    <s v="No"/>
    <s v="yes"/>
    <s v="No"/>
    <n v="1"/>
    <x v="1"/>
    <s v="Overweight"/>
    <s v="Normal"/>
    <d v="2004-06-04T00:00:00"/>
    <n v="11272.33"/>
    <s v="tier - 3"/>
    <s v="tier - 2"/>
    <s v="R1019"/>
    <n v="19"/>
  </r>
  <r>
    <s v="Id996"/>
    <s v=".  Courtney M."/>
    <n v="29.79"/>
    <n v="9.0299999999999994"/>
    <s v="No"/>
    <s v="No"/>
    <s v="No"/>
    <n v="0"/>
    <x v="1"/>
    <s v="Overweight"/>
    <s v="Diabetes"/>
    <d v="1971-06-26T00:00:00"/>
    <n v="11265.71"/>
    <s v="tier - 3"/>
    <s v="tier - 1"/>
    <s v="R1025"/>
    <n v="51"/>
  </r>
  <r>
    <s v="Id997"/>
    <s v="Jose A."/>
    <n v="36.6"/>
    <n v="5.2"/>
    <s v="yes"/>
    <s v="No"/>
    <s v="Yes"/>
    <n v="1"/>
    <x v="1"/>
    <s v="Obesity"/>
    <s v="Normal"/>
    <d v="1969-09-11T00:00:00"/>
    <n v="11264.54"/>
    <s v="tier - 3"/>
    <s v="tier - 2"/>
    <s v="R1011"/>
    <n v="53"/>
  </r>
  <r>
    <s v="Id998"/>
    <s v=".  Lauren"/>
    <n v="35.93"/>
    <n v="8.3000000000000007"/>
    <s v="yes"/>
    <s v="No"/>
    <s v="No"/>
    <n v="0"/>
    <x v="1"/>
    <s v="Obesity"/>
    <s v="Diabetes"/>
    <d v="1981-06-02T00:00:00"/>
    <n v="11255.29"/>
    <s v="tier - 3"/>
    <s v="tier - 1"/>
    <s v="R1026"/>
    <n v="42"/>
  </r>
  <r>
    <s v="Id999"/>
    <s v="Jonathon M."/>
    <n v="28.6"/>
    <n v="5.56"/>
    <s v="yes"/>
    <s v="No"/>
    <s v="Yes"/>
    <n v="1"/>
    <x v="1"/>
    <s v="Overweight"/>
    <s v="Normal"/>
    <d v="1969-10-20T00:00:00"/>
    <n v="11253.42"/>
    <s v="tier - 3"/>
    <s v="tier - 1"/>
    <s v="R1011"/>
    <n v="53"/>
  </r>
  <r>
    <s v="Id1000"/>
    <s v=".  Stephanie A"/>
    <n v="39.17"/>
    <n v="4.1500000000000004"/>
    <s v="No"/>
    <s v="No"/>
    <s v="No"/>
    <n v="0"/>
    <x v="1"/>
    <s v="Obesity"/>
    <s v="Normal"/>
    <d v="1989-11-17T00:00:00"/>
    <n v="11250.43"/>
    <s v="tier - 3"/>
    <s v="tier - 2"/>
    <s v="R1026"/>
    <n v="33"/>
  </r>
  <r>
    <s v="Id1001"/>
    <s v="Patrick"/>
    <n v="26.41"/>
    <n v="5.99"/>
    <s v="yes"/>
    <s v="No"/>
    <s v="Yes"/>
    <n v="1"/>
    <x v="1"/>
    <s v="Overweight"/>
    <s v="Prediabetes"/>
    <d v="1969-09-30T00:00:00"/>
    <n v="11244.38"/>
    <s v="tier - 3"/>
    <s v="tier - 1"/>
    <s v="R1016"/>
    <n v="53"/>
  </r>
  <r>
    <s v="Id1002"/>
    <s v=".  Krista"/>
    <n v="30.63"/>
    <n v="5.8"/>
    <s v="yes"/>
    <s v="No"/>
    <s v="No"/>
    <n v="0"/>
    <x v="1"/>
    <s v="Obesity"/>
    <s v="Prediabetes"/>
    <d v="1976-12-28T00:00:00"/>
    <n v="11217.35"/>
    <s v="tier - 3"/>
    <s v="tier - 2"/>
    <s v="R1025"/>
    <n v="46"/>
  </r>
  <r>
    <s v="Id1003"/>
    <s v="Jenessa"/>
    <n v="31.73"/>
    <n v="7.32"/>
    <s v="yes"/>
    <s v="No"/>
    <s v="No"/>
    <n v="2"/>
    <x v="1"/>
    <s v="Obesity"/>
    <s v="Diabetes"/>
    <d v="1970-12-14T00:00:00"/>
    <n v="11187.66"/>
    <s v="tier - 3"/>
    <s v="tier - 2"/>
    <s v="R1012"/>
    <n v="52"/>
  </r>
  <r>
    <s v="Id1004"/>
    <s v="Ryan M."/>
    <n v="30.7"/>
    <n v="5.16"/>
    <s v="No"/>
    <s v="No"/>
    <s v="No"/>
    <n v="2"/>
    <x v="1"/>
    <s v="Obesity"/>
    <s v="Normal"/>
    <d v="1972-09-03T00:00:00"/>
    <n v="11186.2"/>
    <s v="tier - 3"/>
    <s v="tier - 2"/>
    <s v="R1021"/>
    <n v="50"/>
  </r>
  <r>
    <s v="Id1005"/>
    <s v="Thomas"/>
    <n v="25.934999999999999"/>
    <n v="5.96"/>
    <s v="yes"/>
    <s v="No"/>
    <s v="No"/>
    <n v="2"/>
    <x v="1"/>
    <s v="Overweight"/>
    <s v="Prediabetes"/>
    <d v="1966-08-06T00:00:00"/>
    <n v="11165.42"/>
    <s v="tier - 3"/>
    <s v="tier - 1"/>
    <s v="R1016"/>
    <n v="56"/>
  </r>
  <r>
    <s v="Id1006"/>
    <s v="Amanda N."/>
    <n v="35.9"/>
    <n v="4.8499999999999996"/>
    <s v="yes"/>
    <s v="No"/>
    <s v="Yes"/>
    <n v="1"/>
    <x v="1"/>
    <s v="Obesity"/>
    <s v="Normal"/>
    <d v="1969-10-25T00:00:00"/>
    <n v="11163.57"/>
    <s v="tier - 3"/>
    <s v="tier - 2"/>
    <s v="R1011"/>
    <n v="53"/>
  </r>
  <r>
    <s v="Id1007"/>
    <s v="Teresa P."/>
    <n v="26.7"/>
    <n v="5.09"/>
    <s v="yes"/>
    <s v="No"/>
    <s v="Yes"/>
    <n v="1"/>
    <x v="1"/>
    <s v="Overweight"/>
    <s v="Normal"/>
    <d v="1969-06-30T00:00:00"/>
    <n v="11150.78"/>
    <s v="tier - 3"/>
    <s v="tier - 2"/>
    <s v="R1011"/>
    <n v="53"/>
  </r>
  <r>
    <s v="Id1008"/>
    <s v="Dorian"/>
    <n v="33.71"/>
    <n v="4.9400000000000004"/>
    <s v="No"/>
    <s v="No"/>
    <s v="No"/>
    <n v="0"/>
    <x v="1"/>
    <s v="Obesity"/>
    <s v="Normal"/>
    <d v="1980-09-20T00:00:00"/>
    <n v="11103.33"/>
    <s v="tier - 3"/>
    <s v="tier - 1"/>
    <s v="R1021"/>
    <n v="42"/>
  </r>
  <r>
    <s v="Id1009"/>
    <s v="Amy"/>
    <n v="41.91"/>
    <n v="4.92"/>
    <s v="yes"/>
    <s v="No"/>
    <s v="No"/>
    <n v="2"/>
    <x v="1"/>
    <s v="Obesity"/>
    <s v="Normal"/>
    <d v="1966-12-05T00:00:00"/>
    <n v="11093.62"/>
    <s v="tier - 3"/>
    <s v="tier - 1"/>
    <s v="R1013"/>
    <n v="56"/>
  </r>
  <r>
    <s v="Id1010"/>
    <s v="Aberu"/>
    <n v="39.82"/>
    <n v="6.05"/>
    <s v="yes"/>
    <s v="No"/>
    <s v="No"/>
    <n v="2"/>
    <x v="1"/>
    <s v="Obesity"/>
    <s v="Prediabetes"/>
    <d v="1966-11-09T00:00:00"/>
    <n v="11090.72"/>
    <s v="tier - 3"/>
    <s v="tier - 1"/>
    <s v="R1013"/>
    <n v="56"/>
  </r>
  <r>
    <s v="Id1011"/>
    <s v="Ashley"/>
    <n v="28.12"/>
    <n v="4.67"/>
    <s v="No"/>
    <s v="No"/>
    <s v="No"/>
    <n v="2"/>
    <x v="1"/>
    <s v="Overweight"/>
    <s v="Normal"/>
    <d v="1972-11-07T00:00:00"/>
    <n v="11085.59"/>
    <s v="tier - 3"/>
    <s v="tier - 2"/>
    <s v="R1012"/>
    <n v="50"/>
  </r>
  <r>
    <s v="Id1012"/>
    <s v="Anna E"/>
    <n v="26.98"/>
    <n v="9.81"/>
    <s v="yes"/>
    <s v="No"/>
    <s v="No"/>
    <n v="0"/>
    <x v="1"/>
    <s v="Overweight"/>
    <s v="Diabetes"/>
    <d v="1967-10-04T00:00:00"/>
    <n v="11082.58"/>
    <s v="tier - 3"/>
    <s v="tier - 2"/>
    <s v="R1012"/>
    <n v="55"/>
  </r>
  <r>
    <s v="Id1013"/>
    <s v="Tania K."/>
    <n v="27.2"/>
    <n v="6.06"/>
    <s v="yes"/>
    <s v="No"/>
    <s v="No"/>
    <n v="2"/>
    <x v="1"/>
    <s v="Overweight"/>
    <s v="Prediabetes"/>
    <d v="1966-10-20T00:00:00"/>
    <n v="11073.18"/>
    <s v="tier - 3"/>
    <s v="tier - 3"/>
    <s v="R1011"/>
    <n v="56"/>
  </r>
  <r>
    <s v="Id1014"/>
    <s v="Ashley E"/>
    <n v="25.3"/>
    <n v="5.19"/>
    <s v="yes"/>
    <s v="No"/>
    <s v="No"/>
    <n v="2"/>
    <x v="1"/>
    <s v="Overweight"/>
    <s v="Normal"/>
    <d v="1966-08-07T00:00:00"/>
    <n v="11070.54"/>
    <s v="tier - 3"/>
    <s v="tier - 3"/>
    <s v="R1011"/>
    <n v="56"/>
  </r>
  <r>
    <s v="Id1015"/>
    <s v="Aleksandra"/>
    <n v="30.25"/>
    <n v="10.16"/>
    <s v="No"/>
    <s v="No"/>
    <s v="No"/>
    <n v="0"/>
    <x v="1"/>
    <s v="Obesity"/>
    <s v="Diabetes"/>
    <d v="1971-11-09T00:00:00"/>
    <n v="11068.77"/>
    <s v="tier - 3"/>
    <s v="tier - 2"/>
    <s v="R1012"/>
    <n v="51"/>
  </r>
  <r>
    <s v="Id1016"/>
    <s v="Valery L"/>
    <n v="54"/>
    <n v="4.68"/>
    <s v="yes"/>
    <s v="yes"/>
    <s v="No"/>
    <n v="2"/>
    <x v="1"/>
    <s v="Obesity"/>
    <s v="Normal"/>
    <d v="2000-10-18T00:00:00"/>
    <n v="11068.7"/>
    <s v="tier - 3"/>
    <s v="tier - 1"/>
    <s v="R1011"/>
    <n v="22"/>
  </r>
  <r>
    <s v="Id1017"/>
    <s v=".  Joanna G."/>
    <n v="51.86"/>
    <n v="5.32"/>
    <s v="yes"/>
    <s v="No"/>
    <s v="No"/>
    <n v="0"/>
    <x v="1"/>
    <s v="Obesity"/>
    <s v="Normal"/>
    <d v="2001-08-17T00:00:00"/>
    <n v="11046.02"/>
    <s v="tier - 3"/>
    <s v="tier - 1"/>
    <s v="R1026"/>
    <n v="21"/>
  </r>
  <r>
    <s v="Id1018"/>
    <s v=".  Stefanie F."/>
    <n v="31.39"/>
    <n v="6.99"/>
    <s v="No"/>
    <s v="No"/>
    <s v="No"/>
    <n v="0"/>
    <x v="1"/>
    <s v="Obesity"/>
    <s v="Diabetes"/>
    <d v="1974-10-30T00:00:00"/>
    <n v="11037.85"/>
    <s v="tier - 3"/>
    <s v="tier - 2"/>
    <s v="R1025"/>
    <n v="48"/>
  </r>
  <r>
    <s v="Id1019"/>
    <s v="Stephen"/>
    <n v="39.97"/>
    <n v="5.55"/>
    <s v="No"/>
    <s v="No"/>
    <s v="No"/>
    <n v="0"/>
    <x v="1"/>
    <s v="Obesity"/>
    <s v="Normal"/>
    <d v="1989-11-25T00:00:00"/>
    <n v="11037.51"/>
    <s v="tier - 3"/>
    <s v="tier - 1"/>
    <s v="R1012"/>
    <n v="33"/>
  </r>
  <r>
    <s v="Id1020"/>
    <s v="Liza J."/>
    <n v="41.23"/>
    <n v="6.94"/>
    <s v="No"/>
    <s v="No"/>
    <s v="No"/>
    <n v="0"/>
    <x v="1"/>
    <s v="Obesity"/>
    <s v="Diabetes"/>
    <d v="1974-07-10T00:00:00"/>
    <n v="11033.66"/>
    <s v="tier - 3"/>
    <s v="tier - 3"/>
    <s v="R1012"/>
    <n v="48"/>
  </r>
  <r>
    <s v="Id1021"/>
    <s v="Ian M."/>
    <n v="49.45"/>
    <n v="4.2"/>
    <s v="yes"/>
    <s v="No"/>
    <s v="No"/>
    <n v="0"/>
    <x v="1"/>
    <s v="Obesity"/>
    <s v="Normal"/>
    <d v="1996-06-21T00:00:00"/>
    <n v="11028.56"/>
    <s v="tier - 3"/>
    <s v="tier - 3"/>
    <s v="R1012"/>
    <n v="26"/>
  </r>
  <r>
    <s v="Id1022"/>
    <s v="Claudia L."/>
    <n v="41.04"/>
    <n v="5.59"/>
    <s v="No"/>
    <s v="No"/>
    <s v="No"/>
    <n v="0"/>
    <x v="1"/>
    <s v="Obesity"/>
    <s v="Normal"/>
    <d v="1991-09-26T00:00:00"/>
    <n v="11018.05"/>
    <s v="tier - 3"/>
    <s v="tier - 2"/>
    <s v="R1012"/>
    <n v="31"/>
  </r>
  <r>
    <s v="Id1023"/>
    <s v="Jessica M"/>
    <n v="27.93"/>
    <n v="9.9600000000000009"/>
    <s v="No"/>
    <s v="No"/>
    <s v="No"/>
    <n v="0"/>
    <x v="1"/>
    <s v="Overweight"/>
    <s v="Diabetes"/>
    <d v="1974-08-15T00:00:00"/>
    <n v="11015.17"/>
    <s v="tier - 3"/>
    <s v="tier - 1"/>
    <s v="R1012"/>
    <n v="48"/>
  </r>
  <r>
    <s v="Id1024"/>
    <s v="Billy Jr."/>
    <n v="21.01"/>
    <n v="7.37"/>
    <s v="No"/>
    <s v="No"/>
    <s v="No"/>
    <n v="0"/>
    <x v="1"/>
    <s v="Healthy Weight"/>
    <s v="Diabetes"/>
    <d v="1968-08-24T00:00:00"/>
    <n v="11013.71"/>
    <s v="tier - 3"/>
    <s v="tier - 1"/>
    <s v="R1013"/>
    <n v="54"/>
  </r>
  <r>
    <s v="Id1025"/>
    <s v="David"/>
    <n v="52.37"/>
    <n v="5.0599999999999996"/>
    <s v="yes"/>
    <s v="yes"/>
    <s v="No"/>
    <n v="2"/>
    <x v="1"/>
    <s v="Obesity"/>
    <s v="Normal"/>
    <d v="2000-12-17T00:00:00"/>
    <n v="10991.58"/>
    <s v="tier - 3"/>
    <s v="tier - 3"/>
    <s v="R1012"/>
    <n v="22"/>
  </r>
  <r>
    <s v="Id1026"/>
    <s v="Tim"/>
    <n v="40.369999999999997"/>
    <n v="8.2100000000000009"/>
    <s v="No"/>
    <s v="No"/>
    <s v="No"/>
    <n v="0"/>
    <x v="1"/>
    <s v="Obesity"/>
    <s v="Diabetes"/>
    <d v="1965-08-18T00:00:00"/>
    <n v="10982.5"/>
    <s v="tier - 3"/>
    <s v="tier - 3"/>
    <s v="R1013"/>
    <n v="57"/>
  </r>
  <r>
    <s v="Id1027"/>
    <s v="Emma M"/>
    <n v="41.47"/>
    <n v="10.34"/>
    <s v="No"/>
    <s v="No"/>
    <s v="No"/>
    <n v="2"/>
    <x v="1"/>
    <s v="Obesity"/>
    <s v="Diabetes"/>
    <d v="1973-11-21T00:00:00"/>
    <n v="10977.21"/>
    <s v="tier - 3"/>
    <s v="tier - 1"/>
    <s v="R1013"/>
    <n v="49"/>
  </r>
  <r>
    <s v="Id1028"/>
    <s v="Tim"/>
    <n v="33.725000000000001"/>
    <n v="5.51"/>
    <s v="yes"/>
    <s v="No"/>
    <s v="No"/>
    <n v="2"/>
    <x v="1"/>
    <s v="Obesity"/>
    <s v="Normal"/>
    <d v="1966-06-09T00:00:00"/>
    <n v="10976.25"/>
    <s v="tier - 3"/>
    <s v="tier - 2"/>
    <s v="R1012"/>
    <n v="56"/>
  </r>
  <r>
    <s v="Id1029"/>
    <s v="Patrick"/>
    <n v="28.1"/>
    <n v="11.2"/>
    <s v="No"/>
    <s v="No"/>
    <s v="No"/>
    <n v="0"/>
    <x v="1"/>
    <s v="Overweight"/>
    <s v="Diabetes"/>
    <d v="1965-07-19T00:00:00"/>
    <n v="10965.45"/>
    <s v="tier - 3"/>
    <s v="tier - 2"/>
    <s v="R1011"/>
    <n v="57"/>
  </r>
  <r>
    <s v="Id1030"/>
    <s v="Bridget K."/>
    <n v="37.43"/>
    <n v="4.3499999999999996"/>
    <s v="yes"/>
    <s v="No"/>
    <s v="Yes"/>
    <n v="1"/>
    <x v="1"/>
    <s v="Obesity"/>
    <s v="Normal"/>
    <d v="1969-06-14T00:00:00"/>
    <n v="10959.69"/>
    <s v="tier - 3"/>
    <s v="tier - 3"/>
    <s v="R1012"/>
    <n v="53"/>
  </r>
  <r>
    <s v="Id1031"/>
    <s v="Gabriel"/>
    <n v="23.7"/>
    <n v="10.45"/>
    <s v="No"/>
    <s v="No"/>
    <s v="No"/>
    <n v="0"/>
    <x v="1"/>
    <s v="Healthy Weight"/>
    <s v="Diabetes"/>
    <d v="1965-11-04T00:00:00"/>
    <n v="10959.33"/>
    <s v="tier - 3"/>
    <s v="tier - 3"/>
    <s v="R1011"/>
    <n v="57"/>
  </r>
  <r>
    <s v="Id1032"/>
    <s v="Natasha"/>
    <n v="24.795000000000002"/>
    <n v="4.07"/>
    <s v="yes"/>
    <s v="No"/>
    <s v="Yes"/>
    <n v="1"/>
    <x v="1"/>
    <s v="Healthy Weight"/>
    <s v="Normal"/>
    <d v="1969-08-10T00:00:00"/>
    <n v="10942.13"/>
    <s v="tier - 3"/>
    <s v="tier - 3"/>
    <s v="R1012"/>
    <n v="53"/>
  </r>
  <r>
    <s v="Id1033"/>
    <s v="Abby A."/>
    <n v="31.9"/>
    <n v="8.34"/>
    <s v="No"/>
    <s v="No"/>
    <s v="No"/>
    <n v="0"/>
    <x v="1"/>
    <s v="Obesity"/>
    <s v="Diabetes"/>
    <d v="1968-11-12T00:00:00"/>
    <n v="10928.85"/>
    <s v="tier - 3"/>
    <s v="tier - 3"/>
    <s v="R1013"/>
    <n v="54"/>
  </r>
  <r>
    <s v="Id1034"/>
    <s v="Michelle"/>
    <n v="32.68"/>
    <n v="7.41"/>
    <s v="No"/>
    <s v="No"/>
    <s v="No"/>
    <n v="0"/>
    <x v="1"/>
    <s v="Obesity"/>
    <s v="Diabetes"/>
    <d v="1968-10-13T00:00:00"/>
    <n v="10923.93"/>
    <s v="tier - 3"/>
    <s v="tier - 1"/>
    <s v="R1024"/>
    <n v="54"/>
  </r>
  <r>
    <s v="Id1035"/>
    <s v="Mckendree"/>
    <n v="47.13"/>
    <n v="4.3099999999999996"/>
    <s v="No"/>
    <s v="No"/>
    <s v="No"/>
    <n v="0"/>
    <x v="1"/>
    <s v="Obesity"/>
    <s v="Normal"/>
    <d v="1994-11-06T00:00:00"/>
    <n v="10886.66"/>
    <s v="tier - 3"/>
    <s v="tier - 3"/>
    <s v="R1012"/>
    <n v="28"/>
  </r>
  <r>
    <s v="Id1036"/>
    <s v="Tara"/>
    <n v="36.67"/>
    <n v="10.83"/>
    <s v="No"/>
    <s v="No"/>
    <s v="No"/>
    <n v="0"/>
    <x v="1"/>
    <s v="Obesity"/>
    <s v="Diabetes"/>
    <d v="1971-10-20T00:00:00"/>
    <n v="10848.13"/>
    <s v="tier - 3"/>
    <s v="tier - 3"/>
    <s v="R1012"/>
    <n v="51"/>
  </r>
  <r>
    <s v="Id1037"/>
    <s v="Daniel"/>
    <n v="33.630000000000003"/>
    <n v="11.31"/>
    <s v="No"/>
    <s v="No"/>
    <s v="No"/>
    <n v="0"/>
    <x v="1"/>
    <s v="Obesity"/>
    <s v="Diabetes"/>
    <d v="1968-09-28T00:00:00"/>
    <n v="10825.25"/>
    <s v="tier - 3"/>
    <s v="tier - 3"/>
    <s v="R1012"/>
    <n v="54"/>
  </r>
  <r>
    <s v="Id1038"/>
    <s v="Joshua P"/>
    <n v="32.67"/>
    <n v="11.81"/>
    <s v="yes"/>
    <s v="No"/>
    <s v="No"/>
    <n v="0"/>
    <x v="1"/>
    <s v="Obesity"/>
    <s v="Diabetes"/>
    <d v="1967-10-02T00:00:00"/>
    <n v="10807.49"/>
    <s v="tier - 3"/>
    <s v="tier - 2"/>
    <s v="R1013"/>
    <n v="55"/>
  </r>
  <r>
    <s v="Id1039"/>
    <s v="Erin C"/>
    <n v="33.299999999999997"/>
    <n v="8.26"/>
    <s v="yes"/>
    <s v="No"/>
    <s v="No"/>
    <n v="2"/>
    <x v="1"/>
    <s v="Obesity"/>
    <s v="Diabetes"/>
    <d v="1970-06-18T00:00:00"/>
    <n v="10806.84"/>
    <s v="tier - 3"/>
    <s v="tier - 2"/>
    <s v="R1011"/>
    <n v="52"/>
  </r>
  <r>
    <s v="Id1040"/>
    <s v="Shure"/>
    <n v="30.78"/>
    <n v="10.74"/>
    <s v="yes"/>
    <s v="No"/>
    <s v="No"/>
    <n v="2"/>
    <x v="1"/>
    <s v="Obesity"/>
    <s v="Diabetes"/>
    <d v="1970-07-28T00:00:00"/>
    <n v="10797.34"/>
    <s v="tier - 3"/>
    <s v="tier - 2"/>
    <s v="R1023"/>
    <n v="52"/>
  </r>
  <r>
    <s v="Id1041"/>
    <s v="Richard"/>
    <n v="28.975000000000001"/>
    <n v="7.69"/>
    <s v="yes"/>
    <s v="No"/>
    <s v="No"/>
    <n v="0"/>
    <x v="1"/>
    <s v="Overweight"/>
    <s v="Diabetes"/>
    <d v="1967-07-23T00:00:00"/>
    <n v="10796.35"/>
    <s v="tier - 3"/>
    <s v="tier - 1"/>
    <s v="R1019"/>
    <n v="55"/>
  </r>
  <r>
    <s v="Id1042"/>
    <s v="Brenda"/>
    <n v="33.4"/>
    <n v="4.84"/>
    <s v="No"/>
    <s v="No"/>
    <s v="No"/>
    <n v="0"/>
    <x v="1"/>
    <s v="Obesity"/>
    <s v="Normal"/>
    <d v="1999-11-24T00:00:00"/>
    <n v="10795.94"/>
    <s v="tier - 3"/>
    <s v="tier - 1"/>
    <s v="R1011"/>
    <n v="23"/>
  </r>
  <r>
    <s v="Id1043"/>
    <s v="Joseph M"/>
    <n v="21.5"/>
    <n v="9.77"/>
    <s v="yes"/>
    <s v="No"/>
    <s v="No"/>
    <n v="0"/>
    <x v="1"/>
    <s v="Healthy Weight"/>
    <s v="Diabetes"/>
    <d v="1967-06-11T00:00:00"/>
    <n v="10791.96"/>
    <s v="tier - 3"/>
    <s v="tier - 2"/>
    <s v="R1011"/>
    <n v="55"/>
  </r>
  <r>
    <s v="Id1044"/>
    <s v="Stephen J."/>
    <n v="38.14"/>
    <n v="5.84"/>
    <s v="No"/>
    <s v="No"/>
    <s v="No"/>
    <n v="0"/>
    <x v="1"/>
    <s v="Obesity"/>
    <s v="Prediabetes"/>
    <d v="1989-11-25T00:00:00"/>
    <n v="10769.75"/>
    <s v="tier - 3"/>
    <s v="tier - 2"/>
    <s v="R1022"/>
    <n v="33"/>
  </r>
  <r>
    <s v="Id1045"/>
    <s v=".  Kathya"/>
    <n v="35.42"/>
    <n v="8.6999999999999993"/>
    <s v="yes"/>
    <s v="No"/>
    <s v="No"/>
    <n v="1"/>
    <x v="1"/>
    <s v="Obesity"/>
    <s v="Diabetes"/>
    <d v="1986-08-29T00:00:00"/>
    <n v="10749.02"/>
    <s v="tier - 3"/>
    <s v="tier - 1"/>
    <s v="R1026"/>
    <n v="36"/>
  </r>
  <r>
    <s v="Id1046"/>
    <s v="Wesley"/>
    <n v="35.625"/>
    <n v="10.79"/>
    <s v="No"/>
    <s v="No"/>
    <s v="No"/>
    <n v="0"/>
    <x v="1"/>
    <s v="Obesity"/>
    <s v="Diabetes"/>
    <d v="1974-06-09T00:00:00"/>
    <n v="10736.87"/>
    <s v="tier - 3"/>
    <s v="tier - 1"/>
    <s v="R1016"/>
    <n v="48"/>
  </r>
  <r>
    <s v="Id1047"/>
    <s v="Tim"/>
    <n v="45.51"/>
    <n v="4.32"/>
    <s v="No"/>
    <s v="No"/>
    <s v="No"/>
    <n v="1"/>
    <x v="1"/>
    <s v="Obesity"/>
    <s v="Normal"/>
    <d v="1992-08-25T00:00:00"/>
    <n v="10719.57"/>
    <s v="tier - 3"/>
    <s v="tier - 1"/>
    <s v="R1012"/>
    <n v="30"/>
  </r>
  <r>
    <s v="Id1048"/>
    <s v="Jamie L."/>
    <n v="37.1"/>
    <n v="7.19"/>
    <s v="yes"/>
    <s v="No"/>
    <s v="No"/>
    <n v="0"/>
    <x v="1"/>
    <s v="Obesity"/>
    <s v="Diabetes"/>
    <d v="1967-06-05T00:00:00"/>
    <n v="10713.64"/>
    <s v="tier - 3"/>
    <s v="tier - 3"/>
    <s v="R1011"/>
    <n v="56"/>
  </r>
  <r>
    <s v="Id1049"/>
    <s v="Alexandra"/>
    <n v="30.5"/>
    <n v="11.94"/>
    <s v="yes"/>
    <s v="No"/>
    <s v="No"/>
    <n v="0"/>
    <x v="1"/>
    <s v="Obesity"/>
    <s v="Diabetes"/>
    <d v="1967-10-30T00:00:00"/>
    <n v="10704.47"/>
    <s v="tier - 3"/>
    <s v="tier - 2"/>
    <s v="R1011"/>
    <n v="55"/>
  </r>
  <r>
    <s v="Id1050"/>
    <s v="Tiffany"/>
    <n v="28.16"/>
    <n v="5.56"/>
    <s v="No"/>
    <s v="No"/>
    <s v="No"/>
    <n v="2"/>
    <x v="1"/>
    <s v="Overweight"/>
    <s v="Normal"/>
    <d v="1972-11-24T00:00:00"/>
    <n v="10702.64"/>
    <s v="tier - 3"/>
    <s v="tier - 3"/>
    <s v="R1013"/>
    <n v="50"/>
  </r>
  <r>
    <s v="Id1051"/>
    <s v=".  Rebecca J"/>
    <n v="29.1"/>
    <n v="5.64"/>
    <s v="yes"/>
    <s v="No"/>
    <s v="No"/>
    <n v="0"/>
    <x v="1"/>
    <s v="Overweight"/>
    <s v="Normal"/>
    <d v="1976-07-30T00:00:00"/>
    <n v="10698.38"/>
    <s v="tier - 3"/>
    <s v="tier - 1"/>
    <s v="R1025"/>
    <n v="46"/>
  </r>
  <r>
    <s v="Id1052"/>
    <s v="Austin T."/>
    <n v="30.22"/>
    <n v="4.6500000000000004"/>
    <s v="No"/>
    <s v="No"/>
    <s v="No"/>
    <n v="0"/>
    <x v="1"/>
    <s v="Obesity"/>
    <s v="Normal"/>
    <d v="1977-10-02T00:00:00"/>
    <n v="10690.11"/>
    <s v="tier - 3"/>
    <s v="tier - 2"/>
    <s v="R1021"/>
    <n v="45"/>
  </r>
  <r>
    <s v="Id1053"/>
    <s v="Jamie T"/>
    <n v="24.29"/>
    <n v="9.0500000000000007"/>
    <s v="No"/>
    <s v="No"/>
    <s v="No"/>
    <n v="0"/>
    <x v="1"/>
    <s v="Healthy Weight"/>
    <s v="Diabetes"/>
    <d v="1962-07-07T00:00:00"/>
    <n v="10676.83"/>
    <s v="tier - 3"/>
    <s v="tier - 3"/>
    <s v="R1013"/>
    <n v="60"/>
  </r>
  <r>
    <s v="Id1054"/>
    <s v="Matthew T."/>
    <n v="29.39"/>
    <n v="4.5199999999999996"/>
    <s v="yes"/>
    <s v="No"/>
    <s v="No"/>
    <n v="0"/>
    <x v="1"/>
    <s v="Overweight"/>
    <s v="Normal"/>
    <d v="1976-12-22T00:00:00"/>
    <n v="10665.44"/>
    <s v="tier - 3"/>
    <s v="tier - 2"/>
    <s v="R1021"/>
    <n v="46"/>
  </r>
  <r>
    <s v="Id1055"/>
    <s v=".  Emily"/>
    <n v="25.66"/>
    <n v="4.62"/>
    <s v="yes"/>
    <s v="No"/>
    <s v="No"/>
    <n v="1"/>
    <x v="1"/>
    <s v="Overweight"/>
    <s v="Normal"/>
    <d v="1964-10-08T00:00:00"/>
    <n v="10627.81"/>
    <s v="tier - 3"/>
    <s v="tier - 3"/>
    <s v="R1013"/>
    <n v="58"/>
  </r>
  <r>
    <s v="Id1056"/>
    <s v="Gillian"/>
    <n v="39.11"/>
    <n v="5.87"/>
    <s v="No"/>
    <s v="No"/>
    <s v="No"/>
    <n v="0"/>
    <x v="1"/>
    <s v="Obesity"/>
    <s v="Prediabetes"/>
    <d v="1990-07-06T00:00:00"/>
    <n v="10620.26"/>
    <s v="tier - 3"/>
    <s v="tier - 3"/>
    <s v="R1012"/>
    <n v="32"/>
  </r>
  <r>
    <s v="Id1057"/>
    <s v=".  Brenn E."/>
    <n v="43.78"/>
    <n v="5.71"/>
    <s v="No"/>
    <s v="No"/>
    <s v="No"/>
    <n v="1"/>
    <x v="1"/>
    <s v="Obesity"/>
    <s v="Prediabetes"/>
    <d v="1992-08-23T00:00:00"/>
    <n v="10617.04"/>
    <s v="tier - 3"/>
    <s v="tier - 3"/>
    <s v="R1026"/>
    <n v="30"/>
  </r>
  <r>
    <s v="Id1058"/>
    <s v="Lisa M"/>
    <n v="24.35"/>
    <n v="9.08"/>
    <s v="No"/>
    <s v="No"/>
    <s v="No"/>
    <n v="0"/>
    <x v="1"/>
    <s v="Healthy Weight"/>
    <s v="Diabetes"/>
    <d v="1965-09-27T00:00:00"/>
    <n v="10608.67"/>
    <s v="tier - 3"/>
    <s v="tier - 3"/>
    <s v="R1012"/>
    <n v="57"/>
  </r>
  <r>
    <s v="Id1059"/>
    <s v="Matt"/>
    <n v="40.299999999999997"/>
    <n v="5.3"/>
    <s v="yes"/>
    <s v="No"/>
    <s v="No"/>
    <n v="2"/>
    <x v="1"/>
    <s v="Obesity"/>
    <s v="Normal"/>
    <d v="1966-09-02T00:00:00"/>
    <n v="10602.39"/>
    <s v="tier - 3"/>
    <s v="tier - 3"/>
    <s v="R1011"/>
    <n v="56"/>
  </r>
  <r>
    <s v="Id1060"/>
    <s v="Thomas A."/>
    <n v="32.774999999999999"/>
    <n v="11.76"/>
    <s v="yes"/>
    <s v="No"/>
    <s v="No"/>
    <n v="0"/>
    <x v="1"/>
    <s v="Obesity"/>
    <s v="Diabetes"/>
    <d v="1967-11-23T00:00:00"/>
    <n v="10601.63"/>
    <s v="tier - 3"/>
    <s v="tier - 2"/>
    <s v="R1012"/>
    <n v="55"/>
  </r>
  <r>
    <s v="Id1061"/>
    <s v="Kevin J"/>
    <n v="39.6"/>
    <n v="5.1100000000000003"/>
    <s v="yes"/>
    <s v="No"/>
    <s v="No"/>
    <n v="2"/>
    <x v="1"/>
    <s v="Obesity"/>
    <s v="Normal"/>
    <d v="1966-12-20T00:00:00"/>
    <n v="10601.41"/>
    <s v="tier - 3"/>
    <s v="tier - 2"/>
    <s v="R1011"/>
    <n v="56"/>
  </r>
  <r>
    <s v="Id1062"/>
    <s v="William H. III"/>
    <n v="30.97"/>
    <n v="5.54"/>
    <s v="No"/>
    <s v="No"/>
    <s v="No"/>
    <n v="2"/>
    <x v="1"/>
    <s v="Obesity"/>
    <s v="Normal"/>
    <d v="1972-10-14T00:00:00"/>
    <n v="10600.55"/>
    <s v="tier - 3"/>
    <s v="tier - 1"/>
    <s v="R1012"/>
    <n v="50"/>
  </r>
  <r>
    <s v="Id1063"/>
    <s v="Gal"/>
    <n v="27.645"/>
    <n v="8.8699999999999992"/>
    <s v="yes"/>
    <s v="No"/>
    <s v="No"/>
    <n v="0"/>
    <x v="1"/>
    <s v="Overweight"/>
    <s v="Diabetes"/>
    <d v="1967-10-29T00:00:00"/>
    <n v="10594.5"/>
    <s v="tier - 3"/>
    <s v="tier - 1"/>
    <s v="R1012"/>
    <n v="55"/>
  </r>
  <r>
    <s v="Id1064"/>
    <s v="Anton"/>
    <n v="34.43"/>
    <n v="5.96"/>
    <s v="yes"/>
    <s v="No"/>
    <s v="No"/>
    <n v="2"/>
    <x v="1"/>
    <s v="Obesity"/>
    <s v="Prediabetes"/>
    <d v="1966-08-03T00:00:00"/>
    <n v="10594.23"/>
    <s v="tier - 3"/>
    <s v="tier - 3"/>
    <s v="R1013"/>
    <n v="56"/>
  </r>
  <r>
    <s v="Id1065"/>
    <s v="Yazmin"/>
    <n v="39.6"/>
    <n v="4.4400000000000004"/>
    <s v="yes"/>
    <s v="No"/>
    <s v="Yes"/>
    <n v="1"/>
    <x v="1"/>
    <s v="Obesity"/>
    <s v="Normal"/>
    <d v="1969-11-25T00:00:00"/>
    <n v="10579.71"/>
    <s v="tier - 3"/>
    <s v="tier - 3"/>
    <s v="R1013"/>
    <n v="53"/>
  </r>
  <r>
    <s v="Id1066"/>
    <s v="Florian"/>
    <n v="22.1"/>
    <n v="4.6500000000000004"/>
    <s v="yes"/>
    <s v="No"/>
    <s v="No"/>
    <n v="2"/>
    <x v="1"/>
    <s v="Healthy Weight"/>
    <s v="Normal"/>
    <d v="1966-12-11T00:00:00"/>
    <n v="10577.09"/>
    <s v="tier - 3"/>
    <s v="tier - 3"/>
    <s v="R1011"/>
    <n v="56"/>
  </r>
  <r>
    <s v="Id1067"/>
    <s v="Karen L"/>
    <n v="33.25"/>
    <n v="5.64"/>
    <s v="yes"/>
    <s v="No"/>
    <s v="Yes"/>
    <n v="1"/>
    <x v="1"/>
    <s v="Obesity"/>
    <s v="Normal"/>
    <d v="1969-10-17T00:00:00"/>
    <n v="10564.88"/>
    <s v="tier - 3"/>
    <s v="tier - 1"/>
    <s v="R1024"/>
    <n v="53"/>
  </r>
  <r>
    <s v="Id1068"/>
    <s v="Scott"/>
    <n v="33.33"/>
    <n v="10.19"/>
    <s v="No"/>
    <s v="No"/>
    <s v="No"/>
    <n v="0"/>
    <x v="1"/>
    <s v="Obesity"/>
    <s v="Diabetes"/>
    <d v="1971-09-29T00:00:00"/>
    <n v="10560.49"/>
    <s v="tier - 3"/>
    <s v="tier - 2"/>
    <s v="R1013"/>
    <n v="51"/>
  </r>
  <r>
    <s v="Id1069"/>
    <s v="Claire"/>
    <n v="30.5"/>
    <n v="10.79"/>
    <s v="No"/>
    <s v="No"/>
    <s v="No"/>
    <n v="0"/>
    <x v="1"/>
    <s v="Obesity"/>
    <s v="Diabetes"/>
    <d v="1971-07-26T00:00:00"/>
    <n v="10546.48"/>
    <s v="tier - 3"/>
    <s v="tier - 3"/>
    <s v="R1011"/>
    <n v="51"/>
  </r>
  <r>
    <s v="Id1070"/>
    <s v="Lynn M."/>
    <n v="30.3"/>
    <n v="4.24"/>
    <s v="No"/>
    <s v="No"/>
    <s v="No"/>
    <n v="0"/>
    <x v="1"/>
    <s v="Obesity"/>
    <s v="Normal"/>
    <d v="1977-06-25T00:00:00"/>
    <n v="10495.6"/>
    <s v="tier - 3"/>
    <s v="tier - 1"/>
    <s v="R1012"/>
    <n v="45"/>
  </r>
  <r>
    <s v="Id1071"/>
    <s v="Sharon"/>
    <n v="26.22"/>
    <n v="5.83"/>
    <s v="No"/>
    <s v="No"/>
    <s v="No"/>
    <n v="2"/>
    <x v="1"/>
    <s v="Overweight"/>
    <s v="Prediabetes"/>
    <d v="1972-11-19T00:00:00"/>
    <n v="10493.95"/>
    <s v="tier - 3"/>
    <s v="tier - 1"/>
    <s v="R1012"/>
    <n v="50"/>
  </r>
  <r>
    <s v="Id1072"/>
    <s v=".  Candice"/>
    <n v="29.99"/>
    <n v="11.85"/>
    <s v="No"/>
    <s v="No"/>
    <s v="No"/>
    <n v="0"/>
    <x v="1"/>
    <s v="Obesity"/>
    <s v="Diabetes"/>
    <d v="1978-12-21T00:00:00"/>
    <n v="10486.55"/>
    <s v="tier - 3"/>
    <s v="tier - 3"/>
    <s v="R1025"/>
    <n v="44"/>
  </r>
  <r>
    <s v="Id1073"/>
    <s v="Jennifer D"/>
    <n v="36.380000000000003"/>
    <n v="5.98"/>
    <s v="No"/>
    <s v="No"/>
    <s v="No"/>
    <n v="1"/>
    <x v="1"/>
    <s v="Obesity"/>
    <s v="Prediabetes"/>
    <d v="1987-12-28T00:00:00"/>
    <n v="10464.83"/>
    <s v="tier - 3"/>
    <s v="tier - 1"/>
    <s v="R1012"/>
    <n v="35"/>
  </r>
  <r>
    <s v="Id1074"/>
    <s v="Eric"/>
    <n v="31.16"/>
    <n v="4.26"/>
    <s v="yes"/>
    <s v="No"/>
    <s v="Yes"/>
    <n v="1"/>
    <x v="1"/>
    <s v="Obesity"/>
    <s v="Normal"/>
    <d v="1969-10-22T00:00:00"/>
    <n v="10461.98"/>
    <s v="tier - 3"/>
    <s v="tier - 1"/>
    <s v="R1012"/>
    <n v="53"/>
  </r>
  <r>
    <s v="Id1075"/>
    <s v="Bryan"/>
    <n v="25.55"/>
    <n v="4.96"/>
    <s v="yes"/>
    <s v="No"/>
    <s v="No"/>
    <n v="1"/>
    <x v="1"/>
    <s v="Overweight"/>
    <s v="Normal"/>
    <d v="1964-10-27T00:00:00"/>
    <n v="10459.19"/>
    <s v="tier - 3"/>
    <s v="tier - 1"/>
    <s v="R1013"/>
    <n v="58"/>
  </r>
  <r>
    <s v="Id1076"/>
    <s v="Devon R."/>
    <n v="28.77"/>
    <n v="4"/>
    <s v="yes"/>
    <s v="No"/>
    <s v="No"/>
    <n v="0"/>
    <x v="1"/>
    <s v="Overweight"/>
    <s v="Normal"/>
    <d v="1976-07-03T00:00:00"/>
    <n v="10455.14"/>
    <s v="tier - 3"/>
    <s v="tier - 2"/>
    <s v="R1021"/>
    <n v="46"/>
  </r>
  <r>
    <s v="Id1077"/>
    <s v="Elena"/>
    <n v="23.14"/>
    <n v="4.1500000000000004"/>
    <s v="yes"/>
    <s v="No"/>
    <s v="No"/>
    <n v="1"/>
    <x v="1"/>
    <s v="Healthy Weight"/>
    <s v="Normal"/>
    <d v="1964-07-14T00:00:00"/>
    <n v="10455.1"/>
    <s v="tier - 3"/>
    <s v="tier - 1"/>
    <s v="R1012"/>
    <n v="58"/>
  </r>
  <r>
    <s v="Id1078"/>
    <s v="Chris"/>
    <n v="39.6"/>
    <n v="11.36"/>
    <s v="No"/>
    <s v="No"/>
    <s v="No"/>
    <n v="0"/>
    <x v="1"/>
    <s v="Obesity"/>
    <s v="Diabetes"/>
    <d v="1968-11-08T00:00:00"/>
    <n v="10450.549999999999"/>
    <s v="tier - 3"/>
    <s v="tier - 1"/>
    <s v="R1011"/>
    <n v="54"/>
  </r>
  <r>
    <s v="Id1079"/>
    <s v="Bert"/>
    <n v="29.2"/>
    <n v="7.53"/>
    <s v="No"/>
    <s v="No"/>
    <s v="No"/>
    <n v="0"/>
    <x v="1"/>
    <s v="Overweight"/>
    <s v="Diabetes"/>
    <d v="1968-12-29T00:00:00"/>
    <n v="10436.1"/>
    <s v="tier - 3"/>
    <s v="tier - 3"/>
    <s v="R1011"/>
    <n v="54"/>
  </r>
  <r>
    <s v="Id1080"/>
    <s v="John P."/>
    <n v="32.774999999999999"/>
    <n v="7.95"/>
    <s v="No"/>
    <s v="No"/>
    <s v="No"/>
    <n v="0"/>
    <x v="1"/>
    <s v="Obesity"/>
    <s v="Diabetes"/>
    <d v="1968-07-23T00:00:00"/>
    <n v="10435.07"/>
    <s v="tier - 3"/>
    <s v="tier - 1"/>
    <s v="R1016"/>
    <n v="54"/>
  </r>
  <r>
    <s v="Id1081"/>
    <s v="Daniel P"/>
    <n v="24.035"/>
    <n v="8.5"/>
    <s v="No"/>
    <s v="No"/>
    <s v="No"/>
    <n v="0"/>
    <x v="1"/>
    <s v="Healthy Weight"/>
    <s v="Diabetes"/>
    <d v="1968-11-27T00:00:00"/>
    <n v="10422.92"/>
    <s v="tier - 3"/>
    <s v="tier - 1"/>
    <s v="R1017"/>
    <n v="54"/>
  </r>
  <r>
    <s v="Id1082"/>
    <s v=".  Lisa K."/>
    <n v="30.55"/>
    <n v="5.89"/>
    <s v="No"/>
    <s v="No"/>
    <s v="Yes"/>
    <n v="1"/>
    <x v="1"/>
    <s v="Obesity"/>
    <s v="Prediabetes"/>
    <d v="1979-12-25T00:00:00"/>
    <n v="10419.65"/>
    <s v="tier - 3"/>
    <s v="tier - 2"/>
    <s v="R1025"/>
    <n v="43"/>
  </r>
  <r>
    <s v="Id1083"/>
    <s v=".  Kristine"/>
    <n v="28.81"/>
    <n v="8.76"/>
    <s v="No"/>
    <s v="No"/>
    <s v="No"/>
    <n v="2"/>
    <x v="1"/>
    <s v="Overweight"/>
    <s v="Diabetes"/>
    <d v="1973-09-11T00:00:00"/>
    <n v="10419.59"/>
    <s v="tier - 3"/>
    <s v="tier - 2"/>
    <s v="R1025"/>
    <n v="49"/>
  </r>
  <r>
    <s v="Id1084"/>
    <s v="Paul A"/>
    <n v="31.66"/>
    <n v="4.1100000000000003"/>
    <s v="No"/>
    <s v="No"/>
    <s v="No"/>
    <n v="0"/>
    <x v="1"/>
    <s v="Obesity"/>
    <s v="Normal"/>
    <d v="1980-10-24T00:00:00"/>
    <n v="10407.98"/>
    <s v="tier - 3"/>
    <s v="tier - 1"/>
    <s v="R1021"/>
    <n v="42"/>
  </r>
  <r>
    <s v="Id1085"/>
    <s v="Bryan"/>
    <n v="28.215"/>
    <n v="7.56"/>
    <s v="yes"/>
    <s v="No"/>
    <s v="No"/>
    <n v="1"/>
    <x v="1"/>
    <s v="Overweight"/>
    <s v="Diabetes"/>
    <d v="1975-06-05T00:00:00"/>
    <n v="10407.09"/>
    <s v="tier - 3"/>
    <s v="tier - 1"/>
    <s v="R1015"/>
    <n v="48"/>
  </r>
  <r>
    <s v="Id1086"/>
    <s v="Chris"/>
    <n v="26.12"/>
    <n v="4.17"/>
    <s v="yes"/>
    <s v="No"/>
    <s v="Yes"/>
    <n v="1"/>
    <x v="1"/>
    <s v="Overweight"/>
    <s v="Normal"/>
    <d v="1969-08-07T00:00:00"/>
    <n v="10403.27"/>
    <s v="tier - 3"/>
    <s v="tier - 2"/>
    <s v="R1020"/>
    <n v="53"/>
  </r>
  <r>
    <s v="Id1087"/>
    <s v="Milah B"/>
    <n v="36.630000000000003"/>
    <n v="11.42"/>
    <s v="No"/>
    <s v="No"/>
    <s v="No"/>
    <n v="2"/>
    <x v="1"/>
    <s v="Obesity"/>
    <s v="Diabetes"/>
    <d v="1973-12-19T00:00:00"/>
    <n v="10381.48"/>
    <s v="tier - 3"/>
    <s v="tier - 3"/>
    <s v="R1013"/>
    <n v="49"/>
  </r>
  <r>
    <s v="Id1088"/>
    <s v="Annette M."/>
    <n v="33.344999999999999"/>
    <n v="7.33"/>
    <s v="No"/>
    <s v="No"/>
    <s v="No"/>
    <n v="2"/>
    <x v="1"/>
    <s v="Obesity"/>
    <s v="Diabetes"/>
    <d v="1973-09-29T00:00:00"/>
    <n v="10370.91"/>
    <s v="tier - 3"/>
    <s v="tier - 3"/>
    <s v="R1024"/>
    <n v="49"/>
  </r>
  <r>
    <s v="Id1089"/>
    <s v=".  Yoko"/>
    <n v="27.11"/>
    <n v="6.7"/>
    <s v="No"/>
    <s v="No"/>
    <s v="No"/>
    <n v="0"/>
    <x v="1"/>
    <s v="Overweight"/>
    <s v="Diabetes"/>
    <d v="1971-06-06T00:00:00"/>
    <n v="10356.67"/>
    <s v="tier - 3"/>
    <s v="tier - 1"/>
    <s v="R1025"/>
    <n v="52"/>
  </r>
  <r>
    <s v="Id1090"/>
    <s v="Laura"/>
    <n v="26.6"/>
    <n v="5.27"/>
    <s v="yes"/>
    <s v="No"/>
    <s v="Yes"/>
    <n v="1"/>
    <x v="1"/>
    <s v="Overweight"/>
    <s v="Normal"/>
    <d v="1969-12-17T00:00:00"/>
    <n v="10355.64"/>
    <s v="tier - 3"/>
    <s v="tier - 1"/>
    <s v="R1012"/>
    <n v="53"/>
  </r>
  <r>
    <s v="Id1091"/>
    <s v="Tess A."/>
    <n v="30.41"/>
    <n v="7.72"/>
    <s v="No"/>
    <s v="No"/>
    <s v="No"/>
    <n v="0"/>
    <x v="1"/>
    <s v="Obesity"/>
    <s v="Diabetes"/>
    <d v="1974-06-29T00:00:00"/>
    <n v="10352.48"/>
    <s v="tier - 3"/>
    <s v="tier - 1"/>
    <s v="R1012"/>
    <n v="48"/>
  </r>
  <r>
    <s v="Id1092"/>
    <s v="William G."/>
    <n v="28.98"/>
    <n v="8.68"/>
    <s v="No"/>
    <s v="No"/>
    <s v="No"/>
    <n v="2"/>
    <x v="1"/>
    <s v="Overweight"/>
    <s v="Diabetes"/>
    <d v="1973-10-08T00:00:00"/>
    <n v="10345.93"/>
    <s v="tier - 3"/>
    <s v="tier - 2"/>
    <s v="R1021"/>
    <n v="49"/>
  </r>
  <r>
    <s v="Id1093"/>
    <s v="Paige"/>
    <n v="31.24"/>
    <n v="9.8000000000000007"/>
    <s v="No"/>
    <s v="No"/>
    <s v="No"/>
    <n v="0"/>
    <x v="1"/>
    <s v="Obesity"/>
    <s v="Diabetes"/>
    <d v="1968-06-19T00:00:00"/>
    <n v="10338.93"/>
    <s v="tier - 3"/>
    <s v="tier - 1"/>
    <s v="R1013"/>
    <n v="54"/>
  </r>
  <r>
    <s v="Id1094"/>
    <s v="Matthew J"/>
    <n v="31.54"/>
    <n v="4.4400000000000004"/>
    <s v="No"/>
    <s v="No"/>
    <s v="No"/>
    <n v="0"/>
    <x v="1"/>
    <s v="Obesity"/>
    <s v="Normal"/>
    <d v="1982-08-21T00:00:00"/>
    <n v="10329.06"/>
    <s v="tier - 3"/>
    <s v="tier - 1"/>
    <s v="R1021"/>
    <n v="40"/>
  </r>
  <r>
    <s v="Id1095"/>
    <s v="Matthew"/>
    <n v="38.6"/>
    <n v="7.19"/>
    <s v="yes"/>
    <s v="No"/>
    <s v="No"/>
    <n v="2"/>
    <x v="1"/>
    <s v="Obesity"/>
    <s v="Diabetes"/>
    <d v="1970-07-01T00:00:00"/>
    <n v="10325.209999999999"/>
    <s v="tier - 3"/>
    <s v="tier - 3"/>
    <s v="R1011"/>
    <n v="52"/>
  </r>
  <r>
    <s v="Id1096"/>
    <s v=".  Maria"/>
    <n v="37.950000000000003"/>
    <n v="6.06"/>
    <s v="No"/>
    <s v="No"/>
    <s v="No"/>
    <n v="0"/>
    <x v="1"/>
    <s v="Obesity"/>
    <s v="Prediabetes"/>
    <d v="1991-06-21T00:00:00"/>
    <n v="10322.9"/>
    <s v="tier - 3"/>
    <s v="tier - 1"/>
    <s v="R1026"/>
    <n v="31"/>
  </r>
  <r>
    <s v="Id1097"/>
    <s v="Stephanie D"/>
    <n v="38.97"/>
    <n v="5.12"/>
    <s v="No"/>
    <s v="No"/>
    <s v="No"/>
    <n v="0"/>
    <x v="1"/>
    <s v="Obesity"/>
    <s v="Normal"/>
    <d v="1991-12-17T00:00:00"/>
    <n v="10315.91"/>
    <s v="tier - 3"/>
    <s v="tier - 2"/>
    <s v="R1012"/>
    <n v="31"/>
  </r>
  <r>
    <s v="Id1098"/>
    <s v="Tiffany"/>
    <n v="21.2"/>
    <n v="10.72"/>
    <s v="No"/>
    <s v="No"/>
    <s v="No"/>
    <n v="0"/>
    <x v="1"/>
    <s v="Healthy Weight"/>
    <s v="Diabetes"/>
    <d v="1962-09-12T00:00:00"/>
    <n v="10310.780000000001"/>
    <s v="tier - 3"/>
    <s v="tier - 3"/>
    <s v="R1012"/>
    <n v="60"/>
  </r>
  <r>
    <s v="Id1099"/>
    <s v="Sara M."/>
    <n v="23.96"/>
    <n v="9.58"/>
    <s v="yes"/>
    <s v="No"/>
    <s v="Yes"/>
    <n v="1"/>
    <x v="1"/>
    <s v="Healthy Weight"/>
    <s v="Diabetes"/>
    <d v="1963-11-24T00:00:00"/>
    <n v="10308.040000000001"/>
    <s v="tier - 3"/>
    <s v="tier - 1"/>
    <s v="R1013"/>
    <n v="59"/>
  </r>
  <r>
    <s v="Id1100"/>
    <s v="Scott A."/>
    <n v="35.93"/>
    <n v="6.4"/>
    <s v="yes"/>
    <s v="No"/>
    <s v="No"/>
    <n v="1"/>
    <x v="1"/>
    <s v="Obesity"/>
    <s v="Prediabetes"/>
    <d v="1988-09-14T00:00:00"/>
    <n v="10276.99"/>
    <s v="tier - 3"/>
    <s v="tier - 1"/>
    <s v="R1021"/>
    <n v="34"/>
  </r>
  <r>
    <s v="Id1101"/>
    <s v=".  Lauren"/>
    <n v="26.11"/>
    <n v="6.8"/>
    <s v="yes"/>
    <s v="No"/>
    <s v="No"/>
    <n v="2"/>
    <x v="1"/>
    <s v="Overweight"/>
    <s v="Diabetes"/>
    <d v="1970-08-21T00:00:00"/>
    <n v="10274.33"/>
    <s v="tier - 3"/>
    <s v="tier - 1"/>
    <s v="R1024"/>
    <n v="52"/>
  </r>
  <r>
    <s v="Id1102"/>
    <s v="Scott"/>
    <n v="32.299999999999997"/>
    <n v="9.48"/>
    <s v="No"/>
    <s v="No"/>
    <s v="No"/>
    <n v="2"/>
    <x v="1"/>
    <s v="Obesity"/>
    <s v="Diabetes"/>
    <d v="1973-07-27T00:00:00"/>
    <n v="10269.459999999999"/>
    <s v="tier - 3"/>
    <s v="tier - 3"/>
    <s v="R1012"/>
    <n v="49"/>
  </r>
  <r>
    <s v="Id1103"/>
    <s v="Brian A."/>
    <n v="28.69"/>
    <n v="7.45"/>
    <s v="No"/>
    <s v="No"/>
    <s v="No"/>
    <n v="2"/>
    <x v="1"/>
    <s v="Overweight"/>
    <s v="Diabetes"/>
    <d v="1973-09-05T00:00:00"/>
    <n v="10264.44"/>
    <s v="tier - 3"/>
    <s v="tier - 2"/>
    <s v="R1012"/>
    <n v="49"/>
  </r>
  <r>
    <s v="Id1104"/>
    <s v="Kaitlin R."/>
    <n v="31.28"/>
    <n v="6.94"/>
    <s v="yes"/>
    <s v="No"/>
    <s v="No"/>
    <n v="1"/>
    <x v="1"/>
    <s v="Obesity"/>
    <s v="Diabetes"/>
    <d v="1975-12-15T00:00:00"/>
    <n v="10259.129999999999"/>
    <s v="tier - 3"/>
    <s v="tier - 2"/>
    <s v="R1011"/>
    <n v="47"/>
  </r>
  <r>
    <s v="Id1105"/>
    <s v="Mohammad"/>
    <n v="30.21"/>
    <n v="7.83"/>
    <s v="No"/>
    <s v="No"/>
    <s v="No"/>
    <n v="0"/>
    <x v="1"/>
    <s v="Obesity"/>
    <s v="Diabetes"/>
    <d v="1968-07-23T00:00:00"/>
    <n v="10231.5"/>
    <s v="tier - 3"/>
    <s v="tier - 1"/>
    <s v="R1012"/>
    <n v="54"/>
  </r>
  <r>
    <s v="Id1106"/>
    <s v="Charlie"/>
    <n v="38.28"/>
    <n v="10.17"/>
    <s v="yes"/>
    <s v="No"/>
    <s v="No"/>
    <n v="0"/>
    <x v="1"/>
    <s v="Obesity"/>
    <s v="Diabetes"/>
    <d v="1967-10-28T00:00:00"/>
    <n v="10226.280000000001"/>
    <s v="tier - 3"/>
    <s v="tier - 3"/>
    <s v="R1013"/>
    <n v="55"/>
  </r>
  <r>
    <s v="Id1107"/>
    <s v="Brent"/>
    <n v="29.9"/>
    <n v="8.9600000000000009"/>
    <s v="yes"/>
    <s v="No"/>
    <s v="No"/>
    <n v="0"/>
    <x v="1"/>
    <s v="Overweight"/>
    <s v="Diabetes"/>
    <d v="1967-12-26T00:00:00"/>
    <n v="10214.64"/>
    <s v="tier - 3"/>
    <s v="tier - 2"/>
    <s v="R1011"/>
    <n v="55"/>
  </r>
  <r>
    <s v="Id1108"/>
    <s v="Kelli M"/>
    <n v="23.18"/>
    <n v="6.96"/>
    <s v="yes"/>
    <s v="No"/>
    <s v="No"/>
    <n v="2"/>
    <x v="1"/>
    <s v="Healthy Weight"/>
    <s v="Diabetes"/>
    <d v="1970-07-24T00:00:00"/>
    <n v="10197.77"/>
    <s v="tier - 3"/>
    <s v="tier - 1"/>
    <s v="R1024"/>
    <n v="52"/>
  </r>
  <r>
    <s v="Id1109"/>
    <s v=".  Sheridan H"/>
    <n v="33.020000000000003"/>
    <n v="5.07"/>
    <s v="yes"/>
    <s v="No"/>
    <s v="No"/>
    <n v="0"/>
    <x v="1"/>
    <s v="Obesity"/>
    <s v="Normal"/>
    <d v="1985-10-16T00:00:00"/>
    <n v="10191.82"/>
    <s v="tier - 3"/>
    <s v="tier - 2"/>
    <s v="R1026"/>
    <n v="37"/>
  </r>
  <r>
    <s v="Id1110"/>
    <s v=".  Sarah M."/>
    <n v="27.29"/>
    <n v="5.85"/>
    <s v="No"/>
    <s v="No"/>
    <s v="No"/>
    <n v="2"/>
    <x v="1"/>
    <s v="Overweight"/>
    <s v="Prediabetes"/>
    <d v="1972-12-10T00:00:00"/>
    <n v="10160.870000000001"/>
    <s v="tier - 3"/>
    <s v="tier - 3"/>
    <s v="R1025"/>
    <n v="50"/>
  </r>
  <r>
    <s v="Id1111"/>
    <s v="Jennifer"/>
    <n v="23.18"/>
    <n v="10.56"/>
    <s v="No"/>
    <s v="No"/>
    <s v="No"/>
    <n v="2"/>
    <x v="1"/>
    <s v="Healthy Weight"/>
    <s v="Diabetes"/>
    <d v="1973-08-13T00:00:00"/>
    <n v="10156.780000000001"/>
    <s v="tier - 3"/>
    <s v="tier - 2"/>
    <s v="R1012"/>
    <n v="49"/>
  </r>
  <r>
    <s v="Id1112"/>
    <s v=".  Laura J"/>
    <n v="32.659999999999997"/>
    <n v="8.92"/>
    <s v="yes"/>
    <s v="No"/>
    <s v="No"/>
    <n v="0"/>
    <x v="1"/>
    <s v="Obesity"/>
    <s v="Diabetes"/>
    <d v="1981-06-12T00:00:00"/>
    <n v="10146.129999999999"/>
    <s v="tier - 3"/>
    <s v="tier - 1"/>
    <s v="R1025"/>
    <n v="41"/>
  </r>
  <r>
    <s v="Id1113"/>
    <s v="Thomas"/>
    <n v="30.78"/>
    <n v="8.6300000000000008"/>
    <s v="No"/>
    <s v="No"/>
    <s v="No"/>
    <n v="0"/>
    <x v="1"/>
    <s v="Obesity"/>
    <s v="Diabetes"/>
    <d v="1974-12-30T00:00:00"/>
    <n v="10141.14"/>
    <s v="tier - 3"/>
    <s v="tier - 1"/>
    <s v="R1016"/>
    <n v="48"/>
  </r>
  <r>
    <s v="Id1114"/>
    <s v="Gisele"/>
    <n v="47.2"/>
    <n v="6.29"/>
    <s v="yes"/>
    <s v="No"/>
    <s v="Yes"/>
    <n v="1"/>
    <x v="1"/>
    <s v="Obesity"/>
    <s v="Prediabetes"/>
    <d v="1997-09-05T00:00:00"/>
    <n v="10139.84"/>
    <s v="tier - 3"/>
    <s v="tier - 2"/>
    <s v="R1012"/>
    <n v="25"/>
  </r>
  <r>
    <s v="Id1115"/>
    <s v="Myra L"/>
    <n v="31.6"/>
    <n v="5.75"/>
    <s v="No"/>
    <s v="No"/>
    <s v="No"/>
    <n v="2"/>
    <x v="1"/>
    <s v="Obesity"/>
    <s v="Prediabetes"/>
    <d v="1972-08-16T00:00:00"/>
    <n v="10118.42"/>
    <s v="tier - 3"/>
    <s v="tier - 3"/>
    <s v="R1011"/>
    <n v="50"/>
  </r>
  <r>
    <s v="Id1116"/>
    <s v="Melissa M."/>
    <n v="33.914999999999999"/>
    <n v="6.66"/>
    <s v="yes"/>
    <s v="No"/>
    <s v="No"/>
    <n v="1"/>
    <x v="1"/>
    <s v="Obesity"/>
    <s v="Diabetes"/>
    <d v="1975-12-02T00:00:00"/>
    <n v="10115.01"/>
    <s v="tier - 3"/>
    <s v="tier - 3"/>
    <s v="R1012"/>
    <n v="47"/>
  </r>
  <r>
    <s v="Id1117"/>
    <s v="Eleanor F."/>
    <n v="23.54"/>
    <n v="5.0999999999999996"/>
    <s v="No"/>
    <s v="No"/>
    <s v="No"/>
    <n v="2"/>
    <x v="1"/>
    <s v="Healthy Weight"/>
    <s v="Normal"/>
    <d v="1972-10-08T00:00:00"/>
    <n v="10107.219999999999"/>
    <s v="tier - 3"/>
    <s v="tier - 1"/>
    <s v="R1013"/>
    <n v="50"/>
  </r>
  <r>
    <s v="Id1118"/>
    <s v="Elizabeth"/>
    <n v="27.074999999999999"/>
    <n v="4.41"/>
    <s v="No"/>
    <s v="No"/>
    <s v="No"/>
    <n v="2"/>
    <x v="1"/>
    <s v="Overweight"/>
    <s v="Normal"/>
    <d v="1972-06-19T00:00:00"/>
    <n v="10106.129999999999"/>
    <s v="tier - 3"/>
    <s v="tier - 1"/>
    <s v="R1024"/>
    <n v="50"/>
  </r>
  <r>
    <s v="Id1119"/>
    <s v="Kenneth"/>
    <n v="25.8"/>
    <n v="5.52"/>
    <s v="yes"/>
    <s v="No"/>
    <s v="No"/>
    <n v="0"/>
    <x v="1"/>
    <s v="Overweight"/>
    <s v="Normal"/>
    <d v="1976-10-19T00:00:00"/>
    <n v="10096.969999999999"/>
    <s v="tier - 3"/>
    <s v="tier - 2"/>
    <s v="R1011"/>
    <n v="46"/>
  </r>
  <r>
    <s v="Id1120"/>
    <s v="Robert G."/>
    <n v="36.1"/>
    <n v="4.62"/>
    <s v="yes"/>
    <s v="No"/>
    <s v="Yes"/>
    <n v="1"/>
    <x v="1"/>
    <s v="Obesity"/>
    <s v="Normal"/>
    <d v="1969-12-03T00:00:00"/>
    <n v="10085.85"/>
    <s v="tier - 3"/>
    <s v="tier - 3"/>
    <s v="R1011"/>
    <n v="53"/>
  </r>
  <r>
    <s v="Id1121"/>
    <s v="Thomas C."/>
    <n v="30.495000000000001"/>
    <n v="5.74"/>
    <s v="yes"/>
    <s v="No"/>
    <s v="Yes"/>
    <n v="1"/>
    <x v="1"/>
    <s v="Obesity"/>
    <s v="Prediabetes"/>
    <d v="1969-11-27T00:00:00"/>
    <n v="10072.06"/>
    <s v="tier - 3"/>
    <s v="tier - 1"/>
    <s v="R1017"/>
    <n v="53"/>
  </r>
  <r>
    <s v="Id1122"/>
    <s v="Matthew J."/>
    <n v="21.4"/>
    <n v="6.3"/>
    <s v="yes"/>
    <s v="No"/>
    <s v="Yes"/>
    <n v="1"/>
    <x v="1"/>
    <s v="Healthy Weight"/>
    <s v="Prediabetes"/>
    <d v="1969-12-22T00:00:00"/>
    <n v="10065.41"/>
    <s v="tier - 3"/>
    <s v="tier - 2"/>
    <s v="R1011"/>
    <n v="53"/>
  </r>
  <r>
    <s v="Id1123"/>
    <s v="Mallory D."/>
    <n v="32.299999999999997"/>
    <n v="10.27"/>
    <s v="No"/>
    <s v="No"/>
    <s v="No"/>
    <n v="0"/>
    <x v="1"/>
    <s v="Obesity"/>
    <s v="Diabetes"/>
    <d v="1974-12-30T00:00:00"/>
    <n v="10043.25"/>
    <s v="tier - 3"/>
    <s v="tier - 2"/>
    <s v="R1024"/>
    <n v="48"/>
  </r>
  <r>
    <s v="Id1124"/>
    <s v="Christopher D."/>
    <n v="29.78"/>
    <n v="5.85"/>
    <s v="No"/>
    <s v="No"/>
    <s v="Yes"/>
    <n v="1"/>
    <x v="1"/>
    <s v="Overweight"/>
    <s v="Prediabetes"/>
    <d v="1979-10-28T00:00:00"/>
    <n v="10027.15"/>
    <s v="tier - 3"/>
    <s v="tier - 1"/>
    <s v="R1021"/>
    <n v="43"/>
  </r>
  <r>
    <s v="Id1125"/>
    <s v=".  Jamie"/>
    <n v="34.76"/>
    <n v="5.92"/>
    <s v="yes"/>
    <s v="No"/>
    <s v="No"/>
    <n v="1"/>
    <x v="1"/>
    <s v="Obesity"/>
    <s v="Prediabetes"/>
    <d v="1988-12-03T00:00:00"/>
    <n v="10011.44"/>
    <s v="tier - 3"/>
    <s v="tier - 3"/>
    <s v="R1026"/>
    <n v="34"/>
  </r>
  <r>
    <s v="Id1126"/>
    <s v="Ariell"/>
    <n v="18.335000000000001"/>
    <n v="10.01"/>
    <s v="yes"/>
    <s v="No"/>
    <s v="No"/>
    <n v="2"/>
    <x v="1"/>
    <s v="Underweight"/>
    <s v="Diabetes"/>
    <d v="1970-09-11T00:00:00"/>
    <n v="9991.0400000000009"/>
    <s v="tier - 2"/>
    <s v="tier - 3"/>
    <s v="R1012"/>
    <n v="52"/>
  </r>
  <r>
    <s v="Id1127"/>
    <s v="Christopher"/>
    <n v="32.299999999999997"/>
    <n v="9.59"/>
    <s v="No"/>
    <s v="No"/>
    <s v="No"/>
    <n v="0"/>
    <x v="1"/>
    <s v="Obesity"/>
    <s v="Diabetes"/>
    <d v="1971-09-06T00:00:00"/>
    <n v="9964.06"/>
    <s v="tier - 2"/>
    <s v="tier - 2"/>
    <s v="R1019"/>
    <n v="51"/>
  </r>
  <r>
    <s v="Id1128"/>
    <s v="Ryan"/>
    <n v="27.74"/>
    <n v="10.37"/>
    <s v="No"/>
    <s v="No"/>
    <s v="No"/>
    <n v="0"/>
    <x v="1"/>
    <s v="Overweight"/>
    <s v="Diabetes"/>
    <d v="1971-06-26T00:00:00"/>
    <n v="9957.7199999999993"/>
    <s v="tier - 2"/>
    <s v="tier - 3"/>
    <s v="R1018"/>
    <n v="51"/>
  </r>
  <r>
    <s v="Id1129"/>
    <s v="Thomas B."/>
    <n v="24"/>
    <n v="4.01"/>
    <s v="yes"/>
    <s v="No"/>
    <s v="No"/>
    <n v="1"/>
    <x v="1"/>
    <s v="Healthy Weight"/>
    <s v="Normal"/>
    <d v="1964-09-11T00:00:00"/>
    <n v="9933.44"/>
    <s v="tier - 3"/>
    <s v="tier - 3"/>
    <s v="R1013"/>
    <n v="58"/>
  </r>
  <r>
    <s v="Id1130"/>
    <s v="Katie"/>
    <n v="31.78"/>
    <n v="4.24"/>
    <s v="yes"/>
    <s v="No"/>
    <s v="Yes"/>
    <n v="1"/>
    <x v="1"/>
    <s v="Obesity"/>
    <s v="Normal"/>
    <d v="1983-09-03T00:00:00"/>
    <n v="9931.9599999999991"/>
    <s v="tier - 2"/>
    <s v="tier - 2"/>
    <s v="R1012"/>
    <n v="39"/>
  </r>
  <r>
    <s v="Id1131"/>
    <s v=".  Rachelle L"/>
    <n v="32.25"/>
    <n v="5.36"/>
    <s v="yes"/>
    <s v="No"/>
    <s v="No"/>
    <n v="0"/>
    <x v="1"/>
    <s v="Obesity"/>
    <s v="Normal"/>
    <d v="1985-11-19T00:00:00"/>
    <n v="9930.64"/>
    <s v="tier - 2"/>
    <s v="tier - 3"/>
    <s v="R1025"/>
    <n v="37"/>
  </r>
  <r>
    <s v="Id1132"/>
    <s v="Colleen"/>
    <n v="30.114999999999998"/>
    <n v="4.99"/>
    <s v="No"/>
    <s v="No"/>
    <s v="No"/>
    <n v="2"/>
    <x v="1"/>
    <s v="Obesity"/>
    <s v="Normal"/>
    <d v="1972-09-14T00:00:00"/>
    <n v="9910.36"/>
    <s v="tier - 2"/>
    <s v="tier - 3"/>
    <s v="R1012"/>
    <n v="50"/>
  </r>
  <r>
    <s v="Id1133"/>
    <s v="Gregory A"/>
    <n v="22.41"/>
    <n v="8.68"/>
    <s v="No"/>
    <s v="No"/>
    <s v="No"/>
    <n v="0"/>
    <x v="1"/>
    <s v="Healthy Weight"/>
    <s v="Diabetes"/>
    <d v="1962-11-17T00:00:00"/>
    <n v="9907.83"/>
    <s v="tier - 3"/>
    <s v="tier - 2"/>
    <s v="R1013"/>
    <n v="60"/>
  </r>
  <r>
    <s v="Id1134"/>
    <s v="Lara"/>
    <n v="45.72"/>
    <n v="4.2300000000000004"/>
    <s v="yes"/>
    <s v="No"/>
    <s v="No"/>
    <n v="0"/>
    <x v="1"/>
    <s v="Obesity"/>
    <s v="Normal"/>
    <d v="1996-11-08T00:00:00"/>
    <n v="9894.69"/>
    <s v="tier - 2"/>
    <s v="tier - 3"/>
    <s v="R1012"/>
    <n v="26"/>
  </r>
  <r>
    <s v="Id1135"/>
    <s v="Megan"/>
    <n v="25"/>
    <n v="5.32"/>
    <s v="yes"/>
    <s v="No"/>
    <s v="No"/>
    <n v="2"/>
    <x v="1"/>
    <s v="Overweight"/>
    <s v="Normal"/>
    <d v="1966-07-05T00:00:00"/>
    <n v="9890.23"/>
    <s v="tier - 3"/>
    <s v="tier - 3"/>
    <s v="R1013"/>
    <n v="56"/>
  </r>
  <r>
    <s v="Id1136"/>
    <s v="Sara"/>
    <n v="39.5"/>
    <n v="6.66"/>
    <s v="No"/>
    <s v="No"/>
    <s v="No"/>
    <n v="0"/>
    <x v="1"/>
    <s v="Obesity"/>
    <s v="Diabetes"/>
    <d v="1971-07-08T00:00:00"/>
    <n v="9880.07"/>
    <s v="tier - 2"/>
    <s v="tier - 3"/>
    <s v="R1011"/>
    <n v="51"/>
  </r>
  <r>
    <s v="Id1137"/>
    <s v="Lucie J."/>
    <n v="37.729999999999997"/>
    <n v="7.4"/>
    <s v="No"/>
    <s v="No"/>
    <s v="No"/>
    <n v="0"/>
    <x v="1"/>
    <s v="Obesity"/>
    <s v="Diabetes"/>
    <d v="1971-09-03T00:00:00"/>
    <n v="9877.61"/>
    <s v="tier - 2"/>
    <s v="tier - 1"/>
    <s v="R1013"/>
    <n v="51"/>
  </r>
  <r>
    <s v="Id1138"/>
    <s v="Elizabeth S."/>
    <n v="40.659999999999997"/>
    <n v="10.08"/>
    <s v="No"/>
    <s v="No"/>
    <s v="No"/>
    <n v="0"/>
    <x v="1"/>
    <s v="Obesity"/>
    <s v="Diabetes"/>
    <d v="1971-10-03T00:00:00"/>
    <n v="9875.68"/>
    <s v="tier - 2"/>
    <s v="tier - 3"/>
    <s v="R1024"/>
    <n v="51"/>
  </r>
  <r>
    <s v="Id1139"/>
    <s v="Carma S"/>
    <n v="34.200000000000003"/>
    <n v="8.58"/>
    <s v="No"/>
    <s v="No"/>
    <s v="No"/>
    <n v="0"/>
    <x v="1"/>
    <s v="Obesity"/>
    <s v="Diabetes"/>
    <d v="1971-11-22T00:00:00"/>
    <n v="9872.7000000000007"/>
    <s v="tier - 2"/>
    <s v="tier - 2"/>
    <s v="R1011"/>
    <n v="51"/>
  </r>
  <r>
    <s v="Id1140"/>
    <s v="Ryan"/>
    <n v="46.51"/>
    <n v="5.84"/>
    <s v="No"/>
    <s v="No"/>
    <s v="No"/>
    <n v="1"/>
    <x v="1"/>
    <s v="Obesity"/>
    <s v="Prediabetes"/>
    <d v="1998-09-06T00:00:00"/>
    <n v="9870.59"/>
    <s v="tier - 2"/>
    <s v="tier - 2"/>
    <s v="R1023"/>
    <n v="24"/>
  </r>
  <r>
    <s v="Id1141"/>
    <s v="Daniel"/>
    <n v="28.88"/>
    <n v="4.8600000000000003"/>
    <s v="yes"/>
    <s v="No"/>
    <s v="Yes"/>
    <n v="1"/>
    <x v="1"/>
    <s v="Overweight"/>
    <s v="Normal"/>
    <d v="1969-08-13T00:00:00"/>
    <n v="9869.81"/>
    <s v="tier - 3"/>
    <s v="tier - 3"/>
    <s v="R1012"/>
    <n v="53"/>
  </r>
  <r>
    <s v="Id1142"/>
    <s v="Sarah"/>
    <n v="33.914999999999999"/>
    <n v="11.52"/>
    <s v="No"/>
    <s v="No"/>
    <s v="No"/>
    <n v="0"/>
    <x v="1"/>
    <s v="Obesity"/>
    <s v="Diabetes"/>
    <d v="1971-11-09T00:00:00"/>
    <n v="9866.2999999999993"/>
    <s v="tier - 2"/>
    <s v="tier - 3"/>
    <s v="R1024"/>
    <n v="51"/>
  </r>
  <r>
    <s v="Id1143"/>
    <s v="Matthew J"/>
    <n v="24.32"/>
    <n v="6.15"/>
    <s v="yes"/>
    <s v="No"/>
    <s v="Yes"/>
    <n v="1"/>
    <x v="1"/>
    <s v="Healthy Weight"/>
    <s v="Prediabetes"/>
    <d v="1969-10-20T00:00:00"/>
    <n v="9863.4699999999993"/>
    <s v="tier - 3"/>
    <s v="tier - 3"/>
    <s v="R1012"/>
    <n v="53"/>
  </r>
  <r>
    <s v="Id1144"/>
    <s v="Francesca"/>
    <n v="25.8"/>
    <n v="9.94"/>
    <s v="No"/>
    <s v="No"/>
    <s v="No"/>
    <n v="0"/>
    <x v="1"/>
    <s v="Overweight"/>
    <s v="Diabetes"/>
    <d v="1971-08-17T00:00:00"/>
    <n v="9861.0300000000007"/>
    <s v="tier - 2"/>
    <s v="tier - 2"/>
    <s v="R1011"/>
    <n v="51"/>
  </r>
  <r>
    <s v="Id1145"/>
    <s v="Nicole"/>
    <n v="21.56"/>
    <n v="10.56"/>
    <s v="No"/>
    <s v="No"/>
    <s v="No"/>
    <n v="0"/>
    <x v="1"/>
    <s v="Healthy Weight"/>
    <s v="Diabetes"/>
    <d v="1971-08-23T00:00:00"/>
    <n v="9855.1299999999992"/>
    <s v="tier - 2"/>
    <s v="tier - 3"/>
    <s v="R1013"/>
    <n v="51"/>
  </r>
  <r>
    <s v="Id1146"/>
    <s v="Toshiyuki"/>
    <n v="31.6"/>
    <n v="6.79"/>
    <s v="No"/>
    <s v="No"/>
    <s v="No"/>
    <n v="0"/>
    <x v="1"/>
    <s v="Obesity"/>
    <s v="Diabetes"/>
    <d v="1968-12-04T00:00:00"/>
    <n v="9850.43"/>
    <s v="tier - 3"/>
    <s v="tier - 3"/>
    <s v="R1011"/>
    <n v="54"/>
  </r>
  <r>
    <s v="Id1147"/>
    <s v="Tom L."/>
    <n v="42.93"/>
    <n v="4.8"/>
    <s v="No"/>
    <s v="No"/>
    <s v="No"/>
    <n v="1"/>
    <x v="1"/>
    <s v="Obesity"/>
    <s v="Normal"/>
    <d v="1992-07-13T00:00:00"/>
    <n v="9844.4500000000007"/>
    <s v="tier - 2"/>
    <s v="tier - 1"/>
    <s v="R1012"/>
    <n v="30"/>
  </r>
  <r>
    <s v="Id1148"/>
    <s v="Brian"/>
    <n v="26.72"/>
    <n v="5.75"/>
    <s v="No"/>
    <s v="No"/>
    <s v="No"/>
    <n v="2"/>
    <x v="1"/>
    <s v="Overweight"/>
    <s v="Prediabetes"/>
    <d v="1972-12-26T00:00:00"/>
    <n v="9836.2099999999991"/>
    <s v="tier - 2"/>
    <s v="tier - 3"/>
    <s v="R1021"/>
    <n v="50"/>
  </r>
  <r>
    <s v="Id1149"/>
    <s v="Matthew"/>
    <n v="26.67"/>
    <n v="5.81"/>
    <s v="No"/>
    <s v="No"/>
    <s v="No"/>
    <n v="2"/>
    <x v="1"/>
    <s v="Overweight"/>
    <s v="Prediabetes"/>
    <d v="1972-12-28T00:00:00"/>
    <n v="9819.25"/>
    <s v="tier - 2"/>
    <s v="tier - 2"/>
    <s v="R1021"/>
    <n v="50"/>
  </r>
  <r>
    <s v="Id1150"/>
    <s v="Julee"/>
    <n v="42.68"/>
    <n v="9.2799999999999994"/>
    <s v="No"/>
    <s v="No"/>
    <s v="No"/>
    <n v="2"/>
    <x v="1"/>
    <s v="Obesity"/>
    <s v="Diabetes"/>
    <d v="1973-09-17T00:00:00"/>
    <n v="9800.89"/>
    <s v="tier - 2"/>
    <s v="tier - 1"/>
    <s v="R1013"/>
    <n v="49"/>
  </r>
  <r>
    <s v="Id1151"/>
    <s v="Christopher M."/>
    <n v="24.31"/>
    <n v="6.37"/>
    <s v="No"/>
    <s v="No"/>
    <s v="No"/>
    <n v="0"/>
    <x v="1"/>
    <s v="Healthy Weight"/>
    <s v="Prediabetes"/>
    <d v="1977-10-07T00:00:00"/>
    <n v="9788.8700000000008"/>
    <s v="tier - 3"/>
    <s v="tier - 2"/>
    <s v="R1013"/>
    <n v="45"/>
  </r>
  <r>
    <s v="Id1152"/>
    <s v="Ciaran"/>
    <n v="44.75"/>
    <n v="5.09"/>
    <s v="yes"/>
    <s v="No"/>
    <s v="No"/>
    <n v="0"/>
    <x v="1"/>
    <s v="Obesity"/>
    <s v="Normal"/>
    <d v="1996-08-08T00:00:00"/>
    <n v="9787.32"/>
    <s v="tier - 2"/>
    <s v="tier - 3"/>
    <s v="R1023"/>
    <n v="26"/>
  </r>
  <r>
    <s v="Id1153"/>
    <s v="Kara"/>
    <n v="30.78"/>
    <n v="7.94"/>
    <s v="No"/>
    <s v="No"/>
    <s v="No"/>
    <n v="2"/>
    <x v="1"/>
    <s v="Obesity"/>
    <s v="Diabetes"/>
    <d v="1973-08-07T00:00:00"/>
    <n v="9778.35"/>
    <s v="tier - 2"/>
    <s v="tier - 2"/>
    <s v="R1024"/>
    <n v="49"/>
  </r>
  <r>
    <s v="Id1154"/>
    <s v="Makie"/>
    <n v="21.86"/>
    <n v="10.95"/>
    <s v="No"/>
    <s v="No"/>
    <s v="No"/>
    <n v="0"/>
    <x v="1"/>
    <s v="Healthy Weight"/>
    <s v="Diabetes"/>
    <d v="1965-08-05T00:00:00"/>
    <n v="9764.08"/>
    <s v="tier - 3"/>
    <s v="tier - 1"/>
    <s v="R1012"/>
    <n v="57"/>
  </r>
  <r>
    <s v="Id1155"/>
    <s v="Emily E"/>
    <n v="49.09"/>
    <n v="6.3"/>
    <s v="yes"/>
    <s v="No"/>
    <s v="No"/>
    <n v="0"/>
    <x v="1"/>
    <s v="Obesity"/>
    <s v="Prediabetes"/>
    <d v="2001-10-14T00:00:00"/>
    <n v="9753.49"/>
    <s v="tier - 2"/>
    <s v="tier - 2"/>
    <s v="R1012"/>
    <n v="21"/>
  </r>
  <r>
    <s v="Id1156"/>
    <s v="Cary"/>
    <n v="47.74"/>
    <n v="8.0500000000000007"/>
    <s v="yes"/>
    <s v="No"/>
    <s v="No"/>
    <n v="2"/>
    <x v="1"/>
    <s v="Obesity"/>
    <s v="Diabetes"/>
    <d v="1970-08-04T00:00:00"/>
    <n v="9748.91"/>
    <s v="tier - 2"/>
    <s v="tier - 1"/>
    <s v="R1013"/>
    <n v="52"/>
  </r>
  <r>
    <s v="Id1157"/>
    <s v="Steven"/>
    <n v="30.2"/>
    <n v="9.8800000000000008"/>
    <s v="yes"/>
    <s v="No"/>
    <s v="No"/>
    <n v="2"/>
    <x v="1"/>
    <s v="Obesity"/>
    <s v="Diabetes"/>
    <d v="1970-12-18T00:00:00"/>
    <n v="9724.5300000000007"/>
    <s v="tier - 3"/>
    <s v="tier - 1"/>
    <s v="R1011"/>
    <n v="52"/>
  </r>
  <r>
    <s v="Id1158"/>
    <s v="Jose Antonio Sr."/>
    <n v="33.25"/>
    <n v="7.42"/>
    <s v="yes"/>
    <s v="No"/>
    <s v="No"/>
    <n v="2"/>
    <x v="1"/>
    <s v="Obesity"/>
    <s v="Diabetes"/>
    <d v="1970-09-12T00:00:00"/>
    <n v="9722.77"/>
    <s v="tier - 3"/>
    <s v="tier - 1"/>
    <s v="R1016"/>
    <n v="52"/>
  </r>
  <r>
    <s v="Id1159"/>
    <s v="Tatiana"/>
    <n v="26.6"/>
    <n v="8.4499999999999993"/>
    <s v="yes"/>
    <s v="No"/>
    <s v="No"/>
    <n v="1"/>
    <x v="1"/>
    <s v="Overweight"/>
    <s v="Diabetes"/>
    <d v="1975-07-27T00:00:00"/>
    <n v="9715.84"/>
    <s v="tier - 2"/>
    <s v="tier - 1"/>
    <s v="R1024"/>
    <n v="47"/>
  </r>
  <r>
    <s v="Id1160"/>
    <s v="Dan T."/>
    <n v="26.35"/>
    <n v="6.21"/>
    <s v="No"/>
    <s v="No"/>
    <s v="No"/>
    <n v="2"/>
    <x v="1"/>
    <s v="Overweight"/>
    <s v="Prediabetes"/>
    <d v="1972-10-10T00:00:00"/>
    <n v="9710.7099999999991"/>
    <s v="tier - 2"/>
    <s v="tier - 1"/>
    <s v="R1021"/>
    <n v="50"/>
  </r>
  <r>
    <s v="Id1161"/>
    <s v="Liisa A."/>
    <n v="39.994999999999997"/>
    <n v="4.6500000000000004"/>
    <s v="No"/>
    <s v="No"/>
    <s v="No"/>
    <n v="0"/>
    <x v="1"/>
    <s v="Obesity"/>
    <s v="Normal"/>
    <d v="1977-09-19T00:00:00"/>
    <n v="9704.67"/>
    <s v="tier - 2"/>
    <s v="tier - 3"/>
    <s v="R1024"/>
    <n v="45"/>
  </r>
  <r>
    <s v="Id1162"/>
    <s v="Kathryn E."/>
    <n v="22.92"/>
    <n v="5.87"/>
    <s v="yes"/>
    <s v="No"/>
    <s v="No"/>
    <n v="1"/>
    <x v="1"/>
    <s v="Healthy Weight"/>
    <s v="Prediabetes"/>
    <d v="1964-07-07T00:00:00"/>
    <n v="9698.42"/>
    <s v="tier - 3"/>
    <s v="tier - 3"/>
    <s v="R1013"/>
    <n v="58"/>
  </r>
  <r>
    <s v="Id1163"/>
    <s v="Maxwell"/>
    <n v="24.78"/>
    <n v="4.24"/>
    <s v="yes"/>
    <s v="No"/>
    <s v="No"/>
    <n v="2"/>
    <x v="1"/>
    <s v="Healthy Weight"/>
    <s v="Normal"/>
    <d v="1966-12-16T00:00:00"/>
    <n v="9684.2900000000009"/>
    <s v="tier - 3"/>
    <s v="tier - 2"/>
    <s v="R1013"/>
    <n v="56"/>
  </r>
  <r>
    <s v="Id1164"/>
    <s v="Pascale"/>
    <n v="34.07"/>
    <n v="7.81"/>
    <s v="yes"/>
    <s v="No"/>
    <s v="No"/>
    <n v="0"/>
    <x v="1"/>
    <s v="Obesity"/>
    <s v="Diabetes"/>
    <d v="1981-09-08T00:00:00"/>
    <n v="9664.34"/>
    <s v="tier - 2"/>
    <s v="tier - 3"/>
    <s v="R1011"/>
    <n v="41"/>
  </r>
  <r>
    <s v="Id1165"/>
    <s v="Becca"/>
    <n v="30.14"/>
    <n v="9.85"/>
    <s v="No"/>
    <s v="No"/>
    <s v="No"/>
    <n v="0"/>
    <x v="1"/>
    <s v="Obesity"/>
    <s v="Diabetes"/>
    <d v="1974-09-08T00:00:00"/>
    <n v="9653.81"/>
    <s v="tier - 2"/>
    <s v="tier - 2"/>
    <s v="R1011"/>
    <n v="48"/>
  </r>
  <r>
    <s v="Id1166"/>
    <s v="Grace"/>
    <n v="18.05"/>
    <n v="6.94"/>
    <s v="No"/>
    <s v="No"/>
    <s v="No"/>
    <n v="0"/>
    <x v="1"/>
    <s v="Underweight"/>
    <s v="Diabetes"/>
    <d v="1971-08-19T00:00:00"/>
    <n v="9644.25"/>
    <s v="tier - 2"/>
    <s v="tier - 1"/>
    <s v="R1012"/>
    <n v="51"/>
  </r>
  <r>
    <s v="Id1167"/>
    <s v="Samantha"/>
    <n v="37.4"/>
    <n v="11.3"/>
    <s v="yes"/>
    <s v="No"/>
    <s v="No"/>
    <n v="2"/>
    <x v="1"/>
    <s v="Obesity"/>
    <s v="Diabetes"/>
    <d v="1970-07-30T00:00:00"/>
    <n v="9634.5400000000009"/>
    <s v="tier - 2"/>
    <s v="tier - 2"/>
    <s v="R1011"/>
    <n v="52"/>
  </r>
  <r>
    <s v="Id1168"/>
    <s v=".  Nicole R."/>
    <n v="25.75"/>
    <n v="9.23"/>
    <s v="No"/>
    <s v="No"/>
    <s v="No"/>
    <n v="0"/>
    <x v="1"/>
    <s v="Overweight"/>
    <s v="Diabetes"/>
    <d v="1968-09-22T00:00:00"/>
    <n v="9630.91"/>
    <s v="tier - 3"/>
    <s v="tier - 2"/>
    <s v="R1013"/>
    <n v="54"/>
  </r>
  <r>
    <s v="Id1169"/>
    <s v="David W"/>
    <n v="32.299999999999997"/>
    <n v="4.37"/>
    <s v="No"/>
    <s v="No"/>
    <s v="No"/>
    <n v="2"/>
    <x v="1"/>
    <s v="Obesity"/>
    <s v="Normal"/>
    <d v="1972-08-23T00:00:00"/>
    <n v="9630.4"/>
    <s v="tier - 2"/>
    <s v="tier - 2"/>
    <s v="R1011"/>
    <n v="50"/>
  </r>
  <r>
    <s v="Id1170"/>
    <s v="Grant"/>
    <n v="28.61"/>
    <n v="5.76"/>
    <s v="No"/>
    <s v="No"/>
    <s v="Yes"/>
    <n v="1"/>
    <x v="1"/>
    <s v="Overweight"/>
    <s v="Prediabetes"/>
    <d v="1979-07-19T00:00:00"/>
    <n v="9630.2999999999993"/>
    <s v="tier - 2"/>
    <s v="tier - 2"/>
    <s v="R1021"/>
    <n v="43"/>
  </r>
  <r>
    <s v="Id1171"/>
    <s v=".  Sophia"/>
    <n v="45.41"/>
    <n v="4.96"/>
    <s v="No"/>
    <s v="No"/>
    <s v="No"/>
    <n v="1"/>
    <x v="1"/>
    <s v="Obesity"/>
    <s v="Normal"/>
    <d v="1998-06-23T00:00:00"/>
    <n v="9628.7900000000009"/>
    <s v="tier - 2"/>
    <s v="tier - 2"/>
    <s v="R1026"/>
    <n v="24"/>
  </r>
  <r>
    <s v="Id1172"/>
    <s v="Christina"/>
    <n v="31.2"/>
    <n v="11.04"/>
    <s v="yes"/>
    <s v="No"/>
    <s v="No"/>
    <n v="2"/>
    <x v="1"/>
    <s v="Obesity"/>
    <s v="Diabetes"/>
    <d v="1970-08-16T00:00:00"/>
    <n v="9625.92"/>
    <s v="tier - 2"/>
    <s v="tier - 3"/>
    <s v="R1011"/>
    <n v="52"/>
  </r>
  <r>
    <s v="Id1173"/>
    <s v="Sam L."/>
    <n v="29.83"/>
    <n v="7.81"/>
    <s v="yes"/>
    <s v="No"/>
    <s v="No"/>
    <n v="1"/>
    <x v="1"/>
    <s v="Overweight"/>
    <s v="Diabetes"/>
    <d v="1975-06-29T00:00:00"/>
    <n v="9620.33"/>
    <s v="tier - 3"/>
    <s v="tier - 3"/>
    <s v="R1012"/>
    <n v="47"/>
  </r>
  <r>
    <s v="Id1174"/>
    <s v=".  Haley R."/>
    <n v="29.06"/>
    <n v="4.55"/>
    <s v="No"/>
    <s v="No"/>
    <s v="No"/>
    <n v="0"/>
    <x v="1"/>
    <s v="Overweight"/>
    <s v="Normal"/>
    <d v="1982-11-29T00:00:00"/>
    <n v="9619.18"/>
    <s v="tier - 2"/>
    <s v="tier - 1"/>
    <s v="R1025"/>
    <n v="40"/>
  </r>
  <r>
    <s v="Id1175"/>
    <s v="Ethan"/>
    <n v="27.454999999999998"/>
    <n v="6.13"/>
    <s v="No"/>
    <s v="No"/>
    <s v="No"/>
    <n v="2"/>
    <x v="1"/>
    <s v="Overweight"/>
    <s v="Prediabetes"/>
    <d v="1972-07-27T00:00:00"/>
    <n v="9617.66"/>
    <s v="tier - 3"/>
    <s v="tier - 3"/>
    <s v="R1016"/>
    <n v="50"/>
  </r>
  <r>
    <s v="Id1176"/>
    <s v="Andrew W"/>
    <n v="23.01"/>
    <n v="6.04"/>
    <s v="yes"/>
    <s v="No"/>
    <s v="No"/>
    <n v="1"/>
    <x v="1"/>
    <s v="Healthy Weight"/>
    <s v="Prediabetes"/>
    <d v="1964-09-15T00:00:00"/>
    <n v="9597.6299999999992"/>
    <s v="tier - 3"/>
    <s v="tier - 3"/>
    <s v="R1013"/>
    <n v="58"/>
  </r>
  <r>
    <s v="Id1177"/>
    <s v="Mark G"/>
    <n v="31.39"/>
    <n v="8.85"/>
    <s v="yes"/>
    <s v="No"/>
    <s v="No"/>
    <n v="0"/>
    <x v="1"/>
    <s v="Obesity"/>
    <s v="Diabetes"/>
    <d v="1981-11-18T00:00:00"/>
    <n v="9584.0400000000009"/>
    <s v="tier - 2"/>
    <s v="tier - 1"/>
    <s v="R1021"/>
    <n v="41"/>
  </r>
  <r>
    <s v="Id1178"/>
    <s v="Kasey E."/>
    <n v="34.770000000000003"/>
    <n v="10.54"/>
    <s v="No"/>
    <s v="No"/>
    <s v="No"/>
    <n v="2"/>
    <x v="1"/>
    <s v="Obesity"/>
    <s v="Diabetes"/>
    <d v="1973-08-28T00:00:00"/>
    <n v="9583.89"/>
    <s v="tier - 2"/>
    <s v="tier - 3"/>
    <s v="R1012"/>
    <n v="49"/>
  </r>
  <r>
    <s v="Id1179"/>
    <s v="Jeff"/>
    <n v="24.48"/>
    <n v="4.37"/>
    <s v="yes"/>
    <s v="No"/>
    <s v="No"/>
    <n v="2"/>
    <x v="1"/>
    <s v="Healthy Weight"/>
    <s v="Normal"/>
    <d v="1966-12-04T00:00:00"/>
    <n v="9582.5400000000009"/>
    <s v="tier - 3"/>
    <s v="tier - 2"/>
    <s v="R1013"/>
    <n v="56"/>
  </r>
  <r>
    <s v="Id1180"/>
    <s v="Amy"/>
    <n v="22.61"/>
    <n v="9.6300000000000008"/>
    <s v="No"/>
    <s v="No"/>
    <s v="No"/>
    <n v="2"/>
    <x v="1"/>
    <s v="Healthy Weight"/>
    <s v="Diabetes"/>
    <d v="1973-09-01T00:00:00"/>
    <n v="9566.99"/>
    <s v="tier - 2"/>
    <s v="tier - 1"/>
    <s v="R1012"/>
    <n v="49"/>
  </r>
  <r>
    <s v="Id1181"/>
    <s v="Adam"/>
    <n v="34.299999999999997"/>
    <n v="10.37"/>
    <s v="No"/>
    <s v="No"/>
    <s v="No"/>
    <n v="0"/>
    <x v="1"/>
    <s v="Obesity"/>
    <s v="Diabetes"/>
    <d v="1974-09-14T00:00:00"/>
    <n v="9563.0300000000007"/>
    <s v="tier - 3"/>
    <s v="tier - 1"/>
    <s v="R1011"/>
    <n v="48"/>
  </r>
  <r>
    <s v="Id1182"/>
    <s v="Kristin M"/>
    <n v="46.09"/>
    <n v="5.44"/>
    <s v="No"/>
    <s v="No"/>
    <s v="No"/>
    <n v="2"/>
    <x v="1"/>
    <s v="Obesity"/>
    <s v="Normal"/>
    <d v="1972-08-22T00:00:00"/>
    <n v="9549.57"/>
    <s v="tier - 2"/>
    <s v="tier - 1"/>
    <s v="R1013"/>
    <n v="50"/>
  </r>
  <r>
    <s v="Id1183"/>
    <s v="Mary-Lynn B."/>
    <n v="44.744999999999997"/>
    <n v="5.19"/>
    <s v="No"/>
    <s v="No"/>
    <s v="No"/>
    <n v="2"/>
    <x v="1"/>
    <s v="Obesity"/>
    <s v="Normal"/>
    <d v="1972-10-22T00:00:00"/>
    <n v="9541.7000000000007"/>
    <s v="tier - 2"/>
    <s v="tier - 1"/>
    <s v="R1024"/>
    <n v="50"/>
  </r>
  <r>
    <s v="Id1184"/>
    <s v=".  Jamie A"/>
    <n v="26.33"/>
    <n v="11.8"/>
    <s v="yes"/>
    <s v="No"/>
    <s v="No"/>
    <n v="1"/>
    <x v="1"/>
    <s v="Overweight"/>
    <s v="Diabetes"/>
    <d v="1975-12-28T00:00:00"/>
    <n v="9540.17"/>
    <s v="tier - 2"/>
    <s v="tier - 2"/>
    <s v="R1024"/>
    <n v="47"/>
  </r>
  <r>
    <s v="Id1185"/>
    <s v="Jeffrey A."/>
    <n v="26.6"/>
    <n v="8.3800000000000008"/>
    <s v="No"/>
    <s v="No"/>
    <s v="No"/>
    <n v="2"/>
    <x v="1"/>
    <s v="Overweight"/>
    <s v="Diabetes"/>
    <d v="1973-10-21T00:00:00"/>
    <n v="9538.65"/>
    <s v="tier - 2"/>
    <s v="tier - 3"/>
    <s v="R1021"/>
    <n v="49"/>
  </r>
  <r>
    <s v="Id1186"/>
    <s v="Nicole"/>
    <n v="27.5"/>
    <n v="7.58"/>
    <s v="No"/>
    <s v="No"/>
    <s v="No"/>
    <n v="0"/>
    <x v="1"/>
    <s v="Overweight"/>
    <s v="Diabetes"/>
    <d v="1971-11-29T00:00:00"/>
    <n v="9528.9"/>
    <s v="tier - 2"/>
    <s v="tier - 2"/>
    <s v="R1011"/>
    <n v="51"/>
  </r>
  <r>
    <s v="Id1187"/>
    <s v="Audrey"/>
    <n v="41.55"/>
    <n v="4.6100000000000003"/>
    <s v="No"/>
    <s v="No"/>
    <s v="No"/>
    <n v="1"/>
    <x v="1"/>
    <s v="Obesity"/>
    <s v="Normal"/>
    <d v="1992-12-22T00:00:00"/>
    <n v="9507.68"/>
    <s v="tier - 2"/>
    <s v="tier - 1"/>
    <s v="R1012"/>
    <n v="30"/>
  </r>
  <r>
    <s v="Id1188"/>
    <s v="Jacob"/>
    <n v="41.47"/>
    <n v="4.7"/>
    <s v="yes"/>
    <s v="No"/>
    <s v="Yes"/>
    <n v="1"/>
    <x v="1"/>
    <s v="Obesity"/>
    <s v="Normal"/>
    <d v="1969-08-24T00:00:00"/>
    <n v="9504.31"/>
    <s v="tier - 3"/>
    <s v="tier - 2"/>
    <s v="R1013"/>
    <n v="53"/>
  </r>
  <r>
    <s v="Id1189"/>
    <s v="Daniel S"/>
    <n v="24.795000000000002"/>
    <n v="6.05"/>
    <s v="yes"/>
    <s v="No"/>
    <s v="No"/>
    <n v="0"/>
    <x v="1"/>
    <s v="Healthy Weight"/>
    <s v="Prediabetes"/>
    <d v="1976-09-28T00:00:00"/>
    <n v="9500.57"/>
    <s v="tier - 2"/>
    <s v="tier - 3"/>
    <s v="R1017"/>
    <n v="46"/>
  </r>
  <r>
    <s v="Id1190"/>
    <s v="Marc C."/>
    <n v="29.48"/>
    <n v="5.63"/>
    <s v="yes"/>
    <s v="No"/>
    <s v="Yes"/>
    <n v="1"/>
    <x v="1"/>
    <s v="Overweight"/>
    <s v="Normal"/>
    <d v="1969-12-04T00:00:00"/>
    <n v="9487.64"/>
    <s v="tier - 2"/>
    <s v="tier - 2"/>
    <s v="R1013"/>
    <n v="53"/>
  </r>
  <r>
    <s v="Id1191"/>
    <s v="Mark S"/>
    <n v="28.09"/>
    <n v="6.06"/>
    <s v="No"/>
    <s v="No"/>
    <s v="Yes"/>
    <n v="1"/>
    <x v="1"/>
    <s v="Overweight"/>
    <s v="Prediabetes"/>
    <d v="1979-09-17T00:00:00"/>
    <n v="9453.92"/>
    <s v="tier - 2"/>
    <s v="tier - 2"/>
    <s v="R1021"/>
    <n v="43"/>
  </r>
  <r>
    <s v="Id1192"/>
    <s v="Dan"/>
    <n v="32.729999999999997"/>
    <n v="5.19"/>
    <s v="No"/>
    <s v="No"/>
    <s v="No"/>
    <n v="1"/>
    <x v="1"/>
    <s v="Obesity"/>
    <s v="Normal"/>
    <d v="1987-09-14T00:00:00"/>
    <n v="9448.42"/>
    <s v="tier - 2"/>
    <s v="tier - 3"/>
    <s v="R1021"/>
    <n v="35"/>
  </r>
  <r>
    <s v="Id1193"/>
    <s v="Gabriela"/>
    <n v="27.36"/>
    <n v="8.9600000000000009"/>
    <s v="No"/>
    <s v="No"/>
    <s v="No"/>
    <n v="0"/>
    <x v="1"/>
    <s v="Overweight"/>
    <s v="Diabetes"/>
    <d v="1974-07-08T00:00:00"/>
    <n v="9447.3799999999992"/>
    <s v="tier - 2"/>
    <s v="tier - 3"/>
    <s v="R1024"/>
    <n v="48"/>
  </r>
  <r>
    <s v="Id1194"/>
    <s v="Amanda"/>
    <n v="27.265000000000001"/>
    <n v="11.39"/>
    <s v="No"/>
    <s v="No"/>
    <s v="No"/>
    <n v="0"/>
    <x v="1"/>
    <s v="Overweight"/>
    <s v="Diabetes"/>
    <d v="1974-08-27T00:00:00"/>
    <n v="9447.25"/>
    <s v="tier - 2"/>
    <s v="tier - 1"/>
    <s v="R1024"/>
    <n v="48"/>
  </r>
  <r>
    <s v="Id1195"/>
    <s v="Dara"/>
    <n v="48.07"/>
    <n v="4.0599999999999996"/>
    <s v="yes"/>
    <s v="No"/>
    <s v="No"/>
    <n v="0"/>
    <x v="1"/>
    <s v="Obesity"/>
    <s v="Normal"/>
    <d v="1976-10-03T00:00:00"/>
    <n v="9432.93"/>
    <s v="tier - 2"/>
    <s v="tier - 1"/>
    <s v="R1024"/>
    <n v="46"/>
  </r>
  <r>
    <s v="Id1196"/>
    <s v="Rachelle R"/>
    <n v="30.8"/>
    <n v="5.23"/>
    <s v="yes"/>
    <s v="No"/>
    <s v="No"/>
    <n v="0"/>
    <x v="1"/>
    <s v="Obesity"/>
    <s v="Normal"/>
    <d v="1976-11-30T00:00:00"/>
    <n v="9414.92"/>
    <s v="tier - 2"/>
    <s v="tier - 2"/>
    <s v="R1011"/>
    <n v="46"/>
  </r>
  <r>
    <s v="Id1197"/>
    <s v="Brenda J"/>
    <n v="32.299999999999997"/>
    <n v="5.05"/>
    <s v="yes"/>
    <s v="No"/>
    <s v="No"/>
    <n v="0"/>
    <x v="1"/>
    <s v="Obesity"/>
    <s v="Normal"/>
    <d v="1976-08-17T00:00:00"/>
    <n v="9411.01"/>
    <s v="tier - 2"/>
    <s v="tier - 3"/>
    <s v="R1024"/>
    <n v="46"/>
  </r>
  <r>
    <s v="Id1198"/>
    <s v="Tim"/>
    <n v="39.700000000000003"/>
    <n v="7.34"/>
    <s v="No"/>
    <s v="No"/>
    <s v="No"/>
    <n v="0"/>
    <x v="1"/>
    <s v="Obesity"/>
    <s v="Diabetes"/>
    <d v="1971-07-20T00:00:00"/>
    <n v="9391.35"/>
    <s v="tier - 3"/>
    <s v="tier - 3"/>
    <s v="R1011"/>
    <n v="51"/>
  </r>
  <r>
    <s v="Id1199"/>
    <s v="Sylvain"/>
    <n v="35.97"/>
    <n v="8.1300000000000008"/>
    <s v="No"/>
    <s v="No"/>
    <s v="No"/>
    <n v="0"/>
    <x v="1"/>
    <s v="Obesity"/>
    <s v="Diabetes"/>
    <d v="1971-11-29T00:00:00"/>
    <n v="9386.16"/>
    <s v="tier - 3"/>
    <s v="tier - 2"/>
    <s v="R1013"/>
    <n v="51"/>
  </r>
  <r>
    <s v="Id1200"/>
    <s v=".  Lisa M"/>
    <n v="25.86"/>
    <n v="6.68"/>
    <s v="yes"/>
    <s v="No"/>
    <s v="No"/>
    <n v="1"/>
    <x v="1"/>
    <s v="Overweight"/>
    <s v="Diabetes"/>
    <d v="1975-12-02T00:00:00"/>
    <n v="9380.75"/>
    <s v="tier - 2"/>
    <s v="tier - 2"/>
    <s v="R1024"/>
    <n v="47"/>
  </r>
  <r>
    <s v="Id1201"/>
    <s v="Ryan"/>
    <n v="30.03"/>
    <n v="11.51"/>
    <s v="No"/>
    <s v="No"/>
    <s v="No"/>
    <n v="0"/>
    <x v="1"/>
    <s v="Obesity"/>
    <s v="Diabetes"/>
    <d v="1971-12-26T00:00:00"/>
    <n v="9377.9"/>
    <s v="tier - 2"/>
    <s v="tier - 1"/>
    <s v="R1013"/>
    <n v="51"/>
  </r>
  <r>
    <s v="Id1202"/>
    <s v=".  Kaitlin M"/>
    <n v="25.76"/>
    <n v="6.02"/>
    <s v="yes"/>
    <s v="No"/>
    <s v="Yes"/>
    <n v="1"/>
    <x v="1"/>
    <s v="Overweight"/>
    <s v="Prediabetes"/>
    <d v="1969-06-24T00:00:00"/>
    <n v="9377.4500000000007"/>
    <s v="tier - 2"/>
    <s v="tier - 3"/>
    <s v="R1013"/>
    <n v="53"/>
  </r>
  <r>
    <s v="Id1203"/>
    <s v="William R."/>
    <n v="22.42"/>
    <n v="7.96"/>
    <s v="No"/>
    <s v="No"/>
    <s v="No"/>
    <n v="0"/>
    <x v="1"/>
    <s v="Healthy Weight"/>
    <s v="Diabetes"/>
    <d v="1971-12-08T00:00:00"/>
    <n v="9361.33"/>
    <s v="tier - 3"/>
    <s v="tier - 1"/>
    <s v="R1016"/>
    <n v="51"/>
  </r>
  <r>
    <s v="Id1204"/>
    <s v="Bruce"/>
    <n v="33.18"/>
    <n v="6.01"/>
    <s v="yes"/>
    <s v="No"/>
    <s v="No"/>
    <n v="1"/>
    <x v="1"/>
    <s v="Obesity"/>
    <s v="Prediabetes"/>
    <d v="1988-07-01T00:00:00"/>
    <n v="9344.2000000000007"/>
    <s v="tier - 2"/>
    <s v="tier - 1"/>
    <s v="R1021"/>
    <n v="34"/>
  </r>
  <r>
    <s v="Id1205"/>
    <s v=".  Veronica"/>
    <n v="43.04"/>
    <n v="5.9"/>
    <s v="yes"/>
    <s v="No"/>
    <s v="No"/>
    <n v="0"/>
    <x v="1"/>
    <s v="Obesity"/>
    <s v="Prediabetes"/>
    <d v="1996-11-12T00:00:00"/>
    <n v="9338.61"/>
    <s v="tier - 2"/>
    <s v="tier - 1"/>
    <s v="R1026"/>
    <n v="26"/>
  </r>
  <r>
    <s v="Id1206"/>
    <s v="Warren"/>
    <n v="34.15"/>
    <n v="4.49"/>
    <s v="yes"/>
    <s v="No"/>
    <s v="No"/>
    <n v="1"/>
    <x v="1"/>
    <s v="Obesity"/>
    <s v="Normal"/>
    <d v="1988-06-09T00:00:00"/>
    <n v="9320.26"/>
    <s v="tier - 2"/>
    <s v="tier - 1"/>
    <s v="R1012"/>
    <n v="34"/>
  </r>
  <r>
    <s v="Id1207"/>
    <s v=".  Daniela"/>
    <n v="25.78"/>
    <n v="6.25"/>
    <s v="No"/>
    <s v="No"/>
    <s v="No"/>
    <n v="0"/>
    <x v="1"/>
    <s v="Overweight"/>
    <s v="Prediabetes"/>
    <d v="1977-10-12T00:00:00"/>
    <n v="9315.41"/>
    <s v="tier - 2"/>
    <s v="tier - 1"/>
    <s v="R1024"/>
    <n v="45"/>
  </r>
  <r>
    <s v="Id1208"/>
    <s v="Deirdre A"/>
    <n v="21.02"/>
    <n v="9.6199999999999992"/>
    <s v="yes"/>
    <s v="No"/>
    <s v="Yes"/>
    <n v="1"/>
    <x v="1"/>
    <s v="Healthy Weight"/>
    <s v="Diabetes"/>
    <d v="1963-11-08T00:00:00"/>
    <n v="9310.81"/>
    <s v="tier - 3"/>
    <s v="tier - 1"/>
    <s v="R1013"/>
    <n v="59"/>
  </r>
  <r>
    <s v="Id1209"/>
    <s v="Mathias"/>
    <n v="37.51"/>
    <n v="11.06"/>
    <s v="No"/>
    <s v="No"/>
    <s v="No"/>
    <n v="2"/>
    <x v="1"/>
    <s v="Obesity"/>
    <s v="Diabetes"/>
    <d v="1973-09-16T00:00:00"/>
    <n v="9304.7000000000007"/>
    <s v="tier - 3"/>
    <s v="tier - 3"/>
    <s v="R1013"/>
    <n v="49"/>
  </r>
  <r>
    <s v="Id1210"/>
    <s v="Matthew"/>
    <n v="25.745000000000001"/>
    <n v="6.11"/>
    <s v="yes"/>
    <s v="No"/>
    <s v="No"/>
    <n v="0"/>
    <x v="1"/>
    <s v="Overweight"/>
    <s v="Prediabetes"/>
    <d v="1976-11-03T00:00:00"/>
    <n v="9301.89"/>
    <s v="tier - 2"/>
    <s v="tier - 1"/>
    <s v="R1012"/>
    <n v="46"/>
  </r>
  <r>
    <s v="Id1211"/>
    <s v="Kurt"/>
    <n v="31.35"/>
    <n v="11.49"/>
    <s v="No"/>
    <s v="No"/>
    <s v="No"/>
    <n v="2"/>
    <x v="1"/>
    <s v="Obesity"/>
    <s v="Diabetes"/>
    <d v="1973-10-18T00:00:00"/>
    <n v="9290.14"/>
    <s v="tier - 3"/>
    <s v="tier - 3"/>
    <s v="R1016"/>
    <n v="49"/>
  </r>
  <r>
    <s v="Id1212"/>
    <s v="Samuel"/>
    <n v="29.83"/>
    <n v="8.68"/>
    <s v="No"/>
    <s v="No"/>
    <s v="No"/>
    <n v="2"/>
    <x v="1"/>
    <s v="Overweight"/>
    <s v="Diabetes"/>
    <d v="1973-11-16T00:00:00"/>
    <n v="9288.0300000000007"/>
    <s v="tier - 2"/>
    <s v="tier - 3"/>
    <s v="R1018"/>
    <n v="49"/>
  </r>
  <r>
    <s v="Id1213"/>
    <s v=".  Emily"/>
    <n v="25.49"/>
    <n v="5.68"/>
    <s v="yes"/>
    <s v="No"/>
    <s v="Yes"/>
    <n v="1"/>
    <x v="1"/>
    <s v="Overweight"/>
    <s v="Normal"/>
    <d v="1969-12-26T00:00:00"/>
    <n v="9285.8700000000008"/>
    <s v="tier - 2"/>
    <s v="tier - 3"/>
    <s v="R1013"/>
    <n v="53"/>
  </r>
  <r>
    <s v="Id1214"/>
    <s v="Tiffany"/>
    <n v="34.1"/>
    <n v="8.4499999999999993"/>
    <s v="No"/>
    <s v="No"/>
    <s v="No"/>
    <n v="0"/>
    <x v="1"/>
    <s v="Obesity"/>
    <s v="Diabetes"/>
    <d v="1971-12-02T00:00:00"/>
    <n v="9283.56"/>
    <s v="tier - 2"/>
    <s v="tier - 3"/>
    <s v="R1013"/>
    <n v="51"/>
  </r>
  <r>
    <s v="Id1215"/>
    <s v="Alex F"/>
    <n v="25.84"/>
    <n v="8.51"/>
    <s v="No"/>
    <s v="No"/>
    <s v="No"/>
    <n v="2"/>
    <x v="1"/>
    <s v="Overweight"/>
    <s v="Diabetes"/>
    <d v="1973-08-27T00:00:00"/>
    <n v="9282.48"/>
    <s v="tier - 3"/>
    <s v="tier - 2"/>
    <s v="R1016"/>
    <n v="49"/>
  </r>
  <r>
    <s v="Id1216"/>
    <s v="Alice"/>
    <n v="20.6"/>
    <n v="7.62"/>
    <s v="No"/>
    <s v="No"/>
    <s v="No"/>
    <n v="0"/>
    <x v="1"/>
    <s v="Healthy Weight"/>
    <s v="Diabetes"/>
    <d v="1971-06-06T00:00:00"/>
    <n v="9264.7999999999993"/>
    <s v="tier - 2"/>
    <s v="tier - 1"/>
    <s v="R1011"/>
    <n v="52"/>
  </r>
  <r>
    <s v="Id1217"/>
    <s v="Allison M."/>
    <n v="28.88"/>
    <n v="10.18"/>
    <s v="No"/>
    <s v="No"/>
    <s v="No"/>
    <n v="0"/>
    <x v="1"/>
    <s v="Overweight"/>
    <s v="Diabetes"/>
    <d v="1974-11-21T00:00:00"/>
    <n v="9249.5"/>
    <s v="tier - 2"/>
    <s v="tier - 1"/>
    <s v="R1012"/>
    <n v="48"/>
  </r>
  <r>
    <s v="Id1218"/>
    <s v="Johannes Fiskerstand"/>
    <n v="28.24"/>
    <n v="5.36"/>
    <s v="No"/>
    <s v="No"/>
    <s v="No"/>
    <n v="0"/>
    <x v="1"/>
    <s v="Overweight"/>
    <s v="Normal"/>
    <d v="1980-11-05T00:00:00"/>
    <n v="9247.94"/>
    <s v="tier - 2"/>
    <s v="tier - 1"/>
    <s v="R1021"/>
    <n v="42"/>
  </r>
  <r>
    <s v="Id1219"/>
    <s v="Stephen"/>
    <n v="25.46"/>
    <n v="11.78"/>
    <s v="yes"/>
    <s v="No"/>
    <s v="No"/>
    <n v="1"/>
    <x v="1"/>
    <s v="Overweight"/>
    <s v="Diabetes"/>
    <d v="1975-07-06T00:00:00"/>
    <n v="9225.26"/>
    <s v="tier - 3"/>
    <s v="tier - 3"/>
    <s v="R1015"/>
    <n v="47"/>
  </r>
  <r>
    <s v="Id1220"/>
    <s v="Jon M"/>
    <n v="29.64"/>
    <n v="10.82"/>
    <s v="yes"/>
    <s v="No"/>
    <s v="No"/>
    <n v="0"/>
    <x v="1"/>
    <s v="Overweight"/>
    <s v="Diabetes"/>
    <d v="1981-07-05T00:00:00"/>
    <n v="9222.4"/>
    <s v="tier - 2"/>
    <s v="tier - 3"/>
    <s v="R1019"/>
    <n v="41"/>
  </r>
  <r>
    <s v="Id1221"/>
    <s v="Fasil"/>
    <n v="31.27"/>
    <n v="7.73"/>
    <s v="yes"/>
    <s v="No"/>
    <s v="No"/>
    <n v="1"/>
    <x v="1"/>
    <s v="Obesity"/>
    <s v="Diabetes"/>
    <d v="1986-08-25T00:00:00"/>
    <n v="9210.06"/>
    <s v="tier - 2"/>
    <s v="tier - 3"/>
    <s v="R1021"/>
    <n v="36"/>
  </r>
  <r>
    <s v="Id1222"/>
    <s v="Megan C."/>
    <n v="19.95"/>
    <n v="6.24"/>
    <s v="yes"/>
    <s v="No"/>
    <s v="No"/>
    <n v="0"/>
    <x v="1"/>
    <s v="Healthy Weight"/>
    <s v="Prediabetes"/>
    <d v="1976-07-10T00:00:00"/>
    <n v="9193.84"/>
    <s v="tier - 2"/>
    <s v="tier - 1"/>
    <s v="R1012"/>
    <n v="46"/>
  </r>
  <r>
    <s v="Id1223"/>
    <s v="Lisa J."/>
    <n v="21.3"/>
    <n v="10.42"/>
    <s v="No"/>
    <s v="No"/>
    <s v="No"/>
    <n v="2"/>
    <x v="1"/>
    <s v="Healthy Weight"/>
    <s v="Diabetes"/>
    <d v="1973-06-25T00:00:00"/>
    <n v="9182.17"/>
    <s v="tier - 2"/>
    <s v="tier - 3"/>
    <s v="R1011"/>
    <n v="49"/>
  </r>
  <r>
    <s v="Id1224"/>
    <s v="Doron P"/>
    <n v="31.635000000000002"/>
    <n v="11.11"/>
    <s v="No"/>
    <s v="No"/>
    <s v="No"/>
    <n v="0"/>
    <x v="1"/>
    <s v="Obesity"/>
    <s v="Diabetes"/>
    <d v="1971-11-29T00:00:00"/>
    <n v="9174.14"/>
    <s v="tier - 3"/>
    <s v="tier - 1"/>
    <s v="R1012"/>
    <n v="51"/>
  </r>
  <r>
    <s v="Id1225"/>
    <s v="Katharina"/>
    <n v="23.9"/>
    <n v="7.67"/>
    <s v="yes"/>
    <s v="No"/>
    <s v="No"/>
    <n v="2"/>
    <x v="1"/>
    <s v="Healthy Weight"/>
    <s v="Diabetes"/>
    <d v="1970-10-24T00:00:00"/>
    <n v="9171.75"/>
    <s v="tier - 2"/>
    <s v="tier - 2"/>
    <s v="R1012"/>
    <n v="52"/>
  </r>
  <r>
    <s v="Id1226"/>
    <s v="Carl"/>
    <n v="34.15"/>
    <n v="6.15"/>
    <s v="No"/>
    <s v="No"/>
    <s v="No"/>
    <n v="0"/>
    <x v="1"/>
    <s v="Obesity"/>
    <s v="Prediabetes"/>
    <d v="1990-07-23T00:00:00"/>
    <n v="9159.51"/>
    <s v="tier - 2"/>
    <s v="tier - 2"/>
    <s v="R1021"/>
    <n v="32"/>
  </r>
  <r>
    <s v="Id1227"/>
    <s v="Kelsey J."/>
    <n v="28.71"/>
    <n v="5.71"/>
    <s v="No"/>
    <s v="No"/>
    <s v="No"/>
    <n v="0"/>
    <x v="1"/>
    <s v="Overweight"/>
    <s v="Prediabetes"/>
    <d v="1982-10-08T00:00:00"/>
    <n v="9147.5"/>
    <s v="tier - 2"/>
    <s v="tier - 1"/>
    <s v="R1012"/>
    <n v="40"/>
  </r>
  <r>
    <s v="Id1228"/>
    <s v="Stephen A."/>
    <n v="36.700000000000003"/>
    <n v="8.6999999999999993"/>
    <s v="yes"/>
    <s v="No"/>
    <s v="No"/>
    <n v="2"/>
    <x v="1"/>
    <s v="Obesity"/>
    <s v="Diabetes"/>
    <d v="1970-09-18T00:00:00"/>
    <n v="9144.57"/>
    <s v="tier - 3"/>
    <s v="tier - 2"/>
    <s v="R1011"/>
    <n v="52"/>
  </r>
  <r>
    <s v="Id1229"/>
    <s v="Dan"/>
    <n v="34.1"/>
    <n v="9.0399999999999991"/>
    <s v="yes"/>
    <s v="No"/>
    <s v="No"/>
    <n v="2"/>
    <x v="1"/>
    <s v="Obesity"/>
    <s v="Diabetes"/>
    <d v="1970-08-12T00:00:00"/>
    <n v="9140.9500000000007"/>
    <s v="tier - 3"/>
    <s v="tier - 3"/>
    <s v="R1013"/>
    <n v="52"/>
  </r>
  <r>
    <s v="Id1230"/>
    <s v="Katie C"/>
    <n v="25.7"/>
    <n v="5.61"/>
    <s v="No"/>
    <s v="No"/>
    <s v="No"/>
    <n v="0"/>
    <x v="1"/>
    <s v="Overweight"/>
    <s v="Normal"/>
    <d v="1977-08-02T00:00:00"/>
    <n v="9101.7999999999993"/>
    <s v="tier - 2"/>
    <s v="tier - 1"/>
    <s v="R1011"/>
    <n v="45"/>
  </r>
  <r>
    <s v="Id1231"/>
    <s v="Melissa K"/>
    <n v="21.68"/>
    <n v="8.1199999999999992"/>
    <s v="No"/>
    <s v="No"/>
    <s v="No"/>
    <n v="0"/>
    <x v="1"/>
    <s v="Healthy Weight"/>
    <s v="Diabetes"/>
    <d v="1965-07-09T00:00:00"/>
    <n v="9095.94"/>
    <s v="tier - 3"/>
    <s v="tier - 1"/>
    <s v="R1011"/>
    <n v="57"/>
  </r>
  <r>
    <s v="Id1232"/>
    <s v="Kara H"/>
    <n v="25.175000000000001"/>
    <n v="4.74"/>
    <s v="No"/>
    <s v="No"/>
    <s v="No"/>
    <n v="0"/>
    <x v="1"/>
    <s v="Overweight"/>
    <s v="Normal"/>
    <d v="1977-10-04T00:00:00"/>
    <n v="9095.07"/>
    <s v="tier - 2"/>
    <s v="tier - 2"/>
    <s v="R1024"/>
    <n v="45"/>
  </r>
  <r>
    <s v="Id1233"/>
    <s v="Juan Carlos"/>
    <n v="44.77"/>
    <n v="4.0599999999999996"/>
    <s v="No"/>
    <s v="No"/>
    <s v="No"/>
    <n v="2"/>
    <x v="1"/>
    <s v="Obesity"/>
    <s v="Normal"/>
    <d v="1972-11-02T00:00:00"/>
    <n v="9058.73"/>
    <s v="tier - 3"/>
    <s v="tier - 2"/>
    <s v="R1013"/>
    <n v="50"/>
  </r>
  <r>
    <s v="Id1234"/>
    <s v="John III"/>
    <n v="37.07"/>
    <n v="5.69"/>
    <s v="No"/>
    <s v="No"/>
    <s v="No"/>
    <n v="2"/>
    <x v="1"/>
    <s v="Obesity"/>
    <s v="Normal"/>
    <d v="1972-10-07T00:00:00"/>
    <n v="9048.0300000000007"/>
    <s v="tier - 2"/>
    <s v="tier - 2"/>
    <s v="R1013"/>
    <n v="50"/>
  </r>
  <r>
    <s v="Id1235"/>
    <s v=".  Sarah M"/>
    <n v="39.799999999999997"/>
    <n v="5.66"/>
    <s v="No"/>
    <s v="No"/>
    <s v="Yes"/>
    <n v="1"/>
    <x v="1"/>
    <s v="Obesity"/>
    <s v="Normal"/>
    <d v="1993-07-01T00:00:00"/>
    <n v="9010.2000000000007"/>
    <s v="tier - 2"/>
    <s v="tier - 3"/>
    <s v="R1026"/>
    <n v="29"/>
  </r>
  <r>
    <s v="Id1236"/>
    <s v=".  Kristin C"/>
    <n v="26.36"/>
    <n v="4.32"/>
    <s v="No"/>
    <s v="No"/>
    <s v="Yes"/>
    <n v="1"/>
    <x v="1"/>
    <s v="Overweight"/>
    <s v="Normal"/>
    <d v="1979-10-16T00:00:00"/>
    <n v="8998.43"/>
    <s v="tier - 2"/>
    <s v="tier - 1"/>
    <s v="R1025"/>
    <n v="43"/>
  </r>
  <r>
    <s v="Id1237"/>
    <s v="Casey M."/>
    <n v="29.925000000000001"/>
    <n v="8.2899999999999991"/>
    <s v="No"/>
    <s v="No"/>
    <s v="No"/>
    <n v="2"/>
    <x v="1"/>
    <s v="Obesity"/>
    <s v="Diabetes"/>
    <d v="1973-07-11T00:00:00"/>
    <n v="8988.16"/>
    <s v="tier - 2"/>
    <s v="tier - 1"/>
    <s v="R1012"/>
    <n v="49"/>
  </r>
  <r>
    <s v="Id1238"/>
    <s v="Samuel"/>
    <n v="37.29"/>
    <n v="10.46"/>
    <s v="No"/>
    <s v="No"/>
    <s v="No"/>
    <n v="0"/>
    <x v="1"/>
    <s v="Obesity"/>
    <s v="Diabetes"/>
    <d v="1974-08-21T00:00:00"/>
    <n v="8978.19"/>
    <s v="tier - 2"/>
    <s v="tier - 2"/>
    <s v="R1013"/>
    <n v="48"/>
  </r>
  <r>
    <s v="Id1239"/>
    <s v="Braulio"/>
    <n v="30.2"/>
    <n v="11.96"/>
    <s v="No"/>
    <s v="No"/>
    <s v="No"/>
    <n v="0"/>
    <x v="1"/>
    <s v="Obesity"/>
    <s v="Diabetes"/>
    <d v="1974-08-08T00:00:00"/>
    <n v="8968.33"/>
    <s v="tier - 3"/>
    <s v="tier - 2"/>
    <s v="R1011"/>
    <n v="48"/>
  </r>
  <r>
    <s v="Id1240"/>
    <s v="Anne-Marie"/>
    <n v="24.225000000000001"/>
    <n v="4.25"/>
    <s v="yes"/>
    <s v="No"/>
    <s v="Yes"/>
    <n v="1"/>
    <x v="1"/>
    <s v="Healthy Weight"/>
    <s v="Normal"/>
    <d v="1983-12-15T00:00:00"/>
    <n v="8965.7999999999993"/>
    <s v="tier - 2"/>
    <s v="tier - 3"/>
    <s v="R1012"/>
    <n v="39"/>
  </r>
  <r>
    <s v="Id1241"/>
    <s v="Samuel K."/>
    <n v="31.445"/>
    <n v="8.33"/>
    <s v="No"/>
    <s v="No"/>
    <s v="No"/>
    <n v="0"/>
    <x v="1"/>
    <s v="Obesity"/>
    <s v="Diabetes"/>
    <d v="1974-08-17T00:00:00"/>
    <n v="8964.06"/>
    <s v="tier - 3"/>
    <s v="tier - 2"/>
    <s v="R1016"/>
    <n v="48"/>
  </r>
  <r>
    <s v="Id1242"/>
    <s v=".  Yuki"/>
    <n v="38.880000000000003"/>
    <n v="4.29"/>
    <s v="No"/>
    <s v="No"/>
    <s v="No"/>
    <n v="1"/>
    <x v="1"/>
    <s v="Obesity"/>
    <s v="Normal"/>
    <d v="1992-09-27T00:00:00"/>
    <n v="8954.99"/>
    <s v="tier - 2"/>
    <s v="tier - 3"/>
    <s v="R1026"/>
    <n v="30"/>
  </r>
  <r>
    <s v="Id1243"/>
    <s v="Rafer"/>
    <n v="43.89"/>
    <n v="6.32"/>
    <s v="yes"/>
    <s v="No"/>
    <s v="No"/>
    <n v="0"/>
    <x v="1"/>
    <s v="Obesity"/>
    <s v="Prediabetes"/>
    <d v="1976-10-25T00:00:00"/>
    <n v="8944.1200000000008"/>
    <s v="tier - 3"/>
    <s v="tier - 2"/>
    <s v="R1013"/>
    <n v="46"/>
  </r>
  <r>
    <s v="Id1244"/>
    <s v="Claire"/>
    <n v="25.6"/>
    <n v="5.65"/>
    <s v="No"/>
    <s v="No"/>
    <s v="No"/>
    <n v="2"/>
    <x v="1"/>
    <s v="Overweight"/>
    <s v="Normal"/>
    <d v="1972-06-06T00:00:00"/>
    <n v="8932.08"/>
    <s v="tier - 2"/>
    <s v="tier - 1"/>
    <s v="R1011"/>
    <n v="51"/>
  </r>
  <r>
    <s v="Id1245"/>
    <s v="Erynn J."/>
    <n v="29.545000000000002"/>
    <n v="8.41"/>
    <s v="yes"/>
    <s v="No"/>
    <s v="No"/>
    <n v="1"/>
    <x v="1"/>
    <s v="Overweight"/>
    <s v="Diabetes"/>
    <d v="1975-06-07T00:00:00"/>
    <n v="8930.93"/>
    <s v="tier - 2"/>
    <s v="tier - 2"/>
    <s v="R1012"/>
    <n v="48"/>
  </r>
  <r>
    <s v="Id1246"/>
    <s v="Mahesh"/>
    <n v="23.25"/>
    <n v="11.96"/>
    <s v="yes"/>
    <s v="No"/>
    <s v="No"/>
    <n v="0"/>
    <x v="1"/>
    <s v="Healthy Weight"/>
    <s v="Diabetes"/>
    <d v="1967-07-06T00:00:00"/>
    <n v="8908.4699999999993"/>
    <s v="tier - 3"/>
    <s v="tier - 2"/>
    <s v="R1013"/>
    <n v="55"/>
  </r>
  <r>
    <s v="Id1247"/>
    <s v="Stanley"/>
    <n v="43.95"/>
    <n v="5.17"/>
    <s v="yes"/>
    <s v="No"/>
    <s v="Yes"/>
    <n v="1"/>
    <x v="1"/>
    <s v="Obesity"/>
    <s v="Normal"/>
    <d v="1997-11-28T00:00:00"/>
    <n v="8906.14"/>
    <s v="tier - 2"/>
    <s v="tier - 2"/>
    <s v="R1012"/>
    <n v="25"/>
  </r>
  <r>
    <s v="Id1248"/>
    <s v="Gregory"/>
    <n v="21.85"/>
    <n v="8.76"/>
    <s v="No"/>
    <s v="No"/>
    <s v="No"/>
    <n v="0"/>
    <x v="1"/>
    <s v="Healthy Weight"/>
    <s v="Diabetes"/>
    <d v="1978-12-16T00:00:00"/>
    <n v="8891.14"/>
    <s v="tier - 2"/>
    <s v="tier - 3"/>
    <s v="R1017"/>
    <n v="44"/>
  </r>
  <r>
    <s v="Id1249"/>
    <s v="Eric"/>
    <n v="25.73"/>
    <n v="7.99"/>
    <s v="No"/>
    <s v="No"/>
    <s v="No"/>
    <n v="2"/>
    <x v="1"/>
    <s v="Overweight"/>
    <s v="Diabetes"/>
    <d v="1973-08-09T00:00:00"/>
    <n v="8890.59"/>
    <s v="tier - 2"/>
    <s v="tier - 3"/>
    <s v="R1012"/>
    <n v="49"/>
  </r>
  <r>
    <s v="Id1250"/>
    <s v="Rachel M"/>
    <n v="32.229999999999997"/>
    <n v="8.59"/>
    <s v="No"/>
    <s v="No"/>
    <s v="No"/>
    <n v="0"/>
    <x v="1"/>
    <s v="Obesity"/>
    <s v="Diabetes"/>
    <d v="1974-08-18T00:00:00"/>
    <n v="8871.15"/>
    <s v="tier - 2"/>
    <s v="tier - 3"/>
    <s v="R1013"/>
    <n v="48"/>
  </r>
  <r>
    <s v="Id1251"/>
    <s v="Fritz"/>
    <n v="32.204999999999998"/>
    <n v="6.14"/>
    <s v="No"/>
    <s v="No"/>
    <s v="No"/>
    <n v="2"/>
    <x v="1"/>
    <s v="Obesity"/>
    <s v="Prediabetes"/>
    <d v="1972-10-22T00:00:00"/>
    <n v="8835.26"/>
    <s v="tier - 3"/>
    <s v="tier - 2"/>
    <s v="R1012"/>
    <n v="50"/>
  </r>
  <r>
    <s v="Id1252"/>
    <s v="Brad"/>
    <n v="26.41"/>
    <n v="4.08"/>
    <s v="No"/>
    <s v="No"/>
    <s v="No"/>
    <n v="2"/>
    <x v="1"/>
    <s v="Overweight"/>
    <s v="Normal"/>
    <d v="1972-12-14T00:00:00"/>
    <n v="8827.2099999999991"/>
    <s v="tier - 3"/>
    <s v="tier - 1"/>
    <s v="R1012"/>
    <n v="50"/>
  </r>
  <r>
    <s v="Id1253"/>
    <s v="Claire M"/>
    <n v="30.2"/>
    <n v="6.25"/>
    <s v="yes"/>
    <s v="No"/>
    <s v="No"/>
    <n v="0"/>
    <x v="1"/>
    <s v="Obesity"/>
    <s v="Prediabetes"/>
    <d v="1976-12-14T00:00:00"/>
    <n v="8825.09"/>
    <s v="tier - 2"/>
    <s v="tier - 3"/>
    <s v="R1011"/>
    <n v="46"/>
  </r>
  <r>
    <s v="Id1254"/>
    <s v=".  Jennifer"/>
    <n v="31.26"/>
    <n v="5.94"/>
    <s v="yes"/>
    <s v="No"/>
    <s v="No"/>
    <n v="1"/>
    <x v="1"/>
    <s v="Obesity"/>
    <s v="Prediabetes"/>
    <d v="1988-10-22T00:00:00"/>
    <n v="8824.27"/>
    <s v="tier - 2"/>
    <s v="tier - 1"/>
    <s v="R1025"/>
    <n v="34"/>
  </r>
  <r>
    <s v="Id1255"/>
    <s v="Maria S."/>
    <n v="33.725000000000001"/>
    <n v="6.45"/>
    <s v="yes"/>
    <s v="No"/>
    <s v="No"/>
    <n v="0"/>
    <x v="1"/>
    <s v="Obesity"/>
    <b v="0"/>
    <d v="1976-10-19T00:00:00"/>
    <n v="8823.99"/>
    <s v="tier - 2"/>
    <s v="tier - 3"/>
    <s v="R1024"/>
    <n v="46"/>
  </r>
  <r>
    <s v="Id1256"/>
    <s v="Katherine E"/>
    <n v="28.9"/>
    <n v="5.74"/>
    <s v="yes"/>
    <s v="No"/>
    <s v="No"/>
    <n v="0"/>
    <x v="1"/>
    <s v="Overweight"/>
    <s v="Prediabetes"/>
    <d v="1976-08-14T00:00:00"/>
    <n v="8823.2800000000007"/>
    <s v="tier - 2"/>
    <s v="tier - 1"/>
    <s v="R1011"/>
    <n v="46"/>
  </r>
  <r>
    <s v="Id1257"/>
    <s v="Michael"/>
    <n v="45.69"/>
    <n v="4.43"/>
    <s v="yes"/>
    <s v="No"/>
    <s v="No"/>
    <n v="0"/>
    <x v="1"/>
    <s v="Obesity"/>
    <s v="Normal"/>
    <d v="2001-11-07T00:00:00"/>
    <n v="8821.8799999999992"/>
    <s v="tier - 2"/>
    <s v="tier - 3"/>
    <s v="R1023"/>
    <n v="21"/>
  </r>
  <r>
    <s v="Id1258"/>
    <s v="Roxanne"/>
    <n v="21.03"/>
    <n v="6.5"/>
    <s v="No"/>
    <s v="No"/>
    <s v="No"/>
    <n v="0"/>
    <x v="1"/>
    <s v="Healthy Weight"/>
    <s v="Diabetes"/>
    <d v="1965-06-29T00:00:00"/>
    <n v="8800.49"/>
    <s v="tier - 3"/>
    <s v="tier - 2"/>
    <s v="R1013"/>
    <n v="57"/>
  </r>
  <r>
    <s v="Id1259"/>
    <s v="Israel"/>
    <n v="37"/>
    <n v="8.75"/>
    <s v="No"/>
    <s v="No"/>
    <s v="No"/>
    <n v="0"/>
    <x v="1"/>
    <s v="Obesity"/>
    <s v="Diabetes"/>
    <d v="1971-08-18T00:00:00"/>
    <n v="8798.59"/>
    <s v="tier - 2"/>
    <s v="tier - 1"/>
    <s v="R1011"/>
    <n v="51"/>
  </r>
  <r>
    <s v="Id1260"/>
    <s v="Samalya"/>
    <n v="25.4"/>
    <n v="11.96"/>
    <s v="No"/>
    <s v="No"/>
    <s v="No"/>
    <n v="0"/>
    <x v="1"/>
    <s v="Overweight"/>
    <s v="Diabetes"/>
    <d v="1971-08-23T00:00:00"/>
    <n v="8782.4699999999993"/>
    <s v="tier - 2"/>
    <s v="tier - 3"/>
    <s v="R1011"/>
    <n v="51"/>
  </r>
  <r>
    <s v="Id1261"/>
    <s v="Peter"/>
    <n v="32.299999999999997"/>
    <n v="10.54"/>
    <s v="No"/>
    <s v="No"/>
    <s v="No"/>
    <n v="0"/>
    <x v="1"/>
    <s v="Obesity"/>
    <s v="Diabetes"/>
    <d v="1974-09-06T00:00:00"/>
    <n v="8765.25"/>
    <s v="tier - 2"/>
    <s v="tier - 3"/>
    <s v="R1012"/>
    <n v="48"/>
  </r>
  <r>
    <s v="Id1262"/>
    <s v="Alicia"/>
    <n v="23.94"/>
    <n v="4.54"/>
    <s v="yes"/>
    <s v="No"/>
    <s v="Yes"/>
    <n v="1"/>
    <x v="1"/>
    <s v="Healthy Weight"/>
    <s v="Normal"/>
    <d v="1969-10-09T00:00:00"/>
    <n v="8760.1200000000008"/>
    <s v="tier - 2"/>
    <s v="tier - 1"/>
    <s v="R1013"/>
    <n v="53"/>
  </r>
  <r>
    <s v="Id1263"/>
    <s v="Sarah K."/>
    <n v="46.4"/>
    <n v="5.71"/>
    <s v="No"/>
    <s v="No"/>
    <s v="No"/>
    <n v="0"/>
    <x v="1"/>
    <s v="Obesity"/>
    <s v="Prediabetes"/>
    <d v="1999-11-23T00:00:00"/>
    <n v="8747.68"/>
    <s v="tier - 2"/>
    <s v="tier - 3"/>
    <s v="R1011"/>
    <n v="23"/>
  </r>
  <r>
    <s v="Id1264"/>
    <s v="Guomin"/>
    <n v="40.375"/>
    <n v="6.25"/>
    <s v="yes"/>
    <s v="No"/>
    <s v="No"/>
    <n v="0"/>
    <x v="1"/>
    <s v="Obesity"/>
    <s v="Prediabetes"/>
    <d v="1976-06-17T00:00:00"/>
    <n v="8733.23"/>
    <s v="tier - 2"/>
    <s v="tier - 3"/>
    <s v="R1012"/>
    <n v="46"/>
  </r>
  <r>
    <s v="Id1265"/>
    <s v="Javier"/>
    <n v="28.7"/>
    <n v="9.4700000000000006"/>
    <s v="No"/>
    <s v="No"/>
    <s v="No"/>
    <n v="2"/>
    <x v="1"/>
    <s v="Overweight"/>
    <s v="Diabetes"/>
    <d v="1973-09-25T00:00:00"/>
    <n v="8703.4599999999991"/>
    <s v="tier - 3"/>
    <s v="tier - 3"/>
    <s v="R1011"/>
    <n v="49"/>
  </r>
  <r>
    <s v="Id1266"/>
    <s v="Matt"/>
    <n v="26.63"/>
    <n v="5.7"/>
    <s v="No"/>
    <s v="No"/>
    <s v="No"/>
    <n v="0"/>
    <x v="1"/>
    <s v="Overweight"/>
    <s v="Prediabetes"/>
    <d v="1980-11-28T00:00:00"/>
    <n v="8701.84"/>
    <s v="tier - 2"/>
    <s v="tier - 3"/>
    <s v="R1021"/>
    <n v="42"/>
  </r>
  <r>
    <s v="Id1267"/>
    <s v="Thomas S"/>
    <n v="22.515000000000001"/>
    <n v="11.18"/>
    <s v="No"/>
    <s v="No"/>
    <s v="No"/>
    <n v="2"/>
    <x v="1"/>
    <s v="Healthy Weight"/>
    <s v="Diabetes"/>
    <d v="1973-08-11T00:00:00"/>
    <n v="8688.86"/>
    <s v="tier - 2"/>
    <s v="tier - 1"/>
    <s v="R1017"/>
    <n v="49"/>
  </r>
  <r>
    <s v="Id1268"/>
    <s v="Martha Patricia"/>
    <n v="36.575000000000003"/>
    <n v="10.98"/>
    <s v="No"/>
    <s v="No"/>
    <s v="No"/>
    <n v="0"/>
    <x v="1"/>
    <s v="Obesity"/>
    <s v="Diabetes"/>
    <d v="1974-06-16T00:00:00"/>
    <n v="8671.19"/>
    <s v="tier - 2"/>
    <s v="tier - 1"/>
    <s v="R1012"/>
    <n v="48"/>
  </r>
  <r>
    <s v="Id1269"/>
    <s v="Alicia"/>
    <n v="23.66"/>
    <n v="5.1100000000000003"/>
    <s v="yes"/>
    <s v="No"/>
    <s v="Yes"/>
    <n v="1"/>
    <x v="1"/>
    <s v="Healthy Weight"/>
    <s v="Normal"/>
    <d v="1969-07-10T00:00:00"/>
    <n v="8665.14"/>
    <s v="tier - 2"/>
    <s v="tier - 3"/>
    <s v="R1013"/>
    <n v="53"/>
  </r>
  <r>
    <s v="Id1270"/>
    <s v="Jennifer V."/>
    <n v="18.62"/>
    <n v="10.24"/>
    <s v="No"/>
    <s v="No"/>
    <s v="No"/>
    <n v="0"/>
    <x v="1"/>
    <s v="Healthy Weight"/>
    <s v="Diabetes"/>
    <d v="1965-10-21T00:00:00"/>
    <n v="8665.09"/>
    <s v="tier - 3"/>
    <s v="tier - 2"/>
    <s v="R1012"/>
    <n v="57"/>
  </r>
  <r>
    <s v="Id1271"/>
    <s v="Michael W."/>
    <n v="19.190000000000001"/>
    <n v="7.71"/>
    <s v="yes"/>
    <s v="No"/>
    <s v="No"/>
    <n v="1"/>
    <x v="1"/>
    <s v="Healthy Weight"/>
    <s v="Diabetes"/>
    <d v="1975-06-03T00:00:00"/>
    <n v="8627.5400000000009"/>
    <s v="tier - 2"/>
    <s v="tier - 2"/>
    <s v="R1017"/>
    <n v="48"/>
  </r>
  <r>
    <s v="Id1272"/>
    <s v="Eddie C"/>
    <n v="27.5"/>
    <n v="6.03"/>
    <s v="No"/>
    <s v="No"/>
    <s v="No"/>
    <n v="0"/>
    <x v="1"/>
    <s v="Overweight"/>
    <s v="Prediabetes"/>
    <d v="1977-06-02T00:00:00"/>
    <n v="8615.2999999999993"/>
    <s v="tier - 2"/>
    <s v="tier - 3"/>
    <s v="R1011"/>
    <n v="46"/>
  </r>
  <r>
    <s v="Id1273"/>
    <s v="Maxime M"/>
    <n v="27.36"/>
    <n v="5.96"/>
    <s v="No"/>
    <s v="No"/>
    <s v="Yes"/>
    <n v="1"/>
    <x v="1"/>
    <s v="Overweight"/>
    <s v="Prediabetes"/>
    <d v="1979-06-17T00:00:00"/>
    <n v="8606.2199999999993"/>
    <s v="tier - 1"/>
    <s v="tier - 2"/>
    <s v="R1014"/>
    <n v="43"/>
  </r>
  <r>
    <s v="Id1274"/>
    <s v="Mark D"/>
    <n v="20.350000000000001"/>
    <n v="4.16"/>
    <s v="No"/>
    <s v="No"/>
    <s v="No"/>
    <n v="0"/>
    <x v="1"/>
    <s v="Healthy Weight"/>
    <s v="Normal"/>
    <d v="1977-09-15T00:00:00"/>
    <n v="8605.36"/>
    <s v="tier - 2"/>
    <s v="tier - 2"/>
    <s v="R1013"/>
    <n v="45"/>
  </r>
  <r>
    <s v="Id1275"/>
    <s v="Adam"/>
    <n v="24.035"/>
    <n v="6.11"/>
    <s v="No"/>
    <s v="No"/>
    <s v="No"/>
    <n v="0"/>
    <x v="1"/>
    <s v="Healthy Weight"/>
    <s v="Prediabetes"/>
    <d v="1977-09-12T00:00:00"/>
    <n v="8604.48"/>
    <s v="tier - 3"/>
    <s v="tier - 2"/>
    <s v="R1016"/>
    <n v="45"/>
  </r>
  <r>
    <s v="Id1276"/>
    <s v="Justin M"/>
    <n v="23.56"/>
    <n v="5.97"/>
    <s v="No"/>
    <s v="No"/>
    <s v="No"/>
    <n v="0"/>
    <x v="1"/>
    <s v="Healthy Weight"/>
    <s v="Prediabetes"/>
    <d v="1977-06-24T00:00:00"/>
    <n v="8603.82"/>
    <s v="tier - 2"/>
    <s v="tier - 1"/>
    <s v="R1019"/>
    <n v="45"/>
  </r>
  <r>
    <s v="Id1277"/>
    <s v="Svetlana V."/>
    <n v="27.17"/>
    <n v="10.81"/>
    <s v="No"/>
    <s v="No"/>
    <s v="No"/>
    <n v="2"/>
    <x v="1"/>
    <s v="Overweight"/>
    <s v="Diabetes"/>
    <d v="1973-11-11T00:00:00"/>
    <n v="8601.33"/>
    <s v="tier - 2"/>
    <s v="tier - 1"/>
    <s v="R1013"/>
    <n v="49"/>
  </r>
  <r>
    <s v="Id1278"/>
    <s v="Jana L"/>
    <n v="34.32"/>
    <n v="5.7"/>
    <s v="yes"/>
    <s v="No"/>
    <s v="Yes"/>
    <n v="1"/>
    <x v="1"/>
    <s v="Obesity"/>
    <s v="Prediabetes"/>
    <d v="1983-12-25T00:00:00"/>
    <n v="8596.83"/>
    <s v="tier - 2"/>
    <s v="tier - 3"/>
    <s v="R1013"/>
    <n v="39"/>
  </r>
  <r>
    <s v="Id1279"/>
    <s v="Laura"/>
    <n v="23.87"/>
    <n v="4.7699999999999996"/>
    <s v="yes"/>
    <s v="No"/>
    <s v="Yes"/>
    <n v="1"/>
    <x v="1"/>
    <s v="Healthy Weight"/>
    <s v="Normal"/>
    <d v="1983-09-30T00:00:00"/>
    <n v="8582.2999999999993"/>
    <s v="tier - 2"/>
    <s v="tier - 1"/>
    <s v="R1013"/>
    <n v="39"/>
  </r>
  <r>
    <s v="Id1280"/>
    <s v="Torrey C III"/>
    <n v="30.15"/>
    <n v="4.25"/>
    <s v="No"/>
    <s v="No"/>
    <s v="No"/>
    <n v="1"/>
    <x v="1"/>
    <s v="Obesity"/>
    <s v="Normal"/>
    <d v="1987-09-11T00:00:00"/>
    <n v="8573.2999999999993"/>
    <s v="tier - 2"/>
    <s v="tier - 2"/>
    <s v="R1021"/>
    <n v="35"/>
  </r>
  <r>
    <s v="Id1281"/>
    <s v="Paul"/>
    <n v="26.36"/>
    <n v="5.52"/>
    <s v="No"/>
    <s v="No"/>
    <s v="No"/>
    <n v="0"/>
    <x v="1"/>
    <s v="Overweight"/>
    <s v="Normal"/>
    <d v="1982-08-06T00:00:00"/>
    <n v="8572.0400000000009"/>
    <s v="tier - 2"/>
    <s v="tier - 2"/>
    <s v="R1021"/>
    <n v="40"/>
  </r>
  <r>
    <s v="Id1282"/>
    <s v="Jennifer D."/>
    <n v="45.32"/>
    <n v="6.53"/>
    <s v="yes"/>
    <s v="No"/>
    <s v="No"/>
    <n v="1"/>
    <x v="1"/>
    <s v="Obesity"/>
    <s v="Diabetes"/>
    <d v="1975-12-26T00:00:00"/>
    <n v="8569.86"/>
    <s v="tier - 2"/>
    <s v="tier - 3"/>
    <s v="R1013"/>
    <n v="47"/>
  </r>
  <r>
    <s v="Id1283"/>
    <s v="Erik"/>
    <n v="31.93"/>
    <n v="4.82"/>
    <s v="yes"/>
    <s v="No"/>
    <s v="No"/>
    <n v="1"/>
    <x v="1"/>
    <s v="Obesity"/>
    <s v="Normal"/>
    <d v="1988-06-21T00:00:00"/>
    <n v="8567.25"/>
    <s v="tier - 2"/>
    <s v="tier - 1"/>
    <s v="R1012"/>
    <n v="34"/>
  </r>
  <r>
    <s v="Id1284"/>
    <s v="Lana J"/>
    <n v="36"/>
    <n v="11.94"/>
    <s v="yes"/>
    <s v="No"/>
    <s v="No"/>
    <n v="1"/>
    <x v="1"/>
    <s v="Obesity"/>
    <s v="Diabetes"/>
    <d v="1975-09-21T00:00:00"/>
    <n v="8556.91"/>
    <s v="tier - 2"/>
    <s v="tier - 1"/>
    <s v="R1011"/>
    <n v="47"/>
  </r>
  <r>
    <s v="Id1285"/>
    <s v="Rebecca E"/>
    <n v="32"/>
    <n v="7.85"/>
    <s v="yes"/>
    <s v="No"/>
    <s v="No"/>
    <n v="1"/>
    <x v="1"/>
    <s v="Obesity"/>
    <s v="Diabetes"/>
    <d v="1975-10-06T00:00:00"/>
    <n v="8551.35"/>
    <s v="tier - 2"/>
    <s v="tier - 2"/>
    <s v="R1011"/>
    <n v="47"/>
  </r>
  <r>
    <s v="Id1286"/>
    <s v="Katie M."/>
    <n v="29.37"/>
    <n v="8.01"/>
    <s v="yes"/>
    <s v="No"/>
    <s v="No"/>
    <n v="1"/>
    <x v="1"/>
    <s v="Overweight"/>
    <s v="Diabetes"/>
    <d v="1983-09-12T00:00:00"/>
    <n v="8547.69"/>
    <s v="tier - 2"/>
    <s v="tier - 1"/>
    <s v="R1013"/>
    <n v="39"/>
  </r>
  <r>
    <s v="Id1287"/>
    <s v="Elizabeth A."/>
    <n v="23.6"/>
    <n v="7.4"/>
    <s v="yes"/>
    <s v="No"/>
    <s v="No"/>
    <n v="1"/>
    <x v="1"/>
    <s v="Healthy Weight"/>
    <s v="Diabetes"/>
    <d v="1975-10-06T00:00:00"/>
    <n v="8539.67"/>
    <s v="tier - 2"/>
    <s v="tier - 3"/>
    <s v="R1011"/>
    <n v="47"/>
  </r>
  <r>
    <s v="Id1288"/>
    <s v="Sarah"/>
    <n v="33.155000000000001"/>
    <n v="8.3800000000000008"/>
    <s v="yes"/>
    <s v="No"/>
    <s v="No"/>
    <n v="0"/>
    <x v="1"/>
    <s v="Obesity"/>
    <s v="Diabetes"/>
    <d v="1981-08-27T00:00:00"/>
    <n v="8538.2900000000009"/>
    <s v="tier - 2"/>
    <s v="tier - 3"/>
    <s v="R1024"/>
    <n v="41"/>
  </r>
  <r>
    <s v="Id1289"/>
    <s v="Annie J."/>
    <n v="24.32"/>
    <n v="11.56"/>
    <s v="yes"/>
    <s v="No"/>
    <s v="No"/>
    <n v="1"/>
    <x v="1"/>
    <s v="Healthy Weight"/>
    <s v="Diabetes"/>
    <d v="1983-06-24T00:00:00"/>
    <n v="8534.67"/>
    <s v="tier - 2"/>
    <s v="tier - 3"/>
    <s v="R1024"/>
    <n v="39"/>
  </r>
  <r>
    <s v="Id1290"/>
    <s v="Annie"/>
    <n v="36.299999999999997"/>
    <n v="4.6100000000000003"/>
    <s v="No"/>
    <s v="No"/>
    <s v="No"/>
    <n v="0"/>
    <x v="1"/>
    <s v="Obesity"/>
    <s v="Normal"/>
    <d v="1977-09-26T00:00:00"/>
    <n v="8527.5300000000007"/>
    <s v="tier - 2"/>
    <s v="tier - 2"/>
    <s v="R1013"/>
    <n v="45"/>
  </r>
  <r>
    <s v="Id1291"/>
    <s v="Lindsey"/>
    <n v="34.4"/>
    <n v="4.95"/>
    <s v="No"/>
    <s v="No"/>
    <s v="Yes"/>
    <n v="1"/>
    <x v="1"/>
    <s v="Obesity"/>
    <s v="Normal"/>
    <d v="1979-08-13T00:00:00"/>
    <n v="8522"/>
    <s v="tier - 2"/>
    <s v="tier - 2"/>
    <s v="R1011"/>
    <n v="43"/>
  </r>
  <r>
    <s v="Id1292"/>
    <s v="Laura"/>
    <n v="30.9"/>
    <n v="5.04"/>
    <s v="No"/>
    <s v="No"/>
    <s v="No"/>
    <n v="0"/>
    <x v="1"/>
    <s v="Obesity"/>
    <s v="Normal"/>
    <d v="1977-10-29T00:00:00"/>
    <n v="8520.0300000000007"/>
    <s v="tier - 2"/>
    <s v="tier - 3"/>
    <s v="R1011"/>
    <n v="45"/>
  </r>
  <r>
    <s v="Id1293"/>
    <s v="Amy T"/>
    <n v="28.6"/>
    <n v="5.42"/>
    <s v="No"/>
    <s v="No"/>
    <s v="No"/>
    <n v="0"/>
    <x v="1"/>
    <s v="Overweight"/>
    <s v="Normal"/>
    <d v="1977-07-21T00:00:00"/>
    <n v="8516.83"/>
    <s v="tier - 2"/>
    <s v="tier - 1"/>
    <s v="R1013"/>
    <n v="45"/>
  </r>
  <r>
    <s v="Id1294"/>
    <s v="Katarina D"/>
    <n v="27.83"/>
    <n v="5.39"/>
    <s v="No"/>
    <s v="No"/>
    <s v="No"/>
    <n v="0"/>
    <x v="1"/>
    <s v="Overweight"/>
    <s v="Normal"/>
    <d v="1977-08-26T00:00:00"/>
    <n v="8515.76"/>
    <s v="tier - 2"/>
    <s v="tier - 2"/>
    <s v="R1013"/>
    <n v="45"/>
  </r>
  <r>
    <s v="Id1295"/>
    <s v="B.j."/>
    <n v="39.64"/>
    <n v="6"/>
    <s v="No"/>
    <s v="No"/>
    <s v="Yes"/>
    <n v="1"/>
    <x v="1"/>
    <s v="Obesity"/>
    <s v="Prediabetes"/>
    <d v="1993-07-10T00:00:00"/>
    <n v="8471.65"/>
    <s v="tier - 2"/>
    <s v="tier - 1"/>
    <s v="R1012"/>
    <n v="29"/>
  </r>
  <r>
    <s v="Id1296"/>
    <s v="Alison"/>
    <n v="38.479999999999997"/>
    <n v="6.02"/>
    <s v="No"/>
    <s v="No"/>
    <s v="No"/>
    <n v="1"/>
    <x v="1"/>
    <s v="Obesity"/>
    <s v="Prediabetes"/>
    <d v="1992-09-09T00:00:00"/>
    <n v="8466.35"/>
    <s v="tier - 2"/>
    <s v="tier - 2"/>
    <s v="R1012"/>
    <n v="30"/>
  </r>
  <r>
    <s v="Id1297"/>
    <s v="Neil K."/>
    <n v="36.200000000000003"/>
    <n v="4.62"/>
    <s v="No"/>
    <s v="No"/>
    <s v="No"/>
    <n v="2"/>
    <x v="1"/>
    <s v="Obesity"/>
    <s v="Normal"/>
    <d v="1972-09-26T00:00:00"/>
    <n v="8457.82"/>
    <s v="tier - 2"/>
    <s v="tier - 3"/>
    <s v="R1011"/>
    <n v="50"/>
  </r>
  <r>
    <s v="Id1298"/>
    <s v=".  Anne Hunter"/>
    <n v="27.13"/>
    <n v="5.59"/>
    <s v="No"/>
    <s v="No"/>
    <s v="No"/>
    <n v="1"/>
    <x v="1"/>
    <s v="Overweight"/>
    <s v="Normal"/>
    <d v="1984-10-19T00:00:00"/>
    <n v="8450.82"/>
    <s v="tier - 2"/>
    <s v="tier - 2"/>
    <s v="R1025"/>
    <n v="38"/>
  </r>
  <r>
    <s v="Id1299"/>
    <s v="Sandra"/>
    <n v="20.75"/>
    <n v="5.18"/>
    <s v="yes"/>
    <s v="No"/>
    <s v="No"/>
    <n v="2"/>
    <x v="1"/>
    <s v="Healthy Weight"/>
    <s v="Normal"/>
    <d v="1966-07-12T00:00:00"/>
    <n v="8448.66"/>
    <s v="tier - 3"/>
    <s v="tier - 1"/>
    <s v="R1013"/>
    <n v="56"/>
  </r>
  <r>
    <s v="Id1300"/>
    <s v="Robert"/>
    <n v="26.6"/>
    <n v="6.29"/>
    <s v="No"/>
    <s v="No"/>
    <s v="No"/>
    <n v="2"/>
    <x v="1"/>
    <s v="Overweight"/>
    <s v="Prediabetes"/>
    <d v="1972-08-04T00:00:00"/>
    <n v="8444.4699999999993"/>
    <s v="tier - 3"/>
    <s v="tier - 1"/>
    <s v="R1011"/>
    <n v="50"/>
  </r>
  <r>
    <s v="Id1301"/>
    <s v="Rodney"/>
    <n v="25.3"/>
    <n v="4.49"/>
    <s v="No"/>
    <s v="No"/>
    <s v="No"/>
    <n v="2"/>
    <x v="1"/>
    <s v="Overweight"/>
    <s v="Normal"/>
    <d v="1972-09-09T00:00:00"/>
    <n v="8442.67"/>
    <s v="tier - 2"/>
    <s v="tier - 3"/>
    <s v="R1013"/>
    <n v="50"/>
  </r>
  <r>
    <s v="Id1302"/>
    <s v="Carl R"/>
    <n v="18.84"/>
    <n v="11.82"/>
    <s v="yes"/>
    <s v="No"/>
    <s v="Yes"/>
    <n v="1"/>
    <x v="1"/>
    <s v="Healthy Weight"/>
    <s v="Diabetes"/>
    <d v="1963-11-24T00:00:00"/>
    <n v="8440.0499999999993"/>
    <s v="tier - 3"/>
    <s v="tier - 2"/>
    <s v="R1013"/>
    <n v="59"/>
  </r>
  <r>
    <s v="Id1303"/>
    <s v="Maximilian"/>
    <n v="19.57"/>
    <n v="7.41"/>
    <s v="yes"/>
    <s v="No"/>
    <s v="No"/>
    <n v="1"/>
    <x v="1"/>
    <s v="Healthy Weight"/>
    <s v="Diabetes"/>
    <d v="1975-12-28T00:00:00"/>
    <n v="8428.07"/>
    <s v="tier - 3"/>
    <s v="tier - 2"/>
    <s v="R1012"/>
    <n v="47"/>
  </r>
  <r>
    <s v="Id1304"/>
    <s v="Erik"/>
    <n v="30.495000000000001"/>
    <n v="5.97"/>
    <s v="No"/>
    <s v="No"/>
    <s v="No"/>
    <n v="0"/>
    <x v="1"/>
    <s v="Obesity"/>
    <s v="Prediabetes"/>
    <d v="1977-07-04T00:00:00"/>
    <n v="8413.4599999999991"/>
    <s v="tier - 3"/>
    <s v="tier - 1"/>
    <s v="R1012"/>
    <n v="45"/>
  </r>
  <r>
    <s v="Id1305"/>
    <s v="Christopher"/>
    <n v="30.114999999999998"/>
    <n v="5.74"/>
    <s v="No"/>
    <s v="No"/>
    <s v="Yes"/>
    <n v="1"/>
    <x v="1"/>
    <s v="Obesity"/>
    <s v="Prediabetes"/>
    <d v="1979-10-11T00:00:00"/>
    <n v="8410.0499999999993"/>
    <s v="tier - 2"/>
    <s v="tier - 2"/>
    <s v="R1012"/>
    <n v="43"/>
  </r>
  <r>
    <s v="Id1306"/>
    <s v="Eirik"/>
    <n v="24.78"/>
    <n v="9.85"/>
    <s v="No"/>
    <s v="No"/>
    <s v="No"/>
    <n v="0"/>
    <x v="1"/>
    <s v="Healthy Weight"/>
    <s v="Diabetes"/>
    <d v="1971-07-18T00:00:00"/>
    <n v="8400.01"/>
    <s v="tier - 2"/>
    <s v="tier - 3"/>
    <s v="R1013"/>
    <n v="51"/>
  </r>
  <r>
    <s v="Id1307"/>
    <s v="Rik"/>
    <n v="24.77"/>
    <n v="7.59"/>
    <s v="No"/>
    <s v="No"/>
    <s v="No"/>
    <n v="0"/>
    <x v="1"/>
    <s v="Healthy Weight"/>
    <s v="Diabetes"/>
    <d v="1971-11-04T00:00:00"/>
    <n v="8396.6200000000008"/>
    <s v="tier - 2"/>
    <s v="tier - 3"/>
    <s v="R1013"/>
    <n v="51"/>
  </r>
  <r>
    <s v="Id1308"/>
    <s v="Matthew R"/>
    <n v="16.579999999999998"/>
    <n v="6.98"/>
    <s v="yes"/>
    <s v="No"/>
    <s v="Yes"/>
    <n v="1"/>
    <x v="1"/>
    <s v="Underweight"/>
    <s v="Diabetes"/>
    <d v="1963-12-21T00:00:00"/>
    <n v="8355.5400000000009"/>
    <s v="tier - 3"/>
    <s v="tier - 3"/>
    <s v="R1012"/>
    <n v="59"/>
  </r>
  <r>
    <s v="Id1309"/>
    <s v="Daniel G"/>
    <n v="38.17"/>
    <n v="4.7300000000000004"/>
    <s v="yes"/>
    <s v="No"/>
    <s v="No"/>
    <n v="0"/>
    <x v="1"/>
    <s v="Obesity"/>
    <s v="Normal"/>
    <d v="1976-11-12T00:00:00"/>
    <n v="8347.16"/>
    <s v="tier - 2"/>
    <s v="tier - 1"/>
    <s v="R1013"/>
    <n v="46"/>
  </r>
  <r>
    <s v="Id1310"/>
    <s v="Yannick"/>
    <n v="39.424999999999997"/>
    <n v="4.76"/>
    <s v="yes"/>
    <s v="No"/>
    <s v="No"/>
    <n v="0"/>
    <x v="1"/>
    <s v="Obesity"/>
    <s v="Normal"/>
    <d v="1976-09-07T00:00:00"/>
    <n v="8342.91"/>
    <s v="tier - 3"/>
    <s v="tier - 1"/>
    <s v="R1016"/>
    <n v="46"/>
  </r>
  <r>
    <s v="Id1311"/>
    <s v="Sean R"/>
    <n v="33.44"/>
    <n v="6.24"/>
    <s v="yes"/>
    <s v="No"/>
    <s v="No"/>
    <n v="0"/>
    <x v="1"/>
    <s v="Obesity"/>
    <s v="Prediabetes"/>
    <d v="1976-10-20T00:00:00"/>
    <n v="8334.59"/>
    <s v="tier - 3"/>
    <s v="tier - 2"/>
    <s v="R1016"/>
    <n v="46"/>
  </r>
  <r>
    <s v="Id1312"/>
    <s v="Peter"/>
    <n v="33.344999999999999"/>
    <n v="5.44"/>
    <s v="yes"/>
    <s v="No"/>
    <s v="No"/>
    <n v="0"/>
    <x v="1"/>
    <s v="Obesity"/>
    <s v="Normal"/>
    <d v="1976-06-12T00:00:00"/>
    <n v="8334.4599999999991"/>
    <s v="tier - 3"/>
    <s v="tier - 2"/>
    <s v="R1016"/>
    <n v="46"/>
  </r>
  <r>
    <s v="Id1313"/>
    <s v="Sara A."/>
    <n v="38.79"/>
    <n v="5.08"/>
    <s v="No"/>
    <s v="No"/>
    <s v="Yes"/>
    <n v="1"/>
    <x v="1"/>
    <s v="Obesity"/>
    <s v="Normal"/>
    <d v="1993-10-22T00:00:00"/>
    <n v="8314.65"/>
    <s v="tier - 2"/>
    <s v="tier - 1"/>
    <s v="R1012"/>
    <n v="29"/>
  </r>
  <r>
    <s v="Id1314"/>
    <s v="Erin C."/>
    <n v="30.684999999999999"/>
    <n v="4.87"/>
    <s v="No"/>
    <s v="No"/>
    <s v="Yes"/>
    <n v="1"/>
    <x v="1"/>
    <s v="Obesity"/>
    <s v="Normal"/>
    <d v="1979-12-07T00:00:00"/>
    <n v="8310.84"/>
    <s v="tier - 2"/>
    <s v="tier - 2"/>
    <s v="R1012"/>
    <n v="43"/>
  </r>
  <r>
    <s v="Id1315"/>
    <s v="Thibaud"/>
    <n v="22.135000000000002"/>
    <n v="8.17"/>
    <s v="No"/>
    <s v="No"/>
    <s v="No"/>
    <n v="0"/>
    <x v="1"/>
    <s v="Healthy Weight"/>
    <s v="Diabetes"/>
    <d v="1978-11-26T00:00:00"/>
    <n v="8302.5400000000009"/>
    <s v="tier - 3"/>
    <s v="tier - 3"/>
    <s v="R1016"/>
    <n v="44"/>
  </r>
  <r>
    <s v="Id1316"/>
    <s v="Lisa"/>
    <n v="33.33"/>
    <n v="7.61"/>
    <s v="No"/>
    <s v="No"/>
    <s v="No"/>
    <n v="0"/>
    <x v="1"/>
    <s v="Obesity"/>
    <s v="Diabetes"/>
    <d v="1974-08-06T00:00:00"/>
    <n v="8283.68"/>
    <s v="tier - 2"/>
    <s v="tier - 3"/>
    <s v="R1013"/>
    <n v="48"/>
  </r>
  <r>
    <s v="Id1317"/>
    <s v="Gretchen K."/>
    <n v="31.13"/>
    <n v="10.1"/>
    <s v="No"/>
    <s v="No"/>
    <s v="No"/>
    <n v="0"/>
    <x v="1"/>
    <s v="Obesity"/>
    <s v="Diabetes"/>
    <d v="1974-10-22T00:00:00"/>
    <n v="8280.6200000000008"/>
    <s v="tier - 2"/>
    <s v="tier - 2"/>
    <s v="R1013"/>
    <n v="48"/>
  </r>
  <r>
    <s v="Id1318"/>
    <s v="Martina"/>
    <n v="28.9"/>
    <n v="11.24"/>
    <s v="No"/>
    <s v="No"/>
    <s v="No"/>
    <n v="0"/>
    <x v="1"/>
    <s v="Overweight"/>
    <s v="Diabetes"/>
    <d v="1974-07-26T00:00:00"/>
    <n v="8277.52"/>
    <s v="tier - 2"/>
    <s v="tier - 2"/>
    <s v="R1011"/>
    <n v="48"/>
  </r>
  <r>
    <s v="Id1319"/>
    <s v="Dustin J"/>
    <n v="43.31"/>
    <n v="6.1"/>
    <s v="yes"/>
    <s v="yes"/>
    <s v="No"/>
    <n v="1"/>
    <x v="1"/>
    <s v="Obesity"/>
    <s v="Prediabetes"/>
    <d v="2000-12-28T00:00:00"/>
    <n v="8271.4599999999991"/>
    <s v="tier - 2"/>
    <s v="tier - 1"/>
    <s v="R1023"/>
    <n v="22"/>
  </r>
  <r>
    <s v="Id1320"/>
    <s v="Kelsey"/>
    <n v="22.8"/>
    <n v="6.98"/>
    <s v="No"/>
    <s v="No"/>
    <s v="No"/>
    <n v="0"/>
    <x v="1"/>
    <s v="Healthy Weight"/>
    <s v="Diabetes"/>
    <d v="1974-08-05T00:00:00"/>
    <n v="8269.0400000000009"/>
    <s v="tier - 2"/>
    <s v="tier - 1"/>
    <s v="R1011"/>
    <n v="48"/>
  </r>
  <r>
    <s v="Id1321"/>
    <s v="Daniel V."/>
    <n v="19.09"/>
    <n v="4"/>
    <s v="yes"/>
    <s v="No"/>
    <s v="No"/>
    <n v="1"/>
    <x v="1"/>
    <s v="Healthy Weight"/>
    <s v="Normal"/>
    <d v="1964-06-05T00:00:00"/>
    <n v="8268"/>
    <s v="tier - 3"/>
    <s v="tier - 3"/>
    <s v="R1013"/>
    <n v="59"/>
  </r>
  <r>
    <s v="Id1322"/>
    <s v="Saeger"/>
    <n v="23.37"/>
    <n v="4.2300000000000004"/>
    <s v="No"/>
    <s v="No"/>
    <s v="No"/>
    <n v="0"/>
    <x v="1"/>
    <s v="Healthy Weight"/>
    <s v="Normal"/>
    <d v="1982-09-27T00:00:00"/>
    <n v="8252.2800000000007"/>
    <s v="tier - 2"/>
    <s v="tier - 2"/>
    <s v="R1024"/>
    <n v="40"/>
  </r>
  <r>
    <s v="Id1323"/>
    <s v="Buzunesh"/>
    <n v="33.44"/>
    <n v="4.72"/>
    <s v="yes"/>
    <s v="No"/>
    <s v="No"/>
    <n v="0"/>
    <x v="1"/>
    <s v="Obesity"/>
    <s v="Normal"/>
    <d v="1976-07-02T00:00:00"/>
    <n v="8240.59"/>
    <s v="tier - 2"/>
    <s v="tier - 2"/>
    <s v="R1013"/>
    <n v="46"/>
  </r>
  <r>
    <s v="Id1324"/>
    <s v="Mirte"/>
    <n v="28.05"/>
    <n v="5.63"/>
    <s v="yes"/>
    <s v="No"/>
    <s v="No"/>
    <n v="0"/>
    <x v="1"/>
    <s v="Overweight"/>
    <s v="Normal"/>
    <d v="1976-10-30T00:00:00"/>
    <n v="8233.1"/>
    <s v="tier - 2"/>
    <s v="tier - 2"/>
    <s v="R1013"/>
    <n v="46"/>
  </r>
  <r>
    <s v="Id1325"/>
    <s v="Megan"/>
    <n v="27.72"/>
    <n v="5.83"/>
    <s v="yes"/>
    <s v="No"/>
    <s v="No"/>
    <n v="0"/>
    <x v="1"/>
    <s v="Overweight"/>
    <s v="Prediabetes"/>
    <d v="1976-06-03T00:00:00"/>
    <n v="8232.64"/>
    <s v="tier - 2"/>
    <s v="tier - 3"/>
    <s v="R1013"/>
    <n v="47"/>
  </r>
  <r>
    <s v="Id1326"/>
    <s v="Kerry A."/>
    <n v="29.81"/>
    <n v="9.23"/>
    <s v="No"/>
    <s v="No"/>
    <s v="No"/>
    <n v="0"/>
    <x v="1"/>
    <s v="Overweight"/>
    <s v="Diabetes"/>
    <d v="1978-09-30T00:00:00"/>
    <n v="8219.2000000000007"/>
    <s v="tier - 2"/>
    <s v="tier - 2"/>
    <s v="R1013"/>
    <n v="44"/>
  </r>
  <r>
    <s v="Id1327"/>
    <s v="Kristin"/>
    <n v="23.98"/>
    <n v="9.89"/>
    <s v="No"/>
    <s v="No"/>
    <s v="No"/>
    <n v="0"/>
    <x v="1"/>
    <s v="Healthy Weight"/>
    <s v="Diabetes"/>
    <d v="1978-09-24T00:00:00"/>
    <n v="8211.1"/>
    <s v="tier - 2"/>
    <s v="tier - 3"/>
    <s v="R1013"/>
    <n v="44"/>
  </r>
  <r>
    <s v="Id1328"/>
    <s v="Christopher R."/>
    <n v="17.34"/>
    <n v="12"/>
    <s v="No"/>
    <s v="No"/>
    <s v="No"/>
    <n v="0"/>
    <x v="1"/>
    <s v="Underweight"/>
    <s v="Diabetes"/>
    <d v="1962-09-23T00:00:00"/>
    <n v="8188.12"/>
    <s v="tier - 3"/>
    <s v="tier - 3"/>
    <s v="R1013"/>
    <n v="60"/>
  </r>
  <r>
    <s v="Id1329"/>
    <s v=".  Elizabeth A"/>
    <n v="40.39"/>
    <n v="4.24"/>
    <s v="yes"/>
    <s v="No"/>
    <s v="Yes"/>
    <n v="1"/>
    <x v="1"/>
    <s v="Obesity"/>
    <s v="Normal"/>
    <d v="1997-09-21T00:00:00"/>
    <n v="8182.89"/>
    <s v="tier - 2"/>
    <s v="tier - 1"/>
    <s v="R1026"/>
    <n v="25"/>
  </r>
  <r>
    <s v="Id1330"/>
    <s v="Andrew"/>
    <n v="25.96"/>
    <n v="4.68"/>
    <s v="yes"/>
    <s v="No"/>
    <s v="Yes"/>
    <n v="1"/>
    <x v="1"/>
    <s v="Overweight"/>
    <s v="Normal"/>
    <d v="1983-10-08T00:00:00"/>
    <n v="8179.51"/>
    <s v="tier - 2"/>
    <s v="tier - 2"/>
    <s v="R1020"/>
    <n v="39"/>
  </r>
  <r>
    <s v="Id1331"/>
    <s v="Dawn M."/>
    <n v="17.68"/>
    <n v="8.57"/>
    <s v="yes"/>
    <s v="No"/>
    <s v="Yes"/>
    <n v="1"/>
    <x v="1"/>
    <s v="Underweight"/>
    <s v="Diabetes"/>
    <d v="1963-12-05T00:00:00"/>
    <n v="8177.9"/>
    <s v="tier - 3"/>
    <s v="tier - 1"/>
    <s v="R1013"/>
    <n v="59"/>
  </r>
  <r>
    <s v="Id1332"/>
    <s v="Jonathan P"/>
    <n v="30.875"/>
    <n v="4.0999999999999996"/>
    <s v="No"/>
    <s v="No"/>
    <s v="No"/>
    <n v="0"/>
    <x v="1"/>
    <s v="Obesity"/>
    <s v="Normal"/>
    <d v="1982-09-28T00:00:00"/>
    <n v="8162.72"/>
    <s v="tier - 3"/>
    <s v="tier - 3"/>
    <s v="R1012"/>
    <n v="40"/>
  </r>
  <r>
    <s v="Id1333"/>
    <s v=".  Gina"/>
    <n v="30.81"/>
    <n v="4.49"/>
    <s v="No"/>
    <s v="No"/>
    <s v="No"/>
    <n v="0"/>
    <x v="1"/>
    <s v="Obesity"/>
    <s v="Normal"/>
    <d v="1990-10-21T00:00:00"/>
    <n v="8157.92"/>
    <s v="tier - 2"/>
    <s v="tier - 3"/>
    <s v="R1025"/>
    <n v="32"/>
  </r>
  <r>
    <s v="Id1334"/>
    <s v="Dino"/>
    <n v="36.85"/>
    <n v="8.8000000000000007"/>
    <s v="No"/>
    <s v="No"/>
    <s v="No"/>
    <n v="2"/>
    <x v="1"/>
    <s v="Obesity"/>
    <s v="Diabetes"/>
    <d v="1973-06-03T00:00:00"/>
    <n v="8125.78"/>
    <s v="tier - 2"/>
    <s v="tier - 2"/>
    <s v="R1013"/>
    <n v="50"/>
  </r>
  <r>
    <s v="Id1335"/>
    <s v="Jan"/>
    <n v="35.86"/>
    <n v="7.93"/>
    <s v="No"/>
    <s v="No"/>
    <s v="No"/>
    <n v="2"/>
    <x v="1"/>
    <s v="Obesity"/>
    <s v="Diabetes"/>
    <d v="1973-10-30T00:00:00"/>
    <n v="8124.41"/>
    <s v="tier - 3"/>
    <s v="tier - 1"/>
    <s v="R1013"/>
    <n v="49"/>
  </r>
  <r>
    <s v="Id1336"/>
    <s v="Jonathan E."/>
    <n v="30.3"/>
    <n v="9.4499999999999993"/>
    <s v="No"/>
    <s v="No"/>
    <s v="No"/>
    <n v="2"/>
    <x v="1"/>
    <s v="Obesity"/>
    <s v="Diabetes"/>
    <d v="1973-08-16T00:00:00"/>
    <n v="8116.68"/>
    <s v="tier - 3"/>
    <s v="tier - 1"/>
    <s v="R1011"/>
    <n v="49"/>
  </r>
  <r>
    <s v="Id1337"/>
    <s v="Mark A"/>
    <n v="32.015000000000001"/>
    <n v="7.67"/>
    <s v="No"/>
    <s v="No"/>
    <s v="No"/>
    <n v="0"/>
    <x v="1"/>
    <s v="Obesity"/>
    <s v="Diabetes"/>
    <d v="1978-08-01T00:00:00"/>
    <n v="8116.27"/>
    <s v="tier - 3"/>
    <s v="tier - 1"/>
    <s v="R1012"/>
    <n v="44"/>
  </r>
  <r>
    <s v="Id1338"/>
    <s v=".  Mary"/>
    <n v="25.06"/>
    <n v="10.53"/>
    <s v="No"/>
    <s v="No"/>
    <s v="No"/>
    <n v="2"/>
    <x v="1"/>
    <s v="Overweight"/>
    <s v="Diabetes"/>
    <d v="1973-11-11T00:00:00"/>
    <n v="8112.59"/>
    <s v="tier - 2"/>
    <s v="tier - 2"/>
    <s v="R1013"/>
    <n v="49"/>
  </r>
  <r>
    <s v="Id1339"/>
    <s v="Samuel"/>
    <n v="18.829999999999998"/>
    <n v="10.08"/>
    <s v="yes"/>
    <s v="No"/>
    <s v="No"/>
    <n v="0"/>
    <x v="1"/>
    <s v="Healthy Weight"/>
    <s v="Diabetes"/>
    <d v="1967-12-10T00:00:00"/>
    <n v="8091.3"/>
    <s v="tier - 3"/>
    <s v="tier - 1"/>
    <s v="R1012"/>
    <n v="55"/>
  </r>
  <r>
    <s v="Id1340"/>
    <s v="Stan J"/>
    <n v="47.52"/>
    <n v="11.39"/>
    <s v="yes"/>
    <s v="No"/>
    <s v="No"/>
    <n v="1"/>
    <x v="1"/>
    <s v="Obesity"/>
    <s v="Diabetes"/>
    <d v="1975-11-21T00:00:00"/>
    <n v="8083.92"/>
    <s v="tier - 3"/>
    <s v="tier - 3"/>
    <s v="R1013"/>
    <n v="47"/>
  </r>
  <r>
    <s v="Id1341"/>
    <s v=".  Jessica L."/>
    <n v="37.82"/>
    <n v="6.36"/>
    <s v="No"/>
    <s v="No"/>
    <s v="No"/>
    <n v="0"/>
    <x v="1"/>
    <s v="Obesity"/>
    <s v="Prediabetes"/>
    <d v="1994-08-12T00:00:00"/>
    <n v="8081.74"/>
    <s v="tier - 2"/>
    <s v="tier - 2"/>
    <s v="R1026"/>
    <n v="28"/>
  </r>
  <r>
    <s v="Id1342"/>
    <s v="Krysta"/>
    <n v="44.16"/>
    <n v="5.31"/>
    <s v="yes"/>
    <s v="No"/>
    <s v="No"/>
    <n v="0"/>
    <x v="1"/>
    <s v="Obesity"/>
    <s v="Normal"/>
    <d v="2001-11-28T00:00:00"/>
    <n v="8081.26"/>
    <s v="tier - 2"/>
    <s v="tier - 2"/>
    <s v="R1012"/>
    <n v="21"/>
  </r>
  <r>
    <s v="Id1343"/>
    <s v=".  Natascia"/>
    <n v="37.049999999999997"/>
    <n v="4.74"/>
    <s v="No"/>
    <s v="No"/>
    <s v="Yes"/>
    <n v="1"/>
    <x v="1"/>
    <s v="Obesity"/>
    <s v="Normal"/>
    <d v="1993-10-07T00:00:00"/>
    <n v="8077.41"/>
    <s v="tier - 2"/>
    <s v="tier - 1"/>
    <s v="R1026"/>
    <n v="29"/>
  </r>
  <r>
    <s v="Id1344"/>
    <s v="Jenny"/>
    <n v="18.66"/>
    <n v="11.35"/>
    <s v="No"/>
    <s v="No"/>
    <s v="No"/>
    <n v="0"/>
    <x v="1"/>
    <s v="Healthy Weight"/>
    <s v="Diabetes"/>
    <d v="1965-06-21T00:00:00"/>
    <n v="8071.57"/>
    <s v="tier - 3"/>
    <s v="tier - 1"/>
    <s v="R1011"/>
    <n v="57"/>
  </r>
  <r>
    <s v="Id1345"/>
    <s v="Brian"/>
    <n v="36.200000000000003"/>
    <n v="6.81"/>
    <s v="yes"/>
    <s v="No"/>
    <s v="No"/>
    <n v="1"/>
    <x v="1"/>
    <s v="Obesity"/>
    <s v="Diabetes"/>
    <d v="1975-11-15T00:00:00"/>
    <n v="8068.19"/>
    <s v="tier - 3"/>
    <s v="tier - 2"/>
    <s v="R1011"/>
    <n v="47"/>
  </r>
  <r>
    <s v="Id1346"/>
    <s v="Monica"/>
    <n v="18.87"/>
    <n v="8.06"/>
    <s v="No"/>
    <s v="No"/>
    <s v="No"/>
    <n v="0"/>
    <x v="1"/>
    <s v="Healthy Weight"/>
    <s v="Diabetes"/>
    <d v="1965-11-11T00:00:00"/>
    <n v="8067.83"/>
    <s v="tier - 3"/>
    <s v="tier - 1"/>
    <s v="R1013"/>
    <n v="57"/>
  </r>
  <r>
    <s v="Id1347"/>
    <s v="Tyler"/>
    <n v="32.299999999999997"/>
    <n v="6.74"/>
    <s v="yes"/>
    <s v="No"/>
    <s v="No"/>
    <n v="1"/>
    <x v="1"/>
    <s v="Obesity"/>
    <s v="Diabetes"/>
    <d v="1975-09-28T00:00:00"/>
    <n v="8062.76"/>
    <s v="tier - 3"/>
    <s v="tier - 3"/>
    <s v="R1011"/>
    <n v="47"/>
  </r>
  <r>
    <s v="Id1348"/>
    <s v="Kelly C"/>
    <n v="22.64"/>
    <n v="6.54"/>
    <s v="yes"/>
    <s v="No"/>
    <s v="No"/>
    <n v="2"/>
    <x v="1"/>
    <s v="Healthy Weight"/>
    <s v="Diabetes"/>
    <d v="1970-07-12T00:00:00"/>
    <n v="8062.31"/>
    <s v="tier - 2"/>
    <s v="tier - 1"/>
    <s v="R1013"/>
    <n v="52"/>
  </r>
  <r>
    <s v="Id1349"/>
    <s v=".  Emily"/>
    <n v="28.69"/>
    <n v="5.4"/>
    <s v="No"/>
    <s v="No"/>
    <s v="No"/>
    <n v="0"/>
    <x v="1"/>
    <s v="Overweight"/>
    <s v="Normal"/>
    <d v="1982-07-27T00:00:00"/>
    <n v="8059.68"/>
    <s v="tier - 2"/>
    <s v="tier - 3"/>
    <s v="R1012"/>
    <n v="40"/>
  </r>
  <r>
    <s v="Id1350"/>
    <s v="James V"/>
    <n v="28.16"/>
    <n v="5.58"/>
    <s v="yes"/>
    <s v="No"/>
    <s v="No"/>
    <n v="0"/>
    <x v="1"/>
    <s v="Overweight"/>
    <s v="Normal"/>
    <d v="1985-10-28T00:00:00"/>
    <n v="8059.06"/>
    <s v="tier - 2"/>
    <s v="tier - 3"/>
    <s v="R1012"/>
    <n v="37"/>
  </r>
  <r>
    <s v="Id1351"/>
    <s v="Angie"/>
    <n v="45.54"/>
    <n v="5.84"/>
    <s v="No"/>
    <s v="No"/>
    <s v="Yes"/>
    <n v="1"/>
    <x v="1"/>
    <s v="Obesity"/>
    <s v="Prediabetes"/>
    <d v="2003-08-12T00:00:00"/>
    <n v="8035.64"/>
    <s v="tier - 2"/>
    <s v="tier - 2"/>
    <s v="R1012"/>
    <n v="19"/>
  </r>
  <r>
    <s v="Id1352"/>
    <s v="Michael J."/>
    <n v="28.7"/>
    <n v="4.2"/>
    <s v="No"/>
    <s v="No"/>
    <s v="No"/>
    <n v="0"/>
    <x v="1"/>
    <s v="Overweight"/>
    <s v="Normal"/>
    <d v="1977-12-06T00:00:00"/>
    <n v="8027.97"/>
    <s v="tier - 3"/>
    <s v="tier - 2"/>
    <s v="R1011"/>
    <n v="45"/>
  </r>
  <r>
    <s v="Id1353"/>
    <s v="Sabina"/>
    <n v="27.74"/>
    <n v="6.06"/>
    <s v="yes"/>
    <s v="No"/>
    <s v="No"/>
    <n v="0"/>
    <x v="1"/>
    <s v="Overweight"/>
    <s v="Prediabetes"/>
    <d v="1976-11-20T00:00:00"/>
    <n v="8026.67"/>
    <s v="tier - 2"/>
    <s v="tier - 2"/>
    <s v="R1012"/>
    <n v="46"/>
  </r>
  <r>
    <s v="Id1354"/>
    <s v="Amy C"/>
    <n v="36.954999999999998"/>
    <n v="7.57"/>
    <s v="No"/>
    <s v="No"/>
    <s v="No"/>
    <n v="0"/>
    <x v="1"/>
    <s v="Obesity"/>
    <s v="Diabetes"/>
    <d v="1978-12-17T00:00:00"/>
    <n v="8023.14"/>
    <s v="tier - 2"/>
    <s v="tier - 3"/>
    <s v="R1012"/>
    <n v="44"/>
  </r>
  <r>
    <s v="Id1355"/>
    <s v="Victoria U"/>
    <n v="30.69"/>
    <n v="6.15"/>
    <s v="No"/>
    <s v="No"/>
    <s v="No"/>
    <n v="0"/>
    <x v="1"/>
    <s v="Obesity"/>
    <s v="Prediabetes"/>
    <d v="1989-08-03T00:00:00"/>
    <n v="8021.11"/>
    <s v="tier - 2"/>
    <s v="tier - 1"/>
    <s v="R1012"/>
    <n v="33"/>
  </r>
  <r>
    <s v="Id1356"/>
    <s v="Amelia B"/>
    <n v="24.984999999999999"/>
    <n v="4.5599999999999996"/>
    <s v="No"/>
    <s v="No"/>
    <s v="No"/>
    <n v="0"/>
    <x v="1"/>
    <s v="Overweight"/>
    <s v="Normal"/>
    <d v="1980-06-08T00:00:00"/>
    <n v="8017.06"/>
    <s v="tier - 2"/>
    <s v="tier - 2"/>
    <s v="R1012"/>
    <n v="43"/>
  </r>
  <r>
    <s v="Id1357"/>
    <s v="Jackie J"/>
    <n v="39.42"/>
    <n v="4.72"/>
    <s v="yes"/>
    <s v="No"/>
    <s v="No"/>
    <n v="1"/>
    <x v="1"/>
    <s v="Obesity"/>
    <s v="Normal"/>
    <d v="1995-09-18T00:00:00"/>
    <n v="8014.62"/>
    <s v="tier - 2"/>
    <s v="tier - 3"/>
    <s v="R1012"/>
    <n v="27"/>
  </r>
  <r>
    <s v="Id1358"/>
    <s v="Justin"/>
    <n v="16.8"/>
    <n v="7.98"/>
    <s v="No"/>
    <s v="No"/>
    <s v="No"/>
    <n v="0"/>
    <x v="1"/>
    <s v="Underweight"/>
    <s v="Diabetes"/>
    <d v="1962-10-22T00:00:00"/>
    <n v="8004.96"/>
    <s v="tier - 3"/>
    <s v="tier - 1"/>
    <s v="R1013"/>
    <n v="60"/>
  </r>
  <r>
    <s v="Id1359"/>
    <s v="Kerry"/>
    <n v="23.274999999999999"/>
    <n v="6.26"/>
    <s v="yes"/>
    <s v="No"/>
    <s v="Yes"/>
    <n v="1"/>
    <x v="1"/>
    <s v="Healthy Weight"/>
    <s v="Prediabetes"/>
    <d v="1983-08-20T00:00:00"/>
    <n v="7986.48"/>
    <s v="tier - 2"/>
    <s v="tier - 3"/>
    <s v="R1024"/>
    <n v="39"/>
  </r>
  <r>
    <s v="Id1360"/>
    <s v="Cindy G."/>
    <n v="22.8"/>
    <n v="4.29"/>
    <s v="yes"/>
    <s v="No"/>
    <s v="Yes"/>
    <n v="1"/>
    <x v="1"/>
    <s v="Healthy Weight"/>
    <s v="Normal"/>
    <d v="1983-11-28T00:00:00"/>
    <n v="7985.82"/>
    <s v="tier - 2"/>
    <s v="tier - 1"/>
    <s v="R1024"/>
    <n v="39"/>
  </r>
  <r>
    <s v="Id1361"/>
    <s v="Gennaro"/>
    <n v="24.3"/>
    <n v="5.43"/>
    <s v="No"/>
    <s v="No"/>
    <s v="No"/>
    <n v="2"/>
    <x v="1"/>
    <s v="Healthy Weight"/>
    <s v="Normal"/>
    <d v="1972-10-23T00:00:00"/>
    <n v="7980.34"/>
    <s v="tier - 2"/>
    <s v="tier - 2"/>
    <s v="R1013"/>
    <n v="50"/>
  </r>
  <r>
    <s v="Id1362"/>
    <s v="Terry"/>
    <n v="25.13"/>
    <n v="8"/>
    <s v="yes"/>
    <s v="No"/>
    <s v="No"/>
    <n v="1"/>
    <x v="1"/>
    <s v="Overweight"/>
    <s v="Diabetes"/>
    <d v="1975-12-10T00:00:00"/>
    <n v="7966.81"/>
    <s v="tier - 2"/>
    <s v="tier - 2"/>
    <s v="R1013"/>
    <n v="47"/>
  </r>
  <r>
    <s v="Id1363"/>
    <s v="Patrick J"/>
    <n v="22.72"/>
    <n v="9.9600000000000009"/>
    <s v="yes"/>
    <s v="No"/>
    <s v="No"/>
    <n v="2"/>
    <x v="1"/>
    <s v="Healthy Weight"/>
    <s v="Diabetes"/>
    <d v="1970-08-19T00:00:00"/>
    <n v="7958.13"/>
    <s v="tier - 2"/>
    <s v="tier - 2"/>
    <s v="R1013"/>
    <n v="52"/>
  </r>
  <r>
    <s v="Id1364"/>
    <s v="Keara"/>
    <n v="32.6"/>
    <n v="6.8"/>
    <s v="yes"/>
    <s v="No"/>
    <s v="No"/>
    <n v="0"/>
    <x v="1"/>
    <s v="Obesity"/>
    <s v="Diabetes"/>
    <d v="1981-06-28T00:00:00"/>
    <n v="7954.52"/>
    <s v="tier - 2"/>
    <s v="tier - 2"/>
    <s v="R1011"/>
    <n v="41"/>
  </r>
  <r>
    <s v="Id1365"/>
    <s v="Nicole"/>
    <n v="17.28"/>
    <n v="6.22"/>
    <s v="yes"/>
    <s v="No"/>
    <s v="No"/>
    <n v="2"/>
    <x v="1"/>
    <s v="Underweight"/>
    <s v="Prediabetes"/>
    <d v="1966-09-09T00:00:00"/>
    <n v="7953.72"/>
    <s v="tier - 3"/>
    <s v="tier - 3"/>
    <s v="R1012"/>
    <n v="56"/>
  </r>
  <r>
    <s v="Id1366"/>
    <s v=".  Katena"/>
    <n v="27.92"/>
    <n v="5.79"/>
    <s v="No"/>
    <s v="No"/>
    <s v="No"/>
    <n v="1"/>
    <x v="1"/>
    <s v="Overweight"/>
    <s v="Prediabetes"/>
    <d v="1987-08-29T00:00:00"/>
    <n v="7948.22"/>
    <s v="tier - 2"/>
    <s v="tier - 3"/>
    <s v="R1025"/>
    <n v="35"/>
  </r>
  <r>
    <s v="Id1367"/>
    <s v="Bean K."/>
    <n v="38.284999999999997"/>
    <n v="5.41"/>
    <s v="No"/>
    <s v="No"/>
    <s v="No"/>
    <n v="0"/>
    <x v="1"/>
    <s v="Obesity"/>
    <s v="Normal"/>
    <d v="1977-08-20T00:00:00"/>
    <n v="7935.29"/>
    <s v="tier - 2"/>
    <s v="tier - 1"/>
    <s v="R1024"/>
    <n v="45"/>
  </r>
  <r>
    <s v="Id1368"/>
    <s v="Brian"/>
    <n v="16.48"/>
    <n v="11.05"/>
    <s v="No"/>
    <s v="No"/>
    <s v="No"/>
    <n v="0"/>
    <x v="1"/>
    <s v="Underweight"/>
    <s v="Diabetes"/>
    <d v="1962-06-10T00:00:00"/>
    <n v="7896.41"/>
    <s v="tier - 3"/>
    <s v="tier - 2"/>
    <s v="R1013"/>
    <n v="60"/>
  </r>
  <r>
    <s v="Id1369"/>
    <s v="Jan-Patrick"/>
    <n v="38.57"/>
    <n v="6.27"/>
    <s v="No"/>
    <s v="No"/>
    <s v="No"/>
    <n v="0"/>
    <x v="1"/>
    <s v="Obesity"/>
    <s v="Prediabetes"/>
    <d v="1994-10-17T00:00:00"/>
    <n v="7851.85"/>
    <s v="tier - 2"/>
    <s v="tier - 3"/>
    <s v="R1012"/>
    <n v="28"/>
  </r>
  <r>
    <s v="Id1370"/>
    <s v="Jesse J"/>
    <n v="43.85"/>
    <n v="4.7699999999999996"/>
    <s v="yes"/>
    <s v="No"/>
    <s v="No"/>
    <n v="0"/>
    <x v="1"/>
    <s v="Obesity"/>
    <s v="Normal"/>
    <d v="2001-07-05T00:00:00"/>
    <n v="7844.8"/>
    <s v="tier - 2"/>
    <s v="tier - 2"/>
    <s v="R1012"/>
    <n v="21"/>
  </r>
  <r>
    <s v="Id1371"/>
    <s v="Lindsey M"/>
    <n v="30.11"/>
    <n v="4.08"/>
    <s v="No"/>
    <s v="No"/>
    <s v="No"/>
    <n v="0"/>
    <x v="1"/>
    <s v="Obesity"/>
    <s v="Normal"/>
    <d v="1989-10-12T00:00:00"/>
    <n v="7824.37"/>
    <s v="tier - 2"/>
    <s v="tier - 2"/>
    <s v="R1012"/>
    <n v="33"/>
  </r>
  <r>
    <s v="Id1372"/>
    <s v="Marguerite K."/>
    <n v="31.59"/>
    <n v="6.01"/>
    <s v="No"/>
    <s v="No"/>
    <s v="No"/>
    <n v="0"/>
    <x v="1"/>
    <s v="Obesity"/>
    <s v="Prediabetes"/>
    <d v="1991-07-21T00:00:00"/>
    <n v="7812.67"/>
    <s v="tier - 2"/>
    <s v="tier - 1"/>
    <s v="R1012"/>
    <n v="31"/>
  </r>
  <r>
    <s v="Id1373"/>
    <s v="Travis"/>
    <n v="40.15"/>
    <n v="11.84"/>
    <s v="No"/>
    <s v="No"/>
    <s v="No"/>
    <n v="0"/>
    <x v="1"/>
    <s v="Obesity"/>
    <s v="Diabetes"/>
    <d v="1974-09-09T00:00:00"/>
    <n v="7804.16"/>
    <s v="tier - 2"/>
    <s v="tier - 3"/>
    <s v="R1013"/>
    <n v="48"/>
  </r>
  <r>
    <s v="Id1374"/>
    <s v="Ricky"/>
    <n v="40.700000000000003"/>
    <n v="6.27"/>
    <s v="yes"/>
    <s v="No"/>
    <s v="Yes"/>
    <n v="1"/>
    <x v="1"/>
    <s v="Obesity"/>
    <s v="Prediabetes"/>
    <d v="1997-08-02T00:00:00"/>
    <n v="7803.77"/>
    <s v="tier - 2"/>
    <s v="tier - 3"/>
    <s v="R1012"/>
    <n v="25"/>
  </r>
  <r>
    <s v="Id1375"/>
    <s v=".  Colleen L."/>
    <n v="40.76"/>
    <n v="5.28"/>
    <s v="No"/>
    <s v="No"/>
    <s v="No"/>
    <n v="0"/>
    <x v="1"/>
    <s v="Obesity"/>
    <s v="Normal"/>
    <d v="1999-11-25T00:00:00"/>
    <n v="7794.68"/>
    <s v="tier - 2"/>
    <s v="tier - 2"/>
    <s v="R1026"/>
    <n v="23"/>
  </r>
  <r>
    <s v="Id1376"/>
    <s v="Charlie A"/>
    <n v="29.7"/>
    <n v="7.03"/>
    <s v="No"/>
    <s v="No"/>
    <s v="No"/>
    <n v="0"/>
    <x v="1"/>
    <s v="Overweight"/>
    <s v="Diabetes"/>
    <d v="1974-07-06T00:00:00"/>
    <n v="7789.64"/>
    <s v="tier - 1"/>
    <s v="tier - 3"/>
    <s v="R1013"/>
    <n v="48"/>
  </r>
  <r>
    <s v="Id1377"/>
    <s v="Rick"/>
    <n v="40.58"/>
    <n v="5.32"/>
    <s v="yes"/>
    <s v="No"/>
    <s v="Yes"/>
    <n v="1"/>
    <x v="1"/>
    <s v="Obesity"/>
    <s v="Normal"/>
    <d v="1997-07-21T00:00:00"/>
    <n v="7763.06"/>
    <s v="tier - 2"/>
    <s v="tier - 1"/>
    <s v="R1012"/>
    <n v="25"/>
  </r>
  <r>
    <s v="Id1378"/>
    <s v="Lauren C"/>
    <n v="33.06"/>
    <n v="9.59"/>
    <s v="yes"/>
    <s v="No"/>
    <s v="No"/>
    <n v="0"/>
    <x v="1"/>
    <s v="Obesity"/>
    <s v="Diabetes"/>
    <d v="1981-06-30T00:00:00"/>
    <n v="7749.16"/>
    <s v="tier - 2"/>
    <s v="tier - 1"/>
    <s v="R1012"/>
    <n v="41"/>
  </r>
  <r>
    <s v="Id1379"/>
    <s v="Daniel"/>
    <n v="26.62"/>
    <n v="6.15"/>
    <s v="yes"/>
    <s v="No"/>
    <s v="No"/>
    <n v="0"/>
    <x v="1"/>
    <s v="Overweight"/>
    <s v="Prediabetes"/>
    <d v="1976-10-12T00:00:00"/>
    <n v="7742.11"/>
    <s v="tier - 3"/>
    <s v="tier - 2"/>
    <s v="R1013"/>
    <n v="46"/>
  </r>
  <r>
    <s v="Id1380"/>
    <s v="Jaime"/>
    <n v="37.1"/>
    <n v="11.08"/>
    <s v="No"/>
    <s v="No"/>
    <s v="No"/>
    <n v="0"/>
    <x v="1"/>
    <s v="Obesity"/>
    <s v="Diabetes"/>
    <d v="1978-11-04T00:00:00"/>
    <n v="7740.34"/>
    <s v="tier - 1"/>
    <s v="tier - 1"/>
    <s v="R1011"/>
    <n v="44"/>
  </r>
  <r>
    <s v="Id1381"/>
    <s v="Erik R"/>
    <n v="18.28"/>
    <n v="7.95"/>
    <s v="No"/>
    <s v="No"/>
    <s v="No"/>
    <n v="0"/>
    <x v="1"/>
    <s v="Underweight"/>
    <s v="Diabetes"/>
    <d v="1965-07-18T00:00:00"/>
    <n v="7736.39"/>
    <s v="tier - 3"/>
    <s v="tier - 2"/>
    <s v="R1013"/>
    <n v="57"/>
  </r>
  <r>
    <s v="Id1382"/>
    <s v="Katie"/>
    <n v="35.814999999999998"/>
    <n v="6.23"/>
    <s v="No"/>
    <s v="No"/>
    <s v="No"/>
    <n v="0"/>
    <x v="1"/>
    <s v="Obesity"/>
    <s v="Prediabetes"/>
    <d v="1977-07-29T00:00:00"/>
    <n v="7731.86"/>
    <s v="tier - 2"/>
    <s v="tier - 3"/>
    <s v="R1012"/>
    <n v="45"/>
  </r>
  <r>
    <s v="Id1383"/>
    <s v="Thomas A"/>
    <n v="30.69"/>
    <n v="6.5"/>
    <s v="No"/>
    <s v="No"/>
    <s v="No"/>
    <n v="0"/>
    <x v="1"/>
    <s v="Obesity"/>
    <s v="Diabetes"/>
    <d v="1978-07-04T00:00:00"/>
    <n v="7731.43"/>
    <s v="tier - 3"/>
    <s v="tier - 2"/>
    <s v="R1013"/>
    <n v="44"/>
  </r>
  <r>
    <s v="Id1384"/>
    <s v="Jean-Marc"/>
    <n v="26.125"/>
    <n v="5.22"/>
    <s v="No"/>
    <s v="No"/>
    <s v="No"/>
    <n v="0"/>
    <x v="1"/>
    <s v="Overweight"/>
    <s v="Normal"/>
    <d v="1980-08-10T00:00:00"/>
    <n v="7729.65"/>
    <s v="tier - 3"/>
    <s v="tier - 1"/>
    <s v="R1016"/>
    <n v="42"/>
  </r>
  <r>
    <s v="Id1385"/>
    <s v="Kerry L"/>
    <n v="34.58"/>
    <n v="6.3"/>
    <s v="No"/>
    <s v="No"/>
    <s v="Yes"/>
    <n v="1"/>
    <x v="1"/>
    <s v="Obesity"/>
    <s v="Prediabetes"/>
    <d v="1979-09-02T00:00:00"/>
    <n v="7727.25"/>
    <s v="tier - 2"/>
    <s v="tier - 3"/>
    <s v="R1012"/>
    <n v="43"/>
  </r>
  <r>
    <s v="Id1386"/>
    <s v="Ulrich"/>
    <n v="27.4"/>
    <n v="8.84"/>
    <s v="No"/>
    <s v="No"/>
    <s v="No"/>
    <n v="0"/>
    <x v="1"/>
    <s v="Overweight"/>
    <s v="Diabetes"/>
    <d v="1978-11-29T00:00:00"/>
    <n v="7726.85"/>
    <s v="tier - 1"/>
    <s v="tier - 2"/>
    <s v="R1011"/>
    <n v="44"/>
  </r>
  <r>
    <s v="Id1387"/>
    <s v="Justin P"/>
    <n v="27.53"/>
    <n v="4.1100000000000003"/>
    <s v="No"/>
    <s v="No"/>
    <s v="No"/>
    <n v="1"/>
    <x v="1"/>
    <s v="Overweight"/>
    <s v="Normal"/>
    <d v="1987-11-12T00:00:00"/>
    <n v="7684.62"/>
    <s v="tier - 2"/>
    <s v="tier - 3"/>
    <s v="R1021"/>
    <n v="35"/>
  </r>
  <r>
    <s v="Id1388"/>
    <s v="Hannah E."/>
    <n v="33"/>
    <n v="4.57"/>
    <s v="No"/>
    <s v="No"/>
    <s v="No"/>
    <n v="0"/>
    <x v="1"/>
    <s v="Obesity"/>
    <s v="Normal"/>
    <d v="1982-07-18T00:00:00"/>
    <n v="7682.67"/>
    <s v="tier - 2"/>
    <s v="tier - 1"/>
    <s v="R1013"/>
    <n v="40"/>
  </r>
  <r>
    <s v="Id1389"/>
    <s v="David"/>
    <n v="25.78"/>
    <n v="11.06"/>
    <s v="yes"/>
    <s v="No"/>
    <s v="No"/>
    <n v="0"/>
    <x v="1"/>
    <s v="Overweight"/>
    <s v="Diabetes"/>
    <d v="1981-09-19T00:00:00"/>
    <n v="7681.17"/>
    <s v="tier - 2"/>
    <s v="tier - 2"/>
    <s v="R1020"/>
    <n v="41"/>
  </r>
  <r>
    <s v="Id1390"/>
    <s v="Jim"/>
    <n v="22.66"/>
    <n v="10.68"/>
    <s v="No"/>
    <s v="No"/>
    <s v="No"/>
    <n v="0"/>
    <x v="1"/>
    <s v="Healthy Weight"/>
    <s v="Diabetes"/>
    <d v="1971-07-11T00:00:00"/>
    <n v="7680.92"/>
    <s v="tier - 2"/>
    <s v="tier - 1"/>
    <s v="R1013"/>
    <n v="51"/>
  </r>
  <r>
    <s v="Id1391"/>
    <s v="Joseph P"/>
    <n v="38.81"/>
    <n v="6.14"/>
    <s v="yes"/>
    <s v="No"/>
    <s v="No"/>
    <n v="1"/>
    <x v="1"/>
    <s v="Obesity"/>
    <s v="Prediabetes"/>
    <d v="1995-11-13T00:00:00"/>
    <n v="7676.4"/>
    <s v="tier - 2"/>
    <s v="tier - 1"/>
    <s v="R1012"/>
    <n v="27"/>
  </r>
  <r>
    <s v="Id1392"/>
    <s v="Michael"/>
    <n v="38.51"/>
    <n v="5.45"/>
    <s v="yes"/>
    <s v="No"/>
    <s v="No"/>
    <n v="0"/>
    <x v="1"/>
    <s v="Obesity"/>
    <s v="Normal"/>
    <d v="1996-12-24T00:00:00"/>
    <n v="7670.75"/>
    <s v="tier - 2"/>
    <s v="tier - 2"/>
    <s v="R1022"/>
    <n v="26"/>
  </r>
  <r>
    <s v="Id1393"/>
    <s v="Gina M"/>
    <n v="22.98"/>
    <n v="6.14"/>
    <s v="yes"/>
    <s v="No"/>
    <s v="No"/>
    <n v="0"/>
    <x v="1"/>
    <s v="Healthy Weight"/>
    <s v="Prediabetes"/>
    <d v="1976-11-09T00:00:00"/>
    <n v="7662.47"/>
    <s v="tier - 2"/>
    <s v="tier - 1"/>
    <s v="R1011"/>
    <n v="46"/>
  </r>
  <r>
    <s v="Id1394"/>
    <s v="Shantel C."/>
    <n v="15.65"/>
    <n v="7.85"/>
    <s v="No"/>
    <s v="No"/>
    <s v="No"/>
    <n v="0"/>
    <x v="1"/>
    <s v="Underweight"/>
    <s v="Diabetes"/>
    <d v="1965-08-27T00:00:00"/>
    <n v="7657.69"/>
    <s v="tier - 3"/>
    <s v="tier - 3"/>
    <s v="R1012"/>
    <n v="57"/>
  </r>
  <r>
    <s v="Id1395"/>
    <s v="Brian"/>
    <n v="39.97"/>
    <n v="4.09"/>
    <s v="No"/>
    <s v="No"/>
    <s v="No"/>
    <n v="1"/>
    <x v="1"/>
    <s v="Obesity"/>
    <s v="Normal"/>
    <d v="1998-09-30T00:00:00"/>
    <n v="7652.26"/>
    <s v="tier - 2"/>
    <s v="tier - 3"/>
    <s v="R1023"/>
    <n v="24"/>
  </r>
  <r>
    <s v="Id1396"/>
    <s v="Brian"/>
    <n v="37.22"/>
    <n v="4.62"/>
    <s v="No"/>
    <s v="No"/>
    <s v="Yes"/>
    <n v="1"/>
    <x v="1"/>
    <s v="Obesity"/>
    <s v="Normal"/>
    <d v="1993-09-10T00:00:00"/>
    <n v="7650.8"/>
    <s v="tier - 2"/>
    <s v="tier - 2"/>
    <s v="R1012"/>
    <n v="29"/>
  </r>
  <r>
    <s v="Id1397"/>
    <s v="Jessica R"/>
    <n v="41.325000000000003"/>
    <n v="5.77"/>
    <s v="No"/>
    <s v="No"/>
    <s v="No"/>
    <n v="0"/>
    <x v="1"/>
    <s v="Obesity"/>
    <s v="Prediabetes"/>
    <d v="1980-10-16T00:00:00"/>
    <n v="7650.77"/>
    <s v="tier - 2"/>
    <s v="tier - 2"/>
    <s v="R1024"/>
    <n v="42"/>
  </r>
  <r>
    <s v="Id1398"/>
    <s v=".  Robyn"/>
    <n v="40.31"/>
    <n v="5.84"/>
    <s v="No"/>
    <s v="No"/>
    <s v="No"/>
    <n v="0"/>
    <x v="1"/>
    <s v="Obesity"/>
    <s v="Prediabetes"/>
    <d v="1999-12-15T00:00:00"/>
    <n v="7642.05"/>
    <s v="tier - 2"/>
    <s v="tier - 2"/>
    <s v="R1026"/>
    <n v="23"/>
  </r>
  <r>
    <s v="Id1399"/>
    <s v="Ashley"/>
    <n v="29.48"/>
    <n v="4.91"/>
    <s v="No"/>
    <s v="No"/>
    <s v="No"/>
    <n v="0"/>
    <x v="1"/>
    <s v="Overweight"/>
    <s v="Normal"/>
    <d v="1980-12-24T00:00:00"/>
    <n v="7640.31"/>
    <s v="tier - 2"/>
    <s v="tier - 1"/>
    <s v="R1013"/>
    <n v="42"/>
  </r>
  <r>
    <s v="Id1400"/>
    <s v="Dana"/>
    <n v="33.155000000000001"/>
    <n v="5.07"/>
    <s v="No"/>
    <s v="No"/>
    <s v="No"/>
    <n v="0"/>
    <x v="1"/>
    <s v="Obesity"/>
    <s v="Normal"/>
    <d v="1980-06-20T00:00:00"/>
    <n v="7639.42"/>
    <s v="tier - 2"/>
    <s v="tier - 2"/>
    <s v="R1024"/>
    <n v="42"/>
  </r>
  <r>
    <s v="Id1401"/>
    <s v="Jessica F."/>
    <n v="42.85"/>
    <n v="5.81"/>
    <s v="yes"/>
    <s v="No"/>
    <s v="No"/>
    <n v="0"/>
    <x v="1"/>
    <s v="Obesity"/>
    <s v="Prediabetes"/>
    <d v="2001-06-13T00:00:00"/>
    <n v="7636.92"/>
    <s v="tier - 2"/>
    <s v="tier - 3"/>
    <s v="R1012"/>
    <n v="21"/>
  </r>
  <r>
    <s v="Id1402"/>
    <s v="Lindsey"/>
    <n v="32.340000000000003"/>
    <n v="11.2"/>
    <s v="No"/>
    <s v="No"/>
    <s v="No"/>
    <n v="0"/>
    <x v="1"/>
    <s v="Obesity"/>
    <s v="Diabetes"/>
    <d v="1978-08-24T00:00:00"/>
    <n v="7633.72"/>
    <s v="tier - 2"/>
    <s v="tier - 1"/>
    <s v="R1013"/>
    <n v="44"/>
  </r>
  <r>
    <s v="Id1403"/>
    <s v="Kelly A"/>
    <n v="27.5"/>
    <n v="10.75"/>
    <s v="No"/>
    <s v="No"/>
    <s v="No"/>
    <n v="0"/>
    <x v="1"/>
    <s v="Overweight"/>
    <s v="Diabetes"/>
    <d v="1978-11-29T00:00:00"/>
    <n v="7626.99"/>
    <s v="tier - 2"/>
    <s v="tier - 2"/>
    <s v="R1011"/>
    <n v="44"/>
  </r>
  <r>
    <s v="Id1404"/>
    <s v="Brooke E"/>
    <n v="25.8"/>
    <n v="7.8"/>
    <s v="No"/>
    <s v="No"/>
    <s v="No"/>
    <n v="0"/>
    <x v="1"/>
    <s v="Overweight"/>
    <s v="Diabetes"/>
    <d v="1978-09-06T00:00:00"/>
    <n v="7624.63"/>
    <s v="tier - 2"/>
    <s v="tier - 1"/>
    <s v="R1011"/>
    <n v="44"/>
  </r>
  <r>
    <s v="Id1405"/>
    <s v="Katelyn E."/>
    <n v="25"/>
    <n v="7.04"/>
    <s v="No"/>
    <s v="No"/>
    <s v="No"/>
    <n v="0"/>
    <x v="1"/>
    <s v="Overweight"/>
    <s v="Diabetes"/>
    <d v="1978-06-28T00:00:00"/>
    <n v="7623.52"/>
    <s v="tier - 2"/>
    <s v="tier - 1"/>
    <s v="R1011"/>
    <n v="44"/>
  </r>
  <r>
    <s v="Id1406"/>
    <s v="Adam"/>
    <n v="41.2"/>
    <n v="4.18"/>
    <s v="yes"/>
    <s v="No"/>
    <s v="No"/>
    <n v="0"/>
    <x v="1"/>
    <s v="Obesity"/>
    <s v="Normal"/>
    <d v="1996-10-17T00:00:00"/>
    <n v="7623.13"/>
    <s v="tier - 2"/>
    <s v="tier - 3"/>
    <s v="R1011"/>
    <n v="26"/>
  </r>
  <r>
    <s v="Id1407"/>
    <s v="Dana"/>
    <n v="17.78"/>
    <n v="8.19"/>
    <s v="No"/>
    <s v="No"/>
    <s v="No"/>
    <n v="0"/>
    <x v="1"/>
    <s v="Underweight"/>
    <s v="Diabetes"/>
    <d v="1968-09-03T00:00:00"/>
    <n v="7609.6"/>
    <s v="tier - 3"/>
    <s v="tier - 2"/>
    <s v="R1012"/>
    <n v="54"/>
  </r>
  <r>
    <s v="Id1408"/>
    <s v="Eric W"/>
    <n v="40.119999999999997"/>
    <n v="6.22"/>
    <s v="yes"/>
    <s v="No"/>
    <s v="Yes"/>
    <n v="1"/>
    <x v="1"/>
    <s v="Obesity"/>
    <s v="Prediabetes"/>
    <d v="1997-12-30T00:00:00"/>
    <n v="7607.03"/>
    <s v="tier - 2"/>
    <s v="tier - 2"/>
    <s v="R1012"/>
    <n v="25"/>
  </r>
  <r>
    <s v="Id1409"/>
    <s v="Matthew D"/>
    <n v="19.350000000000001"/>
    <n v="8.2200000000000006"/>
    <s v="yes"/>
    <s v="No"/>
    <s v="No"/>
    <n v="0"/>
    <x v="1"/>
    <s v="Healthy Weight"/>
    <s v="Diabetes"/>
    <d v="1967-06-17T00:00:00"/>
    <n v="7585.62"/>
    <s v="tier - 3"/>
    <s v="tier - 2"/>
    <s v="R1013"/>
    <n v="55"/>
  </r>
  <r>
    <s v="Id1410"/>
    <s v="Eoghan"/>
    <n v="36.69"/>
    <n v="6.15"/>
    <s v="No"/>
    <s v="No"/>
    <s v="No"/>
    <n v="0"/>
    <x v="1"/>
    <s v="Obesity"/>
    <s v="Prediabetes"/>
    <d v="1994-12-14T00:00:00"/>
    <n v="7567.13"/>
    <s v="tier - 2"/>
    <s v="tier - 2"/>
    <s v="R1021"/>
    <n v="28"/>
  </r>
  <r>
    <s v="Id1411"/>
    <s v="Pamela W"/>
    <n v="28.51"/>
    <n v="5.65"/>
    <s v="yes"/>
    <s v="No"/>
    <s v="No"/>
    <n v="1"/>
    <x v="1"/>
    <s v="Overweight"/>
    <s v="Normal"/>
    <d v="1988-06-15T00:00:00"/>
    <n v="7538.52"/>
    <s v="tier - 2"/>
    <s v="tier - 2"/>
    <s v="R1012"/>
    <n v="34"/>
  </r>
  <r>
    <s v="Id1412"/>
    <s v="Lindsey M."/>
    <n v="30.21"/>
    <n v="5.5"/>
    <s v="No"/>
    <s v="No"/>
    <s v="No"/>
    <n v="1"/>
    <x v="1"/>
    <s v="Obesity"/>
    <s v="Normal"/>
    <d v="1984-10-22T00:00:00"/>
    <n v="7537.16"/>
    <s v="tier - 2"/>
    <s v="tier - 2"/>
    <s v="R1012"/>
    <n v="38"/>
  </r>
  <r>
    <s v="Id1413"/>
    <s v="Kassie"/>
    <n v="24.33"/>
    <n v="8"/>
    <s v="No"/>
    <s v="No"/>
    <s v="No"/>
    <n v="0"/>
    <x v="1"/>
    <s v="Healthy Weight"/>
    <s v="Diabetes"/>
    <d v="1978-11-14T00:00:00"/>
    <n v="7531.7"/>
    <s v="tier - 2"/>
    <s v="tier - 1"/>
    <s v="R1013"/>
    <n v="44"/>
  </r>
  <r>
    <s v="Id1414"/>
    <s v="Matthew"/>
    <n v="19.855"/>
    <n v="5.71"/>
    <s v="yes"/>
    <s v="No"/>
    <s v="No"/>
    <n v="0"/>
    <x v="1"/>
    <s v="Healthy Weight"/>
    <s v="Prediabetes"/>
    <d v="1976-06-10T00:00:00"/>
    <n v="7526.71"/>
    <s v="tier - 3"/>
    <s v="tier - 1"/>
    <s v="R1012"/>
    <n v="46"/>
  </r>
  <r>
    <s v="Id1415"/>
    <s v="Ruben Dario"/>
    <n v="25.364999999999998"/>
    <n v="11.71"/>
    <s v="No"/>
    <s v="No"/>
    <s v="No"/>
    <n v="0"/>
    <x v="1"/>
    <s v="Overweight"/>
    <s v="Diabetes"/>
    <d v="1978-06-18T00:00:00"/>
    <n v="7518.03"/>
    <s v="tier - 2"/>
    <s v="tier - 3"/>
    <s v="R1012"/>
    <n v="44"/>
  </r>
  <r>
    <s v="Id1416"/>
    <s v="Kevin"/>
    <n v="29.6"/>
    <n v="6.17"/>
    <s v="yes"/>
    <s v="No"/>
    <s v="Yes"/>
    <n v="1"/>
    <x v="1"/>
    <s v="Overweight"/>
    <s v="Prediabetes"/>
    <d v="1983-11-10T00:00:00"/>
    <n v="7512.27"/>
    <s v="tier - 3"/>
    <s v="tier - 2"/>
    <s v="R1011"/>
    <n v="39"/>
  </r>
  <r>
    <s v="Id1417"/>
    <s v="Lindsay M"/>
    <n v="39.43"/>
    <n v="6.1"/>
    <s v="yes"/>
    <s v="No"/>
    <s v="Yes"/>
    <n v="1"/>
    <x v="1"/>
    <s v="Obesity"/>
    <s v="Prediabetes"/>
    <d v="1997-12-28T00:00:00"/>
    <n v="7504.3"/>
    <s v="tier - 2"/>
    <s v="tier - 1"/>
    <s v="R1012"/>
    <n v="25"/>
  </r>
  <r>
    <s v="Id1418"/>
    <s v=".  Amanda"/>
    <n v="27.34"/>
    <n v="5.19"/>
    <s v="yes"/>
    <s v="No"/>
    <s v="No"/>
    <n v="1"/>
    <x v="1"/>
    <s v="Overweight"/>
    <s v="Normal"/>
    <d v="1988-11-15T00:00:00"/>
    <n v="7494.63"/>
    <s v="tier - 2"/>
    <s v="tier - 3"/>
    <s v="R1025"/>
    <n v="34"/>
  </r>
  <r>
    <s v="Id1419"/>
    <s v="James"/>
    <n v="39.01"/>
    <n v="5.37"/>
    <s v="yes"/>
    <s v="No"/>
    <s v="No"/>
    <n v="0"/>
    <x v="1"/>
    <s v="Obesity"/>
    <s v="Normal"/>
    <d v="1996-10-14T00:00:00"/>
    <n v="7487.38"/>
    <s v="tier - 2"/>
    <s v="tier - 3"/>
    <s v="R1012"/>
    <n v="26"/>
  </r>
  <r>
    <s v="Id1420"/>
    <s v="Samuel H."/>
    <n v="18.989999999999998"/>
    <n v="10.82"/>
    <s v="yes"/>
    <s v="No"/>
    <s v="No"/>
    <n v="0"/>
    <x v="1"/>
    <s v="Healthy Weight"/>
    <s v="Diabetes"/>
    <d v="1967-11-04T00:00:00"/>
    <n v="7463.51"/>
    <s v="tier - 3"/>
    <s v="tier - 3"/>
    <s v="R1013"/>
    <n v="55"/>
  </r>
  <r>
    <s v="Id1421"/>
    <s v="Jenni"/>
    <n v="42.3"/>
    <n v="6.06"/>
    <s v="yes"/>
    <s v="No"/>
    <s v="No"/>
    <n v="0"/>
    <x v="1"/>
    <s v="Obesity"/>
    <s v="Prediabetes"/>
    <d v="2001-09-01T00:00:00"/>
    <n v="7450.36"/>
    <s v="tier - 2"/>
    <s v="tier - 2"/>
    <s v="R1012"/>
    <n v="21"/>
  </r>
  <r>
    <s v="Id1422"/>
    <s v="Estuardo F"/>
    <n v="39.805"/>
    <n v="5.91"/>
    <s v="No"/>
    <s v="No"/>
    <s v="No"/>
    <n v="0"/>
    <x v="1"/>
    <s v="Obesity"/>
    <s v="Prediabetes"/>
    <d v="1977-08-30T00:00:00"/>
    <n v="7448.4"/>
    <s v="tier - 3"/>
    <s v="tier - 3"/>
    <s v="R1017"/>
    <n v="45"/>
  </r>
  <r>
    <s v="Id1423"/>
    <s v="Brett"/>
    <n v="33.700000000000003"/>
    <n v="5.87"/>
    <s v="No"/>
    <s v="No"/>
    <s v="No"/>
    <n v="0"/>
    <x v="1"/>
    <s v="Obesity"/>
    <s v="Prediabetes"/>
    <d v="1977-11-25T00:00:00"/>
    <n v="7445.92"/>
    <s v="tier - 3"/>
    <s v="tier - 1"/>
    <s v="R1011"/>
    <n v="45"/>
  </r>
  <r>
    <s v="Id1424"/>
    <s v="Sharon E."/>
    <n v="36.195"/>
    <n v="6.22"/>
    <s v="No"/>
    <s v="No"/>
    <s v="No"/>
    <n v="0"/>
    <x v="1"/>
    <s v="Obesity"/>
    <s v="Prediabetes"/>
    <d v="1980-06-07T00:00:00"/>
    <n v="7443.64"/>
    <s v="tier - 2"/>
    <s v="tier - 3"/>
    <s v="R1012"/>
    <n v="43"/>
  </r>
  <r>
    <s v="Id1425"/>
    <s v="Jacob W√¶ver"/>
    <n v="32.6"/>
    <n v="5.73"/>
    <s v="No"/>
    <s v="No"/>
    <s v="Yes"/>
    <n v="1"/>
    <x v="1"/>
    <s v="Obesity"/>
    <s v="Prediabetes"/>
    <d v="1979-07-01T00:00:00"/>
    <n v="7441.5"/>
    <s v="tier - 3"/>
    <s v="tier - 2"/>
    <s v="R1011"/>
    <n v="43"/>
  </r>
  <r>
    <s v="Id1426"/>
    <s v="Scott"/>
    <n v="30.2"/>
    <n v="5.7"/>
    <s v="No"/>
    <s v="No"/>
    <s v="No"/>
    <n v="0"/>
    <x v="1"/>
    <s v="Obesity"/>
    <s v="Prediabetes"/>
    <d v="1977-08-25T00:00:00"/>
    <n v="7441.05"/>
    <s v="tier - 3"/>
    <s v="tier - 2"/>
    <s v="R1011"/>
    <n v="45"/>
  </r>
  <r>
    <s v="Id1427"/>
    <s v="Brooke S."/>
    <n v="27.645"/>
    <n v="9.91"/>
    <s v="No"/>
    <s v="No"/>
    <s v="No"/>
    <n v="0"/>
    <x v="1"/>
    <s v="Overweight"/>
    <s v="Diabetes"/>
    <d v="1978-07-02T00:00:00"/>
    <n v="7421.19"/>
    <s v="tier - 2"/>
    <s v="tier - 3"/>
    <s v="R1012"/>
    <n v="44"/>
  </r>
  <r>
    <s v="Id1428"/>
    <s v="Kaye A."/>
    <n v="26.41"/>
    <n v="11.4"/>
    <s v="No"/>
    <s v="No"/>
    <s v="No"/>
    <n v="0"/>
    <x v="1"/>
    <s v="Overweight"/>
    <s v="Diabetes"/>
    <d v="1978-09-12T00:00:00"/>
    <n v="7419.48"/>
    <s v="tier - 2"/>
    <s v="tier - 2"/>
    <s v="R1012"/>
    <n v="44"/>
  </r>
  <r>
    <s v="Id1429"/>
    <s v="Carolyn"/>
    <n v="34.1"/>
    <n v="6.29"/>
    <s v="yes"/>
    <s v="No"/>
    <s v="Yes"/>
    <n v="1"/>
    <x v="1"/>
    <s v="Obesity"/>
    <s v="Prediabetes"/>
    <d v="1983-08-19T00:00:00"/>
    <n v="7418.52"/>
    <s v="tier - 2"/>
    <s v="tier - 2"/>
    <s v="R1011"/>
    <n v="39"/>
  </r>
  <r>
    <s v="Id1430"/>
    <s v="Daniel C."/>
    <n v="17.3"/>
    <n v="9.2799999999999994"/>
    <s v="No"/>
    <s v="No"/>
    <s v="No"/>
    <n v="0"/>
    <x v="1"/>
    <s v="Underweight"/>
    <s v="Diabetes"/>
    <d v="1965-09-05T00:00:00"/>
    <n v="7403.98"/>
    <s v="tier - 3"/>
    <s v="tier - 2"/>
    <s v="R1013"/>
    <n v="57"/>
  </r>
  <r>
    <s v="Id1431"/>
    <s v=".  Laurie A"/>
    <n v="35.020000000000003"/>
    <n v="4.78"/>
    <s v="No"/>
    <s v="No"/>
    <s v="Yes"/>
    <n v="1"/>
    <x v="1"/>
    <s v="Obesity"/>
    <s v="Normal"/>
    <d v="1993-12-22T00:00:00"/>
    <n v="7388.85"/>
    <s v="tier - 2"/>
    <s v="tier - 2"/>
    <s v="R1026"/>
    <n v="29"/>
  </r>
  <r>
    <s v="Id1432"/>
    <s v="Nicole"/>
    <n v="37.1"/>
    <n v="8.8699999999999992"/>
    <s v="yes"/>
    <s v="No"/>
    <s v="No"/>
    <n v="0"/>
    <x v="1"/>
    <s v="Obesity"/>
    <s v="Diabetes"/>
    <d v="1981-10-24T00:00:00"/>
    <n v="7371.77"/>
    <s v="tier - 2"/>
    <s v="tier - 1"/>
    <s v="R1011"/>
    <n v="41"/>
  </r>
  <r>
    <s v="Id1433"/>
    <s v="Shelby"/>
    <n v="16.79"/>
    <n v="11.4"/>
    <s v="No"/>
    <s v="No"/>
    <s v="No"/>
    <n v="0"/>
    <x v="1"/>
    <s v="Underweight"/>
    <s v="Diabetes"/>
    <d v="1965-10-09T00:00:00"/>
    <n v="7362.31"/>
    <s v="tier - 3"/>
    <s v="tier - 3"/>
    <s v="R1013"/>
    <n v="57"/>
  </r>
  <r>
    <s v="Id1434"/>
    <s v="Allison"/>
    <n v="31.635000000000002"/>
    <n v="9.1300000000000008"/>
    <s v="yes"/>
    <s v="No"/>
    <s v="No"/>
    <n v="0"/>
    <x v="1"/>
    <s v="Obesity"/>
    <s v="Diabetes"/>
    <d v="1981-09-16T00:00:00"/>
    <n v="7358.18"/>
    <s v="tier - 2"/>
    <s v="tier - 3"/>
    <s v="R1024"/>
    <n v="41"/>
  </r>
  <r>
    <s v="Id1435"/>
    <s v="Leticia"/>
    <n v="24.19"/>
    <n v="6.22"/>
    <s v="yes"/>
    <s v="No"/>
    <s v="Yes"/>
    <n v="1"/>
    <x v="1"/>
    <s v="Healthy Weight"/>
    <s v="Prediabetes"/>
    <d v="1983-06-21T00:00:00"/>
    <n v="7357.49"/>
    <s v="tier - 2"/>
    <s v="tier - 2"/>
    <s v="R1012"/>
    <n v="39"/>
  </r>
  <r>
    <s v="Id1436"/>
    <s v="John S."/>
    <n v="35.29"/>
    <n v="5.9"/>
    <s v="No"/>
    <s v="No"/>
    <s v="Yes"/>
    <n v="1"/>
    <x v="1"/>
    <s v="Obesity"/>
    <s v="Prediabetes"/>
    <d v="1993-08-05T00:00:00"/>
    <n v="7349.12"/>
    <s v="tier - 2"/>
    <s v="tier - 2"/>
    <s v="R1021"/>
    <n v="29"/>
  </r>
  <r>
    <s v="Id1437"/>
    <s v="April"/>
    <n v="35.299999999999997"/>
    <n v="4.45"/>
    <s v="No"/>
    <s v="No"/>
    <s v="No"/>
    <n v="0"/>
    <x v="1"/>
    <s v="Obesity"/>
    <s v="Normal"/>
    <d v="1977-07-01T00:00:00"/>
    <n v="7348.14"/>
    <s v="tier - 2"/>
    <s v="tier - 1"/>
    <s v="R1011"/>
    <n v="45"/>
  </r>
  <r>
    <s v="Id1438"/>
    <s v="Ashley N."/>
    <n v="35.64"/>
    <n v="6.17"/>
    <s v="No"/>
    <s v="No"/>
    <s v="Yes"/>
    <n v="1"/>
    <x v="1"/>
    <s v="Obesity"/>
    <s v="Prediabetes"/>
    <d v="1979-07-26T00:00:00"/>
    <n v="7345.73"/>
    <s v="tier - 2"/>
    <s v="tier - 1"/>
    <s v="R1013"/>
    <n v="43"/>
  </r>
  <r>
    <s v="Id1439"/>
    <s v="Madeleine"/>
    <n v="33.1"/>
    <n v="4.93"/>
    <s v="No"/>
    <s v="No"/>
    <s v="No"/>
    <n v="0"/>
    <x v="1"/>
    <s v="Obesity"/>
    <s v="Normal"/>
    <d v="1977-11-18T00:00:00"/>
    <n v="7345.08"/>
    <s v="tier - 2"/>
    <s v="tier - 1"/>
    <s v="R1011"/>
    <n v="45"/>
  </r>
  <r>
    <s v="Id1440"/>
    <s v="Nelly S"/>
    <n v="26.41"/>
    <n v="7.32"/>
    <s v="yes"/>
    <s v="No"/>
    <s v="No"/>
    <n v="1"/>
    <x v="1"/>
    <s v="Overweight"/>
    <s v="Diabetes"/>
    <d v="1986-07-15T00:00:00"/>
    <n v="7339.93"/>
    <s v="tier - 2"/>
    <s v="tier - 2"/>
    <s v="R1012"/>
    <n v="36"/>
  </r>
  <r>
    <s v="Id1441"/>
    <s v="Meredith S"/>
    <n v="29.9"/>
    <n v="5.27"/>
    <s v="No"/>
    <s v="No"/>
    <s v="Yes"/>
    <n v="1"/>
    <x v="1"/>
    <s v="Overweight"/>
    <s v="Normal"/>
    <d v="1979-06-19T00:00:00"/>
    <n v="7337.75"/>
    <s v="tier - 2"/>
    <s v="tier - 3"/>
    <s v="R1011"/>
    <n v="43"/>
  </r>
  <r>
    <s v="Id1442"/>
    <s v="Kevin"/>
    <n v="25.24"/>
    <n v="5.82"/>
    <s v="No"/>
    <s v="No"/>
    <s v="No"/>
    <n v="1"/>
    <x v="1"/>
    <s v="Overweight"/>
    <s v="Prediabetes"/>
    <d v="1984-10-25T00:00:00"/>
    <n v="7325.47"/>
    <s v="tier - 2"/>
    <s v="tier - 1"/>
    <s v="R1012"/>
    <n v="38"/>
  </r>
  <r>
    <s v="Id1443"/>
    <s v="Lisa"/>
    <n v="25.08"/>
    <n v="5.8"/>
    <s v="No"/>
    <s v="No"/>
    <s v="Yes"/>
    <n v="1"/>
    <x v="1"/>
    <s v="Overweight"/>
    <s v="Prediabetes"/>
    <d v="1979-09-19T00:00:00"/>
    <n v="7325.05"/>
    <s v="tier - 2"/>
    <s v="tier - 3"/>
    <s v="R1024"/>
    <n v="43"/>
  </r>
  <r>
    <s v="Id1444"/>
    <s v="Katherine A"/>
    <n v="29.164999999999999"/>
    <n v="4.87"/>
    <s v="No"/>
    <s v="yes"/>
    <s v="No"/>
    <n v="1"/>
    <x v="1"/>
    <s v="Overweight"/>
    <s v="Normal"/>
    <d v="2004-06-15T00:00:00"/>
    <n v="7323.73"/>
    <s v="tier - 2"/>
    <s v="tier - 2"/>
    <s v="R1024"/>
    <n v="18"/>
  </r>
  <r>
    <s v="Id1445"/>
    <s v="Steve"/>
    <n v="15.05"/>
    <n v="8.1199999999999992"/>
    <s v="No"/>
    <s v="No"/>
    <s v="No"/>
    <n v="0"/>
    <x v="1"/>
    <s v="Underweight"/>
    <s v="Diabetes"/>
    <d v="1965-10-11T00:00:00"/>
    <n v="7322.86"/>
    <s v="tier - 3"/>
    <s v="tier - 3"/>
    <s v="R1012"/>
    <n v="57"/>
  </r>
  <r>
    <s v="Id1446"/>
    <s v="Kate L."/>
    <n v="19.95"/>
    <n v="4.3600000000000003"/>
    <s v="No"/>
    <s v="No"/>
    <s v="No"/>
    <n v="2"/>
    <x v="1"/>
    <s v="Healthy Weight"/>
    <s v="Normal"/>
    <d v="1972-12-11T00:00:00"/>
    <n v="7318.22"/>
    <s v="tier - 2"/>
    <s v="tier - 3"/>
    <s v="R1012"/>
    <n v="50"/>
  </r>
  <r>
    <s v="Id1447"/>
    <s v="Beth"/>
    <n v="16.66"/>
    <n v="9.16"/>
    <s v="No"/>
    <s v="No"/>
    <s v="No"/>
    <n v="0"/>
    <x v="1"/>
    <s v="Underweight"/>
    <s v="Diabetes"/>
    <d v="1965-12-25T00:00:00"/>
    <n v="7318.21"/>
    <s v="tier - 3"/>
    <s v="tier - 1"/>
    <s v="R1013"/>
    <n v="57"/>
  </r>
  <r>
    <s v="Id1448"/>
    <s v="Katharine"/>
    <n v="16.62"/>
    <n v="9.14"/>
    <s v="No"/>
    <s v="No"/>
    <s v="No"/>
    <n v="0"/>
    <x v="1"/>
    <s v="Underweight"/>
    <s v="Diabetes"/>
    <d v="1965-08-06T00:00:00"/>
    <n v="7304.65"/>
    <s v="tier - 3"/>
    <s v="tier - 3"/>
    <s v="R1013"/>
    <n v="57"/>
  </r>
  <r>
    <s v="Id1449"/>
    <s v="Heather L"/>
    <n v="15.36"/>
    <n v="5.49"/>
    <s v="yes"/>
    <s v="No"/>
    <s v="No"/>
    <n v="2"/>
    <x v="1"/>
    <s v="Underweight"/>
    <s v="Normal"/>
    <d v="1966-06-26T00:00:00"/>
    <n v="7302.46"/>
    <s v="tier - 3"/>
    <s v="tier - 1"/>
    <s v="R1012"/>
    <n v="56"/>
  </r>
  <r>
    <s v="Id1450"/>
    <s v="Desiree"/>
    <n v="27.74"/>
    <n v="5.96"/>
    <s v="yes"/>
    <s v="No"/>
    <s v="No"/>
    <n v="0"/>
    <x v="1"/>
    <s v="Overweight"/>
    <s v="Prediabetes"/>
    <d v="1985-11-02T00:00:00"/>
    <n v="7281.51"/>
    <s v="tier - 2"/>
    <s v="tier - 1"/>
    <s v="R1012"/>
    <n v="37"/>
  </r>
  <r>
    <s v="Id1451"/>
    <s v="Peter B."/>
    <n v="22.44"/>
    <n v="4.62"/>
    <s v="yes"/>
    <s v="No"/>
    <s v="No"/>
    <n v="0"/>
    <x v="1"/>
    <s v="Healthy Weight"/>
    <s v="Normal"/>
    <d v="1976-12-18T00:00:00"/>
    <n v="7273.02"/>
    <s v="tier - 2"/>
    <s v="tier - 1"/>
    <s v="R1013"/>
    <n v="46"/>
  </r>
  <r>
    <s v="Id1452"/>
    <s v="Adam"/>
    <n v="37.049999999999997"/>
    <n v="9.9600000000000009"/>
    <s v="yes"/>
    <s v="No"/>
    <s v="No"/>
    <n v="0"/>
    <x v="1"/>
    <s v="Obesity"/>
    <s v="Diabetes"/>
    <d v="1981-09-04T00:00:00"/>
    <n v="7265.7"/>
    <s v="tier - 3"/>
    <s v="tier - 3"/>
    <s v="R1012"/>
    <n v="41"/>
  </r>
  <r>
    <s v="Id1453"/>
    <s v="Jeremy J"/>
    <n v="22.95"/>
    <n v="10.53"/>
    <s v="No"/>
    <s v="No"/>
    <s v="No"/>
    <n v="2"/>
    <x v="1"/>
    <s v="Healthy Weight"/>
    <s v="Diabetes"/>
    <d v="1973-12-25T00:00:00"/>
    <n v="7265.58"/>
    <s v="tier - 2"/>
    <s v="tier - 2"/>
    <s v="R1013"/>
    <n v="49"/>
  </r>
  <r>
    <s v="Id1454"/>
    <s v="Adam C"/>
    <n v="34.200000000000003"/>
    <n v="6.69"/>
    <s v="yes"/>
    <s v="No"/>
    <s v="No"/>
    <n v="0"/>
    <x v="1"/>
    <s v="Obesity"/>
    <s v="Diabetes"/>
    <d v="1981-09-13T00:00:00"/>
    <n v="7261.74"/>
    <s v="tier - 3"/>
    <s v="tier - 3"/>
    <s v="R1012"/>
    <n v="41"/>
  </r>
  <r>
    <s v="Id1455"/>
    <s v="Jon"/>
    <n v="30.59"/>
    <n v="9.5500000000000007"/>
    <s v="yes"/>
    <s v="No"/>
    <s v="No"/>
    <n v="0"/>
    <x v="1"/>
    <s v="Obesity"/>
    <s v="Diabetes"/>
    <d v="1981-07-14T00:00:00"/>
    <n v="7256.72"/>
    <s v="tier - 3"/>
    <s v="tier - 2"/>
    <s v="R1012"/>
    <n v="41"/>
  </r>
  <r>
    <s v="Id1456"/>
    <s v="Steven J"/>
    <n v="25.51"/>
    <n v="6.05"/>
    <s v="No"/>
    <s v="No"/>
    <s v="No"/>
    <n v="0"/>
    <x v="1"/>
    <s v="Overweight"/>
    <s v="Prediabetes"/>
    <d v="1982-06-24T00:00:00"/>
    <n v="7248.71"/>
    <s v="tier - 2"/>
    <s v="tier - 1"/>
    <s v="R1013"/>
    <n v="40"/>
  </r>
  <r>
    <s v="Id1457"/>
    <s v="Jessica P."/>
    <n v="29.04"/>
    <n v="10.56"/>
    <s v="yes"/>
    <s v="No"/>
    <s v="No"/>
    <n v="1"/>
    <x v="1"/>
    <s v="Overweight"/>
    <s v="Diabetes"/>
    <d v="1986-06-02T00:00:00"/>
    <n v="7243.81"/>
    <s v="tier - 2"/>
    <s v="tier - 3"/>
    <s v="R1013"/>
    <n v="37"/>
  </r>
  <r>
    <s v="Id1458"/>
    <s v="Ashley"/>
    <n v="22.135000000000002"/>
    <n v="10.81"/>
    <s v="yes"/>
    <s v="No"/>
    <s v="No"/>
    <n v="1"/>
    <x v="1"/>
    <s v="Healthy Weight"/>
    <s v="Diabetes"/>
    <d v="1986-10-13T00:00:00"/>
    <n v="7228.22"/>
    <s v="tier - 2"/>
    <s v="tier - 1"/>
    <s v="R1024"/>
    <n v="36"/>
  </r>
  <r>
    <s v="Id1459"/>
    <s v="Arturo H."/>
    <n v="21.375"/>
    <n v="4.32"/>
    <s v="No"/>
    <s v="No"/>
    <s v="No"/>
    <n v="0"/>
    <x v="1"/>
    <s v="Healthy Weight"/>
    <s v="Normal"/>
    <d v="1977-08-15T00:00:00"/>
    <n v="7222.79"/>
    <s v="tier - 3"/>
    <s v="tier - 3"/>
    <s v="R1012"/>
    <n v="45"/>
  </r>
  <r>
    <s v="Id1460"/>
    <s v="Ketil"/>
    <n v="29.19"/>
    <n v="4.37"/>
    <s v="No"/>
    <s v="No"/>
    <s v="No"/>
    <n v="0"/>
    <x v="1"/>
    <s v="Overweight"/>
    <s v="Normal"/>
    <d v="1991-07-28T00:00:00"/>
    <n v="7220.25"/>
    <s v="tier - 2"/>
    <s v="tier - 2"/>
    <s v="R1021"/>
    <n v="31"/>
  </r>
  <r>
    <s v="Id1461"/>
    <s v="Katie"/>
    <n v="31.92"/>
    <n v="4.8099999999999996"/>
    <s v="yes"/>
    <s v="No"/>
    <s v="Yes"/>
    <n v="1"/>
    <x v="1"/>
    <s v="Obesity"/>
    <s v="Normal"/>
    <d v="1983-10-21T00:00:00"/>
    <n v="7209.49"/>
    <s v="tier - 2"/>
    <s v="tier - 3"/>
    <s v="R1012"/>
    <n v="39"/>
  </r>
  <r>
    <s v="Id1462"/>
    <s v="Christi"/>
    <n v="26.315000000000001"/>
    <n v="4.5599999999999996"/>
    <s v="yes"/>
    <s v="No"/>
    <s v="Yes"/>
    <n v="1"/>
    <x v="1"/>
    <s v="Overweight"/>
    <s v="Normal"/>
    <d v="1983-10-11T00:00:00"/>
    <n v="7201.7"/>
    <s v="tier - 2"/>
    <s v="tier - 3"/>
    <s v="R1012"/>
    <n v="39"/>
  </r>
  <r>
    <s v="Id1463"/>
    <s v="Alan"/>
    <n v="35.299999999999997"/>
    <n v="4.3899999999999997"/>
    <s v="No"/>
    <s v="No"/>
    <s v="No"/>
    <n v="0"/>
    <x v="1"/>
    <s v="Obesity"/>
    <s v="Normal"/>
    <d v="1982-09-14T00:00:00"/>
    <n v="7196.87"/>
    <s v="tier - 3"/>
    <s v="tier - 2"/>
    <s v="R1011"/>
    <n v="40"/>
  </r>
  <r>
    <s v="Id1464"/>
    <s v="Edivaldo B. Sr."/>
    <n v="18.91"/>
    <n v="11.44"/>
    <s v="No"/>
    <s v="No"/>
    <s v="No"/>
    <n v="0"/>
    <x v="1"/>
    <s v="Healthy Weight"/>
    <s v="Diabetes"/>
    <d v="1968-06-26T00:00:00"/>
    <n v="7179.52"/>
    <s v="tier - 3"/>
    <s v="tier - 3"/>
    <s v="R1013"/>
    <n v="54"/>
  </r>
  <r>
    <s v="Id1465"/>
    <s v="Eve"/>
    <n v="22.41"/>
    <n v="11.37"/>
    <s v="yes"/>
    <s v="No"/>
    <s v="No"/>
    <n v="1"/>
    <x v="1"/>
    <s v="Healthy Weight"/>
    <s v="Diabetes"/>
    <d v="1975-12-19T00:00:00"/>
    <n v="7175.51"/>
    <s v="tier - 2"/>
    <s v="tier - 3"/>
    <s v="R1013"/>
    <n v="47"/>
  </r>
  <r>
    <s v="Id1466"/>
    <s v="Devin"/>
    <n v="22.704999999999998"/>
    <n v="6.14"/>
    <s v="No"/>
    <s v="No"/>
    <s v="No"/>
    <n v="0"/>
    <x v="1"/>
    <s v="Healthy Weight"/>
    <s v="Prediabetes"/>
    <d v="1982-08-16T00:00:00"/>
    <n v="7173.36"/>
    <s v="tier - 3"/>
    <s v="tier - 2"/>
    <s v="R1016"/>
    <n v="40"/>
  </r>
  <r>
    <s v="Id1467"/>
    <s v="Shaun R"/>
    <n v="37.18"/>
    <n v="4.8899999999999997"/>
    <s v="No"/>
    <s v="No"/>
    <s v="No"/>
    <n v="0"/>
    <x v="1"/>
    <s v="Obesity"/>
    <s v="Normal"/>
    <d v="1980-10-30T00:00:00"/>
    <n v="7162.01"/>
    <s v="tier - 2"/>
    <s v="tier - 3"/>
    <s v="R1013"/>
    <n v="42"/>
  </r>
  <r>
    <s v="Id1468"/>
    <s v="Adrian"/>
    <n v="35.97"/>
    <n v="4.5999999999999996"/>
    <s v="No"/>
    <s v="No"/>
    <s v="No"/>
    <n v="0"/>
    <x v="1"/>
    <s v="Obesity"/>
    <s v="Normal"/>
    <d v="1980-09-07T00:00:00"/>
    <n v="7160.33"/>
    <s v="tier - 2"/>
    <s v="tier - 1"/>
    <s v="R1013"/>
    <n v="42"/>
  </r>
  <r>
    <s v="Id1469"/>
    <s v="Andrew"/>
    <n v="35.799999999999997"/>
    <n v="4.42"/>
    <s v="No"/>
    <s v="No"/>
    <s v="No"/>
    <n v="0"/>
    <x v="1"/>
    <s v="Obesity"/>
    <s v="Normal"/>
    <d v="1980-08-22T00:00:00"/>
    <n v="7160.09"/>
    <s v="tier - 2"/>
    <s v="tier - 2"/>
    <s v="R1011"/>
    <n v="42"/>
  </r>
  <r>
    <s v="Id1470"/>
    <s v="Mallory"/>
    <n v="28.31"/>
    <n v="7.48"/>
    <s v="yes"/>
    <s v="No"/>
    <s v="No"/>
    <n v="0"/>
    <x v="1"/>
    <s v="Overweight"/>
    <s v="Diabetes"/>
    <d v="1981-09-17T00:00:00"/>
    <n v="7153.55"/>
    <s v="tier - 2"/>
    <s v="tier - 1"/>
    <s v="R1012"/>
    <n v="41"/>
  </r>
  <r>
    <s v="Id1471"/>
    <s v="Shawn E"/>
    <n v="38.06"/>
    <n v="10.74"/>
    <s v="No"/>
    <s v="No"/>
    <s v="No"/>
    <n v="0"/>
    <x v="1"/>
    <s v="Obesity"/>
    <s v="Diabetes"/>
    <d v="1978-10-06T00:00:00"/>
    <n v="7152.67"/>
    <s v="tier - 3"/>
    <s v="tier - 2"/>
    <s v="R1013"/>
    <n v="44"/>
  </r>
  <r>
    <s v="Id1472"/>
    <s v="Sarah E"/>
    <n v="28"/>
    <n v="5.19"/>
    <s v="No"/>
    <s v="No"/>
    <s v="No"/>
    <n v="1"/>
    <x v="1"/>
    <s v="Overweight"/>
    <s v="Normal"/>
    <d v="1984-11-29T00:00:00"/>
    <n v="7151.09"/>
    <s v="tier - 2"/>
    <s v="tier - 2"/>
    <s v="R1011"/>
    <n v="38"/>
  </r>
  <r>
    <s v="Id1473"/>
    <s v="Josh"/>
    <n v="34.32"/>
    <n v="9.17"/>
    <s v="No"/>
    <s v="No"/>
    <s v="No"/>
    <n v="0"/>
    <x v="1"/>
    <s v="Obesity"/>
    <s v="Diabetes"/>
    <d v="1978-06-30T00:00:00"/>
    <n v="7147.47"/>
    <s v="tier - 2"/>
    <s v="tier - 3"/>
    <s v="R1013"/>
    <n v="44"/>
  </r>
  <r>
    <s v="Id1474"/>
    <s v="Johann A"/>
    <n v="22.3"/>
    <n v="4.95"/>
    <s v="yes"/>
    <s v="No"/>
    <s v="No"/>
    <n v="0"/>
    <x v="1"/>
    <s v="Healthy Weight"/>
    <s v="Normal"/>
    <d v="1976-09-24T00:00:00"/>
    <n v="7147.11"/>
    <s v="tier - 3"/>
    <s v="tier - 2"/>
    <s v="R1011"/>
    <n v="46"/>
  </r>
  <r>
    <s v="Id1475"/>
    <s v="Robin M."/>
    <n v="27.835000000000001"/>
    <n v="6.03"/>
    <s v="No"/>
    <s v="No"/>
    <s v="No"/>
    <n v="1"/>
    <x v="1"/>
    <s v="Overweight"/>
    <s v="Prediabetes"/>
    <d v="1984-11-21T00:00:00"/>
    <n v="7144.86"/>
    <s v="tier - 2"/>
    <s v="tier - 2"/>
    <s v="R1024"/>
    <n v="38"/>
  </r>
  <r>
    <s v="Id1476"/>
    <s v="Kyle K"/>
    <n v="39.229999999999997"/>
    <n v="5.36"/>
    <s v="No"/>
    <s v="No"/>
    <s v="No"/>
    <n v="0"/>
    <x v="1"/>
    <s v="Obesity"/>
    <s v="Normal"/>
    <d v="1999-08-08T00:00:00"/>
    <n v="7144.4"/>
    <s v="tier - 2"/>
    <s v="tier - 1"/>
    <s v="R1022"/>
    <n v="23"/>
  </r>
  <r>
    <s v="Id1477"/>
    <s v="Alison"/>
    <n v="19.95"/>
    <n v="6.11"/>
    <s v="No"/>
    <s v="No"/>
    <s v="No"/>
    <n v="1"/>
    <x v="1"/>
    <s v="Healthy Weight"/>
    <s v="Prediabetes"/>
    <d v="1984-09-07T00:00:00"/>
    <n v="7133.9"/>
    <s v="tier - 2"/>
    <s v="tier - 1"/>
    <s v="R1024"/>
    <n v="38"/>
  </r>
  <r>
    <s v="Id1478"/>
    <s v="Michael A."/>
    <n v="34.64"/>
    <n v="4.88"/>
    <s v="No"/>
    <s v="No"/>
    <s v="Yes"/>
    <n v="1"/>
    <x v="1"/>
    <s v="Obesity"/>
    <s v="Normal"/>
    <d v="1993-08-01T00:00:00"/>
    <n v="7128.64"/>
    <s v="tier - 2"/>
    <s v="tier - 2"/>
    <s v="R1021"/>
    <n v="29"/>
  </r>
  <r>
    <s v="Id1479"/>
    <s v="Byron A"/>
    <n v="18.75"/>
    <n v="6.72"/>
    <s v="No"/>
    <s v="No"/>
    <s v="No"/>
    <n v="0"/>
    <x v="1"/>
    <s v="Healthy Weight"/>
    <s v="Diabetes"/>
    <d v="1968-12-29T00:00:00"/>
    <n v="7125.25"/>
    <s v="tier - 3"/>
    <s v="tier - 2"/>
    <s v="R1013"/>
    <n v="54"/>
  </r>
  <r>
    <s v="Id1480"/>
    <s v="Carine A"/>
    <n v="26.48"/>
    <n v="4.2"/>
    <s v="No"/>
    <s v="No"/>
    <s v="No"/>
    <n v="1"/>
    <x v="1"/>
    <s v="Overweight"/>
    <s v="Normal"/>
    <d v="1987-12-11T00:00:00"/>
    <n v="7106.81"/>
    <s v="tier - 2"/>
    <s v="tier - 1"/>
    <s v="R1012"/>
    <n v="35"/>
  </r>
  <r>
    <s v="Id1481"/>
    <s v="Nathaniel"/>
    <n v="34.83"/>
    <n v="5.79"/>
    <s v="No"/>
    <s v="No"/>
    <s v="No"/>
    <n v="1"/>
    <x v="1"/>
    <s v="Obesity"/>
    <s v="Prediabetes"/>
    <d v="1992-10-18T00:00:00"/>
    <n v="7096.98"/>
    <s v="tier - 2"/>
    <s v="tier - 2"/>
    <s v="R1012"/>
    <n v="30"/>
  </r>
  <r>
    <s v="Id1482"/>
    <s v="Lindsay A."/>
    <n v="25.46"/>
    <n v="4.29"/>
    <s v="No"/>
    <s v="No"/>
    <s v="No"/>
    <n v="0"/>
    <x v="1"/>
    <s v="Overweight"/>
    <s v="Normal"/>
    <d v="1982-07-06T00:00:00"/>
    <n v="7077.19"/>
    <s v="tier - 2"/>
    <s v="tier - 3"/>
    <s v="R1024"/>
    <n v="40"/>
  </r>
  <r>
    <s v="Id1483"/>
    <s v="Justin R"/>
    <n v="23.31"/>
    <n v="8.27"/>
    <s v="No"/>
    <s v="No"/>
    <s v="No"/>
    <n v="0"/>
    <x v="1"/>
    <s v="Healthy Weight"/>
    <s v="Diabetes"/>
    <d v="1978-12-24T00:00:00"/>
    <n v="7054.41"/>
    <s v="tier - 2"/>
    <s v="tier - 2"/>
    <s v="R1013"/>
    <n v="44"/>
  </r>
  <r>
    <s v="Id1484"/>
    <s v="Casey"/>
    <n v="29"/>
    <n v="4.5599999999999996"/>
    <s v="No"/>
    <s v="No"/>
    <s v="No"/>
    <n v="0"/>
    <x v="1"/>
    <s v="Overweight"/>
    <s v="Normal"/>
    <d v="1980-06-28T00:00:00"/>
    <n v="7050.64"/>
    <s v="tier - 2"/>
    <s v="tier - 3"/>
    <s v="R1011"/>
    <n v="42"/>
  </r>
  <r>
    <s v="Id1485"/>
    <s v="Amanda L"/>
    <n v="32.869999999999997"/>
    <n v="5.33"/>
    <s v="No"/>
    <s v="No"/>
    <s v="No"/>
    <n v="0"/>
    <x v="1"/>
    <s v="Obesity"/>
    <s v="Normal"/>
    <d v="1980-12-21T00:00:00"/>
    <n v="7050.02"/>
    <s v="tier - 2"/>
    <s v="tier - 1"/>
    <s v="R1024"/>
    <n v="42"/>
  </r>
  <r>
    <s v="Id1486"/>
    <s v="Ayako N."/>
    <n v="26.18"/>
    <n v="5.63"/>
    <s v="No"/>
    <s v="No"/>
    <s v="No"/>
    <n v="0"/>
    <x v="1"/>
    <s v="Overweight"/>
    <s v="Normal"/>
    <d v="1980-09-22T00:00:00"/>
    <n v="7046.72"/>
    <s v="tier - 2"/>
    <s v="tier - 3"/>
    <s v="R1013"/>
    <n v="42"/>
  </r>
  <r>
    <s v="Id1487"/>
    <s v="Emilee"/>
    <n v="25.3"/>
    <n v="5.12"/>
    <s v="No"/>
    <s v="No"/>
    <s v="No"/>
    <n v="0"/>
    <x v="1"/>
    <s v="Overweight"/>
    <s v="Normal"/>
    <d v="1980-10-26T00:00:00"/>
    <n v="7045.5"/>
    <s v="tier - 2"/>
    <s v="tier - 1"/>
    <s v="R1011"/>
    <n v="42"/>
  </r>
  <r>
    <s v="Id1488"/>
    <s v="Stephen M"/>
    <n v="36.94"/>
    <n v="5.15"/>
    <s v="yes"/>
    <s v="No"/>
    <s v="No"/>
    <n v="1"/>
    <x v="1"/>
    <s v="Obesity"/>
    <s v="Normal"/>
    <d v="1995-09-29T00:00:00"/>
    <n v="7042.11"/>
    <s v="tier - 2"/>
    <s v="tier - 3"/>
    <s v="R1012"/>
    <n v="27"/>
  </r>
  <r>
    <s v="Id1489"/>
    <s v="Annemarie A"/>
    <n v="22.86"/>
    <n v="7.5"/>
    <s v="No"/>
    <s v="No"/>
    <s v="No"/>
    <n v="0"/>
    <x v="1"/>
    <s v="Healthy Weight"/>
    <s v="Diabetes"/>
    <d v="1978-12-02T00:00:00"/>
    <n v="7033.08"/>
    <s v="tier - 2"/>
    <s v="tier - 2"/>
    <s v="R1013"/>
    <n v="44"/>
  </r>
  <r>
    <s v="Id1490"/>
    <s v="Ashley R"/>
    <n v="18.760000000000002"/>
    <n v="4.88"/>
    <s v="yes"/>
    <s v="No"/>
    <s v="Yes"/>
    <n v="1"/>
    <x v="1"/>
    <s v="Healthy Weight"/>
    <s v="Normal"/>
    <d v="1969-06-06T00:00:00"/>
    <n v="7003.1"/>
    <s v="tier - 2"/>
    <s v="tier - 3"/>
    <s v="R1013"/>
    <n v="54"/>
  </r>
  <r>
    <s v="Id1491"/>
    <s v="Leslie A"/>
    <n v="24.36"/>
    <n v="5.57"/>
    <s v="No"/>
    <s v="No"/>
    <s v="No"/>
    <n v="0"/>
    <x v="1"/>
    <s v="Healthy Weight"/>
    <s v="Normal"/>
    <d v="1982-12-01T00:00:00"/>
    <n v="6989.95"/>
    <s v="tier - 2"/>
    <s v="tier - 1"/>
    <s v="R1013"/>
    <n v="40"/>
  </r>
  <r>
    <s v="Id1492"/>
    <s v="Mauricio J. Sr."/>
    <n v="32.299999999999997"/>
    <n v="5.31"/>
    <s v="No"/>
    <s v="No"/>
    <s v="No"/>
    <n v="0"/>
    <x v="1"/>
    <s v="Obesity"/>
    <s v="Normal"/>
    <d v="1982-09-18T00:00:00"/>
    <n v="6986.7"/>
    <s v="tier - 3"/>
    <s v="tier - 1"/>
    <s v="R1012"/>
    <n v="40"/>
  </r>
  <r>
    <s v="Id1493"/>
    <s v="Kieran"/>
    <n v="22.704999999999998"/>
    <n v="4.57"/>
    <s v="yes"/>
    <s v="No"/>
    <s v="No"/>
    <n v="0"/>
    <x v="1"/>
    <s v="Healthy Weight"/>
    <s v="Normal"/>
    <d v="1985-09-10T00:00:00"/>
    <n v="6985.51"/>
    <s v="tier - 2"/>
    <s v="tier - 2"/>
    <s v="R1019"/>
    <n v="37"/>
  </r>
  <r>
    <s v="Id1494"/>
    <s v="Elizabeth A"/>
    <n v="21.79"/>
    <n v="8.6999999999999993"/>
    <s v="yes"/>
    <s v="No"/>
    <s v="No"/>
    <n v="1"/>
    <x v="1"/>
    <s v="Healthy Weight"/>
    <s v="Diabetes"/>
    <d v="1975-12-03T00:00:00"/>
    <n v="6965.21"/>
    <s v="tier - 2"/>
    <s v="tier - 3"/>
    <s v="R1013"/>
    <n v="47"/>
  </r>
  <r>
    <s v="Id1495"/>
    <s v="Zeke M."/>
    <n v="24.52"/>
    <n v="4.76"/>
    <s v="No"/>
    <s v="No"/>
    <s v="No"/>
    <n v="0"/>
    <x v="1"/>
    <s v="Healthy Weight"/>
    <s v="Normal"/>
    <d v="1980-10-18T00:00:00"/>
    <n v="6951.12"/>
    <s v="tier - 2"/>
    <s v="tier - 2"/>
    <s v="R1013"/>
    <n v="42"/>
  </r>
  <r>
    <s v="Id1496"/>
    <s v="Chip"/>
    <n v="39.520000000000003"/>
    <n v="11.81"/>
    <s v="No"/>
    <s v="No"/>
    <s v="No"/>
    <n v="0"/>
    <x v="1"/>
    <s v="Obesity"/>
    <s v="Diabetes"/>
    <d v="1978-07-15T00:00:00"/>
    <n v="6948.7"/>
    <s v="tier - 1"/>
    <s v="tier - 2"/>
    <s v="R1012"/>
    <n v="44"/>
  </r>
  <r>
    <s v="Id1497"/>
    <s v="Miguel Angel Sr."/>
    <n v="24.49"/>
    <n v="4.67"/>
    <s v="No"/>
    <s v="No"/>
    <s v="No"/>
    <n v="0"/>
    <x v="1"/>
    <s v="Healthy Weight"/>
    <s v="Normal"/>
    <d v="1980-11-05T00:00:00"/>
    <n v="6940.94"/>
    <s v="tier - 2"/>
    <s v="tier - 3"/>
    <s v="R1013"/>
    <n v="42"/>
  </r>
  <r>
    <s v="Id1498"/>
    <s v="Brian"/>
    <n v="26.315000000000001"/>
    <n v="6.02"/>
    <s v="No"/>
    <s v="No"/>
    <s v="No"/>
    <n v="0"/>
    <x v="1"/>
    <s v="Overweight"/>
    <s v="Prediabetes"/>
    <d v="1980-09-30T00:00:00"/>
    <n v="6940.91"/>
    <s v="tier - 2"/>
    <s v="tier - 2"/>
    <s v="R1012"/>
    <n v="42"/>
  </r>
  <r>
    <s v="Id1499"/>
    <s v="Meghan"/>
    <n v="22.58"/>
    <n v="7.46"/>
    <s v="No"/>
    <s v="No"/>
    <s v="No"/>
    <n v="0"/>
    <x v="1"/>
    <s v="Healthy Weight"/>
    <s v="Diabetes"/>
    <d v="1978-07-29T00:00:00"/>
    <n v="6938.11"/>
    <s v="tier - 2"/>
    <s v="tier - 2"/>
    <s v="R1013"/>
    <n v="44"/>
  </r>
  <r>
    <s v="Id1500"/>
    <s v="Meredith L."/>
    <n v="19.475000000000001"/>
    <n v="4.74"/>
    <s v="No"/>
    <s v="No"/>
    <s v="No"/>
    <n v="1"/>
    <x v="1"/>
    <s v="Healthy Weight"/>
    <s v="Normal"/>
    <d v="1984-08-05T00:00:00"/>
    <n v="6933.24"/>
    <s v="tier - 2"/>
    <s v="tier - 3"/>
    <s v="R1012"/>
    <n v="38"/>
  </r>
  <r>
    <s v="Id1501"/>
    <s v=".  Millicent M"/>
    <n v="26.33"/>
    <n v="4.79"/>
    <s v="No"/>
    <s v="No"/>
    <s v="No"/>
    <n v="0"/>
    <x v="1"/>
    <s v="Overweight"/>
    <s v="Normal"/>
    <d v="1989-08-21T00:00:00"/>
    <n v="6895.19"/>
    <s v="tier - 2"/>
    <s v="tier - 3"/>
    <s v="R1024"/>
    <n v="33"/>
  </r>
  <r>
    <s v="Id1502"/>
    <s v="Kathleen"/>
    <n v="17.29"/>
    <n v="5.35"/>
    <s v="yes"/>
    <s v="No"/>
    <s v="No"/>
    <n v="0"/>
    <x v="1"/>
    <s v="Underweight"/>
    <s v="Normal"/>
    <d v="1985-11-10T00:00:00"/>
    <n v="6877.98"/>
    <s v="tier - 2"/>
    <s v="tier - 1"/>
    <s v="R1024"/>
    <n v="37"/>
  </r>
  <r>
    <s v="Id1503"/>
    <s v="Kimberly K"/>
    <n v="42.88"/>
    <n v="4.87"/>
    <s v="No"/>
    <s v="yes"/>
    <s v="No"/>
    <n v="1"/>
    <x v="1"/>
    <s v="Obesity"/>
    <s v="Normal"/>
    <d v="2004-06-24T00:00:00"/>
    <n v="6876.53"/>
    <s v="tier - 2"/>
    <s v="tier - 1"/>
    <s v="R1012"/>
    <n v="18"/>
  </r>
  <r>
    <s v="Id1504"/>
    <s v="Justin C"/>
    <n v="32.200000000000003"/>
    <n v="10.09"/>
    <s v="yes"/>
    <s v="No"/>
    <s v="No"/>
    <n v="0"/>
    <x v="1"/>
    <s v="Obesity"/>
    <s v="Diabetes"/>
    <d v="1981-08-23T00:00:00"/>
    <n v="6875.96"/>
    <s v="tier - 2"/>
    <s v="tier - 2"/>
    <s v="R1011"/>
    <n v="41"/>
  </r>
  <r>
    <s v="Id1505"/>
    <s v="Tristan P."/>
    <n v="18.75"/>
    <n v="5.47"/>
    <s v="yes"/>
    <s v="No"/>
    <s v="Yes"/>
    <n v="1"/>
    <x v="1"/>
    <s v="Healthy Weight"/>
    <s v="Normal"/>
    <d v="1969-11-23T00:00:00"/>
    <n v="6868.39"/>
    <s v="tier - 2"/>
    <s v="tier - 2"/>
    <s v="R1013"/>
    <n v="53"/>
  </r>
  <r>
    <s v="Id1506"/>
    <s v="Traci A"/>
    <n v="22.36"/>
    <n v="8.6"/>
    <s v="No"/>
    <s v="No"/>
    <s v="No"/>
    <n v="0"/>
    <x v="1"/>
    <s v="Healthy Weight"/>
    <s v="Diabetes"/>
    <d v="1978-06-05T00:00:00"/>
    <n v="6863.49"/>
    <s v="tier - 2"/>
    <s v="tier - 1"/>
    <s v="R1013"/>
    <n v="45"/>
  </r>
  <r>
    <s v="Id1507"/>
    <s v="Justin P"/>
    <n v="23.94"/>
    <n v="10.74"/>
    <s v="yes"/>
    <s v="No"/>
    <s v="No"/>
    <n v="0"/>
    <x v="1"/>
    <s v="Healthy Weight"/>
    <s v="Diabetes"/>
    <d v="1981-10-19T00:00:00"/>
    <n v="6858.48"/>
    <s v="tier - 2"/>
    <s v="tier - 2"/>
    <s v="R1019"/>
    <n v="41"/>
  </r>
  <r>
    <s v="Id1508"/>
    <s v="Logan M"/>
    <n v="30.1"/>
    <n v="4.3899999999999997"/>
    <s v="No"/>
    <s v="No"/>
    <s v="Yes"/>
    <n v="1"/>
    <x v="1"/>
    <s v="Obesity"/>
    <s v="Normal"/>
    <d v="1979-09-04T00:00:00"/>
    <n v="6849.03"/>
    <s v="tier - 2"/>
    <s v="tier - 2"/>
    <s v="R1011"/>
    <n v="43"/>
  </r>
  <r>
    <s v="Id1509"/>
    <s v="Sebastien"/>
    <n v="21.93"/>
    <n v="6.3"/>
    <s v="No"/>
    <s v="No"/>
    <s v="No"/>
    <n v="0"/>
    <x v="1"/>
    <s v="Healthy Weight"/>
    <s v="Prediabetes"/>
    <d v="1977-06-15T00:00:00"/>
    <n v="6843.17"/>
    <s v="tier - 2"/>
    <s v="tier - 1"/>
    <s v="R1013"/>
    <n v="45"/>
  </r>
  <r>
    <s v="Id1510"/>
    <s v="Tiffany A"/>
    <n v="39.75"/>
    <n v="5.41"/>
    <s v="No"/>
    <s v="yes"/>
    <s v="No"/>
    <n v="1"/>
    <x v="1"/>
    <s v="Obesity"/>
    <s v="Normal"/>
    <d v="2000-11-30T00:00:00"/>
    <n v="6842.28"/>
    <s v="tier - 2"/>
    <s v="tier - 1"/>
    <s v="R1012"/>
    <n v="22"/>
  </r>
  <r>
    <s v="Id1511"/>
    <s v="Matthew"/>
    <n v="26.03"/>
    <n v="4.47"/>
    <s v="No"/>
    <s v="No"/>
    <s v="Yes"/>
    <n v="1"/>
    <x v="1"/>
    <s v="Overweight"/>
    <s v="Normal"/>
    <d v="1979-12-15T00:00:00"/>
    <n v="6837.37"/>
    <s v="tier - 3"/>
    <s v="tier - 1"/>
    <s v="R1016"/>
    <n v="43"/>
  </r>
  <r>
    <s v="Id1512"/>
    <s v="Luke"/>
    <n v="34.51"/>
    <n v="6.26"/>
    <s v="No"/>
    <s v="No"/>
    <s v="No"/>
    <n v="0"/>
    <x v="1"/>
    <s v="Obesity"/>
    <s v="Prediabetes"/>
    <d v="1994-09-08T00:00:00"/>
    <n v="6827.69"/>
    <s v="tier - 2"/>
    <s v="tier - 2"/>
    <s v="R1021"/>
    <n v="28"/>
  </r>
  <r>
    <s v="Id1513"/>
    <s v="Leigh"/>
    <n v="19.32"/>
    <n v="11.58"/>
    <s v="yes"/>
    <s v="No"/>
    <s v="No"/>
    <n v="1"/>
    <x v="1"/>
    <s v="Healthy Weight"/>
    <s v="Diabetes"/>
    <d v="1975-06-17T00:00:00"/>
    <n v="6809.46"/>
    <s v="tier - 2"/>
    <s v="tier - 1"/>
    <s v="R1012"/>
    <n v="47"/>
  </r>
  <r>
    <s v="Id1514"/>
    <s v="Yosuke"/>
    <n v="28.5"/>
    <n v="4.3600000000000003"/>
    <s v="No"/>
    <s v="No"/>
    <s v="No"/>
    <n v="0"/>
    <x v="1"/>
    <s v="Overweight"/>
    <s v="Normal"/>
    <d v="1991-12-29T00:00:00"/>
    <n v="6799.46"/>
    <s v="tier - 1"/>
    <s v="tier - 2"/>
    <s v="R1014"/>
    <n v="31"/>
  </r>
  <r>
    <s v="Id1515"/>
    <s v="Matthew"/>
    <n v="30.875"/>
    <n v="4.1399999999999997"/>
    <s v="yes"/>
    <s v="No"/>
    <s v="No"/>
    <n v="0"/>
    <x v="1"/>
    <s v="Obesity"/>
    <s v="Normal"/>
    <d v="1985-10-24T00:00:00"/>
    <n v="6796.86"/>
    <s v="tier - 3"/>
    <s v="tier - 3"/>
    <s v="R1012"/>
    <n v="37"/>
  </r>
  <r>
    <s v="Id1516"/>
    <s v="Jacob"/>
    <n v="24.02"/>
    <n v="4.38"/>
    <s v="No"/>
    <s v="No"/>
    <s v="No"/>
    <n v="0"/>
    <x v="1"/>
    <s v="Healthy Weight"/>
    <s v="Normal"/>
    <d v="1980-07-23T00:00:00"/>
    <n v="6781.52"/>
    <s v="tier - 2"/>
    <s v="tier - 2"/>
    <s v="R1013"/>
    <n v="42"/>
  </r>
  <r>
    <s v="Id1517"/>
    <s v="Jodi"/>
    <n v="36.08"/>
    <n v="11.61"/>
    <s v="yes"/>
    <s v="No"/>
    <s v="No"/>
    <n v="0"/>
    <x v="1"/>
    <s v="Obesity"/>
    <s v="Diabetes"/>
    <d v="1981-09-08T00:00:00"/>
    <n v="6781.35"/>
    <s v="tier - 2"/>
    <s v="tier - 1"/>
    <s v="R1013"/>
    <n v="41"/>
  </r>
  <r>
    <s v="Id1518"/>
    <s v="Lauren"/>
    <n v="32.200000000000003"/>
    <n v="10.59"/>
    <s v="yes"/>
    <s v="No"/>
    <s v="No"/>
    <n v="0"/>
    <x v="1"/>
    <s v="Obesity"/>
    <s v="Diabetes"/>
    <d v="1981-06-03T00:00:00"/>
    <n v="6775.96"/>
    <s v="tier - 2"/>
    <s v="tier - 3"/>
    <s v="R1011"/>
    <n v="42"/>
  </r>
  <r>
    <s v="Id1519"/>
    <s v="Misti C"/>
    <n v="28.05"/>
    <n v="11.85"/>
    <s v="yes"/>
    <s v="No"/>
    <s v="No"/>
    <n v="0"/>
    <x v="1"/>
    <s v="Overweight"/>
    <s v="Diabetes"/>
    <d v="1981-11-21T00:00:00"/>
    <n v="6770.19"/>
    <s v="tier - 2"/>
    <s v="tier - 3"/>
    <s v="R1013"/>
    <n v="41"/>
  </r>
  <r>
    <s v="Id1520"/>
    <s v="Angela J"/>
    <n v="19"/>
    <n v="5.46"/>
    <s v="yes"/>
    <s v="No"/>
    <s v="No"/>
    <n v="1"/>
    <x v="1"/>
    <s v="Healthy Weight"/>
    <s v="Normal"/>
    <d v="1988-06-10T00:00:00"/>
    <n v="6753.04"/>
    <s v="tier - 2"/>
    <s v="tier - 2"/>
    <s v="R1024"/>
    <n v="34"/>
  </r>
  <r>
    <s v="Id1521"/>
    <s v="Jonathan D."/>
    <n v="16.13"/>
    <n v="4.54"/>
    <s v="yes"/>
    <s v="No"/>
    <s v="No"/>
    <n v="2"/>
    <x v="1"/>
    <s v="Underweight"/>
    <s v="Normal"/>
    <d v="1966-11-09T00:00:00"/>
    <n v="6750.27"/>
    <s v="tier - 3"/>
    <s v="tier - 2"/>
    <s v="R1013"/>
    <n v="56"/>
  </r>
  <r>
    <s v="Id1522"/>
    <s v="Victoria"/>
    <n v="18.77"/>
    <n v="11.98"/>
    <s v="yes"/>
    <s v="No"/>
    <s v="No"/>
    <n v="2"/>
    <x v="1"/>
    <s v="Healthy Weight"/>
    <s v="Diabetes"/>
    <d v="1970-11-17T00:00:00"/>
    <n v="6749.63"/>
    <s v="tier - 2"/>
    <s v="tier - 1"/>
    <s v="R1013"/>
    <n v="52"/>
  </r>
  <r>
    <s v="Id1523"/>
    <s v="Adrian R."/>
    <n v="28.88"/>
    <n v="6.59"/>
    <s v="yes"/>
    <s v="No"/>
    <s v="No"/>
    <n v="1"/>
    <x v="1"/>
    <s v="Overweight"/>
    <s v="Diabetes"/>
    <d v="1986-09-05T00:00:00"/>
    <n v="6748.59"/>
    <s v="tier - 3"/>
    <s v="tier - 1"/>
    <s v="R1016"/>
    <n v="36"/>
  </r>
  <r>
    <s v="Id1524"/>
    <s v="Andrew"/>
    <n v="27.55"/>
    <n v="10.83"/>
    <s v="yes"/>
    <s v="No"/>
    <s v="No"/>
    <n v="1"/>
    <x v="1"/>
    <s v="Overweight"/>
    <s v="Diabetes"/>
    <d v="1986-09-07T00:00:00"/>
    <n v="6746.74"/>
    <s v="tier - 3"/>
    <s v="tier - 2"/>
    <s v="R1016"/>
    <n v="36"/>
  </r>
  <r>
    <s v="Id1525"/>
    <s v="Jason A."/>
    <n v="15.6"/>
    <n v="8.6"/>
    <s v="No"/>
    <s v="No"/>
    <s v="No"/>
    <n v="0"/>
    <x v="1"/>
    <s v="Underweight"/>
    <s v="Diabetes"/>
    <d v="1968-12-18T00:00:00"/>
    <n v="6738.84"/>
    <s v="tier - 3"/>
    <s v="tier - 1"/>
    <s v="R1012"/>
    <n v="54"/>
  </r>
  <r>
    <s v="Id1526"/>
    <s v="Rachel"/>
    <n v="21.99"/>
    <n v="11.17"/>
    <s v="No"/>
    <s v="No"/>
    <s v="No"/>
    <n v="0"/>
    <x v="1"/>
    <s v="Healthy Weight"/>
    <s v="Diabetes"/>
    <d v="1978-08-21T00:00:00"/>
    <n v="6737.98"/>
    <s v="tier - 2"/>
    <s v="tier - 3"/>
    <s v="R1013"/>
    <n v="44"/>
  </r>
  <r>
    <s v="Id1527"/>
    <s v="Susan"/>
    <n v="34.85"/>
    <n v="5.75"/>
    <s v="No"/>
    <s v="No"/>
    <s v="No"/>
    <n v="0"/>
    <x v="1"/>
    <s v="Obesity"/>
    <s v="Prediabetes"/>
    <d v="1994-08-13T00:00:00"/>
    <n v="6721.37"/>
    <s v="tier - 2"/>
    <s v="tier - 1"/>
    <s v="R1012"/>
    <n v="28"/>
  </r>
  <r>
    <s v="Id1528"/>
    <s v="Cameron M."/>
    <n v="24.51"/>
    <n v="4.83"/>
    <s v="yes"/>
    <s v="No"/>
    <s v="Yes"/>
    <n v="1"/>
    <x v="1"/>
    <s v="Healthy Weight"/>
    <s v="Normal"/>
    <d v="1983-10-12T00:00:00"/>
    <n v="6710.19"/>
    <s v="tier - 3"/>
    <s v="tier - 3"/>
    <s v="R1012"/>
    <n v="39"/>
  </r>
  <r>
    <s v="Id1529"/>
    <s v="Claudia A."/>
    <n v="19.399999999999999"/>
    <n v="11.93"/>
    <s v="No"/>
    <s v="No"/>
    <s v="No"/>
    <n v="0"/>
    <x v="1"/>
    <s v="Healthy Weight"/>
    <s v="Diabetes"/>
    <d v="1971-08-12T00:00:00"/>
    <n v="6706.47"/>
    <s v="tier - 2"/>
    <s v="tier - 1"/>
    <s v="R1013"/>
    <n v="51"/>
  </r>
  <r>
    <s v="Id1530"/>
    <s v="Kate"/>
    <n v="15.1"/>
    <n v="8.41"/>
    <s v="No"/>
    <s v="No"/>
    <s v="No"/>
    <n v="0"/>
    <x v="1"/>
    <s v="Underweight"/>
    <s v="Diabetes"/>
    <d v="1968-09-13T00:00:00"/>
    <n v="6700.56"/>
    <s v="tier - 3"/>
    <s v="tier - 1"/>
    <s v="R1012"/>
    <n v="54"/>
  </r>
  <r>
    <s v="Id1531"/>
    <s v="Nicole M."/>
    <n v="23.37"/>
    <n v="5.59"/>
    <s v="yes"/>
    <s v="No"/>
    <s v="No"/>
    <n v="0"/>
    <x v="1"/>
    <s v="Healthy Weight"/>
    <s v="Normal"/>
    <d v="1985-06-09T00:00:00"/>
    <n v="6686.43"/>
    <s v="tier - 2"/>
    <s v="tier - 3"/>
    <s v="R1012"/>
    <n v="37"/>
  </r>
  <r>
    <s v="Id1532"/>
    <s v="Jack"/>
    <n v="42.4"/>
    <n v="4.0599999999999996"/>
    <s v="No"/>
    <s v="No"/>
    <s v="No"/>
    <n v="0"/>
    <x v="1"/>
    <s v="Obesity"/>
    <s v="Normal"/>
    <d v="1989-10-20T00:00:00"/>
    <n v="6666.24"/>
    <s v="tier - 3"/>
    <s v="tier - 1"/>
    <s v="R1011"/>
    <n v="33"/>
  </r>
  <r>
    <s v="Id1533"/>
    <s v="Gregory"/>
    <n v="28.405000000000001"/>
    <n v="7.02"/>
    <s v="yes"/>
    <s v="No"/>
    <s v="No"/>
    <n v="0"/>
    <x v="1"/>
    <s v="Overweight"/>
    <s v="Diabetes"/>
    <d v="1981-06-17T00:00:00"/>
    <n v="6664.69"/>
    <s v="tier - 3"/>
    <s v="tier - 1"/>
    <s v="R1012"/>
    <n v="41"/>
  </r>
  <r>
    <s v="Id1534"/>
    <s v="Rebecca"/>
    <n v="23.4"/>
    <n v="4.47"/>
    <s v="No"/>
    <s v="No"/>
    <s v="No"/>
    <n v="0"/>
    <x v="1"/>
    <s v="Healthy Weight"/>
    <s v="Normal"/>
    <d v="1982-12-27T00:00:00"/>
    <n v="6664.32"/>
    <s v="tier - 2"/>
    <s v="tier - 2"/>
    <s v="R1013"/>
    <n v="40"/>
  </r>
  <r>
    <s v="Id1535"/>
    <s v="Adam"/>
    <n v="33.44"/>
    <n v="4.54"/>
    <s v="No"/>
    <s v="No"/>
    <s v="No"/>
    <n v="0"/>
    <x v="1"/>
    <s v="Obesity"/>
    <s v="Normal"/>
    <d v="1989-06-19T00:00:00"/>
    <n v="6653.79"/>
    <s v="tier - 2"/>
    <s v="tier - 1"/>
    <s v="R1013"/>
    <n v="33"/>
  </r>
  <r>
    <s v="Id1536"/>
    <s v="Ryan"/>
    <n v="21.12"/>
    <n v="4.99"/>
    <s v="No"/>
    <s v="No"/>
    <s v="No"/>
    <n v="1"/>
    <x v="1"/>
    <s v="Healthy Weight"/>
    <s v="Normal"/>
    <d v="1984-06-01T00:00:00"/>
    <n v="6652.53"/>
    <s v="tier - 3"/>
    <s v="tier - 2"/>
    <s v="R1013"/>
    <n v="39"/>
  </r>
  <r>
    <s v="Id1537"/>
    <s v="Jackie K."/>
    <n v="18.48"/>
    <n v="10.84"/>
    <s v="yes"/>
    <s v="No"/>
    <s v="No"/>
    <n v="2"/>
    <x v="1"/>
    <s v="Underweight"/>
    <s v="Diabetes"/>
    <d v="1970-12-08T00:00:00"/>
    <n v="6651.26"/>
    <s v="tier - 2"/>
    <s v="tier - 3"/>
    <s v="R1013"/>
    <n v="52"/>
  </r>
  <r>
    <s v="Id1538"/>
    <s v="Chris"/>
    <n v="16.815000000000001"/>
    <n v="5.63"/>
    <s v="No"/>
    <s v="No"/>
    <s v="No"/>
    <n v="1"/>
    <x v="1"/>
    <s v="Underweight"/>
    <s v="Normal"/>
    <d v="1984-07-08T00:00:00"/>
    <n v="6640.54"/>
    <s v="tier - 2"/>
    <s v="tier - 3"/>
    <s v="R1019"/>
    <n v="38"/>
  </r>
  <r>
    <s v="Id1539"/>
    <s v="Tyler C"/>
    <n v="26.72"/>
    <n v="4.1399999999999997"/>
    <s v="No"/>
    <s v="No"/>
    <s v="No"/>
    <n v="0"/>
    <x v="1"/>
    <s v="Overweight"/>
    <s v="Normal"/>
    <d v="1990-09-06T00:00:00"/>
    <n v="6639.3"/>
    <s v="tier - 2"/>
    <s v="tier - 2"/>
    <s v="R1021"/>
    <n v="32"/>
  </r>
  <r>
    <s v="Id1540"/>
    <s v="Yoshie"/>
    <n v="41.42"/>
    <n v="5.17"/>
    <s v="No"/>
    <s v="No"/>
    <s v="Yes"/>
    <n v="1"/>
    <x v="1"/>
    <s v="Obesity"/>
    <s v="Normal"/>
    <d v="2003-11-04T00:00:00"/>
    <n v="6638.16"/>
    <s v="tier - 2"/>
    <s v="tier - 1"/>
    <s v="R1012"/>
    <n v="19"/>
  </r>
  <r>
    <s v="Id1541"/>
    <s v="Lauren A"/>
    <n v="20.69"/>
    <n v="6.93"/>
    <s v="No"/>
    <s v="No"/>
    <s v="No"/>
    <n v="2"/>
    <x v="1"/>
    <s v="Healthy Weight"/>
    <s v="Diabetes"/>
    <d v="1973-07-29T00:00:00"/>
    <n v="6630.31"/>
    <s v="tier - 2"/>
    <s v="tier - 1"/>
    <s v="R1013"/>
    <n v="49"/>
  </r>
  <r>
    <s v="Id1542"/>
    <s v="Mason D."/>
    <n v="41.23"/>
    <n v="4.24"/>
    <s v="No"/>
    <s v="No"/>
    <s v="No"/>
    <n v="0"/>
    <x v="1"/>
    <s v="Obesity"/>
    <s v="Normal"/>
    <d v="1982-10-28T00:00:00"/>
    <n v="6610.11"/>
    <s v="tier - 3"/>
    <s v="tier - 2"/>
    <s v="R1015"/>
    <n v="40"/>
  </r>
  <r>
    <s v="Id1543"/>
    <s v="Ryan"/>
    <n v="29.9"/>
    <n v="5.91"/>
    <s v="No"/>
    <s v="No"/>
    <s v="No"/>
    <n v="0"/>
    <x v="1"/>
    <s v="Overweight"/>
    <s v="Prediabetes"/>
    <d v="1982-09-07T00:00:00"/>
    <n v="6600.36"/>
    <s v="tier - 2"/>
    <s v="tier - 3"/>
    <s v="R1011"/>
    <n v="40"/>
  </r>
  <r>
    <s v="Id1544"/>
    <s v="Arturo"/>
    <n v="34.104999999999997"/>
    <n v="5.93"/>
    <s v="No"/>
    <s v="No"/>
    <s v="No"/>
    <n v="0"/>
    <x v="1"/>
    <s v="Obesity"/>
    <s v="Prediabetes"/>
    <d v="1982-10-29T00:00:00"/>
    <n v="6600.21"/>
    <s v="tier - 3"/>
    <s v="tier - 2"/>
    <s v="R1016"/>
    <n v="40"/>
  </r>
  <r>
    <s v="Id1545"/>
    <s v="Jake"/>
    <n v="24.97"/>
    <n v="5.66"/>
    <s v="No"/>
    <s v="No"/>
    <s v="No"/>
    <n v="0"/>
    <x v="1"/>
    <s v="Overweight"/>
    <s v="Normal"/>
    <d v="1982-09-22T00:00:00"/>
    <n v="6593.51"/>
    <s v="tier - 2"/>
    <s v="tier - 1"/>
    <s v="R1013"/>
    <n v="40"/>
  </r>
  <r>
    <s v="Id1546"/>
    <s v="Sarah E"/>
    <n v="34.799999999999997"/>
    <n v="4.1900000000000004"/>
    <s v="No"/>
    <s v="No"/>
    <s v="No"/>
    <n v="1"/>
    <x v="1"/>
    <s v="Obesity"/>
    <s v="Normal"/>
    <d v="1984-11-05T00:00:00"/>
    <n v="6571.54"/>
    <s v="tier - 2"/>
    <s v="tier - 3"/>
    <s v="R1011"/>
    <n v="38"/>
  </r>
  <r>
    <s v="Id1547"/>
    <s v="Alison L."/>
    <n v="32.965000000000003"/>
    <n v="9.2100000000000009"/>
    <s v="yes"/>
    <s v="No"/>
    <s v="No"/>
    <n v="0"/>
    <x v="1"/>
    <s v="Obesity"/>
    <s v="Diabetes"/>
    <d v="1981-08-20T00:00:00"/>
    <n v="6571.02"/>
    <s v="tier - 2"/>
    <s v="tier - 1"/>
    <s v="R1012"/>
    <n v="41"/>
  </r>
  <r>
    <s v="Id1548"/>
    <s v="Karen A."/>
    <n v="27.265000000000001"/>
    <n v="5.51"/>
    <s v="No"/>
    <s v="No"/>
    <s v="No"/>
    <n v="1"/>
    <x v="1"/>
    <s v="Overweight"/>
    <s v="Normal"/>
    <d v="1984-09-20T00:00:00"/>
    <n v="6555.07"/>
    <s v="tier - 2"/>
    <s v="tier - 2"/>
    <s v="R1024"/>
    <n v="38"/>
  </r>
  <r>
    <s v="Id1549"/>
    <s v="Thomas R. Jr."/>
    <n v="17.059999999999999"/>
    <n v="8.5"/>
    <s v="No"/>
    <s v="No"/>
    <s v="No"/>
    <n v="0"/>
    <x v="1"/>
    <s v="Underweight"/>
    <s v="Diabetes"/>
    <d v="1968-11-11T00:00:00"/>
    <n v="6552.01"/>
    <s v="tier - 3"/>
    <s v="tier - 2"/>
    <s v="R1013"/>
    <n v="54"/>
  </r>
  <r>
    <s v="Id1550"/>
    <s v="Stephanie W."/>
    <n v="36.29"/>
    <n v="6.23"/>
    <s v="No"/>
    <s v="No"/>
    <s v="No"/>
    <n v="0"/>
    <x v="1"/>
    <s v="Obesity"/>
    <s v="Prediabetes"/>
    <d v="1989-06-06T00:00:00"/>
    <n v="6551.75"/>
    <s v="tier - 2"/>
    <s v="tier - 2"/>
    <s v="R1024"/>
    <n v="34"/>
  </r>
  <r>
    <s v="Id1551"/>
    <s v="Ezra"/>
    <n v="28.594999999999999"/>
    <n v="8.5299999999999994"/>
    <s v="yes"/>
    <s v="No"/>
    <s v="No"/>
    <n v="1"/>
    <x v="1"/>
    <s v="Overweight"/>
    <s v="Diabetes"/>
    <d v="1986-08-18T00:00:00"/>
    <n v="6548.2"/>
    <s v="tier - 2"/>
    <s v="tier - 3"/>
    <s v="R1012"/>
    <n v="36"/>
  </r>
  <r>
    <s v="Id1552"/>
    <s v="Jim"/>
    <n v="17.8"/>
    <n v="5.75"/>
    <s v="yes"/>
    <s v="No"/>
    <s v="Yes"/>
    <n v="1"/>
    <x v="1"/>
    <s v="Underweight"/>
    <s v="Prediabetes"/>
    <d v="1969-12-03T00:00:00"/>
    <n v="6546.16"/>
    <s v="tier - 2"/>
    <s v="tier - 3"/>
    <s v="R1013"/>
    <n v="53"/>
  </r>
  <r>
    <s v="Id1553"/>
    <s v="Ari L."/>
    <n v="21.4"/>
    <n v="5.6"/>
    <s v="No"/>
    <s v="No"/>
    <s v="No"/>
    <n v="0"/>
    <x v="1"/>
    <s v="Healthy Weight"/>
    <s v="Normal"/>
    <d v="1982-11-02T00:00:00"/>
    <n v="6536.68"/>
    <s v="tier - 2"/>
    <s v="tier - 2"/>
    <s v="R1012"/>
    <n v="40"/>
  </r>
  <r>
    <s v="Id1554"/>
    <s v="Fanny"/>
    <n v="23.01"/>
    <n v="4.68"/>
    <s v="No"/>
    <s v="No"/>
    <s v="No"/>
    <n v="0"/>
    <x v="1"/>
    <s v="Healthy Weight"/>
    <s v="Normal"/>
    <d v="1982-12-12T00:00:00"/>
    <n v="6532.04"/>
    <s v="tier - 2"/>
    <s v="tier - 1"/>
    <s v="R1013"/>
    <n v="40"/>
  </r>
  <r>
    <s v="Id1555"/>
    <s v="Heather"/>
    <n v="19.86"/>
    <n v="5.62"/>
    <s v="yes"/>
    <s v="No"/>
    <s v="No"/>
    <n v="0"/>
    <x v="1"/>
    <s v="Healthy Weight"/>
    <s v="Normal"/>
    <d v="1976-06-23T00:00:00"/>
    <n v="6529.21"/>
    <s v="tier - 2"/>
    <s v="tier - 1"/>
    <s v="R1013"/>
    <n v="46"/>
  </r>
  <r>
    <s v="Id1556"/>
    <s v="Peter W. Sr."/>
    <n v="33.58"/>
    <n v="5.08"/>
    <s v="No"/>
    <s v="No"/>
    <s v="No"/>
    <n v="0"/>
    <x v="1"/>
    <s v="Obesity"/>
    <s v="Normal"/>
    <d v="1994-11-07T00:00:00"/>
    <n v="6512.24"/>
    <s v="tier - 2"/>
    <s v="tier - 1"/>
    <s v="R1021"/>
    <n v="28"/>
  </r>
  <r>
    <s v="Id1557"/>
    <s v="Catherine A"/>
    <n v="29.81"/>
    <n v="5.28"/>
    <s v="No"/>
    <s v="No"/>
    <s v="No"/>
    <n v="0"/>
    <x v="1"/>
    <s v="Overweight"/>
    <s v="Normal"/>
    <d v="1982-07-28T00:00:00"/>
    <n v="6500.24"/>
    <s v="tier - 2"/>
    <s v="tier - 2"/>
    <s v="R1013"/>
    <n v="40"/>
  </r>
  <r>
    <s v="Id1558"/>
    <s v="Kelly A"/>
    <n v="27.4"/>
    <n v="4.6100000000000003"/>
    <s v="No"/>
    <s v="No"/>
    <s v="No"/>
    <n v="0"/>
    <x v="1"/>
    <s v="Overweight"/>
    <s v="Normal"/>
    <d v="1982-06-09T00:00:00"/>
    <n v="6496.89"/>
    <s v="tier - 2"/>
    <s v="tier - 3"/>
    <s v="R1011"/>
    <n v="40"/>
  </r>
  <r>
    <s v="Id1559"/>
    <s v="Janel N."/>
    <n v="17.98"/>
    <n v="6.57"/>
    <s v="yes"/>
    <s v="No"/>
    <s v="No"/>
    <n v="2"/>
    <x v="1"/>
    <s v="Underweight"/>
    <s v="Diabetes"/>
    <d v="1970-08-01T00:00:00"/>
    <n v="6481.67"/>
    <s v="tier - 2"/>
    <s v="tier - 2"/>
    <s v="R1013"/>
    <n v="52"/>
  </r>
  <r>
    <s v="Id1560"/>
    <s v="Yann Kai"/>
    <n v="37.9"/>
    <n v="5.83"/>
    <s v="No"/>
    <s v="No"/>
    <s v="No"/>
    <n v="0"/>
    <x v="1"/>
    <s v="Obesity"/>
    <s v="Prediabetes"/>
    <d v="1980-09-08T00:00:00"/>
    <n v="6474.01"/>
    <s v="tier - 2"/>
    <s v="tier - 3"/>
    <s v="R1011"/>
    <n v="42"/>
  </r>
  <r>
    <s v="Id1561"/>
    <s v="Zachary R."/>
    <n v="25.27"/>
    <n v="6.98"/>
    <s v="yes"/>
    <s v="No"/>
    <s v="No"/>
    <n v="0"/>
    <x v="1"/>
    <s v="Overweight"/>
    <s v="Diabetes"/>
    <d v="1981-08-27T00:00:00"/>
    <n v="6473.15"/>
    <s v="tier - 2"/>
    <s v="tier - 2"/>
    <s v="R1013"/>
    <n v="41"/>
  </r>
  <r>
    <s v="Id1562"/>
    <s v="Alejandro Sr."/>
    <n v="29.26"/>
    <n v="4.03"/>
    <s v="No"/>
    <s v="No"/>
    <s v="No"/>
    <n v="1"/>
    <x v="1"/>
    <s v="Overweight"/>
    <s v="Normal"/>
    <d v="1984-12-01T00:00:00"/>
    <n v="6457.84"/>
    <s v="tier - 2"/>
    <s v="tier - 3"/>
    <s v="R1012"/>
    <n v="38"/>
  </r>
  <r>
    <s v="Id1563"/>
    <s v="Nicholas R."/>
    <n v="27.835000000000001"/>
    <n v="4.5599999999999996"/>
    <s v="No"/>
    <s v="No"/>
    <s v="No"/>
    <n v="1"/>
    <x v="1"/>
    <s v="Overweight"/>
    <s v="Normal"/>
    <d v="1984-09-26T00:00:00"/>
    <n v="6455.86"/>
    <s v="tier - 3"/>
    <s v="tier - 3"/>
    <s v="R1012"/>
    <n v="38"/>
  </r>
  <r>
    <s v="Id1564"/>
    <s v="Paul"/>
    <n v="46.53"/>
    <n v="5.38"/>
    <s v="yes"/>
    <s v="No"/>
    <s v="No"/>
    <n v="0"/>
    <x v="1"/>
    <s v="Obesity"/>
    <s v="Normal"/>
    <d v="1985-09-22T00:00:00"/>
    <n v="6435.62"/>
    <s v="tier - 3"/>
    <s v="tier - 2"/>
    <s v="R1013"/>
    <n v="37"/>
  </r>
  <r>
    <s v="Id1565"/>
    <s v="Michael D"/>
    <n v="20.58"/>
    <n v="11.04"/>
    <s v="yes"/>
    <s v="No"/>
    <s v="No"/>
    <n v="1"/>
    <x v="1"/>
    <s v="Healthy Weight"/>
    <s v="Diabetes"/>
    <d v="1975-07-05T00:00:00"/>
    <n v="6423.48"/>
    <s v="tier - 2"/>
    <s v="tier - 3"/>
    <s v="R1013"/>
    <n v="47"/>
  </r>
  <r>
    <s v="Id1566"/>
    <s v="Marina"/>
    <n v="19.53"/>
    <n v="6.09"/>
    <s v="yes"/>
    <s v="No"/>
    <s v="No"/>
    <n v="0"/>
    <x v="1"/>
    <s v="Healthy Weight"/>
    <s v="Prediabetes"/>
    <d v="1976-09-30T00:00:00"/>
    <n v="6417.28"/>
    <s v="tier - 2"/>
    <s v="tier - 3"/>
    <s v="R1013"/>
    <n v="46"/>
  </r>
  <r>
    <s v="Id1567"/>
    <s v="Caroline"/>
    <n v="27.7"/>
    <n v="4.71"/>
    <s v="No"/>
    <s v="No"/>
    <s v="No"/>
    <n v="1"/>
    <x v="1"/>
    <s v="Overweight"/>
    <s v="Normal"/>
    <d v="1987-06-04T00:00:00"/>
    <n v="6414.18"/>
    <s v="tier - 2"/>
    <s v="tier - 2"/>
    <s v="R1011"/>
    <n v="36"/>
  </r>
  <r>
    <s v="Id1568"/>
    <s v="Ross P"/>
    <n v="18.920000000000002"/>
    <n v="8.18"/>
    <s v="No"/>
    <s v="No"/>
    <s v="No"/>
    <n v="0"/>
    <x v="1"/>
    <s v="Healthy Weight"/>
    <s v="Diabetes"/>
    <d v="1971-08-22T00:00:00"/>
    <n v="6412.34"/>
    <s v="tier - 2"/>
    <s v="tier - 3"/>
    <s v="R1013"/>
    <n v="51"/>
  </r>
  <r>
    <s v="Id1569"/>
    <s v="Aoife"/>
    <n v="17.760000000000002"/>
    <n v="11.18"/>
    <s v="yes"/>
    <s v="No"/>
    <s v="No"/>
    <n v="2"/>
    <x v="1"/>
    <s v="Underweight"/>
    <s v="Diabetes"/>
    <d v="1970-12-20T00:00:00"/>
    <n v="6407.05"/>
    <s v="tier - 2"/>
    <s v="tier - 1"/>
    <s v="R1013"/>
    <n v="52"/>
  </r>
  <r>
    <s v="Id1570"/>
    <s v="Wesley"/>
    <n v="29.83"/>
    <n v="5.03"/>
    <s v="yes"/>
    <s v="No"/>
    <s v="No"/>
    <n v="0"/>
    <x v="1"/>
    <s v="Overweight"/>
    <s v="Normal"/>
    <d v="1985-12-10T00:00:00"/>
    <n v="6406.41"/>
    <s v="tier - 1"/>
    <s v="tier - 3"/>
    <s v="R1014"/>
    <n v="37"/>
  </r>
  <r>
    <s v="Id1571"/>
    <s v="Rebecca J"/>
    <n v="23.465"/>
    <n v="5.56"/>
    <s v="No"/>
    <s v="No"/>
    <s v="No"/>
    <n v="1"/>
    <x v="1"/>
    <s v="Healthy Weight"/>
    <s v="Normal"/>
    <d v="1987-07-09T00:00:00"/>
    <n v="6402.29"/>
    <s v="tier - 2"/>
    <s v="tier - 3"/>
    <s v="R1024"/>
    <n v="35"/>
  </r>
  <r>
    <s v="Id1572"/>
    <s v="Barry P."/>
    <n v="29.355"/>
    <n v="4.33"/>
    <s v="No"/>
    <s v="No"/>
    <s v="No"/>
    <n v="0"/>
    <x v="1"/>
    <s v="Overweight"/>
    <s v="Normal"/>
    <d v="1982-09-28T00:00:00"/>
    <n v="6393.6"/>
    <s v="tier - 2"/>
    <s v="tier - 1"/>
    <s v="R1012"/>
    <n v="40"/>
  </r>
  <r>
    <s v="Id1573"/>
    <s v="Maciej"/>
    <n v="35.49"/>
    <n v="5.21"/>
    <s v="yes"/>
    <s v="No"/>
    <s v="Yes"/>
    <n v="1"/>
    <x v="1"/>
    <s v="Obesity"/>
    <s v="Normal"/>
    <d v="1997-08-16T00:00:00"/>
    <n v="6389.53"/>
    <s v="tier - 2"/>
    <s v="tier - 2"/>
    <s v="R1021"/>
    <n v="25"/>
  </r>
  <r>
    <s v="Id1574"/>
    <s v="Jerry D."/>
    <n v="26.315000000000001"/>
    <n v="5.89"/>
    <s v="No"/>
    <s v="No"/>
    <s v="No"/>
    <n v="0"/>
    <x v="1"/>
    <s v="Overweight"/>
    <s v="Prediabetes"/>
    <d v="1982-08-06T00:00:00"/>
    <n v="6389.38"/>
    <s v="tier - 1"/>
    <s v="tier - 2"/>
    <s v="R1012"/>
    <n v="40"/>
  </r>
  <r>
    <s v="Id1575"/>
    <s v="Eric A."/>
    <n v="19.79"/>
    <n v="4.8099999999999996"/>
    <s v="yes"/>
    <s v="No"/>
    <s v="No"/>
    <n v="0"/>
    <x v="1"/>
    <s v="Healthy Weight"/>
    <s v="Normal"/>
    <d v="1976-07-18T00:00:00"/>
    <n v="6374.16"/>
    <s v="tier - 2"/>
    <s v="tier - 2"/>
    <s v="R1013"/>
    <n v="46"/>
  </r>
  <r>
    <s v="Id1576"/>
    <s v="Cathi"/>
    <n v="40.564999999999998"/>
    <n v="5.66"/>
    <s v="No"/>
    <s v="No"/>
    <s v="No"/>
    <n v="1"/>
    <x v="1"/>
    <s v="Obesity"/>
    <s v="Normal"/>
    <d v="1984-11-13T00:00:00"/>
    <n v="6373.56"/>
    <s v="tier - 2"/>
    <s v="tier - 1"/>
    <s v="R1012"/>
    <n v="38"/>
  </r>
  <r>
    <s v="Id1577"/>
    <s v="Alex M"/>
    <n v="18.03"/>
    <n v="10.66"/>
    <s v="yes"/>
    <s v="No"/>
    <s v="No"/>
    <n v="2"/>
    <x v="1"/>
    <s v="Underweight"/>
    <s v="Diabetes"/>
    <d v="1970-12-09T00:00:00"/>
    <n v="6367.31"/>
    <s v="tier - 2"/>
    <s v="tier - 1"/>
    <s v="R1013"/>
    <n v="52"/>
  </r>
  <r>
    <s v="Id1578"/>
    <s v="Liang"/>
    <n v="34.65"/>
    <n v="5.98"/>
    <s v="yes"/>
    <s v="No"/>
    <s v="No"/>
    <n v="0"/>
    <x v="1"/>
    <s v="Obesity"/>
    <s v="Prediabetes"/>
    <d v="1996-09-07T00:00:00"/>
    <n v="6361.47"/>
    <s v="tier - 2"/>
    <s v="tier - 3"/>
    <s v="R1021"/>
    <n v="26"/>
  </r>
  <r>
    <s v="Id1579"/>
    <s v="Lexy"/>
    <n v="42.94"/>
    <n v="4.34"/>
    <s v="No"/>
    <s v="No"/>
    <s v="No"/>
    <n v="0"/>
    <x v="1"/>
    <s v="Obesity"/>
    <s v="Normal"/>
    <d v="1989-09-24T00:00:00"/>
    <n v="6360.99"/>
    <s v="tier - 2"/>
    <s v="tier - 2"/>
    <s v="R1012"/>
    <n v="33"/>
  </r>
  <r>
    <s v="Id1580"/>
    <s v="Michael"/>
    <n v="31.254999999999999"/>
    <n v="5.17"/>
    <s v="No"/>
    <s v="No"/>
    <s v="No"/>
    <n v="0"/>
    <x v="1"/>
    <s v="Obesity"/>
    <s v="Normal"/>
    <d v="1980-11-30T00:00:00"/>
    <n v="6358.78"/>
    <s v="tier - 2"/>
    <s v="tier - 1"/>
    <s v="R1012"/>
    <n v="42"/>
  </r>
  <r>
    <s v="Id1581"/>
    <s v="Samuel L"/>
    <n v="45.43"/>
    <n v="4.2300000000000004"/>
    <s v="yes"/>
    <s v="No"/>
    <s v="Yes"/>
    <n v="1"/>
    <x v="1"/>
    <s v="Obesity"/>
    <s v="Normal"/>
    <d v="1983-10-19T00:00:00"/>
    <n v="6356.27"/>
    <s v="tier - 3"/>
    <s v="tier - 2"/>
    <s v="R1013"/>
    <n v="39"/>
  </r>
  <r>
    <s v="Id1582"/>
    <s v="Spencer A."/>
    <n v="32.340000000000003"/>
    <n v="4.88"/>
    <s v="yes"/>
    <s v="No"/>
    <s v="Yes"/>
    <n v="1"/>
    <x v="1"/>
    <s v="Obesity"/>
    <s v="Normal"/>
    <d v="1983-11-21T00:00:00"/>
    <n v="6338.08"/>
    <s v="tier - 2"/>
    <s v="tier - 1"/>
    <s v="R1013"/>
    <n v="39"/>
  </r>
  <r>
    <s v="Id1583"/>
    <s v=".  Rochelle"/>
    <n v="25.46"/>
    <n v="9.7100000000000009"/>
    <s v="yes"/>
    <s v="No"/>
    <s v="No"/>
    <n v="1"/>
    <x v="1"/>
    <s v="Overweight"/>
    <s v="Diabetes"/>
    <d v="1986-09-25T00:00:00"/>
    <n v="6335.64"/>
    <s v="tier - 2"/>
    <s v="tier - 2"/>
    <s v="R1013"/>
    <n v="36"/>
  </r>
  <r>
    <s v="Id1584"/>
    <s v="Paula"/>
    <n v="37.145000000000003"/>
    <n v="5.32"/>
    <s v="No"/>
    <s v="No"/>
    <s v="No"/>
    <n v="0"/>
    <x v="1"/>
    <s v="Obesity"/>
    <s v="Normal"/>
    <d v="1990-11-13T00:00:00"/>
    <n v="6334.34"/>
    <s v="tier - 2"/>
    <s v="tier - 2"/>
    <s v="R1024"/>
    <n v="32"/>
  </r>
  <r>
    <s v="Id1585"/>
    <s v=".  Madeline E."/>
    <n v="30.8"/>
    <n v="5.83"/>
    <s v="yes"/>
    <s v="No"/>
    <s v="No"/>
    <n v="0"/>
    <x v="1"/>
    <s v="Obesity"/>
    <s v="Prediabetes"/>
    <d v="1985-12-15T00:00:00"/>
    <n v="6313.76"/>
    <s v="tier - 2"/>
    <s v="tier - 1"/>
    <s v="R1013"/>
    <n v="37"/>
  </r>
  <r>
    <s v="Id1586"/>
    <s v="Maria Isabel"/>
    <n v="29.5"/>
    <n v="5.54"/>
    <s v="yes"/>
    <s v="No"/>
    <s v="No"/>
    <n v="0"/>
    <x v="1"/>
    <s v="Overweight"/>
    <s v="Normal"/>
    <d v="1985-06-19T00:00:00"/>
    <n v="6311.95"/>
    <s v="tier - 2"/>
    <s v="tier - 1"/>
    <s v="R1011"/>
    <n v="37"/>
  </r>
  <r>
    <s v="Id1587"/>
    <s v="Arthur M."/>
    <n v="43.39"/>
    <n v="5.85"/>
    <s v="No"/>
    <s v="yes"/>
    <s v="No"/>
    <n v="1"/>
    <x v="1"/>
    <s v="Obesity"/>
    <s v="Prediabetes"/>
    <d v="2004-09-27T00:00:00"/>
    <n v="6311.11"/>
    <s v="tier - 2"/>
    <s v="tier - 2"/>
    <s v="R1011"/>
    <n v="18"/>
  </r>
  <r>
    <s v="Id1588"/>
    <s v="Joseph R."/>
    <n v="15.08"/>
    <n v="4.8499999999999996"/>
    <s v="yes"/>
    <s v="No"/>
    <s v="Yes"/>
    <n v="1"/>
    <x v="1"/>
    <s v="Underweight"/>
    <s v="Normal"/>
    <d v="1969-09-04T00:00:00"/>
    <n v="6305.61"/>
    <s v="tier - 2"/>
    <s v="tier - 2"/>
    <s v="R1012"/>
    <n v="53"/>
  </r>
  <r>
    <s v="Id1589"/>
    <s v="Sachiko"/>
    <n v="20.48"/>
    <n v="11.09"/>
    <s v="No"/>
    <s v="No"/>
    <s v="No"/>
    <n v="0"/>
    <x v="1"/>
    <s v="Healthy Weight"/>
    <s v="Diabetes"/>
    <d v="1974-08-17T00:00:00"/>
    <n v="6302.23"/>
    <s v="tier - 2"/>
    <s v="tier - 1"/>
    <s v="R1013"/>
    <n v="48"/>
  </r>
  <r>
    <s v="Id1590"/>
    <s v="Christopher"/>
    <n v="34.450000000000003"/>
    <n v="5.58"/>
    <s v="yes"/>
    <s v="No"/>
    <s v="No"/>
    <n v="0"/>
    <x v="1"/>
    <s v="Obesity"/>
    <s v="Normal"/>
    <d v="1996-11-04T00:00:00"/>
    <n v="6293.63"/>
    <s v="tier - 2"/>
    <s v="tier - 3"/>
    <s v="R1021"/>
    <n v="26"/>
  </r>
  <r>
    <s v="Id1591"/>
    <s v="Joseph"/>
    <n v="34.21"/>
    <n v="9.7200000000000006"/>
    <s v="yes"/>
    <s v="No"/>
    <s v="No"/>
    <n v="0"/>
    <x v="1"/>
    <s v="Obesity"/>
    <s v="Diabetes"/>
    <d v="1981-07-26T00:00:00"/>
    <n v="6289.75"/>
    <s v="tier - 2"/>
    <s v="tier - 3"/>
    <s v="R1013"/>
    <n v="41"/>
  </r>
  <r>
    <s v="Id1592"/>
    <s v="Lawrence"/>
    <n v="28.8"/>
    <n v="11.41"/>
    <s v="yes"/>
    <s v="No"/>
    <s v="No"/>
    <n v="0"/>
    <x v="1"/>
    <s v="Overweight"/>
    <s v="Diabetes"/>
    <d v="1981-06-24T00:00:00"/>
    <n v="6282.24"/>
    <s v="tier - 2"/>
    <s v="tier - 1"/>
    <s v="R1011"/>
    <n v="41"/>
  </r>
  <r>
    <s v="Id1593"/>
    <s v=".  Katie"/>
    <n v="31.74"/>
    <n v="4.46"/>
    <s v="No"/>
    <s v="No"/>
    <s v="Yes"/>
    <n v="1"/>
    <x v="1"/>
    <s v="Obesity"/>
    <s v="Normal"/>
    <d v="1993-11-16T00:00:00"/>
    <n v="6276.3"/>
    <s v="tier - 2"/>
    <s v="tier - 1"/>
    <s v="R1025"/>
    <n v="29"/>
  </r>
  <r>
    <s v="Id1594"/>
    <s v="Ruben"/>
    <n v="21.78"/>
    <n v="9.31"/>
    <s v="yes"/>
    <s v="No"/>
    <s v="No"/>
    <n v="0"/>
    <x v="1"/>
    <s v="Healthy Weight"/>
    <s v="Diabetes"/>
    <d v="1981-08-30T00:00:00"/>
    <n v="6272.48"/>
    <s v="tier - 1"/>
    <s v="tier - 3"/>
    <s v="R1013"/>
    <n v="41"/>
  </r>
  <r>
    <s v="Id1595"/>
    <s v="Sarah"/>
    <n v="23.75"/>
    <n v="5.03"/>
    <s v="No"/>
    <s v="No"/>
    <s v="No"/>
    <n v="1"/>
    <x v="1"/>
    <s v="Healthy Weight"/>
    <s v="Normal"/>
    <d v="1984-12-25T00:00:00"/>
    <n v="6269.33"/>
    <s v="tier - 2"/>
    <s v="tier - 1"/>
    <s v="R1013"/>
    <n v="38"/>
  </r>
  <r>
    <s v="Id1596"/>
    <s v=".  Angela R."/>
    <n v="33.21"/>
    <n v="5.07"/>
    <s v="yes"/>
    <s v="No"/>
    <s v="No"/>
    <n v="1"/>
    <x v="1"/>
    <s v="Obesity"/>
    <s v="Normal"/>
    <d v="1995-10-17T00:00:00"/>
    <n v="6261.2"/>
    <s v="tier - 2"/>
    <s v="tier - 1"/>
    <s v="R1026"/>
    <n v="27"/>
  </r>
  <r>
    <s v="Id1597"/>
    <s v="Chatham"/>
    <n v="17.7"/>
    <n v="10.42"/>
    <s v="yes"/>
    <s v="No"/>
    <s v="No"/>
    <n v="2"/>
    <x v="1"/>
    <s v="Underweight"/>
    <s v="Diabetes"/>
    <d v="1970-08-11T00:00:00"/>
    <n v="6255.38"/>
    <s v="tier - 2"/>
    <s v="tier - 2"/>
    <s v="R1013"/>
    <n v="52"/>
  </r>
  <r>
    <s v="Id1598"/>
    <s v="Derek"/>
    <n v="17.2"/>
    <n v="6.45"/>
    <s v="No"/>
    <s v="No"/>
    <s v="No"/>
    <n v="2"/>
    <x v="1"/>
    <s v="Underweight"/>
    <b v="0"/>
    <d v="1972-06-08T00:00:00"/>
    <n v="6254.13"/>
    <s v="tier - 2"/>
    <s v="tier - 2"/>
    <s v="R1012"/>
    <n v="51"/>
  </r>
  <r>
    <s v="Id1599"/>
    <s v="Kalvin J."/>
    <n v="19.21"/>
    <n v="5.52"/>
    <s v="No"/>
    <s v="No"/>
    <s v="No"/>
    <n v="2"/>
    <x v="1"/>
    <s v="Healthy Weight"/>
    <s v="Normal"/>
    <d v="1972-08-11T00:00:00"/>
    <n v="6253.85"/>
    <s v="tier - 2"/>
    <s v="tier - 2"/>
    <s v="R1013"/>
    <n v="50"/>
  </r>
  <r>
    <s v="Id1600"/>
    <s v="Dave"/>
    <n v="23.2"/>
    <n v="4.41"/>
    <s v="No"/>
    <s v="No"/>
    <s v="Yes"/>
    <n v="1"/>
    <x v="1"/>
    <s v="Healthy Weight"/>
    <s v="Normal"/>
    <d v="1979-11-10T00:00:00"/>
    <n v="6250.44"/>
    <s v="tier - 2"/>
    <s v="tier - 1"/>
    <s v="R1011"/>
    <n v="43"/>
  </r>
  <r>
    <s v="Id1601"/>
    <s v="Barbara G."/>
    <n v="32.5"/>
    <n v="4.6900000000000004"/>
    <s v="yes"/>
    <s v="No"/>
    <s v="Yes"/>
    <n v="1"/>
    <x v="1"/>
    <s v="Obesity"/>
    <s v="Normal"/>
    <d v="1983-07-11T00:00:00"/>
    <n v="6238.3"/>
    <s v="tier - 2"/>
    <s v="tier - 1"/>
    <s v="R1011"/>
    <n v="39"/>
  </r>
  <r>
    <s v="Id1602"/>
    <s v="Skylar"/>
    <n v="20.9"/>
    <n v="6.94"/>
    <s v="No"/>
    <s v="No"/>
    <s v="No"/>
    <n v="0"/>
    <x v="1"/>
    <s v="Healthy Weight"/>
    <s v="Diabetes"/>
    <d v="1978-09-19T00:00:00"/>
    <n v="6236.95"/>
    <s v="tier - 2"/>
    <s v="tier - 2"/>
    <s v="R1013"/>
    <n v="44"/>
  </r>
  <r>
    <s v="Id1603"/>
    <s v="Nick"/>
    <n v="19.11"/>
    <n v="4.3499999999999996"/>
    <s v="No"/>
    <s v="No"/>
    <s v="No"/>
    <n v="2"/>
    <x v="1"/>
    <s v="Healthy Weight"/>
    <s v="Normal"/>
    <d v="1972-07-29T00:00:00"/>
    <n v="6219.93"/>
    <s v="tier - 2"/>
    <s v="tier - 2"/>
    <s v="R1013"/>
    <n v="50"/>
  </r>
  <r>
    <s v="Id1604"/>
    <s v="Sunny S"/>
    <n v="31.17"/>
    <n v="5.28"/>
    <s v="No"/>
    <s v="No"/>
    <s v="No"/>
    <n v="1"/>
    <x v="1"/>
    <s v="Obesity"/>
    <s v="Normal"/>
    <d v="1992-08-12T00:00:00"/>
    <n v="6208.5"/>
    <s v="tier - 2"/>
    <s v="tier - 1"/>
    <s v="R1021"/>
    <n v="30"/>
  </r>
  <r>
    <s v="Id1605"/>
    <s v=".  Anne-Marie"/>
    <n v="36.08"/>
    <n v="4.29"/>
    <s v="No"/>
    <s v="No"/>
    <s v="No"/>
    <n v="0"/>
    <x v="1"/>
    <s v="Obesity"/>
    <s v="Normal"/>
    <d v="1999-09-10T00:00:00"/>
    <n v="6207.26"/>
    <s v="tier - 2"/>
    <s v="tier - 2"/>
    <s v="R1026"/>
    <n v="23"/>
  </r>
  <r>
    <s v="Id1606"/>
    <s v="Nicholas"/>
    <n v="28.024999999999999"/>
    <n v="5.69"/>
    <s v="yes"/>
    <s v="No"/>
    <s v="No"/>
    <n v="0"/>
    <x v="1"/>
    <s v="Overweight"/>
    <s v="Normal"/>
    <d v="1985-06-22T00:00:00"/>
    <n v="6203.9"/>
    <s v="tier - 2"/>
    <s v="tier - 2"/>
    <s v="R1012"/>
    <n v="37"/>
  </r>
  <r>
    <s v="Id1607"/>
    <s v="Scott M."/>
    <n v="24.32"/>
    <n v="5.56"/>
    <s v="yes"/>
    <s v="No"/>
    <s v="No"/>
    <n v="0"/>
    <x v="1"/>
    <s v="Healthy Weight"/>
    <s v="Normal"/>
    <d v="1985-11-22T00:00:00"/>
    <n v="6198.75"/>
    <s v="tier - 2"/>
    <s v="tier - 1"/>
    <s v="R1012"/>
    <n v="37"/>
  </r>
  <r>
    <s v="Id1608"/>
    <s v="Marisa A"/>
    <n v="38"/>
    <n v="5.41"/>
    <s v="yes"/>
    <s v="No"/>
    <s v="No"/>
    <n v="1"/>
    <x v="1"/>
    <s v="Obesity"/>
    <s v="Normal"/>
    <d v="1988-10-23T00:00:00"/>
    <n v="6196.45"/>
    <s v="tier - 2"/>
    <s v="tier - 1"/>
    <s v="R1011"/>
    <n v="34"/>
  </r>
  <r>
    <s v="Id1609"/>
    <s v="Katie"/>
    <n v="31.6"/>
    <n v="10.85"/>
    <s v="yes"/>
    <s v="No"/>
    <s v="No"/>
    <n v="0"/>
    <x v="1"/>
    <s v="Obesity"/>
    <s v="Diabetes"/>
    <d v="1981-07-01T00:00:00"/>
    <n v="6186.13"/>
    <s v="tier - 2"/>
    <s v="tier - 3"/>
    <s v="R1011"/>
    <n v="41"/>
  </r>
  <r>
    <s v="Id1610"/>
    <s v="Amy L"/>
    <n v="31.02"/>
    <n v="11.63"/>
    <s v="yes"/>
    <s v="No"/>
    <s v="No"/>
    <n v="0"/>
    <x v="1"/>
    <s v="Obesity"/>
    <s v="Diabetes"/>
    <d v="1981-07-22T00:00:00"/>
    <n v="6185.32"/>
    <s v="tier - 2"/>
    <s v="tier - 1"/>
    <s v="R1013"/>
    <n v="41"/>
  </r>
  <r>
    <s v="Id1611"/>
    <s v="Jenna M"/>
    <n v="29.26"/>
    <n v="5.68"/>
    <s v="yes"/>
    <s v="No"/>
    <s v="No"/>
    <n v="1"/>
    <x v="1"/>
    <s v="Overweight"/>
    <s v="Normal"/>
    <d v="1988-08-01T00:00:00"/>
    <n v="6184.3"/>
    <s v="tier - 2"/>
    <s v="tier - 3"/>
    <s v="R1013"/>
    <n v="34"/>
  </r>
  <r>
    <s v="Id1612"/>
    <s v="Elizabeth M."/>
    <n v="15.09"/>
    <n v="7.59"/>
    <s v="yes"/>
    <s v="No"/>
    <s v="No"/>
    <n v="2"/>
    <x v="1"/>
    <s v="Underweight"/>
    <s v="Diabetes"/>
    <d v="1970-07-05T00:00:00"/>
    <n v="6183.46"/>
    <s v="tier - 2"/>
    <s v="tier - 2"/>
    <s v="R1012"/>
    <n v="52"/>
  </r>
  <r>
    <s v="Id1613"/>
    <s v="Lyazid"/>
    <n v="22.63"/>
    <n v="5.09"/>
    <s v="yes"/>
    <s v="No"/>
    <s v="No"/>
    <n v="0"/>
    <x v="1"/>
    <s v="Healthy Weight"/>
    <s v="Normal"/>
    <d v="1985-07-09T00:00:00"/>
    <n v="6183.32"/>
    <s v="tier - 2"/>
    <s v="tier - 2"/>
    <s v="R1012"/>
    <n v="37"/>
  </r>
  <r>
    <s v="Id1614"/>
    <s v="Lindsey A."/>
    <n v="23.46"/>
    <n v="4.21"/>
    <s v="No"/>
    <s v="No"/>
    <s v="No"/>
    <n v="1"/>
    <x v="1"/>
    <s v="Healthy Weight"/>
    <s v="Normal"/>
    <d v="1984-08-06T00:00:00"/>
    <n v="6170.96"/>
    <s v="tier - 2"/>
    <s v="tier - 1"/>
    <s v="R1013"/>
    <n v="38"/>
  </r>
  <r>
    <s v="Id1615"/>
    <s v="Chris"/>
    <n v="22.56"/>
    <n v="4.34"/>
    <s v="yes"/>
    <s v="No"/>
    <s v="No"/>
    <n v="0"/>
    <x v="1"/>
    <s v="Healthy Weight"/>
    <s v="Normal"/>
    <d v="1985-07-15T00:00:00"/>
    <n v="6159.57"/>
    <s v="tier - 2"/>
    <s v="tier - 1"/>
    <s v="R1012"/>
    <n v="37"/>
  </r>
  <r>
    <s v="Id1616"/>
    <s v="Jennifer A"/>
    <n v="19.28"/>
    <n v="11.85"/>
    <s v="No"/>
    <s v="No"/>
    <s v="No"/>
    <n v="2"/>
    <x v="1"/>
    <s v="Healthy Weight"/>
    <s v="Diabetes"/>
    <d v="1973-08-06T00:00:00"/>
    <n v="6152.05"/>
    <s v="tier - 2"/>
    <s v="tier - 3"/>
    <s v="R1013"/>
    <n v="49"/>
  </r>
  <r>
    <s v="Id1617"/>
    <s v="Leif S."/>
    <n v="15.37"/>
    <n v="9.61"/>
    <s v="yes"/>
    <s v="No"/>
    <s v="No"/>
    <n v="2"/>
    <x v="1"/>
    <s v="Underweight"/>
    <s v="Diabetes"/>
    <d v="1970-07-14T00:00:00"/>
    <n v="6147.12"/>
    <s v="tier - 2"/>
    <s v="tier - 3"/>
    <s v="R1012"/>
    <n v="52"/>
  </r>
  <r>
    <s v="Id1618"/>
    <s v="Stephanie A"/>
    <n v="18.71"/>
    <n v="5.29"/>
    <s v="yes"/>
    <s v="No"/>
    <s v="No"/>
    <n v="0"/>
    <x v="1"/>
    <s v="Healthy Weight"/>
    <s v="Normal"/>
    <d v="1976-07-12T00:00:00"/>
    <n v="6139.14"/>
    <s v="tier - 2"/>
    <s v="tier - 3"/>
    <s v="R1013"/>
    <n v="46"/>
  </r>
  <r>
    <s v="Id1619"/>
    <s v="Bo"/>
    <n v="20.61"/>
    <n v="6.89"/>
    <s v="No"/>
    <s v="No"/>
    <s v="No"/>
    <n v="0"/>
    <x v="1"/>
    <s v="Healthy Weight"/>
    <s v="Diabetes"/>
    <d v="1978-09-05T00:00:00"/>
    <n v="6138.58"/>
    <s v="tier - 2"/>
    <s v="tier - 1"/>
    <s v="R1013"/>
    <n v="44"/>
  </r>
  <r>
    <s v="Id1620"/>
    <s v="Leah"/>
    <n v="15.99"/>
    <n v="4.57"/>
    <s v="yes"/>
    <s v="No"/>
    <s v="Yes"/>
    <n v="1"/>
    <x v="1"/>
    <s v="Underweight"/>
    <s v="Normal"/>
    <d v="1969-06-09T00:00:00"/>
    <n v="6138.5"/>
    <s v="tier - 2"/>
    <s v="tier - 2"/>
    <s v="R1011"/>
    <n v="53"/>
  </r>
  <r>
    <s v="Id1621"/>
    <s v="Kara Lynne"/>
    <n v="33.155000000000001"/>
    <n v="4.32"/>
    <s v="No"/>
    <s v="No"/>
    <s v="No"/>
    <n v="0"/>
    <x v="1"/>
    <s v="Obesity"/>
    <s v="Normal"/>
    <d v="1990-10-18T00:00:00"/>
    <n v="6128.8"/>
    <s v="tier - 2"/>
    <s v="tier - 3"/>
    <s v="R1012"/>
    <n v="32"/>
  </r>
  <r>
    <s v="Id1622"/>
    <s v="Jeffrey"/>
    <n v="26.22"/>
    <n v="5.57"/>
    <s v="yes"/>
    <s v="No"/>
    <s v="Yes"/>
    <n v="1"/>
    <x v="1"/>
    <s v="Overweight"/>
    <s v="Normal"/>
    <d v="1983-10-16T00:00:00"/>
    <n v="6123.57"/>
    <s v="tier - 3"/>
    <s v="tier - 2"/>
    <s v="R1012"/>
    <n v="39"/>
  </r>
  <r>
    <s v="Id1623"/>
    <s v="Justin"/>
    <n v="21.85"/>
    <n v="5.26"/>
    <s v="yes"/>
    <s v="No"/>
    <s v="Yes"/>
    <n v="1"/>
    <x v="1"/>
    <s v="Healthy Weight"/>
    <s v="Normal"/>
    <d v="1983-06-11T00:00:00"/>
    <n v="6117.49"/>
    <s v="tier - 2"/>
    <s v="tier - 3"/>
    <s v="R1012"/>
    <n v="39"/>
  </r>
  <r>
    <s v="Id1624"/>
    <s v="Emily"/>
    <n v="30.495000000000001"/>
    <n v="6.25"/>
    <s v="No"/>
    <s v="No"/>
    <s v="No"/>
    <n v="0"/>
    <x v="1"/>
    <s v="Obesity"/>
    <s v="Prediabetes"/>
    <d v="1991-08-25T00:00:00"/>
    <n v="6113.23"/>
    <s v="tier - 2"/>
    <s v="tier - 2"/>
    <s v="R1024"/>
    <n v="31"/>
  </r>
  <r>
    <s v="Id1625"/>
    <s v="Rebecca"/>
    <n v="34.104999999999997"/>
    <n v="5.67"/>
    <s v="yes"/>
    <s v="No"/>
    <s v="No"/>
    <n v="0"/>
    <x v="1"/>
    <s v="Obesity"/>
    <s v="Normal"/>
    <d v="1985-08-21T00:00:00"/>
    <n v="6112.35"/>
    <s v="tier - 2"/>
    <s v="tier - 1"/>
    <s v="R1012"/>
    <n v="37"/>
  </r>
  <r>
    <s v="Id1626"/>
    <s v=".  Allie"/>
    <n v="32.770000000000003"/>
    <n v="4.42"/>
    <s v="yes"/>
    <s v="No"/>
    <s v="No"/>
    <n v="1"/>
    <x v="1"/>
    <s v="Obesity"/>
    <s v="Normal"/>
    <d v="1995-08-09T00:00:00"/>
    <n v="6111.95"/>
    <s v="tier - 2"/>
    <s v="tier - 3"/>
    <s v="R1026"/>
    <n v="27"/>
  </r>
  <r>
    <s v="Id1627"/>
    <s v="Trasi"/>
    <n v="16.850000000000001"/>
    <n v="11.75"/>
    <s v="yes"/>
    <s v="No"/>
    <s v="No"/>
    <n v="2"/>
    <x v="1"/>
    <s v="Underweight"/>
    <s v="Diabetes"/>
    <d v="1970-07-09T00:00:00"/>
    <n v="6098.38"/>
    <s v="tier - 2"/>
    <s v="tier - 2"/>
    <s v="R1013"/>
    <n v="52"/>
  </r>
  <r>
    <s v="Id1628"/>
    <s v="Kevin"/>
    <n v="34.700000000000003"/>
    <n v="6.06"/>
    <s v="No"/>
    <s v="No"/>
    <s v="No"/>
    <n v="1"/>
    <x v="1"/>
    <s v="Obesity"/>
    <s v="Prediabetes"/>
    <d v="1984-11-25T00:00:00"/>
    <n v="6082.41"/>
    <s v="tier - 1"/>
    <s v="tier - 2"/>
    <s v="R1011"/>
    <n v="38"/>
  </r>
  <r>
    <s v="Id1629"/>
    <s v="Fernando"/>
    <n v="37.049999999999997"/>
    <n v="5.48"/>
    <s v="No"/>
    <s v="No"/>
    <s v="No"/>
    <n v="1"/>
    <x v="1"/>
    <s v="Obesity"/>
    <s v="Normal"/>
    <d v="1984-09-14T00:00:00"/>
    <n v="6079.67"/>
    <s v="tier - 1"/>
    <s v="tier - 1"/>
    <s v="R1014"/>
    <n v="38"/>
  </r>
  <r>
    <s v="Id1630"/>
    <s v="Ieva"/>
    <n v="18.78"/>
    <n v="4.45"/>
    <s v="No"/>
    <s v="No"/>
    <s v="Yes"/>
    <n v="1"/>
    <x v="1"/>
    <s v="Healthy Weight"/>
    <s v="Normal"/>
    <d v="1979-10-08T00:00:00"/>
    <n v="6074.37"/>
    <s v="tier - 2"/>
    <s v="tier - 2"/>
    <s v="R1012"/>
    <n v="43"/>
  </r>
  <r>
    <s v="Id1631"/>
    <s v="Chris"/>
    <n v="28.024999999999999"/>
    <n v="5"/>
    <s v="No"/>
    <s v="No"/>
    <s v="No"/>
    <n v="1"/>
    <x v="1"/>
    <s v="Overweight"/>
    <s v="Normal"/>
    <d v="1984-07-21T00:00:00"/>
    <n v="6067.13"/>
    <s v="tier - 3"/>
    <s v="tier - 1"/>
    <s v="R1016"/>
    <n v="38"/>
  </r>
  <r>
    <s v="Id1632"/>
    <s v="Drew L."/>
    <n v="35.090000000000003"/>
    <n v="5.84"/>
    <s v="No"/>
    <s v="No"/>
    <s v="No"/>
    <n v="0"/>
    <x v="1"/>
    <s v="Obesity"/>
    <s v="Prediabetes"/>
    <d v="1994-06-08T00:00:00"/>
    <n v="6064.37"/>
    <s v="tier - 2"/>
    <s v="tier - 2"/>
    <s v="R1011"/>
    <n v="29"/>
  </r>
  <r>
    <s v="Id1633"/>
    <s v="Christina"/>
    <n v="34.42"/>
    <n v="5.21"/>
    <s v="yes"/>
    <s v="No"/>
    <s v="No"/>
    <n v="0"/>
    <x v="1"/>
    <s v="Obesity"/>
    <s v="Normal"/>
    <d v="1996-09-28T00:00:00"/>
    <n v="6061.8"/>
    <s v="tier - 2"/>
    <s v="tier - 3"/>
    <s v="R1012"/>
    <n v="26"/>
  </r>
  <r>
    <s v="Id1634"/>
    <s v="Alexander G"/>
    <n v="29.4"/>
    <n v="4.26"/>
    <s v="No"/>
    <s v="No"/>
    <s v="No"/>
    <n v="0"/>
    <x v="1"/>
    <s v="Overweight"/>
    <s v="Normal"/>
    <d v="1989-07-16T00:00:00"/>
    <n v="6059.17"/>
    <s v="tier - 2"/>
    <s v="tier - 1"/>
    <s v="R1011"/>
    <n v="33"/>
  </r>
  <r>
    <s v="Id1635"/>
    <s v="Meaghan"/>
    <n v="21.31"/>
    <n v="4.17"/>
    <s v="No"/>
    <s v="No"/>
    <s v="No"/>
    <n v="0"/>
    <x v="1"/>
    <s v="Healthy Weight"/>
    <s v="Normal"/>
    <d v="1980-07-08T00:00:00"/>
    <n v="5993.62"/>
    <s v="tier - 2"/>
    <s v="tier - 3"/>
    <s v="R1013"/>
    <n v="42"/>
  </r>
  <r>
    <s v="Id1636"/>
    <s v="Kristin"/>
    <n v="19.559999999999999"/>
    <n v="11.96"/>
    <s v="No"/>
    <s v="No"/>
    <s v="No"/>
    <n v="0"/>
    <x v="1"/>
    <s v="Healthy Weight"/>
    <s v="Diabetes"/>
    <d v="1974-08-17T00:00:00"/>
    <n v="5990.17"/>
    <s v="tier - 2"/>
    <s v="tier - 2"/>
    <s v="R1013"/>
    <n v="48"/>
  </r>
  <r>
    <s v="Id1637"/>
    <s v="Andrea K."/>
    <n v="37.335000000000001"/>
    <n v="6.26"/>
    <s v="yes"/>
    <s v="No"/>
    <s v="No"/>
    <n v="1"/>
    <x v="1"/>
    <s v="Obesity"/>
    <s v="Prediabetes"/>
    <d v="1988-11-10T00:00:00"/>
    <n v="5989.52"/>
    <s v="tier - 2"/>
    <s v="tier - 1"/>
    <s v="R1012"/>
    <n v="34"/>
  </r>
  <r>
    <s v="Id1638"/>
    <s v="Kris"/>
    <n v="19.53"/>
    <n v="11.68"/>
    <s v="No"/>
    <s v="No"/>
    <s v="No"/>
    <n v="0"/>
    <x v="1"/>
    <s v="Healthy Weight"/>
    <s v="Diabetes"/>
    <d v="1974-08-11T00:00:00"/>
    <n v="5979.99"/>
    <s v="tier - 2"/>
    <s v="tier - 3"/>
    <s v="R1013"/>
    <n v="48"/>
  </r>
  <r>
    <s v="Id1639"/>
    <s v="Alden W"/>
    <n v="34.1"/>
    <n v="5.16"/>
    <s v="No"/>
    <s v="No"/>
    <s v="No"/>
    <n v="0"/>
    <x v="1"/>
    <s v="Obesity"/>
    <s v="Normal"/>
    <d v="1980-11-10T00:00:00"/>
    <n v="5979.73"/>
    <s v="tier - 2"/>
    <s v="tier - 2"/>
    <s v="R1011"/>
    <n v="42"/>
  </r>
  <r>
    <s v="Id1640"/>
    <s v="Suzanne M"/>
    <n v="16.5"/>
    <n v="6.9"/>
    <s v="yes"/>
    <s v="No"/>
    <s v="No"/>
    <n v="2"/>
    <x v="1"/>
    <s v="Underweight"/>
    <s v="Diabetes"/>
    <d v="1970-12-25T00:00:00"/>
    <n v="5979.66"/>
    <s v="tier - 2"/>
    <s v="tier - 3"/>
    <s v="R1013"/>
    <n v="52"/>
  </r>
  <r>
    <s v="Id1641"/>
    <s v="Heidi Z."/>
    <n v="30.69"/>
    <n v="4.83"/>
    <s v="No"/>
    <s v="No"/>
    <s v="No"/>
    <n v="1"/>
    <x v="1"/>
    <s v="Obesity"/>
    <s v="Normal"/>
    <d v="1984-10-11T00:00:00"/>
    <n v="5976.83"/>
    <s v="tier - 2"/>
    <s v="tier - 2"/>
    <s v="R1013"/>
    <n v="38"/>
  </r>
  <r>
    <s v="Id1642"/>
    <s v="Carolyn"/>
    <n v="28.93"/>
    <n v="4.87"/>
    <s v="No"/>
    <s v="No"/>
    <s v="No"/>
    <n v="1"/>
    <x v="1"/>
    <s v="Overweight"/>
    <s v="Normal"/>
    <d v="1984-11-19T00:00:00"/>
    <n v="5974.38"/>
    <s v="tier - 2"/>
    <s v="tier - 3"/>
    <s v="R1013"/>
    <n v="38"/>
  </r>
  <r>
    <s v="Id1643"/>
    <s v="Sabine"/>
    <n v="38.9"/>
    <n v="4.28"/>
    <s v="No"/>
    <s v="No"/>
    <s v="No"/>
    <n v="0"/>
    <x v="1"/>
    <s v="Obesity"/>
    <s v="Normal"/>
    <d v="1989-10-22T00:00:00"/>
    <n v="5972.38"/>
    <s v="tier - 2"/>
    <s v="tier - 2"/>
    <s v="R1011"/>
    <n v="33"/>
  </r>
  <r>
    <s v="Id1644"/>
    <s v="Bobby"/>
    <n v="26.9"/>
    <n v="4.07"/>
    <s v="No"/>
    <s v="No"/>
    <s v="No"/>
    <n v="0"/>
    <x v="1"/>
    <s v="Overweight"/>
    <s v="Normal"/>
    <d v="1980-10-21T00:00:00"/>
    <n v="5969.72"/>
    <s v="tier - 3"/>
    <s v="tier - 3"/>
    <s v="R1011"/>
    <n v="42"/>
  </r>
  <r>
    <s v="Id1645"/>
    <s v="Fan"/>
    <n v="24.86"/>
    <n v="6.23"/>
    <s v="No"/>
    <s v="No"/>
    <s v="No"/>
    <n v="0"/>
    <x v="1"/>
    <s v="Healthy Weight"/>
    <s v="Prediabetes"/>
    <d v="1980-08-05T00:00:00"/>
    <n v="5966.89"/>
    <s v="tier - 2"/>
    <s v="tier - 3"/>
    <s v="R1013"/>
    <n v="42"/>
  </r>
  <r>
    <s v="Id1646"/>
    <s v=".  Rachel M"/>
    <n v="39.14"/>
    <n v="6.24"/>
    <s v="No"/>
    <s v="yes"/>
    <s v="No"/>
    <n v="1"/>
    <x v="1"/>
    <s v="Obesity"/>
    <s v="Prediabetes"/>
    <d v="2004-10-15T00:00:00"/>
    <n v="5960.91"/>
    <s v="tier - 2"/>
    <s v="tier - 1"/>
    <s v="R1026"/>
    <n v="18"/>
  </r>
  <r>
    <s v="Id1647"/>
    <s v="Greg"/>
    <n v="39.799999999999997"/>
    <n v="6.17"/>
    <s v="No"/>
    <s v="No"/>
    <s v="Yes"/>
    <n v="1"/>
    <x v="1"/>
    <s v="Obesity"/>
    <s v="Prediabetes"/>
    <d v="2003-11-13T00:00:00"/>
    <n v="5957.35"/>
    <s v="tier - 2"/>
    <s v="tier - 2"/>
    <s v="R1012"/>
    <n v="19"/>
  </r>
  <r>
    <s v="Id1648"/>
    <s v="Dan"/>
    <n v="34.32"/>
    <n v="5.16"/>
    <s v="No"/>
    <s v="No"/>
    <s v="No"/>
    <n v="1"/>
    <x v="1"/>
    <s v="Obesity"/>
    <s v="Normal"/>
    <d v="1987-11-14T00:00:00"/>
    <n v="5934.38"/>
    <s v="tier - 3"/>
    <s v="tier - 2"/>
    <s v="R1013"/>
    <n v="35"/>
  </r>
  <r>
    <s v="Id1649"/>
    <s v="Jennifer A"/>
    <n v="32.51"/>
    <n v="4.3"/>
    <s v="No"/>
    <s v="No"/>
    <s v="No"/>
    <n v="0"/>
    <x v="1"/>
    <s v="Obesity"/>
    <s v="Normal"/>
    <d v="1994-10-30T00:00:00"/>
    <n v="5927.65"/>
    <s v="tier - 2"/>
    <s v="tier - 1"/>
    <s v="R1012"/>
    <n v="28"/>
  </r>
  <r>
    <s v="Id1650"/>
    <s v=".  Jessica"/>
    <n v="30.71"/>
    <n v="6.14"/>
    <s v="No"/>
    <s v="No"/>
    <s v="Yes"/>
    <n v="1"/>
    <x v="1"/>
    <s v="Obesity"/>
    <s v="Prediabetes"/>
    <d v="1993-07-13T00:00:00"/>
    <n v="5926.93"/>
    <s v="tier - 2"/>
    <s v="tier - 2"/>
    <s v="R1025"/>
    <n v="29"/>
  </r>
  <r>
    <s v="Id1651"/>
    <s v="Chaiwat"/>
    <n v="28.9"/>
    <n v="5.36"/>
    <s v="No"/>
    <s v="No"/>
    <s v="No"/>
    <n v="1"/>
    <x v="1"/>
    <s v="Overweight"/>
    <s v="Normal"/>
    <d v="1987-12-29T00:00:00"/>
    <n v="5926.85"/>
    <s v="tier - 3"/>
    <s v="tier - 3"/>
    <s v="R1011"/>
    <n v="35"/>
  </r>
  <r>
    <s v="Id1652"/>
    <s v="Kerri"/>
    <n v="36.19"/>
    <n v="4.3"/>
    <s v="No"/>
    <s v="No"/>
    <s v="No"/>
    <n v="0"/>
    <x v="1"/>
    <s v="Obesity"/>
    <s v="Normal"/>
    <d v="1982-09-21T00:00:00"/>
    <n v="5920.1"/>
    <s v="tier - 2"/>
    <s v="tier - 1"/>
    <s v="R1013"/>
    <n v="40"/>
  </r>
  <r>
    <s v="Id1653"/>
    <s v="Lisa"/>
    <n v="29.6"/>
    <n v="4.09"/>
    <s v="No"/>
    <s v="No"/>
    <s v="No"/>
    <n v="0"/>
    <x v="1"/>
    <s v="Overweight"/>
    <s v="Normal"/>
    <d v="1982-09-08T00:00:00"/>
    <n v="5910.94"/>
    <s v="tier - 2"/>
    <s v="tier - 1"/>
    <s v="R1011"/>
    <n v="40"/>
  </r>
  <r>
    <s v="Id1654"/>
    <s v="Nicholas G"/>
    <n v="30.95"/>
    <n v="6.27"/>
    <s v="No"/>
    <s v="No"/>
    <s v="Yes"/>
    <n v="1"/>
    <x v="1"/>
    <s v="Obesity"/>
    <s v="Prediabetes"/>
    <d v="1993-08-19T00:00:00"/>
    <n v="5877.02"/>
    <s v="tier - 2"/>
    <s v="tier - 2"/>
    <s v="R1021"/>
    <n v="29"/>
  </r>
  <r>
    <s v="Id1655"/>
    <s v="Vasilis S"/>
    <n v="19.95"/>
    <n v="5.39"/>
    <s v="No"/>
    <s v="No"/>
    <s v="No"/>
    <n v="1"/>
    <x v="1"/>
    <s v="Healthy Weight"/>
    <s v="Normal"/>
    <d v="1984-06-22T00:00:00"/>
    <n v="5855.9"/>
    <s v="tier - 2"/>
    <s v="tier - 3"/>
    <s v="R1012"/>
    <n v="38"/>
  </r>
  <r>
    <s v="Id1656"/>
    <s v="Michael P"/>
    <n v="23.65"/>
    <n v="5.75"/>
    <s v="yes"/>
    <s v="No"/>
    <s v="No"/>
    <n v="0"/>
    <x v="1"/>
    <s v="Healthy Weight"/>
    <s v="Prediabetes"/>
    <d v="1985-09-18T00:00:00"/>
    <n v="5847.24"/>
    <s v="tier - 2"/>
    <s v="tier - 1"/>
    <s v="R1013"/>
    <n v="37"/>
  </r>
  <r>
    <s v="Id1657"/>
    <s v="Colleen C."/>
    <n v="43.34"/>
    <n v="4.91"/>
    <s v="No"/>
    <s v="No"/>
    <s v="No"/>
    <n v="1"/>
    <x v="1"/>
    <s v="Obesity"/>
    <s v="Normal"/>
    <d v="1987-08-30T00:00:00"/>
    <n v="5846.92"/>
    <s v="tier - 2"/>
    <s v="tier - 2"/>
    <s v="R1013"/>
    <n v="35"/>
  </r>
  <r>
    <s v="Id1658"/>
    <s v=".  Annika"/>
    <n v="31.98"/>
    <n v="4.46"/>
    <s v="yes"/>
    <s v="No"/>
    <s v="No"/>
    <n v="1"/>
    <x v="1"/>
    <s v="Obesity"/>
    <s v="Normal"/>
    <d v="1995-10-20T00:00:00"/>
    <n v="5843.99"/>
    <s v="tier - 2"/>
    <s v="tier - 2"/>
    <s v="R1025"/>
    <n v="27"/>
  </r>
  <r>
    <s v="Id1659"/>
    <s v="Kelly"/>
    <n v="35.86"/>
    <n v="6.22"/>
    <s v="No"/>
    <s v="No"/>
    <s v="No"/>
    <n v="1"/>
    <x v="1"/>
    <s v="Obesity"/>
    <s v="Prediabetes"/>
    <d v="1987-11-27T00:00:00"/>
    <n v="5836.52"/>
    <s v="tier - 2"/>
    <s v="tier - 3"/>
    <s v="R1013"/>
    <n v="35"/>
  </r>
  <r>
    <s v="Id1660"/>
    <s v="Nicholas C."/>
    <n v="15.2"/>
    <n v="8.82"/>
    <s v="No"/>
    <s v="No"/>
    <s v="No"/>
    <n v="0"/>
    <x v="1"/>
    <s v="Underweight"/>
    <s v="Diabetes"/>
    <d v="1971-10-27T00:00:00"/>
    <n v="5832.6"/>
    <s v="tier - 2"/>
    <s v="tier - 3"/>
    <s v="R1012"/>
    <n v="51"/>
  </r>
  <r>
    <s v="Id1661"/>
    <s v=".  Kelly K"/>
    <n v="37.200000000000003"/>
    <n v="10.14"/>
    <s v="No"/>
    <s v="No"/>
    <s v="No"/>
    <n v="0"/>
    <x v="1"/>
    <s v="Obesity"/>
    <s v="Diabetes"/>
    <d v="2002-10-22T00:00:00"/>
    <n v="5816.58"/>
    <s v="tier - 2"/>
    <s v="tier - 2"/>
    <s v="R1026"/>
    <n v="20"/>
  </r>
  <r>
    <s v="Id1662"/>
    <s v="Andrew"/>
    <n v="17.91"/>
    <n v="4.66"/>
    <s v="No"/>
    <s v="No"/>
    <s v="No"/>
    <n v="2"/>
    <x v="1"/>
    <s v="Underweight"/>
    <s v="Normal"/>
    <d v="1972-09-02T00:00:00"/>
    <n v="5812.9"/>
    <s v="tier - 2"/>
    <s v="tier - 2"/>
    <s v="R1013"/>
    <n v="50"/>
  </r>
  <r>
    <s v="Id1663"/>
    <s v="Hannah"/>
    <n v="20.76"/>
    <n v="6.26"/>
    <s v="No"/>
    <s v="No"/>
    <s v="No"/>
    <n v="0"/>
    <x v="1"/>
    <s v="Healthy Weight"/>
    <s v="Prediabetes"/>
    <d v="1980-06-18T00:00:00"/>
    <n v="5807.06"/>
    <s v="tier - 2"/>
    <s v="tier - 3"/>
    <s v="R1013"/>
    <n v="42"/>
  </r>
  <r>
    <s v="Id1664"/>
    <s v="Patricio Sr."/>
    <n v="38.99"/>
    <n v="5.21"/>
    <s v="No"/>
    <s v="yes"/>
    <s v="No"/>
    <n v="1"/>
    <x v="1"/>
    <s v="Obesity"/>
    <s v="Normal"/>
    <d v="2004-10-01T00:00:00"/>
    <n v="5778.71"/>
    <s v="tier - 2"/>
    <s v="tier - 3"/>
    <s v="R1022"/>
    <n v="18"/>
  </r>
  <r>
    <s v="Id1665"/>
    <s v="Robert B"/>
    <n v="42.655000000000001"/>
    <n v="5.94"/>
    <s v="yes"/>
    <s v="No"/>
    <s v="Yes"/>
    <n v="1"/>
    <x v="1"/>
    <s v="Obesity"/>
    <s v="Prediabetes"/>
    <d v="1983-11-30T00:00:00"/>
    <n v="5757.41"/>
    <s v="tier - 2"/>
    <s v="tier - 3"/>
    <s v="R1019"/>
    <n v="39"/>
  </r>
  <r>
    <s v="Id1666"/>
    <s v="Benjamin M"/>
    <n v="30.57"/>
    <n v="5.34"/>
    <s v="No"/>
    <s v="No"/>
    <s v="Yes"/>
    <n v="1"/>
    <x v="1"/>
    <s v="Obesity"/>
    <s v="Normal"/>
    <d v="1993-08-10T00:00:00"/>
    <n v="5748.13"/>
    <s v="tier - 2"/>
    <s v="tier - 1"/>
    <s v="R1021"/>
    <n v="29"/>
  </r>
  <r>
    <s v="Id1667"/>
    <s v="Robert"/>
    <n v="17.7"/>
    <n v="6.38"/>
    <s v="No"/>
    <s v="No"/>
    <s v="No"/>
    <n v="2"/>
    <x v="1"/>
    <s v="Underweight"/>
    <s v="Prediabetes"/>
    <d v="1972-07-21T00:00:00"/>
    <n v="5741.67"/>
    <s v="tier - 2"/>
    <s v="tier - 3"/>
    <s v="R1013"/>
    <n v="50"/>
  </r>
  <r>
    <s v="Id1668"/>
    <s v="Eric R."/>
    <n v="34.770000000000003"/>
    <n v="4.47"/>
    <s v="No"/>
    <s v="No"/>
    <s v="No"/>
    <n v="1"/>
    <x v="1"/>
    <s v="Obesity"/>
    <s v="Normal"/>
    <d v="1987-09-19T00:00:00"/>
    <n v="5729.01"/>
    <s v="tier - 1"/>
    <s v="tier - 2"/>
    <s v="R1012"/>
    <n v="35"/>
  </r>
  <r>
    <s v="Id1669"/>
    <s v="Matthew"/>
    <n v="16.88"/>
    <n v="9.9600000000000009"/>
    <s v="No"/>
    <s v="No"/>
    <s v="No"/>
    <n v="0"/>
    <x v="1"/>
    <s v="Underweight"/>
    <s v="Diabetes"/>
    <d v="1971-09-18T00:00:00"/>
    <n v="5720.38"/>
    <s v="tier - 2"/>
    <s v="tier - 1"/>
    <s v="R1013"/>
    <n v="51"/>
  </r>
  <r>
    <s v="Id1670"/>
    <s v="Bob R"/>
    <n v="40.26"/>
    <n v="9.92"/>
    <s v="yes"/>
    <s v="No"/>
    <s v="No"/>
    <n v="0"/>
    <x v="1"/>
    <s v="Obesity"/>
    <s v="Diabetes"/>
    <d v="1981-11-30T00:00:00"/>
    <n v="5709.16"/>
    <s v="tier - 3"/>
    <s v="tier - 3"/>
    <s v="R1013"/>
    <n v="41"/>
  </r>
  <r>
    <s v="Id1671"/>
    <s v="Stephanie J."/>
    <n v="25.6"/>
    <n v="6.03"/>
    <s v="No"/>
    <s v="No"/>
    <s v="Yes"/>
    <n v="1"/>
    <x v="1"/>
    <s v="Overweight"/>
    <s v="Prediabetes"/>
    <d v="1993-12-03T00:00:00"/>
    <n v="5708.87"/>
    <s v="tier - 2"/>
    <s v="tier - 1"/>
    <s v="R1011"/>
    <n v="29"/>
  </r>
  <r>
    <s v="Id1672"/>
    <s v="Jake"/>
    <n v="33.549999999999997"/>
    <n v="10.9"/>
    <s v="yes"/>
    <s v="No"/>
    <s v="No"/>
    <n v="0"/>
    <x v="1"/>
    <s v="Obesity"/>
    <s v="Diabetes"/>
    <d v="1981-08-15T00:00:00"/>
    <n v="5699.84"/>
    <s v="tier - 2"/>
    <s v="tier - 3"/>
    <s v="R1013"/>
    <n v="41"/>
  </r>
  <r>
    <s v="Id1673"/>
    <s v="Alison L."/>
    <n v="16.690000000000001"/>
    <n v="10.66"/>
    <s v="No"/>
    <s v="No"/>
    <s v="No"/>
    <n v="0"/>
    <x v="1"/>
    <s v="Underweight"/>
    <s v="Diabetes"/>
    <d v="1974-09-06T00:00:00"/>
    <n v="5698.74"/>
    <s v="tier - 2"/>
    <s v="tier - 2"/>
    <s v="R1012"/>
    <n v="48"/>
  </r>
  <r>
    <s v="Id1674"/>
    <s v="Lindsay M"/>
    <n v="19.95"/>
    <n v="4.05"/>
    <s v="No"/>
    <s v="No"/>
    <s v="No"/>
    <n v="1"/>
    <x v="1"/>
    <s v="Healthy Weight"/>
    <s v="Normal"/>
    <d v="1992-10-03T00:00:00"/>
    <n v="5693.43"/>
    <s v="tier - 2"/>
    <s v="tier - 3"/>
    <s v="R1012"/>
    <n v="30"/>
  </r>
  <r>
    <s v="Id1675"/>
    <s v="Guillaume"/>
    <n v="17.55"/>
    <n v="4.2300000000000004"/>
    <s v="No"/>
    <s v="No"/>
    <s v="No"/>
    <n v="2"/>
    <x v="1"/>
    <s v="Underweight"/>
    <s v="Normal"/>
    <d v="1972-08-28T00:00:00"/>
    <n v="5690.79"/>
    <s v="tier - 2"/>
    <s v="tier - 1"/>
    <s v="R1013"/>
    <n v="50"/>
  </r>
  <r>
    <s v="Id1676"/>
    <s v="Kaylee"/>
    <n v="22.01"/>
    <n v="5.01"/>
    <s v="No"/>
    <s v="No"/>
    <s v="No"/>
    <n v="1"/>
    <x v="1"/>
    <s v="Healthy Weight"/>
    <s v="Normal"/>
    <d v="1984-10-12T00:00:00"/>
    <n v="5679.13"/>
    <s v="tier - 2"/>
    <s v="tier - 2"/>
    <s v="R1013"/>
    <n v="38"/>
  </r>
  <r>
    <s v="Id1677"/>
    <s v="Theresa"/>
    <n v="41.8"/>
    <n v="5.82"/>
    <s v="yes"/>
    <s v="No"/>
    <s v="Yes"/>
    <n v="1"/>
    <x v="1"/>
    <s v="Obesity"/>
    <s v="Prediabetes"/>
    <d v="1983-06-03T00:00:00"/>
    <n v="5662.23"/>
    <s v="tier - 2"/>
    <s v="tier - 1"/>
    <s v="R1013"/>
    <n v="40"/>
  </r>
  <r>
    <s v="Id1678"/>
    <s v="Travis G."/>
    <n v="19.170000000000002"/>
    <n v="7.94"/>
    <s v="No"/>
    <s v="No"/>
    <s v="No"/>
    <n v="0"/>
    <x v="1"/>
    <s v="Healthy Weight"/>
    <s v="Diabetes"/>
    <d v="1978-07-27T00:00:00"/>
    <n v="5650.14"/>
    <s v="tier - 2"/>
    <s v="tier - 1"/>
    <s v="R1013"/>
    <n v="44"/>
  </r>
  <r>
    <s v="Id1679"/>
    <s v="Emma L."/>
    <n v="32.799999999999997"/>
    <n v="6.16"/>
    <s v="yes"/>
    <s v="No"/>
    <s v="Yes"/>
    <n v="1"/>
    <x v="1"/>
    <s v="Obesity"/>
    <s v="Prediabetes"/>
    <d v="1983-11-08T00:00:00"/>
    <n v="5649.72"/>
    <s v="tier - 2"/>
    <s v="tier - 3"/>
    <s v="R1011"/>
    <n v="39"/>
  </r>
  <r>
    <s v="Id1680"/>
    <s v="Linda"/>
    <n v="35.814999999999998"/>
    <n v="4.1500000000000004"/>
    <s v="No"/>
    <s v="No"/>
    <s v="No"/>
    <n v="1"/>
    <x v="1"/>
    <s v="Obesity"/>
    <s v="Normal"/>
    <d v="1987-11-09T00:00:00"/>
    <n v="5630.46"/>
    <s v="tier - 2"/>
    <s v="tier - 3"/>
    <s v="R1012"/>
    <n v="35"/>
  </r>
  <r>
    <s v="Id1681"/>
    <s v="Owen R"/>
    <n v="24.3"/>
    <n v="6.23"/>
    <s v="No"/>
    <s v="No"/>
    <s v="No"/>
    <n v="0"/>
    <x v="1"/>
    <s v="Healthy Weight"/>
    <s v="Prediabetes"/>
    <d v="1994-08-15T00:00:00"/>
    <n v="5615.37"/>
    <s v="tier - 2"/>
    <s v="tier - 3"/>
    <s v="R1011"/>
    <n v="28"/>
  </r>
  <r>
    <s v="Id1682"/>
    <s v="Jacob"/>
    <n v="19.059999999999999"/>
    <n v="7.41"/>
    <s v="No"/>
    <s v="No"/>
    <s v="No"/>
    <n v="0"/>
    <x v="1"/>
    <s v="Healthy Weight"/>
    <s v="Diabetes"/>
    <d v="1978-08-11T00:00:00"/>
    <n v="5612.83"/>
    <s v="tier - 2"/>
    <s v="tier - 3"/>
    <s v="R1013"/>
    <n v="44"/>
  </r>
  <r>
    <s v="Id1683"/>
    <s v="Jacqueline"/>
    <n v="33.25"/>
    <n v="5.62"/>
    <s v="yes"/>
    <s v="No"/>
    <s v="No"/>
    <n v="1"/>
    <x v="1"/>
    <s v="Obesity"/>
    <s v="Normal"/>
    <d v="1988-10-18T00:00:00"/>
    <n v="5594.85"/>
    <s v="tier - 2"/>
    <s v="tier - 3"/>
    <s v="R1024"/>
    <n v="34"/>
  </r>
  <r>
    <s v="Id1684"/>
    <s v="Yefeng"/>
    <n v="21.37"/>
    <n v="4.54"/>
    <s v="yes"/>
    <s v="No"/>
    <s v="Yes"/>
    <n v="1"/>
    <x v="1"/>
    <s v="Healthy Weight"/>
    <s v="Normal"/>
    <d v="1983-09-03T00:00:00"/>
    <n v="5587.59"/>
    <s v="tier - 2"/>
    <s v="tier - 1"/>
    <s v="R1013"/>
    <n v="39"/>
  </r>
  <r>
    <s v="Id1685"/>
    <s v="Thomas J"/>
    <n v="34.43"/>
    <n v="8.6199999999999992"/>
    <s v="yes"/>
    <s v="No"/>
    <s v="No"/>
    <n v="1"/>
    <x v="1"/>
    <s v="Obesity"/>
    <s v="Diabetes"/>
    <d v="1986-12-21T00:00:00"/>
    <n v="5584.31"/>
    <s v="tier - 3"/>
    <s v="tier - 1"/>
    <s v="R1013"/>
    <n v="36"/>
  </r>
  <r>
    <s v="Id1686"/>
    <s v="Ken"/>
    <n v="20.86"/>
    <n v="4.3600000000000003"/>
    <s v="yes"/>
    <s v="No"/>
    <s v="No"/>
    <n v="0"/>
    <x v="1"/>
    <s v="Healthy Weight"/>
    <s v="Normal"/>
    <d v="1985-08-05T00:00:00"/>
    <n v="5582.95"/>
    <s v="tier - 2"/>
    <s v="tier - 1"/>
    <s v="R1012"/>
    <n v="37"/>
  </r>
  <r>
    <s v="Id1687"/>
    <s v="Annie E"/>
    <n v="18.34"/>
    <n v="10.01"/>
    <s v="No"/>
    <s v="No"/>
    <s v="No"/>
    <n v="0"/>
    <x v="1"/>
    <s v="Underweight"/>
    <s v="Diabetes"/>
    <d v="1974-08-18T00:00:00"/>
    <n v="5576.35"/>
    <s v="tier - 2"/>
    <s v="tier - 3"/>
    <s v="R1013"/>
    <n v="48"/>
  </r>
  <r>
    <s v="Id1688"/>
    <s v=".  Noel K."/>
    <n v="34.15"/>
    <n v="5.42"/>
    <s v="No"/>
    <s v="No"/>
    <s v="No"/>
    <n v="0"/>
    <x v="1"/>
    <s v="Obesity"/>
    <s v="Normal"/>
    <d v="1999-09-22T00:00:00"/>
    <n v="5552.61"/>
    <s v="tier - 2"/>
    <s v="tier - 3"/>
    <s v="R1026"/>
    <n v="23"/>
  </r>
  <r>
    <s v="Id1689"/>
    <s v="Mark S"/>
    <n v="18.350000000000001"/>
    <n v="5.12"/>
    <s v="No"/>
    <s v="No"/>
    <s v="No"/>
    <n v="0"/>
    <x v="1"/>
    <s v="Underweight"/>
    <s v="Normal"/>
    <d v="1980-12-07T00:00:00"/>
    <n v="5540.35"/>
    <s v="tier - 2"/>
    <s v="tier - 2"/>
    <s v="R1012"/>
    <n v="42"/>
  </r>
  <r>
    <s v="Id1690"/>
    <s v="Federica"/>
    <n v="22.13"/>
    <n v="9.1999999999999993"/>
    <s v="yes"/>
    <s v="No"/>
    <s v="No"/>
    <n v="0"/>
    <x v="1"/>
    <s v="Healthy Weight"/>
    <s v="Diabetes"/>
    <d v="1981-07-07T00:00:00"/>
    <n v="5539.4"/>
    <s v="tier - 2"/>
    <s v="tier - 2"/>
    <s v="R1013"/>
    <n v="41"/>
  </r>
  <r>
    <s v="Id1691"/>
    <s v="Pamela L"/>
    <n v="22.51"/>
    <n v="6.08"/>
    <s v="yes"/>
    <s v="No"/>
    <s v="No"/>
    <n v="1"/>
    <x v="1"/>
    <s v="Healthy Weight"/>
    <s v="Prediabetes"/>
    <d v="1988-08-29T00:00:00"/>
    <n v="5503.36"/>
    <s v="tier - 2"/>
    <s v="tier - 2"/>
    <s v="R1012"/>
    <n v="34"/>
  </r>
  <r>
    <s v="Id1692"/>
    <s v="Andrew W."/>
    <n v="31"/>
    <n v="4.7699999999999996"/>
    <s v="No"/>
    <s v="No"/>
    <s v="No"/>
    <n v="1"/>
    <x v="1"/>
    <s v="Obesity"/>
    <s v="Normal"/>
    <d v="1984-11-17T00:00:00"/>
    <n v="5488.26"/>
    <s v="tier - 2"/>
    <s v="tier - 3"/>
    <s v="R1011"/>
    <n v="38"/>
  </r>
  <r>
    <s v="Id1693"/>
    <s v="Randall"/>
    <n v="28.27"/>
    <n v="4.62"/>
    <s v="No"/>
    <s v="No"/>
    <s v="No"/>
    <n v="1"/>
    <x v="1"/>
    <s v="Overweight"/>
    <s v="Normal"/>
    <d v="1984-07-26T00:00:00"/>
    <n v="5484.47"/>
    <s v="tier - 2"/>
    <s v="tier - 2"/>
    <s v="R1013"/>
    <n v="38"/>
  </r>
  <r>
    <s v="Id1694"/>
    <s v="Tracy L"/>
    <n v="29.92"/>
    <n v="9.07"/>
    <s v="yes"/>
    <s v="No"/>
    <s v="No"/>
    <n v="1"/>
    <x v="1"/>
    <s v="Obesity"/>
    <s v="Diabetes"/>
    <d v="1986-06-30T00:00:00"/>
    <n v="5478.04"/>
    <s v="tier - 2"/>
    <s v="tier - 3"/>
    <s v="R1013"/>
    <n v="36"/>
  </r>
  <r>
    <s v="Id1695"/>
    <s v="Azelie"/>
    <n v="25.9"/>
    <n v="9.1199999999999992"/>
    <s v="yes"/>
    <s v="No"/>
    <s v="No"/>
    <n v="1"/>
    <x v="1"/>
    <s v="Overweight"/>
    <s v="Diabetes"/>
    <d v="1986-12-12T00:00:00"/>
    <n v="5472.45"/>
    <s v="tier - 2"/>
    <s v="tier - 3"/>
    <s v="R1011"/>
    <n v="36"/>
  </r>
  <r>
    <s v="Id1696"/>
    <s v="Monica M."/>
    <n v="27.74"/>
    <n v="7.32"/>
    <s v="yes"/>
    <s v="No"/>
    <s v="No"/>
    <n v="1"/>
    <x v="1"/>
    <s v="Overweight"/>
    <s v="Diabetes"/>
    <d v="1986-10-02T00:00:00"/>
    <n v="5469.01"/>
    <s v="tier - 2"/>
    <s v="tier - 2"/>
    <s v="R1024"/>
    <n v="36"/>
  </r>
  <r>
    <s v="Id1697"/>
    <s v="Katarina K."/>
    <n v="17.260000000000002"/>
    <n v="11.73"/>
    <s v="No"/>
    <s v="No"/>
    <s v="No"/>
    <n v="2"/>
    <x v="1"/>
    <s v="Underweight"/>
    <s v="Diabetes"/>
    <d v="1973-08-24T00:00:00"/>
    <n v="5466.88"/>
    <s v="tier - 2"/>
    <s v="tier - 2"/>
    <s v="R1013"/>
    <n v="49"/>
  </r>
  <r>
    <s v="Id1698"/>
    <s v="Jamie L."/>
    <n v="19.855"/>
    <n v="6.64"/>
    <s v="yes"/>
    <s v="No"/>
    <s v="No"/>
    <n v="1"/>
    <x v="1"/>
    <s v="Healthy Weight"/>
    <s v="Diabetes"/>
    <d v="1986-07-25T00:00:00"/>
    <n v="5458.05"/>
    <s v="tier - 2"/>
    <s v="tier - 2"/>
    <s v="R1024"/>
    <n v="36"/>
  </r>
  <r>
    <s v="Id1699"/>
    <s v="Brian"/>
    <n v="41.69"/>
    <n v="5.78"/>
    <s v="No"/>
    <s v="No"/>
    <s v="No"/>
    <n v="0"/>
    <x v="1"/>
    <s v="Obesity"/>
    <s v="Prediabetes"/>
    <d v="1982-10-25T00:00:00"/>
    <n v="5438.75"/>
    <s v="tier - 3"/>
    <s v="tier - 2"/>
    <s v="R1013"/>
    <n v="40"/>
  </r>
  <r>
    <s v="Id1700"/>
    <s v="Stacey L."/>
    <n v="16.12"/>
    <n v="10.45"/>
    <s v="No"/>
    <s v="No"/>
    <s v="No"/>
    <n v="0"/>
    <x v="1"/>
    <s v="Underweight"/>
    <s v="Diabetes"/>
    <d v="1978-12-08T00:00:00"/>
    <n v="5428.98"/>
    <s v="tier - 2"/>
    <s v="tier - 2"/>
    <s v="R1012"/>
    <n v="44"/>
  </r>
  <r>
    <s v="Id1701"/>
    <s v="Stephen"/>
    <n v="37.43"/>
    <n v="4.5199999999999996"/>
    <s v="No"/>
    <s v="No"/>
    <s v="No"/>
    <n v="1"/>
    <x v="1"/>
    <s v="Obesity"/>
    <s v="Normal"/>
    <d v="1992-12-17T00:00:00"/>
    <n v="5428.73"/>
    <s v="tier - 3"/>
    <s v="tier - 1"/>
    <s v="R1017"/>
    <n v="30"/>
  </r>
  <r>
    <s v="Id1702"/>
    <s v="Joshua"/>
    <n v="31.065000000000001"/>
    <n v="5.71"/>
    <s v="No"/>
    <s v="No"/>
    <s v="No"/>
    <n v="0"/>
    <x v="1"/>
    <s v="Obesity"/>
    <s v="Prediabetes"/>
    <d v="1991-08-06T00:00:00"/>
    <n v="5425.02"/>
    <s v="tier - 2"/>
    <s v="tier - 1"/>
    <s v="R1012"/>
    <n v="31"/>
  </r>
  <r>
    <s v="Id1703"/>
    <s v="Josh"/>
    <n v="25.08"/>
    <n v="4.7699999999999996"/>
    <s v="No"/>
    <s v="No"/>
    <s v="No"/>
    <n v="0"/>
    <x v="1"/>
    <s v="Overweight"/>
    <s v="Normal"/>
    <d v="1982-12-27T00:00:00"/>
    <n v="5415.66"/>
    <s v="tier - 2"/>
    <s v="tier - 3"/>
    <s v="R1013"/>
    <n v="40"/>
  </r>
  <r>
    <s v="Id1704"/>
    <s v="Heather"/>
    <n v="15.2"/>
    <n v="7.81"/>
    <s v="yes"/>
    <s v="No"/>
    <s v="No"/>
    <n v="1"/>
    <x v="1"/>
    <s v="Underweight"/>
    <s v="Diabetes"/>
    <d v="1975-09-27T00:00:00"/>
    <n v="5411.99"/>
    <s v="tier - 2"/>
    <s v="tier - 3"/>
    <s v="R1012"/>
    <n v="47"/>
  </r>
  <r>
    <s v="Id1705"/>
    <s v="James C."/>
    <n v="22.34"/>
    <n v="5.19"/>
    <s v="yes"/>
    <s v="No"/>
    <s v="No"/>
    <n v="0"/>
    <x v="1"/>
    <s v="Healthy Weight"/>
    <s v="Normal"/>
    <d v="1985-07-23T00:00:00"/>
    <n v="5402.89"/>
    <s v="tier - 2"/>
    <s v="tier - 1"/>
    <s v="R1013"/>
    <n v="37"/>
  </r>
  <r>
    <s v="Id1706"/>
    <s v="Kim"/>
    <n v="40.15"/>
    <n v="5.93"/>
    <s v="No"/>
    <s v="No"/>
    <s v="No"/>
    <n v="1"/>
    <x v="1"/>
    <s v="Obesity"/>
    <s v="Prediabetes"/>
    <d v="1984-10-01T00:00:00"/>
    <n v="5400.98"/>
    <s v="tier - 2"/>
    <s v="tier - 2"/>
    <s v="R1013"/>
    <n v="38"/>
  </r>
  <r>
    <s v="Id1707"/>
    <s v="Marie E."/>
    <n v="37.729999999999997"/>
    <n v="6.29"/>
    <s v="No"/>
    <s v="No"/>
    <s v="No"/>
    <n v="1"/>
    <x v="1"/>
    <s v="Obesity"/>
    <s v="Prediabetes"/>
    <d v="1984-11-03T00:00:00"/>
    <n v="5397.62"/>
    <s v="tier - 2"/>
    <s v="tier - 2"/>
    <s v="R1013"/>
    <n v="38"/>
  </r>
  <r>
    <s v="Id1708"/>
    <s v="Dariusz"/>
    <n v="25.35"/>
    <n v="4.9000000000000004"/>
    <s v="No"/>
    <s v="No"/>
    <s v="No"/>
    <n v="0"/>
    <x v="1"/>
    <s v="Overweight"/>
    <s v="Normal"/>
    <d v="1989-12-06T00:00:00"/>
    <n v="5396.44"/>
    <s v="tier - 2"/>
    <s v="tier - 3"/>
    <s v="R1013"/>
    <n v="33"/>
  </r>
  <r>
    <s v="Id1709"/>
    <s v="Jessica E."/>
    <n v="26.41"/>
    <n v="5.07"/>
    <s v="yes"/>
    <s v="No"/>
    <s v="No"/>
    <n v="1"/>
    <x v="1"/>
    <s v="Overweight"/>
    <s v="Normal"/>
    <d v="1988-11-08T00:00:00"/>
    <n v="5385.34"/>
    <s v="tier - 2"/>
    <s v="tier - 3"/>
    <s v="R1012"/>
    <n v="34"/>
  </r>
  <r>
    <s v="Id1710"/>
    <s v="Kristen"/>
    <n v="27.6"/>
    <n v="5.33"/>
    <s v="No"/>
    <s v="No"/>
    <s v="No"/>
    <n v="1"/>
    <x v="1"/>
    <s v="Overweight"/>
    <s v="Normal"/>
    <d v="1984-08-01T00:00:00"/>
    <n v="5383.54"/>
    <s v="tier - 2"/>
    <s v="tier - 3"/>
    <s v="R1011"/>
    <n v="38"/>
  </r>
  <r>
    <s v="Id1711"/>
    <s v="Jose Guadalupe P. Sr."/>
    <n v="33.82"/>
    <n v="8.93"/>
    <s v="yes"/>
    <s v="No"/>
    <s v="No"/>
    <n v="1"/>
    <x v="1"/>
    <s v="Obesity"/>
    <s v="Diabetes"/>
    <d v="1986-09-22T00:00:00"/>
    <n v="5377.46"/>
    <s v="tier - 2"/>
    <s v="tier - 3"/>
    <s v="R1012"/>
    <n v="36"/>
  </r>
  <r>
    <s v="Id1712"/>
    <s v="Cynthia"/>
    <n v="32.9"/>
    <n v="4.3499999999999996"/>
    <s v="No"/>
    <s v="No"/>
    <s v="No"/>
    <n v="0"/>
    <x v="1"/>
    <s v="Obesity"/>
    <s v="Normal"/>
    <d v="1989-06-18T00:00:00"/>
    <n v="5375.04"/>
    <s v="tier - 2"/>
    <s v="tier - 1"/>
    <s v="R1011"/>
    <n v="33"/>
  </r>
  <r>
    <s v="Id1713"/>
    <s v="Tyler"/>
    <n v="30.875"/>
    <n v="9.5399999999999991"/>
    <s v="yes"/>
    <s v="No"/>
    <s v="No"/>
    <n v="1"/>
    <x v="1"/>
    <s v="Obesity"/>
    <s v="Diabetes"/>
    <d v="1986-12-01T00:00:00"/>
    <n v="5373.36"/>
    <s v="tier - 2"/>
    <s v="tier - 2"/>
    <s v="R1012"/>
    <n v="36"/>
  </r>
  <r>
    <s v="Id1714"/>
    <s v="Holly J"/>
    <n v="32.64"/>
    <n v="5.91"/>
    <s v="No"/>
    <s v="No"/>
    <s v="No"/>
    <n v="0"/>
    <x v="1"/>
    <s v="Obesity"/>
    <s v="Prediabetes"/>
    <d v="1994-11-07T00:00:00"/>
    <n v="5364.66"/>
    <s v="tier - 2"/>
    <s v="tier - 1"/>
    <s v="R1011"/>
    <n v="28"/>
  </r>
  <r>
    <s v="Id1715"/>
    <s v="Kristen"/>
    <n v="22.135000000000002"/>
    <n v="5.0999999999999996"/>
    <s v="No"/>
    <s v="No"/>
    <s v="No"/>
    <n v="0"/>
    <x v="1"/>
    <s v="Healthy Weight"/>
    <s v="Normal"/>
    <d v="1989-07-07T00:00:00"/>
    <n v="5354.07"/>
    <s v="tier - 2"/>
    <s v="tier - 3"/>
    <s v="R1024"/>
    <n v="33"/>
  </r>
  <r>
    <s v="Id1716"/>
    <s v="Thomas"/>
    <n v="16.53"/>
    <n v="5.08"/>
    <s v="No"/>
    <s v="No"/>
    <s v="No"/>
    <n v="2"/>
    <x v="1"/>
    <s v="Underweight"/>
    <s v="Normal"/>
    <d v="1972-11-15T00:00:00"/>
    <n v="5344.81"/>
    <s v="tier - 2"/>
    <s v="tier - 3"/>
    <s v="R1013"/>
    <n v="50"/>
  </r>
  <r>
    <s v="Id1717"/>
    <s v="Tricity M"/>
    <n v="32.774999999999999"/>
    <n v="4.75"/>
    <s v="No"/>
    <s v="No"/>
    <s v="No"/>
    <n v="0"/>
    <x v="1"/>
    <s v="Obesity"/>
    <s v="Normal"/>
    <d v="1991-09-28T00:00:00"/>
    <n v="5327.4"/>
    <s v="tier - 2"/>
    <s v="tier - 1"/>
    <s v="R1012"/>
    <n v="31"/>
  </r>
  <r>
    <s v="Id1718"/>
    <s v="Sarah A"/>
    <n v="30.9"/>
    <n v="6.05"/>
    <s v="No"/>
    <s v="No"/>
    <s v="No"/>
    <n v="1"/>
    <x v="1"/>
    <s v="Obesity"/>
    <s v="Prediabetes"/>
    <d v="1992-09-18T00:00:00"/>
    <n v="5325.65"/>
    <s v="tier - 2"/>
    <s v="tier - 1"/>
    <s v="R1011"/>
    <n v="30"/>
  </r>
  <r>
    <s v="Id1719"/>
    <s v="Lisa M."/>
    <n v="15.58"/>
    <n v="11.56"/>
    <s v="No"/>
    <s v="No"/>
    <s v="No"/>
    <n v="0"/>
    <x v="1"/>
    <s v="Underweight"/>
    <s v="Diabetes"/>
    <d v="1974-10-02T00:00:00"/>
    <n v="5322.24"/>
    <s v="tier - 2"/>
    <s v="tier - 1"/>
    <s v="R1012"/>
    <n v="48"/>
  </r>
  <r>
    <s v="Id1720"/>
    <s v="Tracy A."/>
    <n v="26.315000000000001"/>
    <n v="5.76"/>
    <s v="No"/>
    <s v="No"/>
    <s v="No"/>
    <n v="0"/>
    <x v="1"/>
    <s v="Overweight"/>
    <s v="Prediabetes"/>
    <d v="1994-07-13T00:00:00"/>
    <n v="5312.17"/>
    <s v="tier - 2"/>
    <s v="tier - 2"/>
    <s v="R1012"/>
    <n v="28"/>
  </r>
  <r>
    <s v="Id1721"/>
    <s v="Patrick"/>
    <n v="35.61"/>
    <n v="5.65"/>
    <s v="No"/>
    <s v="yes"/>
    <s v="No"/>
    <n v="1"/>
    <x v="1"/>
    <s v="Obesity"/>
    <s v="Normal"/>
    <d v="2000-12-09T00:00:00"/>
    <n v="5306.7"/>
    <s v="tier - 2"/>
    <s v="tier - 3"/>
    <s v="R1012"/>
    <n v="22"/>
  </r>
  <r>
    <s v="Id1722"/>
    <s v="Trent"/>
    <n v="37.56"/>
    <n v="5.88"/>
    <s v="No"/>
    <s v="yes"/>
    <s v="No"/>
    <n v="1"/>
    <x v="1"/>
    <s v="Obesity"/>
    <s v="Prediabetes"/>
    <d v="2004-06-22T00:00:00"/>
    <n v="5293.67"/>
    <s v="tier - 2"/>
    <s v="tier - 2"/>
    <s v="R1022"/>
    <n v="18"/>
  </r>
  <r>
    <s v="Id1723"/>
    <s v="Julie"/>
    <n v="15.49"/>
    <n v="9.6"/>
    <s v="No"/>
    <s v="No"/>
    <s v="No"/>
    <n v="0"/>
    <x v="1"/>
    <s v="Underweight"/>
    <s v="Diabetes"/>
    <d v="1974-06-12T00:00:00"/>
    <n v="5291.71"/>
    <s v="tier - 2"/>
    <s v="tier - 2"/>
    <s v="R1012"/>
    <n v="48"/>
  </r>
  <r>
    <s v="Id1724"/>
    <s v="Sawomir"/>
    <n v="23.48"/>
    <n v="6.24"/>
    <s v="No"/>
    <s v="No"/>
    <s v="No"/>
    <n v="1"/>
    <x v="1"/>
    <s v="Healthy Weight"/>
    <s v="Prediabetes"/>
    <d v="1987-10-01T00:00:00"/>
    <n v="5275.86"/>
    <s v="tier - 2"/>
    <s v="tier - 2"/>
    <s v="R1013"/>
    <n v="35"/>
  </r>
  <r>
    <s v="Id1725"/>
    <s v="Micah"/>
    <n v="30.02"/>
    <n v="7.63"/>
    <s v="yes"/>
    <s v="No"/>
    <s v="No"/>
    <n v="1"/>
    <x v="1"/>
    <s v="Obesity"/>
    <s v="Diabetes"/>
    <d v="1986-07-20T00:00:00"/>
    <n v="5272.18"/>
    <s v="tier - 2"/>
    <s v="tier - 3"/>
    <s v="R1012"/>
    <n v="36"/>
  </r>
  <r>
    <s v="Id1726"/>
    <s v="Kelly H."/>
    <n v="26.885000000000002"/>
    <n v="8.66"/>
    <s v="yes"/>
    <s v="No"/>
    <s v="No"/>
    <n v="1"/>
    <x v="1"/>
    <s v="Overweight"/>
    <s v="Diabetes"/>
    <d v="1986-08-20T00:00:00"/>
    <n v="5267.82"/>
    <s v="tier - 2"/>
    <s v="tier - 2"/>
    <s v="R1012"/>
    <n v="36"/>
  </r>
  <r>
    <s v="Id1727"/>
    <s v="Lindsay M."/>
    <n v="25.84"/>
    <n v="8.5500000000000007"/>
    <s v="yes"/>
    <s v="No"/>
    <s v="No"/>
    <n v="1"/>
    <x v="1"/>
    <s v="Overweight"/>
    <s v="Diabetes"/>
    <d v="1986-06-25T00:00:00"/>
    <n v="5266.37"/>
    <s v="tier - 2"/>
    <s v="tier - 2"/>
    <s v="R1012"/>
    <n v="36"/>
  </r>
  <r>
    <s v="Id1728"/>
    <s v="Austen G"/>
    <n v="27.454999999999998"/>
    <n v="4.54"/>
    <s v="No"/>
    <s v="No"/>
    <s v="No"/>
    <n v="0"/>
    <x v="1"/>
    <s v="Overweight"/>
    <s v="Normal"/>
    <d v="1989-06-19T00:00:00"/>
    <n v="5261.47"/>
    <s v="tier - 2"/>
    <s v="tier - 2"/>
    <s v="R1012"/>
    <n v="33"/>
  </r>
  <r>
    <s v="Id1729"/>
    <s v="Tory J."/>
    <n v="24.605"/>
    <n v="5.7"/>
    <s v="No"/>
    <s v="No"/>
    <s v="No"/>
    <n v="0"/>
    <x v="1"/>
    <s v="Healthy Weight"/>
    <s v="Prediabetes"/>
    <d v="1989-12-25T00:00:00"/>
    <n v="5257.51"/>
    <s v="tier - 2"/>
    <s v="tier - 2"/>
    <s v="R1012"/>
    <n v="33"/>
  </r>
  <r>
    <s v="Id1730"/>
    <s v="Robert J."/>
    <n v="30.8"/>
    <n v="5.07"/>
    <s v="No"/>
    <s v="No"/>
    <s v="No"/>
    <n v="0"/>
    <x v="1"/>
    <s v="Obesity"/>
    <s v="Normal"/>
    <d v="1990-09-06T00:00:00"/>
    <n v="5253.52"/>
    <s v="tier - 3"/>
    <s v="tier - 3"/>
    <s v="R1011"/>
    <n v="32"/>
  </r>
  <r>
    <s v="Id1731"/>
    <s v="Steph"/>
    <n v="34.799999999999997"/>
    <n v="4.38"/>
    <s v="No"/>
    <s v="No"/>
    <s v="No"/>
    <n v="1"/>
    <x v="1"/>
    <s v="Obesity"/>
    <s v="Normal"/>
    <d v="1987-09-09T00:00:00"/>
    <n v="5246.05"/>
    <s v="tier - 2"/>
    <s v="tier - 3"/>
    <s v="R1011"/>
    <n v="35"/>
  </r>
  <r>
    <s v="Id1732"/>
    <s v="Kate"/>
    <n v="34.21"/>
    <n v="4.54"/>
    <s v="No"/>
    <s v="No"/>
    <s v="No"/>
    <n v="1"/>
    <x v="1"/>
    <s v="Obesity"/>
    <s v="Normal"/>
    <d v="1987-10-05T00:00:00"/>
    <n v="5245.23"/>
    <s v="tier - 2"/>
    <s v="tier - 2"/>
    <s v="R1013"/>
    <n v="35"/>
  </r>
  <r>
    <s v="Id1733"/>
    <s v="Kristina"/>
    <n v="31"/>
    <n v="5.38"/>
    <s v="No"/>
    <s v="No"/>
    <s v="No"/>
    <n v="1"/>
    <x v="1"/>
    <s v="Obesity"/>
    <s v="Normal"/>
    <d v="1987-11-26T00:00:00"/>
    <n v="5240.7700000000004"/>
    <s v="tier - 2"/>
    <s v="tier - 2"/>
    <s v="R1011"/>
    <n v="35"/>
  </r>
  <r>
    <s v="Id1734"/>
    <s v="Flo"/>
    <n v="26.125"/>
    <n v="5.55"/>
    <s v="No"/>
    <s v="No"/>
    <s v="No"/>
    <n v="1"/>
    <x v="1"/>
    <s v="Overweight"/>
    <s v="Normal"/>
    <d v="1987-12-29T00:00:00"/>
    <n v="5227.99"/>
    <s v="tier - 2"/>
    <s v="tier - 1"/>
    <s v="R1024"/>
    <n v="35"/>
  </r>
  <r>
    <s v="Id1735"/>
    <s v=".  Sarah P."/>
    <n v="30.13"/>
    <n v="4.03"/>
    <s v="yes"/>
    <s v="No"/>
    <s v="No"/>
    <n v="1"/>
    <x v="1"/>
    <s v="Obesity"/>
    <s v="Normal"/>
    <d v="1995-06-06T00:00:00"/>
    <n v="5216.4799999999996"/>
    <s v="tier - 2"/>
    <s v="tier - 2"/>
    <s v="R1025"/>
    <n v="28"/>
  </r>
  <r>
    <s v="Id1736"/>
    <s v="Anabel"/>
    <n v="34.19"/>
    <n v="4.1900000000000004"/>
    <s v="No"/>
    <s v="No"/>
    <s v="No"/>
    <n v="0"/>
    <x v="1"/>
    <s v="Obesity"/>
    <s v="Normal"/>
    <d v="1999-08-01T00:00:00"/>
    <n v="5213.22"/>
    <s v="tier - 2"/>
    <s v="tier - 1"/>
    <s v="R1012"/>
    <n v="23"/>
  </r>
  <r>
    <s v="Id1737"/>
    <s v="Ian"/>
    <n v="22.515000000000001"/>
    <n v="4.37"/>
    <s v="No"/>
    <s v="No"/>
    <s v="Yes"/>
    <n v="1"/>
    <x v="1"/>
    <s v="Healthy Weight"/>
    <s v="Normal"/>
    <d v="1993-07-17T00:00:00"/>
    <n v="5209.58"/>
    <s v="tier - 3"/>
    <s v="tier - 3"/>
    <s v="R1017"/>
    <n v="29"/>
  </r>
  <r>
    <s v="Id1738"/>
    <s v="Alex"/>
    <n v="18.239999999999998"/>
    <n v="5.31"/>
    <s v="yes"/>
    <s v="No"/>
    <s v="Yes"/>
    <n v="1"/>
    <x v="1"/>
    <s v="Underweight"/>
    <s v="Normal"/>
    <d v="1983-07-24T00:00:00"/>
    <n v="5207.97"/>
    <s v="tier - 2"/>
    <s v="tier - 2"/>
    <s v="R1012"/>
    <n v="39"/>
  </r>
  <r>
    <s v="Id1739"/>
    <s v="Richard J"/>
    <n v="37.28"/>
    <n v="4.66"/>
    <s v="No"/>
    <s v="yes"/>
    <s v="No"/>
    <n v="1"/>
    <x v="1"/>
    <s v="Obesity"/>
    <s v="Normal"/>
    <d v="2004-11-06T00:00:00"/>
    <n v="5198.6899999999996"/>
    <s v="tier - 2"/>
    <s v="tier - 2"/>
    <s v="R1022"/>
    <n v="18"/>
  </r>
  <r>
    <s v="Id1740"/>
    <s v="Jacqueline N."/>
    <n v="18.2"/>
    <n v="6.19"/>
    <s v="No"/>
    <s v="No"/>
    <s v="Yes"/>
    <n v="1"/>
    <x v="1"/>
    <s v="Underweight"/>
    <s v="Prediabetes"/>
    <d v="1979-11-12T00:00:00"/>
    <n v="5195.58"/>
    <s v="tier - 2"/>
    <s v="tier - 2"/>
    <s v="R1013"/>
    <n v="43"/>
  </r>
  <r>
    <s v="Id1741"/>
    <s v="Cindy"/>
    <n v="20.53"/>
    <n v="4.8600000000000003"/>
    <s v="No"/>
    <s v="No"/>
    <s v="No"/>
    <n v="1"/>
    <x v="1"/>
    <s v="Healthy Weight"/>
    <s v="Normal"/>
    <d v="1984-06-16T00:00:00"/>
    <n v="5177.12"/>
    <s v="tier - 2"/>
    <s v="tier - 1"/>
    <s v="R1013"/>
    <n v="38"/>
  </r>
  <r>
    <s v="Id1742"/>
    <s v="Marcia"/>
    <n v="23.79"/>
    <n v="4.74"/>
    <s v="No"/>
    <s v="No"/>
    <s v="No"/>
    <n v="0"/>
    <x v="1"/>
    <s v="Healthy Weight"/>
    <s v="Normal"/>
    <d v="1991-08-29T00:00:00"/>
    <n v="5166.96"/>
    <s v="tier - 2"/>
    <s v="tier - 2"/>
    <s v="R1012"/>
    <n v="31"/>
  </r>
  <r>
    <s v="Id1743"/>
    <s v="Samantha R."/>
    <n v="29.8"/>
    <n v="6.03"/>
    <s v="No"/>
    <s v="No"/>
    <s v="No"/>
    <n v="0"/>
    <x v="1"/>
    <s v="Overweight"/>
    <s v="Prediabetes"/>
    <d v="1990-10-09T00:00:00"/>
    <n v="5152.13"/>
    <s v="tier - 2"/>
    <s v="tier - 2"/>
    <s v="R1011"/>
    <n v="32"/>
  </r>
  <r>
    <s v="Id1744"/>
    <s v="Katie"/>
    <n v="31.54"/>
    <n v="4.71"/>
    <s v="No"/>
    <s v="No"/>
    <s v="No"/>
    <n v="0"/>
    <x v="1"/>
    <s v="Obesity"/>
    <s v="Normal"/>
    <d v="1990-06-22T00:00:00"/>
    <n v="5148.55"/>
    <s v="tier - 2"/>
    <s v="tier - 2"/>
    <s v="R1024"/>
    <n v="32"/>
  </r>
  <r>
    <s v="Id1745"/>
    <s v="John P"/>
    <n v="20.82"/>
    <n v="5.55"/>
    <s v="No"/>
    <s v="No"/>
    <s v="No"/>
    <n v="1"/>
    <x v="1"/>
    <s v="Healthy Weight"/>
    <s v="Normal"/>
    <d v="1984-12-22T00:00:00"/>
    <n v="5144.18"/>
    <s v="tier - 2"/>
    <s v="tier - 1"/>
    <s v="R1013"/>
    <n v="38"/>
  </r>
  <r>
    <s v="Id1746"/>
    <s v="Rachel"/>
    <n v="38.83"/>
    <n v="4.78"/>
    <s v="No"/>
    <s v="No"/>
    <s v="Yes"/>
    <n v="1"/>
    <x v="1"/>
    <s v="Obesity"/>
    <s v="Normal"/>
    <d v="1993-09-10T00:00:00"/>
    <n v="5138.26"/>
    <s v="tier - 2"/>
    <s v="tier - 2"/>
    <s v="R1013"/>
    <n v="29"/>
  </r>
  <r>
    <s v="Id1747"/>
    <s v="Isabelle"/>
    <n v="23.44"/>
    <n v="4.6500000000000004"/>
    <s v="yes"/>
    <s v="No"/>
    <s v="No"/>
    <n v="1"/>
    <x v="1"/>
    <s v="Healthy Weight"/>
    <s v="Normal"/>
    <d v="1988-12-15T00:00:00"/>
    <n v="5136.75"/>
    <s v="tier - 2"/>
    <s v="tier - 1"/>
    <s v="R1013"/>
    <n v="34"/>
  </r>
  <r>
    <s v="Id1748"/>
    <s v="Neil"/>
    <n v="24.13"/>
    <n v="5.2"/>
    <s v="No"/>
    <s v="No"/>
    <s v="No"/>
    <n v="1"/>
    <x v="1"/>
    <s v="Healthy Weight"/>
    <s v="Normal"/>
    <d v="1987-09-13T00:00:00"/>
    <n v="5125.22"/>
    <s v="tier - 1"/>
    <s v="tier - 2"/>
    <s v="R1012"/>
    <n v="35"/>
  </r>
  <r>
    <s v="Id1749"/>
    <s v="Tom"/>
    <n v="42.13"/>
    <n v="4.54"/>
    <s v="yes"/>
    <s v="No"/>
    <s v="No"/>
    <n v="1"/>
    <x v="1"/>
    <s v="Obesity"/>
    <s v="Normal"/>
    <d v="1988-11-01T00:00:00"/>
    <n v="5124.1899999999996"/>
    <s v="tier - 2"/>
    <s v="tier - 3"/>
    <s v="R1013"/>
    <n v="34"/>
  </r>
  <r>
    <s v="Id1750"/>
    <s v="Nathan"/>
    <n v="17.86"/>
    <n v="4.1100000000000003"/>
    <s v="No"/>
    <s v="No"/>
    <s v="No"/>
    <n v="1"/>
    <x v="1"/>
    <s v="Underweight"/>
    <s v="Normal"/>
    <d v="1987-10-18T00:00:00"/>
    <n v="5116.5"/>
    <s v="tier - 2"/>
    <s v="tier - 2"/>
    <s v="R1012"/>
    <n v="35"/>
  </r>
  <r>
    <s v="Id1751"/>
    <s v=".  Kelli N"/>
    <n v="32.78"/>
    <n v="4.63"/>
    <s v="No"/>
    <s v="No"/>
    <s v="No"/>
    <n v="0"/>
    <x v="1"/>
    <s v="Obesity"/>
    <s v="Normal"/>
    <d v="1999-12-19T00:00:00"/>
    <n v="5087.92"/>
    <s v="tier - 2"/>
    <s v="tier - 2"/>
    <s v="R1026"/>
    <n v="23"/>
  </r>
  <r>
    <s v="Id1752"/>
    <s v="Scott M."/>
    <n v="23.9"/>
    <n v="6.06"/>
    <s v="yes"/>
    <s v="No"/>
    <s v="Yes"/>
    <n v="1"/>
    <x v="1"/>
    <s v="Healthy Weight"/>
    <s v="Prediabetes"/>
    <d v="1997-08-14T00:00:00"/>
    <n v="5080.1000000000004"/>
    <s v="tier - 3"/>
    <s v="tier - 2"/>
    <s v="R1011"/>
    <n v="25"/>
  </r>
  <r>
    <s v="Id1753"/>
    <s v="Grant A"/>
    <n v="15.47"/>
    <n v="8.43"/>
    <s v="No"/>
    <s v="No"/>
    <s v="No"/>
    <n v="0"/>
    <x v="1"/>
    <s v="Underweight"/>
    <s v="Diabetes"/>
    <d v="1978-06-22T00:00:00"/>
    <n v="5077.1899999999996"/>
    <s v="tier - 2"/>
    <s v="tier - 3"/>
    <s v="R1012"/>
    <n v="44"/>
  </r>
  <r>
    <s v="Id1754"/>
    <s v="Jonathan C"/>
    <n v="28.54"/>
    <n v="5.51"/>
    <s v="No"/>
    <s v="No"/>
    <s v="Yes"/>
    <n v="1"/>
    <x v="1"/>
    <s v="Overweight"/>
    <s v="Normal"/>
    <d v="1993-12-11T00:00:00"/>
    <n v="5059.5600000000004"/>
    <s v="tier - 2"/>
    <s v="tier - 1"/>
    <s v="R1021"/>
    <n v="29"/>
  </r>
  <r>
    <s v="Id1755"/>
    <s v="Rachael M."/>
    <n v="18.54"/>
    <n v="4.95"/>
    <s v="No"/>
    <s v="No"/>
    <s v="No"/>
    <n v="0"/>
    <x v="1"/>
    <s v="Healthy Weight"/>
    <s v="Normal"/>
    <d v="1980-10-07T00:00:00"/>
    <n v="5054.05"/>
    <s v="tier - 2"/>
    <s v="tier - 2"/>
    <s v="R1013"/>
    <n v="42"/>
  </r>
  <r>
    <s v="Id1756"/>
    <s v="Pilar"/>
    <n v="32.18"/>
    <n v="6.44"/>
    <s v="yes"/>
    <s v="No"/>
    <s v="Yes"/>
    <n v="1"/>
    <x v="1"/>
    <s v="Obesity"/>
    <b v="0"/>
    <d v="1997-09-29T00:00:00"/>
    <n v="5045.1499999999996"/>
    <s v="tier - 2"/>
    <s v="tier - 2"/>
    <s v="R1012"/>
    <n v="25"/>
  </r>
  <r>
    <s v="Id1757"/>
    <s v="Kyle M"/>
    <n v="37.380000000000003"/>
    <n v="6.05"/>
    <s v="yes"/>
    <s v="No"/>
    <s v="No"/>
    <n v="0"/>
    <x v="1"/>
    <s v="Obesity"/>
    <s v="Prediabetes"/>
    <d v="2001-07-16T00:00:00"/>
    <n v="5043.13"/>
    <s v="tier - 2"/>
    <s v="tier - 3"/>
    <s v="R1011"/>
    <n v="21"/>
  </r>
  <r>
    <s v="Id1758"/>
    <s v=".  Christie"/>
    <n v="31.12"/>
    <n v="4.76"/>
    <s v="yes"/>
    <s v="No"/>
    <s v="Yes"/>
    <n v="1"/>
    <x v="1"/>
    <s v="Obesity"/>
    <s v="Normal"/>
    <d v="1997-06-04T00:00:00"/>
    <n v="5038.57"/>
    <s v="tier - 2"/>
    <s v="tier - 2"/>
    <s v="R1025"/>
    <n v="26"/>
  </r>
  <r>
    <s v="Id1759"/>
    <s v="David A."/>
    <n v="22.01"/>
    <n v="6.72"/>
    <s v="yes"/>
    <s v="No"/>
    <s v="No"/>
    <n v="1"/>
    <x v="1"/>
    <s v="Healthy Weight"/>
    <s v="Diabetes"/>
    <d v="1986-10-29T00:00:00"/>
    <n v="5034.1000000000004"/>
    <s v="tier - 2"/>
    <s v="tier - 2"/>
    <s v="R1013"/>
    <n v="36"/>
  </r>
  <r>
    <s v="Id1760"/>
    <s v="Masahiro"/>
    <n v="27.645"/>
    <n v="5.7"/>
    <s v="No"/>
    <s v="No"/>
    <s v="No"/>
    <n v="0"/>
    <x v="1"/>
    <s v="Overweight"/>
    <s v="Prediabetes"/>
    <d v="1991-10-10T00:00:00"/>
    <n v="5031.2700000000004"/>
    <s v="tier - 3"/>
    <s v="tier - 1"/>
    <s v="R1016"/>
    <n v="31"/>
  </r>
  <r>
    <s v="Id1761"/>
    <s v="Logan B."/>
    <n v="29.64"/>
    <n v="5.31"/>
    <s v="yes"/>
    <s v="No"/>
    <s v="No"/>
    <n v="0"/>
    <x v="1"/>
    <s v="Overweight"/>
    <s v="Normal"/>
    <d v="1985-07-28T00:00:00"/>
    <n v="5028.1499999999996"/>
    <s v="tier - 1"/>
    <s v="tier - 2"/>
    <s v="R1012"/>
    <n v="37"/>
  </r>
  <r>
    <s v="Id1762"/>
    <s v="Stephanie L."/>
    <n v="33.700000000000003"/>
    <n v="4.32"/>
    <s v="yes"/>
    <s v="No"/>
    <s v="No"/>
    <n v="1"/>
    <x v="1"/>
    <s v="Obesity"/>
    <s v="Normal"/>
    <d v="1988-06-09T00:00:00"/>
    <n v="5012.47"/>
    <s v="tier - 2"/>
    <s v="tier - 3"/>
    <s v="R1011"/>
    <n v="34"/>
  </r>
  <r>
    <s v="Id1763"/>
    <s v="Angela H"/>
    <n v="27.5"/>
    <n v="4.2300000000000004"/>
    <s v="yes"/>
    <s v="No"/>
    <s v="No"/>
    <n v="1"/>
    <x v="1"/>
    <s v="Overweight"/>
    <s v="Normal"/>
    <d v="1988-06-08T00:00:00"/>
    <n v="5003.8500000000004"/>
    <s v="tier - 2"/>
    <s v="tier - 3"/>
    <s v="R1011"/>
    <n v="35"/>
  </r>
  <r>
    <s v="Id1764"/>
    <s v="Britt K"/>
    <n v="16.12"/>
    <n v="6.09"/>
    <s v="No"/>
    <s v="No"/>
    <s v="No"/>
    <n v="0"/>
    <x v="1"/>
    <s v="Underweight"/>
    <s v="Prediabetes"/>
    <d v="1977-10-09T00:00:00"/>
    <n v="5003.7700000000004"/>
    <s v="tier - 2"/>
    <s v="tier - 3"/>
    <s v="R1013"/>
    <n v="45"/>
  </r>
  <r>
    <s v="Id1765"/>
    <s v="Joyce R."/>
    <n v="26.73"/>
    <n v="4.74"/>
    <s v="yes"/>
    <s v="No"/>
    <s v="No"/>
    <n v="1"/>
    <x v="1"/>
    <s v="Overweight"/>
    <s v="Normal"/>
    <d v="1988-06-04T00:00:00"/>
    <n v="5002.78"/>
    <s v="tier - 2"/>
    <s v="tier - 2"/>
    <s v="R1013"/>
    <n v="35"/>
  </r>
  <r>
    <s v="Id1766"/>
    <s v="Ben"/>
    <n v="37.25"/>
    <n v="6.23"/>
    <s v="yes"/>
    <s v="No"/>
    <s v="No"/>
    <n v="0"/>
    <x v="1"/>
    <s v="Obesity"/>
    <s v="Prediabetes"/>
    <d v="2001-08-05T00:00:00"/>
    <n v="4999.04"/>
    <s v="tier - 2"/>
    <s v="tier - 2"/>
    <s v="R1011"/>
    <n v="21"/>
  </r>
  <r>
    <s v="Id1767"/>
    <s v="Sarah M."/>
    <n v="23.56"/>
    <n v="5.45"/>
    <s v="yes"/>
    <s v="No"/>
    <s v="No"/>
    <n v="1"/>
    <x v="1"/>
    <s v="Healthy Weight"/>
    <s v="Normal"/>
    <d v="1988-06-24T00:00:00"/>
    <n v="4992.38"/>
    <s v="tier - 2"/>
    <s v="tier - 3"/>
    <s v="R1024"/>
    <n v="34"/>
  </r>
  <r>
    <s v="Id1768"/>
    <s v="Sarah"/>
    <n v="15.84"/>
    <n v="10.34"/>
    <s v="No"/>
    <s v="No"/>
    <s v="No"/>
    <n v="2"/>
    <x v="1"/>
    <s v="Underweight"/>
    <s v="Diabetes"/>
    <d v="1973-08-07T00:00:00"/>
    <n v="4985.22"/>
    <s v="tier - 2"/>
    <s v="tier - 3"/>
    <s v="R1013"/>
    <n v="49"/>
  </r>
  <r>
    <s v="Id1769"/>
    <s v="Katie"/>
    <n v="36.630000000000003"/>
    <n v="5.15"/>
    <s v="No"/>
    <s v="No"/>
    <s v="No"/>
    <n v="0"/>
    <x v="1"/>
    <s v="Obesity"/>
    <s v="Normal"/>
    <d v="1991-07-30T00:00:00"/>
    <n v="4949.76"/>
    <s v="tier - 2"/>
    <s v="tier - 1"/>
    <s v="R1013"/>
    <n v="31"/>
  </r>
  <r>
    <s v="Id1770"/>
    <s v="Michaela L"/>
    <n v="16.47"/>
    <n v="11.72"/>
    <s v="No"/>
    <s v="No"/>
    <s v="No"/>
    <n v="0"/>
    <x v="1"/>
    <s v="Underweight"/>
    <s v="Diabetes"/>
    <d v="1974-11-26T00:00:00"/>
    <n v="4942.0600000000004"/>
    <s v="tier - 2"/>
    <s v="tier - 2"/>
    <s v="R1013"/>
    <n v="48"/>
  </r>
  <r>
    <s v="Id1771"/>
    <s v="Shalaleh"/>
    <n v="25.8"/>
    <n v="5.29"/>
    <s v="No"/>
    <s v="No"/>
    <s v="No"/>
    <n v="0"/>
    <x v="1"/>
    <s v="Overweight"/>
    <s v="Normal"/>
    <d v="1991-06-27T00:00:00"/>
    <n v="4934.71"/>
    <s v="tier - 2"/>
    <s v="tier - 3"/>
    <s v="R1011"/>
    <n v="31"/>
  </r>
  <r>
    <s v="Id1772"/>
    <s v="Karen"/>
    <n v="23.6"/>
    <n v="4.33"/>
    <s v="No"/>
    <s v="No"/>
    <s v="No"/>
    <n v="0"/>
    <x v="1"/>
    <s v="Healthy Weight"/>
    <s v="Normal"/>
    <d v="1991-07-23T00:00:00"/>
    <n v="4931.6499999999996"/>
    <s v="tier - 2"/>
    <s v="tier - 3"/>
    <s v="R1011"/>
    <n v="31"/>
  </r>
  <r>
    <s v="Id1773"/>
    <s v="Zuzana"/>
    <n v="32.11"/>
    <n v="6.24"/>
    <s v="No"/>
    <s v="No"/>
    <s v="Yes"/>
    <n v="1"/>
    <x v="1"/>
    <s v="Obesity"/>
    <s v="Prediabetes"/>
    <d v="1993-06-10T00:00:00"/>
    <n v="4922.92"/>
    <s v="tier - 2"/>
    <s v="tier - 2"/>
    <s v="R1012"/>
    <n v="29"/>
  </r>
  <r>
    <s v="Id1774"/>
    <s v="Daniel J."/>
    <n v="30.114999999999998"/>
    <n v="11.61"/>
    <s v="No"/>
    <s v="No"/>
    <s v="No"/>
    <n v="0"/>
    <x v="1"/>
    <s v="Obesity"/>
    <s v="Diabetes"/>
    <d v="2002-09-21T00:00:00"/>
    <n v="4915.0600000000004"/>
    <s v="tier - 2"/>
    <s v="tier - 1"/>
    <s v="R1017"/>
    <n v="20"/>
  </r>
  <r>
    <s v="Id1775"/>
    <s v="Alexandra"/>
    <n v="20.28"/>
    <n v="11.07"/>
    <s v="yes"/>
    <s v="No"/>
    <s v="No"/>
    <n v="0"/>
    <x v="1"/>
    <s v="Healthy Weight"/>
    <s v="Diabetes"/>
    <d v="1981-07-18T00:00:00"/>
    <n v="4911.8900000000003"/>
    <s v="tier - 2"/>
    <s v="tier - 3"/>
    <s v="R1013"/>
    <n v="41"/>
  </r>
  <r>
    <s v="Id1776"/>
    <s v="Jessica"/>
    <n v="20.234999999999999"/>
    <n v="5.19"/>
    <s v="No"/>
    <s v="No"/>
    <s v="Yes"/>
    <n v="1"/>
    <x v="1"/>
    <s v="Healthy Weight"/>
    <s v="Normal"/>
    <d v="1993-06-10T00:00:00"/>
    <n v="4906.41"/>
    <s v="tier - 2"/>
    <s v="tier - 1"/>
    <s v="R1012"/>
    <n v="29"/>
  </r>
  <r>
    <s v="Id1777"/>
    <s v="Matthew M"/>
    <n v="25.27"/>
    <n v="5.7"/>
    <s v="yes"/>
    <s v="No"/>
    <s v="No"/>
    <n v="1"/>
    <x v="1"/>
    <s v="Overweight"/>
    <s v="Prediabetes"/>
    <d v="1988-10-23T00:00:00"/>
    <n v="4894.75"/>
    <s v="tier - 3"/>
    <s v="tier - 3"/>
    <s v="R1012"/>
    <n v="34"/>
  </r>
  <r>
    <s v="Id1778"/>
    <s v="Nadine A."/>
    <n v="24.24"/>
    <n v="6.15"/>
    <s v="No"/>
    <s v="No"/>
    <s v="No"/>
    <n v="0"/>
    <x v="1"/>
    <s v="Healthy Weight"/>
    <s v="Prediabetes"/>
    <d v="1990-09-28T00:00:00"/>
    <n v="4894.3900000000003"/>
    <s v="tier - 2"/>
    <s v="tier - 3"/>
    <s v="R1013"/>
    <n v="32"/>
  </r>
  <r>
    <s v="Id1779"/>
    <s v="Peter J. Jr."/>
    <n v="35.75"/>
    <n v="5.07"/>
    <s v="No"/>
    <s v="No"/>
    <s v="No"/>
    <n v="0"/>
    <x v="1"/>
    <s v="Obesity"/>
    <s v="Normal"/>
    <d v="1989-08-10T00:00:00"/>
    <n v="4890"/>
    <s v="tier - 3"/>
    <s v="tier - 2"/>
    <s v="R1013"/>
    <n v="33"/>
  </r>
  <r>
    <s v="Id1780"/>
    <s v="Colleen M"/>
    <n v="29.92"/>
    <n v="10.97"/>
    <s v="yes"/>
    <s v="No"/>
    <s v="No"/>
    <n v="1"/>
    <x v="1"/>
    <s v="Obesity"/>
    <s v="Diabetes"/>
    <d v="1986-08-27T00:00:00"/>
    <n v="4889.04"/>
    <s v="tier - 2"/>
    <s v="tier - 1"/>
    <s v="R1013"/>
    <n v="36"/>
  </r>
  <r>
    <s v="Id1781"/>
    <s v="Julie A."/>
    <n v="26.2"/>
    <n v="10.93"/>
    <s v="yes"/>
    <s v="No"/>
    <s v="No"/>
    <n v="1"/>
    <x v="1"/>
    <s v="Overweight"/>
    <s v="Diabetes"/>
    <d v="1986-09-23T00:00:00"/>
    <n v="4883.87"/>
    <s v="tier - 2"/>
    <s v="tier - 1"/>
    <s v="R1011"/>
    <n v="36"/>
  </r>
  <r>
    <s v="Id1782"/>
    <s v="Douglas W"/>
    <n v="26.695"/>
    <n v="4.21"/>
    <s v="yes"/>
    <s v="No"/>
    <s v="Yes"/>
    <n v="1"/>
    <x v="1"/>
    <s v="Overweight"/>
    <s v="Normal"/>
    <d v="1997-08-29T00:00:00"/>
    <n v="4877.9799999999996"/>
    <s v="tier - 2"/>
    <s v="tier - 3"/>
    <s v="R1012"/>
    <n v="25"/>
  </r>
  <r>
    <s v="Id1783"/>
    <s v="Catherine"/>
    <n v="23.16"/>
    <n v="5.5"/>
    <s v="No"/>
    <s v="No"/>
    <s v="No"/>
    <n v="0"/>
    <x v="1"/>
    <s v="Healthy Weight"/>
    <s v="Normal"/>
    <d v="1989-11-01T00:00:00"/>
    <n v="4859.8900000000003"/>
    <s v="tier - 2"/>
    <s v="tier - 3"/>
    <s v="R1011"/>
    <n v="33"/>
  </r>
  <r>
    <s v="Id1784"/>
    <s v="James A"/>
    <n v="32.585000000000001"/>
    <n v="4.93"/>
    <s v="yes"/>
    <s v="No"/>
    <s v="No"/>
    <n v="1"/>
    <x v="1"/>
    <s v="Obesity"/>
    <s v="Normal"/>
    <d v="1995-06-27T00:00:00"/>
    <n v="4846.92"/>
    <s v="tier - 2"/>
    <s v="tier - 3"/>
    <s v="R1017"/>
    <n v="27"/>
  </r>
  <r>
    <s v="Id1785"/>
    <s v="Youngseong"/>
    <n v="33.97"/>
    <n v="5.6"/>
    <s v="yes"/>
    <s v="No"/>
    <s v="No"/>
    <n v="0"/>
    <x v="1"/>
    <s v="Obesity"/>
    <s v="Normal"/>
    <d v="2001-09-07T00:00:00"/>
    <n v="4846.53"/>
    <s v="tier - 2"/>
    <s v="tier - 3"/>
    <s v="R1021"/>
    <n v="21"/>
  </r>
  <r>
    <s v="Id1786"/>
    <s v="John"/>
    <n v="16.57"/>
    <n v="9.99"/>
    <s v="No"/>
    <s v="No"/>
    <s v="No"/>
    <n v="0"/>
    <x v="1"/>
    <s v="Underweight"/>
    <s v="Diabetes"/>
    <d v="1974-07-11T00:00:00"/>
    <n v="4844.67"/>
    <s v="tier - 2"/>
    <s v="tier - 2"/>
    <s v="R1013"/>
    <n v="48"/>
  </r>
  <r>
    <s v="Id1787"/>
    <s v="Brandon S."/>
    <n v="17.55"/>
    <n v="5.93"/>
    <s v="No"/>
    <s v="No"/>
    <s v="Yes"/>
    <n v="1"/>
    <x v="1"/>
    <s v="Underweight"/>
    <s v="Prediabetes"/>
    <d v="1979-09-13T00:00:00"/>
    <n v="4843.79"/>
    <s v="tier - 2"/>
    <s v="tier - 3"/>
    <s v="R1013"/>
    <n v="43"/>
  </r>
  <r>
    <s v="Id1788"/>
    <s v="Sean P"/>
    <n v="29.41"/>
    <n v="6.29"/>
    <s v="yes"/>
    <s v="No"/>
    <s v="No"/>
    <n v="1"/>
    <x v="1"/>
    <s v="Overweight"/>
    <s v="Prediabetes"/>
    <d v="1995-07-29T00:00:00"/>
    <n v="4840.95"/>
    <s v="tier - 2"/>
    <s v="tier - 1"/>
    <s v="R1021"/>
    <n v="27"/>
  </r>
  <r>
    <s v="Id1789"/>
    <s v="Scott"/>
    <n v="17.91"/>
    <n v="5.65"/>
    <s v="No"/>
    <s v="No"/>
    <s v="No"/>
    <n v="1"/>
    <x v="1"/>
    <s v="Underweight"/>
    <s v="Normal"/>
    <d v="1984-08-15T00:00:00"/>
    <n v="4839.18"/>
    <s v="tier - 2"/>
    <s v="tier - 1"/>
    <s v="R1012"/>
    <n v="38"/>
  </r>
  <r>
    <s v="Id1790"/>
    <s v="Janez"/>
    <n v="31.57"/>
    <n v="6.15"/>
    <s v="No"/>
    <s v="No"/>
    <s v="No"/>
    <n v="1"/>
    <x v="1"/>
    <s v="Obesity"/>
    <s v="Prediabetes"/>
    <d v="1992-10-10T00:00:00"/>
    <n v="4837.58"/>
    <s v="tier - 3"/>
    <s v="tier - 2"/>
    <s v="R1013"/>
    <n v="30"/>
  </r>
  <r>
    <s v="Id1791"/>
    <s v="John I. Jr."/>
    <n v="33.18"/>
    <n v="5.22"/>
    <s v="No"/>
    <s v="yes"/>
    <s v="No"/>
    <n v="1"/>
    <x v="1"/>
    <s v="Obesity"/>
    <s v="Normal"/>
    <d v="2000-08-11T00:00:00"/>
    <n v="4835.43"/>
    <s v="tier - 2"/>
    <s v="tier - 2"/>
    <s v="R1021"/>
    <n v="22"/>
  </r>
  <r>
    <s v="Id1792"/>
    <s v="Heather"/>
    <n v="37"/>
    <n v="11.66"/>
    <s v="No"/>
    <s v="No"/>
    <s v="No"/>
    <n v="0"/>
    <x v="1"/>
    <s v="Obesity"/>
    <s v="Diabetes"/>
    <d v="2002-12-27T00:00:00"/>
    <n v="4830.63"/>
    <s v="tier - 2"/>
    <s v="tier - 1"/>
    <s v="R1011"/>
    <n v="20"/>
  </r>
  <r>
    <s v="Id1793"/>
    <s v="Michael"/>
    <n v="18.905000000000001"/>
    <n v="4.91"/>
    <s v="yes"/>
    <s v="No"/>
    <s v="No"/>
    <n v="1"/>
    <x v="1"/>
    <s v="Healthy Weight"/>
    <s v="Normal"/>
    <d v="1995-11-01T00:00:00"/>
    <n v="4827.8999999999996"/>
    <s v="tier - 1"/>
    <s v="tier - 2"/>
    <s v="?"/>
    <n v="27"/>
  </r>
  <r>
    <s v="Id1794"/>
    <s v="Kathleen"/>
    <n v="20.03"/>
    <n v="9.25"/>
    <s v="yes"/>
    <s v="No"/>
    <s v="No"/>
    <n v="0"/>
    <x v="1"/>
    <s v="Healthy Weight"/>
    <s v="Diabetes"/>
    <d v="1981-12-03T00:00:00"/>
    <n v="4827.1000000000004"/>
    <s v="tier - 2"/>
    <s v="tier - 1"/>
    <s v="R1013"/>
    <n v="41"/>
  </r>
  <r>
    <s v="Id1795"/>
    <s v="Ryan M"/>
    <n v="16.7"/>
    <n v="11.48"/>
    <s v="No"/>
    <s v="No"/>
    <s v="No"/>
    <n v="0"/>
    <x v="1"/>
    <s v="Underweight"/>
    <s v="Diabetes"/>
    <d v="1978-06-03T00:00:00"/>
    <n v="4812.34"/>
    <s v="tier - 2"/>
    <s v="tier - 3"/>
    <s v="R1013"/>
    <n v="45"/>
  </r>
  <r>
    <s v="Id1796"/>
    <s v="Sara"/>
    <n v="39.82"/>
    <n v="6.06"/>
    <s v="No"/>
    <s v="No"/>
    <s v="No"/>
    <n v="0"/>
    <x v="1"/>
    <s v="Obesity"/>
    <s v="Prediabetes"/>
    <d v="1989-06-16T00:00:00"/>
    <n v="4795.66"/>
    <s v="tier - 2"/>
    <s v="tier - 1"/>
    <s v="R1013"/>
    <n v="33"/>
  </r>
  <r>
    <s v="Id1797"/>
    <s v="Deniz"/>
    <n v="22.04"/>
    <n v="5.86"/>
    <s v="No"/>
    <s v="No"/>
    <s v="No"/>
    <n v="1"/>
    <x v="1"/>
    <s v="Healthy Weight"/>
    <s v="Prediabetes"/>
    <d v="1987-08-22T00:00:00"/>
    <n v="4787.42"/>
    <s v="tier - 2"/>
    <s v="tier - 3"/>
    <s v="R1013"/>
    <n v="35"/>
  </r>
  <r>
    <s v="Id1798"/>
    <s v="Shannon L."/>
    <n v="28.27"/>
    <n v="5.33"/>
    <s v="No"/>
    <s v="No"/>
    <s v="No"/>
    <n v="0"/>
    <x v="1"/>
    <s v="Overweight"/>
    <s v="Normal"/>
    <d v="1989-07-09T00:00:00"/>
    <n v="4779.6000000000004"/>
    <s v="tier - 2"/>
    <s v="tier - 3"/>
    <s v="R1013"/>
    <n v="33"/>
  </r>
  <r>
    <s v="Id1799"/>
    <s v="Kaitlin M."/>
    <n v="18.5"/>
    <n v="5.33"/>
    <s v="No"/>
    <s v="No"/>
    <s v="No"/>
    <n v="0"/>
    <x v="1"/>
    <s v="Healthy Weight"/>
    <s v="Normal"/>
    <d v="1989-11-01T00:00:00"/>
    <n v="4766.0200000000004"/>
    <s v="tier - 2"/>
    <s v="tier - 3"/>
    <s v="R1011"/>
    <n v="33"/>
  </r>
  <r>
    <s v="Id1800"/>
    <s v="Alfredo"/>
    <n v="38.6"/>
    <n v="6.02"/>
    <s v="No"/>
    <s v="No"/>
    <s v="No"/>
    <n v="1"/>
    <x v="1"/>
    <s v="Obesity"/>
    <s v="Prediabetes"/>
    <d v="1987-09-27T00:00:00"/>
    <n v="4762.33"/>
    <s v="tier - 3"/>
    <s v="tier - 3"/>
    <s v="R1011"/>
    <n v="35"/>
  </r>
  <r>
    <s v="Id1801"/>
    <s v="Kristen"/>
    <n v="43.12"/>
    <n v="6.25"/>
    <s v="No"/>
    <s v="No"/>
    <s v="No"/>
    <n v="1"/>
    <x v="1"/>
    <s v="Obesity"/>
    <s v="Prediabetes"/>
    <d v="1992-06-16T00:00:00"/>
    <n v="4753.6400000000003"/>
    <s v="tier - 2"/>
    <s v="tier - 3"/>
    <s v="R1013"/>
    <n v="30"/>
  </r>
  <r>
    <s v="Id1802"/>
    <s v="Daniel"/>
    <n v="30.5"/>
    <n v="4.8099999999999996"/>
    <s v="No"/>
    <s v="No"/>
    <s v="No"/>
    <n v="1"/>
    <x v="1"/>
    <s v="Obesity"/>
    <s v="Normal"/>
    <d v="1987-12-22T00:00:00"/>
    <n v="4751.07"/>
    <s v="tier - 3"/>
    <s v="tier - 1"/>
    <s v="R1011"/>
    <n v="35"/>
  </r>
  <r>
    <s v="Id1803"/>
    <s v="Jonathan"/>
    <n v="27.61"/>
    <n v="4.5999999999999996"/>
    <s v="No"/>
    <s v="No"/>
    <s v="No"/>
    <n v="1"/>
    <x v="1"/>
    <s v="Overweight"/>
    <s v="Normal"/>
    <d v="1987-06-02T00:00:00"/>
    <n v="4747.05"/>
    <s v="tier - 2"/>
    <s v="tier - 2"/>
    <s v="R1013"/>
    <n v="36"/>
  </r>
  <r>
    <s v="Id1804"/>
    <s v="Troy"/>
    <n v="27.1"/>
    <n v="5.08"/>
    <s v="No"/>
    <s v="No"/>
    <s v="No"/>
    <n v="1"/>
    <x v="1"/>
    <s v="Overweight"/>
    <s v="Normal"/>
    <d v="1987-12-05T00:00:00"/>
    <n v="4746.34"/>
    <s v="tier - 2"/>
    <s v="tier - 2"/>
    <s v="R1011"/>
    <n v="35"/>
  </r>
  <r>
    <s v="Id1805"/>
    <s v="Daniel C"/>
    <n v="35.93"/>
    <n v="5.43"/>
    <s v="No"/>
    <s v="yes"/>
    <s v="No"/>
    <n v="1"/>
    <x v="1"/>
    <s v="Obesity"/>
    <s v="Normal"/>
    <d v="2004-10-24T00:00:00"/>
    <n v="4740.78"/>
    <s v="tier - 2"/>
    <s v="tier - 3"/>
    <s v="R1021"/>
    <n v="18"/>
  </r>
  <r>
    <s v="Id1806"/>
    <s v="Lauren"/>
    <n v="32.68"/>
    <n v="5.44"/>
    <s v="No"/>
    <s v="No"/>
    <s v="No"/>
    <n v="0"/>
    <x v="1"/>
    <s v="Obesity"/>
    <s v="Normal"/>
    <d v="1991-06-12T00:00:00"/>
    <n v="4738.2700000000004"/>
    <s v="tier - 2"/>
    <s v="tier - 3"/>
    <s v="R1012"/>
    <n v="31"/>
  </r>
  <r>
    <s v="Id1807"/>
    <s v="Jennefer"/>
    <n v="20.74"/>
    <n v="11.69"/>
    <s v="yes"/>
    <s v="No"/>
    <s v="No"/>
    <n v="1"/>
    <x v="1"/>
    <s v="Healthy Weight"/>
    <s v="Diabetes"/>
    <d v="1986-07-05T00:00:00"/>
    <n v="4734.6400000000003"/>
    <s v="tier - 2"/>
    <s v="tier - 1"/>
    <s v="R1013"/>
    <n v="36"/>
  </r>
  <r>
    <s v="Id1808"/>
    <s v="Tracey L."/>
    <n v="15.57"/>
    <n v="6.07"/>
    <s v="No"/>
    <s v="No"/>
    <s v="No"/>
    <n v="0"/>
    <x v="1"/>
    <s v="Underweight"/>
    <s v="Prediabetes"/>
    <d v="1980-12-02T00:00:00"/>
    <n v="4728.71"/>
    <s v="tier - 2"/>
    <s v="tier - 3"/>
    <s v="R1012"/>
    <n v="42"/>
  </r>
  <r>
    <s v="Id1809"/>
    <s v="Ashley"/>
    <n v="23.844999999999999"/>
    <n v="4.3600000000000003"/>
    <s v="No"/>
    <s v="No"/>
    <s v="No"/>
    <n v="0"/>
    <x v="1"/>
    <s v="Healthy Weight"/>
    <s v="Normal"/>
    <d v="1994-11-12T00:00:00"/>
    <n v="4719.74"/>
    <s v="tier - 2"/>
    <s v="tier - 1"/>
    <s v="R1012"/>
    <n v="28"/>
  </r>
  <r>
    <s v="Id1810"/>
    <s v="Cindy"/>
    <n v="22.895"/>
    <n v="5.24"/>
    <s v="No"/>
    <s v="No"/>
    <s v="No"/>
    <n v="1"/>
    <x v="1"/>
    <s v="Healthy Weight"/>
    <s v="Normal"/>
    <d v="1992-12-28T00:00:00"/>
    <n v="4719.5200000000004"/>
    <s v="tier - 2"/>
    <s v="tier - 2"/>
    <s v="R1024"/>
    <n v="30"/>
  </r>
  <r>
    <s v="Id1811"/>
    <s v="Esther"/>
    <n v="21.945"/>
    <n v="5.37"/>
    <s v="No"/>
    <s v="No"/>
    <s v="No"/>
    <n v="1"/>
    <x v="1"/>
    <s v="Healthy Weight"/>
    <s v="Normal"/>
    <d v="1992-09-09T00:00:00"/>
    <n v="4718.2"/>
    <s v="tier - 2"/>
    <s v="tier - 3"/>
    <s v="R1024"/>
    <n v="30"/>
  </r>
  <r>
    <s v="Id1812"/>
    <s v="Jackie"/>
    <n v="19.47"/>
    <n v="6.6"/>
    <s v="yes"/>
    <s v="No"/>
    <s v="No"/>
    <n v="0"/>
    <x v="1"/>
    <s v="Healthy Weight"/>
    <s v="Diabetes"/>
    <d v="1981-11-12T00:00:00"/>
    <n v="4712.12"/>
    <s v="tier - 2"/>
    <s v="tier - 3"/>
    <s v="R1011"/>
    <n v="41"/>
  </r>
  <r>
    <s v="Id1813"/>
    <s v="Timothy P."/>
    <n v="15.61"/>
    <n v="5.77"/>
    <s v="No"/>
    <s v="No"/>
    <s v="No"/>
    <n v="0"/>
    <x v="1"/>
    <s v="Underweight"/>
    <s v="Prediabetes"/>
    <d v="1977-12-04T00:00:00"/>
    <n v="4699.47"/>
    <s v="tier - 2"/>
    <s v="tier - 3"/>
    <s v="R1013"/>
    <n v="45"/>
  </r>
  <r>
    <s v="Id1814"/>
    <s v="Lauren"/>
    <n v="28.6"/>
    <n v="6.08"/>
    <s v="No"/>
    <s v="No"/>
    <s v="Yes"/>
    <n v="1"/>
    <x v="1"/>
    <s v="Overweight"/>
    <s v="Prediabetes"/>
    <d v="2003-08-22T00:00:00"/>
    <n v="4687.8"/>
    <s v="tier - 2"/>
    <s v="tier - 3"/>
    <s v="R1011"/>
    <n v="19"/>
  </r>
  <r>
    <s v="Id1815"/>
    <s v="Benjamin"/>
    <n v="46.53"/>
    <n v="4.16"/>
    <s v="No"/>
    <s v="No"/>
    <s v="No"/>
    <n v="0"/>
    <x v="1"/>
    <s v="Obesity"/>
    <s v="Normal"/>
    <d v="1990-09-04T00:00:00"/>
    <n v="4686.3900000000003"/>
    <s v="tier - 3"/>
    <s v="tier - 3"/>
    <s v="R1013"/>
    <n v="32"/>
  </r>
  <r>
    <s v="Id1816"/>
    <s v="Hugo M"/>
    <n v="34.99"/>
    <n v="5.0999999999999996"/>
    <s v="No"/>
    <s v="No"/>
    <s v="Yes"/>
    <n v="1"/>
    <x v="1"/>
    <s v="Obesity"/>
    <s v="Normal"/>
    <d v="2003-07-04T00:00:00"/>
    <n v="4678.8"/>
    <s v="tier - 2"/>
    <s v="tier - 1"/>
    <s v="R1021"/>
    <n v="19"/>
  </r>
  <r>
    <s v="Id1817"/>
    <s v="Daniel J. Jr."/>
    <n v="17.05"/>
    <n v="5.3"/>
    <s v="No"/>
    <s v="No"/>
    <s v="Yes"/>
    <n v="1"/>
    <x v="1"/>
    <s v="Underweight"/>
    <s v="Normal"/>
    <d v="1979-09-18T00:00:00"/>
    <n v="4674.2"/>
    <s v="tier - 2"/>
    <s v="tier - 1"/>
    <s v="R1013"/>
    <n v="43"/>
  </r>
  <r>
    <s v="Id1818"/>
    <s v="Justin R"/>
    <n v="37.18"/>
    <n v="4.9000000000000004"/>
    <s v="No"/>
    <s v="No"/>
    <s v="No"/>
    <n v="0"/>
    <x v="1"/>
    <s v="Obesity"/>
    <s v="Normal"/>
    <d v="1990-09-13T00:00:00"/>
    <n v="4673.3900000000003"/>
    <s v="tier - 2"/>
    <s v="tier - 1"/>
    <s v="R1013"/>
    <n v="32"/>
  </r>
  <r>
    <s v="Id1819"/>
    <s v="Colin"/>
    <n v="35.200000000000003"/>
    <n v="5.55"/>
    <s v="No"/>
    <s v="No"/>
    <s v="No"/>
    <n v="0"/>
    <x v="1"/>
    <s v="Obesity"/>
    <s v="Normal"/>
    <d v="1990-06-26T00:00:00"/>
    <n v="4670.6400000000003"/>
    <s v="tier - 2"/>
    <s v="tier - 2"/>
    <s v="R1011"/>
    <n v="32"/>
  </r>
  <r>
    <s v="Id1820"/>
    <s v="Rob"/>
    <n v="37.335000000000001"/>
    <n v="4.95"/>
    <s v="No"/>
    <s v="No"/>
    <s v="No"/>
    <n v="0"/>
    <x v="1"/>
    <s v="Obesity"/>
    <s v="Normal"/>
    <d v="1990-06-05T00:00:00"/>
    <n v="4667.6099999999997"/>
    <s v="tier - 3"/>
    <s v="tier - 3"/>
    <s v="R1016"/>
    <n v="33"/>
  </r>
  <r>
    <s v="Id1821"/>
    <s v="Patrick"/>
    <n v="27.265000000000001"/>
    <n v="6.46"/>
    <s v="yes"/>
    <s v="No"/>
    <s v="No"/>
    <n v="0"/>
    <x v="1"/>
    <s v="Overweight"/>
    <b v="0"/>
    <d v="1996-12-25T00:00:00"/>
    <n v="4661.29"/>
    <s v="tier - 2"/>
    <s v="tier - 1"/>
    <s v="R1017"/>
    <n v="26"/>
  </r>
  <r>
    <s v="Id1822"/>
    <s v="Austin D"/>
    <n v="30.8"/>
    <n v="4.9000000000000004"/>
    <s v="yes"/>
    <s v="No"/>
    <s v="No"/>
    <n v="0"/>
    <x v="1"/>
    <s v="Obesity"/>
    <s v="Normal"/>
    <d v="1985-10-22T00:00:00"/>
    <n v="4646.76"/>
    <s v="tier - 1"/>
    <s v="tier - 1"/>
    <s v="R1011"/>
    <n v="37"/>
  </r>
  <r>
    <s v="Id1823"/>
    <s v="Brittany"/>
    <n v="30.21"/>
    <n v="5.21"/>
    <s v="No"/>
    <s v="No"/>
    <s v="No"/>
    <n v="1"/>
    <x v="1"/>
    <s v="Obesity"/>
    <s v="Normal"/>
    <d v="1998-07-29T00:00:00"/>
    <n v="4618.08"/>
    <s v="tier - 2"/>
    <s v="tier - 1"/>
    <s v="R1012"/>
    <n v="24"/>
  </r>
  <r>
    <s v="Id1824"/>
    <s v="Matthew T"/>
    <n v="35.340000000000003"/>
    <n v="4.13"/>
    <s v="No"/>
    <s v="yes"/>
    <s v="No"/>
    <n v="1"/>
    <x v="1"/>
    <s v="Obesity"/>
    <s v="Normal"/>
    <d v="2000-10-02T00:00:00"/>
    <n v="4608.03"/>
    <s v="tier - 2"/>
    <s v="tier - 3"/>
    <s v="R1011"/>
    <n v="22"/>
  </r>
  <r>
    <s v="Id1825"/>
    <s v="Becky G."/>
    <n v="26.695"/>
    <n v="5.28"/>
    <s v="No"/>
    <s v="No"/>
    <s v="No"/>
    <n v="0"/>
    <x v="1"/>
    <s v="Overweight"/>
    <s v="Normal"/>
    <d v="1989-10-18T00:00:00"/>
    <n v="4571.41"/>
    <s v="tier - 2"/>
    <s v="tier - 2"/>
    <s v="R1012"/>
    <n v="33"/>
  </r>
  <r>
    <s v="Id1826"/>
    <s v="Virginie"/>
    <n v="29.355"/>
    <n v="4.68"/>
    <s v="yes"/>
    <s v="No"/>
    <s v="No"/>
    <n v="0"/>
    <x v="1"/>
    <s v="Overweight"/>
    <s v="Normal"/>
    <d v="1996-12-25T00:00:00"/>
    <n v="4564.1899999999996"/>
    <s v="tier - 2"/>
    <s v="tier - 2"/>
    <s v="R1024"/>
    <n v="26"/>
  </r>
  <r>
    <s v="Id1827"/>
    <s v="Allison A"/>
    <n v="29.59"/>
    <n v="4.0599999999999996"/>
    <s v="No"/>
    <s v="No"/>
    <s v="No"/>
    <n v="0"/>
    <x v="1"/>
    <s v="Overweight"/>
    <s v="Normal"/>
    <d v="1990-08-20T00:00:00"/>
    <n v="4562.84"/>
    <s v="tier - 2"/>
    <s v="tier - 2"/>
    <s v="R1013"/>
    <n v="32"/>
  </r>
  <r>
    <s v="Id1828"/>
    <s v="Julie"/>
    <n v="31.35"/>
    <n v="4.2"/>
    <s v="No"/>
    <s v="yes"/>
    <s v="No"/>
    <n v="1"/>
    <x v="1"/>
    <s v="Obesity"/>
    <s v="Normal"/>
    <d v="2004-12-22T00:00:00"/>
    <n v="4561.1899999999996"/>
    <s v="tier - 2"/>
    <s v="tier - 2"/>
    <s v="R1024"/>
    <n v="18"/>
  </r>
  <r>
    <s v="Id1829"/>
    <s v="Katherine"/>
    <n v="20.52"/>
    <n v="4.83"/>
    <s v="No"/>
    <s v="No"/>
    <s v="No"/>
    <n v="0"/>
    <x v="1"/>
    <s v="Healthy Weight"/>
    <s v="Normal"/>
    <d v="1990-08-17T00:00:00"/>
    <n v="4544.2299999999996"/>
    <s v="tier - 2"/>
    <s v="tier - 1"/>
    <s v="R1024"/>
    <n v="32"/>
  </r>
  <r>
    <s v="Id1830"/>
    <s v="Caleb"/>
    <n v="42.9"/>
    <n v="4.87"/>
    <s v="yes"/>
    <s v="No"/>
    <s v="No"/>
    <n v="1"/>
    <x v="1"/>
    <s v="Obesity"/>
    <s v="Normal"/>
    <d v="1988-09-13T00:00:00"/>
    <n v="4536.26"/>
    <s v="tier - 2"/>
    <s v="tier - 2"/>
    <s v="R1011"/>
    <n v="34"/>
  </r>
  <r>
    <s v="Id1831"/>
    <s v="Jaime"/>
    <n v="24.6"/>
    <n v="5.86"/>
    <s v="No"/>
    <s v="No"/>
    <s v="Yes"/>
    <n v="1"/>
    <x v="1"/>
    <s v="Healthy Weight"/>
    <s v="Prediabetes"/>
    <d v="1993-07-29T00:00:00"/>
    <n v="4529.4799999999996"/>
    <s v="tier - 2"/>
    <s v="tier - 1"/>
    <s v="R1011"/>
    <n v="29"/>
  </r>
  <r>
    <s v="Id1832"/>
    <s v="Hannah"/>
    <n v="28.405000000000001"/>
    <n v="4.12"/>
    <s v="No"/>
    <s v="No"/>
    <s v="No"/>
    <n v="1"/>
    <x v="1"/>
    <s v="Overweight"/>
    <s v="Normal"/>
    <d v="1992-09-13T00:00:00"/>
    <n v="4527.18"/>
    <s v="tier - 2"/>
    <s v="tier - 2"/>
    <s v="R1012"/>
    <n v="30"/>
  </r>
  <r>
    <s v="Id1833"/>
    <s v="Zachariah"/>
    <n v="34.674999999999997"/>
    <n v="5.71"/>
    <s v="yes"/>
    <s v="No"/>
    <s v="No"/>
    <n v="1"/>
    <x v="1"/>
    <s v="Obesity"/>
    <s v="Prediabetes"/>
    <d v="1988-11-21T00:00:00"/>
    <n v="4518.83"/>
    <s v="tier - 2"/>
    <s v="tier - 2"/>
    <s v="R1017"/>
    <n v="34"/>
  </r>
  <r>
    <s v="Id1834"/>
    <s v="Patricia A"/>
    <n v="18.850000000000001"/>
    <n v="6.03"/>
    <s v="No"/>
    <s v="No"/>
    <s v="No"/>
    <n v="1"/>
    <x v="1"/>
    <s v="Healthy Weight"/>
    <s v="Prediabetes"/>
    <d v="1987-11-05T00:00:00"/>
    <n v="4518.7700000000004"/>
    <s v="tier - 2"/>
    <s v="tier - 3"/>
    <s v="R1012"/>
    <n v="35"/>
  </r>
  <r>
    <s v="Id1835"/>
    <s v=".  Elizabeth A."/>
    <n v="34.130000000000003"/>
    <n v="5.65"/>
    <s v="No"/>
    <s v="No"/>
    <s v="Yes"/>
    <n v="1"/>
    <x v="1"/>
    <s v="Obesity"/>
    <s v="Normal"/>
    <d v="2003-11-02T00:00:00"/>
    <n v="4518.3999999999996"/>
    <s v="tier - 2"/>
    <s v="tier - 3"/>
    <s v="R1026"/>
    <n v="19"/>
  </r>
  <r>
    <s v="Id1836"/>
    <s v="Benjamin"/>
    <n v="17.34"/>
    <n v="5.05"/>
    <s v="No"/>
    <s v="No"/>
    <s v="No"/>
    <n v="0"/>
    <x v="1"/>
    <s v="Underweight"/>
    <s v="Normal"/>
    <d v="1980-08-16T00:00:00"/>
    <n v="4515.71"/>
    <s v="tier - 2"/>
    <s v="tier - 3"/>
    <s v="R1013"/>
    <n v="42"/>
  </r>
  <r>
    <s v="Id1837"/>
    <s v="Breno"/>
    <n v="17.440000000000001"/>
    <n v="6.26"/>
    <s v="No"/>
    <s v="No"/>
    <s v="No"/>
    <n v="0"/>
    <x v="1"/>
    <s v="Underweight"/>
    <s v="Prediabetes"/>
    <d v="1982-12-27T00:00:00"/>
    <n v="4511.41"/>
    <s v="tier - 2"/>
    <s v="tier - 3"/>
    <s v="R1013"/>
    <n v="40"/>
  </r>
  <r>
    <s v="Id1838"/>
    <s v="Takaya"/>
    <n v="33.659999999999997"/>
    <n v="4.08"/>
    <s v="yes"/>
    <s v="No"/>
    <s v="Yes"/>
    <n v="1"/>
    <x v="1"/>
    <s v="Obesity"/>
    <s v="Normal"/>
    <d v="1997-06-13T00:00:00"/>
    <n v="4504.66"/>
    <s v="tier - 1"/>
    <s v="tier - 2"/>
    <s v="R1013"/>
    <n v="25"/>
  </r>
  <r>
    <s v="Id1839"/>
    <s v="Thomas IV"/>
    <n v="21.375"/>
    <n v="6.19"/>
    <s v="yes"/>
    <s v="No"/>
    <s v="No"/>
    <n v="1"/>
    <x v="1"/>
    <s v="Healthy Weight"/>
    <s v="Prediabetes"/>
    <d v="1988-07-26T00:00:00"/>
    <n v="4500.34"/>
    <s v="tier - 2"/>
    <s v="tier - 1"/>
    <s v="R1017"/>
    <n v="34"/>
  </r>
  <r>
    <s v="Id1840"/>
    <s v="Bradley E"/>
    <n v="27.14"/>
    <n v="6.01"/>
    <s v="No"/>
    <s v="No"/>
    <s v="No"/>
    <n v="1"/>
    <x v="1"/>
    <s v="Overweight"/>
    <s v="Prediabetes"/>
    <d v="1992-10-12T00:00:00"/>
    <n v="4488.58"/>
    <s v="tier - 2"/>
    <s v="tier - 3"/>
    <s v="R1012"/>
    <n v="30"/>
  </r>
  <r>
    <s v="Id1841"/>
    <s v="Megan"/>
    <n v="35.78"/>
    <n v="6.07"/>
    <s v="No"/>
    <s v="yes"/>
    <s v="No"/>
    <n v="1"/>
    <x v="1"/>
    <s v="Obesity"/>
    <s v="Prediabetes"/>
    <d v="2004-08-18T00:00:00"/>
    <n v="4468.25"/>
    <s v="tier - 2"/>
    <s v="tier - 2"/>
    <s v="R1012"/>
    <n v="18"/>
  </r>
  <r>
    <s v="Id1842"/>
    <s v="Ruby J"/>
    <n v="34.96"/>
    <n v="5.63"/>
    <s v="No"/>
    <s v="No"/>
    <s v="No"/>
    <n v="0"/>
    <x v="1"/>
    <s v="Obesity"/>
    <s v="Normal"/>
    <d v="1999-09-20T00:00:00"/>
    <n v="4466.62"/>
    <s v="tier - 2"/>
    <s v="tier - 2"/>
    <s v="R1012"/>
    <n v="23"/>
  </r>
  <r>
    <s v="Id1843"/>
    <s v="Bart"/>
    <n v="38.39"/>
    <n v="6.05"/>
    <s v="No"/>
    <s v="No"/>
    <s v="No"/>
    <n v="0"/>
    <x v="1"/>
    <s v="Obesity"/>
    <s v="Prediabetes"/>
    <d v="1991-12-04T00:00:00"/>
    <n v="4463.21"/>
    <s v="tier - 3"/>
    <s v="tier - 3"/>
    <s v="R1013"/>
    <n v="31"/>
  </r>
  <r>
    <s v="Id1844"/>
    <s v="Robert A."/>
    <n v="33.82"/>
    <n v="4.6500000000000004"/>
    <s v="No"/>
    <s v="No"/>
    <s v="No"/>
    <n v="0"/>
    <x v="1"/>
    <s v="Obesity"/>
    <s v="Normal"/>
    <d v="1990-10-15T00:00:00"/>
    <n v="4462.72"/>
    <s v="tier - 2"/>
    <s v="tier - 3"/>
    <s v="R1012"/>
    <n v="32"/>
  </r>
  <r>
    <s v="Id1845"/>
    <s v="Adam"/>
    <n v="27.835000000000001"/>
    <n v="5.37"/>
    <s v="No"/>
    <s v="No"/>
    <s v="No"/>
    <n v="0"/>
    <x v="1"/>
    <s v="Overweight"/>
    <s v="Normal"/>
    <d v="1990-11-08T00:00:00"/>
    <n v="4454.3999999999996"/>
    <s v="tier - 2"/>
    <s v="tier - 3"/>
    <s v="R1012"/>
    <n v="32"/>
  </r>
  <r>
    <s v="Id1846"/>
    <s v="Yemane Adhane"/>
    <n v="33"/>
    <n v="5.39"/>
    <s v="No"/>
    <s v="No"/>
    <s v="No"/>
    <n v="0"/>
    <x v="1"/>
    <s v="Obesity"/>
    <s v="Normal"/>
    <d v="1994-09-28T00:00:00"/>
    <n v="4449.46"/>
    <s v="tier - 1"/>
    <s v="tier - 2"/>
    <s v="R1013"/>
    <n v="28"/>
  </r>
  <r>
    <s v="Id1847"/>
    <s v="Jesse A."/>
    <n v="26.885000000000002"/>
    <n v="5.86"/>
    <s v="No"/>
    <s v="No"/>
    <s v="No"/>
    <n v="0"/>
    <x v="1"/>
    <s v="Overweight"/>
    <s v="Prediabetes"/>
    <d v="1991-10-03T00:00:00"/>
    <n v="4441.21"/>
    <s v="tier - 1"/>
    <s v="tier - 2"/>
    <s v="R1014"/>
    <n v="31"/>
  </r>
  <r>
    <s v="Id1848"/>
    <s v="Bird"/>
    <n v="29.26"/>
    <n v="4.4400000000000004"/>
    <s v="No"/>
    <s v="No"/>
    <s v="No"/>
    <n v="0"/>
    <x v="1"/>
    <s v="Overweight"/>
    <s v="Normal"/>
    <d v="1994-12-24T00:00:00"/>
    <n v="4438.26"/>
    <s v="tier - 2"/>
    <s v="tier - 3"/>
    <s v="R1017"/>
    <n v="28"/>
  </r>
  <r>
    <s v="Id1849"/>
    <s v="Patrick M."/>
    <n v="26.98"/>
    <n v="4.41"/>
    <s v="No"/>
    <s v="No"/>
    <s v="No"/>
    <n v="0"/>
    <x v="1"/>
    <s v="Overweight"/>
    <s v="Normal"/>
    <d v="1994-12-08T00:00:00"/>
    <n v="4435.09"/>
    <s v="tier - 3"/>
    <s v="tier - 2"/>
    <s v="R1016"/>
    <n v="28"/>
  </r>
  <r>
    <s v="Id1850"/>
    <s v="Kyle"/>
    <n v="32.11"/>
    <n v="5.19"/>
    <s v="No"/>
    <s v="No"/>
    <s v="Yes"/>
    <n v="1"/>
    <x v="1"/>
    <s v="Obesity"/>
    <s v="Normal"/>
    <d v="1993-12-23T00:00:00"/>
    <n v="4433.92"/>
    <s v="tier - 2"/>
    <s v="tier - 2"/>
    <s v="R1012"/>
    <n v="29"/>
  </r>
  <r>
    <s v="Id1851"/>
    <s v="Ryan"/>
    <n v="31.73"/>
    <n v="5.16"/>
    <s v="No"/>
    <s v="No"/>
    <s v="Yes"/>
    <n v="1"/>
    <x v="1"/>
    <s v="Obesity"/>
    <s v="Normal"/>
    <d v="1993-06-04T00:00:00"/>
    <n v="4433.3900000000003"/>
    <s v="tier - 2"/>
    <s v="tier - 3"/>
    <s v="R1012"/>
    <n v="30"/>
  </r>
  <r>
    <s v="Id1852"/>
    <s v="Yuri"/>
    <n v="22.515000000000001"/>
    <n v="4.24"/>
    <s v="No"/>
    <s v="No"/>
    <s v="No"/>
    <n v="0"/>
    <x v="1"/>
    <s v="Healthy Weight"/>
    <s v="Normal"/>
    <d v="1994-09-29T00:00:00"/>
    <n v="4428.8900000000003"/>
    <s v="tier - 3"/>
    <s v="tier - 1"/>
    <s v="R1017"/>
    <n v="28"/>
  </r>
  <r>
    <s v="Id1853"/>
    <s v="Ryan"/>
    <n v="25.9"/>
    <n v="5.45"/>
    <s v="No"/>
    <s v="No"/>
    <s v="No"/>
    <n v="1"/>
    <x v="1"/>
    <s v="Overweight"/>
    <s v="Normal"/>
    <d v="1992-12-15T00:00:00"/>
    <n v="4420.95"/>
    <s v="tier - 2"/>
    <s v="tier - 3"/>
    <s v="R1020"/>
    <n v="30"/>
  </r>
  <r>
    <s v="Id1854"/>
    <s v="Debbie"/>
    <n v="27.72"/>
    <n v="5.03"/>
    <s v="yes"/>
    <s v="No"/>
    <s v="No"/>
    <n v="1"/>
    <x v="1"/>
    <s v="Overweight"/>
    <s v="Normal"/>
    <d v="1988-08-16T00:00:00"/>
    <n v="4415.16"/>
    <s v="tier - 2"/>
    <s v="tier - 1"/>
    <s v="R1013"/>
    <n v="34"/>
  </r>
  <r>
    <s v="Id1855"/>
    <s v="Mark D"/>
    <n v="31.5"/>
    <n v="9.6199999999999992"/>
    <s v="yes"/>
    <s v="No"/>
    <s v="No"/>
    <n v="1"/>
    <x v="1"/>
    <s v="Obesity"/>
    <s v="Diabetes"/>
    <d v="1986-07-13T00:00:00"/>
    <n v="4402.2299999999996"/>
    <s v="tier - 2"/>
    <s v="tier - 2"/>
    <s v="R1011"/>
    <n v="36"/>
  </r>
  <r>
    <s v="Id1856"/>
    <s v="Christopher"/>
    <n v="29.7"/>
    <n v="6.77"/>
    <s v="yes"/>
    <s v="No"/>
    <s v="No"/>
    <n v="1"/>
    <x v="1"/>
    <s v="Overweight"/>
    <s v="Diabetes"/>
    <d v="1986-09-11T00:00:00"/>
    <n v="4399.7299999999996"/>
    <s v="tier - 3"/>
    <s v="tier - 2"/>
    <s v="R1013"/>
    <n v="36"/>
  </r>
  <r>
    <s v="Id1857"/>
    <s v="Daniell L"/>
    <n v="21.26"/>
    <n v="5.36"/>
    <s v="yes"/>
    <s v="No"/>
    <s v="No"/>
    <n v="1"/>
    <x v="1"/>
    <s v="Healthy Weight"/>
    <s v="Normal"/>
    <d v="1988-12-18T00:00:00"/>
    <n v="4397.3100000000004"/>
    <s v="tier - 2"/>
    <s v="tier - 2"/>
    <s v="R1013"/>
    <n v="34"/>
  </r>
  <r>
    <s v="Id1858"/>
    <s v="Janne"/>
    <n v="17.09"/>
    <n v="5.69"/>
    <s v="No"/>
    <s v="No"/>
    <s v="No"/>
    <n v="0"/>
    <x v="1"/>
    <s v="Underweight"/>
    <s v="Normal"/>
    <d v="1982-06-29T00:00:00"/>
    <n v="4392.7"/>
    <s v="tier - 2"/>
    <s v="tier - 2"/>
    <s v="R1013"/>
    <n v="40"/>
  </r>
  <r>
    <s v="Id1859"/>
    <s v="Martina"/>
    <n v="24.3"/>
    <n v="4.9000000000000004"/>
    <s v="yes"/>
    <s v="No"/>
    <s v="Yes"/>
    <n v="1"/>
    <x v="1"/>
    <s v="Healthy Weight"/>
    <s v="Normal"/>
    <d v="1997-12-29T00:00:00"/>
    <n v="4391.6499999999996"/>
    <s v="tier - 2"/>
    <s v="tier - 2"/>
    <s v="R1011"/>
    <n v="25"/>
  </r>
  <r>
    <s v="Id1860"/>
    <s v="Elizabeth L"/>
    <n v="29.734999999999999"/>
    <n v="5.78"/>
    <s v="No"/>
    <s v="No"/>
    <s v="No"/>
    <n v="0"/>
    <x v="1"/>
    <s v="Overweight"/>
    <s v="Prediabetes"/>
    <d v="1990-12-28T00:00:00"/>
    <n v="4357.04"/>
    <s v="tier - 2"/>
    <s v="tier - 3"/>
    <s v="R1012"/>
    <n v="32"/>
  </r>
  <r>
    <s v="Id1861"/>
    <s v="Stephanie C."/>
    <n v="29.26"/>
    <n v="4.7"/>
    <s v="No"/>
    <s v="No"/>
    <s v="No"/>
    <n v="0"/>
    <x v="1"/>
    <s v="Overweight"/>
    <s v="Normal"/>
    <d v="1991-12-13T00:00:00"/>
    <n v="4350.51"/>
    <s v="tier - 2"/>
    <s v="tier - 2"/>
    <s v="R1013"/>
    <n v="31"/>
  </r>
  <r>
    <s v="Id1862"/>
    <s v="Katie"/>
    <n v="33"/>
    <n v="6.28"/>
    <s v="No"/>
    <s v="No"/>
    <s v="No"/>
    <n v="0"/>
    <x v="1"/>
    <s v="Obesity"/>
    <s v="Prediabetes"/>
    <d v="1994-11-01T00:00:00"/>
    <n v="4349.46"/>
    <s v="tier - 2"/>
    <s v="tier - 2"/>
    <s v="R1013"/>
    <n v="28"/>
  </r>
  <r>
    <s v="Id1863"/>
    <s v="Callie"/>
    <n v="31.065000000000001"/>
    <n v="4.2300000000000004"/>
    <s v="No"/>
    <s v="No"/>
    <s v="No"/>
    <n v="0"/>
    <x v="1"/>
    <s v="Obesity"/>
    <s v="Normal"/>
    <d v="1991-12-01T00:00:00"/>
    <n v="4347.0200000000004"/>
    <s v="tier - 2"/>
    <s v="tier - 1"/>
    <s v="R1024"/>
    <n v="31"/>
  </r>
  <r>
    <s v="Id1864"/>
    <s v="Inna"/>
    <n v="26.51"/>
    <n v="6.17"/>
    <s v="No"/>
    <s v="No"/>
    <s v="No"/>
    <n v="0"/>
    <x v="1"/>
    <s v="Overweight"/>
    <s v="Prediabetes"/>
    <d v="1994-10-26T00:00:00"/>
    <n v="4340.4399999999996"/>
    <s v="tier - 2"/>
    <s v="tier - 1"/>
    <s v="R1013"/>
    <n v="28"/>
  </r>
  <r>
    <s v="Id1865"/>
    <s v="Mary K."/>
    <n v="28.88"/>
    <n v="4.96"/>
    <s v="No"/>
    <s v="No"/>
    <s v="No"/>
    <n v="0"/>
    <x v="1"/>
    <s v="Overweight"/>
    <s v="Normal"/>
    <d v="1994-10-02T00:00:00"/>
    <n v="4337.74"/>
    <s v="tier - 2"/>
    <s v="tier - 1"/>
    <s v="R1024"/>
    <n v="28"/>
  </r>
  <r>
    <s v="Id1866"/>
    <s v="Samuel M."/>
    <n v="35.814999999999998"/>
    <n v="5.1100000000000003"/>
    <s v="yes"/>
    <s v="No"/>
    <s v="No"/>
    <n v="1"/>
    <x v="1"/>
    <s v="Obesity"/>
    <s v="Normal"/>
    <d v="1988-11-19T00:00:00"/>
    <n v="4320.41"/>
    <s v="tier - 2"/>
    <s v="tier - 1"/>
    <s v="R1012"/>
    <n v="34"/>
  </r>
  <r>
    <s v="Id1867"/>
    <s v="Kimberly"/>
    <n v="21.28"/>
    <n v="4.05"/>
    <s v="No"/>
    <s v="yes"/>
    <s v="No"/>
    <n v="1"/>
    <x v="1"/>
    <s v="Healthy Weight"/>
    <s v="Normal"/>
    <d v="2000-10-25T00:00:00"/>
    <n v="4296.2700000000004"/>
    <s v="tier - 2"/>
    <s v="tier - 3"/>
    <s v="R1012"/>
    <n v="22"/>
  </r>
  <r>
    <s v="Id1868"/>
    <s v="Tom J."/>
    <n v="33.81"/>
    <n v="6.49"/>
    <s v="No"/>
    <s v="No"/>
    <s v="Yes"/>
    <n v="1"/>
    <x v="1"/>
    <s v="Obesity"/>
    <b v="0"/>
    <d v="2003-07-08T00:00:00"/>
    <n v="4278.55"/>
    <s v="tier - 2"/>
    <s v="tier - 1"/>
    <s v="R1021"/>
    <n v="19"/>
  </r>
  <r>
    <s v="Id1869"/>
    <s v="Zachary"/>
    <n v="44.22"/>
    <n v="4.1900000000000004"/>
    <s v="No"/>
    <s v="No"/>
    <s v="No"/>
    <n v="1"/>
    <x v="1"/>
    <s v="Obesity"/>
    <s v="Normal"/>
    <d v="1992-10-18T00:00:00"/>
    <n v="4266.17"/>
    <s v="tier - 3"/>
    <s v="tier - 2"/>
    <s v="R1013"/>
    <n v="30"/>
  </r>
  <r>
    <s v="Id1870"/>
    <s v="Dane"/>
    <n v="15.46"/>
    <n v="4.99"/>
    <s v="yes"/>
    <s v="No"/>
    <s v="Yes"/>
    <n v="1"/>
    <x v="1"/>
    <s v="Underweight"/>
    <s v="Normal"/>
    <d v="1983-12-20T00:00:00"/>
    <n v="4265.01"/>
    <s v="tier - 2"/>
    <s v="tier - 1"/>
    <s v="R1012"/>
    <n v="39"/>
  </r>
  <r>
    <s v="Id1871"/>
    <s v="Dougie J"/>
    <n v="30.3"/>
    <n v="4.7699999999999996"/>
    <s v="yes"/>
    <s v="No"/>
    <s v="No"/>
    <n v="1"/>
    <x v="1"/>
    <s v="Obesity"/>
    <s v="Normal"/>
    <d v="1995-06-14T00:00:00"/>
    <n v="4260.74"/>
    <s v="tier - 3"/>
    <s v="tier - 2"/>
    <s v="R1011"/>
    <n v="27"/>
  </r>
  <r>
    <s v="Id1872"/>
    <s v="Jeremiah H"/>
    <n v="16.670000000000002"/>
    <n v="5.46"/>
    <s v="No"/>
    <s v="No"/>
    <s v="No"/>
    <n v="0"/>
    <x v="1"/>
    <s v="Underweight"/>
    <s v="Normal"/>
    <d v="1982-08-16T00:00:00"/>
    <n v="4250.24"/>
    <s v="tier - 2"/>
    <s v="tier - 3"/>
    <s v="R1013"/>
    <n v="40"/>
  </r>
  <r>
    <s v="Id1873"/>
    <s v="Ashley J."/>
    <n v="28.594999999999999"/>
    <n v="5.43"/>
    <s v="No"/>
    <s v="No"/>
    <s v="No"/>
    <n v="0"/>
    <x v="1"/>
    <s v="Overweight"/>
    <s v="Normal"/>
    <d v="1991-11-01T00:00:00"/>
    <n v="4243.59"/>
    <s v="tier - 3"/>
    <s v="tier - 1"/>
    <s v="R1012"/>
    <n v="31"/>
  </r>
  <r>
    <s v="Id1874"/>
    <s v="Turner J."/>
    <n v="25.934999999999999"/>
    <n v="4.29"/>
    <s v="No"/>
    <s v="No"/>
    <s v="No"/>
    <n v="0"/>
    <x v="1"/>
    <s v="Overweight"/>
    <s v="Normal"/>
    <d v="1991-08-03T00:00:00"/>
    <n v="4239.8900000000003"/>
    <s v="tier - 2"/>
    <s v="tier - 2"/>
    <s v="R1012"/>
    <n v="31"/>
  </r>
  <r>
    <s v="Id1875"/>
    <s v="Roger"/>
    <n v="27.645"/>
    <n v="5.25"/>
    <s v="No"/>
    <s v="No"/>
    <s v="No"/>
    <n v="1"/>
    <x v="1"/>
    <s v="Overweight"/>
    <s v="Normal"/>
    <d v="1992-08-27T00:00:00"/>
    <n v="4237.13"/>
    <s v="tier - 3"/>
    <s v="tier - 1"/>
    <s v="R1016"/>
    <n v="30"/>
  </r>
  <r>
    <s v="Id1876"/>
    <s v="Pamela"/>
    <n v="30.1"/>
    <n v="4.04"/>
    <s v="No"/>
    <s v="No"/>
    <s v="No"/>
    <n v="1"/>
    <x v="1"/>
    <s v="Obesity"/>
    <s v="Normal"/>
    <d v="1998-08-14T00:00:00"/>
    <n v="4234.93"/>
    <s v="tier - 2"/>
    <s v="tier - 1"/>
    <s v="R1011"/>
    <n v="24"/>
  </r>
  <r>
    <s v="Id1877"/>
    <s v="Allison M."/>
    <n v="26.79"/>
    <n v="5"/>
    <s v="yes"/>
    <s v="No"/>
    <s v="Yes"/>
    <n v="1"/>
    <x v="1"/>
    <s v="Overweight"/>
    <s v="Normal"/>
    <d v="1997-09-06T00:00:00"/>
    <n v="4189.1099999999997"/>
    <s v="tier - 2"/>
    <s v="tier - 2"/>
    <s v="R1012"/>
    <n v="25"/>
  </r>
  <r>
    <s v="Id1878"/>
    <s v=".  Katherine H."/>
    <n v="27.1"/>
    <n v="4.01"/>
    <s v="yes"/>
    <s v="No"/>
    <s v="No"/>
    <n v="1"/>
    <x v="1"/>
    <s v="Overweight"/>
    <s v="Normal"/>
    <d v="1995-11-03T00:00:00"/>
    <n v="4188.7299999999996"/>
    <s v="tier - 2"/>
    <s v="tier - 2"/>
    <s v="R1025"/>
    <n v="27"/>
  </r>
  <r>
    <s v="Id1879"/>
    <s v="Robin"/>
    <n v="24.31"/>
    <n v="5.4"/>
    <s v="No"/>
    <s v="No"/>
    <s v="No"/>
    <n v="0"/>
    <x v="1"/>
    <s v="Healthy Weight"/>
    <s v="Normal"/>
    <d v="1989-11-25T00:00:00"/>
    <n v="4185.1000000000004"/>
    <s v="tier - 2"/>
    <s v="tier - 3"/>
    <s v="R1013"/>
    <n v="33"/>
  </r>
  <r>
    <s v="Id1880"/>
    <s v="Terri"/>
    <n v="15.53"/>
    <n v="5.81"/>
    <s v="No"/>
    <s v="No"/>
    <s v="No"/>
    <n v="1"/>
    <x v="1"/>
    <s v="Underweight"/>
    <s v="Prediabetes"/>
    <d v="1984-12-16T00:00:00"/>
    <n v="4163.21"/>
    <s v="tier - 2"/>
    <s v="tier - 2"/>
    <s v="R1012"/>
    <n v="38"/>
  </r>
  <r>
    <s v="Id1881"/>
    <s v="Eddie"/>
    <n v="30.7"/>
    <n v="5.82"/>
    <s v="No"/>
    <s v="No"/>
    <s v="No"/>
    <n v="1"/>
    <x v="1"/>
    <s v="Obesity"/>
    <s v="Prediabetes"/>
    <d v="1998-11-26T00:00:00"/>
    <n v="4154.97"/>
    <s v="tier - 2"/>
    <s v="tier - 1"/>
    <s v="R1012"/>
    <n v="24"/>
  </r>
  <r>
    <s v="Id1882"/>
    <s v="Pamela"/>
    <n v="33.33"/>
    <n v="4.82"/>
    <s v="No"/>
    <s v="No"/>
    <s v="No"/>
    <n v="1"/>
    <x v="1"/>
    <s v="Obesity"/>
    <s v="Normal"/>
    <d v="1992-12-04T00:00:00"/>
    <n v="4151.03"/>
    <s v="tier - 2"/>
    <s v="tier - 2"/>
    <s v="R1013"/>
    <n v="30"/>
  </r>
  <r>
    <s v="Id1883"/>
    <s v="Joyce"/>
    <n v="32.4"/>
    <n v="5.08"/>
    <s v="No"/>
    <s v="No"/>
    <s v="No"/>
    <n v="1"/>
    <x v="1"/>
    <s v="Obesity"/>
    <s v="Normal"/>
    <d v="1992-11-28T00:00:00"/>
    <n v="4149.74"/>
    <s v="tier - 2"/>
    <s v="tier - 1"/>
    <s v="R1011"/>
    <n v="30"/>
  </r>
  <r>
    <s v="Id1884"/>
    <s v="Alison W."/>
    <n v="27.93"/>
    <n v="5.59"/>
    <s v="No"/>
    <s v="No"/>
    <s v="No"/>
    <n v="1"/>
    <x v="1"/>
    <s v="Overweight"/>
    <s v="Normal"/>
    <d v="1992-12-18T00:00:00"/>
    <n v="4137.5200000000004"/>
    <s v="tier - 2"/>
    <s v="tier - 3"/>
    <s v="R1024"/>
    <n v="30"/>
  </r>
  <r>
    <s v="Id1885"/>
    <s v="Tammara C"/>
    <n v="21.754999999999999"/>
    <n v="5.12"/>
    <s v="No"/>
    <s v="No"/>
    <s v="No"/>
    <n v="0"/>
    <x v="1"/>
    <s v="Healthy Weight"/>
    <s v="Normal"/>
    <d v="1991-12-06T00:00:00"/>
    <n v="4134.08"/>
    <s v="tier - 2"/>
    <s v="tier - 1"/>
    <s v="R1012"/>
    <n v="31"/>
  </r>
  <r>
    <s v="Id1886"/>
    <s v="Dorota"/>
    <n v="25.934999999999999"/>
    <n v="4.95"/>
    <s v="No"/>
    <s v="No"/>
    <s v="No"/>
    <n v="0"/>
    <x v="1"/>
    <s v="Overweight"/>
    <s v="Normal"/>
    <d v="1994-06-21T00:00:00"/>
    <n v="4133.6400000000003"/>
    <s v="tier - 2"/>
    <s v="tier - 3"/>
    <s v="R1012"/>
    <n v="28"/>
  </r>
  <r>
    <s v="Id1887"/>
    <s v="Jose Norberto Sr."/>
    <n v="31.5"/>
    <n v="6.16"/>
    <s v="No"/>
    <s v="No"/>
    <s v="No"/>
    <n v="0"/>
    <x v="1"/>
    <s v="Obesity"/>
    <s v="Prediabetes"/>
    <d v="1990-08-14T00:00:00"/>
    <n v="4076.5"/>
    <s v="tier - 2"/>
    <s v="tier - 3"/>
    <s v="R1011"/>
    <n v="32"/>
  </r>
  <r>
    <s v="Id1888"/>
    <s v="Peter"/>
    <n v="30.03"/>
    <n v="6.41"/>
    <s v="No"/>
    <s v="No"/>
    <s v="No"/>
    <n v="0"/>
    <x v="1"/>
    <s v="Obesity"/>
    <b v="0"/>
    <d v="1990-12-01T00:00:00"/>
    <n v="4074.45"/>
    <s v="tier - 3"/>
    <s v="tier - 2"/>
    <s v="R1013"/>
    <n v="32"/>
  </r>
  <r>
    <s v="Id1889"/>
    <s v="Bryant"/>
    <n v="33.479999999999997"/>
    <n v="8.94"/>
    <s v="No"/>
    <s v="No"/>
    <s v="No"/>
    <n v="0"/>
    <x v="1"/>
    <s v="Obesity"/>
    <s v="Diabetes"/>
    <d v="2002-10-18T00:00:00"/>
    <n v="4070.51"/>
    <s v="tier - 2"/>
    <s v="tier - 1"/>
    <s v="R1012"/>
    <n v="20"/>
  </r>
  <r>
    <s v="Id1890"/>
    <s v="Christina"/>
    <n v="16.510000000000002"/>
    <n v="4.42"/>
    <s v="yes"/>
    <s v="No"/>
    <s v="Yes"/>
    <n v="1"/>
    <x v="1"/>
    <s v="Underweight"/>
    <s v="Normal"/>
    <d v="1983-08-16T00:00:00"/>
    <n v="4070.42"/>
    <s v="tier - 2"/>
    <s v="tier - 1"/>
    <s v="R1013"/>
    <n v="39"/>
  </r>
  <r>
    <s v="Id1891"/>
    <s v="John"/>
    <n v="33.155000000000001"/>
    <n v="5.3"/>
    <s v="yes"/>
    <s v="No"/>
    <s v="No"/>
    <n v="1"/>
    <x v="1"/>
    <s v="Obesity"/>
    <s v="Normal"/>
    <d v="1995-10-14T00:00:00"/>
    <n v="4058.71"/>
    <s v="tier - 3"/>
    <s v="tier - 3"/>
    <s v="R1012"/>
    <n v="27"/>
  </r>
  <r>
    <s v="Id1892"/>
    <s v="Eduardo"/>
    <n v="37.29"/>
    <n v="4.6399999999999997"/>
    <s v="No"/>
    <s v="No"/>
    <s v="Yes"/>
    <n v="1"/>
    <x v="1"/>
    <s v="Obesity"/>
    <s v="Normal"/>
    <d v="1993-12-13T00:00:00"/>
    <n v="4058.12"/>
    <s v="tier - 2"/>
    <s v="tier - 1"/>
    <s v="R1013"/>
    <n v="29"/>
  </r>
  <r>
    <s v="Id1893"/>
    <s v="Laura M."/>
    <n v="20.23"/>
    <n v="6.16"/>
    <s v="yes"/>
    <s v="No"/>
    <s v="No"/>
    <n v="1"/>
    <x v="1"/>
    <s v="Healthy Weight"/>
    <s v="Prediabetes"/>
    <d v="1988-06-30T00:00:00"/>
    <n v="4047.94"/>
    <s v="tier - 2"/>
    <s v="tier - 1"/>
    <s v="R1013"/>
    <n v="34"/>
  </r>
  <r>
    <s v="Id1894"/>
    <s v="Charlie"/>
    <n v="28.975000000000001"/>
    <n v="4.12"/>
    <s v="No"/>
    <s v="No"/>
    <s v="Yes"/>
    <n v="1"/>
    <x v="1"/>
    <s v="Overweight"/>
    <s v="Normal"/>
    <d v="1993-10-26T00:00:00"/>
    <n v="4040.56"/>
    <s v="tier - 3"/>
    <s v="tier - 3"/>
    <s v="R1015"/>
    <n v="29"/>
  </r>
  <r>
    <s v="Id1895"/>
    <s v="Melissa D."/>
    <n v="16.420000000000002"/>
    <n v="5.77"/>
    <s v="yes"/>
    <s v="No"/>
    <s v="Yes"/>
    <n v="1"/>
    <x v="1"/>
    <s v="Underweight"/>
    <s v="Prediabetes"/>
    <d v="1983-09-10T00:00:00"/>
    <n v="4039.9"/>
    <s v="tier - 2"/>
    <s v="tier - 1"/>
    <s v="R1013"/>
    <n v="39"/>
  </r>
  <r>
    <s v="Id1896"/>
    <s v="Dan C. Jr."/>
    <n v="17.559999999999999"/>
    <n v="6.2"/>
    <s v="No"/>
    <s v="No"/>
    <s v="No"/>
    <n v="1"/>
    <x v="1"/>
    <s v="Underweight"/>
    <s v="Prediabetes"/>
    <d v="1984-12-07T00:00:00"/>
    <n v="4038.41"/>
    <s v="tier - 2"/>
    <s v="tier - 1"/>
    <s v="R1013"/>
    <n v="38"/>
  </r>
  <r>
    <s v="Id1897"/>
    <s v="Matthew"/>
    <n v="24.13"/>
    <n v="4.3899999999999997"/>
    <s v="No"/>
    <s v="No"/>
    <s v="No"/>
    <n v="1"/>
    <x v="1"/>
    <s v="Healthy Weight"/>
    <s v="Normal"/>
    <d v="1992-08-11T00:00:00"/>
    <n v="4032.24"/>
    <s v="tier - 3"/>
    <s v="tier - 3"/>
    <s v="R1012"/>
    <n v="30"/>
  </r>
  <r>
    <s v="Id1898"/>
    <s v="Wesley C."/>
    <n v="19.95"/>
    <n v="5.13"/>
    <s v="No"/>
    <s v="yes"/>
    <s v="No"/>
    <n v="2"/>
    <x v="1"/>
    <s v="Healthy Weight"/>
    <s v="Normal"/>
    <d v="2000-09-13T00:00:00"/>
    <n v="4005.42"/>
    <s v="tier - 2"/>
    <s v="tier - 1"/>
    <s v="R1015"/>
    <n v="22"/>
  </r>
  <r>
    <s v="Id1899"/>
    <s v="Christopher"/>
    <n v="21.24"/>
    <n v="4.49"/>
    <s v="No"/>
    <s v="No"/>
    <s v="No"/>
    <n v="0"/>
    <x v="1"/>
    <s v="Healthy Weight"/>
    <s v="Normal"/>
    <d v="1989-06-10T00:00:00"/>
    <n v="4002.36"/>
    <s v="tier - 2"/>
    <s v="tier - 1"/>
    <s v="R1013"/>
    <n v="33"/>
  </r>
  <r>
    <s v="Id1900"/>
    <s v="Jessica"/>
    <n v="44.22"/>
    <n v="6.35"/>
    <s v="No"/>
    <s v="No"/>
    <s v="No"/>
    <n v="0"/>
    <x v="1"/>
    <s v="Obesity"/>
    <s v="Prediabetes"/>
    <d v="1990-06-01T00:00:00"/>
    <n v="3994.18"/>
    <s v="tier - 2"/>
    <s v="tier - 2"/>
    <s v="R1013"/>
    <n v="33"/>
  </r>
  <r>
    <s v="Id1901"/>
    <s v="Christin"/>
    <n v="41.1"/>
    <n v="5.79"/>
    <s v="No"/>
    <s v="No"/>
    <s v="No"/>
    <n v="0"/>
    <x v="1"/>
    <s v="Obesity"/>
    <s v="Prediabetes"/>
    <d v="1990-10-22T00:00:00"/>
    <n v="3989.84"/>
    <s v="tier - 2"/>
    <s v="tier - 2"/>
    <s v="R1011"/>
    <n v="32"/>
  </r>
  <r>
    <s v="Id1902"/>
    <s v="Sara"/>
    <n v="34.200000000000003"/>
    <n v="4.78"/>
    <s v="yes"/>
    <s v="No"/>
    <s v="No"/>
    <n v="0"/>
    <x v="1"/>
    <s v="Obesity"/>
    <s v="Normal"/>
    <d v="1996-11-08T00:00:00"/>
    <n v="3987.93"/>
    <s v="tier - 2"/>
    <s v="tier - 2"/>
    <s v="R1011"/>
    <n v="26"/>
  </r>
  <r>
    <s v="Id1903"/>
    <s v="Elizabeth"/>
    <n v="29.92"/>
    <n v="6.02"/>
    <s v="yes"/>
    <s v="No"/>
    <s v="No"/>
    <n v="0"/>
    <x v="1"/>
    <s v="Obesity"/>
    <s v="Prediabetes"/>
    <d v="1996-10-17T00:00:00"/>
    <n v="3981.98"/>
    <s v="tier - 2"/>
    <s v="tier - 2"/>
    <s v="R1013"/>
    <n v="26"/>
  </r>
  <r>
    <s v="Id1904"/>
    <s v="Margaret P."/>
    <n v="28.93"/>
    <n v="4.4400000000000004"/>
    <s v="No"/>
    <s v="No"/>
    <s v="No"/>
    <n v="0"/>
    <x v="1"/>
    <s v="Overweight"/>
    <s v="Normal"/>
    <d v="1990-06-29T00:00:00"/>
    <n v="3972.92"/>
    <s v="tier - 2"/>
    <s v="tier - 3"/>
    <s v="R1013"/>
    <n v="32"/>
  </r>
  <r>
    <s v="Id1905"/>
    <s v="Tiffany K"/>
    <n v="31.254999999999999"/>
    <n v="5.84"/>
    <s v="yes"/>
    <s v="No"/>
    <s v="No"/>
    <n v="1"/>
    <x v="1"/>
    <s v="Obesity"/>
    <s v="Prediabetes"/>
    <d v="1995-09-11T00:00:00"/>
    <n v="3956.07"/>
    <s v="tier - 2"/>
    <s v="tier - 2"/>
    <s v="R1012"/>
    <n v="27"/>
  </r>
  <r>
    <s v="Id1906"/>
    <s v="David M."/>
    <n v="29.83"/>
    <n v="5.39"/>
    <s v="No"/>
    <s v="No"/>
    <s v="No"/>
    <n v="0"/>
    <x v="1"/>
    <s v="Overweight"/>
    <s v="Normal"/>
    <d v="1999-06-10T00:00:00"/>
    <n v="3955.98"/>
    <s v="tier - 2"/>
    <s v="tier - 3"/>
    <s v="R1021"/>
    <n v="23"/>
  </r>
  <r>
    <s v="Id1907"/>
    <s v="Christine E"/>
    <n v="29.59"/>
    <n v="6.16"/>
    <s v="No"/>
    <s v="No"/>
    <s v="Yes"/>
    <n v="1"/>
    <x v="1"/>
    <s v="Overweight"/>
    <s v="Prediabetes"/>
    <d v="1993-09-11T00:00:00"/>
    <n v="3947.41"/>
    <s v="tier - 2"/>
    <s v="tier - 2"/>
    <s v="R1013"/>
    <n v="29"/>
  </r>
  <r>
    <s v="Id1908"/>
    <s v="Donna"/>
    <n v="31.16"/>
    <n v="4.49"/>
    <s v="No"/>
    <s v="No"/>
    <s v="Yes"/>
    <n v="1"/>
    <x v="1"/>
    <s v="Obesity"/>
    <s v="Normal"/>
    <d v="1993-09-29T00:00:00"/>
    <n v="3943.6"/>
    <s v="tier - 2"/>
    <s v="tier - 3"/>
    <s v="R1024"/>
    <n v="29"/>
  </r>
  <r>
    <s v="Id1909"/>
    <s v="Rod"/>
    <n v="34.21"/>
    <n v="4.4800000000000004"/>
    <s v="yes"/>
    <s v="No"/>
    <s v="No"/>
    <n v="1"/>
    <x v="1"/>
    <s v="Obesity"/>
    <s v="Normal"/>
    <d v="1988-09-24T00:00:00"/>
    <n v="3935.18"/>
    <s v="tier - 3"/>
    <s v="tier - 1"/>
    <s v="R1013"/>
    <n v="34"/>
  </r>
  <r>
    <s v="Id1910"/>
    <s v="Joe"/>
    <n v="34.86"/>
    <n v="10.97"/>
    <s v="No"/>
    <s v="No"/>
    <s v="No"/>
    <n v="0"/>
    <x v="1"/>
    <s v="Obesity"/>
    <s v="Diabetes"/>
    <d v="2002-11-15T00:00:00"/>
    <n v="3931.51"/>
    <s v="tier - 2"/>
    <s v="tier - 3"/>
    <s v="R1011"/>
    <n v="20"/>
  </r>
  <r>
    <s v="Id1911"/>
    <s v="Kayleigh"/>
    <n v="34.58"/>
    <n v="5.14"/>
    <s v="No"/>
    <s v="yes"/>
    <s v="No"/>
    <n v="2"/>
    <x v="1"/>
    <s v="Obesity"/>
    <s v="Normal"/>
    <d v="2000-09-10T00:00:00"/>
    <n v="3925.76"/>
    <s v="tier - 2"/>
    <s v="tier - 2"/>
    <s v="R1024"/>
    <n v="22"/>
  </r>
  <r>
    <s v="Id1912"/>
    <s v="Lorcan A."/>
    <n v="17.940000000000001"/>
    <n v="5.17"/>
    <s v="yes"/>
    <s v="No"/>
    <s v="No"/>
    <n v="0"/>
    <x v="1"/>
    <s v="Underweight"/>
    <s v="Normal"/>
    <d v="1985-12-05T00:00:00"/>
    <n v="3910.44"/>
    <s v="tier - 2"/>
    <s v="tier - 2"/>
    <s v="R1013"/>
    <n v="37"/>
  </r>
  <r>
    <s v="Id1913"/>
    <s v="Billy"/>
    <n v="26.8"/>
    <n v="6.18"/>
    <s v="yes"/>
    <s v="No"/>
    <s v="Yes"/>
    <n v="1"/>
    <x v="1"/>
    <s v="Overweight"/>
    <s v="Prediabetes"/>
    <d v="1997-06-24T00:00:00"/>
    <n v="3906.13"/>
    <s v="tier - 3"/>
    <s v="tier - 3"/>
    <s v="R1011"/>
    <n v="25"/>
  </r>
  <r>
    <s v="Id1914"/>
    <s v="Paul M."/>
    <n v="17.690000000000001"/>
    <n v="9.07"/>
    <s v="yes"/>
    <s v="No"/>
    <s v="No"/>
    <n v="0"/>
    <x v="1"/>
    <s v="Underweight"/>
    <s v="Diabetes"/>
    <d v="1981-06-27T00:00:00"/>
    <n v="3902.07"/>
    <s v="tier - 2"/>
    <s v="tier - 2"/>
    <s v="R1013"/>
    <n v="41"/>
  </r>
  <r>
    <s v="Id1915"/>
    <s v="Brenda M."/>
    <n v="25.77"/>
    <n v="4.43"/>
    <s v="No"/>
    <s v="No"/>
    <s v="Yes"/>
    <n v="1"/>
    <x v="1"/>
    <s v="Overweight"/>
    <s v="Normal"/>
    <d v="1993-08-14T00:00:00"/>
    <n v="3898.35"/>
    <s v="tier - 2"/>
    <s v="tier - 2"/>
    <s v="R1012"/>
    <n v="29"/>
  </r>
  <r>
    <s v="Id1916"/>
    <s v="Jeff H"/>
    <n v="34.46"/>
    <n v="4.17"/>
    <s v="No"/>
    <s v="yes"/>
    <s v="No"/>
    <n v="1"/>
    <x v="1"/>
    <s v="Obesity"/>
    <s v="Normal"/>
    <d v="2004-06-13T00:00:00"/>
    <n v="3889.2"/>
    <s v="tier - 2"/>
    <s v="tier - 2"/>
    <s v="R1012"/>
    <n v="18"/>
  </r>
  <r>
    <s v="Id1917"/>
    <s v="Michael"/>
    <n v="30.875"/>
    <n v="4.95"/>
    <s v="yes"/>
    <s v="No"/>
    <s v="No"/>
    <n v="0"/>
    <x v="1"/>
    <s v="Obesity"/>
    <s v="Normal"/>
    <d v="1996-07-23T00:00:00"/>
    <n v="3877.3"/>
    <s v="tier - 1"/>
    <s v="tier - 3"/>
    <s v="R1012"/>
    <n v="26"/>
  </r>
  <r>
    <s v="Id1918"/>
    <s v="Jan"/>
    <n v="39.49"/>
    <n v="5.13"/>
    <s v="No"/>
    <s v="No"/>
    <s v="No"/>
    <n v="0"/>
    <x v="1"/>
    <s v="Obesity"/>
    <s v="Normal"/>
    <d v="1991-07-25T00:00:00"/>
    <n v="3875.73"/>
    <s v="tier - 2"/>
    <s v="tier - 3"/>
    <s v="R1013"/>
    <n v="31"/>
  </r>
  <r>
    <s v="Id1919"/>
    <s v="Bernard"/>
    <n v="28.88"/>
    <n v="4.0999999999999996"/>
    <s v="No"/>
    <s v="No"/>
    <s v="No"/>
    <n v="0"/>
    <x v="1"/>
    <s v="Overweight"/>
    <s v="Normal"/>
    <d v="1990-07-24T00:00:00"/>
    <n v="3866.86"/>
    <s v="tier - 1"/>
    <s v="tier - 1"/>
    <s v="R1012"/>
    <n v="32"/>
  </r>
  <r>
    <s v="Id1920"/>
    <s v="Craig"/>
    <n v="20.234999999999999"/>
    <n v="5.01"/>
    <s v="yes"/>
    <s v="No"/>
    <s v="No"/>
    <n v="0"/>
    <x v="1"/>
    <s v="Healthy Weight"/>
    <s v="Normal"/>
    <d v="2001-09-18T00:00:00"/>
    <n v="3861.21"/>
    <s v="tier - 2"/>
    <s v="tier - 2"/>
    <s v="R1016"/>
    <n v="21"/>
  </r>
  <r>
    <s v="Id1921"/>
    <s v=".  Bryn"/>
    <n v="30.67"/>
    <n v="5.09"/>
    <s v="yes"/>
    <s v="No"/>
    <s v="No"/>
    <n v="0"/>
    <x v="1"/>
    <s v="Obesity"/>
    <s v="Normal"/>
    <d v="2001-09-06T00:00:00"/>
    <n v="3858.51"/>
    <s v="tier - 2"/>
    <s v="tier - 3"/>
    <s v="R1025"/>
    <n v="21"/>
  </r>
  <r>
    <s v="Id1922"/>
    <s v="Michael"/>
    <n v="30.875"/>
    <n v="6.49"/>
    <s v="No"/>
    <s v="No"/>
    <s v="No"/>
    <n v="0"/>
    <x v="1"/>
    <s v="Obesity"/>
    <b v="0"/>
    <d v="1991-09-19T00:00:00"/>
    <n v="3857.76"/>
    <s v="tier - 3"/>
    <s v="tier - 1"/>
    <s v="R1016"/>
    <n v="31"/>
  </r>
  <r>
    <s v="Id1923"/>
    <s v="Benjamin"/>
    <n v="23.8"/>
    <n v="4.08"/>
    <s v="No"/>
    <s v="No"/>
    <s v="No"/>
    <n v="0"/>
    <x v="1"/>
    <s v="Healthy Weight"/>
    <s v="Normal"/>
    <d v="1994-06-12T00:00:00"/>
    <n v="3847.67"/>
    <s v="tier - 3"/>
    <s v="tier - 2"/>
    <s v="R1011"/>
    <n v="28"/>
  </r>
  <r>
    <s v="Id1924"/>
    <s v="Jay"/>
    <n v="15.37"/>
    <n v="8.6300000000000008"/>
    <s v="yes"/>
    <s v="No"/>
    <s v="No"/>
    <n v="0"/>
    <x v="1"/>
    <s v="Underweight"/>
    <s v="Diabetes"/>
    <d v="1981-09-29T00:00:00"/>
    <n v="3797.2"/>
    <s v="tier - 2"/>
    <s v="tier - 3"/>
    <s v="R1012"/>
    <n v="41"/>
  </r>
  <r>
    <s v="Id1925"/>
    <s v="William"/>
    <n v="30.4"/>
    <n v="5.28"/>
    <s v="No"/>
    <s v="No"/>
    <s v="No"/>
    <n v="0"/>
    <x v="1"/>
    <s v="Obesity"/>
    <s v="Normal"/>
    <d v="1999-09-24T00:00:00"/>
    <n v="3796.36"/>
    <s v="tier - 2"/>
    <s v="tier - 3"/>
    <s v="R1012"/>
    <n v="23"/>
  </r>
  <r>
    <s v="Id1926"/>
    <s v="Shelley"/>
    <n v="19.48"/>
    <n v="5.63"/>
    <s v="yes"/>
    <s v="No"/>
    <s v="No"/>
    <n v="1"/>
    <x v="1"/>
    <s v="Healthy Weight"/>
    <s v="Normal"/>
    <d v="1988-09-28T00:00:00"/>
    <n v="3793.55"/>
    <s v="tier - 2"/>
    <s v="tier - 3"/>
    <s v="R1013"/>
    <n v="34"/>
  </r>
  <r>
    <s v="Id1927"/>
    <s v="Jekaterina"/>
    <n v="16.96"/>
    <n v="11.47"/>
    <s v="yes"/>
    <s v="No"/>
    <s v="No"/>
    <n v="0"/>
    <x v="1"/>
    <s v="Underweight"/>
    <s v="Diabetes"/>
    <d v="1981-09-13T00:00:00"/>
    <n v="3785.77"/>
    <s v="tier - 2"/>
    <s v="tier - 1"/>
    <s v="R1013"/>
    <n v="41"/>
  </r>
  <r>
    <s v="Id1928"/>
    <s v="Daniel"/>
    <n v="19.05"/>
    <n v="4.92"/>
    <s v="No"/>
    <s v="No"/>
    <s v="No"/>
    <n v="1"/>
    <x v="1"/>
    <s v="Healthy Weight"/>
    <s v="Normal"/>
    <d v="1987-09-24T00:00:00"/>
    <n v="3773.23"/>
    <s v="tier - 2"/>
    <s v="tier - 3"/>
    <s v="R1013"/>
    <n v="35"/>
  </r>
  <r>
    <s v="Id1929"/>
    <s v="Pauline"/>
    <n v="37.619999999999997"/>
    <n v="4.18"/>
    <s v="No"/>
    <s v="No"/>
    <s v="No"/>
    <n v="0"/>
    <x v="1"/>
    <s v="Obesity"/>
    <s v="Normal"/>
    <d v="1994-06-21T00:00:00"/>
    <n v="3766.88"/>
    <s v="tier - 2"/>
    <s v="tier - 1"/>
    <s v="R1013"/>
    <n v="28"/>
  </r>
  <r>
    <s v="Id1930"/>
    <s v="Colleen"/>
    <n v="29.1"/>
    <n v="4.67"/>
    <s v="No"/>
    <s v="No"/>
    <s v="No"/>
    <n v="0"/>
    <x v="1"/>
    <s v="Overweight"/>
    <s v="Normal"/>
    <d v="1991-12-24T00:00:00"/>
    <n v="3761.29"/>
    <s v="tier - 2"/>
    <s v="tier - 3"/>
    <s v="R1011"/>
    <n v="31"/>
  </r>
  <r>
    <s v="Id1931"/>
    <s v="Aleah K"/>
    <n v="26.62"/>
    <n v="6.24"/>
    <s v="No"/>
    <s v="No"/>
    <s v="No"/>
    <n v="0"/>
    <x v="1"/>
    <s v="Overweight"/>
    <s v="Prediabetes"/>
    <d v="1991-09-25T00:00:00"/>
    <n v="3757.84"/>
    <s v="tier - 2"/>
    <s v="tier - 1"/>
    <s v="R1013"/>
    <n v="31"/>
  </r>
  <r>
    <s v="Id1932"/>
    <s v="Mare"/>
    <n v="25.74"/>
    <n v="5.99"/>
    <s v="No"/>
    <s v="No"/>
    <s v="No"/>
    <n v="0"/>
    <x v="1"/>
    <s v="Overweight"/>
    <s v="Prediabetes"/>
    <d v="1991-11-28T00:00:00"/>
    <n v="3756.62"/>
    <s v="tier - 2"/>
    <s v="tier - 2"/>
    <s v="R1013"/>
    <n v="31"/>
  </r>
  <r>
    <s v="Id1933"/>
    <s v="Kevin"/>
    <n v="18.22"/>
    <n v="10.27"/>
    <s v="yes"/>
    <s v="No"/>
    <s v="No"/>
    <n v="1"/>
    <x v="1"/>
    <s v="Underweight"/>
    <s v="Diabetes"/>
    <d v="1986-12-09T00:00:00"/>
    <n v="3748.56"/>
    <s v="tier - 2"/>
    <s v="tier - 2"/>
    <s v="R1013"/>
    <n v="36"/>
  </r>
  <r>
    <s v="Id1934"/>
    <s v="Jessica"/>
    <n v="26.03"/>
    <n v="5.97"/>
    <s v="No"/>
    <s v="No"/>
    <s v="Yes"/>
    <n v="1"/>
    <x v="1"/>
    <s v="Overweight"/>
    <s v="Prediabetes"/>
    <d v="1993-06-22T00:00:00"/>
    <n v="3736.46"/>
    <s v="tier - 2"/>
    <s v="tier - 2"/>
    <s v="R1012"/>
    <n v="29"/>
  </r>
  <r>
    <s v="Id1935"/>
    <s v="Amanda R"/>
    <n v="17.29"/>
    <n v="4.9800000000000004"/>
    <s v="No"/>
    <s v="No"/>
    <s v="No"/>
    <n v="0"/>
    <x v="1"/>
    <s v="Underweight"/>
    <s v="Normal"/>
    <d v="1994-12-22T00:00:00"/>
    <n v="3732.63"/>
    <s v="tier - 2"/>
    <s v="tier - 3"/>
    <s v="R1024"/>
    <n v="28"/>
  </r>
  <r>
    <s v="Id1936"/>
    <s v="Murray W."/>
    <n v="18.170000000000002"/>
    <n v="6.91"/>
    <s v="yes"/>
    <s v="No"/>
    <s v="No"/>
    <n v="1"/>
    <x v="1"/>
    <s v="Underweight"/>
    <s v="Diabetes"/>
    <d v="1986-08-01T00:00:00"/>
    <n v="3731.6"/>
    <s v="tier - 2"/>
    <s v="tier - 2"/>
    <s v="R1013"/>
    <n v="36"/>
  </r>
  <r>
    <s v="Id1937"/>
    <s v=".  Meghan P."/>
    <n v="32.54"/>
    <n v="6.38"/>
    <s v="No"/>
    <s v="yes"/>
    <s v="No"/>
    <n v="1"/>
    <x v="1"/>
    <s v="Obesity"/>
    <s v="Prediabetes"/>
    <d v="2004-07-05T00:00:00"/>
    <n v="3722.23"/>
    <s v="tier - 2"/>
    <s v="tier - 2"/>
    <s v="R1025"/>
    <n v="18"/>
  </r>
  <r>
    <s v="Id1938"/>
    <s v="David"/>
    <n v="30.25"/>
    <n v="4.7699999999999996"/>
    <s v="No"/>
    <s v="No"/>
    <s v="No"/>
    <n v="0"/>
    <x v="1"/>
    <s v="Obesity"/>
    <s v="Normal"/>
    <d v="1989-07-02T00:00:00"/>
    <n v="3704.35"/>
    <s v="tier - 2"/>
    <s v="tier - 2"/>
    <s v="R1013"/>
    <n v="33"/>
  </r>
  <r>
    <s v="Id1939"/>
    <s v="Seth"/>
    <n v="19.59"/>
    <n v="6.04"/>
    <s v="yes"/>
    <s v="No"/>
    <s v="No"/>
    <n v="1"/>
    <x v="1"/>
    <s v="Healthy Weight"/>
    <s v="Prediabetes"/>
    <d v="1988-12-18T00:00:00"/>
    <n v="3699.54"/>
    <s v="tier - 2"/>
    <s v="tier - 3"/>
    <s v="R1013"/>
    <n v="34"/>
  </r>
  <r>
    <s v="Id1940"/>
    <s v="Michael P."/>
    <n v="45.9"/>
    <n v="4.3"/>
    <s v="yes"/>
    <s v="No"/>
    <s v="No"/>
    <n v="1"/>
    <x v="1"/>
    <s v="Obesity"/>
    <s v="Normal"/>
    <d v="1995-12-21T00:00:00"/>
    <n v="3693.43"/>
    <s v="tier - 2"/>
    <s v="tier - 3"/>
    <s v="R1011"/>
    <n v="27"/>
  </r>
  <r>
    <s v="Id1941"/>
    <s v="Russell M"/>
    <n v="17.059999999999999"/>
    <n v="8.75"/>
    <s v="yes"/>
    <s v="No"/>
    <s v="No"/>
    <n v="0"/>
    <x v="1"/>
    <s v="Underweight"/>
    <s v="Diabetes"/>
    <d v="1981-08-14T00:00:00"/>
    <n v="3688.38"/>
    <s v="tier - 2"/>
    <s v="tier - 2"/>
    <s v="R1013"/>
    <n v="41"/>
  </r>
  <r>
    <s v="Id1942"/>
    <s v="Martin"/>
    <n v="32.07"/>
    <n v="5.25"/>
    <s v="No"/>
    <s v="No"/>
    <s v="Yes"/>
    <n v="1"/>
    <x v="1"/>
    <s v="Obesity"/>
    <s v="Normal"/>
    <d v="2003-08-10T00:00:00"/>
    <n v="3688.35"/>
    <s v="tier - 2"/>
    <s v="tier - 2"/>
    <s v="R1021"/>
    <n v="19"/>
  </r>
  <r>
    <s v="Id1943"/>
    <s v="Michael"/>
    <n v="16.5"/>
    <n v="5.03"/>
    <s v="No"/>
    <s v="No"/>
    <s v="No"/>
    <n v="1"/>
    <x v="1"/>
    <s v="Underweight"/>
    <s v="Normal"/>
    <d v="1984-09-06T00:00:00"/>
    <n v="3678.86"/>
    <s v="tier - 2"/>
    <s v="tier - 3"/>
    <s v="R1013"/>
    <n v="38"/>
  </r>
  <r>
    <s v="Id1944"/>
    <s v="Miles"/>
    <n v="31.4"/>
    <n v="5.88"/>
    <s v="No"/>
    <s v="No"/>
    <s v="No"/>
    <n v="1"/>
    <x v="1"/>
    <s v="Obesity"/>
    <s v="Prediabetes"/>
    <d v="1992-09-14T00:00:00"/>
    <n v="3659.35"/>
    <s v="tier - 3"/>
    <s v="tier - 1"/>
    <s v="R1011"/>
    <n v="30"/>
  </r>
  <r>
    <s v="Id1945"/>
    <s v="Amanda"/>
    <n v="20.36"/>
    <n v="4.49"/>
    <s v="No"/>
    <s v="No"/>
    <s v="No"/>
    <n v="0"/>
    <x v="1"/>
    <s v="Healthy Weight"/>
    <s v="Normal"/>
    <d v="1990-12-08T00:00:00"/>
    <n v="3653.29"/>
    <s v="tier - 2"/>
    <s v="tier - 3"/>
    <s v="R1011"/>
    <n v="32"/>
  </r>
  <r>
    <s v="Id1946"/>
    <s v="Roger"/>
    <n v="25.46"/>
    <n v="4.1399999999999997"/>
    <s v="No"/>
    <s v="No"/>
    <s v="No"/>
    <n v="1"/>
    <x v="1"/>
    <s v="Overweight"/>
    <s v="Normal"/>
    <d v="1992-11-17T00:00:00"/>
    <n v="3645.09"/>
    <s v="tier - 1"/>
    <s v="tier - 2"/>
    <s v="R1014"/>
    <n v="30"/>
  </r>
  <r>
    <s v="Id1947"/>
    <s v="Brock J"/>
    <n v="17.09"/>
    <n v="5.8"/>
    <s v="yes"/>
    <s v="No"/>
    <s v="No"/>
    <n v="0"/>
    <x v="1"/>
    <s v="Underweight"/>
    <s v="Prediabetes"/>
    <d v="1985-12-14T00:00:00"/>
    <n v="3622.13"/>
    <s v="tier - 2"/>
    <s v="tier - 1"/>
    <s v="R1013"/>
    <n v="37"/>
  </r>
  <r>
    <s v="Id1948"/>
    <s v="Stephen F."/>
    <n v="20.83"/>
    <n v="5.12"/>
    <s v="No"/>
    <s v="No"/>
    <s v="No"/>
    <n v="0"/>
    <x v="1"/>
    <s v="Healthy Weight"/>
    <s v="Normal"/>
    <d v="1990-07-11T00:00:00"/>
    <n v="3606.43"/>
    <s v="tier - 2"/>
    <s v="tier - 1"/>
    <s v="R1013"/>
    <n v="32"/>
  </r>
  <r>
    <s v="Id1949"/>
    <s v="Missy"/>
    <n v="18.920000000000002"/>
    <n v="5.98"/>
    <s v="yes"/>
    <s v="No"/>
    <s v="No"/>
    <n v="1"/>
    <x v="1"/>
    <s v="Healthy Weight"/>
    <s v="Prediabetes"/>
    <d v="1988-07-04T00:00:00"/>
    <n v="3603.6"/>
    <s v="tier - 2"/>
    <s v="tier - 1"/>
    <s v="R1013"/>
    <n v="34"/>
  </r>
  <r>
    <s v="Id1950"/>
    <s v="William"/>
    <n v="37.1"/>
    <n v="5.46"/>
    <s v="No"/>
    <s v="No"/>
    <s v="No"/>
    <n v="0"/>
    <x v="1"/>
    <s v="Obesity"/>
    <s v="Normal"/>
    <d v="1999-11-12T00:00:00"/>
    <n v="3597.6"/>
    <s v="tier - 2"/>
    <s v="tier - 2"/>
    <s v="R1011"/>
    <n v="23"/>
  </r>
  <r>
    <s v="Id1951"/>
    <s v="Lauren M"/>
    <n v="22.515000000000001"/>
    <n v="4.91"/>
    <s v="yes"/>
    <s v="No"/>
    <s v="Yes"/>
    <n v="1"/>
    <x v="1"/>
    <s v="Healthy Weight"/>
    <s v="Normal"/>
    <d v="1997-10-04T00:00:00"/>
    <n v="3594.17"/>
    <s v="tier - 2"/>
    <s v="tier - 2"/>
    <s v="R1012"/>
    <n v="25"/>
  </r>
  <r>
    <s v="Id1952"/>
    <s v="Apolo U."/>
    <n v="32.700000000000003"/>
    <n v="4.66"/>
    <s v="No"/>
    <s v="No"/>
    <s v="No"/>
    <n v="0"/>
    <x v="1"/>
    <s v="Obesity"/>
    <s v="Normal"/>
    <d v="1999-07-06T00:00:00"/>
    <n v="3591.48"/>
    <s v="tier - 2"/>
    <s v="tier - 3"/>
    <s v="R1011"/>
    <n v="23"/>
  </r>
  <r>
    <s v="Id1953"/>
    <s v="Alfons"/>
    <n v="17.75"/>
    <n v="6.8"/>
    <s v="yes"/>
    <s v="No"/>
    <s v="No"/>
    <n v="1"/>
    <x v="1"/>
    <s v="Underweight"/>
    <s v="Diabetes"/>
    <d v="1986-09-27T00:00:00"/>
    <n v="3589.14"/>
    <s v="tier - 2"/>
    <s v="tier - 2"/>
    <s v="R1013"/>
    <n v="36"/>
  </r>
  <r>
    <s v="Id1954"/>
    <s v="Amber"/>
    <n v="33.630000000000003"/>
    <n v="4.47"/>
    <s v="yes"/>
    <s v="No"/>
    <s v="No"/>
    <n v="0"/>
    <x v="1"/>
    <s v="Obesity"/>
    <s v="Normal"/>
    <d v="2001-08-11T00:00:00"/>
    <n v="3579.83"/>
    <s v="tier - 2"/>
    <s v="tier - 2"/>
    <s v="R1012"/>
    <n v="21"/>
  </r>
  <r>
    <s v="Id1955"/>
    <s v="Leah C."/>
    <n v="34.799999999999997"/>
    <n v="4.08"/>
    <s v="yes"/>
    <s v="No"/>
    <s v="No"/>
    <n v="1"/>
    <x v="1"/>
    <s v="Obesity"/>
    <s v="Normal"/>
    <d v="1995-10-23T00:00:00"/>
    <n v="3578"/>
    <s v="tier - 2"/>
    <s v="tier - 3"/>
    <s v="R1011"/>
    <n v="27"/>
  </r>
  <r>
    <s v="Id1956"/>
    <s v="Lilia"/>
    <n v="16.809999999999999"/>
    <n v="5.51"/>
    <s v="yes"/>
    <s v="No"/>
    <s v="No"/>
    <n v="1"/>
    <x v="1"/>
    <s v="Underweight"/>
    <s v="Normal"/>
    <d v="1988-08-18T00:00:00"/>
    <n v="3569.96"/>
    <s v="tier - 2"/>
    <s v="tier - 1"/>
    <s v="R1012"/>
    <n v="34"/>
  </r>
  <r>
    <s v="Id1957"/>
    <s v="Danny"/>
    <n v="16.690000000000001"/>
    <n v="8.4"/>
    <s v="yes"/>
    <s v="No"/>
    <s v="No"/>
    <n v="0"/>
    <x v="1"/>
    <s v="Underweight"/>
    <s v="Diabetes"/>
    <d v="1981-08-10T00:00:00"/>
    <n v="3562.87"/>
    <s v="tier - 2"/>
    <s v="tier - 1"/>
    <s v="R1013"/>
    <n v="41"/>
  </r>
  <r>
    <s v="Id1958"/>
    <s v="Lauren"/>
    <n v="23.21"/>
    <n v="5.14"/>
    <s v="yes"/>
    <s v="No"/>
    <s v="No"/>
    <n v="1"/>
    <x v="1"/>
    <s v="Healthy Weight"/>
    <s v="Normal"/>
    <d v="1995-10-16T00:00:00"/>
    <n v="3561.89"/>
    <s v="tier - 2"/>
    <s v="tier - 1"/>
    <s v="R1013"/>
    <n v="27"/>
  </r>
  <r>
    <s v="Id1959"/>
    <s v="Courtney"/>
    <n v="25.175000000000001"/>
    <n v="5.21"/>
    <s v="yes"/>
    <s v="No"/>
    <s v="No"/>
    <n v="1"/>
    <x v="1"/>
    <s v="Overweight"/>
    <s v="Normal"/>
    <d v="1995-10-09T00:00:00"/>
    <n v="3558.62"/>
    <s v="tier - 2"/>
    <s v="tier - 3"/>
    <s v="R1024"/>
    <n v="27"/>
  </r>
  <r>
    <s v="Id1960"/>
    <s v="Elizabeth"/>
    <n v="34.770000000000003"/>
    <n v="6.23"/>
    <s v="No"/>
    <s v="No"/>
    <s v="No"/>
    <n v="0"/>
    <x v="1"/>
    <s v="Obesity"/>
    <s v="Prediabetes"/>
    <d v="1994-06-24T00:00:00"/>
    <n v="3556.92"/>
    <s v="tier - 2"/>
    <s v="tier - 3"/>
    <s v="R1012"/>
    <n v="28"/>
  </r>
  <r>
    <s v="Id1961"/>
    <s v="Satomi"/>
    <n v="27.7"/>
    <n v="5.6"/>
    <s v="No"/>
    <s v="No"/>
    <s v="No"/>
    <n v="1"/>
    <x v="1"/>
    <s v="Overweight"/>
    <s v="Normal"/>
    <d v="1992-08-22T00:00:00"/>
    <n v="3554.2"/>
    <s v="tier - 2"/>
    <s v="tier - 3"/>
    <s v="R1011"/>
    <n v="30"/>
  </r>
  <r>
    <s v="Id1962"/>
    <s v="Matthew D"/>
    <n v="19.12"/>
    <n v="4.72"/>
    <s v="yes"/>
    <s v="No"/>
    <s v="No"/>
    <n v="1"/>
    <x v="1"/>
    <s v="Healthy Weight"/>
    <s v="Normal"/>
    <d v="1988-09-15T00:00:00"/>
    <n v="3540.12"/>
    <s v="tier - 2"/>
    <s v="tier - 1"/>
    <s v="R1013"/>
    <n v="34"/>
  </r>
  <r>
    <s v="Id1963"/>
    <s v="Peter T II"/>
    <n v="32.67"/>
    <n v="4.67"/>
    <s v="No"/>
    <s v="No"/>
    <s v="Yes"/>
    <n v="1"/>
    <x v="1"/>
    <s v="Obesity"/>
    <s v="Normal"/>
    <d v="2003-09-24T00:00:00"/>
    <n v="3538.9"/>
    <s v="tier - 2"/>
    <s v="tier - 2"/>
    <s v="R1012"/>
    <n v="19"/>
  </r>
  <r>
    <s v="Id1964"/>
    <s v="Manuel"/>
    <n v="28.5"/>
    <n v="6.11"/>
    <s v="No"/>
    <s v="No"/>
    <s v="No"/>
    <n v="1"/>
    <x v="1"/>
    <s v="Overweight"/>
    <s v="Prediabetes"/>
    <d v="1998-08-16T00:00:00"/>
    <n v="3537.7"/>
    <s v="tier - 3"/>
    <s v="tier - 3"/>
    <s v="R1012"/>
    <n v="24"/>
  </r>
  <r>
    <s v="Id1965"/>
    <s v="Kindsey P."/>
    <n v="39.270000000000003"/>
    <n v="6.25"/>
    <s v="No"/>
    <s v="No"/>
    <s v="No"/>
    <n v="0"/>
    <x v="1"/>
    <s v="Obesity"/>
    <s v="Prediabetes"/>
    <d v="1999-06-22T00:00:00"/>
    <n v="3500.61"/>
    <s v="tier - 2"/>
    <s v="tier - 2"/>
    <s v="R1013"/>
    <n v="23"/>
  </r>
  <r>
    <s v="Id1966"/>
    <s v="Thomas G."/>
    <n v="32.49"/>
    <n v="4"/>
    <s v="yes"/>
    <s v="No"/>
    <s v="No"/>
    <n v="0"/>
    <x v="1"/>
    <s v="Obesity"/>
    <s v="Normal"/>
    <d v="1996-08-18T00:00:00"/>
    <n v="3490.55"/>
    <s v="tier - 1"/>
    <s v="tier - 2"/>
    <s v="R1015"/>
    <n v="26"/>
  </r>
  <r>
    <s v="Id1967"/>
    <s v="Kyle S"/>
    <n v="23.7"/>
    <n v="5.55"/>
    <s v="yes"/>
    <s v="No"/>
    <s v="No"/>
    <n v="0"/>
    <x v="1"/>
    <s v="Healthy Weight"/>
    <s v="Normal"/>
    <d v="1996-11-19T00:00:00"/>
    <n v="3484.33"/>
    <s v="tier - 3"/>
    <s v="tier - 3"/>
    <s v="R1011"/>
    <n v="26"/>
  </r>
  <r>
    <s v="Id1968"/>
    <s v="Alexander J."/>
    <n v="30.4"/>
    <n v="5.95"/>
    <s v="No"/>
    <s v="yes"/>
    <s v="No"/>
    <n v="1"/>
    <x v="1"/>
    <s v="Obesity"/>
    <s v="Prediabetes"/>
    <d v="2004-06-26T00:00:00"/>
    <n v="3481.87"/>
    <s v="tier - 2"/>
    <s v="tier - 3"/>
    <s v="R1016"/>
    <n v="18"/>
  </r>
  <r>
    <s v="Id1969"/>
    <s v="Dustin L"/>
    <n v="38.94"/>
    <n v="4.3600000000000003"/>
    <s v="No"/>
    <s v="No"/>
    <s v="Yes"/>
    <n v="1"/>
    <x v="1"/>
    <s v="Obesity"/>
    <s v="Normal"/>
    <d v="1993-10-12T00:00:00"/>
    <n v="3471.41"/>
    <s v="tier - 2"/>
    <s v="tier - 2"/>
    <s v="R1013"/>
    <n v="29"/>
  </r>
  <r>
    <s v="Id1970"/>
    <s v=".  Chloe"/>
    <n v="31.02"/>
    <n v="4.84"/>
    <s v="No"/>
    <s v="No"/>
    <s v="Yes"/>
    <n v="1"/>
    <x v="1"/>
    <s v="Obesity"/>
    <s v="Normal"/>
    <d v="2003-07-29T00:00:00"/>
    <n v="3463.51"/>
    <s v="tier - 2"/>
    <s v="tier - 1"/>
    <s v="R1025"/>
    <n v="19"/>
  </r>
  <r>
    <s v="Id1971"/>
    <s v="Cailtlin"/>
    <n v="17.5"/>
    <n v="4.5599999999999996"/>
    <s v="No"/>
    <s v="No"/>
    <s v="No"/>
    <n v="1"/>
    <x v="1"/>
    <s v="Underweight"/>
    <s v="Normal"/>
    <d v="1987-11-14T00:00:00"/>
    <n v="3453.77"/>
    <s v="tier - 2"/>
    <s v="tier - 1"/>
    <s v="R1011"/>
    <n v="35"/>
  </r>
  <r>
    <s v="Id1972"/>
    <s v="Joshua"/>
    <n v="34.799999999999997"/>
    <n v="4.42"/>
    <s v="yes"/>
    <s v="yes"/>
    <s v="No"/>
    <n v="2"/>
    <x v="1"/>
    <s v="Obesity"/>
    <s v="Normal"/>
    <d v="2000-11-20T00:00:00"/>
    <n v="3443.06"/>
    <s v="tier - 2"/>
    <s v="tier - 1"/>
    <s v="R1011"/>
    <n v="22"/>
  </r>
  <r>
    <s v="Id1973"/>
    <s v="Chuy"/>
    <n v="17.3"/>
    <n v="7.66"/>
    <s v="yes"/>
    <s v="No"/>
    <s v="No"/>
    <n v="1"/>
    <x v="1"/>
    <s v="Underweight"/>
    <s v="Diabetes"/>
    <d v="1986-06-27T00:00:00"/>
    <n v="3436.5"/>
    <s v="tier - 2"/>
    <s v="tier - 1"/>
    <s v="R1013"/>
    <n v="36"/>
  </r>
  <r>
    <s v="Id1974"/>
    <s v="Laurie B"/>
    <n v="32.25"/>
    <n v="5.2"/>
    <s v="yes"/>
    <s v="No"/>
    <s v="No"/>
    <n v="0"/>
    <x v="1"/>
    <s v="Obesity"/>
    <s v="Normal"/>
    <d v="2001-09-26T00:00:00"/>
    <n v="3434.38"/>
    <s v="tier - 2"/>
    <s v="tier - 2"/>
    <s v="R1011"/>
    <n v="21"/>
  </r>
  <r>
    <s v="Id1975"/>
    <s v="Rachel B."/>
    <n v="42.4"/>
    <n v="5.53"/>
    <s v="yes"/>
    <s v="No"/>
    <s v="No"/>
    <n v="0"/>
    <x v="1"/>
    <s v="Obesity"/>
    <s v="Normal"/>
    <d v="1996-12-19T00:00:00"/>
    <n v="3410.32"/>
    <s v="tier - 2"/>
    <s v="tier - 2"/>
    <s v="R1011"/>
    <n v="26"/>
  </r>
  <r>
    <s v="Id1976"/>
    <s v="Liza"/>
    <n v="38.664999999999999"/>
    <n v="4.8600000000000003"/>
    <s v="No"/>
    <s v="yes"/>
    <s v="No"/>
    <n v="1"/>
    <x v="1"/>
    <s v="Obesity"/>
    <s v="Normal"/>
    <d v="2004-11-16T00:00:00"/>
    <n v="3393.36"/>
    <s v="tier - 2"/>
    <s v="tier - 2"/>
    <s v="R1023"/>
    <n v="18"/>
  </r>
  <r>
    <s v="Id1977"/>
    <s v="Lindsey"/>
    <n v="29.92"/>
    <n v="5.49"/>
    <s v="yes"/>
    <s v="No"/>
    <s v="No"/>
    <n v="0"/>
    <x v="1"/>
    <s v="Obesity"/>
    <s v="Normal"/>
    <d v="1996-09-27T00:00:00"/>
    <n v="3392.98"/>
    <s v="tier - 2"/>
    <s v="tier - 3"/>
    <s v="R1013"/>
    <n v="26"/>
  </r>
  <r>
    <s v="Id1978"/>
    <s v="Lindsay E."/>
    <n v="29.48"/>
    <n v="4.09"/>
    <s v="yes"/>
    <s v="No"/>
    <s v="No"/>
    <n v="0"/>
    <x v="1"/>
    <s v="Overweight"/>
    <s v="Normal"/>
    <d v="1996-07-10T00:00:00"/>
    <n v="3392.37"/>
    <s v="tier - 2"/>
    <s v="tier - 3"/>
    <s v="R1013"/>
    <n v="26"/>
  </r>
  <r>
    <s v="Id1979"/>
    <s v="Kathleen M."/>
    <n v="28.785"/>
    <n v="4.3099999999999996"/>
    <s v="yes"/>
    <s v="No"/>
    <s v="No"/>
    <n v="0"/>
    <x v="1"/>
    <s v="Overweight"/>
    <s v="Normal"/>
    <d v="1996-06-13T00:00:00"/>
    <n v="3385.4"/>
    <s v="tier - 2"/>
    <s v="tier - 2"/>
    <s v="R1024"/>
    <n v="26"/>
  </r>
  <r>
    <s v="Id1980"/>
    <s v="Aya"/>
    <n v="19.8"/>
    <n v="4"/>
    <s v="yes"/>
    <s v="No"/>
    <s v="No"/>
    <n v="0"/>
    <x v="1"/>
    <s v="Healthy Weight"/>
    <s v="Normal"/>
    <d v="1996-09-14T00:00:00"/>
    <n v="3378.91"/>
    <s v="tier - 2"/>
    <s v="tier - 1"/>
    <s v="R1011"/>
    <n v="26"/>
  </r>
  <r>
    <s v="Id1981"/>
    <s v="Carolyn R"/>
    <n v="35.53"/>
    <n v="4.68"/>
    <s v="No"/>
    <s v="No"/>
    <s v="Yes"/>
    <n v="1"/>
    <x v="1"/>
    <s v="Obesity"/>
    <s v="Normal"/>
    <d v="1993-08-07T00:00:00"/>
    <n v="3366.67"/>
    <s v="tier - 2"/>
    <s v="tier - 2"/>
    <s v="R1013"/>
    <n v="29"/>
  </r>
  <r>
    <s v="Id1982"/>
    <s v="Bethany"/>
    <n v="21.47"/>
    <n v="4.0199999999999996"/>
    <s v="yes"/>
    <s v="No"/>
    <s v="No"/>
    <n v="1"/>
    <x v="1"/>
    <s v="Healthy Weight"/>
    <s v="Normal"/>
    <d v="1995-07-23T00:00:00"/>
    <n v="3353.47"/>
    <s v="tier - 2"/>
    <s v="tier - 3"/>
    <s v="R1012"/>
    <n v="27"/>
  </r>
  <r>
    <s v="Id1983"/>
    <s v="Holly A"/>
    <n v="25.9"/>
    <n v="5.12"/>
    <s v="No"/>
    <s v="No"/>
    <s v="Yes"/>
    <n v="1"/>
    <x v="1"/>
    <s v="Overweight"/>
    <s v="Normal"/>
    <d v="1993-09-28T00:00:00"/>
    <n v="3353.28"/>
    <s v="tier - 2"/>
    <s v="tier - 1"/>
    <s v="R1011"/>
    <n v="29"/>
  </r>
  <r>
    <s v="Id1984"/>
    <s v="Ping"/>
    <n v="20.81"/>
    <n v="5.52"/>
    <s v="No"/>
    <s v="No"/>
    <s v="No"/>
    <n v="0"/>
    <x v="1"/>
    <s v="Healthy Weight"/>
    <s v="Normal"/>
    <d v="1991-07-01T00:00:00"/>
    <n v="3342.79"/>
    <s v="tier - 2"/>
    <s v="tier - 1"/>
    <s v="R1013"/>
    <n v="31"/>
  </r>
  <r>
    <s v="Id1985"/>
    <s v="Tim"/>
    <n v="25.84"/>
    <n v="5.81"/>
    <s v="yes"/>
    <s v="No"/>
    <s v="Yes"/>
    <n v="1"/>
    <x v="1"/>
    <s v="Overweight"/>
    <s v="Prediabetes"/>
    <d v="1997-10-20T00:00:00"/>
    <n v="3309.79"/>
    <s v="tier - 3"/>
    <s v="tier - 3"/>
    <s v="R1017"/>
    <n v="25"/>
  </r>
  <r>
    <s v="Id1986"/>
    <s v="John"/>
    <n v="30.95"/>
    <n v="5.16"/>
    <s v="No"/>
    <s v="No"/>
    <s v="Yes"/>
    <n v="1"/>
    <x v="1"/>
    <s v="Obesity"/>
    <s v="Normal"/>
    <d v="2003-12-18T00:00:00"/>
    <n v="3308.46"/>
    <s v="tier - 2"/>
    <s v="tier - 1"/>
    <s v="R1021"/>
    <n v="19"/>
  </r>
  <r>
    <s v="Id1987"/>
    <s v=".  Cynthia"/>
    <n v="30.54"/>
    <n v="5"/>
    <s v="No"/>
    <s v="No"/>
    <s v="Yes"/>
    <n v="1"/>
    <x v="1"/>
    <s v="Obesity"/>
    <s v="Normal"/>
    <d v="2003-12-05T00:00:00"/>
    <n v="3300.7"/>
    <s v="tier - 2"/>
    <s v="tier - 2"/>
    <s v="R1025"/>
    <n v="19"/>
  </r>
  <r>
    <s v="Id1988"/>
    <s v="Emmett"/>
    <n v="33.914999999999999"/>
    <n v="5.84"/>
    <s v="yes"/>
    <s v="No"/>
    <s v="No"/>
    <n v="0"/>
    <x v="1"/>
    <s v="Obesity"/>
    <s v="Prediabetes"/>
    <d v="1996-12-17T00:00:00"/>
    <n v="3292.53"/>
    <s v="tier - 2"/>
    <s v="tier - 2"/>
    <s v="R1012"/>
    <n v="26"/>
  </r>
  <r>
    <s v="Id1989"/>
    <s v="Kate"/>
    <n v="33.31"/>
    <n v="4.1900000000000004"/>
    <s v="No"/>
    <s v="No"/>
    <s v="Yes"/>
    <n v="1"/>
    <x v="1"/>
    <s v="Obesity"/>
    <s v="Normal"/>
    <d v="2003-12-03T00:00:00"/>
    <n v="3280.22"/>
    <s v="tier - 2"/>
    <s v="tier - 3"/>
    <s v="R1011"/>
    <n v="19"/>
  </r>
  <r>
    <s v="Id1990"/>
    <s v="Christopher L."/>
    <n v="25.745000000000001"/>
    <n v="4.62"/>
    <s v="yes"/>
    <s v="No"/>
    <s v="No"/>
    <n v="0"/>
    <x v="1"/>
    <s v="Overweight"/>
    <s v="Normal"/>
    <d v="2001-11-06T00:00:00"/>
    <n v="3279.87"/>
    <s v="tier - 2"/>
    <s v="tier - 1"/>
    <s v="R1017"/>
    <n v="21"/>
  </r>
  <r>
    <s v="Id1991"/>
    <s v="Christopher P."/>
    <n v="37.1"/>
    <n v="6.24"/>
    <s v="No"/>
    <s v="No"/>
    <s v="No"/>
    <n v="0"/>
    <x v="1"/>
    <s v="Obesity"/>
    <s v="Prediabetes"/>
    <d v="1994-12-01T00:00:00"/>
    <n v="3277.16"/>
    <s v="tier - 2"/>
    <s v="tier - 3"/>
    <s v="R1011"/>
    <n v="28"/>
  </r>
  <r>
    <s v="Id1992"/>
    <s v="Christopher W"/>
    <n v="35.435000000000002"/>
    <n v="5.81"/>
    <s v="No"/>
    <s v="No"/>
    <s v="No"/>
    <n v="0"/>
    <x v="1"/>
    <s v="Obesity"/>
    <s v="Prediabetes"/>
    <d v="1994-08-02T00:00:00"/>
    <n v="3268.85"/>
    <s v="tier - 3"/>
    <s v="tier - 1"/>
    <s v="R1016"/>
    <n v="28"/>
  </r>
  <r>
    <s v="Id1993"/>
    <s v="Norman H."/>
    <n v="20.399999999999999"/>
    <n v="4.83"/>
    <s v="No"/>
    <s v="No"/>
    <s v="No"/>
    <n v="0"/>
    <x v="1"/>
    <s v="Healthy Weight"/>
    <s v="Normal"/>
    <d v="1991-10-13T00:00:00"/>
    <n v="3260.2"/>
    <s v="tier - 3"/>
    <s v="tier - 2"/>
    <s v="R1011"/>
    <n v="31"/>
  </r>
  <r>
    <s v="Id1994"/>
    <s v="Susan"/>
    <n v="42.13"/>
    <n v="5.72"/>
    <s v="yes"/>
    <s v="No"/>
    <s v="Yes"/>
    <n v="1"/>
    <x v="1"/>
    <s v="Obesity"/>
    <s v="Prediabetes"/>
    <d v="1997-12-02T00:00:00"/>
    <n v="3238.44"/>
    <s v="tier - 2"/>
    <s v="tier - 3"/>
    <s v="R1013"/>
    <n v="25"/>
  </r>
  <r>
    <s v="Id1995"/>
    <s v="Tatyana K"/>
    <n v="33.99"/>
    <n v="4.83"/>
    <s v="yes"/>
    <s v="No"/>
    <s v="Yes"/>
    <n v="1"/>
    <x v="1"/>
    <s v="Obesity"/>
    <s v="Normal"/>
    <d v="1997-08-02T00:00:00"/>
    <n v="3227.12"/>
    <s v="tier - 2"/>
    <s v="tier - 3"/>
    <s v="R1013"/>
    <n v="25"/>
  </r>
  <r>
    <s v="Id1996"/>
    <s v="Chrissy"/>
    <n v="28.594999999999999"/>
    <n v="4.1399999999999997"/>
    <s v="yes"/>
    <s v="No"/>
    <s v="Yes"/>
    <n v="1"/>
    <x v="1"/>
    <s v="Overweight"/>
    <s v="Normal"/>
    <d v="1997-10-06T00:00:00"/>
    <n v="3213.62"/>
    <s v="tier - 2"/>
    <s v="tier - 2"/>
    <s v="R1024"/>
    <n v="25"/>
  </r>
  <r>
    <s v="Id1997"/>
    <s v="Carrie"/>
    <n v="20.8"/>
    <n v="4.07"/>
    <s v="yes"/>
    <s v="No"/>
    <s v="Yes"/>
    <n v="1"/>
    <x v="1"/>
    <s v="Healthy Weight"/>
    <s v="Normal"/>
    <d v="1997-12-22T00:00:00"/>
    <n v="3208.79"/>
    <s v="tier - 2"/>
    <s v="tier - 3"/>
    <s v="R1011"/>
    <n v="25"/>
  </r>
  <r>
    <s v="Id1998"/>
    <s v="Halle"/>
    <n v="23.465"/>
    <n v="6.26"/>
    <s v="yes"/>
    <s v="No"/>
    <s v="Yes"/>
    <n v="1"/>
    <x v="1"/>
    <s v="Healthy Weight"/>
    <s v="Prediabetes"/>
    <d v="1997-12-05T00:00:00"/>
    <n v="3206.49"/>
    <s v="tier - 2"/>
    <s v="tier - 3"/>
    <s v="R1024"/>
    <n v="25"/>
  </r>
  <r>
    <s v="Id1999"/>
    <s v="Carolyn"/>
    <n v="40.185000000000002"/>
    <n v="5.88"/>
    <s v="yes"/>
    <s v="No"/>
    <s v="No"/>
    <n v="0"/>
    <x v="1"/>
    <s v="Obesity"/>
    <s v="Prediabetes"/>
    <d v="1996-09-11T00:00:00"/>
    <n v="3201.25"/>
    <s v="tier - 2"/>
    <s v="tier - 3"/>
    <s v="R1012"/>
    <n v="26"/>
  </r>
  <r>
    <s v="Id2000"/>
    <s v="Tara D."/>
    <n v="21.89"/>
    <n v="5.72"/>
    <s v="yes"/>
    <s v="No"/>
    <s v="No"/>
    <n v="0"/>
    <x v="1"/>
    <s v="Healthy Weight"/>
    <s v="Prediabetes"/>
    <d v="2001-10-02T00:00:00"/>
    <n v="3180.51"/>
    <s v="tier - 2"/>
    <s v="tier - 2"/>
    <s v="R1013"/>
    <n v="21"/>
  </r>
  <r>
    <s v="Id2001"/>
    <s v="Rasim M"/>
    <n v="29.34"/>
    <n v="6.09"/>
    <s v="yes"/>
    <s v="yes"/>
    <s v="No"/>
    <n v="2"/>
    <x v="1"/>
    <s v="Overweight"/>
    <s v="Prediabetes"/>
    <d v="2000-08-23T00:00:00"/>
    <n v="3179.96"/>
    <s v="tier - 2"/>
    <s v="tier - 2"/>
    <s v="R1012"/>
    <n v="22"/>
  </r>
  <r>
    <s v="Id2002"/>
    <s v="Dina"/>
    <n v="22.61"/>
    <n v="4.25"/>
    <s v="yes"/>
    <s v="No"/>
    <s v="No"/>
    <n v="0"/>
    <x v="1"/>
    <s v="Healthy Weight"/>
    <s v="Normal"/>
    <d v="1996-08-03T00:00:00"/>
    <n v="3176.82"/>
    <s v="tier - 2"/>
    <s v="tier - 1"/>
    <s v="R1012"/>
    <n v="26"/>
  </r>
  <r>
    <s v="Id2003"/>
    <s v="Lisa"/>
    <n v="22.23"/>
    <n v="6.09"/>
    <s v="yes"/>
    <s v="No"/>
    <s v="No"/>
    <n v="0"/>
    <x v="1"/>
    <s v="Healthy Weight"/>
    <s v="Prediabetes"/>
    <d v="1996-10-14T00:00:00"/>
    <n v="3176.29"/>
    <s v="tier - 2"/>
    <s v="tier - 2"/>
    <s v="R1012"/>
    <n v="26"/>
  </r>
  <r>
    <s v="Id2004"/>
    <s v="Caitrin"/>
    <n v="33.4"/>
    <n v="5.51"/>
    <s v="No"/>
    <s v="No"/>
    <s v="No"/>
    <n v="0"/>
    <x v="1"/>
    <s v="Obesity"/>
    <s v="Normal"/>
    <d v="1994-07-06T00:00:00"/>
    <n v="3172.02"/>
    <s v="tier - 2"/>
    <s v="tier - 1"/>
    <s v="R1011"/>
    <n v="28"/>
  </r>
  <r>
    <s v="Id2005"/>
    <s v="Adriana S"/>
    <n v="33.11"/>
    <n v="5.63"/>
    <s v="No"/>
    <s v="No"/>
    <s v="No"/>
    <n v="0"/>
    <x v="1"/>
    <s v="Obesity"/>
    <s v="Normal"/>
    <d v="1994-11-25T00:00:00"/>
    <n v="3171.61"/>
    <s v="tier - 2"/>
    <s v="tier - 3"/>
    <s v="R1013"/>
    <n v="28"/>
  </r>
  <r>
    <s v="Id2006"/>
    <s v="Megan"/>
    <n v="16.815000000000001"/>
    <n v="5.29"/>
    <s v="yes"/>
    <s v="No"/>
    <s v="No"/>
    <n v="0"/>
    <x v="1"/>
    <s v="Underweight"/>
    <s v="Normal"/>
    <d v="2001-10-29T00:00:00"/>
    <n v="3167.46"/>
    <s v="tier - 2"/>
    <s v="tier - 3"/>
    <s v="R1024"/>
    <n v="21"/>
  </r>
  <r>
    <s v="Id2007"/>
    <s v=".  Kristen M"/>
    <n v="25.61"/>
    <n v="4"/>
    <s v="No"/>
    <s v="No"/>
    <s v="Yes"/>
    <n v="1"/>
    <x v="1"/>
    <s v="Overweight"/>
    <s v="Normal"/>
    <d v="1993-09-25T00:00:00"/>
    <n v="3162.02"/>
    <s v="tier - 2"/>
    <s v="tier - 3"/>
    <s v="R1013"/>
    <n v="29"/>
  </r>
  <r>
    <s v="Id2008"/>
    <s v="Alix"/>
    <n v="25.8"/>
    <n v="5.49"/>
    <s v="No"/>
    <s v="No"/>
    <s v="No"/>
    <n v="0"/>
    <x v="1"/>
    <s v="Overweight"/>
    <s v="Normal"/>
    <d v="1994-11-10T00:00:00"/>
    <n v="3161.45"/>
    <s v="tier - 2"/>
    <s v="tier - 1"/>
    <s v="R1011"/>
    <n v="28"/>
  </r>
  <r>
    <s v="Id2009"/>
    <s v="Kakushin"/>
    <n v="27.39"/>
    <n v="5.34"/>
    <s v="No"/>
    <s v="No"/>
    <s v="No"/>
    <n v="0"/>
    <x v="1"/>
    <s v="Overweight"/>
    <s v="Normal"/>
    <d v="1999-10-25T00:00:00"/>
    <n v="3128.35"/>
    <s v="tier - 2"/>
    <s v="tier - 3"/>
    <s v="R1021"/>
    <n v="23"/>
  </r>
  <r>
    <s v="Id2010"/>
    <s v="Michael J"/>
    <n v="17.03"/>
    <n v="4.12"/>
    <s v="No"/>
    <s v="No"/>
    <s v="No"/>
    <n v="1"/>
    <x v="1"/>
    <s v="Underweight"/>
    <s v="Normal"/>
    <d v="1987-10-01T00:00:00"/>
    <n v="3088.06"/>
    <s v="tier - 2"/>
    <s v="tier - 2"/>
    <s v="R1013"/>
    <n v="35"/>
  </r>
  <r>
    <s v="Id2011"/>
    <s v="Bradley"/>
    <n v="23.75"/>
    <n v="5.49"/>
    <s v="yes"/>
    <s v="No"/>
    <s v="No"/>
    <n v="0"/>
    <x v="1"/>
    <s v="Healthy Weight"/>
    <s v="Normal"/>
    <d v="2001-07-13T00:00:00"/>
    <n v="3077.1"/>
    <s v="tier - 2"/>
    <s v="tier - 1"/>
    <s v="R1012"/>
    <n v="21"/>
  </r>
  <r>
    <s v="Id2012"/>
    <s v="Matt"/>
    <n v="26.03"/>
    <n v="5.1100000000000003"/>
    <s v="yes"/>
    <s v="No"/>
    <s v="No"/>
    <n v="1"/>
    <x v="1"/>
    <s v="Overweight"/>
    <s v="Normal"/>
    <d v="1995-10-10T00:00:00"/>
    <n v="3070.81"/>
    <s v="tier - 3"/>
    <s v="tier - 1"/>
    <s v="R1017"/>
    <n v="27"/>
  </r>
  <r>
    <s v="Id2013"/>
    <s v="Amanda C."/>
    <n v="16.079999999999998"/>
    <n v="5.94"/>
    <s v="No"/>
    <s v="No"/>
    <s v="No"/>
    <n v="0"/>
    <x v="1"/>
    <s v="Underweight"/>
    <s v="Prediabetes"/>
    <d v="1989-07-01T00:00:00"/>
    <n v="3065.49"/>
    <s v="tier - 2"/>
    <s v="tier - 1"/>
    <s v="R1012"/>
    <n v="33"/>
  </r>
  <r>
    <s v="Id2014"/>
    <s v="Valur"/>
    <n v="30.875"/>
    <n v="5.54"/>
    <s v="No"/>
    <s v="No"/>
    <s v="No"/>
    <n v="0"/>
    <x v="1"/>
    <s v="Obesity"/>
    <s v="Normal"/>
    <d v="1994-10-26T00:00:00"/>
    <n v="3062.51"/>
    <s v="tier - 3"/>
    <s v="tier - 1"/>
    <s v="R1012"/>
    <n v="28"/>
  </r>
  <r>
    <s v="Id2015"/>
    <s v="Erica J"/>
    <n v="31.79"/>
    <n v="7.09"/>
    <s v="No"/>
    <s v="No"/>
    <s v="No"/>
    <n v="0"/>
    <x v="1"/>
    <s v="Obesity"/>
    <s v="Diabetes"/>
    <d v="2002-11-21T00:00:00"/>
    <n v="3056.39"/>
    <s v="tier - 2"/>
    <s v="tier - 3"/>
    <s v="R1013"/>
    <n v="20"/>
  </r>
  <r>
    <s v="Id2016"/>
    <s v="Stephen F."/>
    <n v="28.48"/>
    <n v="6.22"/>
    <s v="yes"/>
    <s v="No"/>
    <s v="Yes"/>
    <n v="1"/>
    <x v="1"/>
    <s v="Overweight"/>
    <s v="Prediabetes"/>
    <d v="1997-11-22T00:00:00"/>
    <n v="3051.73"/>
    <s v="tier - 2"/>
    <s v="tier - 2"/>
    <s v="R1011"/>
    <n v="25"/>
  </r>
  <r>
    <s v="Id2017"/>
    <s v="Lissa"/>
    <n v="26.6"/>
    <n v="4.33"/>
    <s v="No"/>
    <s v="No"/>
    <s v="No"/>
    <n v="1"/>
    <x v="1"/>
    <s v="Overweight"/>
    <s v="Normal"/>
    <d v="1998-12-09T00:00:00"/>
    <n v="3046.06"/>
    <s v="tier - 2"/>
    <s v="tier - 1"/>
    <s v="R1023"/>
    <n v="24"/>
  </r>
  <r>
    <s v="Id2018"/>
    <s v="Megan"/>
    <n v="25.27"/>
    <n v="5.83"/>
    <s v="No"/>
    <s v="No"/>
    <s v="No"/>
    <n v="1"/>
    <x v="1"/>
    <s v="Overweight"/>
    <s v="Prediabetes"/>
    <d v="1998-12-15T00:00:00"/>
    <n v="3044.21"/>
    <s v="tier - 2"/>
    <s v="tier - 3"/>
    <s v="R1024"/>
    <n v="24"/>
  </r>
  <r>
    <s v="Id2019"/>
    <s v="Alyson"/>
    <n v="34.484999999999999"/>
    <n v="4.7"/>
    <s v="yes"/>
    <s v="No"/>
    <s v="Yes"/>
    <n v="1"/>
    <x v="1"/>
    <s v="Obesity"/>
    <s v="Normal"/>
    <d v="1997-10-19T00:00:00"/>
    <n v="3021.81"/>
    <s v="tier - 2"/>
    <s v="tier - 3"/>
    <s v="R1012"/>
    <n v="25"/>
  </r>
  <r>
    <s v="Id2020"/>
    <s v="Chance B"/>
    <n v="15.57"/>
    <n v="4.07"/>
    <s v="yes"/>
    <s v="No"/>
    <s v="No"/>
    <n v="1"/>
    <x v="1"/>
    <s v="Underweight"/>
    <s v="Normal"/>
    <d v="1988-10-28T00:00:00"/>
    <n v="3018.04"/>
    <s v="tier - 2"/>
    <s v="tier - 2"/>
    <s v="R1012"/>
    <n v="34"/>
  </r>
  <r>
    <s v="Id2021"/>
    <s v="Sean P"/>
    <n v="30.36"/>
    <n v="9.39"/>
    <s v="No"/>
    <s v="No"/>
    <s v="No"/>
    <n v="0"/>
    <x v="1"/>
    <s v="Obesity"/>
    <s v="Diabetes"/>
    <d v="2002-11-15T00:00:00"/>
    <n v="3012.22"/>
    <s v="tier - 2"/>
    <s v="tier - 3"/>
    <s v="R1012"/>
    <n v="20"/>
  </r>
  <r>
    <s v="Id2022"/>
    <s v="Therese"/>
    <n v="19.37"/>
    <n v="4.18"/>
    <s v="No"/>
    <s v="No"/>
    <s v="No"/>
    <n v="0"/>
    <x v="1"/>
    <s v="Healthy Weight"/>
    <s v="Normal"/>
    <d v="1991-11-20T00:00:00"/>
    <n v="2985.67"/>
    <s v="tier - 2"/>
    <s v="tier - 2"/>
    <s v="R1013"/>
    <n v="31"/>
  </r>
  <r>
    <s v="Id2023"/>
    <s v="Beau"/>
    <n v="16.71"/>
    <n v="4.18"/>
    <s v="No"/>
    <s v="No"/>
    <s v="No"/>
    <n v="1"/>
    <x v="1"/>
    <s v="Underweight"/>
    <s v="Normal"/>
    <d v="1987-06-18T00:00:00"/>
    <n v="2979.52"/>
    <s v="tier - 2"/>
    <s v="tier - 3"/>
    <s v="R1013"/>
    <n v="35"/>
  </r>
  <r>
    <s v="Id2024"/>
    <s v="Kelsey M"/>
    <n v="24.1"/>
    <n v="4.4000000000000004"/>
    <s v="yes"/>
    <s v="No"/>
    <s v="No"/>
    <n v="1"/>
    <x v="1"/>
    <s v="Healthy Weight"/>
    <s v="Normal"/>
    <d v="1995-11-24T00:00:00"/>
    <n v="2974.13"/>
    <s v="tier - 2"/>
    <s v="tier - 1"/>
    <s v="R1011"/>
    <n v="27"/>
  </r>
  <r>
    <s v="Id2025"/>
    <s v="Gretchen"/>
    <n v="29.77"/>
    <n v="9.9"/>
    <s v="No"/>
    <s v="No"/>
    <s v="No"/>
    <n v="0"/>
    <x v="1"/>
    <s v="Overweight"/>
    <s v="Diabetes"/>
    <d v="2002-07-30T00:00:00"/>
    <n v="2943.41"/>
    <s v="tier - 2"/>
    <s v="tier - 3"/>
    <s v="R1012"/>
    <n v="20"/>
  </r>
  <r>
    <s v="Id2026"/>
    <s v="Nicholas E."/>
    <n v="46.53"/>
    <n v="4.84"/>
    <s v="yes"/>
    <s v="No"/>
    <s v="No"/>
    <n v="0"/>
    <x v="1"/>
    <s v="Obesity"/>
    <s v="Normal"/>
    <d v="1996-06-30T00:00:00"/>
    <n v="2927.06"/>
    <s v="tier - 2"/>
    <s v="tier - 2"/>
    <s v="R1013"/>
    <n v="26"/>
  </r>
  <r>
    <s v="Id2027"/>
    <s v="Deborah"/>
    <n v="23.4"/>
    <n v="5.53"/>
    <s v="No"/>
    <s v="No"/>
    <s v="Yes"/>
    <n v="1"/>
    <x v="1"/>
    <s v="Healthy Weight"/>
    <s v="Normal"/>
    <d v="2003-11-05T00:00:00"/>
    <n v="2913.57"/>
    <s v="tier - 2"/>
    <s v="tier - 2"/>
    <s v="R1011"/>
    <n v="19"/>
  </r>
  <r>
    <s v="Id2028"/>
    <s v="Chuck W. Jr."/>
    <n v="30"/>
    <n v="4.33"/>
    <s v="yes"/>
    <s v="No"/>
    <s v="No"/>
    <n v="0"/>
    <x v="1"/>
    <s v="Obesity"/>
    <s v="Normal"/>
    <d v="1996-08-13T00:00:00"/>
    <n v="2904.09"/>
    <s v="tier - 2"/>
    <s v="tier - 2"/>
    <s v="R1011"/>
    <n v="26"/>
  </r>
  <r>
    <s v="Id2029"/>
    <s v="Daniel"/>
    <n v="29.15"/>
    <n v="4.91"/>
    <s v="yes"/>
    <s v="No"/>
    <s v="No"/>
    <n v="0"/>
    <x v="1"/>
    <s v="Overweight"/>
    <s v="Normal"/>
    <d v="1996-08-24T00:00:00"/>
    <n v="2902.91"/>
    <s v="tier - 2"/>
    <s v="tier - 2"/>
    <s v="R1013"/>
    <n v="26"/>
  </r>
  <r>
    <s v="Id2030"/>
    <s v="Amany"/>
    <n v="34.865000000000002"/>
    <n v="4.8"/>
    <s v="No"/>
    <s v="No"/>
    <s v="No"/>
    <n v="0"/>
    <x v="1"/>
    <s v="Obesity"/>
    <s v="Normal"/>
    <d v="1999-12-01T00:00:00"/>
    <n v="2899.49"/>
    <s v="tier - 2"/>
    <s v="tier - 2"/>
    <s v="R1024"/>
    <n v="23"/>
  </r>
  <r>
    <s v="Id2031"/>
    <s v="Kipling"/>
    <n v="28.12"/>
    <n v="5.55"/>
    <s v="yes"/>
    <s v="yes"/>
    <s v="No"/>
    <n v="2"/>
    <x v="1"/>
    <s v="Overweight"/>
    <s v="Normal"/>
    <d v="2000-07-14T00:00:00"/>
    <n v="2897.46"/>
    <s v="tier - 2"/>
    <s v="tier - 1"/>
    <s v="R1012"/>
    <n v="22"/>
  </r>
  <r>
    <s v="Id2032"/>
    <s v="Duncan"/>
    <n v="29.45"/>
    <n v="5.24"/>
    <s v="yes"/>
    <s v="No"/>
    <s v="No"/>
    <n v="0"/>
    <x v="1"/>
    <s v="Overweight"/>
    <s v="Normal"/>
    <d v="1996-09-21T00:00:00"/>
    <n v="2897.32"/>
    <s v="tier - 3"/>
    <s v="tier - 3"/>
    <s v="R1016"/>
    <n v="26"/>
  </r>
  <r>
    <s v="Id2033"/>
    <s v="Louis C."/>
    <n v="27.94"/>
    <n v="6.08"/>
    <s v="No"/>
    <s v="No"/>
    <s v="Yes"/>
    <n v="1"/>
    <x v="1"/>
    <s v="Overweight"/>
    <s v="Prediabetes"/>
    <d v="1993-09-12T00:00:00"/>
    <n v="2867.12"/>
    <s v="tier - 1"/>
    <s v="tier - 3"/>
    <s v="R1013"/>
    <n v="29"/>
  </r>
  <r>
    <s v="Id2034"/>
    <s v="Daniel J"/>
    <n v="27.2"/>
    <n v="5.83"/>
    <s v="No"/>
    <s v="No"/>
    <s v="Yes"/>
    <n v="1"/>
    <x v="1"/>
    <s v="Overweight"/>
    <s v="Prediabetes"/>
    <d v="1993-08-01T00:00:00"/>
    <n v="2866.09"/>
    <s v="tier - 3"/>
    <s v="tier - 3"/>
    <s v="R1011"/>
    <n v="29"/>
  </r>
  <r>
    <s v="Id2035"/>
    <s v="Ildiko M."/>
    <n v="33.344999999999999"/>
    <n v="4.29"/>
    <s v="No"/>
    <s v="No"/>
    <s v="No"/>
    <n v="1"/>
    <x v="1"/>
    <s v="Obesity"/>
    <s v="Normal"/>
    <d v="1998-12-04T00:00:00"/>
    <n v="2855.44"/>
    <s v="tier - 2"/>
    <s v="tier - 3"/>
    <s v="R1012"/>
    <n v="24"/>
  </r>
  <r>
    <s v="Id2036"/>
    <s v="Melinda E."/>
    <n v="29.925000000000001"/>
    <n v="5.3"/>
    <s v="No"/>
    <s v="No"/>
    <s v="No"/>
    <n v="1"/>
    <x v="1"/>
    <s v="Obesity"/>
    <s v="Normal"/>
    <d v="1998-12-17T00:00:00"/>
    <n v="2850.68"/>
    <s v="tier - 2"/>
    <s v="tier - 3"/>
    <s v="R1012"/>
    <n v="24"/>
  </r>
  <r>
    <s v="Id2037"/>
    <s v="Ashley M"/>
    <n v="24.225000000000001"/>
    <n v="4.42"/>
    <s v="No"/>
    <s v="No"/>
    <s v="No"/>
    <n v="1"/>
    <x v="1"/>
    <s v="Healthy Weight"/>
    <s v="Normal"/>
    <d v="1998-11-15T00:00:00"/>
    <n v="2842.76"/>
    <s v="tier - 2"/>
    <s v="tier - 3"/>
    <s v="R1012"/>
    <n v="24"/>
  </r>
  <r>
    <s v="Id2038"/>
    <s v="Stephanie"/>
    <n v="29.68"/>
    <n v="5.68"/>
    <s v="No"/>
    <s v="yes"/>
    <s v="No"/>
    <n v="1"/>
    <x v="1"/>
    <s v="Overweight"/>
    <s v="Normal"/>
    <d v="2000-10-01T00:00:00"/>
    <n v="2819.51"/>
    <s v="tier - 2"/>
    <s v="tier - 3"/>
    <s v="R1011"/>
    <n v="22"/>
  </r>
  <r>
    <s v="Id2039"/>
    <s v="Sean P."/>
    <n v="20.614999999999998"/>
    <n v="6.05"/>
    <s v="No"/>
    <s v="No"/>
    <s v="Yes"/>
    <n v="1"/>
    <x v="1"/>
    <s v="Healthy Weight"/>
    <s v="Prediabetes"/>
    <d v="2003-12-23T00:00:00"/>
    <n v="2803.7"/>
    <s v="tier - 2"/>
    <s v="tier - 1"/>
    <s v="R1012"/>
    <n v="19"/>
  </r>
  <r>
    <s v="Id2040"/>
    <s v="Emily G"/>
    <n v="32.119999999999997"/>
    <n v="5.33"/>
    <s v="No"/>
    <s v="yes"/>
    <s v="No"/>
    <n v="1"/>
    <x v="1"/>
    <s v="Obesity"/>
    <s v="Normal"/>
    <d v="2004-08-04T00:00:00"/>
    <n v="2801.26"/>
    <s v="tier - 2"/>
    <s v="tier - 3"/>
    <s v="R1013"/>
    <n v="18"/>
  </r>
  <r>
    <s v="Id2041"/>
    <s v="Malcolm"/>
    <n v="27.36"/>
    <n v="6.22"/>
    <s v="No"/>
    <s v="No"/>
    <s v="No"/>
    <n v="0"/>
    <x v="1"/>
    <s v="Overweight"/>
    <s v="Prediabetes"/>
    <d v="1999-10-24T00:00:00"/>
    <n v="2789.06"/>
    <s v="tier - 2"/>
    <s v="tier - 3"/>
    <s v="R1012"/>
    <n v="23"/>
  </r>
  <r>
    <s v="Id2042"/>
    <s v="Danilo"/>
    <n v="17.385000000000002"/>
    <n v="5.84"/>
    <s v="No"/>
    <s v="No"/>
    <s v="No"/>
    <n v="0"/>
    <x v="1"/>
    <s v="Underweight"/>
    <s v="Prediabetes"/>
    <d v="1999-12-29T00:00:00"/>
    <n v="2775.19"/>
    <s v="tier - 2"/>
    <s v="tier - 1"/>
    <s v="R1012"/>
    <n v="23"/>
  </r>
  <r>
    <s v="Id2043"/>
    <s v="Mikko"/>
    <n v="30.13"/>
    <n v="5.71"/>
    <s v="No"/>
    <s v="yes"/>
    <s v="No"/>
    <n v="1"/>
    <x v="1"/>
    <s v="Obesity"/>
    <s v="Prediabetes"/>
    <d v="2004-06-14T00:00:00"/>
    <n v="2773.46"/>
    <s v="tier - 2"/>
    <s v="tier - 1"/>
    <s v="R1021"/>
    <n v="18"/>
  </r>
  <r>
    <s v="Id2044"/>
    <s v="Paula C."/>
    <n v="25.44"/>
    <n v="6.04"/>
    <s v="yes"/>
    <s v="No"/>
    <s v="Yes"/>
    <n v="1"/>
    <x v="1"/>
    <s v="Overweight"/>
    <s v="Prediabetes"/>
    <d v="1997-12-10T00:00:00"/>
    <n v="2758.99"/>
    <s v="tier - 2"/>
    <s v="tier - 1"/>
    <s v="R1012"/>
    <n v="25"/>
  </r>
  <r>
    <s v="Id2045"/>
    <s v="Kirsten N."/>
    <n v="39.805"/>
    <n v="4.38"/>
    <s v="No"/>
    <s v="yes"/>
    <s v="No"/>
    <n v="1"/>
    <x v="1"/>
    <s v="Obesity"/>
    <s v="Normal"/>
    <d v="2000-10-11T00:00:00"/>
    <n v="2755.02"/>
    <s v="tier - 2"/>
    <s v="tier - 1"/>
    <s v="R1024"/>
    <n v="22"/>
  </r>
  <r>
    <s v="Id2046"/>
    <s v="Christy"/>
    <n v="30.4"/>
    <n v="5.56"/>
    <s v="yes"/>
    <s v="yes"/>
    <s v="No"/>
    <n v="1"/>
    <x v="1"/>
    <s v="Obesity"/>
    <s v="Normal"/>
    <d v="2000-06-03T00:00:00"/>
    <n v="2741.95"/>
    <s v="tier - 2"/>
    <s v="tier - 3"/>
    <s v="R1024"/>
    <n v="23"/>
  </r>
  <r>
    <s v="Id2047"/>
    <s v="Jennifer"/>
    <n v="23.18"/>
    <n v="4.24"/>
    <s v="No"/>
    <s v="yes"/>
    <s v="No"/>
    <n v="1"/>
    <x v="1"/>
    <s v="Healthy Weight"/>
    <s v="Normal"/>
    <d v="2000-09-17T00:00:00"/>
    <n v="2731.91"/>
    <s v="tier - 2"/>
    <s v="tier - 3"/>
    <s v="R1024"/>
    <n v="22"/>
  </r>
  <r>
    <s v="Id2048"/>
    <s v="Jingjing"/>
    <n v="39.615000000000002"/>
    <n v="6.32"/>
    <s v="No"/>
    <s v="No"/>
    <s v="Yes"/>
    <n v="1"/>
    <x v="1"/>
    <s v="Obesity"/>
    <s v="Prediabetes"/>
    <d v="2003-07-03T00:00:00"/>
    <n v="2730.11"/>
    <s v="tier - 2"/>
    <s v="tier - 3"/>
    <s v="R1012"/>
    <n v="19"/>
  </r>
  <r>
    <s v="Id2049"/>
    <s v="Morgan"/>
    <n v="30.59"/>
    <n v="6.3"/>
    <s v="yes"/>
    <s v="No"/>
    <s v="Yes"/>
    <n v="1"/>
    <x v="1"/>
    <s v="Obesity"/>
    <s v="Prediabetes"/>
    <d v="1997-07-06T00:00:00"/>
    <n v="2727.4"/>
    <s v="tier - 3"/>
    <s v="tier - 3"/>
    <s v="R1016"/>
    <n v="25"/>
  </r>
  <r>
    <s v="Id2050"/>
    <s v="Patrick J."/>
    <n v="16.72"/>
    <n v="4.38"/>
    <s v="yes"/>
    <s v="No"/>
    <s v="No"/>
    <n v="1"/>
    <x v="1"/>
    <s v="Underweight"/>
    <s v="Normal"/>
    <d v="1988-09-20T00:00:00"/>
    <n v="2726.06"/>
    <s v="tier - 2"/>
    <s v="tier - 2"/>
    <s v="R1013"/>
    <n v="34"/>
  </r>
  <r>
    <s v="Id2051"/>
    <s v="Frankline"/>
    <n v="26.22"/>
    <n v="4.6500000000000004"/>
    <s v="yes"/>
    <s v="No"/>
    <s v="Yes"/>
    <n v="1"/>
    <x v="1"/>
    <s v="Overweight"/>
    <s v="Normal"/>
    <d v="1997-11-30T00:00:00"/>
    <n v="2721.32"/>
    <s v="tier - 1"/>
    <s v="tier - 3"/>
    <s v="R1014"/>
    <n v="25"/>
  </r>
  <r>
    <s v="Id2052"/>
    <s v="Laura T."/>
    <n v="31.824999999999999"/>
    <n v="4.7"/>
    <s v="No"/>
    <s v="No"/>
    <s v="Yes"/>
    <n v="1"/>
    <x v="1"/>
    <s v="Obesity"/>
    <s v="Normal"/>
    <d v="2003-09-06T00:00:00"/>
    <n v="2719.28"/>
    <s v="tier - 2"/>
    <s v="tier - 2"/>
    <s v="R1012"/>
    <n v="19"/>
  </r>
  <r>
    <s v="Id2053"/>
    <s v="Natalia"/>
    <n v="25.745000000000001"/>
    <n v="4.34"/>
    <s v="No"/>
    <s v="No"/>
    <s v="Yes"/>
    <n v="1"/>
    <x v="1"/>
    <s v="Overweight"/>
    <s v="Normal"/>
    <d v="2003-07-01T00:00:00"/>
    <n v="2710.83"/>
    <s v="tier - 2"/>
    <s v="tier - 3"/>
    <s v="R1012"/>
    <n v="19"/>
  </r>
  <r>
    <s v="Id2054"/>
    <s v="Jennifer L."/>
    <n v="24.605"/>
    <n v="5.62"/>
    <s v="No"/>
    <s v="No"/>
    <s v="Yes"/>
    <n v="1"/>
    <x v="1"/>
    <s v="Healthy Weight"/>
    <s v="Normal"/>
    <d v="2003-06-21T00:00:00"/>
    <n v="2709.24"/>
    <s v="tier - 2"/>
    <s v="tier - 2"/>
    <s v="R1012"/>
    <n v="19"/>
  </r>
  <r>
    <s v="Id2055"/>
    <s v="Brooke"/>
    <n v="24.51"/>
    <n v="4.24"/>
    <s v="No"/>
    <s v="No"/>
    <s v="Yes"/>
    <n v="1"/>
    <x v="1"/>
    <s v="Healthy Weight"/>
    <s v="Normal"/>
    <d v="2003-09-17T00:00:00"/>
    <n v="2709.11"/>
    <s v="tier - 2"/>
    <s v="tier - 2"/>
    <s v="R1012"/>
    <n v="19"/>
  </r>
  <r>
    <s v="Id2056"/>
    <s v="Jeremy M"/>
    <n v="31.065000000000001"/>
    <n v="4.57"/>
    <s v="yes"/>
    <s v="No"/>
    <s v="No"/>
    <n v="0"/>
    <x v="1"/>
    <s v="Obesity"/>
    <s v="Normal"/>
    <d v="1996-08-13T00:00:00"/>
    <n v="2699.57"/>
    <s v="tier - 2"/>
    <s v="tier - 1"/>
    <s v="R1012"/>
    <n v="26"/>
  </r>
  <r>
    <s v="Id2057"/>
    <s v="Megan L."/>
    <n v="28.12"/>
    <n v="5.05"/>
    <s v="No"/>
    <s v="No"/>
    <s v="No"/>
    <n v="0"/>
    <x v="1"/>
    <s v="Overweight"/>
    <s v="Normal"/>
    <d v="1999-07-11T00:00:00"/>
    <n v="2690.11"/>
    <s v="tier - 2"/>
    <s v="tier - 2"/>
    <s v="R1012"/>
    <n v="23"/>
  </r>
  <r>
    <s v="Id2058"/>
    <s v="Bryan"/>
    <n v="38.06"/>
    <n v="6.16"/>
    <s v="No"/>
    <s v="No"/>
    <s v="No"/>
    <n v="0"/>
    <x v="1"/>
    <s v="Obesity"/>
    <s v="Prediabetes"/>
    <d v="1994-07-02T00:00:00"/>
    <n v="2689.5"/>
    <s v="tier - 3"/>
    <s v="tier - 2"/>
    <s v="R1013"/>
    <n v="28"/>
  </r>
  <r>
    <s v="Id2059"/>
    <s v="Marny"/>
    <n v="24.96"/>
    <n v="4.57"/>
    <s v="No"/>
    <s v="No"/>
    <s v="No"/>
    <n v="0"/>
    <x v="1"/>
    <s v="Overweight"/>
    <s v="Normal"/>
    <d v="1994-09-17T00:00:00"/>
    <n v="2684.69"/>
    <s v="tier - 2"/>
    <s v="tier - 2"/>
    <s v="R1013"/>
    <n v="28"/>
  </r>
  <r>
    <s v="Id2060"/>
    <s v="Marc"/>
    <n v="17.670000000000002"/>
    <n v="5.53"/>
    <s v="yes"/>
    <s v="No"/>
    <s v="No"/>
    <n v="0"/>
    <x v="1"/>
    <s v="Underweight"/>
    <s v="Normal"/>
    <d v="1996-08-05T00:00:00"/>
    <n v="2680.95"/>
    <s v="tier - 3"/>
    <s v="tier - 2"/>
    <s v="R1012"/>
    <n v="26"/>
  </r>
  <r>
    <s v="Id2061"/>
    <s v="Benjamin L"/>
    <n v="31.35"/>
    <n v="5.84"/>
    <s v="No"/>
    <s v="yes"/>
    <s v="No"/>
    <n v="1"/>
    <x v="1"/>
    <s v="Obesity"/>
    <s v="Prediabetes"/>
    <d v="2000-06-09T00:00:00"/>
    <n v="2643.27"/>
    <s v="tier - 2"/>
    <s v="tier - 1"/>
    <s v="R1012"/>
    <n v="22"/>
  </r>
  <r>
    <s v="Id2062"/>
    <s v="Rob G"/>
    <n v="28.31"/>
    <n v="6.41"/>
    <s v="No"/>
    <s v="yes"/>
    <s v="No"/>
    <n v="1"/>
    <x v="1"/>
    <s v="Overweight"/>
    <b v="0"/>
    <d v="2000-09-24T00:00:00"/>
    <n v="2639.04"/>
    <s v="tier - 2"/>
    <s v="tier - 2"/>
    <s v="R1012"/>
    <n v="22"/>
  </r>
  <r>
    <s v="Id2063"/>
    <s v="Stefanie A"/>
    <n v="30.3"/>
    <n v="4.7300000000000004"/>
    <s v="yes"/>
    <s v="No"/>
    <s v="Yes"/>
    <n v="1"/>
    <x v="1"/>
    <s v="Obesity"/>
    <s v="Normal"/>
    <d v="1997-06-26T00:00:00"/>
    <n v="2632.99"/>
    <s v="tier - 2"/>
    <s v="tier - 1"/>
    <s v="R1011"/>
    <n v="25"/>
  </r>
  <r>
    <s v="Id2064"/>
    <s v="Stephanie"/>
    <n v="26.4"/>
    <n v="6.22"/>
    <s v="yes"/>
    <s v="No"/>
    <s v="No"/>
    <n v="0"/>
    <x v="1"/>
    <s v="Overweight"/>
    <s v="Prediabetes"/>
    <d v="2001-09-26T00:00:00"/>
    <n v="2597.7800000000002"/>
    <s v="tier - 2"/>
    <s v="tier - 1"/>
    <s v="R1011"/>
    <n v="21"/>
  </r>
  <r>
    <s v="Id2065"/>
    <s v="Caroline F."/>
    <n v="22.135000000000002"/>
    <n v="4.46"/>
    <s v="yes"/>
    <s v="No"/>
    <s v="No"/>
    <n v="0"/>
    <x v="1"/>
    <s v="Healthy Weight"/>
    <s v="Normal"/>
    <d v="2001-08-28T00:00:00"/>
    <n v="2585.85"/>
    <s v="tier - 2"/>
    <s v="tier - 2"/>
    <s v="R1024"/>
    <n v="21"/>
  </r>
  <r>
    <s v="Id2066"/>
    <s v="Julia J."/>
    <n v="17.399999999999999"/>
    <n v="4.5"/>
    <s v="yes"/>
    <s v="No"/>
    <s v="No"/>
    <n v="0"/>
    <x v="1"/>
    <s v="Underweight"/>
    <s v="Normal"/>
    <d v="2001-11-15T00:00:00"/>
    <n v="2585.27"/>
    <s v="tier - 2"/>
    <s v="tier - 3"/>
    <s v="R1011"/>
    <n v="21"/>
  </r>
  <r>
    <s v="Id2067"/>
    <s v="Jack"/>
    <n v="28.06"/>
    <n v="8.93"/>
    <s v="No"/>
    <s v="No"/>
    <s v="No"/>
    <n v="0"/>
    <x v="1"/>
    <s v="Overweight"/>
    <s v="Diabetes"/>
    <d v="2002-10-20T00:00:00"/>
    <n v="2585.04"/>
    <s v="tier - 2"/>
    <s v="tier - 2"/>
    <s v="R1021"/>
    <n v="20"/>
  </r>
  <r>
    <s v="Id2068"/>
    <s v="Bernat"/>
    <n v="31.13"/>
    <n v="11.02"/>
    <s v="No"/>
    <s v="No"/>
    <s v="No"/>
    <n v="0"/>
    <x v="1"/>
    <s v="Obesity"/>
    <s v="Diabetes"/>
    <d v="2002-07-11T00:00:00"/>
    <n v="2566.4699999999998"/>
    <s v="tier - 2"/>
    <s v="tier - 3"/>
    <s v="R1013"/>
    <n v="20"/>
  </r>
  <r>
    <s v="Id2069"/>
    <s v="Hicham"/>
    <n v="18.46"/>
    <n v="5.25"/>
    <s v="No"/>
    <s v="No"/>
    <s v="No"/>
    <n v="0"/>
    <x v="1"/>
    <s v="Underweight"/>
    <s v="Normal"/>
    <d v="1991-10-17T00:00:00"/>
    <n v="2545.6799999999998"/>
    <s v="tier - 2"/>
    <s v="tier - 1"/>
    <s v="R1013"/>
    <n v="31"/>
  </r>
  <r>
    <s v="Id2070"/>
    <s v="Sarah"/>
    <n v="17.3"/>
    <n v="4.75"/>
    <s v="No"/>
    <s v="No"/>
    <s v="No"/>
    <n v="0"/>
    <x v="1"/>
    <s v="Underweight"/>
    <s v="Normal"/>
    <d v="1990-08-01T00:00:00"/>
    <n v="2540.39"/>
    <s v="tier - 2"/>
    <s v="tier - 2"/>
    <s v="R1013"/>
    <n v="32"/>
  </r>
  <r>
    <s v="Id2071"/>
    <s v="Anthony S"/>
    <n v="35.625"/>
    <n v="4.68"/>
    <s v="yes"/>
    <s v="No"/>
    <s v="Yes"/>
    <n v="1"/>
    <x v="1"/>
    <s v="Obesity"/>
    <s v="Normal"/>
    <d v="1997-07-28T00:00:00"/>
    <n v="2534.39"/>
    <s v="tier - 3"/>
    <s v="tier - 3"/>
    <s v="R1012"/>
    <n v="25"/>
  </r>
  <r>
    <s v="Id2072"/>
    <s v="Elisabetta"/>
    <n v="20.234999999999999"/>
    <n v="6.17"/>
    <s v="yes"/>
    <s v="yes"/>
    <s v="No"/>
    <n v="2"/>
    <x v="1"/>
    <s v="Healthy Weight"/>
    <s v="Prediabetes"/>
    <d v="2000-12-25T00:00:00"/>
    <n v="2527.8200000000002"/>
    <s v="tier - 2"/>
    <s v="tier - 3"/>
    <s v="R1012"/>
    <n v="22"/>
  </r>
  <r>
    <s v="Id2073"/>
    <s v="Trevor N."/>
    <n v="27.55"/>
    <n v="4.5599999999999996"/>
    <s v="yes"/>
    <s v="No"/>
    <s v="Yes"/>
    <n v="1"/>
    <x v="1"/>
    <s v="Overweight"/>
    <s v="Normal"/>
    <d v="1997-07-02T00:00:00"/>
    <n v="2523.17"/>
    <s v="tier - 3"/>
    <s v="tier - 1"/>
    <s v="R1012"/>
    <n v="25"/>
  </r>
  <r>
    <s v="Id2074"/>
    <s v="Nancy"/>
    <n v="17.97"/>
    <n v="6.3"/>
    <s v="No"/>
    <s v="No"/>
    <s v="No"/>
    <n v="0"/>
    <x v="1"/>
    <s v="Underweight"/>
    <s v="Prediabetes"/>
    <d v="1991-10-05T00:00:00"/>
    <n v="2510.79"/>
    <s v="tier - 2"/>
    <s v="tier - 1"/>
    <s v="R1013"/>
    <n v="31"/>
  </r>
  <r>
    <s v="Id2075"/>
    <s v="Allison R."/>
    <n v="29.98"/>
    <n v="6.03"/>
    <s v="No"/>
    <s v="yes"/>
    <s v="No"/>
    <n v="1"/>
    <x v="1"/>
    <s v="Obesity"/>
    <s v="Prediabetes"/>
    <d v="2004-11-06T00:00:00"/>
    <n v="2500.9299999999998"/>
    <s v="tier - 2"/>
    <s v="tier - 2"/>
    <s v="R1012"/>
    <n v="18"/>
  </r>
  <r>
    <s v="Id2076"/>
    <s v="Robert J."/>
    <n v="33.659999999999997"/>
    <n v="4.2"/>
    <s v="yes"/>
    <s v="No"/>
    <s v="No"/>
    <n v="1"/>
    <x v="1"/>
    <s v="Obesity"/>
    <s v="Normal"/>
    <d v="1995-11-15T00:00:00"/>
    <n v="2498.41"/>
    <s v="tier - 3"/>
    <s v="tier - 3"/>
    <s v="R1013"/>
    <n v="27"/>
  </r>
  <r>
    <s v="Id2077"/>
    <s v="Nicholas"/>
    <n v="32.67"/>
    <n v="5.61"/>
    <s v="yes"/>
    <s v="No"/>
    <s v="No"/>
    <n v="1"/>
    <x v="1"/>
    <s v="Obesity"/>
    <s v="Normal"/>
    <d v="1995-07-09T00:00:00"/>
    <n v="2497.04"/>
    <s v="tier - 3"/>
    <s v="tier - 3"/>
    <s v="R1013"/>
    <n v="27"/>
  </r>
  <r>
    <s v="Id2078"/>
    <s v="Kevin L"/>
    <n v="30.5"/>
    <n v="5.88"/>
    <s v="yes"/>
    <s v="No"/>
    <s v="No"/>
    <n v="1"/>
    <x v="1"/>
    <s v="Obesity"/>
    <s v="Prediabetes"/>
    <d v="1995-08-14T00:00:00"/>
    <n v="2494.02"/>
    <s v="tier - 3"/>
    <s v="tier - 1"/>
    <s v="R1011"/>
    <n v="27"/>
  </r>
  <r>
    <s v="Id2079"/>
    <s v="Bryan"/>
    <n v="23.1"/>
    <n v="5.92"/>
    <s v="yes"/>
    <s v="No"/>
    <s v="No"/>
    <n v="1"/>
    <x v="1"/>
    <s v="Healthy Weight"/>
    <s v="Prediabetes"/>
    <d v="1995-09-06T00:00:00"/>
    <n v="2483.7399999999998"/>
    <s v="tier - 3"/>
    <s v="tier - 2"/>
    <s v="R1013"/>
    <n v="27"/>
  </r>
  <r>
    <s v="Id2080"/>
    <s v="Janae N."/>
    <n v="39.49"/>
    <n v="4.8099999999999996"/>
    <s v="No"/>
    <s v="No"/>
    <s v="No"/>
    <n v="1"/>
    <x v="1"/>
    <s v="Obesity"/>
    <s v="Normal"/>
    <d v="1998-12-20T00:00:00"/>
    <n v="2480.98"/>
    <s v="tier - 2"/>
    <s v="tier - 2"/>
    <s v="R1013"/>
    <n v="24"/>
  </r>
  <r>
    <s v="Id2081"/>
    <s v="Audrey"/>
    <n v="33.99"/>
    <n v="4.55"/>
    <s v="No"/>
    <s v="No"/>
    <s v="No"/>
    <n v="1"/>
    <x v="1"/>
    <s v="Obesity"/>
    <s v="Normal"/>
    <d v="1998-09-02T00:00:00"/>
    <n v="2473.33"/>
    <s v="tier - 2"/>
    <s v="tier - 3"/>
    <s v="R1013"/>
    <n v="24"/>
  </r>
  <r>
    <s v="Id2082"/>
    <s v="Laura"/>
    <n v="27.72"/>
    <n v="6.43"/>
    <s v="No"/>
    <s v="No"/>
    <s v="No"/>
    <n v="1"/>
    <x v="1"/>
    <s v="Overweight"/>
    <b v="0"/>
    <d v="1998-12-17T00:00:00"/>
    <n v="2464.62"/>
    <s v="tier - 2"/>
    <s v="tier - 3"/>
    <s v="R1013"/>
    <n v="24"/>
  </r>
  <r>
    <s v="Id2083"/>
    <s v="Nicole F"/>
    <n v="30.59"/>
    <n v="11.62"/>
    <s v="No"/>
    <s v="No"/>
    <s v="No"/>
    <n v="0"/>
    <x v="1"/>
    <s v="Obesity"/>
    <s v="Diabetes"/>
    <d v="2002-10-11T00:00:00"/>
    <n v="2459.7199999999998"/>
    <s v="tier - 2"/>
    <s v="tier - 2"/>
    <s v="R1024"/>
    <n v="20"/>
  </r>
  <r>
    <s v="Id2084"/>
    <s v="Krista L"/>
    <n v="22.6"/>
    <n v="6.04"/>
    <s v="No"/>
    <s v="No"/>
    <s v="No"/>
    <n v="1"/>
    <x v="1"/>
    <s v="Healthy Weight"/>
    <s v="Prediabetes"/>
    <d v="1998-08-19T00:00:00"/>
    <n v="2457.5"/>
    <s v="tier - 2"/>
    <s v="tier - 1"/>
    <s v="R1011"/>
    <n v="24"/>
  </r>
  <r>
    <s v="Id2085"/>
    <s v="Denise"/>
    <n v="28.785"/>
    <n v="8.82"/>
    <s v="No"/>
    <s v="No"/>
    <s v="No"/>
    <n v="0"/>
    <x v="1"/>
    <s v="Overweight"/>
    <s v="Diabetes"/>
    <d v="2002-07-29T00:00:00"/>
    <n v="2457.21"/>
    <s v="tier - 2"/>
    <s v="tier - 1"/>
    <s v="R1024"/>
    <n v="20"/>
  </r>
  <r>
    <s v="Id2086"/>
    <s v="Ariel"/>
    <n v="50.38"/>
    <n v="5.8"/>
    <s v="No"/>
    <s v="No"/>
    <s v="No"/>
    <n v="0"/>
    <x v="1"/>
    <s v="Obesity"/>
    <s v="Prediabetes"/>
    <d v="1999-12-21T00:00:00"/>
    <n v="2438.06"/>
    <s v="tier - 2"/>
    <s v="tier - 2"/>
    <s v="R1013"/>
    <n v="23"/>
  </r>
  <r>
    <s v="Id2087"/>
    <s v="Jeremy"/>
    <n v="35.200000000000003"/>
    <n v="4.28"/>
    <s v="No"/>
    <s v="No"/>
    <s v="No"/>
    <n v="0"/>
    <x v="1"/>
    <s v="Obesity"/>
    <s v="Normal"/>
    <d v="1999-08-12T00:00:00"/>
    <n v="2416.96"/>
    <s v="tier - 2"/>
    <s v="tier - 2"/>
    <s v="R1011"/>
    <n v="23"/>
  </r>
  <r>
    <s v="Id2088"/>
    <s v="Rosalie"/>
    <n v="35.72"/>
    <n v="5.5"/>
    <s v="yes"/>
    <s v="No"/>
    <s v="No"/>
    <n v="0"/>
    <x v="1"/>
    <s v="Obesity"/>
    <s v="Normal"/>
    <d v="2001-08-03T00:00:00"/>
    <n v="2404.73"/>
    <s v="tier - 2"/>
    <s v="tier - 3"/>
    <s v="R1012"/>
    <n v="21"/>
  </r>
  <r>
    <s v="Id2089"/>
    <s v="Jay"/>
    <n v="24.51"/>
    <n v="4.6900000000000004"/>
    <s v="No"/>
    <s v="No"/>
    <s v="No"/>
    <n v="0"/>
    <x v="1"/>
    <s v="Healthy Weight"/>
    <s v="Normal"/>
    <d v="1999-10-10T00:00:00"/>
    <n v="2396.1"/>
    <s v="tier - 2"/>
    <s v="tier - 1"/>
    <s v="R1019"/>
    <n v="23"/>
  </r>
  <r>
    <s v="Id2090"/>
    <s v="Vitaliy"/>
    <n v="23.844999999999999"/>
    <n v="4.43"/>
    <s v="No"/>
    <s v="No"/>
    <s v="No"/>
    <n v="0"/>
    <x v="1"/>
    <s v="Healthy Weight"/>
    <s v="Normal"/>
    <d v="1999-12-17T00:00:00"/>
    <n v="2395.17"/>
    <s v="tier - 2"/>
    <s v="tier - 1"/>
    <s v="R1014"/>
    <n v="23"/>
  </r>
  <r>
    <s v="Id2091"/>
    <s v="Benjamin W."/>
    <n v="15.68"/>
    <n v="6.16"/>
    <s v="yes"/>
    <s v="No"/>
    <s v="No"/>
    <n v="1"/>
    <x v="1"/>
    <s v="Underweight"/>
    <s v="Prediabetes"/>
    <d v="1988-10-12T00:00:00"/>
    <n v="2373.3000000000002"/>
    <s v="tier - 2"/>
    <s v="tier - 2"/>
    <s v="R1013"/>
    <n v="34"/>
  </r>
  <r>
    <s v="Id2092"/>
    <s v="Jesse"/>
    <n v="32.395000000000003"/>
    <n v="6.66"/>
    <s v="No"/>
    <s v="No"/>
    <s v="No"/>
    <n v="0"/>
    <x v="1"/>
    <s v="Obesity"/>
    <s v="Diabetes"/>
    <d v="2002-08-05T00:00:00"/>
    <n v="2362.23"/>
    <s v="tier - 2"/>
    <s v="tier - 1"/>
    <s v="R1012"/>
    <n v="20"/>
  </r>
  <r>
    <s v="Id2093"/>
    <s v="Mark"/>
    <n v="23.655000000000001"/>
    <n v="5.92"/>
    <s v="No"/>
    <s v="No"/>
    <s v="No"/>
    <n v="1"/>
    <x v="1"/>
    <s v="Healthy Weight"/>
    <s v="Prediabetes"/>
    <d v="1998-07-21T00:00:00"/>
    <n v="2352.9699999999998"/>
    <s v="tier - 3"/>
    <s v="tier - 3"/>
    <s v="R1012"/>
    <n v="24"/>
  </r>
  <r>
    <s v="Id2094"/>
    <s v="Lauren"/>
    <n v="28.4"/>
    <n v="5.97"/>
    <s v="No"/>
    <s v="No"/>
    <s v="Yes"/>
    <n v="1"/>
    <x v="1"/>
    <s v="Overweight"/>
    <s v="Prediabetes"/>
    <d v="2003-11-18T00:00:00"/>
    <n v="2331.52"/>
    <s v="tier - 2"/>
    <s v="tier - 3"/>
    <s v="R1011"/>
    <n v="19"/>
  </r>
  <r>
    <s v="Id2095"/>
    <s v="Massimiliano"/>
    <n v="35.42"/>
    <n v="4.6399999999999997"/>
    <s v="yes"/>
    <s v="No"/>
    <s v="No"/>
    <n v="0"/>
    <x v="1"/>
    <s v="Obesity"/>
    <s v="Normal"/>
    <d v="1996-09-17T00:00:00"/>
    <n v="2322.62"/>
    <s v="tier - 2"/>
    <s v="tier - 1"/>
    <s v="R1013"/>
    <n v="26"/>
  </r>
  <r>
    <s v="Id2096"/>
    <s v="Josh"/>
    <n v="26.18"/>
    <n v="6.12"/>
    <s v="No"/>
    <s v="yes"/>
    <s v="No"/>
    <n v="1"/>
    <x v="1"/>
    <s v="Overweight"/>
    <s v="Prediabetes"/>
    <d v="2004-12-06T00:00:00"/>
    <n v="2304"/>
    <s v="tier - 2"/>
    <s v="tier - 3"/>
    <s v="R1013"/>
    <n v="18"/>
  </r>
  <r>
    <s v="Id2097"/>
    <s v="Kiyokatsu"/>
    <n v="20.8"/>
    <n v="4.87"/>
    <s v="yes"/>
    <s v="No"/>
    <s v="No"/>
    <n v="0"/>
    <x v="1"/>
    <s v="Healthy Weight"/>
    <s v="Normal"/>
    <d v="1996-06-28T00:00:00"/>
    <n v="2302.3000000000002"/>
    <s v="tier - 1"/>
    <s v="tier - 2"/>
    <s v="R1011"/>
    <n v="26"/>
  </r>
  <r>
    <s v="Id2098"/>
    <s v="Amanda L"/>
    <n v="15.82"/>
    <n v="4.5999999999999996"/>
    <s v="No"/>
    <s v="No"/>
    <s v="No"/>
    <n v="0"/>
    <x v="1"/>
    <s v="Underweight"/>
    <s v="Normal"/>
    <d v="1989-10-05T00:00:00"/>
    <n v="2295.2399999999998"/>
    <s v="tier - 2"/>
    <s v="tier - 1"/>
    <s v="R1013"/>
    <n v="33"/>
  </r>
  <r>
    <s v="Id2099"/>
    <s v="Matthew"/>
    <n v="17.670000000000002"/>
    <n v="4.78"/>
    <s v="No"/>
    <s v="No"/>
    <s v="No"/>
    <n v="0"/>
    <x v="1"/>
    <s v="Underweight"/>
    <s v="Normal"/>
    <d v="1991-07-16T00:00:00"/>
    <n v="2277.7199999999998"/>
    <s v="tier - 2"/>
    <s v="tier - 1"/>
    <s v="R1013"/>
    <n v="31"/>
  </r>
  <r>
    <s v="Id2100"/>
    <s v="Julia M"/>
    <n v="31.92"/>
    <n v="11.05"/>
    <s v="No"/>
    <s v="No"/>
    <s v="No"/>
    <n v="0"/>
    <x v="1"/>
    <s v="Obesity"/>
    <s v="Diabetes"/>
    <d v="2002-09-12T00:00:00"/>
    <n v="2261.5700000000002"/>
    <s v="tier - 2"/>
    <s v="tier - 1"/>
    <s v="R1012"/>
    <n v="20"/>
  </r>
  <r>
    <s v="Id2101"/>
    <s v="Rhea"/>
    <n v="28.975000000000001"/>
    <n v="7.62"/>
    <s v="No"/>
    <s v="No"/>
    <s v="No"/>
    <n v="0"/>
    <x v="1"/>
    <s v="Overweight"/>
    <s v="Diabetes"/>
    <d v="2002-06-15T00:00:00"/>
    <n v="2257.48"/>
    <s v="tier - 2"/>
    <s v="tier - 1"/>
    <s v="R1012"/>
    <n v="20"/>
  </r>
  <r>
    <s v="Id2102"/>
    <s v="Justin"/>
    <n v="31.73"/>
    <n v="4.78"/>
    <s v="yes"/>
    <s v="yes"/>
    <s v="No"/>
    <n v="2"/>
    <x v="1"/>
    <s v="Obesity"/>
    <s v="Normal"/>
    <d v="2000-09-11T00:00:00"/>
    <n v="2254.8000000000002"/>
    <s v="tier - 2"/>
    <s v="tier - 3"/>
    <s v="R1016"/>
    <n v="22"/>
  </r>
  <r>
    <s v="Id2103"/>
    <s v="Shamus M."/>
    <n v="28.88"/>
    <n v="6.09"/>
    <s v="yes"/>
    <s v="yes"/>
    <s v="No"/>
    <n v="2"/>
    <x v="1"/>
    <s v="Overweight"/>
    <s v="Prediabetes"/>
    <d v="2000-08-30T00:00:00"/>
    <n v="2250.84"/>
    <s v="tier - 2"/>
    <s v="tier - 2"/>
    <s v="R1018"/>
    <n v="22"/>
  </r>
  <r>
    <s v="Id2104"/>
    <s v="Mike"/>
    <n v="25.555"/>
    <n v="5.1100000000000003"/>
    <s v="No"/>
    <s v="No"/>
    <s v="Yes"/>
    <n v="1"/>
    <x v="1"/>
    <s v="Overweight"/>
    <s v="Normal"/>
    <d v="2003-09-10T00:00:00"/>
    <n v="2221.56"/>
    <s v="tier - 2"/>
    <s v="tier - 3"/>
    <s v="R1012"/>
    <n v="19"/>
  </r>
  <r>
    <s v="Id2105"/>
    <s v="Mary Beth"/>
    <n v="37.29"/>
    <n v="4.46"/>
    <s v="No"/>
    <s v="yes"/>
    <s v="No"/>
    <n v="1"/>
    <x v="1"/>
    <s v="Obesity"/>
    <s v="Normal"/>
    <d v="2004-11-12T00:00:00"/>
    <n v="2219.4499999999998"/>
    <s v="tier - 2"/>
    <s v="tier - 1"/>
    <s v="R1013"/>
    <n v="18"/>
  </r>
  <r>
    <s v="Id2106"/>
    <s v="Erin"/>
    <n v="40.28"/>
    <n v="6.11"/>
    <s v="No"/>
    <s v="yes"/>
    <s v="No"/>
    <n v="1"/>
    <x v="1"/>
    <s v="Obesity"/>
    <s v="Prediabetes"/>
    <d v="2004-06-25T00:00:00"/>
    <n v="2217.6"/>
    <s v="tier - 2"/>
    <s v="tier - 1"/>
    <s v="R1024"/>
    <n v="18"/>
  </r>
  <r>
    <s v="Id2107"/>
    <s v="Hallie"/>
    <n v="40.185000000000002"/>
    <n v="4.66"/>
    <s v="No"/>
    <s v="yes"/>
    <s v="No"/>
    <n v="1"/>
    <x v="1"/>
    <s v="Obesity"/>
    <s v="Normal"/>
    <d v="2004-09-13T00:00:00"/>
    <n v="2217.4699999999998"/>
    <s v="tier - 2"/>
    <s v="tier - 1"/>
    <s v="R1024"/>
    <n v="18"/>
  </r>
  <r>
    <s v="Id2108"/>
    <s v="Paige P"/>
    <n v="23.57"/>
    <n v="6.14"/>
    <s v="No"/>
    <s v="No"/>
    <s v="No"/>
    <n v="0"/>
    <x v="1"/>
    <s v="Healthy Weight"/>
    <s v="Prediabetes"/>
    <d v="1994-09-17T00:00:00"/>
    <n v="2213.21"/>
    <s v="tier - 2"/>
    <s v="tier - 2"/>
    <s v="R1013"/>
    <n v="28"/>
  </r>
  <r>
    <s v="Id2109"/>
    <s v="Ji"/>
    <n v="35.625"/>
    <n v="6.21"/>
    <s v="No"/>
    <s v="yes"/>
    <s v="No"/>
    <n v="1"/>
    <x v="1"/>
    <s v="Obesity"/>
    <s v="Prediabetes"/>
    <d v="2004-07-27T00:00:00"/>
    <n v="2211.13"/>
    <s v="tier - 2"/>
    <s v="tier - 2"/>
    <s v="R1024"/>
    <n v="18"/>
  </r>
  <r>
    <s v="Id2110"/>
    <s v="Carissa A"/>
    <n v="33.155000000000001"/>
    <n v="4.5999999999999996"/>
    <s v="No"/>
    <s v="yes"/>
    <s v="No"/>
    <n v="1"/>
    <x v="1"/>
    <s v="Obesity"/>
    <s v="Normal"/>
    <d v="2004-08-06T00:00:00"/>
    <n v="2207.6999999999998"/>
    <s v="tier - 2"/>
    <s v="tier - 2"/>
    <s v="R1024"/>
    <n v="18"/>
  </r>
  <r>
    <s v="Id2111"/>
    <s v="Mona"/>
    <n v="31.92"/>
    <n v="5.04"/>
    <s v="No"/>
    <s v="yes"/>
    <s v="No"/>
    <n v="1"/>
    <x v="1"/>
    <s v="Obesity"/>
    <s v="Normal"/>
    <d v="2004-12-13T00:00:00"/>
    <n v="2205.98"/>
    <s v="tier - 2"/>
    <s v="tier - 3"/>
    <s v="R1024"/>
    <n v="18"/>
  </r>
  <r>
    <s v="Id2112"/>
    <s v="Kristin R."/>
    <n v="30.305"/>
    <n v="5.08"/>
    <s v="No"/>
    <s v="yes"/>
    <s v="No"/>
    <n v="1"/>
    <x v="1"/>
    <s v="Obesity"/>
    <s v="Normal"/>
    <d v="2004-07-28T00:00:00"/>
    <n v="2203.7399999999998"/>
    <s v="tier - 2"/>
    <s v="tier - 2"/>
    <s v="R1024"/>
    <n v="18"/>
  </r>
  <r>
    <s v="Id2113"/>
    <s v="Beth"/>
    <n v="30.114999999999998"/>
    <n v="4.38"/>
    <s v="No"/>
    <s v="yes"/>
    <s v="No"/>
    <n v="1"/>
    <x v="1"/>
    <s v="Obesity"/>
    <s v="Normal"/>
    <d v="2004-07-06T00:00:00"/>
    <n v="2203.4699999999998"/>
    <s v="tier - 2"/>
    <s v="tier - 2"/>
    <s v="R1024"/>
    <n v="18"/>
  </r>
  <r>
    <s v="Id2114"/>
    <s v="Allison"/>
    <n v="24.09"/>
    <n v="4.79"/>
    <s v="No"/>
    <s v="yes"/>
    <s v="No"/>
    <n v="1"/>
    <x v="1"/>
    <s v="Healthy Weight"/>
    <s v="Normal"/>
    <d v="2004-08-27T00:00:00"/>
    <n v="2201.1"/>
    <s v="tier - 2"/>
    <s v="tier - 3"/>
    <s v="R1013"/>
    <n v="18"/>
  </r>
  <r>
    <s v="Id2115"/>
    <s v="Ashley E"/>
    <n v="28.215"/>
    <n v="4.21"/>
    <s v="No"/>
    <s v="yes"/>
    <s v="No"/>
    <n v="1"/>
    <x v="1"/>
    <s v="Overweight"/>
    <s v="Normal"/>
    <d v="2004-09-12T00:00:00"/>
    <n v="2200.83"/>
    <s v="tier - 2"/>
    <s v="tier - 2"/>
    <s v="R1024"/>
    <n v="18"/>
  </r>
  <r>
    <s v="Id2116"/>
    <s v="Hilary K."/>
    <n v="26.315000000000001"/>
    <n v="5.47"/>
    <s v="No"/>
    <s v="yes"/>
    <s v="No"/>
    <n v="1"/>
    <x v="1"/>
    <s v="Overweight"/>
    <s v="Normal"/>
    <d v="2004-06-03T00:00:00"/>
    <n v="2198.19"/>
    <s v="tier - 2"/>
    <s v="tier - 1"/>
    <s v="R1023"/>
    <n v="19"/>
  </r>
  <r>
    <s v="Id2117"/>
    <s v="Dominique"/>
    <n v="25.08"/>
    <n v="5.09"/>
    <s v="No"/>
    <s v="yes"/>
    <s v="No"/>
    <n v="1"/>
    <x v="1"/>
    <s v="Overweight"/>
    <s v="Normal"/>
    <d v="2004-09-07T00:00:00"/>
    <n v="2196.4699999999998"/>
    <s v="tier - 2"/>
    <s v="tier - 3"/>
    <s v="R1024"/>
    <n v="18"/>
  </r>
  <r>
    <s v="Id2118"/>
    <s v="Carlos I"/>
    <n v="15.41"/>
    <n v="5.08"/>
    <s v="No"/>
    <s v="No"/>
    <s v="No"/>
    <n v="0"/>
    <x v="1"/>
    <s v="Underweight"/>
    <s v="Normal"/>
    <d v="1991-09-16T00:00:00"/>
    <n v="2193.1999999999998"/>
    <s v="tier - 2"/>
    <s v="tier - 2"/>
    <s v="R1012"/>
    <n v="31"/>
  </r>
  <r>
    <s v="Id2119"/>
    <s v="Matthew"/>
    <n v="23.83"/>
    <n v="5.68"/>
    <s v="No"/>
    <s v="No"/>
    <s v="No"/>
    <n v="0"/>
    <x v="1"/>
    <s v="Healthy Weight"/>
    <s v="Normal"/>
    <d v="1994-09-27T00:00:00"/>
    <n v="2170.08"/>
    <s v="tier - 2"/>
    <s v="tier - 2"/>
    <s v="R1013"/>
    <n v="28"/>
  </r>
  <r>
    <s v="Id2120"/>
    <s v="Kara"/>
    <n v="36"/>
    <n v="4.66"/>
    <s v="No"/>
    <s v="yes"/>
    <s v="No"/>
    <n v="1"/>
    <x v="1"/>
    <s v="Obesity"/>
    <s v="Normal"/>
    <d v="2000-06-23T00:00:00"/>
    <n v="2166.73"/>
    <s v="tier - 2"/>
    <s v="tier - 2"/>
    <s v="R1011"/>
    <n v="22"/>
  </r>
  <r>
    <s v="Id2121"/>
    <s v="Sarah S"/>
    <n v="28.82"/>
    <n v="5.59"/>
    <s v="No"/>
    <s v="yes"/>
    <s v="No"/>
    <n v="1"/>
    <x v="1"/>
    <s v="Overweight"/>
    <s v="Normal"/>
    <d v="2000-10-10T00:00:00"/>
    <n v="2156.75"/>
    <s v="tier - 2"/>
    <s v="tier - 2"/>
    <s v="R1013"/>
    <n v="22"/>
  </r>
  <r>
    <s v="Id2122"/>
    <s v="Shauna R."/>
    <n v="28.05"/>
    <n v="6.2"/>
    <s v="No"/>
    <s v="yes"/>
    <s v="No"/>
    <n v="1"/>
    <x v="1"/>
    <s v="Overweight"/>
    <s v="Prediabetes"/>
    <d v="2000-10-29T00:00:00"/>
    <n v="2155.6799999999998"/>
    <s v="tier - 2"/>
    <s v="tier - 3"/>
    <s v="R1013"/>
    <n v="22"/>
  </r>
  <r>
    <s v="Id2123"/>
    <s v="Lindsay J."/>
    <n v="27.1"/>
    <n v="4.45"/>
    <s v="No"/>
    <s v="yes"/>
    <s v="No"/>
    <n v="1"/>
    <x v="1"/>
    <s v="Overweight"/>
    <s v="Normal"/>
    <d v="2000-11-22T00:00:00"/>
    <n v="2154.36"/>
    <s v="tier - 2"/>
    <s v="tier - 2"/>
    <s v="R1011"/>
    <n v="22"/>
  </r>
  <r>
    <s v="Id2124"/>
    <s v="Danya A."/>
    <n v="24.3"/>
    <n v="6.1"/>
    <s v="yes"/>
    <s v="yes"/>
    <s v="No"/>
    <n v="1"/>
    <x v="1"/>
    <s v="Healthy Weight"/>
    <s v="Prediabetes"/>
    <d v="2000-12-27T00:00:00"/>
    <n v="2150.4699999999998"/>
    <s v="tier - 2"/>
    <s v="tier - 3"/>
    <s v="R1011"/>
    <n v="22"/>
  </r>
  <r>
    <s v="Id2125"/>
    <s v="Lorraine"/>
    <n v="30.72"/>
    <n v="6.06"/>
    <s v="No"/>
    <s v="yes"/>
    <s v="No"/>
    <n v="1"/>
    <x v="1"/>
    <s v="Obesity"/>
    <s v="Prediabetes"/>
    <d v="2004-08-04T00:00:00"/>
    <n v="2144.85"/>
    <s v="tier - 2"/>
    <s v="tier - 1"/>
    <s v="R1011"/>
    <n v="18"/>
  </r>
  <r>
    <s v="Id2126"/>
    <s v="Jennifer L."/>
    <n v="37.43"/>
    <n v="4.5599999999999996"/>
    <s v="No"/>
    <s v="No"/>
    <s v="Yes"/>
    <n v="1"/>
    <x v="1"/>
    <s v="Obesity"/>
    <s v="Normal"/>
    <d v="2003-08-19T00:00:00"/>
    <n v="2138.0700000000002"/>
    <s v="tier - 2"/>
    <s v="tier - 1"/>
    <s v="R1012"/>
    <n v="19"/>
  </r>
  <r>
    <s v="Id2127"/>
    <s v="Jesus Sr."/>
    <n v="25.74"/>
    <n v="6.41"/>
    <s v="yes"/>
    <s v="No"/>
    <s v="Yes"/>
    <n v="1"/>
    <x v="1"/>
    <s v="Overweight"/>
    <b v="0"/>
    <d v="1997-11-03T00:00:00"/>
    <n v="2137.65"/>
    <s v="tier - 3"/>
    <s v="tier - 1"/>
    <s v="R1013"/>
    <n v="25"/>
  </r>
  <r>
    <s v="Id2128"/>
    <s v="Kristen"/>
    <n v="36.575000000000003"/>
    <n v="5.57"/>
    <s v="No"/>
    <s v="No"/>
    <s v="Yes"/>
    <n v="1"/>
    <x v="1"/>
    <s v="Obesity"/>
    <s v="Normal"/>
    <d v="2003-10-26T00:00:00"/>
    <n v="2136.88"/>
    <s v="tier - 2"/>
    <s v="tier - 2"/>
    <s v="R1012"/>
    <n v="19"/>
  </r>
  <r>
    <s v="Id2129"/>
    <s v="Catherine C."/>
    <n v="35.15"/>
    <n v="5.47"/>
    <s v="No"/>
    <s v="No"/>
    <s v="Yes"/>
    <n v="1"/>
    <x v="1"/>
    <s v="Obesity"/>
    <s v="Normal"/>
    <d v="2003-08-01T00:00:00"/>
    <n v="2134.9"/>
    <s v="tier - 2"/>
    <s v="tier - 3"/>
    <s v="R1012"/>
    <n v="19"/>
  </r>
  <r>
    <s v="Id2130"/>
    <s v="Paula"/>
    <n v="32.11"/>
    <n v="4.43"/>
    <s v="No"/>
    <s v="No"/>
    <s v="Yes"/>
    <n v="1"/>
    <x v="1"/>
    <s v="Obesity"/>
    <s v="Normal"/>
    <d v="2003-09-22T00:00:00"/>
    <n v="2130.6799999999998"/>
    <s v="tier - 2"/>
    <s v="tier - 3"/>
    <s v="R1012"/>
    <n v="19"/>
  </r>
  <r>
    <s v="Id2131"/>
    <s v="Evan"/>
    <n v="30.495000000000001"/>
    <n v="4.95"/>
    <s v="No"/>
    <s v="No"/>
    <s v="Yes"/>
    <n v="1"/>
    <x v="1"/>
    <s v="Obesity"/>
    <s v="Normal"/>
    <d v="2003-06-30T00:00:00"/>
    <n v="2128.4299999999998"/>
    <s v="tier - 2"/>
    <s v="tier - 1"/>
    <s v="R1012"/>
    <n v="19"/>
  </r>
  <r>
    <s v="Id2132"/>
    <s v="Nathan J"/>
    <n v="29.24"/>
    <n v="4.04"/>
    <s v="No"/>
    <s v="yes"/>
    <s v="No"/>
    <n v="1"/>
    <x v="1"/>
    <s v="Overweight"/>
    <s v="Normal"/>
    <d v="2004-08-04T00:00:00"/>
    <n v="2118.61"/>
    <s v="tier - 2"/>
    <s v="tier - 1"/>
    <s v="R1012"/>
    <n v="18"/>
  </r>
  <r>
    <s v="Id2133"/>
    <s v="Ashley M"/>
    <n v="22.515000000000001"/>
    <n v="5.93"/>
    <s v="No"/>
    <s v="No"/>
    <s v="Yes"/>
    <n v="1"/>
    <x v="1"/>
    <s v="Healthy Weight"/>
    <s v="Prediabetes"/>
    <d v="2003-10-30T00:00:00"/>
    <n v="2117.34"/>
    <s v="tier - 2"/>
    <s v="tier - 3"/>
    <s v="R1012"/>
    <n v="19"/>
  </r>
  <r>
    <s v="Id2134"/>
    <s v="Jason"/>
    <n v="15.65"/>
    <n v="4.2300000000000004"/>
    <s v="No"/>
    <s v="No"/>
    <s v="No"/>
    <n v="0"/>
    <x v="1"/>
    <s v="Underweight"/>
    <s v="Normal"/>
    <d v="1989-10-21T00:00:00"/>
    <n v="2106.2600000000002"/>
    <s v="tier - 2"/>
    <s v="tier - 2"/>
    <s v="R1013"/>
    <n v="33"/>
  </r>
  <r>
    <s v="Id2135"/>
    <s v="Marshall"/>
    <n v="27.36"/>
    <n v="5.59"/>
    <s v="yes"/>
    <s v="No"/>
    <s v="No"/>
    <n v="0"/>
    <x v="1"/>
    <s v="Overweight"/>
    <s v="Normal"/>
    <d v="2001-09-28T00:00:00"/>
    <n v="2104.11"/>
    <s v="tier - 2"/>
    <s v="tier - 1"/>
    <s v="R1016"/>
    <n v="21"/>
  </r>
  <r>
    <s v="Id2136"/>
    <s v="Lavar"/>
    <n v="22.3"/>
    <n v="4.8899999999999997"/>
    <s v="yes"/>
    <s v="No"/>
    <s v="No"/>
    <n v="0"/>
    <x v="1"/>
    <s v="Healthy Weight"/>
    <s v="Normal"/>
    <d v="2001-06-22T00:00:00"/>
    <n v="2103.08"/>
    <s v="tier - 3"/>
    <s v="tier - 2"/>
    <s v="R1011"/>
    <n v="21"/>
  </r>
  <r>
    <s v="Id2137"/>
    <s v="Charlie T."/>
    <n v="26.03"/>
    <n v="5.81"/>
    <s v="yes"/>
    <s v="No"/>
    <s v="No"/>
    <n v="0"/>
    <x v="1"/>
    <s v="Overweight"/>
    <s v="Prediabetes"/>
    <d v="2001-07-14T00:00:00"/>
    <n v="2102.2600000000002"/>
    <s v="tier - 3"/>
    <s v="tier - 2"/>
    <s v="R1019"/>
    <n v="21"/>
  </r>
  <r>
    <s v="Id2138"/>
    <s v=".  Lauren"/>
    <n v="27.74"/>
    <n v="4.29"/>
    <s v="No"/>
    <s v="yes"/>
    <s v="No"/>
    <n v="1"/>
    <x v="1"/>
    <s v="Overweight"/>
    <s v="Normal"/>
    <d v="2004-12-12T00:00:00"/>
    <n v="2094.1"/>
    <s v="tier - 3"/>
    <s v="tier - 2"/>
    <s v="R1025"/>
    <n v="18"/>
  </r>
  <r>
    <s v="Id2139"/>
    <s v="Arthur"/>
    <n v="32.11"/>
    <n v="4.03"/>
    <s v="yes"/>
    <s v="yes"/>
    <s v="No"/>
    <n v="2"/>
    <x v="1"/>
    <s v="Obesity"/>
    <s v="Normal"/>
    <d v="2000-12-26T00:00:00"/>
    <n v="2055.3200000000002"/>
    <s v="tier - 3"/>
    <s v="tier - 3"/>
    <s v="R1012"/>
    <n v="22"/>
  </r>
  <r>
    <s v="Id2140"/>
    <s v="Thomas"/>
    <n v="25.175000000000001"/>
    <n v="6.29"/>
    <s v="yes"/>
    <s v="yes"/>
    <s v="No"/>
    <n v="2"/>
    <x v="1"/>
    <s v="Overweight"/>
    <s v="Prediabetes"/>
    <d v="2000-11-02T00:00:00"/>
    <n v="2045.69"/>
    <s v="tier - 3"/>
    <s v="tier - 3"/>
    <s v="R1012"/>
    <n v="22"/>
  </r>
  <r>
    <s v="Id2141"/>
    <s v="Jennifer"/>
    <n v="39.49"/>
    <n v="4.4800000000000004"/>
    <s v="yes"/>
    <s v="No"/>
    <s v="No"/>
    <n v="0"/>
    <x v="1"/>
    <s v="Obesity"/>
    <s v="Normal"/>
    <d v="2001-12-04T00:00:00"/>
    <n v="2026.97"/>
    <s v="tier - 3"/>
    <s v="tier - 2"/>
    <s v="R1013"/>
    <n v="21"/>
  </r>
  <r>
    <s v="Id2142"/>
    <s v="Tammy"/>
    <n v="34.869999999999997"/>
    <n v="5.51"/>
    <s v="yes"/>
    <s v="No"/>
    <s v="No"/>
    <n v="0"/>
    <x v="1"/>
    <s v="Obesity"/>
    <s v="Normal"/>
    <d v="2001-07-06T00:00:00"/>
    <n v="2020.55"/>
    <s v="tier - 3"/>
    <s v="tier - 2"/>
    <s v="R1013"/>
    <n v="21"/>
  </r>
  <r>
    <s v="Id2143"/>
    <s v="Lena"/>
    <n v="34.6"/>
    <n v="4.5"/>
    <s v="yes"/>
    <s v="No"/>
    <s v="No"/>
    <n v="0"/>
    <x v="1"/>
    <s v="Obesity"/>
    <s v="Normal"/>
    <d v="2001-06-01T00:00:00"/>
    <n v="2020.18"/>
    <s v="tier - 3"/>
    <s v="tier - 1"/>
    <s v="R1011"/>
    <n v="22"/>
  </r>
  <r>
    <s v="Id2144"/>
    <s v="Valentina"/>
    <n v="25.8"/>
    <n v="6.29"/>
    <s v="yes"/>
    <s v="No"/>
    <s v="No"/>
    <n v="0"/>
    <x v="1"/>
    <s v="Overweight"/>
    <s v="Prediabetes"/>
    <d v="2001-07-14T00:00:00"/>
    <n v="2007.95"/>
    <s v="tier - 3"/>
    <s v="tier - 2"/>
    <s v="R1011"/>
    <n v="21"/>
  </r>
  <r>
    <s v="Id2145"/>
    <s v="Russell N."/>
    <n v="35.86"/>
    <n v="4.33"/>
    <s v="No"/>
    <s v="No"/>
    <s v="No"/>
    <n v="1"/>
    <x v="1"/>
    <s v="Obesity"/>
    <s v="Normal"/>
    <d v="1998-06-14T00:00:00"/>
    <n v="1986.93"/>
    <s v="tier - 3"/>
    <s v="tier - 2"/>
    <s v="R1013"/>
    <n v="24"/>
  </r>
  <r>
    <s v="Id2146"/>
    <s v="Scott R."/>
    <n v="40.47"/>
    <n v="11.15"/>
    <s v="No"/>
    <s v="No"/>
    <s v="No"/>
    <n v="0"/>
    <x v="1"/>
    <s v="Obesity"/>
    <s v="Diabetes"/>
    <d v="2002-07-29T00:00:00"/>
    <n v="1984.45"/>
    <s v="tier - 3"/>
    <s v="tier - 3"/>
    <s v="R1016"/>
    <n v="20"/>
  </r>
  <r>
    <s v="Id2147"/>
    <s v="Jose Francisco Sr."/>
    <n v="32.01"/>
    <n v="6.45"/>
    <s v="No"/>
    <s v="No"/>
    <s v="No"/>
    <n v="1"/>
    <x v="1"/>
    <s v="Obesity"/>
    <b v="0"/>
    <d v="1998-07-29T00:00:00"/>
    <n v="1981.58"/>
    <s v="tier - 3"/>
    <s v="tier - 1"/>
    <s v="R1013"/>
    <n v="24"/>
  </r>
  <r>
    <s v="Id2148"/>
    <s v="Paul J"/>
    <n v="33"/>
    <n v="9.27"/>
    <s v="No"/>
    <s v="No"/>
    <s v="No"/>
    <n v="0"/>
    <x v="1"/>
    <s v="Obesity"/>
    <s v="Diabetes"/>
    <d v="2002-08-16T00:00:00"/>
    <n v="1980.07"/>
    <s v="tier - 3"/>
    <s v="tier - 3"/>
    <s v="R1011"/>
    <n v="20"/>
  </r>
  <r>
    <s v="Id2149"/>
    <s v="Adam"/>
    <n v="29.3"/>
    <n v="6.15"/>
    <s v="No"/>
    <s v="No"/>
    <s v="No"/>
    <n v="1"/>
    <x v="1"/>
    <s v="Overweight"/>
    <s v="Prediabetes"/>
    <d v="1998-11-29T00:00:00"/>
    <n v="1977.82"/>
    <s v="tier - 3"/>
    <s v="tier - 1"/>
    <s v="R1011"/>
    <n v="24"/>
  </r>
  <r>
    <s v="Id2150"/>
    <s v="Edward J."/>
    <n v="25.8"/>
    <n v="4.13"/>
    <s v="No"/>
    <s v="No"/>
    <s v="No"/>
    <n v="1"/>
    <x v="1"/>
    <s v="Overweight"/>
    <s v="Normal"/>
    <d v="1998-08-05T00:00:00"/>
    <n v="1972.95"/>
    <s v="tier - 3"/>
    <s v="tier - 1"/>
    <s v="R1011"/>
    <n v="24"/>
  </r>
  <r>
    <s v="Id2151"/>
    <s v="Patrick A."/>
    <n v="23.4"/>
    <n v="4.24"/>
    <s v="No"/>
    <s v="No"/>
    <s v="No"/>
    <n v="1"/>
    <x v="1"/>
    <s v="Healthy Weight"/>
    <s v="Normal"/>
    <d v="1998-09-28T00:00:00"/>
    <n v="1969.61"/>
    <s v="tier - 3"/>
    <s v="tier - 3"/>
    <s v="R1011"/>
    <n v="24"/>
  </r>
  <r>
    <s v="Id2152"/>
    <s v="Geraint H"/>
    <n v="27.93"/>
    <n v="9.8800000000000008"/>
    <s v="No"/>
    <s v="No"/>
    <s v="No"/>
    <n v="0"/>
    <x v="1"/>
    <s v="Overweight"/>
    <s v="Diabetes"/>
    <d v="2002-10-29T00:00:00"/>
    <n v="1967.02"/>
    <s v="tier - 3"/>
    <s v="tier - 2"/>
    <s v="R1016"/>
    <n v="20"/>
  </r>
  <r>
    <s v="Id2153"/>
    <s v="Dj"/>
    <n v="22"/>
    <n v="9.5"/>
    <s v="No"/>
    <s v="No"/>
    <s v="No"/>
    <n v="0"/>
    <x v="1"/>
    <s v="Healthy Weight"/>
    <s v="Diabetes"/>
    <d v="2002-07-07T00:00:00"/>
    <n v="1964.78"/>
    <s v="tier - 3"/>
    <s v="tier - 1"/>
    <s v="R1011"/>
    <n v="20"/>
  </r>
  <r>
    <s v="Id2154"/>
    <s v="Zachary A"/>
    <n v="36.86"/>
    <n v="4.97"/>
    <s v="yes"/>
    <s v="No"/>
    <s v="No"/>
    <n v="0"/>
    <x v="1"/>
    <s v="Obesity"/>
    <s v="Normal"/>
    <d v="2001-10-09T00:00:00"/>
    <n v="1917.32"/>
    <s v="tier - 3"/>
    <s v="tier - 2"/>
    <s v="R1012"/>
    <n v="21"/>
  </r>
  <r>
    <s v="Id2155"/>
    <s v="Brian W."/>
    <n v="31.254999999999999"/>
    <n v="5.49"/>
    <s v="yes"/>
    <s v="No"/>
    <s v="No"/>
    <n v="0"/>
    <x v="1"/>
    <s v="Obesity"/>
    <s v="Normal"/>
    <d v="2001-06-03T00:00:00"/>
    <n v="1909.53"/>
    <s v="tier - 3"/>
    <s v="tier - 3"/>
    <s v="R1012"/>
    <n v="22"/>
  </r>
  <r>
    <s v="Id2156"/>
    <s v="Joe"/>
    <n v="23.06"/>
    <n v="4.47"/>
    <s v="No"/>
    <s v="No"/>
    <s v="No"/>
    <n v="0"/>
    <x v="1"/>
    <s v="Healthy Weight"/>
    <s v="Normal"/>
    <d v="1994-12-06T00:00:00"/>
    <n v="1908.9"/>
    <s v="tier - 3"/>
    <s v="tier - 3"/>
    <s v="R1013"/>
    <n v="28"/>
  </r>
  <r>
    <s v="Id2157"/>
    <s v="Stephen"/>
    <n v="28.975000000000001"/>
    <n v="4.34"/>
    <s v="yes"/>
    <s v="No"/>
    <s v="No"/>
    <n v="0"/>
    <x v="1"/>
    <s v="Overweight"/>
    <s v="Normal"/>
    <d v="2001-08-10T00:00:00"/>
    <n v="1906.36"/>
    <s v="tier - 3"/>
    <s v="tier - 1"/>
    <s v="R1012"/>
    <n v="21"/>
  </r>
  <r>
    <s v="Id2158"/>
    <s v="Ellen L."/>
    <n v="33.299999999999997"/>
    <n v="9.49"/>
    <s v="No"/>
    <s v="No"/>
    <s v="No"/>
    <n v="0"/>
    <x v="1"/>
    <s v="Obesity"/>
    <s v="Diabetes"/>
    <d v="2002-11-21T00:00:00"/>
    <n v="1880.49"/>
    <s v="tier - 3"/>
    <s v="tier - 1"/>
    <s v="R1011"/>
    <n v="20"/>
  </r>
  <r>
    <s v="Id2159"/>
    <s v="Cindy"/>
    <n v="33"/>
    <n v="10.16"/>
    <s v="No"/>
    <s v="No"/>
    <s v="No"/>
    <n v="0"/>
    <x v="1"/>
    <s v="Obesity"/>
    <s v="Diabetes"/>
    <d v="2002-11-29T00:00:00"/>
    <n v="1880.07"/>
    <s v="tier - 3"/>
    <s v="tier - 2"/>
    <s v="R1013"/>
    <n v="20"/>
  </r>
  <r>
    <s v="Id2160"/>
    <s v="Abigail R."/>
    <n v="31.46"/>
    <n v="11.19"/>
    <s v="No"/>
    <s v="No"/>
    <s v="No"/>
    <n v="0"/>
    <x v="1"/>
    <s v="Obesity"/>
    <s v="Diabetes"/>
    <d v="2002-10-29T00:00:00"/>
    <n v="1877.93"/>
    <s v="tier - 3"/>
    <s v="tier - 1"/>
    <s v="R1013"/>
    <n v="20"/>
  </r>
  <r>
    <s v="Id2161"/>
    <s v="Amy L."/>
    <n v="29.6"/>
    <n v="11.03"/>
    <s v="No"/>
    <s v="No"/>
    <s v="No"/>
    <n v="0"/>
    <x v="1"/>
    <s v="Overweight"/>
    <s v="Diabetes"/>
    <d v="2002-10-22T00:00:00"/>
    <n v="1875.34"/>
    <s v="tier - 3"/>
    <s v="tier - 2"/>
    <s v="R1011"/>
    <n v="20"/>
  </r>
  <r>
    <s v="Id2162"/>
    <s v="Amy"/>
    <n v="22.05"/>
    <n v="4.43"/>
    <s v="yes"/>
    <s v="No"/>
    <s v="No"/>
    <n v="0"/>
    <x v="1"/>
    <s v="Healthy Weight"/>
    <s v="Normal"/>
    <d v="1996-12-02T00:00:00"/>
    <n v="1865.98"/>
    <s v="tier - 3"/>
    <s v="tier - 3"/>
    <s v="R1012"/>
    <n v="26"/>
  </r>
  <r>
    <s v="Id2163"/>
    <s v=".  Grace H"/>
    <n v="27.06"/>
    <n v="6.14"/>
    <s v="No"/>
    <s v="yes"/>
    <s v="No"/>
    <n v="1"/>
    <x v="1"/>
    <s v="Overweight"/>
    <s v="Prediabetes"/>
    <d v="2004-10-27T00:00:00"/>
    <n v="1863.45"/>
    <s v="tier - 3"/>
    <s v="tier - 1"/>
    <s v="R1025"/>
    <n v="18"/>
  </r>
  <r>
    <s v="Id2164"/>
    <s v="Caitie J."/>
    <n v="20.49"/>
    <n v="4.87"/>
    <s v="No"/>
    <s v="No"/>
    <s v="No"/>
    <n v="0"/>
    <x v="1"/>
    <s v="Healthy Weight"/>
    <s v="Normal"/>
    <d v="1994-07-06T00:00:00"/>
    <n v="1850.55"/>
    <s v="tier - 3"/>
    <s v="tier - 2"/>
    <s v="R1012"/>
    <n v="28"/>
  </r>
  <r>
    <s v="Id2165"/>
    <s v="Benjamin"/>
    <n v="28.4"/>
    <n v="4.3"/>
    <s v="No"/>
    <s v="No"/>
    <s v="Yes"/>
    <n v="1"/>
    <x v="1"/>
    <s v="Overweight"/>
    <s v="Normal"/>
    <d v="2003-12-20T00:00:00"/>
    <n v="1842.52"/>
    <s v="tier - 3"/>
    <s v="tier - 2"/>
    <s v="R1011"/>
    <n v="19"/>
  </r>
  <r>
    <s v="Id2166"/>
    <s v="Ian T"/>
    <n v="41.91"/>
    <n v="6.19"/>
    <s v="No"/>
    <s v="No"/>
    <s v="No"/>
    <n v="0"/>
    <x v="1"/>
    <s v="Obesity"/>
    <s v="Prediabetes"/>
    <d v="1999-09-12T00:00:00"/>
    <n v="1837.28"/>
    <s v="tier - 3"/>
    <s v="tier - 2"/>
    <s v="R1013"/>
    <n v="23"/>
  </r>
  <r>
    <s v="Id2167"/>
    <s v="Tadese"/>
    <n v="24.6"/>
    <n v="6.19"/>
    <s v="No"/>
    <s v="No"/>
    <s v="Yes"/>
    <n v="1"/>
    <x v="1"/>
    <s v="Healthy Weight"/>
    <s v="Prediabetes"/>
    <d v="2003-11-04T00:00:00"/>
    <n v="1837.24"/>
    <s v="tier - 3"/>
    <s v="tier - 2"/>
    <s v="R1011"/>
    <n v="19"/>
  </r>
  <r>
    <s v="Id2168"/>
    <s v="Jonathan"/>
    <n v="20.9"/>
    <n v="5.12"/>
    <s v="No"/>
    <s v="No"/>
    <s v="Yes"/>
    <n v="1"/>
    <x v="1"/>
    <s v="Healthy Weight"/>
    <s v="Normal"/>
    <d v="2003-11-11T00:00:00"/>
    <n v="1832.09"/>
    <s v="tier - 3"/>
    <s v="tier - 3"/>
    <s v="R1011"/>
    <n v="19"/>
  </r>
  <r>
    <s v="Id2169"/>
    <s v="Dathan"/>
    <n v="34.4"/>
    <n v="4.04"/>
    <s v="No"/>
    <s v="No"/>
    <s v="No"/>
    <n v="0"/>
    <x v="1"/>
    <s v="Obesity"/>
    <s v="Normal"/>
    <d v="1999-11-01T00:00:00"/>
    <n v="1826.84"/>
    <s v="tier - 3"/>
    <s v="tier - 2"/>
    <s v="R1011"/>
    <n v="23"/>
  </r>
  <r>
    <s v="Id2170"/>
    <s v="Eric"/>
    <n v="32.56"/>
    <n v="5.36"/>
    <s v="No"/>
    <s v="No"/>
    <s v="No"/>
    <n v="0"/>
    <x v="1"/>
    <s v="Obesity"/>
    <s v="Normal"/>
    <d v="1999-08-17T00:00:00"/>
    <n v="1824.29"/>
    <s v="tier - 3"/>
    <s v="tier - 3"/>
    <s v="R1013"/>
    <n v="23"/>
  </r>
  <r>
    <s v="Id2171"/>
    <s v="Allison M"/>
    <n v="27.98"/>
    <n v="4.38"/>
    <s v="No"/>
    <s v="yes"/>
    <s v="No"/>
    <n v="1"/>
    <x v="1"/>
    <s v="Overweight"/>
    <s v="Normal"/>
    <d v="2004-06-19T00:00:00"/>
    <n v="1822.54"/>
    <s v="tier - 3"/>
    <s v="tier - 1"/>
    <s v="R1012"/>
    <n v="18"/>
  </r>
  <r>
    <s v="Id2172"/>
    <s v="Paul"/>
    <n v="26.51"/>
    <n v="4.58"/>
    <s v="No"/>
    <s v="No"/>
    <s v="No"/>
    <n v="0"/>
    <x v="1"/>
    <s v="Overweight"/>
    <s v="Normal"/>
    <d v="1999-07-25T00:00:00"/>
    <n v="1815.88"/>
    <s v="tier - 3"/>
    <s v="tier - 3"/>
    <s v="R1013"/>
    <n v="23"/>
  </r>
  <r>
    <s v="Id2173"/>
    <s v="Aaron R"/>
    <n v="29.734999999999999"/>
    <n v="11.92"/>
    <s v="No"/>
    <s v="No"/>
    <s v="No"/>
    <n v="0"/>
    <x v="1"/>
    <s v="Overweight"/>
    <s v="Diabetes"/>
    <d v="2002-10-13T00:00:00"/>
    <n v="1769.53"/>
    <s v="tier - 3"/>
    <s v="tier - 3"/>
    <s v="R1012"/>
    <n v="20"/>
  </r>
  <r>
    <s v="Id2174"/>
    <s v="Caitlin H."/>
    <n v="40.5"/>
    <n v="5.4"/>
    <s v="No"/>
    <s v="No"/>
    <s v="Yes"/>
    <n v="1"/>
    <x v="1"/>
    <s v="Obesity"/>
    <s v="Normal"/>
    <d v="2003-12-19T00:00:00"/>
    <n v="1759.34"/>
    <s v="tier - 3"/>
    <s v="tier - 1"/>
    <s v="R1011"/>
    <n v="19"/>
  </r>
  <r>
    <s v="Id2175"/>
    <s v="Harald E."/>
    <n v="25.64"/>
    <n v="4.76"/>
    <s v="No"/>
    <s v="No"/>
    <s v="No"/>
    <n v="1"/>
    <x v="1"/>
    <s v="Overweight"/>
    <s v="Normal"/>
    <d v="1998-09-07T00:00:00"/>
    <n v="1756.6"/>
    <s v="tier - 3"/>
    <s v="tier - 3"/>
    <s v="R1013"/>
    <n v="24"/>
  </r>
  <r>
    <s v="Id2176"/>
    <s v="Siobhan A."/>
    <n v="32.9"/>
    <n v="4.78"/>
    <s v="No"/>
    <s v="No"/>
    <s v="Yes"/>
    <n v="1"/>
    <x v="1"/>
    <s v="Obesity"/>
    <s v="Normal"/>
    <d v="2003-10-26T00:00:00"/>
    <n v="1748.77"/>
    <s v="tier - 3"/>
    <s v="tier - 1"/>
    <s v="R1011"/>
    <n v="19"/>
  </r>
  <r>
    <s v="Id2177"/>
    <s v="Andrea J."/>
    <n v="29.8"/>
    <n v="4.26"/>
    <s v="No"/>
    <s v="No"/>
    <s v="Yes"/>
    <n v="1"/>
    <x v="1"/>
    <s v="Overweight"/>
    <s v="Normal"/>
    <d v="2003-12-28T00:00:00"/>
    <n v="1744.47"/>
    <s v="tier - 3"/>
    <s v="tier - 1"/>
    <s v="R1011"/>
    <n v="19"/>
  </r>
  <r>
    <s v="Id2178"/>
    <s v="Marie"/>
    <n v="28.9"/>
    <n v="5.85"/>
    <s v="No"/>
    <s v="No"/>
    <s v="Yes"/>
    <n v="1"/>
    <x v="1"/>
    <s v="Overweight"/>
    <s v="Prediabetes"/>
    <d v="2003-06-25T00:00:00"/>
    <n v="1743.21"/>
    <s v="tier - 3"/>
    <s v="tier - 1"/>
    <s v="R1011"/>
    <n v="19"/>
  </r>
  <r>
    <s v="Id2179"/>
    <s v="Rachel A."/>
    <n v="24.7"/>
    <n v="5.32"/>
    <s v="No"/>
    <s v="No"/>
    <s v="Yes"/>
    <n v="1"/>
    <x v="1"/>
    <s v="Healthy Weight"/>
    <s v="Normal"/>
    <d v="2003-07-14T00:00:00"/>
    <n v="1737.38"/>
    <s v="tier - 3"/>
    <s v="tier - 2"/>
    <s v="R1011"/>
    <n v="19"/>
  </r>
  <r>
    <s v="Id2180"/>
    <s v="Emma"/>
    <n v="20.6"/>
    <n v="5.14"/>
    <s v="No"/>
    <s v="No"/>
    <s v="Yes"/>
    <n v="1"/>
    <x v="1"/>
    <s v="Healthy Weight"/>
    <s v="Normal"/>
    <d v="2003-10-09T00:00:00"/>
    <n v="1731.68"/>
    <s v="tier - 3"/>
    <s v="tier - 2"/>
    <s v="R1011"/>
    <n v="19"/>
  </r>
  <r>
    <s v="Id2181"/>
    <s v="Kiersten"/>
    <n v="18.600000000000001"/>
    <n v="5"/>
    <s v="No"/>
    <s v="No"/>
    <s v="Yes"/>
    <n v="1"/>
    <x v="1"/>
    <s v="Healthy Weight"/>
    <s v="Normal"/>
    <d v="2003-08-01T00:00:00"/>
    <n v="1728.9"/>
    <s v="tier - 3"/>
    <s v="tier - 2"/>
    <s v="R1011"/>
    <n v="19"/>
  </r>
  <r>
    <s v="Id2182"/>
    <s v="Rachael"/>
    <n v="17.8"/>
    <n v="4.55"/>
    <s v="No"/>
    <s v="No"/>
    <s v="Yes"/>
    <n v="1"/>
    <x v="1"/>
    <s v="Underweight"/>
    <s v="Normal"/>
    <d v="2003-12-21T00:00:00"/>
    <n v="1727.79"/>
    <s v="tier - 3"/>
    <s v="tier - 3"/>
    <s v="R1011"/>
    <n v="19"/>
  </r>
  <r>
    <s v="Id2183"/>
    <s v="Timothy P."/>
    <n v="35.200000000000003"/>
    <n v="5.97"/>
    <s v="No"/>
    <s v="yes"/>
    <s v="No"/>
    <n v="1"/>
    <x v="1"/>
    <s v="Obesity"/>
    <s v="Prediabetes"/>
    <d v="2004-09-09T00:00:00"/>
    <n v="1727.54"/>
    <s v="tier - 3"/>
    <s v="tier - 1"/>
    <s v="R1013"/>
    <n v="18"/>
  </r>
  <r>
    <s v="Id2184"/>
    <s v="Lelisa"/>
    <n v="33.770000000000003"/>
    <n v="4.0199999999999996"/>
    <s v="No"/>
    <s v="yes"/>
    <s v="No"/>
    <n v="1"/>
    <x v="1"/>
    <s v="Obesity"/>
    <s v="Normal"/>
    <d v="2004-11-21T00:00:00"/>
    <n v="1725.55"/>
    <s v="tier - 3"/>
    <s v="tier - 2"/>
    <s v="R1013"/>
    <n v="18"/>
  </r>
  <r>
    <s v="Id2185"/>
    <s v="Nate"/>
    <n v="30.03"/>
    <n v="4.04"/>
    <s v="No"/>
    <s v="yes"/>
    <s v="No"/>
    <n v="1"/>
    <x v="1"/>
    <s v="Obesity"/>
    <s v="Normal"/>
    <d v="2004-11-11T00:00:00"/>
    <n v="1720.35"/>
    <s v="tier - 3"/>
    <s v="tier - 3"/>
    <s v="R1013"/>
    <n v="18"/>
  </r>
  <r>
    <s v="Id2186"/>
    <s v="Chris C."/>
    <n v="29.37"/>
    <n v="5.54"/>
    <s v="No"/>
    <s v="yes"/>
    <s v="No"/>
    <n v="1"/>
    <x v="1"/>
    <s v="Overweight"/>
    <s v="Normal"/>
    <d v="2004-11-10T00:00:00"/>
    <n v="1719.44"/>
    <s v="tier - 3"/>
    <s v="tier - 3"/>
    <s v="R1013"/>
    <n v="18"/>
  </r>
  <r>
    <s v="Id2187"/>
    <s v="Scott"/>
    <n v="28.5"/>
    <n v="4.03"/>
    <s v="No"/>
    <s v="yes"/>
    <s v="No"/>
    <n v="1"/>
    <x v="1"/>
    <s v="Overweight"/>
    <s v="Normal"/>
    <d v="2004-09-21T00:00:00"/>
    <n v="1712.23"/>
    <s v="tier - 3"/>
    <s v="tier - 1"/>
    <s v="R1016"/>
    <n v="18"/>
  </r>
  <r>
    <s v="Id2188"/>
    <s v="Kevin"/>
    <n v="23.32"/>
    <n v="5.62"/>
    <s v="No"/>
    <s v="yes"/>
    <s v="No"/>
    <n v="1"/>
    <x v="1"/>
    <s v="Healthy Weight"/>
    <s v="Normal"/>
    <d v="2004-10-19T00:00:00"/>
    <n v="1711.03"/>
    <s v="tier - 3"/>
    <s v="tier - 3"/>
    <s v="R1013"/>
    <n v="18"/>
  </r>
  <r>
    <s v="Id2189"/>
    <s v="Erik C."/>
    <n v="26.125"/>
    <n v="5.27"/>
    <s v="No"/>
    <s v="yes"/>
    <s v="No"/>
    <n v="1"/>
    <x v="1"/>
    <s v="Overweight"/>
    <s v="Normal"/>
    <d v="2004-09-12T00:00:00"/>
    <n v="1708.93"/>
    <s v="tier - 3"/>
    <s v="tier - 1"/>
    <s v="R1019"/>
    <n v="18"/>
  </r>
  <r>
    <s v="Id2190"/>
    <s v="Shawn C"/>
    <n v="25.46"/>
    <n v="5.18"/>
    <s v="No"/>
    <s v="yes"/>
    <s v="No"/>
    <n v="1"/>
    <x v="1"/>
    <s v="Overweight"/>
    <s v="Normal"/>
    <d v="2004-08-17T00:00:00"/>
    <n v="1708"/>
    <s v="tier - 3"/>
    <s v="tier - 2"/>
    <s v="R1016"/>
    <n v="18"/>
  </r>
  <r>
    <s v="Id2191"/>
    <s v="Vajin L."/>
    <n v="23.75"/>
    <n v="5.27"/>
    <s v="No"/>
    <s v="yes"/>
    <s v="No"/>
    <n v="1"/>
    <x v="1"/>
    <s v="Healthy Weight"/>
    <s v="Normal"/>
    <d v="2004-11-06T00:00:00"/>
    <n v="1705.62"/>
    <s v="tier - 2"/>
    <s v="tier - 2"/>
    <s v="R1015"/>
    <n v="18"/>
  </r>
  <r>
    <s v="Id2192"/>
    <s v="John K. Jr."/>
    <n v="23.085000000000001"/>
    <n v="5.62"/>
    <s v="No"/>
    <s v="yes"/>
    <s v="No"/>
    <n v="1"/>
    <x v="1"/>
    <s v="Healthy Weight"/>
    <s v="Normal"/>
    <d v="2004-06-14T00:00:00"/>
    <n v="1704.7"/>
    <s v="tier - 2"/>
    <s v="tier - 3"/>
    <s v="R1018"/>
    <n v="18"/>
  </r>
  <r>
    <s v="Id2193"/>
    <s v="Kevin J."/>
    <n v="22.99"/>
    <n v="5.0599999999999996"/>
    <s v="No"/>
    <s v="yes"/>
    <s v="No"/>
    <n v="1"/>
    <x v="1"/>
    <s v="Healthy Weight"/>
    <s v="Normal"/>
    <d v="2004-08-07T00:00:00"/>
    <n v="1704.57"/>
    <s v="tier - 2"/>
    <s v="tier - 1"/>
    <s v="R1016"/>
    <n v="18"/>
  </r>
  <r>
    <s v="Id2194"/>
    <s v="Kirby W."/>
    <n v="21.47"/>
    <n v="4.6900000000000004"/>
    <s v="No"/>
    <s v="yes"/>
    <s v="No"/>
    <n v="1"/>
    <x v="1"/>
    <s v="Healthy Weight"/>
    <s v="Normal"/>
    <d v="2004-09-10T00:00:00"/>
    <n v="1702.46"/>
    <s v="tier - 2"/>
    <s v="tier - 3"/>
    <s v="R1019"/>
    <n v="18"/>
  </r>
  <r>
    <s v="Id2195"/>
    <s v="J A"/>
    <n v="15.96"/>
    <n v="5.44"/>
    <s v="No"/>
    <s v="yes"/>
    <s v="No"/>
    <n v="1"/>
    <x v="1"/>
    <s v="Underweight"/>
    <s v="Normal"/>
    <d v="2004-06-17T00:00:00"/>
    <n v="1694.8"/>
    <s v="tier - 2"/>
    <s v="tier - 2"/>
    <s v="R1015"/>
    <n v="18"/>
  </r>
  <r>
    <s v="Id2196"/>
    <s v="Dustin G."/>
    <n v="39.5"/>
    <n v="5.05"/>
    <s v="No"/>
    <s v="yes"/>
    <s v="No"/>
    <n v="1"/>
    <x v="1"/>
    <s v="Obesity"/>
    <s v="Normal"/>
    <d v="2000-06-21T00:00:00"/>
    <n v="1682.6"/>
    <s v="tier - 2"/>
    <s v="tier - 2"/>
    <s v="R1011"/>
    <n v="22"/>
  </r>
  <r>
    <s v="Id2197"/>
    <s v="Anthony G"/>
    <n v="33.770000000000003"/>
    <n v="6"/>
    <s v="No"/>
    <s v="yes"/>
    <s v="No"/>
    <n v="1"/>
    <x v="1"/>
    <s v="Obesity"/>
    <s v="Prediabetes"/>
    <d v="2000-12-10T00:00:00"/>
    <n v="1674.63"/>
    <s v="tier - 2"/>
    <s v="tier - 2"/>
    <s v="R1013"/>
    <n v="22"/>
  </r>
  <r>
    <s v="Id2198"/>
    <s v="Ryan"/>
    <n v="26.84"/>
    <n v="5.99"/>
    <s v="yes"/>
    <s v="yes"/>
    <s v="No"/>
    <n v="1"/>
    <x v="1"/>
    <s v="Overweight"/>
    <s v="Prediabetes"/>
    <d v="2000-12-23T00:00:00"/>
    <n v="1665"/>
    <s v="tier - 2"/>
    <s v="tier - 2"/>
    <s v="R1013"/>
    <n v="22"/>
  </r>
  <r>
    <s v="Id2199"/>
    <s v="Eric N"/>
    <n v="35.53"/>
    <n v="4.3600000000000003"/>
    <s v="No"/>
    <s v="No"/>
    <s v="Yes"/>
    <n v="1"/>
    <x v="1"/>
    <s v="Obesity"/>
    <s v="Normal"/>
    <d v="2003-08-30T00:00:00"/>
    <n v="1646.43"/>
    <s v="tier - 2"/>
    <s v="tier - 1"/>
    <s v="R1012"/>
    <n v="19"/>
  </r>
  <r>
    <s v="Id2200"/>
    <s v="Connor"/>
    <n v="30.59"/>
    <n v="4.41"/>
    <s v="No"/>
    <s v="No"/>
    <s v="Yes"/>
    <n v="1"/>
    <x v="1"/>
    <s v="Obesity"/>
    <s v="Normal"/>
    <d v="2003-12-21T00:00:00"/>
    <n v="1639.56"/>
    <s v="tier - 2"/>
    <s v="tier - 2"/>
    <s v="R1012"/>
    <n v="19"/>
  </r>
  <r>
    <s v="Id2201"/>
    <s v="Patrick H."/>
    <n v="30.59"/>
    <n v="4.17"/>
    <s v="No"/>
    <s v="No"/>
    <s v="Yes"/>
    <n v="1"/>
    <x v="1"/>
    <s v="Obesity"/>
    <s v="Normal"/>
    <d v="2003-10-16T00:00:00"/>
    <n v="1639.56"/>
    <s v="tier - 2"/>
    <s v="tier - 2"/>
    <s v="R1012"/>
    <n v="19"/>
  </r>
  <r>
    <s v="Id2202"/>
    <s v="Tyler"/>
    <n v="27.835000000000001"/>
    <n v="4.4400000000000004"/>
    <s v="No"/>
    <s v="No"/>
    <s v="Yes"/>
    <n v="1"/>
    <x v="1"/>
    <s v="Overweight"/>
    <s v="Normal"/>
    <d v="2003-06-30T00:00:00"/>
    <n v="1635.73"/>
    <s v="tier - 2"/>
    <s v="tier - 3"/>
    <s v="R1012"/>
    <n v="19"/>
  </r>
  <r>
    <s v="Id2203"/>
    <s v="Deborah L."/>
    <n v="40.26"/>
    <n v="5.52"/>
    <s v="No"/>
    <s v="yes"/>
    <s v="No"/>
    <n v="1"/>
    <x v="1"/>
    <s v="Obesity"/>
    <s v="Normal"/>
    <d v="2004-06-13T00:00:00"/>
    <n v="1634.57"/>
    <s v="tier - 2"/>
    <s v="tier - 2"/>
    <s v="R1013"/>
    <n v="18"/>
  </r>
  <r>
    <s v="Id2204"/>
    <s v="Andrea K"/>
    <n v="39.82"/>
    <n v="6.01"/>
    <s v="No"/>
    <s v="yes"/>
    <s v="No"/>
    <n v="1"/>
    <x v="1"/>
    <s v="Obesity"/>
    <s v="Prediabetes"/>
    <d v="2004-11-08T00:00:00"/>
    <n v="1633.96"/>
    <s v="tier - 2"/>
    <s v="tier - 1"/>
    <s v="R1013"/>
    <n v="18"/>
  </r>
  <r>
    <s v="Id2205"/>
    <s v="Elleree"/>
    <n v="39.159999999999997"/>
    <n v="5.81"/>
    <s v="No"/>
    <s v="yes"/>
    <s v="No"/>
    <n v="1"/>
    <x v="1"/>
    <s v="Obesity"/>
    <s v="Prediabetes"/>
    <d v="2004-09-13T00:00:00"/>
    <n v="1633.04"/>
    <s v="tier - 2"/>
    <s v="tier - 2"/>
    <s v="R1013"/>
    <n v="18"/>
  </r>
  <r>
    <s v="Id2206"/>
    <s v="Brandon J"/>
    <n v="25.555"/>
    <n v="4.37"/>
    <s v="No"/>
    <s v="No"/>
    <s v="Yes"/>
    <n v="1"/>
    <x v="1"/>
    <s v="Overweight"/>
    <s v="Normal"/>
    <d v="2003-10-16T00:00:00"/>
    <n v="1632.56"/>
    <s v="tier - 2"/>
    <s v="tier - 2"/>
    <s v="R1012"/>
    <n v="19"/>
  </r>
  <r>
    <s v="Id2207"/>
    <s v="Steve"/>
    <n v="25.175000000000001"/>
    <n v="5.74"/>
    <s v="No"/>
    <s v="No"/>
    <s v="Yes"/>
    <n v="1"/>
    <x v="1"/>
    <s v="Overweight"/>
    <s v="Prediabetes"/>
    <d v="2003-11-03T00:00:00"/>
    <n v="1632.04"/>
    <s v="tier - 2"/>
    <s v="tier - 2"/>
    <s v="R1012"/>
    <n v="19"/>
  </r>
  <r>
    <s v="Id2208"/>
    <s v="Nina Wavik Sr."/>
    <n v="38.28"/>
    <n v="5.39"/>
    <s v="No"/>
    <s v="yes"/>
    <s v="No"/>
    <n v="1"/>
    <x v="1"/>
    <s v="Obesity"/>
    <s v="Normal"/>
    <d v="2004-12-09T00:00:00"/>
    <n v="1631.82"/>
    <s v="tier - 2"/>
    <s v="tier - 1"/>
    <s v="R1013"/>
    <n v="18"/>
  </r>
  <r>
    <s v="Id2209"/>
    <s v="Dani"/>
    <n v="38.17"/>
    <n v="4.07"/>
    <s v="No"/>
    <s v="yes"/>
    <s v="No"/>
    <n v="1"/>
    <x v="1"/>
    <s v="Obesity"/>
    <s v="Normal"/>
    <d v="2004-07-05T00:00:00"/>
    <n v="1631.67"/>
    <s v="tier - 2"/>
    <s v="tier - 3"/>
    <s v="R1013"/>
    <n v="18"/>
  </r>
  <r>
    <s v="Id2210"/>
    <s v="Jennifer A."/>
    <n v="36.85"/>
    <n v="5.49"/>
    <s v="No"/>
    <s v="yes"/>
    <s v="No"/>
    <n v="1"/>
    <x v="1"/>
    <s v="Obesity"/>
    <s v="Normal"/>
    <d v="2004-08-04T00:00:00"/>
    <n v="1629.83"/>
    <s v="tier - 2"/>
    <s v="tier - 2"/>
    <s v="R1013"/>
    <n v="18"/>
  </r>
  <r>
    <s v="Id2211"/>
    <s v="Martin"/>
    <n v="22.61"/>
    <n v="5.68"/>
    <s v="No"/>
    <s v="No"/>
    <s v="Yes"/>
    <n v="1"/>
    <x v="1"/>
    <s v="Healthy Weight"/>
    <s v="Normal"/>
    <d v="2003-11-17T00:00:00"/>
    <n v="1628.47"/>
    <s v="tier - 2"/>
    <s v="tier - 1"/>
    <s v="R1012"/>
    <n v="19"/>
  </r>
  <r>
    <s v="Id2212"/>
    <s v="Steve"/>
    <n v="21.754999999999999"/>
    <n v="6.09"/>
    <s v="No"/>
    <s v="No"/>
    <s v="Yes"/>
    <n v="1"/>
    <x v="1"/>
    <s v="Healthy Weight"/>
    <s v="Prediabetes"/>
    <d v="2003-07-04T00:00:00"/>
    <n v="1627.28"/>
    <s v="tier - 2"/>
    <s v="tier - 2"/>
    <s v="R1012"/>
    <n v="19"/>
  </r>
  <r>
    <s v="Id2213"/>
    <s v="Christopher"/>
    <n v="20.425000000000001"/>
    <n v="5.53"/>
    <s v="No"/>
    <s v="No"/>
    <s v="Yes"/>
    <n v="1"/>
    <x v="1"/>
    <s v="Healthy Weight"/>
    <s v="Normal"/>
    <d v="2003-11-09T00:00:00"/>
    <n v="1625.43"/>
    <s v="tier - 2"/>
    <s v="tier - 3"/>
    <s v="R1012"/>
    <n v="19"/>
  </r>
  <r>
    <s v="Id2214"/>
    <s v="Kathryn M."/>
    <n v="31.35"/>
    <n v="4.28"/>
    <s v="No"/>
    <s v="yes"/>
    <s v="No"/>
    <n v="1"/>
    <x v="1"/>
    <s v="Obesity"/>
    <s v="Normal"/>
    <d v="2004-09-25T00:00:00"/>
    <n v="1622.19"/>
    <s v="tier - 2"/>
    <s v="tier - 1"/>
    <s v="R1013"/>
    <n v="18"/>
  </r>
  <r>
    <s v="Id2215"/>
    <s v="Emily"/>
    <n v="31.13"/>
    <n v="6.01"/>
    <s v="No"/>
    <s v="yes"/>
    <s v="No"/>
    <n v="1"/>
    <x v="1"/>
    <s v="Obesity"/>
    <s v="Prediabetes"/>
    <d v="2004-07-21T00:00:00"/>
    <n v="1621.88"/>
    <s v="tier - 2"/>
    <s v="tier - 2"/>
    <s v="R1013"/>
    <n v="18"/>
  </r>
  <r>
    <s v="Id2216"/>
    <s v="Trent A"/>
    <n v="17.48"/>
    <n v="4.59"/>
    <s v="No"/>
    <s v="No"/>
    <s v="Yes"/>
    <n v="1"/>
    <x v="1"/>
    <s v="Underweight"/>
    <s v="Normal"/>
    <d v="2003-07-14T00:00:00"/>
    <n v="1621.34"/>
    <s v="tier - 2"/>
    <s v="tier - 2"/>
    <s v="R1012"/>
    <n v="19"/>
  </r>
  <r>
    <s v="Id2217"/>
    <s v="Jennifer E"/>
    <n v="22.57"/>
    <n v="5.8"/>
    <s v="yes"/>
    <s v="No"/>
    <s v="No"/>
    <n v="1"/>
    <x v="1"/>
    <s v="Healthy Weight"/>
    <s v="Prediabetes"/>
    <d v="1995-12-05T00:00:00"/>
    <n v="1617.16"/>
    <s v="tier - 2"/>
    <s v="tier - 1"/>
    <s v="R1013"/>
    <n v="27"/>
  </r>
  <r>
    <s v="Id2218"/>
    <s v="Polly"/>
    <n v="26.73"/>
    <n v="5.08"/>
    <s v="No"/>
    <s v="yes"/>
    <s v="No"/>
    <n v="1"/>
    <x v="1"/>
    <s v="Overweight"/>
    <s v="Normal"/>
    <d v="2004-06-22T00:00:00"/>
    <n v="1615.77"/>
    <s v="tier - 2"/>
    <s v="tier - 1"/>
    <s v="R1013"/>
    <n v="18"/>
  </r>
  <r>
    <s v="Id2219"/>
    <s v="Elizabeth"/>
    <n v="20.79"/>
    <n v="5.84"/>
    <s v="No"/>
    <s v="yes"/>
    <s v="No"/>
    <n v="1"/>
    <x v="1"/>
    <s v="Healthy Weight"/>
    <s v="Prediabetes"/>
    <d v="2004-12-19T00:00:00"/>
    <n v="1607.51"/>
    <s v="tier - 2"/>
    <s v="tier - 3"/>
    <s v="R1013"/>
    <n v="18"/>
  </r>
  <r>
    <s v="Id2220"/>
    <s v="Tiffany A."/>
    <n v="20.149999999999999"/>
    <n v="4.1500000000000004"/>
    <s v="No"/>
    <s v="No"/>
    <s v="No"/>
    <n v="1"/>
    <x v="1"/>
    <s v="Healthy Weight"/>
    <s v="Normal"/>
    <d v="1992-07-22T00:00:00"/>
    <n v="1566.88"/>
    <s v="tier - 2"/>
    <s v="tier - 1"/>
    <s v="R1013"/>
    <n v="30"/>
  </r>
  <r>
    <s v="Id2221"/>
    <s v="Cole"/>
    <n v="36.85"/>
    <n v="4.3600000000000003"/>
    <s v="yes"/>
    <s v="No"/>
    <s v="No"/>
    <n v="0"/>
    <x v="1"/>
    <s v="Obesity"/>
    <s v="Normal"/>
    <d v="2001-12-05T00:00:00"/>
    <n v="1534.3"/>
    <s v="tier - 2"/>
    <s v="tier - 2"/>
    <s v="R1013"/>
    <n v="21"/>
  </r>
  <r>
    <s v="Id2222"/>
    <s v="Matthew T."/>
    <n v="35.53"/>
    <n v="4.55"/>
    <s v="yes"/>
    <s v="No"/>
    <s v="No"/>
    <n v="0"/>
    <x v="1"/>
    <s v="Obesity"/>
    <s v="Normal"/>
    <d v="2001-10-02T00:00:00"/>
    <n v="1532.47"/>
    <s v="tier - 2"/>
    <s v="tier - 2"/>
    <s v="R1013"/>
    <n v="21"/>
  </r>
  <r>
    <s v="Id2223"/>
    <s v="Zachary"/>
    <n v="31.1"/>
    <n v="4.37"/>
    <s v="yes"/>
    <s v="No"/>
    <s v="No"/>
    <n v="0"/>
    <x v="1"/>
    <s v="Obesity"/>
    <s v="Normal"/>
    <d v="2001-10-07T00:00:00"/>
    <n v="1526.31"/>
    <s v="tier - 2"/>
    <s v="tier - 3"/>
    <s v="R1011"/>
    <n v="21"/>
  </r>
  <r>
    <s v="Id2224"/>
    <s v="Matthew T."/>
    <n v="23.21"/>
    <n v="5.24"/>
    <s v="yes"/>
    <s v="No"/>
    <s v="No"/>
    <n v="0"/>
    <x v="1"/>
    <s v="Healthy Weight"/>
    <s v="Normal"/>
    <d v="2001-10-25T00:00:00"/>
    <n v="1515.34"/>
    <s v="tier - 2"/>
    <s v="tier - 3"/>
    <s v="R1013"/>
    <n v="21"/>
  </r>
  <r>
    <s v="Id2225"/>
    <s v="Pat"/>
    <n v="18.36"/>
    <n v="5.96"/>
    <s v="No"/>
    <s v="No"/>
    <s v="No"/>
    <n v="1"/>
    <x v="1"/>
    <s v="Underweight"/>
    <s v="Prediabetes"/>
    <d v="1998-06-19T00:00:00"/>
    <n v="1497"/>
    <s v="tier - 2"/>
    <s v="tier - 2"/>
    <s v="R1013"/>
    <n v="24"/>
  </r>
  <r>
    <s v="Id2226"/>
    <s v="Ashley"/>
    <n v="15.92"/>
    <n v="4.76"/>
    <s v="yes"/>
    <s v="No"/>
    <s v="No"/>
    <n v="1"/>
    <x v="1"/>
    <s v="Underweight"/>
    <s v="Normal"/>
    <d v="1995-07-07T00:00:00"/>
    <n v="1493"/>
    <s v="tier - 2"/>
    <s v="tier - 3"/>
    <s v="R1013"/>
    <n v="27"/>
  </r>
  <r>
    <s v="Id2227"/>
    <s v="Elizabeth A."/>
    <n v="15.17"/>
    <n v="4.3"/>
    <s v="yes"/>
    <s v="No"/>
    <s v="Yes"/>
    <n v="1"/>
    <x v="1"/>
    <s v="Underweight"/>
    <s v="Normal"/>
    <d v="1997-09-09T00:00:00"/>
    <n v="1481"/>
    <s v="tier - 2"/>
    <s v="tier - 1"/>
    <s v="R1012"/>
    <n v="25"/>
  </r>
  <r>
    <s v="Id2228"/>
    <s v="Rebecca M."/>
    <n v="16.63"/>
    <n v="4.5"/>
    <s v="No"/>
    <s v="No"/>
    <s v="No"/>
    <n v="1"/>
    <x v="1"/>
    <s v="Underweight"/>
    <s v="Normal"/>
    <d v="1998-06-07T00:00:00"/>
    <n v="1477"/>
    <s v="tier - 2"/>
    <s v="tier - 1"/>
    <s v="R1013"/>
    <n v="25"/>
  </r>
  <r>
    <s v="Id2229"/>
    <s v="Ruth"/>
    <n v="19.39"/>
    <n v="5.59"/>
    <s v="No"/>
    <s v="No"/>
    <s v="Yes"/>
    <n v="1"/>
    <x v="1"/>
    <s v="Healthy Weight"/>
    <s v="Normal"/>
    <d v="2003-06-20T00:00:00"/>
    <n v="1467"/>
    <s v="tier - 2"/>
    <s v="tier - 2"/>
    <s v="R1013"/>
    <n v="19"/>
  </r>
  <r>
    <s v="Id2230"/>
    <s v="Gregory S"/>
    <n v="17.34"/>
    <n v="6.29"/>
    <s v="yes"/>
    <s v="No"/>
    <s v="Yes"/>
    <n v="1"/>
    <x v="1"/>
    <s v="Underweight"/>
    <s v="Prediabetes"/>
    <d v="1997-09-19T00:00:00"/>
    <n v="1445"/>
    <s v="tier - 2"/>
    <s v="tier - 1"/>
    <s v="R1013"/>
    <n v="25"/>
  </r>
  <r>
    <s v="Id2231"/>
    <s v="Alexandra S"/>
    <n v="17.940000000000001"/>
    <n v="4.1900000000000004"/>
    <s v="No"/>
    <s v="yes"/>
    <s v="No"/>
    <n v="1"/>
    <x v="1"/>
    <s v="Underweight"/>
    <s v="Normal"/>
    <d v="2000-10-01T00:00:00"/>
    <n v="1438"/>
    <s v="tier - 2"/>
    <s v="tier - 2"/>
    <s v="R1013"/>
    <n v="22"/>
  </r>
  <r>
    <s v="Id2232"/>
    <s v="Hillary"/>
    <n v="16.670000000000002"/>
    <n v="4.7"/>
    <s v="yes"/>
    <s v="No"/>
    <s v="Yes"/>
    <n v="1"/>
    <x v="1"/>
    <s v="Underweight"/>
    <s v="Normal"/>
    <d v="1997-06-05T00:00:00"/>
    <n v="1422"/>
    <s v="tier - 2"/>
    <s v="tier - 2"/>
    <s v="R1013"/>
    <n v="26"/>
  </r>
  <r>
    <s v="Id2233"/>
    <s v="Amy K."/>
    <n v="20.58"/>
    <n v="5.64"/>
    <s v="yes"/>
    <s v="No"/>
    <s v="No"/>
    <n v="0"/>
    <x v="1"/>
    <s v="Healthy Weight"/>
    <s v="Normal"/>
    <d v="2001-08-23T00:00:00"/>
    <n v="1421"/>
    <s v="tier - 2"/>
    <s v="tier - 2"/>
    <s v="R1013"/>
    <n v="21"/>
  </r>
  <r>
    <s v="Id2234"/>
    <s v="Scott"/>
    <n v="16.5"/>
    <n v="4.1100000000000003"/>
    <s v="yes"/>
    <s v="No"/>
    <s v="No"/>
    <n v="0"/>
    <x v="1"/>
    <s v="Underweight"/>
    <s v="Normal"/>
    <d v="1996-10-23T00:00:00"/>
    <n v="1417"/>
    <s v="tier - 2"/>
    <s v="tier - 3"/>
    <s v="R1013"/>
    <n v="26"/>
  </r>
  <r>
    <s v="Id2235"/>
    <s v="John"/>
    <n v="15.41"/>
    <n v="5.43"/>
    <s v="yes"/>
    <s v="No"/>
    <s v="Yes"/>
    <n v="1"/>
    <x v="1"/>
    <s v="Underweight"/>
    <s v="Normal"/>
    <d v="1997-06-27T00:00:00"/>
    <n v="1402"/>
    <s v="tier - 2"/>
    <s v="tier - 3"/>
    <s v="R1011"/>
    <n v="25"/>
  </r>
  <r>
    <s v="Id2236"/>
    <s v="Maaikel"/>
    <n v="24.59"/>
    <n v="4.38"/>
    <s v="No"/>
    <s v="No"/>
    <s v="No"/>
    <n v="1"/>
    <x v="1"/>
    <s v="Healthy Weight"/>
    <s v="Normal"/>
    <d v="1998-12-05T00:00:00"/>
    <n v="1400.44"/>
    <s v="tier - 2"/>
    <s v="tier - 2"/>
    <s v="R1013"/>
    <n v="24"/>
  </r>
  <r>
    <s v="Id2237"/>
    <s v="Daniel C"/>
    <n v="33.33"/>
    <n v="9.7899999999999991"/>
    <s v="No"/>
    <s v="No"/>
    <s v="No"/>
    <n v="0"/>
    <x v="1"/>
    <s v="Obesity"/>
    <s v="Diabetes"/>
    <d v="2002-06-22T00:00:00"/>
    <n v="1391.53"/>
    <s v="tier - 2"/>
    <s v="tier - 1"/>
    <s v="R1013"/>
    <n v="20"/>
  </r>
  <r>
    <s v="Id2238"/>
    <s v="Christopher S."/>
    <n v="18.5"/>
    <n v="11.84"/>
    <s v="No"/>
    <s v="No"/>
    <s v="No"/>
    <n v="0"/>
    <x v="1"/>
    <s v="Healthy Weight"/>
    <s v="Diabetes"/>
    <d v="2002-07-14T00:00:00"/>
    <n v="1390"/>
    <s v="tier - 2"/>
    <s v="tier - 2"/>
    <s v="R1013"/>
    <n v="20"/>
  </r>
  <r>
    <s v="Id2239"/>
    <s v="William R"/>
    <n v="18.579999999999998"/>
    <n v="6.22"/>
    <s v="No"/>
    <s v="No"/>
    <s v="No"/>
    <n v="0"/>
    <x v="1"/>
    <s v="Healthy Weight"/>
    <s v="Prediabetes"/>
    <d v="1999-10-06T00:00:00"/>
    <n v="1389"/>
    <s v="tier - 2"/>
    <s v="tier - 2"/>
    <s v="R1013"/>
    <n v="23"/>
  </r>
  <r>
    <s v="Id2240"/>
    <s v="Lyndsy"/>
    <n v="16.64"/>
    <n v="10.01"/>
    <s v="No"/>
    <s v="No"/>
    <s v="No"/>
    <n v="0"/>
    <x v="1"/>
    <s v="Underweight"/>
    <s v="Diabetes"/>
    <d v="2002-12-15T00:00:00"/>
    <n v="1382"/>
    <s v="tier - 2"/>
    <s v="tier - 1"/>
    <s v="R1013"/>
    <n v="20"/>
  </r>
  <r>
    <s v="Id2241"/>
    <s v="Jessica"/>
    <n v="19.329999999999998"/>
    <n v="4.32"/>
    <s v="No"/>
    <s v="No"/>
    <s v="No"/>
    <n v="1"/>
    <x v="1"/>
    <s v="Healthy Weight"/>
    <s v="Normal"/>
    <d v="1998-07-03T00:00:00"/>
    <n v="1359"/>
    <s v="tier - 2"/>
    <s v="tier - 1"/>
    <s v="R1013"/>
    <n v="24"/>
  </r>
  <r>
    <s v="Id2242"/>
    <s v="Anna"/>
    <n v="21.26"/>
    <n v="5.65"/>
    <s v="yes"/>
    <s v="No"/>
    <s v="Yes"/>
    <n v="1"/>
    <x v="1"/>
    <s v="Healthy Weight"/>
    <s v="Normal"/>
    <d v="1997-10-07T00:00:00"/>
    <n v="1341.16"/>
    <s v="tier - 2"/>
    <s v="tier - 2"/>
    <s v="R1012"/>
    <n v="25"/>
  </r>
  <r>
    <s v="Id2243"/>
    <s v="Jordan"/>
    <n v="15.6"/>
    <n v="4.12"/>
    <s v="yes"/>
    <s v="No"/>
    <s v="No"/>
    <n v="1"/>
    <x v="1"/>
    <s v="Underweight"/>
    <s v="Normal"/>
    <d v="1995-12-30T00:00:00"/>
    <n v="1338"/>
    <s v="tier - 2"/>
    <s v="tier - 3"/>
    <s v="R1012"/>
    <n v="27"/>
  </r>
  <r>
    <s v="Id2244"/>
    <s v="Brian"/>
    <n v="24.39"/>
    <n v="6.24"/>
    <s v="No"/>
    <s v="No"/>
    <s v="No"/>
    <n v="1"/>
    <x v="1"/>
    <s v="Healthy Weight"/>
    <s v="Prediabetes"/>
    <d v="1998-11-12T00:00:00"/>
    <n v="1332.61"/>
    <s v="tier - 2"/>
    <s v="tier - 3"/>
    <s v="R1013"/>
    <n v="24"/>
  </r>
  <r>
    <s v="Id2245"/>
    <s v="Katherine A"/>
    <n v="24.75"/>
    <n v="4.83"/>
    <s v="No"/>
    <s v="No"/>
    <s v="No"/>
    <n v="0"/>
    <x v="1"/>
    <s v="Healthy Weight"/>
    <s v="Normal"/>
    <d v="1999-06-14T00:00:00"/>
    <n v="1329.17"/>
    <s v="tier - 2"/>
    <s v="tier - 3"/>
    <s v="R1013"/>
    <n v="23"/>
  </r>
  <r>
    <s v="Id2246"/>
    <s v="Melanie"/>
    <n v="20.88"/>
    <n v="7.4"/>
    <s v="No"/>
    <s v="No"/>
    <s v="No"/>
    <n v="0"/>
    <x v="1"/>
    <s v="Healthy Weight"/>
    <s v="Diabetes"/>
    <d v="2002-07-13T00:00:00"/>
    <n v="1315"/>
    <s v="tier - 2"/>
    <s v="tier - 2"/>
    <s v="R1013"/>
    <n v="20"/>
  </r>
  <r>
    <s v="Id2247"/>
    <s v="Jessica"/>
    <n v="20.43"/>
    <n v="4.54"/>
    <s v="No"/>
    <s v="No"/>
    <s v="No"/>
    <n v="0"/>
    <x v="1"/>
    <s v="Healthy Weight"/>
    <s v="Normal"/>
    <d v="1999-10-02T00:00:00"/>
    <n v="1304"/>
    <s v="tier - 2"/>
    <s v="tier - 2"/>
    <s v="R1013"/>
    <n v="23"/>
  </r>
  <r>
    <s v="Id2248"/>
    <s v="Eric S"/>
    <n v="15.18"/>
    <n v="11.11"/>
    <s v="No"/>
    <s v="No"/>
    <s v="No"/>
    <n v="0"/>
    <x v="1"/>
    <s v="Underweight"/>
    <s v="Diabetes"/>
    <d v="2002-07-10T00:00:00"/>
    <n v="1304"/>
    <s v="tier - 2"/>
    <s v="tier - 2"/>
    <s v="R1012"/>
    <n v="20"/>
  </r>
  <r>
    <s v="Id2249"/>
    <s v="Joseph"/>
    <n v="15.12"/>
    <n v="4.03"/>
    <s v="yes"/>
    <s v="No"/>
    <s v="No"/>
    <n v="0"/>
    <x v="1"/>
    <s v="Underweight"/>
    <s v="Normal"/>
    <d v="2001-07-29T00:00:00"/>
    <n v="1293"/>
    <s v="tier - 2"/>
    <s v="tier - 3"/>
    <s v="R1012"/>
    <n v="21"/>
  </r>
  <r>
    <s v="Id2250"/>
    <s v="Mary"/>
    <n v="23.88"/>
    <n v="4.51"/>
    <s v="No"/>
    <s v="No"/>
    <s v="No"/>
    <n v="1"/>
    <x v="1"/>
    <s v="Healthy Weight"/>
    <s v="Normal"/>
    <d v="1998-11-04T00:00:00"/>
    <n v="1290.93"/>
    <s v="tier - 2"/>
    <s v="tier - 2"/>
    <s v="R1013"/>
    <n v="24"/>
  </r>
  <r>
    <s v="Id2251"/>
    <s v="Natalie"/>
    <n v="16.13"/>
    <n v="5.56"/>
    <s v="No"/>
    <s v="yes"/>
    <s v="No"/>
    <n v="1"/>
    <x v="1"/>
    <s v="Underweight"/>
    <s v="Normal"/>
    <d v="2000-12-26T00:00:00"/>
    <n v="1286"/>
    <s v="tier - 2"/>
    <s v="tier - 2"/>
    <s v="R1013"/>
    <n v="22"/>
  </r>
  <r>
    <s v="Id2252"/>
    <s v="Christopher"/>
    <n v="24.09"/>
    <n v="4.0999999999999996"/>
    <s v="No"/>
    <s v="yes"/>
    <s v="No"/>
    <n v="1"/>
    <x v="1"/>
    <s v="Healthy Weight"/>
    <s v="Normal"/>
    <d v="2004-10-28T00:00:00"/>
    <n v="1285"/>
    <s v="tier - 2"/>
    <s v="tier - 3"/>
    <s v="R1013"/>
    <n v="18"/>
  </r>
  <r>
    <s v="Id2253"/>
    <s v="Sonja"/>
    <n v="19.43"/>
    <n v="5.85"/>
    <s v="No"/>
    <s v="yes"/>
    <s v="No"/>
    <n v="1"/>
    <x v="1"/>
    <s v="Healthy Weight"/>
    <s v="Prediabetes"/>
    <d v="2004-10-30T00:00:00"/>
    <n v="1283"/>
    <s v="tier - 2"/>
    <s v="tier - 1"/>
    <s v="R1013"/>
    <n v="18"/>
  </r>
  <r>
    <s v="Id2254"/>
    <s v="Alexandra"/>
    <n v="15.22"/>
    <n v="4.92"/>
    <s v="yes"/>
    <s v="No"/>
    <s v="Yes"/>
    <n v="1"/>
    <x v="1"/>
    <s v="Underweight"/>
    <s v="Normal"/>
    <d v="1997-11-26T00:00:00"/>
    <n v="1276"/>
    <s v="tier - 2"/>
    <s v="tier - 2"/>
    <s v="R1012"/>
    <n v="25"/>
  </r>
  <r>
    <s v="Id2255"/>
    <s v="Martha L."/>
    <n v="20.72"/>
    <n v="9.4600000000000009"/>
    <s v="No"/>
    <s v="No"/>
    <s v="No"/>
    <n v="0"/>
    <x v="1"/>
    <s v="Healthy Weight"/>
    <s v="Diabetes"/>
    <d v="2002-11-04T00:00:00"/>
    <n v="1267"/>
    <s v="tier - 2"/>
    <s v="tier - 1"/>
    <s v="R1013"/>
    <n v="20"/>
  </r>
  <r>
    <s v="Id2256"/>
    <s v="Ryan C."/>
    <n v="35.4"/>
    <n v="5.94"/>
    <s v="No"/>
    <s v="No"/>
    <s v="Yes"/>
    <n v="1"/>
    <x v="1"/>
    <s v="Obesity"/>
    <s v="Prediabetes"/>
    <d v="2003-09-21T00:00:00"/>
    <n v="1263.25"/>
    <s v="tier - 2"/>
    <s v="tier - 3"/>
    <s v="R1011"/>
    <n v="19"/>
  </r>
  <r>
    <s v="Id2257"/>
    <s v="Cliff"/>
    <n v="34.4"/>
    <n v="5.7"/>
    <s v="No"/>
    <s v="No"/>
    <s v="Yes"/>
    <n v="1"/>
    <x v="1"/>
    <s v="Obesity"/>
    <s v="Prediabetes"/>
    <d v="2003-11-15T00:00:00"/>
    <n v="1261.8599999999999"/>
    <s v="tier - 2"/>
    <s v="tier - 3"/>
    <s v="R1011"/>
    <n v="19"/>
  </r>
  <r>
    <s v="Id2258"/>
    <s v="Blue"/>
    <n v="34.1"/>
    <n v="4.13"/>
    <s v="No"/>
    <s v="No"/>
    <s v="Yes"/>
    <n v="1"/>
    <x v="1"/>
    <s v="Obesity"/>
    <s v="Normal"/>
    <d v="2003-06-30T00:00:00"/>
    <n v="1261.44"/>
    <s v="tier - 2"/>
    <s v="tier - 3"/>
    <s v="R1011"/>
    <n v="19"/>
  </r>
  <r>
    <s v="Id2259"/>
    <s v="Jeffrey M"/>
    <n v="30.4"/>
    <n v="4.7699999999999996"/>
    <s v="No"/>
    <s v="No"/>
    <s v="Yes"/>
    <n v="1"/>
    <x v="1"/>
    <s v="Obesity"/>
    <s v="Normal"/>
    <d v="2003-12-13T00:00:00"/>
    <n v="1256.3"/>
    <s v="tier - 2"/>
    <s v="tier - 3"/>
    <s v="R1011"/>
    <n v="19"/>
  </r>
  <r>
    <s v="Id2260"/>
    <s v="Andrew"/>
    <n v="28.7"/>
    <n v="4.99"/>
    <s v="No"/>
    <s v="No"/>
    <s v="Yes"/>
    <n v="1"/>
    <x v="1"/>
    <s v="Overweight"/>
    <s v="Normal"/>
    <d v="2003-07-10T00:00:00"/>
    <n v="1253.94"/>
    <s v="tier - 2"/>
    <s v="tier - 2"/>
    <s v="R1011"/>
    <n v="19"/>
  </r>
  <r>
    <s v="Id2261"/>
    <s v="Julia"/>
    <n v="17.440000000000001"/>
    <n v="4.42"/>
    <s v="yes"/>
    <s v="No"/>
    <s v="Yes"/>
    <n v="1"/>
    <x v="1"/>
    <s v="Underweight"/>
    <s v="Normal"/>
    <d v="1997-11-04T00:00:00"/>
    <n v="1253"/>
    <s v="tier - 2"/>
    <s v="tier - 2"/>
    <s v="R1013"/>
    <n v="25"/>
  </r>
  <r>
    <s v="Id2262"/>
    <s v="Daniel"/>
    <n v="27.6"/>
    <n v="4.01"/>
    <s v="No"/>
    <s v="No"/>
    <s v="Yes"/>
    <n v="1"/>
    <x v="1"/>
    <s v="Overweight"/>
    <s v="Normal"/>
    <d v="2003-10-15T00:00:00"/>
    <n v="1252.4100000000001"/>
    <s v="tier - 2"/>
    <s v="tier - 3"/>
    <s v="R1011"/>
    <n v="19"/>
  </r>
  <r>
    <s v="Id2263"/>
    <s v="Jaime"/>
    <n v="20.7"/>
    <n v="4.49"/>
    <s v="No"/>
    <s v="No"/>
    <s v="Yes"/>
    <n v="1"/>
    <x v="1"/>
    <s v="Healthy Weight"/>
    <s v="Normal"/>
    <d v="2003-06-08T00:00:00"/>
    <n v="1242.82"/>
    <s v="tier - 2"/>
    <s v="tier - 1"/>
    <s v="R1011"/>
    <n v="20"/>
  </r>
  <r>
    <s v="Id2264"/>
    <s v="Mohd Syahidan"/>
    <n v="20.3"/>
    <n v="6.37"/>
    <s v="No"/>
    <s v="No"/>
    <s v="Yes"/>
    <n v="1"/>
    <x v="1"/>
    <s v="Healthy Weight"/>
    <s v="Prediabetes"/>
    <d v="2003-09-15T00:00:00"/>
    <n v="1242.26"/>
    <s v="tier - 2"/>
    <s v="tier - 1"/>
    <s v="R1011"/>
    <n v="19"/>
  </r>
  <r>
    <s v="Id2265"/>
    <s v="Matthew"/>
    <n v="19.8"/>
    <n v="5.12"/>
    <s v="No"/>
    <s v="No"/>
    <s v="Yes"/>
    <n v="1"/>
    <x v="1"/>
    <s v="Healthy Weight"/>
    <s v="Normal"/>
    <d v="2003-09-02T00:00:00"/>
    <n v="1241.57"/>
    <s v="tier - 2"/>
    <s v="tier - 2"/>
    <s v="R1011"/>
    <n v="19"/>
  </r>
  <r>
    <s v="Id2266"/>
    <s v="Elizabeth S."/>
    <n v="21.87"/>
    <n v="8.59"/>
    <s v="No"/>
    <s v="No"/>
    <s v="No"/>
    <n v="0"/>
    <x v="1"/>
    <s v="Healthy Weight"/>
    <s v="Diabetes"/>
    <d v="2002-07-01T00:00:00"/>
    <n v="1241"/>
    <s v="tier - 2"/>
    <s v="tier - 2"/>
    <s v="R1013"/>
    <n v="20"/>
  </r>
  <r>
    <s v="Id2267"/>
    <s v="Katie"/>
    <n v="16.600000000000001"/>
    <n v="5.87"/>
    <s v="No"/>
    <s v="No"/>
    <s v="No"/>
    <n v="1"/>
    <x v="1"/>
    <s v="Underweight"/>
    <s v="Prediabetes"/>
    <d v="1998-11-11T00:00:00"/>
    <n v="1240"/>
    <s v="tier - 2"/>
    <s v="tier - 1"/>
    <s v="R1012"/>
    <n v="24"/>
  </r>
  <r>
    <s v="Id2268"/>
    <s v="Christi A."/>
    <n v="21.98"/>
    <n v="7.03"/>
    <s v="No"/>
    <s v="No"/>
    <s v="No"/>
    <n v="0"/>
    <x v="1"/>
    <s v="Healthy Weight"/>
    <s v="Diabetes"/>
    <d v="2002-06-12T00:00:00"/>
    <n v="1237"/>
    <s v="tier - 2"/>
    <s v="tier - 2"/>
    <s v="R1013"/>
    <n v="20"/>
  </r>
  <r>
    <s v="Id2269"/>
    <s v="Sandra K."/>
    <n v="19.7"/>
    <n v="5.51"/>
    <s v="No"/>
    <s v="No"/>
    <s v="No"/>
    <n v="1"/>
    <x v="1"/>
    <s v="Healthy Weight"/>
    <s v="Normal"/>
    <d v="1998-09-13T00:00:00"/>
    <n v="1234"/>
    <s v="tier - 2"/>
    <s v="tier - 1"/>
    <s v="R1013"/>
    <n v="24"/>
  </r>
  <r>
    <s v="Id2270"/>
    <s v="Katharine"/>
    <n v="19.21"/>
    <n v="4.76"/>
    <s v="No"/>
    <s v="yes"/>
    <s v="No"/>
    <n v="1"/>
    <x v="1"/>
    <s v="Healthy Weight"/>
    <s v="Normal"/>
    <d v="2004-08-16T00:00:00"/>
    <n v="1228"/>
    <s v="tier - 2"/>
    <s v="tier - 1"/>
    <s v="R1012"/>
    <n v="18"/>
  </r>
  <r>
    <s v="Id2271"/>
    <s v="Jerome"/>
    <n v="19.3"/>
    <n v="4.7"/>
    <s v="No"/>
    <s v="yes"/>
    <s v="No"/>
    <n v="1"/>
    <x v="1"/>
    <s v="Healthy Weight"/>
    <s v="Normal"/>
    <d v="2004-07-09T00:00:00"/>
    <n v="1224"/>
    <s v="tier - 2"/>
    <s v="tier - 1"/>
    <s v="R1013"/>
    <n v="18"/>
  </r>
  <r>
    <s v="Id2272"/>
    <s v="Julia R"/>
    <n v="16.22"/>
    <n v="6.21"/>
    <s v="yes"/>
    <s v="No"/>
    <s v="No"/>
    <n v="0"/>
    <x v="1"/>
    <s v="Underweight"/>
    <s v="Prediabetes"/>
    <d v="1996-10-04T00:00:00"/>
    <n v="1220"/>
    <s v="tier - 2"/>
    <s v="tier - 3"/>
    <s v="R1012"/>
    <n v="26"/>
  </r>
  <r>
    <s v="Id2273"/>
    <s v="Sean Henry"/>
    <n v="17.12"/>
    <n v="4.5199999999999996"/>
    <s v="No"/>
    <s v="yes"/>
    <s v="No"/>
    <n v="1"/>
    <x v="1"/>
    <s v="Underweight"/>
    <s v="Normal"/>
    <d v="2004-06-02T00:00:00"/>
    <n v="1210"/>
    <s v="tier - 2"/>
    <s v="tier - 1"/>
    <s v="R1013"/>
    <n v="19"/>
  </r>
  <r>
    <s v="Id2274"/>
    <s v="Rachel A."/>
    <n v="19.07"/>
    <n v="5.45"/>
    <s v="No"/>
    <s v="No"/>
    <s v="No"/>
    <n v="1"/>
    <x v="1"/>
    <s v="Healthy Weight"/>
    <s v="Normal"/>
    <d v="1992-11-06T00:00:00"/>
    <n v="1200.55"/>
    <s v="tier - 2"/>
    <s v="tier - 3"/>
    <s v="R1013"/>
    <n v="30"/>
  </r>
  <r>
    <s v="Id2275"/>
    <s v="Jim"/>
    <n v="15.56"/>
    <n v="4.42"/>
    <s v="No"/>
    <s v="No"/>
    <s v="No"/>
    <n v="0"/>
    <x v="1"/>
    <s v="Underweight"/>
    <s v="Normal"/>
    <d v="1999-12-28T00:00:00"/>
    <n v="1200"/>
    <s v="tier - 2"/>
    <s v="tier - 3"/>
    <s v="R1012"/>
    <n v="23"/>
  </r>
  <r>
    <s v="Id2276"/>
    <s v="Tim"/>
    <n v="22.76"/>
    <n v="9.44"/>
    <s v="No"/>
    <s v="No"/>
    <s v="No"/>
    <n v="0"/>
    <x v="1"/>
    <s v="Healthy Weight"/>
    <s v="Diabetes"/>
    <d v="2002-08-26T00:00:00"/>
    <n v="1191"/>
    <s v="tier - 2"/>
    <s v="tier - 1"/>
    <s v="R1013"/>
    <n v="20"/>
  </r>
  <r>
    <s v="Id2277"/>
    <s v="Abby L."/>
    <n v="22.79"/>
    <n v="6.15"/>
    <s v="yes"/>
    <s v="No"/>
    <s v="Yes"/>
    <n v="1"/>
    <x v="1"/>
    <s v="Healthy Weight"/>
    <s v="Prediabetes"/>
    <d v="1997-10-28T00:00:00"/>
    <n v="1178.07"/>
    <s v="tier - 2"/>
    <s v="tier - 2"/>
    <s v="R1013"/>
    <n v="25"/>
  </r>
  <r>
    <s v="Id2278"/>
    <s v="Mark"/>
    <n v="17.41"/>
    <n v="5.13"/>
    <s v="yes"/>
    <s v="No"/>
    <s v="No"/>
    <n v="0"/>
    <x v="1"/>
    <s v="Underweight"/>
    <s v="Normal"/>
    <d v="1996-12-11T00:00:00"/>
    <n v="1178"/>
    <s v="tier - 2"/>
    <s v="tier - 3"/>
    <s v="R1013"/>
    <n v="26"/>
  </r>
  <r>
    <s v="Id2279"/>
    <s v="Ali"/>
    <n v="19.32"/>
    <n v="4.96"/>
    <s v="yes"/>
    <s v="No"/>
    <s v="No"/>
    <n v="0"/>
    <x v="1"/>
    <s v="Healthy Weight"/>
    <s v="Normal"/>
    <d v="2001-11-12T00:00:00"/>
    <n v="1167"/>
    <s v="tier - 2"/>
    <s v="tier - 1"/>
    <s v="R1013"/>
    <n v="21"/>
  </r>
  <r>
    <s v="Id2280"/>
    <s v="Joshua"/>
    <n v="18.25"/>
    <n v="10.95"/>
    <s v="No"/>
    <s v="No"/>
    <s v="No"/>
    <n v="0"/>
    <x v="1"/>
    <s v="Underweight"/>
    <s v="Diabetes"/>
    <d v="2002-12-11T00:00:00"/>
    <n v="1165"/>
    <s v="tier - 2"/>
    <s v="tier - 3"/>
    <s v="R1012"/>
    <n v="20"/>
  </r>
  <r>
    <s v="Id2281"/>
    <s v="Pierre"/>
    <n v="53.13"/>
    <n v="4.4400000000000004"/>
    <s v="No"/>
    <s v="yes"/>
    <s v="No"/>
    <n v="1"/>
    <x v="1"/>
    <s v="Obesity"/>
    <s v="Normal"/>
    <d v="2004-07-11T00:00:00"/>
    <n v="1163.46"/>
    <s v="tier - 2"/>
    <s v="tier - 3"/>
    <s v="R1013"/>
    <n v="18"/>
  </r>
  <r>
    <s v="Id2282"/>
    <s v="Kate"/>
    <n v="20.46"/>
    <n v="4.0199999999999996"/>
    <s v="No"/>
    <s v="No"/>
    <s v="No"/>
    <n v="0"/>
    <x v="1"/>
    <s v="Healthy Weight"/>
    <s v="Normal"/>
    <d v="1994-12-26T00:00:00"/>
    <n v="1158.32"/>
    <s v="tier - 2"/>
    <s v="tier - 1"/>
    <s v="R1013"/>
    <n v="28"/>
  </r>
  <r>
    <s v="Id2283"/>
    <s v="David"/>
    <n v="43.01"/>
    <n v="5.44"/>
    <s v="No"/>
    <s v="yes"/>
    <s v="No"/>
    <n v="1"/>
    <x v="1"/>
    <s v="Obesity"/>
    <s v="Normal"/>
    <d v="2004-10-18T00:00:00"/>
    <n v="1149.4000000000001"/>
    <s v="tier - 2"/>
    <s v="tier - 2"/>
    <s v="R1013"/>
    <n v="18"/>
  </r>
  <r>
    <s v="Id2284"/>
    <s v="Carla"/>
    <n v="15.01"/>
    <n v="4.1500000000000004"/>
    <s v="No"/>
    <s v="No"/>
    <s v="Yes"/>
    <n v="1"/>
    <x v="1"/>
    <s v="Underweight"/>
    <s v="Normal"/>
    <d v="2003-06-12T00:00:00"/>
    <n v="1149"/>
    <s v="tier - 2"/>
    <s v="tier - 1"/>
    <s v="R1012"/>
    <n v="19"/>
  </r>
  <r>
    <s v="Id2285"/>
    <s v="Alvaro Sr."/>
    <n v="41.14"/>
    <n v="6.02"/>
    <s v="No"/>
    <s v="yes"/>
    <s v="No"/>
    <n v="1"/>
    <x v="1"/>
    <s v="Obesity"/>
    <s v="Prediabetes"/>
    <d v="2004-10-10T00:00:00"/>
    <n v="1146.8"/>
    <s v="tier - 2"/>
    <s v="tier - 2"/>
    <s v="R1013"/>
    <n v="18"/>
  </r>
  <r>
    <s v="Id2286"/>
    <s v="Hope"/>
    <n v="16.55"/>
    <n v="7.73"/>
    <s v="No"/>
    <s v="No"/>
    <s v="No"/>
    <n v="0"/>
    <x v="1"/>
    <s v="Underweight"/>
    <s v="Diabetes"/>
    <d v="2002-10-01T00:00:00"/>
    <n v="1142"/>
    <s v="tier - 3"/>
    <s v="tier - 2"/>
    <s v="R1011"/>
    <n v="20"/>
  </r>
  <r>
    <s v="Id2287"/>
    <s v="Mark P."/>
    <n v="37.29"/>
    <n v="5.03"/>
    <s v="No"/>
    <s v="yes"/>
    <s v="No"/>
    <n v="1"/>
    <x v="1"/>
    <s v="Obesity"/>
    <s v="Normal"/>
    <d v="2004-11-12T00:00:00"/>
    <n v="1141.45"/>
    <s v="tier - 3"/>
    <s v="tier - 3"/>
    <s v="R1013"/>
    <n v="18"/>
  </r>
  <r>
    <s v="Id2288"/>
    <s v="Desiree"/>
    <n v="16.739999999999998"/>
    <n v="4.08"/>
    <s v="yes"/>
    <s v="No"/>
    <s v="No"/>
    <n v="0"/>
    <x v="1"/>
    <s v="Underweight"/>
    <s v="Normal"/>
    <d v="2001-09-25T00:00:00"/>
    <n v="1141"/>
    <s v="tier - 3"/>
    <s v="tier - 1"/>
    <s v="R1013"/>
    <n v="21"/>
  </r>
  <r>
    <s v="Id2289"/>
    <s v="Mario Jr."/>
    <n v="34.43"/>
    <n v="4.2699999999999996"/>
    <s v="No"/>
    <s v="yes"/>
    <s v="No"/>
    <n v="1"/>
    <x v="1"/>
    <s v="Obesity"/>
    <s v="Normal"/>
    <d v="2004-09-27T00:00:00"/>
    <n v="1137.47"/>
    <s v="tier - 3"/>
    <s v="tier - 2"/>
    <s v="R1013"/>
    <n v="18"/>
  </r>
  <r>
    <s v="Id2290"/>
    <s v="Lusapho"/>
    <n v="34.1"/>
    <n v="4.07"/>
    <s v="No"/>
    <s v="yes"/>
    <s v="No"/>
    <n v="1"/>
    <x v="1"/>
    <s v="Obesity"/>
    <s v="Normal"/>
    <d v="2004-12-15T00:00:00"/>
    <n v="1137.01"/>
    <s v="tier - 3"/>
    <s v="tier - 1"/>
    <s v="R1013"/>
    <n v="18"/>
  </r>
  <r>
    <s v="Id2291"/>
    <s v="Erin C."/>
    <n v="19.3"/>
    <n v="10.36"/>
    <s v="No"/>
    <s v="No"/>
    <s v="No"/>
    <n v="0"/>
    <x v="1"/>
    <s v="Healthy Weight"/>
    <s v="Diabetes"/>
    <d v="2002-10-11T00:00:00"/>
    <n v="1137"/>
    <s v="tier - 3"/>
    <s v="tier - 1"/>
    <s v="R1013"/>
    <n v="20"/>
  </r>
  <r>
    <s v="Id2292"/>
    <s v="Alan F"/>
    <n v="33.659999999999997"/>
    <n v="5.71"/>
    <s v="No"/>
    <s v="yes"/>
    <s v="No"/>
    <n v="1"/>
    <x v="1"/>
    <s v="Obesity"/>
    <s v="Prediabetes"/>
    <d v="2004-07-28T00:00:00"/>
    <n v="1136.4000000000001"/>
    <s v="tier - 3"/>
    <s v="tier - 3"/>
    <s v="R1013"/>
    <n v="18"/>
  </r>
  <r>
    <s v="Id2293"/>
    <s v="Ryan"/>
    <n v="33.33"/>
    <n v="6.08"/>
    <s v="No"/>
    <s v="yes"/>
    <s v="No"/>
    <n v="1"/>
    <x v="1"/>
    <s v="Obesity"/>
    <s v="Prediabetes"/>
    <d v="2004-06-11T00:00:00"/>
    <n v="1135.94"/>
    <s v="tier - 3"/>
    <s v="tier - 3"/>
    <s v="R1013"/>
    <n v="18"/>
  </r>
  <r>
    <s v="Id2294"/>
    <s v="Hope"/>
    <n v="21.84"/>
    <n v="5.71"/>
    <s v="No"/>
    <s v="yes"/>
    <s v="No"/>
    <n v="1"/>
    <x v="1"/>
    <s v="Healthy Weight"/>
    <s v="Prediabetes"/>
    <d v="2004-11-06T00:00:00"/>
    <n v="1135"/>
    <s v="tier - 3"/>
    <s v="tier - 3"/>
    <s v="R1013"/>
    <n v="18"/>
  </r>
  <r>
    <s v="Id2295"/>
    <s v="Josh"/>
    <n v="16.87"/>
    <n v="9.1300000000000008"/>
    <s v="No"/>
    <s v="No"/>
    <s v="No"/>
    <n v="0"/>
    <x v="1"/>
    <s v="Underweight"/>
    <s v="Diabetes"/>
    <d v="2002-09-19T00:00:00"/>
    <n v="1132"/>
    <s v="tier - 3"/>
    <s v="tier - 1"/>
    <s v="R1013"/>
    <n v="20"/>
  </r>
  <r>
    <s v="Id2296"/>
    <s v="Jacob J"/>
    <n v="30.14"/>
    <n v="5.49"/>
    <s v="No"/>
    <s v="yes"/>
    <s v="No"/>
    <n v="1"/>
    <x v="1"/>
    <s v="Obesity"/>
    <s v="Normal"/>
    <d v="2004-11-14T00:00:00"/>
    <n v="1131.51"/>
    <s v="tier - 3"/>
    <s v="tier - 1"/>
    <s v="R1013"/>
    <n v="18"/>
  </r>
  <r>
    <s v="Id2297"/>
    <s v="Jose Tomas"/>
    <n v="23.21"/>
    <n v="4.37"/>
    <s v="No"/>
    <s v="yes"/>
    <s v="No"/>
    <n v="1"/>
    <x v="1"/>
    <s v="Healthy Weight"/>
    <s v="Normal"/>
    <d v="2004-09-12T00:00:00"/>
    <n v="1121.8699999999999"/>
    <s v="tier - 3"/>
    <s v="tier - 1"/>
    <s v="R1013"/>
    <n v="18"/>
  </r>
  <r>
    <s v="Id2298"/>
    <s v="Mary Evan"/>
    <n v="17.170000000000002"/>
    <n v="8.4600000000000009"/>
    <s v="No"/>
    <s v="No"/>
    <s v="No"/>
    <n v="0"/>
    <x v="1"/>
    <s v="Underweight"/>
    <s v="Diabetes"/>
    <d v="2002-10-13T00:00:00"/>
    <n v="1086"/>
    <s v="tier - 3"/>
    <s v="tier - 3"/>
    <s v="R1013"/>
    <n v="20"/>
  </r>
  <r>
    <s v="Id2299"/>
    <s v="Justin K."/>
    <n v="15.61"/>
    <n v="5.28"/>
    <s v="No"/>
    <s v="No"/>
    <s v="No"/>
    <n v="1"/>
    <x v="1"/>
    <s v="Underweight"/>
    <s v="Normal"/>
    <d v="1998-08-26T00:00:00"/>
    <n v="1082"/>
    <s v="tier - 3"/>
    <s v="tier - 2"/>
    <s v="R1013"/>
    <n v="24"/>
  </r>
  <r>
    <s v="Id2300"/>
    <s v="Patrick"/>
    <n v="17.98"/>
    <n v="5.33"/>
    <s v="yes"/>
    <s v="No"/>
    <s v="Yes"/>
    <n v="1"/>
    <x v="1"/>
    <s v="Underweight"/>
    <s v="Normal"/>
    <d v="1997-07-13T00:00:00"/>
    <n v="1071"/>
    <s v="tier - 3"/>
    <s v="tier - 3"/>
    <s v="R1013"/>
    <n v="25"/>
  </r>
  <r>
    <s v="Id2301"/>
    <s v="Roman"/>
    <n v="21.64"/>
    <n v="5.5"/>
    <s v="No"/>
    <s v="yes"/>
    <s v="No"/>
    <n v="1"/>
    <x v="1"/>
    <s v="Healthy Weight"/>
    <s v="Normal"/>
    <d v="2004-06-24T00:00:00"/>
    <n v="1070"/>
    <s v="tier - 3"/>
    <s v="tier - 3"/>
    <s v="R1013"/>
    <n v="18"/>
  </r>
  <r>
    <s v="Id2302"/>
    <s v="David"/>
    <n v="16.399999999999999"/>
    <n v="5.4"/>
    <s v="No"/>
    <s v="No"/>
    <s v="Yes"/>
    <n v="1"/>
    <x v="1"/>
    <s v="Underweight"/>
    <s v="Normal"/>
    <d v="1993-07-28T00:00:00"/>
    <n v="1068"/>
    <s v="tier - 3"/>
    <s v="tier - 1"/>
    <s v="R1013"/>
    <n v="29"/>
  </r>
  <r>
    <s v="Id2303"/>
    <s v="Evelyn L"/>
    <n v="15.77"/>
    <n v="6.05"/>
    <s v="yes"/>
    <s v="No"/>
    <s v="No"/>
    <n v="1"/>
    <x v="1"/>
    <s v="Underweight"/>
    <s v="Prediabetes"/>
    <d v="1995-10-01T00:00:00"/>
    <n v="1056"/>
    <s v="tier - 3"/>
    <s v="tier - 2"/>
    <s v="R1013"/>
    <n v="27"/>
  </r>
  <r>
    <s v="Id2304"/>
    <s v="Jim"/>
    <n v="18.27"/>
    <n v="11.46"/>
    <s v="No"/>
    <s v="No"/>
    <s v="No"/>
    <n v="0"/>
    <x v="1"/>
    <s v="Underweight"/>
    <s v="Diabetes"/>
    <d v="2002-07-01T00:00:00"/>
    <n v="1049"/>
    <s v="tier - 3"/>
    <s v="tier - 2"/>
    <s v="R1012"/>
    <n v="20"/>
  </r>
  <r>
    <s v="Id2305"/>
    <s v="Matthew S"/>
    <n v="16.489999999999998"/>
    <n v="8.48"/>
    <s v="No"/>
    <s v="No"/>
    <s v="No"/>
    <n v="0"/>
    <x v="1"/>
    <s v="Underweight"/>
    <s v="Diabetes"/>
    <d v="2002-07-20T00:00:00"/>
    <n v="1047"/>
    <s v="tier - 3"/>
    <s v="tier - 1"/>
    <s v="R1013"/>
    <n v="20"/>
  </r>
  <r>
    <s v="Id2306"/>
    <s v="Kenneth"/>
    <n v="16.14"/>
    <n v="4.8600000000000003"/>
    <s v="No"/>
    <s v="No"/>
    <s v="No"/>
    <n v="0"/>
    <x v="1"/>
    <s v="Underweight"/>
    <s v="Normal"/>
    <d v="1994-06-17T00:00:00"/>
    <n v="1044"/>
    <s v="tier - 3"/>
    <s v="tier - 2"/>
    <s v="R1013"/>
    <n v="28"/>
  </r>
  <r>
    <s v="Id2307"/>
    <s v="Andrea"/>
    <n v="20.85"/>
    <n v="4.45"/>
    <s v="yes"/>
    <s v="No"/>
    <s v="No"/>
    <n v="1"/>
    <x v="1"/>
    <s v="Healthy Weight"/>
    <s v="Normal"/>
    <d v="1995-11-05T00:00:00"/>
    <n v="1033.74"/>
    <s v="tier - 3"/>
    <s v="tier - 1"/>
    <s v="R1013"/>
    <n v="27"/>
  </r>
  <r>
    <s v="Id2308"/>
    <s v="Kristina"/>
    <n v="15.88"/>
    <n v="4.3600000000000003"/>
    <s v="No"/>
    <s v="No"/>
    <s v="No"/>
    <n v="0"/>
    <x v="1"/>
    <s v="Underweight"/>
    <s v="Normal"/>
    <d v="1999-08-05T00:00:00"/>
    <n v="1019"/>
    <s v="tier - 3"/>
    <s v="tier - 2"/>
    <s v="R1013"/>
    <n v="23"/>
  </r>
  <r>
    <s v="Id2309"/>
    <s v="Kristen"/>
    <n v="20.66"/>
    <n v="5.8"/>
    <s v="No"/>
    <s v="yes"/>
    <s v="No"/>
    <n v="1"/>
    <x v="1"/>
    <s v="Healthy Weight"/>
    <s v="Prediabetes"/>
    <d v="2000-12-09T00:00:00"/>
    <n v="1012"/>
    <s v="tier - 3"/>
    <s v="tier - 2"/>
    <s v="R1013"/>
    <n v="22"/>
  </r>
  <r>
    <s v="Id2310"/>
    <s v="Matthew"/>
    <n v="20.399999999999999"/>
    <n v="5.27"/>
    <s v="No"/>
    <s v="No"/>
    <s v="No"/>
    <n v="0"/>
    <x v="1"/>
    <s v="Healthy Weight"/>
    <s v="Normal"/>
    <d v="1994-08-22T00:00:00"/>
    <n v="1006.65"/>
    <s v="tier - 3"/>
    <s v="tier - 2"/>
    <s v="R1013"/>
    <n v="28"/>
  </r>
  <r>
    <s v="Id2311"/>
    <s v=".  Kathleen"/>
    <n v="25.19"/>
    <n v="5.64"/>
    <s v="yes"/>
    <s v="No"/>
    <s v="No"/>
    <n v="0"/>
    <x v="1"/>
    <s v="Overweight"/>
    <s v="Normal"/>
    <d v="2001-11-19T00:00:00"/>
    <n v="964.71"/>
    <s v="tier - 3"/>
    <s v="tier - 2"/>
    <s v="R1013"/>
    <n v="21"/>
  </r>
  <r>
    <s v="Id2312"/>
    <s v="Lindsey"/>
    <n v="20.54"/>
    <n v="4.2"/>
    <s v="yes"/>
    <s v="No"/>
    <s v="No"/>
    <n v="1"/>
    <x v="1"/>
    <s v="Healthy Weight"/>
    <s v="Normal"/>
    <d v="1995-10-28T00:00:00"/>
    <n v="928.59"/>
    <s v="tier - 3"/>
    <s v="tier - 1"/>
    <s v="R1013"/>
    <n v="27"/>
  </r>
  <r>
    <s v="Id2313"/>
    <s v="Robert"/>
    <n v="20.13"/>
    <n v="5.42"/>
    <s v="No"/>
    <s v="No"/>
    <s v="No"/>
    <n v="0"/>
    <x v="1"/>
    <s v="Healthy Weight"/>
    <s v="Normal"/>
    <d v="1994-10-30T00:00:00"/>
    <n v="915.07"/>
    <s v="tier - 3"/>
    <s v="tier - 1"/>
    <s v="R1013"/>
    <n v="28"/>
  </r>
  <r>
    <s v="Id2314"/>
    <s v="Sarah E."/>
    <n v="18.93"/>
    <n v="6.11"/>
    <s v="No"/>
    <s v="No"/>
    <s v="Yes"/>
    <n v="1"/>
    <x v="1"/>
    <s v="Healthy Weight"/>
    <s v="Prediabetes"/>
    <d v="1993-08-27T00:00:00"/>
    <n v="896.21"/>
    <s v="tier - 3"/>
    <s v="tier - 1"/>
    <s v="R1013"/>
    <n v="29"/>
  </r>
  <r>
    <s v="Id2315"/>
    <s v="Flannery"/>
    <n v="24.14"/>
    <n v="5.29"/>
    <s v="No"/>
    <s v="yes"/>
    <s v="No"/>
    <n v="1"/>
    <x v="1"/>
    <s v="Healthy Weight"/>
    <s v="Normal"/>
    <d v="2000-08-18T00:00:00"/>
    <n v="865.41"/>
    <s v="tier - 3"/>
    <s v="tier - 1"/>
    <s v="R1013"/>
    <n v="22"/>
  </r>
  <r>
    <s v="Id2316"/>
    <s v="John T"/>
    <n v="25.03"/>
    <n v="5.91"/>
    <s v="No"/>
    <s v="yes"/>
    <s v="No"/>
    <n v="1"/>
    <x v="1"/>
    <s v="Overweight"/>
    <s v="Prediabetes"/>
    <d v="2004-09-07T00:00:00"/>
    <n v="830.52"/>
    <s v="tier - 3"/>
    <s v="tier - 2"/>
    <s v="R1011"/>
    <n v="18"/>
  </r>
  <r>
    <s v="Id2317"/>
    <s v="Koji"/>
    <n v="20.47"/>
    <n v="5.81"/>
    <s v="yes"/>
    <s v="No"/>
    <s v="No"/>
    <n v="1"/>
    <x v="1"/>
    <s v="Healthy Weight"/>
    <s v="Prediabetes"/>
    <d v="1995-12-07T00:00:00"/>
    <n v="773.54"/>
    <s v="tier - 3"/>
    <s v="tier - 2"/>
    <s v="R1013"/>
    <n v="27"/>
  </r>
  <r>
    <s v="Id2318"/>
    <s v="Candice M"/>
    <n v="18.82"/>
    <n v="5.51"/>
    <s v="yes"/>
    <s v="No"/>
    <s v="No"/>
    <n v="0"/>
    <x v="1"/>
    <s v="Healthy Weight"/>
    <s v="Normal"/>
    <d v="1996-09-18T00:00:00"/>
    <n v="770.38"/>
    <s v="tier - 3"/>
    <s v="?"/>
    <s v="R1012"/>
    <n v="26"/>
  </r>
  <r>
    <s v="Id2319"/>
    <s v="Theodore A."/>
    <n v="17.079999999999998"/>
    <n v="5.73"/>
    <s v="No"/>
    <s v="No"/>
    <s v="Yes"/>
    <n v="1"/>
    <x v="1"/>
    <s v="Underweight"/>
    <s v="Prediabetes"/>
    <d v="1993-12-28T00:00:00"/>
    <n v="770"/>
    <s v="tier - 3"/>
    <s v="tier - 3"/>
    <s v="R1013"/>
    <n v="29"/>
  </r>
  <r>
    <s v="Id2320"/>
    <s v="Lindy"/>
    <n v="19.21"/>
    <n v="5.53"/>
    <s v="yes"/>
    <s v="No"/>
    <s v="No"/>
    <n v="0"/>
    <x v="1"/>
    <s v="Healthy Weight"/>
    <s v="Normal"/>
    <d v="1996-07-22T00:00:00"/>
    <n v="760"/>
    <s v="tier - 3"/>
    <s v="tier - 3"/>
    <s v="R1013"/>
    <n v="26"/>
  </r>
  <r>
    <s v="Id2321"/>
    <s v="Thomas"/>
    <n v="17.86"/>
    <n v="5.43"/>
    <s v="No"/>
    <s v="No"/>
    <s v="Yes"/>
    <n v="1"/>
    <x v="1"/>
    <s v="Underweight"/>
    <s v="Normal"/>
    <d v="1993-08-09T00:00:00"/>
    <n v="760"/>
    <s v="tier - 3"/>
    <s v="tier - 1"/>
    <s v="R1013"/>
    <n v="29"/>
  </r>
  <r>
    <s v="Id2322"/>
    <s v="Holly"/>
    <n v="21.38"/>
    <n v="8.01"/>
    <s v="No"/>
    <s v="No"/>
    <s v="No"/>
    <n v="0"/>
    <x v="1"/>
    <s v="Healthy Weight"/>
    <s v="Diabetes"/>
    <d v="2002-09-19T00:00:00"/>
    <n v="750"/>
    <s v="tier - 3"/>
    <s v="tier - 1"/>
    <s v="R1012"/>
    <n v="20"/>
  </r>
  <r>
    <s v="Id2323"/>
    <s v="Matthew"/>
    <n v="23.35"/>
    <n v="5.94"/>
    <s v="No"/>
    <s v="No"/>
    <s v="No"/>
    <n v="0"/>
    <x v="1"/>
    <s v="Healthy Weight"/>
    <s v="Prediabetes"/>
    <d v="1999-11-14T00:00:00"/>
    <n v="722.99"/>
    <s v="tier - 3"/>
    <s v="tier - 1"/>
    <s v="R1013"/>
    <n v="23"/>
  </r>
  <r>
    <s v="Id2324"/>
    <s v="Meghan K"/>
    <n v="22.24"/>
    <n v="5.04"/>
    <s v="No"/>
    <s v="No"/>
    <s v="No"/>
    <n v="0"/>
    <x v="1"/>
    <s v="Healthy Weight"/>
    <s v="Normal"/>
    <d v="1999-11-26T00:00:00"/>
    <n v="700"/>
    <s v="?"/>
    <s v="tier - 3"/>
    <s v="R1013"/>
    <n v="23"/>
  </r>
  <r>
    <s v="Id2325"/>
    <s v="Fred"/>
    <n v="24.76"/>
    <n v="4.54"/>
    <s v="yes"/>
    <s v="No"/>
    <s v="No"/>
    <n v="0"/>
    <x v="1"/>
    <s v="Healthy Weight"/>
    <s v="Normal"/>
    <d v="2001-09-12T00:00:00"/>
    <n v="687.54"/>
    <s v="tier - 3"/>
    <s v="tier - 2"/>
    <s v="R1013"/>
    <n v="21"/>
  </r>
  <r>
    <s v="Id2326"/>
    <s v="Sebastian"/>
    <n v="20.100000000000001"/>
    <n v="5.6"/>
    <s v="yes"/>
    <s v="No"/>
    <s v="Yes"/>
    <n v="1"/>
    <x v="1"/>
    <s v="Healthy Weight"/>
    <s v="Normal"/>
    <d v="1997-12-09T00:00:00"/>
    <n v="670"/>
    <s v="tier - 3"/>
    <s v="tier - 3"/>
    <s v="R1013"/>
    <n v="25"/>
  </r>
  <r>
    <s v="Id2327"/>
    <s v="Laura"/>
    <n v="21.77"/>
    <n v="10.67"/>
    <s v="No"/>
    <s v="No"/>
    <s v="No"/>
    <n v="0"/>
    <x v="1"/>
    <s v="Healthy Weight"/>
    <s v="Diabetes"/>
    <d v="2002-07-29T00:00:00"/>
    <n v="668"/>
    <s v="tier - 3"/>
    <s v="tier - 2"/>
    <s v="R1012"/>
    <n v="20"/>
  </r>
  <r>
    <s v="Id2328"/>
    <s v="Nicole"/>
    <n v="17.82"/>
    <n v="5.26"/>
    <s v="yes"/>
    <s v="No"/>
    <s v="No"/>
    <n v="1"/>
    <x v="1"/>
    <s v="Underweight"/>
    <s v="Normal"/>
    <d v="1995-10-04T00:00:00"/>
    <n v="650"/>
    <s v="tier - 3"/>
    <s v="tier - 3"/>
    <s v="R1013"/>
    <n v="27"/>
  </r>
  <r>
    <s v="Id2329"/>
    <s v="Susan E"/>
    <n v="17.07"/>
    <n v="5.22"/>
    <s v="No"/>
    <s v="No"/>
    <s v="Yes"/>
    <n v="1"/>
    <x v="1"/>
    <s v="Underweight"/>
    <s v="Normal"/>
    <d v="1993-11-01T00:00:00"/>
    <n v="650"/>
    <s v="tier - 3"/>
    <s v="tier - 3"/>
    <s v="R1013"/>
    <n v="29"/>
  </r>
  <r>
    <s v="Id2330"/>
    <s v="Katy"/>
    <n v="22.24"/>
    <n v="4.29"/>
    <s v="yes"/>
    <s v="No"/>
    <s v="No"/>
    <n v="0"/>
    <x v="1"/>
    <s v="Healthy Weight"/>
    <s v="Normal"/>
    <d v="2001-11-20T00:00:00"/>
    <n v="646.14"/>
    <s v="tier - 3"/>
    <s v="tier - 3"/>
    <s v="R1012"/>
    <n v="21"/>
  </r>
  <r>
    <s v="Id2331"/>
    <s v="Jordan"/>
    <n v="22.34"/>
    <n v="5.57"/>
    <s v="No"/>
    <s v="No"/>
    <s v="No"/>
    <n v="1"/>
    <x v="1"/>
    <s v="Healthy Weight"/>
    <s v="Normal"/>
    <d v="1998-06-27T00:00:00"/>
    <n v="637.26"/>
    <s v="tier - 3"/>
    <s v="tier - 3"/>
    <s v="R1013"/>
    <n v="24"/>
  </r>
  <r>
    <s v="Id2332"/>
    <s v="Juan D. Sr."/>
    <n v="17.7"/>
    <n v="6.28"/>
    <s v="No"/>
    <s v="No"/>
    <s v="No"/>
    <n v="1"/>
    <x v="1"/>
    <s v="Underweight"/>
    <s v="Prediabetes"/>
    <d v="1992-08-13T00:00:00"/>
    <n v="604.54"/>
    <s v="tier - 3"/>
    <s v="tier - 3"/>
    <s v="R1013"/>
    <n v="30"/>
  </r>
  <r>
    <s v="Id2333"/>
    <s v="Julie"/>
    <n v="16.47"/>
    <n v="6.35"/>
    <s v="No"/>
    <s v="No"/>
    <s v="Yes"/>
    <n v="1"/>
    <x v="1"/>
    <s v="Underweight"/>
    <s v="Prediabetes"/>
    <d v="1993-11-30T00:00:00"/>
    <n v="600"/>
    <s v="tier - 2"/>
    <s v="tier - 1"/>
    <s v="R1013"/>
    <n v="29"/>
  </r>
  <r>
    <s v="Id2334"/>
    <s v="Evan P"/>
    <n v="17.600000000000001"/>
    <n v="4.3899999999999997"/>
    <s v="No"/>
    <s v="No"/>
    <s v="No"/>
    <n v="1"/>
    <x v="1"/>
    <s v="Underweight"/>
    <s v="Normal"/>
    <d v="1992-08-30T00:00:00"/>
    <n v="570.62"/>
    <s v="tier - 2"/>
    <s v="tier - 1"/>
    <s v="R1013"/>
    <n v="30"/>
  </r>
  <r>
    <s v="Id2335"/>
    <s v="Aaron K"/>
    <n v="17.579999999999998"/>
    <n v="4.51"/>
    <s v="No"/>
    <s v="No"/>
    <s v="No"/>
    <n v="1"/>
    <x v="1"/>
    <s v="Underweight"/>
    <s v="Normal"/>
    <d v="1992-12-09T00:00:00"/>
    <n v="563.84"/>
    <s v="tier - 2"/>
    <s v="tier - 3"/>
    <s v="R1013"/>
    <n v="30"/>
  </r>
  <r>
    <m/>
    <m/>
    <m/>
    <m/>
    <m/>
    <m/>
    <m/>
    <m/>
    <x v="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35">
  <r>
    <s v="Id1"/>
    <s v="Kelly"/>
    <n v="47.41"/>
    <n v="7.47"/>
    <s v="No"/>
    <x v="0"/>
    <s v="No"/>
    <n v="0"/>
    <s v="yes"/>
    <x v="0"/>
    <x v="0"/>
    <d v="1968-06-12T00:00:00"/>
    <x v="0"/>
    <x v="0"/>
    <s v="tier - 3"/>
    <x v="0"/>
    <x v="0"/>
  </r>
  <r>
    <s v="Id2"/>
    <s v="Matthew D"/>
    <n v="30.36"/>
    <n v="5.77"/>
    <s v="No"/>
    <x v="0"/>
    <s v="No"/>
    <n v="0"/>
    <s v="yes"/>
    <x v="0"/>
    <x v="1"/>
    <d v="1977-12-08T00:00:00"/>
    <x v="1"/>
    <x v="1"/>
    <s v="tier - 3"/>
    <x v="0"/>
    <x v="1"/>
  </r>
  <r>
    <s v="Id3"/>
    <s v="Phil"/>
    <n v="34.484999999999999"/>
    <n v="11.87"/>
    <s v="yes"/>
    <x v="0"/>
    <s v="No"/>
    <n v="2"/>
    <s v="yes"/>
    <x v="0"/>
    <x v="0"/>
    <d v="1970-09-11T00:00:00"/>
    <x v="2"/>
    <x v="0"/>
    <s v="tier - 1"/>
    <x v="1"/>
    <x v="2"/>
  </r>
  <r>
    <s v="Id4"/>
    <s v="Kelsey"/>
    <n v="38.094999999999999"/>
    <n v="6.05"/>
    <s v="No"/>
    <x v="0"/>
    <s v="No"/>
    <n v="0"/>
    <s v="yes"/>
    <x v="0"/>
    <x v="1"/>
    <d v="1991-07-06T00:00:00"/>
    <x v="3"/>
    <x v="0"/>
    <s v="tier - 3"/>
    <x v="2"/>
    <x v="3"/>
  </r>
  <r>
    <s v="Id5"/>
    <s v="Kristyn"/>
    <n v="35.53"/>
    <n v="5.45"/>
    <s v="No"/>
    <x v="0"/>
    <s v="No"/>
    <n v="0"/>
    <s v="yes"/>
    <x v="0"/>
    <x v="2"/>
    <d v="1989-09-19T00:00:00"/>
    <x v="4"/>
    <x v="0"/>
    <s v="tier - 2"/>
    <x v="1"/>
    <x v="4"/>
  </r>
  <r>
    <s v="Id6"/>
    <s v="Russell B."/>
    <n v="32.799999999999997"/>
    <n v="6.59"/>
    <s v="No"/>
    <x v="0"/>
    <s v="No"/>
    <n v="0"/>
    <s v="yes"/>
    <x v="0"/>
    <x v="0"/>
    <d v="1962-10-04T00:00:00"/>
    <x v="5"/>
    <x v="0"/>
    <s v="tier - 3"/>
    <x v="3"/>
    <x v="5"/>
  </r>
  <r>
    <s v="Id7"/>
    <s v="Scott"/>
    <n v="36.4"/>
    <n v="6.07"/>
    <s v="No"/>
    <x v="0"/>
    <s v="No"/>
    <n v="0"/>
    <s v="yes"/>
    <x v="0"/>
    <x v="1"/>
    <d v="1994-10-27T00:00:00"/>
    <x v="6"/>
    <x v="0"/>
    <s v="tier - 3"/>
    <x v="3"/>
    <x v="6"/>
  </r>
  <r>
    <s v="Id8"/>
    <s v="Stephen"/>
    <n v="36.96"/>
    <n v="7.93"/>
    <s v="No"/>
    <x v="0"/>
    <s v="No"/>
    <n v="3"/>
    <s v="yes"/>
    <x v="0"/>
    <x v="0"/>
    <d v="1958-09-27T00:00:00"/>
    <x v="7"/>
    <x v="1"/>
    <s v="tier - 2"/>
    <x v="0"/>
    <x v="7"/>
  </r>
  <r>
    <s v="Id9"/>
    <s v="Patrick R."/>
    <n v="41.14"/>
    <n v="9.58"/>
    <s v="yes"/>
    <x v="0"/>
    <s v="Yes"/>
    <n v="1"/>
    <s v="yes"/>
    <x v="0"/>
    <x v="0"/>
    <d v="1963-08-04T00:00:00"/>
    <x v="8"/>
    <x v="0"/>
    <s v="tier - 2"/>
    <x v="0"/>
    <x v="8"/>
  </r>
  <r>
    <s v="Id10"/>
    <s v="Brooke N."/>
    <n v="38.06"/>
    <n v="10.79"/>
    <s v="No"/>
    <x v="0"/>
    <s v="No"/>
    <n v="0"/>
    <s v="yes"/>
    <x v="0"/>
    <x v="0"/>
    <d v="1978-07-29T00:00:00"/>
    <x v="9"/>
    <x v="0"/>
    <s v="tier - 2"/>
    <x v="0"/>
    <x v="9"/>
  </r>
  <r>
    <s v="Id11"/>
    <s v="Paola Andrea"/>
    <n v="37.700000000000003"/>
    <n v="5.96"/>
    <s v="yes"/>
    <x v="0"/>
    <s v="No"/>
    <n v="2"/>
    <s v="yes"/>
    <x v="0"/>
    <x v="1"/>
    <d v="1959-07-22T00:00:00"/>
    <x v="10"/>
    <x v="1"/>
    <s v="tier - 1"/>
    <x v="3"/>
    <x v="10"/>
  </r>
  <r>
    <s v="Id12"/>
    <s v="David"/>
    <n v="42.13"/>
    <n v="11.9"/>
    <s v="No"/>
    <x v="0"/>
    <s v="No"/>
    <n v="0"/>
    <s v="yes"/>
    <x v="0"/>
    <x v="0"/>
    <d v="1965-06-27T00:00:00"/>
    <x v="11"/>
    <x v="0"/>
    <s v="tier - 2"/>
    <x v="0"/>
    <x v="11"/>
  </r>
  <r>
    <s v="Id13"/>
    <s v="Wade"/>
    <n v="40.92"/>
    <n v="8.41"/>
    <s v="No"/>
    <x v="0"/>
    <s v="No"/>
    <n v="0"/>
    <s v="yes"/>
    <x v="0"/>
    <x v="0"/>
    <d v="1962-12-11T00:00:00"/>
    <x v="12"/>
    <x v="0"/>
    <s v="tier - 2"/>
    <x v="0"/>
    <x v="5"/>
  </r>
  <r>
    <s v="Id14"/>
    <s v="Franklin"/>
    <n v="40.564999999999998"/>
    <n v="7.02"/>
    <s v="No"/>
    <x v="0"/>
    <s v="No"/>
    <n v="0"/>
    <s v="yes"/>
    <x v="0"/>
    <x v="0"/>
    <d v="1968-08-01T00:00:00"/>
    <x v="13"/>
    <x v="0"/>
    <s v="tier - 3"/>
    <x v="4"/>
    <x v="0"/>
  </r>
  <r>
    <s v="Id15"/>
    <s v="Leilani M."/>
    <n v="36.384999999999998"/>
    <n v="7.59"/>
    <s v="yes"/>
    <x v="0"/>
    <s v="No"/>
    <n v="2"/>
    <s v="yes"/>
    <x v="0"/>
    <x v="0"/>
    <d v="1961-10-21T00:00:00"/>
    <x v="14"/>
    <x v="0"/>
    <s v="tier - 3"/>
    <x v="2"/>
    <x v="12"/>
  </r>
  <r>
    <s v="Id16"/>
    <s v="Philippe"/>
    <n v="39.9"/>
    <n v="11.32"/>
    <s v="No"/>
    <x v="0"/>
    <s v="No"/>
    <n v="0"/>
    <s v="yes"/>
    <x v="0"/>
    <x v="0"/>
    <d v="1962-11-27T00:00:00"/>
    <x v="15"/>
    <x v="0"/>
    <s v="tier - 3"/>
    <x v="3"/>
    <x v="5"/>
  </r>
  <r>
    <s v="Id17"/>
    <s v="Jennifer A."/>
    <n v="33.799999999999997"/>
    <n v="7.67"/>
    <s v="No"/>
    <x v="0"/>
    <s v="No"/>
    <n v="3"/>
    <s v="yes"/>
    <x v="0"/>
    <x v="0"/>
    <d v="1958-08-16T00:00:00"/>
    <x v="16"/>
    <x v="1"/>
    <s v="tier - 3"/>
    <x v="3"/>
    <x v="7"/>
  </r>
  <r>
    <s v="Id18"/>
    <s v="Christina M."/>
    <n v="36.765000000000001"/>
    <n v="7.29"/>
    <s v="yes"/>
    <x v="0"/>
    <s v="Yes"/>
    <n v="1"/>
    <s v="yes"/>
    <x v="0"/>
    <x v="0"/>
    <d v="1963-06-05T00:00:00"/>
    <x v="17"/>
    <x v="0"/>
    <s v="tier - 3"/>
    <x v="2"/>
    <x v="5"/>
  </r>
  <r>
    <s v="Id19"/>
    <s v="Said Sr."/>
    <n v="36.954999999999998"/>
    <n v="4.72"/>
    <s v="yes"/>
    <x v="0"/>
    <s v="No"/>
    <n v="1"/>
    <s v="yes"/>
    <x v="0"/>
    <x v="2"/>
    <d v="1964-06-07T00:00:00"/>
    <x v="18"/>
    <x v="0"/>
    <s v="tier - 3"/>
    <x v="1"/>
    <x v="8"/>
  </r>
  <r>
    <s v="Id20"/>
    <s v="John"/>
    <n v="42.9"/>
    <n v="11.41"/>
    <s v="No"/>
    <x v="0"/>
    <s v="No"/>
    <n v="0"/>
    <s v="yes"/>
    <x v="0"/>
    <x v="0"/>
    <d v="1971-12-27T00:00:00"/>
    <x v="19"/>
    <x v="0"/>
    <s v="tier - 2"/>
    <x v="0"/>
    <x v="13"/>
  </r>
  <r>
    <s v="Id21"/>
    <s v="Myles"/>
    <n v="36.299999999999997"/>
    <n v="11.5"/>
    <s v="yes"/>
    <x v="0"/>
    <s v="No"/>
    <n v="2"/>
    <s v="yes"/>
    <x v="0"/>
    <x v="0"/>
    <d v="1961-10-13T00:00:00"/>
    <x v="20"/>
    <x v="0"/>
    <s v="tier - 3"/>
    <x v="3"/>
    <x v="12"/>
  </r>
  <r>
    <s v="Id22"/>
    <s v="Madelyn C"/>
    <n v="32.200000000000003"/>
    <n v="6.22"/>
    <s v="yes"/>
    <x v="0"/>
    <s v="No"/>
    <n v="2"/>
    <s v="yes"/>
    <x v="0"/>
    <x v="1"/>
    <d v="1959-10-04T00:00:00"/>
    <x v="21"/>
    <x v="1"/>
    <s v="tier - 1"/>
    <x v="3"/>
    <x v="10"/>
  </r>
  <r>
    <s v="Id23"/>
    <s v="Nicole"/>
    <n v="31.3"/>
    <n v="11.38"/>
    <s v="No"/>
    <x v="0"/>
    <s v="No"/>
    <n v="3"/>
    <s v="yes"/>
    <x v="0"/>
    <x v="0"/>
    <d v="1958-08-03T00:00:00"/>
    <x v="22"/>
    <x v="1"/>
    <s v="tier - 1"/>
    <x v="3"/>
    <x v="7"/>
  </r>
  <r>
    <s v="Id24"/>
    <s v="Eric A."/>
    <n v="41.8"/>
    <n v="7.89"/>
    <s v="yes"/>
    <x v="0"/>
    <s v="No"/>
    <n v="2"/>
    <s v="yes"/>
    <x v="0"/>
    <x v="0"/>
    <d v="1970-09-28T00:00:00"/>
    <x v="23"/>
    <x v="0"/>
    <s v="tier - 2"/>
    <x v="0"/>
    <x v="2"/>
  </r>
  <r>
    <s v="Id25"/>
    <s v="Emiliano I."/>
    <n v="35.090000000000003"/>
    <n v="4.38"/>
    <s v="yes"/>
    <x v="0"/>
    <s v="No"/>
    <n v="2"/>
    <s v="yes"/>
    <x v="0"/>
    <x v="2"/>
    <d v="1959-10-14T00:00:00"/>
    <x v="24"/>
    <x v="1"/>
    <s v="tier - 1"/>
    <x v="0"/>
    <x v="10"/>
  </r>
  <r>
    <s v="Id26"/>
    <s v="Adam"/>
    <n v="33.880000000000003"/>
    <n v="7.01"/>
    <s v="No"/>
    <x v="0"/>
    <s v="No"/>
    <n v="3"/>
    <s v="yes"/>
    <x v="0"/>
    <x v="0"/>
    <d v="1958-09-15T00:00:00"/>
    <x v="25"/>
    <x v="1"/>
    <s v="tier - 3"/>
    <x v="0"/>
    <x v="7"/>
  </r>
  <r>
    <s v="Id27"/>
    <s v="Zach"/>
    <n v="30.875"/>
    <n v="11.88"/>
    <s v="No"/>
    <x v="0"/>
    <s v="No"/>
    <n v="0"/>
    <s v="yes"/>
    <x v="0"/>
    <x v="0"/>
    <d v="1960-12-17T00:00:00"/>
    <x v="26"/>
    <x v="0"/>
    <s v="tier - 1"/>
    <x v="1"/>
    <x v="14"/>
  </r>
  <r>
    <s v="Id28"/>
    <s v="Stephanie W."/>
    <n v="36.86"/>
    <n v="5.19"/>
    <s v="yes"/>
    <x v="0"/>
    <s v="Yes"/>
    <n v="1"/>
    <s v="yes"/>
    <x v="0"/>
    <x v="2"/>
    <d v="1969-10-23T00:00:00"/>
    <x v="27"/>
    <x v="0"/>
    <s v="tier - 3"/>
    <x v="1"/>
    <x v="15"/>
  </r>
  <r>
    <s v="Id29"/>
    <s v="Stephen"/>
    <n v="35.86"/>
    <n v="6.74"/>
    <s v="yes"/>
    <x v="0"/>
    <s v="No"/>
    <n v="2"/>
    <s v="yes"/>
    <x v="0"/>
    <x v="0"/>
    <d v="1961-11-08T00:00:00"/>
    <x v="28"/>
    <x v="0"/>
    <s v="tier - 1"/>
    <x v="0"/>
    <x v="12"/>
  </r>
  <r>
    <s v="Id30"/>
    <s v="Natalie"/>
    <n v="37.049999999999997"/>
    <n v="8.44"/>
    <s v="No"/>
    <x v="0"/>
    <s v="No"/>
    <n v="0"/>
    <s v="yes"/>
    <x v="0"/>
    <x v="0"/>
    <d v="1971-12-06T00:00:00"/>
    <x v="29"/>
    <x v="0"/>
    <s v="tier - 3"/>
    <x v="2"/>
    <x v="13"/>
  </r>
  <r>
    <s v="Id31"/>
    <s v="Nicole J."/>
    <n v="43.89"/>
    <n v="8.7100000000000009"/>
    <s v="No"/>
    <x v="0"/>
    <s v="No"/>
    <n v="0"/>
    <s v="yes"/>
    <x v="0"/>
    <x v="0"/>
    <d v="1978-07-17T00:00:00"/>
    <x v="30"/>
    <x v="0"/>
    <s v="tier - 1"/>
    <x v="0"/>
    <x v="9"/>
  </r>
  <r>
    <s v="Id32"/>
    <s v="Jefferson D"/>
    <n v="42.35"/>
    <n v="5.08"/>
    <s v="yes"/>
    <x v="0"/>
    <s v="No"/>
    <n v="0"/>
    <s v="yes"/>
    <x v="0"/>
    <x v="2"/>
    <d v="1976-12-02T00:00:00"/>
    <x v="31"/>
    <x v="0"/>
    <s v="tier - 3"/>
    <x v="0"/>
    <x v="16"/>
  </r>
  <r>
    <s v="Id33"/>
    <s v="Brendan D."/>
    <n v="31.35"/>
    <n v="6.86"/>
    <s v="No"/>
    <x v="0"/>
    <s v="No"/>
    <n v="0"/>
    <s v="yes"/>
    <x v="0"/>
    <x v="0"/>
    <d v="1962-12-04T00:00:00"/>
    <x v="32"/>
    <x v="0"/>
    <s v="tier - 1"/>
    <x v="1"/>
    <x v="5"/>
  </r>
  <r>
    <s v="Id34"/>
    <s v="Courtney"/>
    <n v="47.6"/>
    <n v="5.95"/>
    <s v="yes"/>
    <x v="0"/>
    <s v="No"/>
    <n v="0"/>
    <s v="yes"/>
    <x v="0"/>
    <x v="1"/>
    <d v="1985-06-30T00:00:00"/>
    <x v="33"/>
    <x v="1"/>
    <s v="tier - 3"/>
    <x v="3"/>
    <x v="17"/>
  </r>
  <r>
    <s v="Id35"/>
    <s v="Sydney L."/>
    <n v="46.2"/>
    <n v="6.09"/>
    <s v="No"/>
    <x v="0"/>
    <s v="Yes"/>
    <n v="1"/>
    <s v="yes"/>
    <x v="0"/>
    <x v="1"/>
    <d v="1979-07-12T00:00:00"/>
    <x v="34"/>
    <x v="1"/>
    <s v="tier - 1"/>
    <x v="0"/>
    <x v="18"/>
  </r>
  <r>
    <s v="Id36"/>
    <s v="Julien"/>
    <n v="32.015000000000001"/>
    <n v="11.75"/>
    <s v="No"/>
    <x v="0"/>
    <s v="No"/>
    <n v="0"/>
    <s v="yes"/>
    <x v="0"/>
    <x v="0"/>
    <d v="1960-10-21T00:00:00"/>
    <x v="35"/>
    <x v="1"/>
    <s v="tier - 2"/>
    <x v="4"/>
    <x v="14"/>
  </r>
  <r>
    <s v="Id37"/>
    <s v="Ryan M"/>
    <n v="40.564999999999998"/>
    <n v="7.37"/>
    <s v="No"/>
    <x v="0"/>
    <s v="No"/>
    <n v="0"/>
    <s v="yes"/>
    <x v="0"/>
    <x v="0"/>
    <d v="1974-08-09T00:00:00"/>
    <x v="36"/>
    <x v="1"/>
    <s v="tier - 2"/>
    <x v="1"/>
    <x v="19"/>
  </r>
  <r>
    <s v="Id38"/>
    <s v="Anna H."/>
    <n v="32.450000000000003"/>
    <n v="11.91"/>
    <s v="No"/>
    <x v="0"/>
    <s v="No"/>
    <n v="0"/>
    <s v="yes"/>
    <x v="0"/>
    <x v="0"/>
    <d v="1962-09-17T00:00:00"/>
    <x v="37"/>
    <x v="1"/>
    <s v="tier - 2"/>
    <x v="0"/>
    <x v="5"/>
  </r>
  <r>
    <s v="Id39"/>
    <s v="Samantha"/>
    <n v="34.96"/>
    <n v="6.52"/>
    <s v="No"/>
    <x v="0"/>
    <s v="No"/>
    <n v="0"/>
    <s v="yes"/>
    <x v="0"/>
    <x v="0"/>
    <d v="1971-09-13T00:00:00"/>
    <x v="38"/>
    <x v="1"/>
    <s v="tier - 3"/>
    <x v="2"/>
    <x v="13"/>
  </r>
  <r>
    <s v="Id40"/>
    <s v="Robert"/>
    <n v="35.5"/>
    <n v="5.14"/>
    <s v="No"/>
    <x v="0"/>
    <s v="Yes"/>
    <n v="1"/>
    <s v="yes"/>
    <x v="0"/>
    <x v="2"/>
    <d v="1993-08-11T00:00:00"/>
    <x v="39"/>
    <x v="1"/>
    <s v="tier - 2"/>
    <x v="3"/>
    <x v="20"/>
  </r>
  <r>
    <s v="Id41"/>
    <s v="James R."/>
    <n v="52.58"/>
    <n v="4.1900000000000004"/>
    <s v="No"/>
    <x v="1"/>
    <s v="No"/>
    <n v="1"/>
    <s v="yes"/>
    <x v="0"/>
    <x v="2"/>
    <d v="2000-06-02T00:00:00"/>
    <x v="40"/>
    <x v="1"/>
    <s v="tier - 3"/>
    <x v="0"/>
    <x v="21"/>
  </r>
  <r>
    <s v="Id42"/>
    <s v="Roseann"/>
    <n v="35.200000000000003"/>
    <n v="11.68"/>
    <s v="yes"/>
    <x v="0"/>
    <s v="No"/>
    <n v="0"/>
    <s v="yes"/>
    <x v="0"/>
    <x v="0"/>
    <d v="1967-09-14T00:00:00"/>
    <x v="41"/>
    <x v="1"/>
    <s v="tier - 3"/>
    <x v="0"/>
    <x v="22"/>
  </r>
  <r>
    <s v="Id43"/>
    <s v="Nicole"/>
    <n v="38.06"/>
    <n v="6.98"/>
    <s v="No"/>
    <x v="0"/>
    <s v="No"/>
    <n v="0"/>
    <s v="yes"/>
    <x v="0"/>
    <x v="0"/>
    <d v="1971-09-29T00:00:00"/>
    <x v="42"/>
    <x v="1"/>
    <s v="tier - 2"/>
    <x v="0"/>
    <x v="13"/>
  </r>
  <r>
    <s v="Id44"/>
    <s v="Spencer"/>
    <n v="34.21"/>
    <n v="8.34"/>
    <s v="No"/>
    <x v="0"/>
    <s v="No"/>
    <n v="0"/>
    <s v="yes"/>
    <x v="0"/>
    <x v="0"/>
    <d v="1968-10-24T00:00:00"/>
    <x v="43"/>
    <x v="1"/>
    <s v="tier - 1"/>
    <x v="0"/>
    <x v="0"/>
  </r>
  <r>
    <s v="Id45"/>
    <s v="Eric W"/>
    <n v="38.94"/>
    <n v="8.49"/>
    <s v="yes"/>
    <x v="0"/>
    <s v="No"/>
    <n v="1"/>
    <s v="yes"/>
    <x v="0"/>
    <x v="0"/>
    <d v="1975-07-01T00:00:00"/>
    <x v="44"/>
    <x v="1"/>
    <s v="tier - 2"/>
    <x v="0"/>
    <x v="23"/>
  </r>
  <r>
    <s v="Id46"/>
    <s v="Brianna L"/>
    <n v="30.21"/>
    <n v="5.34"/>
    <s v="yes"/>
    <x v="0"/>
    <s v="No"/>
    <n v="1"/>
    <s v="yes"/>
    <x v="0"/>
    <x v="2"/>
    <d v="1988-07-16T00:00:00"/>
    <x v="45"/>
    <x v="1"/>
    <s v="tier - 1"/>
    <x v="1"/>
    <x v="24"/>
  </r>
  <r>
    <s v="Id47"/>
    <s v="Thomas J."/>
    <n v="33.630000000000003"/>
    <n v="4.43"/>
    <s v="yes"/>
    <x v="0"/>
    <s v="No"/>
    <n v="2"/>
    <s v="yes"/>
    <x v="0"/>
    <x v="2"/>
    <d v="1966-07-05T00:00:00"/>
    <x v="46"/>
    <x v="1"/>
    <s v="tier - 2"/>
    <x v="1"/>
    <x v="25"/>
  </r>
  <r>
    <s v="Id48"/>
    <s v="Melissa L"/>
    <n v="40.369999999999997"/>
    <n v="4.47"/>
    <s v="No"/>
    <x v="0"/>
    <s v="No"/>
    <n v="0"/>
    <s v="yes"/>
    <x v="0"/>
    <x v="2"/>
    <d v="1980-07-10T00:00:00"/>
    <x v="47"/>
    <x v="1"/>
    <s v="tier - 1"/>
    <x v="0"/>
    <x v="26"/>
  </r>
  <r>
    <s v="Id49"/>
    <s v="Flavio"/>
    <n v="53.09"/>
    <n v="4.82"/>
    <s v="yes"/>
    <x v="0"/>
    <s v="No"/>
    <n v="2"/>
    <s v="yes"/>
    <x v="0"/>
    <x v="2"/>
    <d v="1966-10-02T00:00:00"/>
    <x v="48"/>
    <x v="1"/>
    <s v="tier - 3"/>
    <x v="1"/>
    <x v="25"/>
  </r>
  <r>
    <s v="Id50"/>
    <s v="Ryan"/>
    <n v="31.79"/>
    <n v="5.51"/>
    <s v="yes"/>
    <x v="0"/>
    <s v="No"/>
    <n v="2"/>
    <s v="yes"/>
    <x v="0"/>
    <x v="2"/>
    <d v="1966-06-25T00:00:00"/>
    <x v="49"/>
    <x v="1"/>
    <s v="tier - 2"/>
    <x v="0"/>
    <x v="25"/>
  </r>
  <r>
    <s v="Id51"/>
    <s v="Anthony J."/>
    <n v="41.895000000000003"/>
    <n v="10.87"/>
    <s v="yes"/>
    <x v="0"/>
    <s v="No"/>
    <n v="1"/>
    <s v="yes"/>
    <x v="0"/>
    <x v="0"/>
    <d v="1986-09-29T00:00:00"/>
    <x v="50"/>
    <x v="1"/>
    <s v="tier - 1"/>
    <x v="5"/>
    <x v="27"/>
  </r>
  <r>
    <s v="Id52"/>
    <s v="Alex"/>
    <n v="31.16"/>
    <n v="9.34"/>
    <s v="No"/>
    <x v="0"/>
    <s v="No"/>
    <n v="0"/>
    <s v="yes"/>
    <x v="0"/>
    <x v="0"/>
    <d v="1965-12-22T00:00:00"/>
    <x v="51"/>
    <x v="1"/>
    <s v="tier - 2"/>
    <x v="1"/>
    <x v="11"/>
  </r>
  <r>
    <s v="Id53"/>
    <s v="David"/>
    <n v="34.104999999999997"/>
    <n v="5.03"/>
    <s v="yes"/>
    <x v="0"/>
    <s v="Yes"/>
    <n v="1"/>
    <s v="yes"/>
    <x v="0"/>
    <x v="2"/>
    <d v="1969-09-03T00:00:00"/>
    <x v="52"/>
    <x v="1"/>
    <s v="tier - 2"/>
    <x v="4"/>
    <x v="15"/>
  </r>
  <r>
    <s v="Id54"/>
    <s v="Andrew B"/>
    <n v="51.93"/>
    <n v="11.05"/>
    <s v="No"/>
    <x v="0"/>
    <s v="No"/>
    <n v="0"/>
    <s v="yes"/>
    <x v="0"/>
    <x v="0"/>
    <d v="1965-09-29T00:00:00"/>
    <x v="53"/>
    <x v="1"/>
    <s v="tier - 2"/>
    <x v="3"/>
    <x v="11"/>
  </r>
  <r>
    <s v="Id55"/>
    <s v="Dara E"/>
    <n v="38.950000000000003"/>
    <n v="11.95"/>
    <s v="No"/>
    <x v="0"/>
    <s v="No"/>
    <n v="0"/>
    <s v="yes"/>
    <x v="0"/>
    <x v="0"/>
    <d v="1978-10-04T00:00:00"/>
    <x v="54"/>
    <x v="0"/>
    <s v="tier - 2"/>
    <x v="1"/>
    <x v="9"/>
  </r>
  <r>
    <s v="Id56"/>
    <s v="Inna"/>
    <n v="36.630000000000003"/>
    <n v="7.72"/>
    <s v="yes"/>
    <x v="0"/>
    <s v="No"/>
    <n v="1"/>
    <s v="yes"/>
    <x v="0"/>
    <x v="0"/>
    <d v="1975-07-23T00:00:00"/>
    <x v="55"/>
    <x v="0"/>
    <s v="tier - 3"/>
    <x v="0"/>
    <x v="23"/>
  </r>
  <r>
    <s v="Id57"/>
    <s v="Ari"/>
    <n v="34.200000000000003"/>
    <n v="5.75"/>
    <s v="No"/>
    <x v="0"/>
    <s v="No"/>
    <n v="2"/>
    <s v="yes"/>
    <x v="0"/>
    <x v="1"/>
    <d v="1972-08-10T00:00:00"/>
    <x v="56"/>
    <x v="0"/>
    <s v="tier - 1"/>
    <x v="3"/>
    <x v="28"/>
  </r>
  <r>
    <s v="Id58"/>
    <s v="Lindsey"/>
    <n v="50.63"/>
    <n v="11.89"/>
    <s v="No"/>
    <x v="0"/>
    <s v="No"/>
    <n v="0"/>
    <s v="yes"/>
    <x v="0"/>
    <x v="0"/>
    <d v="1965-09-29T00:00:00"/>
    <x v="57"/>
    <x v="0"/>
    <s v="tier - 2"/>
    <x v="3"/>
    <x v="11"/>
  </r>
  <r>
    <s v="Id59"/>
    <s v="Kenny"/>
    <n v="36.479999999999997"/>
    <n v="6.2"/>
    <s v="No"/>
    <x v="0"/>
    <s v="No"/>
    <n v="0"/>
    <s v="yes"/>
    <x v="0"/>
    <x v="1"/>
    <d v="1977-12-21T00:00:00"/>
    <x v="58"/>
    <x v="0"/>
    <s v="tier - 2"/>
    <x v="1"/>
    <x v="1"/>
  </r>
  <r>
    <s v="Id60"/>
    <s v="Louise"/>
    <n v="54.82"/>
    <n v="10.61"/>
    <s v="No"/>
    <x v="0"/>
    <s v="No"/>
    <n v="0"/>
    <s v="yes"/>
    <x v="0"/>
    <x v="0"/>
    <d v="1971-10-03T00:00:00"/>
    <x v="59"/>
    <x v="0"/>
    <s v="tier - 3"/>
    <x v="3"/>
    <x v="13"/>
  </r>
  <r>
    <s v="Id61"/>
    <s v="Cameron"/>
    <n v="38.06"/>
    <n v="6.04"/>
    <s v="No"/>
    <x v="0"/>
    <s v="Yes"/>
    <n v="1"/>
    <s v="yes"/>
    <x v="0"/>
    <x v="1"/>
    <d v="1979-08-27T00:00:00"/>
    <x v="60"/>
    <x v="0"/>
    <s v="tier - 3"/>
    <x v="0"/>
    <x v="18"/>
  </r>
  <r>
    <s v="Id62"/>
    <s v="Katie T."/>
    <n v="51.48"/>
    <n v="9.33"/>
    <s v="yes"/>
    <x v="0"/>
    <s v="No"/>
    <n v="0"/>
    <s v="yes"/>
    <x v="0"/>
    <x v="0"/>
    <d v="1967-09-27T00:00:00"/>
    <x v="61"/>
    <x v="0"/>
    <s v="tier - 3"/>
    <x v="3"/>
    <x v="22"/>
  </r>
  <r>
    <s v="Id63"/>
    <s v="Casey"/>
    <n v="52.06"/>
    <n v="11.47"/>
    <s v="No"/>
    <x v="0"/>
    <s v="No"/>
    <n v="0"/>
    <s v="yes"/>
    <x v="0"/>
    <x v="0"/>
    <d v="1968-08-03T00:00:00"/>
    <x v="62"/>
    <x v="0"/>
    <s v="tier - 2"/>
    <x v="3"/>
    <x v="0"/>
  </r>
  <r>
    <s v="Id64"/>
    <s v="David"/>
    <n v="30.684999999999999"/>
    <n v="7.02"/>
    <s v="yes"/>
    <x v="0"/>
    <s v="No"/>
    <n v="0"/>
    <s v="yes"/>
    <x v="0"/>
    <x v="0"/>
    <d v="1967-06-28T00:00:00"/>
    <x v="63"/>
    <x v="0"/>
    <s v="tier - 2"/>
    <x v="4"/>
    <x v="22"/>
  </r>
  <r>
    <s v="Id65"/>
    <s v="Bryson C."/>
    <n v="36.08"/>
    <n v="8.8000000000000007"/>
    <s v="yes"/>
    <x v="0"/>
    <s v="No"/>
    <n v="1"/>
    <s v="yes"/>
    <x v="0"/>
    <x v="0"/>
    <d v="1975-06-15T00:00:00"/>
    <x v="64"/>
    <x v="0"/>
    <s v="tier - 3"/>
    <x v="0"/>
    <x v="23"/>
  </r>
  <r>
    <s v="Id66"/>
    <s v="Megan"/>
    <n v="54.99"/>
    <n v="8.68"/>
    <s v="No"/>
    <x v="0"/>
    <s v="No"/>
    <n v="2"/>
    <s v="yes"/>
    <x v="0"/>
    <x v="0"/>
    <d v="1973-10-18T00:00:00"/>
    <x v="65"/>
    <x v="0"/>
    <s v="tier - 1"/>
    <x v="3"/>
    <x v="29"/>
  </r>
  <r>
    <s v="Id67"/>
    <s v="Daniel"/>
    <n v="35.97"/>
    <n v="6.12"/>
    <s v="No"/>
    <x v="0"/>
    <s v="Yes"/>
    <n v="1"/>
    <s v="yes"/>
    <x v="0"/>
    <x v="1"/>
    <d v="1979-06-03T00:00:00"/>
    <x v="66"/>
    <x v="0"/>
    <s v="tier - 1"/>
    <x v="0"/>
    <x v="9"/>
  </r>
  <r>
    <s v="Id68"/>
    <s v="Steven M."/>
    <n v="45.54"/>
    <n v="5.4"/>
    <s v="yes"/>
    <x v="0"/>
    <s v="Yes"/>
    <n v="1"/>
    <s v="yes"/>
    <x v="0"/>
    <x v="2"/>
    <d v="1997-09-09T00:00:00"/>
    <x v="67"/>
    <x v="0"/>
    <s v="tier - 3"/>
    <x v="0"/>
    <x v="30"/>
  </r>
  <r>
    <s v="Id69"/>
    <s v="Jenna L."/>
    <n v="35.53"/>
    <n v="4.3600000000000003"/>
    <s v="yes"/>
    <x v="0"/>
    <s v="No"/>
    <n v="0"/>
    <s v="yes"/>
    <x v="0"/>
    <x v="2"/>
    <d v="1976-07-28T00:00:00"/>
    <x v="68"/>
    <x v="0"/>
    <s v="tier - 1"/>
    <x v="2"/>
    <x v="16"/>
  </r>
  <r>
    <s v="Id70"/>
    <s v="Freeman"/>
    <n v="30.8"/>
    <n v="9.77"/>
    <s v="No"/>
    <x v="0"/>
    <s v="No"/>
    <n v="0"/>
    <s v="yes"/>
    <x v="0"/>
    <x v="0"/>
    <d v="1968-12-19T00:00:00"/>
    <x v="69"/>
    <x v="0"/>
    <s v="tier - 3"/>
    <x v="0"/>
    <x v="0"/>
  </r>
  <r>
    <s v="Id71"/>
    <s v="Jeff"/>
    <n v="38.39"/>
    <n v="4.25"/>
    <s v="No"/>
    <x v="0"/>
    <s v="No"/>
    <n v="1"/>
    <s v="yes"/>
    <x v="0"/>
    <x v="2"/>
    <d v="1984-09-10T00:00:00"/>
    <x v="70"/>
    <x v="0"/>
    <s v="tier - 1"/>
    <x v="0"/>
    <x v="31"/>
  </r>
  <r>
    <s v="Id72"/>
    <s v="Elenilton V. Sr."/>
    <n v="32.299999999999997"/>
    <n v="4.76"/>
    <s v="No"/>
    <x v="0"/>
    <s v="No"/>
    <n v="2"/>
    <s v="yes"/>
    <x v="0"/>
    <x v="2"/>
    <d v="1972-09-08T00:00:00"/>
    <x v="71"/>
    <x v="0"/>
    <s v="tier - 1"/>
    <x v="4"/>
    <x v="28"/>
  </r>
  <r>
    <s v="Id73"/>
    <s v="Maurya"/>
    <n v="48.8"/>
    <n v="6.22"/>
    <s v="yes"/>
    <x v="0"/>
    <s v="No"/>
    <n v="2"/>
    <s v="yes"/>
    <x v="0"/>
    <x v="1"/>
    <d v="1966-09-21T00:00:00"/>
    <x v="72"/>
    <x v="0"/>
    <s v="tier - 3"/>
    <x v="3"/>
    <x v="25"/>
  </r>
  <r>
    <s v="Id74"/>
    <s v="Samantha C"/>
    <n v="45.5"/>
    <n v="7.96"/>
    <s v="No"/>
    <x v="0"/>
    <s v="No"/>
    <n v="0"/>
    <s v="yes"/>
    <x v="0"/>
    <x v="0"/>
    <d v="1962-09-22T00:00:00"/>
    <x v="73"/>
    <x v="0"/>
    <s v="tier - 3"/>
    <x v="3"/>
    <x v="5"/>
  </r>
  <r>
    <s v="Id75"/>
    <s v="Bethany A"/>
    <n v="53.61"/>
    <n v="10.92"/>
    <s v="yes"/>
    <x v="0"/>
    <s v="No"/>
    <n v="1"/>
    <s v="yes"/>
    <x v="0"/>
    <x v="0"/>
    <d v="1975-08-29T00:00:00"/>
    <x v="74"/>
    <x v="0"/>
    <s v="tier - 1"/>
    <x v="3"/>
    <x v="23"/>
  </r>
  <r>
    <s v="Id76"/>
    <s v="Yves"/>
    <n v="36.19"/>
    <n v="11.51"/>
    <s v="yes"/>
    <x v="0"/>
    <s v="No"/>
    <n v="1"/>
    <s v="yes"/>
    <x v="0"/>
    <x v="0"/>
    <d v="1975-06-14T00:00:00"/>
    <x v="75"/>
    <x v="0"/>
    <s v="tier - 2"/>
    <x v="0"/>
    <x v="23"/>
  </r>
  <r>
    <s v="Id77"/>
    <s v="Danielle"/>
    <n v="34.6"/>
    <n v="5.99"/>
    <s v="yes"/>
    <x v="0"/>
    <s v="No"/>
    <n v="0"/>
    <s v="yes"/>
    <x v="0"/>
    <x v="1"/>
    <d v="1976-09-29T00:00:00"/>
    <x v="76"/>
    <x v="0"/>
    <s v="tier - 3"/>
    <x v="3"/>
    <x v="16"/>
  </r>
  <r>
    <s v="Id78"/>
    <s v="Julia"/>
    <n v="54.12"/>
    <n v="11.57"/>
    <s v="No"/>
    <x v="0"/>
    <s v="No"/>
    <n v="0"/>
    <s v="yes"/>
    <x v="0"/>
    <x v="0"/>
    <d v="1974-10-24T00:00:00"/>
    <x v="77"/>
    <x v="0"/>
    <s v="tier - 1"/>
    <x v="3"/>
    <x v="19"/>
  </r>
  <r>
    <s v="Id79"/>
    <s v="Joshua"/>
    <n v="48.82"/>
    <n v="6.67"/>
    <s v="yes"/>
    <x v="0"/>
    <s v="No"/>
    <n v="0"/>
    <s v="yes"/>
    <x v="0"/>
    <x v="0"/>
    <d v="1967-10-22T00:00:00"/>
    <x v="78"/>
    <x v="0"/>
    <s v="tier - 2"/>
    <x v="3"/>
    <x v="22"/>
  </r>
  <r>
    <s v="Id80"/>
    <s v="Jennifer"/>
    <n v="51.01"/>
    <n v="9.1999999999999993"/>
    <s v="No"/>
    <x v="0"/>
    <s v="No"/>
    <n v="0"/>
    <s v="yes"/>
    <x v="0"/>
    <x v="0"/>
    <d v="1971-09-16T00:00:00"/>
    <x v="79"/>
    <x v="0"/>
    <s v="tier - 2"/>
    <x v="3"/>
    <x v="13"/>
  </r>
  <r>
    <s v="Id81"/>
    <s v="Gwen M."/>
    <n v="45.65"/>
    <n v="5.1100000000000003"/>
    <s v="yes"/>
    <x v="0"/>
    <s v="No"/>
    <n v="1"/>
    <s v="yes"/>
    <x v="0"/>
    <x v="2"/>
    <d v="1964-07-07T00:00:00"/>
    <x v="80"/>
    <x v="0"/>
    <s v="tier - 2"/>
    <x v="3"/>
    <x v="32"/>
  </r>
  <r>
    <s v="Id82"/>
    <s v="Patrick"/>
    <n v="52.9"/>
    <n v="5.34"/>
    <s v="No"/>
    <x v="0"/>
    <s v="No"/>
    <n v="0"/>
    <s v="yes"/>
    <x v="0"/>
    <x v="2"/>
    <d v="1977-10-27T00:00:00"/>
    <x v="81"/>
    <x v="0"/>
    <s v="tier - 2"/>
    <x v="3"/>
    <x v="1"/>
  </r>
  <r>
    <s v="Id83"/>
    <s v="Kate"/>
    <n v="45.41"/>
    <n v="4.03"/>
    <s v="yes"/>
    <x v="0"/>
    <s v="No"/>
    <n v="1"/>
    <s v="yes"/>
    <x v="0"/>
    <x v="2"/>
    <d v="1964-07-06T00:00:00"/>
    <x v="82"/>
    <x v="0"/>
    <s v="tier - 3"/>
    <x v="3"/>
    <x v="32"/>
  </r>
  <r>
    <s v="Id84"/>
    <s v="Kevin"/>
    <n v="49.41"/>
    <n v="4.2300000000000004"/>
    <s v="yes"/>
    <x v="0"/>
    <s v="Yes"/>
    <n v="1"/>
    <s v="yes"/>
    <x v="0"/>
    <x v="2"/>
    <d v="1969-08-08T00:00:00"/>
    <x v="83"/>
    <x v="0"/>
    <s v="tier - 2"/>
    <x v="3"/>
    <x v="15"/>
  </r>
  <r>
    <s v="Id85"/>
    <s v="Stephen II"/>
    <n v="31.824999999999999"/>
    <n v="4.0599999999999996"/>
    <s v="No"/>
    <x v="0"/>
    <s v="No"/>
    <n v="2"/>
    <s v="yes"/>
    <x v="0"/>
    <x v="2"/>
    <d v="1972-08-06T00:00:00"/>
    <x v="84"/>
    <x v="0"/>
    <s v="tier - 3"/>
    <x v="4"/>
    <x v="28"/>
  </r>
  <r>
    <s v="Id86"/>
    <s v="Philip"/>
    <n v="51.28"/>
    <n v="4.68"/>
    <s v="No"/>
    <x v="0"/>
    <s v="No"/>
    <n v="2"/>
    <s v="yes"/>
    <x v="0"/>
    <x v="2"/>
    <d v="1972-07-12T00:00:00"/>
    <x v="85"/>
    <x v="0"/>
    <s v="tier - 2"/>
    <x v="3"/>
    <x v="28"/>
  </r>
  <r>
    <s v="Id87"/>
    <s v="Brett A"/>
    <n v="34.96"/>
    <n v="4.34"/>
    <s v="No"/>
    <x v="0"/>
    <s v="Yes"/>
    <n v="1"/>
    <s v="yes"/>
    <x v="0"/>
    <x v="2"/>
    <d v="1979-11-11T00:00:00"/>
    <x v="86"/>
    <x v="0"/>
    <s v="tier - 3"/>
    <x v="6"/>
    <x v="18"/>
  </r>
  <r>
    <s v="Id88"/>
    <s v="Rebecca"/>
    <n v="33.11"/>
    <n v="10.51"/>
    <s v="No"/>
    <x v="0"/>
    <s v="No"/>
    <n v="0"/>
    <s v="yes"/>
    <x v="0"/>
    <x v="0"/>
    <d v="1974-06-05T00:00:00"/>
    <x v="87"/>
    <x v="0"/>
    <s v="tier - 2"/>
    <x v="0"/>
    <x v="29"/>
  </r>
  <r>
    <s v="Id89"/>
    <s v="Kelley"/>
    <n v="54.74"/>
    <n v="5.84"/>
    <s v="yes"/>
    <x v="0"/>
    <s v="Yes"/>
    <n v="1"/>
    <s v="yes"/>
    <x v="0"/>
    <x v="1"/>
    <d v="1983-07-08T00:00:00"/>
    <x v="88"/>
    <x v="0"/>
    <s v="tier - 2"/>
    <x v="3"/>
    <x v="33"/>
  </r>
  <r>
    <s v="Id90"/>
    <s v="Abigail K"/>
    <n v="32.56"/>
    <n v="5.41"/>
    <s v="No"/>
    <x v="0"/>
    <s v="Yes"/>
    <n v="1"/>
    <s v="yes"/>
    <x v="0"/>
    <x v="2"/>
    <d v="1979-12-16T00:00:00"/>
    <x v="89"/>
    <x v="0"/>
    <s v="tier - 2"/>
    <x v="0"/>
    <x v="18"/>
  </r>
  <r>
    <s v="Id91"/>
    <s v="Hope"/>
    <n v="39.049999999999997"/>
    <n v="6.06"/>
    <s v="No"/>
    <x v="0"/>
    <s v="No"/>
    <n v="1"/>
    <s v="yes"/>
    <x v="0"/>
    <x v="1"/>
    <d v="1992-09-04T00:00:00"/>
    <x v="90"/>
    <x v="0"/>
    <s v="tier - 2"/>
    <x v="0"/>
    <x v="34"/>
  </r>
  <r>
    <s v="Id92"/>
    <s v="Elyse M."/>
    <n v="42.75"/>
    <n v="4.22"/>
    <s v="No"/>
    <x v="0"/>
    <s v="No"/>
    <n v="0"/>
    <s v="yes"/>
    <x v="0"/>
    <x v="2"/>
    <d v="1999-06-02T00:00:00"/>
    <x v="91"/>
    <x v="0"/>
    <s v="tier - 1"/>
    <x v="2"/>
    <x v="35"/>
  </r>
  <r>
    <s v="Id93"/>
    <s v="Nicholas"/>
    <n v="50.58"/>
    <n v="5.12"/>
    <s v="No"/>
    <x v="0"/>
    <s v="No"/>
    <n v="2"/>
    <s v="yes"/>
    <x v="0"/>
    <x v="2"/>
    <d v="1972-10-10T00:00:00"/>
    <x v="92"/>
    <x v="0"/>
    <s v="tier - 3"/>
    <x v="3"/>
    <x v="28"/>
  </r>
  <r>
    <s v="Id94"/>
    <s v="David"/>
    <n v="30.495000000000001"/>
    <n v="4.57"/>
    <s v="yes"/>
    <x v="0"/>
    <s v="No"/>
    <n v="0"/>
    <s v="yes"/>
    <x v="0"/>
    <x v="2"/>
    <d v="1976-09-26T00:00:00"/>
    <x v="93"/>
    <x v="0"/>
    <s v="tier - 3"/>
    <x v="1"/>
    <x v="16"/>
  </r>
  <r>
    <s v="Id95"/>
    <s v="Natalie"/>
    <n v="48.31"/>
    <n v="9.58"/>
    <s v="yes"/>
    <x v="0"/>
    <s v="No"/>
    <n v="2"/>
    <s v="yes"/>
    <x v="0"/>
    <x v="0"/>
    <d v="1970-11-25T00:00:00"/>
    <x v="94"/>
    <x v="0"/>
    <s v="tier - 1"/>
    <x v="3"/>
    <x v="2"/>
  </r>
  <r>
    <s v="Id96"/>
    <s v="Thomas"/>
    <n v="48.99"/>
    <n v="9.7799999999999994"/>
    <s v="yes"/>
    <x v="0"/>
    <s v="No"/>
    <n v="1"/>
    <s v="yes"/>
    <x v="0"/>
    <x v="0"/>
    <d v="1975-11-10T00:00:00"/>
    <x v="95"/>
    <x v="0"/>
    <s v="tier - 3"/>
    <x v="1"/>
    <x v="23"/>
  </r>
  <r>
    <s v="Id97"/>
    <s v="Pamela J."/>
    <n v="38.39"/>
    <n v="4.1100000000000003"/>
    <s v="yes"/>
    <x v="0"/>
    <s v="No"/>
    <n v="0"/>
    <s v="yes"/>
    <x v="0"/>
    <x v="2"/>
    <d v="1985-12-03T00:00:00"/>
    <x v="96"/>
    <x v="0"/>
    <s v="tier - 2"/>
    <x v="0"/>
    <x v="17"/>
  </r>
  <r>
    <s v="Id98"/>
    <s v="Jessica"/>
    <n v="44.34"/>
    <n v="4.0199999999999996"/>
    <s v="yes"/>
    <x v="0"/>
    <s v="No"/>
    <n v="2"/>
    <s v="yes"/>
    <x v="0"/>
    <x v="2"/>
    <d v="1966-10-12T00:00:00"/>
    <x v="97"/>
    <x v="0"/>
    <s v="tier - 3"/>
    <x v="3"/>
    <x v="25"/>
  </r>
  <r>
    <s v="Id99"/>
    <s v="Ron N"/>
    <n v="41.51"/>
    <n v="6.92"/>
    <s v="No"/>
    <x v="0"/>
    <s v="No"/>
    <n v="0"/>
    <s v="yes"/>
    <x v="0"/>
    <x v="0"/>
    <d v="1962-07-04T00:00:00"/>
    <x v="98"/>
    <x v="0"/>
    <s v="tier - 3"/>
    <x v="3"/>
    <x v="5"/>
  </r>
  <r>
    <s v="Id100"/>
    <s v="Daniel"/>
    <n v="48.2"/>
    <n v="4.84"/>
    <s v="No"/>
    <x v="0"/>
    <s v="No"/>
    <n v="0"/>
    <s v="yes"/>
    <x v="0"/>
    <x v="2"/>
    <d v="1977-11-27T00:00:00"/>
    <x v="99"/>
    <x v="0"/>
    <s v="tier - 3"/>
    <x v="1"/>
    <x v="1"/>
  </r>
  <r>
    <s v="Id101"/>
    <s v="Brian"/>
    <n v="35.75"/>
    <n v="8"/>
    <s v="yes"/>
    <x v="0"/>
    <s v="No"/>
    <n v="0"/>
    <s v="yes"/>
    <x v="0"/>
    <x v="0"/>
    <d v="1981-10-04T00:00:00"/>
    <x v="100"/>
    <x v="0"/>
    <s v="tier - 3"/>
    <x v="0"/>
    <x v="36"/>
  </r>
  <r>
    <s v="Id102"/>
    <s v="Sari"/>
    <n v="53.81"/>
    <n v="8.77"/>
    <s v="yes"/>
    <x v="0"/>
    <s v="No"/>
    <n v="0"/>
    <s v="yes"/>
    <x v="0"/>
    <x v="0"/>
    <d v="1981-07-28T00:00:00"/>
    <x v="101"/>
    <x v="0"/>
    <s v="tier - 2"/>
    <x v="3"/>
    <x v="36"/>
  </r>
  <r>
    <s v="Id103"/>
    <s v="Robert M."/>
    <n v="49.48"/>
    <n v="4.96"/>
    <s v="No"/>
    <x v="0"/>
    <s v="Yes"/>
    <n v="1"/>
    <s v="yes"/>
    <x v="0"/>
    <x v="2"/>
    <d v="1979-10-18T00:00:00"/>
    <x v="102"/>
    <x v="0"/>
    <s v="tier - 3"/>
    <x v="1"/>
    <x v="18"/>
  </r>
  <r>
    <s v="Id104"/>
    <s v="Ricardo"/>
    <n v="34.1"/>
    <n v="4.43"/>
    <s v="yes"/>
    <x v="0"/>
    <s v="No"/>
    <n v="0"/>
    <s v="yes"/>
    <x v="0"/>
    <x v="2"/>
    <d v="1985-06-21T00:00:00"/>
    <x v="103"/>
    <x v="0"/>
    <s v="tier - 2"/>
    <x v="3"/>
    <x v="17"/>
  </r>
  <r>
    <s v="Id105"/>
    <s v="Gedion"/>
    <n v="35.299999999999997"/>
    <n v="5.82"/>
    <s v="yes"/>
    <x v="0"/>
    <s v="Yes"/>
    <n v="1"/>
    <s v="yes"/>
    <x v="0"/>
    <x v="1"/>
    <d v="1983-06-14T00:00:00"/>
    <x v="104"/>
    <x v="0"/>
    <s v="tier - 2"/>
    <x v="3"/>
    <x v="33"/>
  </r>
  <r>
    <s v="Id106"/>
    <s v="Mark"/>
    <n v="43.83"/>
    <n v="6.03"/>
    <s v="yes"/>
    <x v="0"/>
    <s v="No"/>
    <n v="2"/>
    <s v="yes"/>
    <x v="0"/>
    <x v="1"/>
    <d v="1966-09-12T00:00:00"/>
    <x v="105"/>
    <x v="0"/>
    <s v="tier - 3"/>
    <x v="3"/>
    <x v="25"/>
  </r>
  <r>
    <s v="Id107"/>
    <s v="Gamini P."/>
    <n v="50.07"/>
    <n v="9.27"/>
    <s v="No"/>
    <x v="0"/>
    <s v="No"/>
    <n v="0"/>
    <s v="yes"/>
    <x v="0"/>
    <x v="0"/>
    <d v="1978-06-20T00:00:00"/>
    <x v="106"/>
    <x v="0"/>
    <s v="tier - 3"/>
    <x v="3"/>
    <x v="9"/>
  </r>
  <r>
    <s v="Id108"/>
    <s v="Emily J"/>
    <n v="32.774999999999999"/>
    <n v="5.53"/>
    <s v="No"/>
    <x v="0"/>
    <s v="No"/>
    <n v="0"/>
    <s v="yes"/>
    <x v="0"/>
    <x v="2"/>
    <d v="1982-08-25T00:00:00"/>
    <x v="107"/>
    <x v="0"/>
    <s v="tier - 1"/>
    <x v="1"/>
    <x v="37"/>
  </r>
  <r>
    <s v="Id109"/>
    <s v="Amanda"/>
    <n v="34.104999999999997"/>
    <n v="5.07"/>
    <s v="No"/>
    <x v="0"/>
    <s v="No"/>
    <n v="1"/>
    <s v="yes"/>
    <x v="0"/>
    <x v="2"/>
    <d v="1987-06-08T00:00:00"/>
    <x v="108"/>
    <x v="1"/>
    <s v="tier - 3"/>
    <x v="1"/>
    <x v="27"/>
  </r>
  <r>
    <s v="Id110"/>
    <s v="Nicholas"/>
    <n v="48.93"/>
    <n v="11.17"/>
    <s v="yes"/>
    <x v="0"/>
    <s v="No"/>
    <n v="1"/>
    <s v="yes"/>
    <x v="0"/>
    <x v="0"/>
    <d v="1975-08-02T00:00:00"/>
    <x v="109"/>
    <x v="1"/>
    <s v="tier - 2"/>
    <x v="3"/>
    <x v="23"/>
  </r>
  <r>
    <s v="Id111"/>
    <s v="Knox"/>
    <n v="37.07"/>
    <n v="6.14"/>
    <s v="yes"/>
    <x v="0"/>
    <s v="No"/>
    <n v="0"/>
    <s v="yes"/>
    <x v="0"/>
    <x v="1"/>
    <d v="1985-09-22T00:00:00"/>
    <x v="110"/>
    <x v="0"/>
    <s v="tier - 2"/>
    <x v="0"/>
    <x v="17"/>
  </r>
  <r>
    <s v="Id112"/>
    <s v="Yianna"/>
    <n v="51.51"/>
    <n v="6.26"/>
    <s v="yes"/>
    <x v="0"/>
    <s v="Yes"/>
    <n v="1"/>
    <s v="yes"/>
    <x v="0"/>
    <x v="1"/>
    <d v="1983-11-01T00:00:00"/>
    <x v="111"/>
    <x v="1"/>
    <s v="tier - 2"/>
    <x v="3"/>
    <x v="33"/>
  </r>
  <r>
    <s v="Id113"/>
    <s v="Roberta"/>
    <n v="34.799999999999997"/>
    <n v="4.72"/>
    <s v="yes"/>
    <x v="0"/>
    <s v="No"/>
    <n v="0"/>
    <s v="yes"/>
    <x v="0"/>
    <x v="2"/>
    <d v="1985-10-17T00:00:00"/>
    <x v="112"/>
    <x v="1"/>
    <s v="tier - 1"/>
    <x v="3"/>
    <x v="17"/>
  </r>
  <r>
    <s v="Id114"/>
    <s v="Benjamin P."/>
    <n v="36.67"/>
    <n v="5.18"/>
    <s v="No"/>
    <x v="0"/>
    <s v="No"/>
    <n v="1"/>
    <s v="yes"/>
    <x v="0"/>
    <x v="2"/>
    <d v="1987-12-24T00:00:00"/>
    <x v="113"/>
    <x v="0"/>
    <s v="tier - 1"/>
    <x v="7"/>
    <x v="38"/>
  </r>
  <r>
    <s v="Id115"/>
    <s v="Craig"/>
    <n v="30.9"/>
    <n v="9.4"/>
    <s v="No"/>
    <x v="0"/>
    <s v="No"/>
    <n v="2"/>
    <s v="yes"/>
    <x v="0"/>
    <x v="0"/>
    <d v="1973-07-17T00:00:00"/>
    <x v="114"/>
    <x v="0"/>
    <s v="tier - 2"/>
    <x v="3"/>
    <x v="29"/>
  </r>
  <r>
    <s v="Id116"/>
    <s v="Ann"/>
    <n v="30.495000000000001"/>
    <n v="6.29"/>
    <s v="No"/>
    <x v="0"/>
    <s v="No"/>
    <n v="0"/>
    <s v="yes"/>
    <x v="0"/>
    <x v="1"/>
    <d v="1977-09-12T00:00:00"/>
    <x v="115"/>
    <x v="1"/>
    <s v="tier - 1"/>
    <x v="1"/>
    <x v="1"/>
  </r>
  <r>
    <s v="Id117"/>
    <s v="Jamie P"/>
    <n v="44.88"/>
    <n v="6.04"/>
    <s v="No"/>
    <x v="0"/>
    <s v="Yes"/>
    <n v="1"/>
    <s v="yes"/>
    <x v="0"/>
    <x v="1"/>
    <d v="2003-09-16T00:00:00"/>
    <x v="116"/>
    <x v="0"/>
    <s v="tier - 1"/>
    <x v="0"/>
    <x v="39"/>
  </r>
  <r>
    <s v="Id118"/>
    <s v="John"/>
    <n v="44.32"/>
    <n v="10.55"/>
    <s v="No"/>
    <x v="0"/>
    <s v="No"/>
    <n v="0"/>
    <s v="yes"/>
    <x v="0"/>
    <x v="0"/>
    <d v="1968-09-29T00:00:00"/>
    <x v="117"/>
    <x v="1"/>
    <s v="tier - 2"/>
    <x v="3"/>
    <x v="0"/>
  </r>
  <r>
    <s v="Id119"/>
    <s v="Charlie"/>
    <n v="46.39"/>
    <n v="5.09"/>
    <s v="No"/>
    <x v="0"/>
    <s v="No"/>
    <n v="0"/>
    <s v="yes"/>
    <x v="0"/>
    <x v="2"/>
    <d v="1977-12-17T00:00:00"/>
    <x v="118"/>
    <x v="1"/>
    <s v="tier - 1"/>
    <x v="1"/>
    <x v="1"/>
  </r>
  <r>
    <s v="Id120"/>
    <s v="Meb"/>
    <n v="42.13"/>
    <n v="5.2"/>
    <s v="yes"/>
    <x v="0"/>
    <s v="No"/>
    <n v="1"/>
    <s v="yes"/>
    <x v="0"/>
    <x v="2"/>
    <d v="1995-09-07T00:00:00"/>
    <x v="119"/>
    <x v="0"/>
    <s v="tier - 3"/>
    <x v="0"/>
    <x v="40"/>
  </r>
  <r>
    <s v="Id121"/>
    <s v="Aaqib L."/>
    <n v="30.78"/>
    <n v="8.4499999999999993"/>
    <s v="yes"/>
    <x v="0"/>
    <s v="No"/>
    <n v="0"/>
    <s v="yes"/>
    <x v="0"/>
    <x v="0"/>
    <d v="1981-12-05T00:00:00"/>
    <x v="120"/>
    <x v="0"/>
    <s v="tier - 2"/>
    <x v="6"/>
    <x v="36"/>
  </r>
  <r>
    <s v="Id122"/>
    <s v="Craig A."/>
    <n v="31.35"/>
    <n v="9.5399999999999991"/>
    <s v="No"/>
    <x v="0"/>
    <s v="No"/>
    <n v="0"/>
    <s v="yes"/>
    <x v="0"/>
    <x v="0"/>
    <d v="1978-11-12T00:00:00"/>
    <x v="121"/>
    <x v="0"/>
    <s v="tier - 2"/>
    <x v="5"/>
    <x v="9"/>
  </r>
  <r>
    <s v="Id123"/>
    <s v="Meredith"/>
    <n v="41.46"/>
    <n v="4.99"/>
    <s v="yes"/>
    <x v="0"/>
    <s v="No"/>
    <n v="2"/>
    <s v="yes"/>
    <x v="0"/>
    <x v="2"/>
    <d v="1966-11-24T00:00:00"/>
    <x v="122"/>
    <x v="1"/>
    <s v="tier - 2"/>
    <x v="3"/>
    <x v="25"/>
  </r>
  <r>
    <s v="Id124"/>
    <s v="Doug"/>
    <n v="48"/>
    <n v="10.54"/>
    <s v="No"/>
    <x v="0"/>
    <s v="No"/>
    <n v="0"/>
    <s v="yes"/>
    <x v="0"/>
    <x v="0"/>
    <d v="1978-06-05T00:00:00"/>
    <x v="123"/>
    <x v="1"/>
    <s v="tier - 3"/>
    <x v="3"/>
    <x v="1"/>
  </r>
  <r>
    <s v="Id125"/>
    <s v="Elizabeth J."/>
    <n v="49.13"/>
    <n v="4.54"/>
    <s v="No"/>
    <x v="0"/>
    <s v="No"/>
    <n v="0"/>
    <s v="yes"/>
    <x v="0"/>
    <x v="2"/>
    <d v="1982-10-16T00:00:00"/>
    <x v="124"/>
    <x v="1"/>
    <s v="tier - 3"/>
    <x v="3"/>
    <x v="37"/>
  </r>
  <r>
    <s v="Id126"/>
    <s v="Matthew P"/>
    <n v="37.799999999999997"/>
    <n v="6.29"/>
    <s v="No"/>
    <x v="0"/>
    <s v="No"/>
    <n v="1"/>
    <s v="yes"/>
    <x v="0"/>
    <x v="1"/>
    <d v="1992-12-30T00:00:00"/>
    <x v="125"/>
    <x v="0"/>
    <s v="tier - 3"/>
    <x v="3"/>
    <x v="34"/>
  </r>
  <r>
    <s v="Id127"/>
    <s v="Guillermo Sr."/>
    <n v="38.299999999999997"/>
    <n v="9.51"/>
    <s v="No"/>
    <x v="0"/>
    <s v="No"/>
    <n v="0"/>
    <s v="yes"/>
    <x v="0"/>
    <x v="0"/>
    <d v="1962-11-07T00:00:00"/>
    <x v="126"/>
    <x v="1"/>
    <s v="tier - 1"/>
    <x v="3"/>
    <x v="5"/>
  </r>
  <r>
    <s v="Id128"/>
    <s v="Ryan C"/>
    <n v="32.774999999999999"/>
    <n v="4.72"/>
    <s v="No"/>
    <x v="0"/>
    <s v="No"/>
    <n v="0"/>
    <s v="yes"/>
    <x v="0"/>
    <x v="2"/>
    <d v="1982-12-04T00:00:00"/>
    <x v="127"/>
    <x v="0"/>
    <s v="tier - 1"/>
    <x v="4"/>
    <x v="37"/>
  </r>
  <r>
    <s v="Id129"/>
    <s v="Dane"/>
    <n v="34.200000000000003"/>
    <n v="5.91"/>
    <s v="yes"/>
    <x v="0"/>
    <s v="No"/>
    <n v="0"/>
    <s v="yes"/>
    <x v="0"/>
    <x v="1"/>
    <d v="1985-07-20T00:00:00"/>
    <x v="128"/>
    <x v="0"/>
    <s v="tier - 3"/>
    <x v="6"/>
    <x v="17"/>
  </r>
  <r>
    <s v="Id130"/>
    <s v="Jonas"/>
    <n v="30.2"/>
    <n v="9.58"/>
    <s v="No"/>
    <x v="0"/>
    <s v="No"/>
    <n v="0"/>
    <s v="yes"/>
    <x v="0"/>
    <x v="0"/>
    <d v="1978-07-12T00:00:00"/>
    <x v="129"/>
    <x v="0"/>
    <s v="tier - 1"/>
    <x v="3"/>
    <x v="9"/>
  </r>
  <r>
    <s v="Id131"/>
    <s v="George E"/>
    <n v="48.32"/>
    <n v="5.77"/>
    <s v="No"/>
    <x v="0"/>
    <s v="No"/>
    <n v="0"/>
    <s v="yes"/>
    <x v="0"/>
    <x v="1"/>
    <d v="1980-06-24T00:00:00"/>
    <x v="130"/>
    <x v="1"/>
    <s v="tier - 3"/>
    <x v="3"/>
    <x v="26"/>
  </r>
  <r>
    <s v="Id132"/>
    <s v="Sara S"/>
    <n v="44.86"/>
    <n v="4.38"/>
    <s v="yes"/>
    <x v="0"/>
    <s v="No"/>
    <n v="0"/>
    <s v="yes"/>
    <x v="0"/>
    <x v="2"/>
    <d v="1976-12-15T00:00:00"/>
    <x v="131"/>
    <x v="1"/>
    <s v="tier - 3"/>
    <x v="3"/>
    <x v="16"/>
  </r>
  <r>
    <s v="Id133"/>
    <s v="Nick"/>
    <n v="52.15"/>
    <n v="5.65"/>
    <s v="No"/>
    <x v="0"/>
    <s v="No"/>
    <n v="1"/>
    <s v="yes"/>
    <x v="0"/>
    <x v="2"/>
    <d v="1987-08-16T00:00:00"/>
    <x v="132"/>
    <x v="1"/>
    <s v="tier - 2"/>
    <x v="3"/>
    <x v="38"/>
  </r>
  <r>
    <s v="Id134"/>
    <s v="Timothy"/>
    <n v="41.12"/>
    <n v="7.54"/>
    <s v="yes"/>
    <x v="0"/>
    <s v="No"/>
    <n v="0"/>
    <s v="yes"/>
    <x v="0"/>
    <x v="0"/>
    <d v="1967-06-30T00:00:00"/>
    <x v="133"/>
    <x v="0"/>
    <s v="tier - 2"/>
    <x v="3"/>
    <x v="22"/>
  </r>
  <r>
    <s v="Id135"/>
    <s v="Becky L"/>
    <n v="38.39"/>
    <n v="5.1100000000000003"/>
    <s v="yes"/>
    <x v="0"/>
    <s v="No"/>
    <n v="1"/>
    <s v="yes"/>
    <x v="0"/>
    <x v="2"/>
    <d v="1964-12-06T00:00:00"/>
    <x v="134"/>
    <x v="1"/>
    <s v="tier - 2"/>
    <x v="3"/>
    <x v="32"/>
  </r>
  <r>
    <s v="Id136"/>
    <s v="Steph K."/>
    <n v="46.85"/>
    <n v="4.25"/>
    <s v="No"/>
    <x v="0"/>
    <s v="Yes"/>
    <n v="1"/>
    <s v="yes"/>
    <x v="0"/>
    <x v="2"/>
    <d v="1979-10-03T00:00:00"/>
    <x v="135"/>
    <x v="1"/>
    <s v="tier - 1"/>
    <x v="3"/>
    <x v="18"/>
  </r>
  <r>
    <s v="Id137"/>
    <s v="Kristine B."/>
    <n v="42.24"/>
    <n v="5.55"/>
    <s v="No"/>
    <x v="1"/>
    <s v="No"/>
    <n v="1"/>
    <s v="yes"/>
    <x v="0"/>
    <x v="2"/>
    <d v="2004-06-05T00:00:00"/>
    <x v="136"/>
    <x v="1"/>
    <s v="tier - 2"/>
    <x v="0"/>
    <x v="39"/>
  </r>
  <r>
    <s v="Id138"/>
    <s v="Taylor B"/>
    <n v="34.39"/>
    <n v="5.78"/>
    <s v="No"/>
    <x v="0"/>
    <s v="No"/>
    <n v="0"/>
    <s v="yes"/>
    <x v="0"/>
    <x v="1"/>
    <d v="1991-09-08T00:00:00"/>
    <x v="137"/>
    <x v="0"/>
    <s v="tier - 2"/>
    <x v="1"/>
    <x v="3"/>
  </r>
  <r>
    <s v="Id139"/>
    <s v="William"/>
    <n v="42.89"/>
    <n v="5.28"/>
    <s v="yes"/>
    <x v="0"/>
    <s v="No"/>
    <n v="0"/>
    <s v="yes"/>
    <x v="0"/>
    <x v="2"/>
    <d v="1976-10-15T00:00:00"/>
    <x v="138"/>
    <x v="1"/>
    <s v="tier - 2"/>
    <x v="1"/>
    <x v="16"/>
  </r>
  <r>
    <s v="Id140"/>
    <s v="Sage"/>
    <n v="36.299999999999997"/>
    <n v="5.39"/>
    <s v="No"/>
    <x v="0"/>
    <s v="No"/>
    <n v="0"/>
    <s v="yes"/>
    <x v="0"/>
    <x v="2"/>
    <d v="1991-08-02T00:00:00"/>
    <x v="139"/>
    <x v="1"/>
    <s v="tier - 2"/>
    <x v="3"/>
    <x v="3"/>
  </r>
  <r>
    <s v="Id141"/>
    <s v="Cole"/>
    <n v="35.200000000000003"/>
    <n v="8.01"/>
    <s v="yes"/>
    <x v="0"/>
    <s v="No"/>
    <n v="1"/>
    <s v="yes"/>
    <x v="0"/>
    <x v="0"/>
    <d v="1986-11-20T00:00:00"/>
    <x v="140"/>
    <x v="0"/>
    <s v="tier - 3"/>
    <x v="0"/>
    <x v="27"/>
  </r>
  <r>
    <s v="Id142"/>
    <s v="Jesse"/>
    <n v="53.62"/>
    <n v="5.21"/>
    <s v="No"/>
    <x v="0"/>
    <s v="No"/>
    <n v="0"/>
    <s v="yes"/>
    <x v="0"/>
    <x v="2"/>
    <d v="1990-06-13T00:00:00"/>
    <x v="141"/>
    <x v="1"/>
    <s v="tier - 2"/>
    <x v="3"/>
    <x v="41"/>
  </r>
  <r>
    <s v="Id143"/>
    <s v="Tammi J."/>
    <n v="36.67"/>
    <n v="6.27"/>
    <s v="No"/>
    <x v="0"/>
    <s v="No"/>
    <n v="0"/>
    <s v="yes"/>
    <x v="0"/>
    <x v="1"/>
    <d v="1999-12-12T00:00:00"/>
    <x v="142"/>
    <x v="1"/>
    <s v="tier - 2"/>
    <x v="2"/>
    <x v="21"/>
  </r>
  <r>
    <s v="Id144"/>
    <s v="Matthew S."/>
    <n v="33.4"/>
    <n v="10.73"/>
    <s v="yes"/>
    <x v="0"/>
    <s v="No"/>
    <n v="1"/>
    <s v="yes"/>
    <x v="0"/>
    <x v="0"/>
    <d v="1986-07-21T00:00:00"/>
    <x v="143"/>
    <x v="0"/>
    <s v="tier - 2"/>
    <x v="3"/>
    <x v="27"/>
  </r>
  <r>
    <s v="Id145"/>
    <s v="Eric"/>
    <n v="42.71"/>
    <n v="10.52"/>
    <s v="No"/>
    <x v="0"/>
    <s v="No"/>
    <n v="0"/>
    <s v="yes"/>
    <x v="0"/>
    <x v="0"/>
    <d v="1971-06-23T00:00:00"/>
    <x v="144"/>
    <x v="1"/>
    <s v="tier - 1"/>
    <x v="3"/>
    <x v="13"/>
  </r>
  <r>
    <s v="Id146"/>
    <s v="Valeria R"/>
    <n v="41.52"/>
    <n v="11.82"/>
    <s v="yes"/>
    <x v="0"/>
    <s v="No"/>
    <n v="2"/>
    <s v="yes"/>
    <x v="0"/>
    <x v="0"/>
    <d v="1970-09-22T00:00:00"/>
    <x v="145"/>
    <x v="1"/>
    <s v="tier - 3"/>
    <x v="3"/>
    <x v="2"/>
  </r>
  <r>
    <s v="Id147"/>
    <s v="Michael P"/>
    <n v="39.4"/>
    <n v="6.76"/>
    <s v="No"/>
    <x v="0"/>
    <s v="No"/>
    <n v="0"/>
    <s v="yes"/>
    <x v="0"/>
    <x v="0"/>
    <d v="2002-07-17T00:00:00"/>
    <x v="146"/>
    <x v="0"/>
    <s v="tier - 3"/>
    <x v="3"/>
    <x v="42"/>
  </r>
  <r>
    <s v="Id148"/>
    <s v="Rami"/>
    <n v="46.45"/>
    <n v="5.62"/>
    <s v="No"/>
    <x v="0"/>
    <s v="No"/>
    <n v="0"/>
    <s v="yes"/>
    <x v="0"/>
    <x v="2"/>
    <d v="1980-06-12T00:00:00"/>
    <x v="147"/>
    <x v="0"/>
    <s v="tier - 3"/>
    <x v="3"/>
    <x v="26"/>
  </r>
  <r>
    <s v="Id149"/>
    <s v="Denis"/>
    <n v="35.75"/>
    <n v="4.1900000000000004"/>
    <s v="No"/>
    <x v="0"/>
    <s v="No"/>
    <n v="0"/>
    <s v="yes"/>
    <x v="0"/>
    <x v="2"/>
    <d v="1989-09-30T00:00:00"/>
    <x v="148"/>
    <x v="0"/>
    <s v="tier - 2"/>
    <x v="0"/>
    <x v="4"/>
  </r>
  <r>
    <s v="Id150"/>
    <s v="Brian E"/>
    <n v="26.07"/>
    <n v="5.32"/>
    <s v="No"/>
    <x v="0"/>
    <s v="No"/>
    <n v="0"/>
    <s v="yes"/>
    <x v="1"/>
    <x v="2"/>
    <d v="1980-08-16T00:00:00"/>
    <x v="149"/>
    <x v="0"/>
    <s v="tier - 2"/>
    <x v="0"/>
    <x v="26"/>
  </r>
  <r>
    <s v="Id151"/>
    <s v="Bonnie"/>
    <n v="36.54"/>
    <n v="4.46"/>
    <s v="yes"/>
    <x v="0"/>
    <s v="No"/>
    <n v="1"/>
    <s v="yes"/>
    <x v="0"/>
    <x v="2"/>
    <d v="1964-07-16T00:00:00"/>
    <x v="150"/>
    <x v="1"/>
    <s v="tier - 3"/>
    <x v="3"/>
    <x v="32"/>
  </r>
  <r>
    <s v="Id152"/>
    <s v="Michael P"/>
    <n v="51.64"/>
    <n v="5.65"/>
    <s v="No"/>
    <x v="0"/>
    <s v="No"/>
    <n v="0"/>
    <s v="yes"/>
    <x v="0"/>
    <x v="2"/>
    <d v="1989-07-08T00:00:00"/>
    <x v="151"/>
    <x v="1"/>
    <s v="tier - 3"/>
    <x v="3"/>
    <x v="4"/>
  </r>
  <r>
    <s v="Id153"/>
    <s v="Paul"/>
    <n v="42.83"/>
    <n v="6.04"/>
    <s v="No"/>
    <x v="0"/>
    <s v="No"/>
    <n v="2"/>
    <s v="yes"/>
    <x v="0"/>
    <x v="1"/>
    <d v="1972-10-19T00:00:00"/>
    <x v="152"/>
    <x v="1"/>
    <s v="tier - 2"/>
    <x v="3"/>
    <x v="28"/>
  </r>
  <r>
    <s v="Id154"/>
    <s v="Michael"/>
    <n v="40.15"/>
    <n v="5.76"/>
    <s v="No"/>
    <x v="0"/>
    <s v="No"/>
    <n v="1"/>
    <s v="yes"/>
    <x v="0"/>
    <x v="1"/>
    <d v="1998-07-29T00:00:00"/>
    <x v="153"/>
    <x v="0"/>
    <s v="tier - 3"/>
    <x v="0"/>
    <x v="35"/>
  </r>
  <r>
    <s v="Id155"/>
    <s v="Samuel"/>
    <n v="27.8"/>
    <n v="4.3600000000000003"/>
    <s v="No"/>
    <x v="0"/>
    <s v="Yes"/>
    <n v="1"/>
    <s v="yes"/>
    <x v="1"/>
    <x v="2"/>
    <d v="1979-09-09T00:00:00"/>
    <x v="154"/>
    <x v="0"/>
    <s v="tier - 2"/>
    <x v="3"/>
    <x v="18"/>
  </r>
  <r>
    <s v="Id156"/>
    <s v="Matthew"/>
    <n v="45.81"/>
    <n v="4.76"/>
    <s v="yes"/>
    <x v="0"/>
    <s v="Yes"/>
    <n v="1"/>
    <s v="yes"/>
    <x v="0"/>
    <x v="2"/>
    <d v="1983-11-26T00:00:00"/>
    <x v="155"/>
    <x v="1"/>
    <s v="tier - 2"/>
    <x v="3"/>
    <x v="33"/>
  </r>
  <r>
    <s v="Id157"/>
    <s v="Daniel"/>
    <n v="34.43"/>
    <n v="10.82"/>
    <s v="yes"/>
    <x v="0"/>
    <s v="No"/>
    <n v="1"/>
    <s v="yes"/>
    <x v="0"/>
    <x v="0"/>
    <d v="1986-10-15T00:00:00"/>
    <x v="156"/>
    <x v="0"/>
    <s v="tier - 1"/>
    <x v="0"/>
    <x v="27"/>
  </r>
  <r>
    <s v="Id158"/>
    <s v="Syndy"/>
    <n v="41.33"/>
    <n v="4.01"/>
    <s v="yes"/>
    <x v="0"/>
    <s v="No"/>
    <n v="0"/>
    <s v="yes"/>
    <x v="0"/>
    <x v="2"/>
    <d v="1976-09-18T00:00:00"/>
    <x v="157"/>
    <x v="1"/>
    <s v="tier - 2"/>
    <x v="3"/>
    <x v="16"/>
  </r>
  <r>
    <s v="Id159"/>
    <s v="Aleksandra"/>
    <n v="31.92"/>
    <n v="5.12"/>
    <s v="yes"/>
    <x v="0"/>
    <s v="No"/>
    <n v="1"/>
    <s v="yes"/>
    <x v="0"/>
    <x v="2"/>
    <d v="1988-10-10T00:00:00"/>
    <x v="158"/>
    <x v="1"/>
    <s v="tier - 3"/>
    <x v="8"/>
    <x v="24"/>
  </r>
  <r>
    <s v="Id160"/>
    <s v="Steeve T Sr."/>
    <n v="39.799999999999997"/>
    <n v="10.54"/>
    <s v="yes"/>
    <x v="0"/>
    <s v="No"/>
    <n v="2"/>
    <s v="yes"/>
    <x v="0"/>
    <x v="0"/>
    <d v="1970-09-28T00:00:00"/>
    <x v="159"/>
    <x v="1"/>
    <s v="tier - 3"/>
    <x v="3"/>
    <x v="2"/>
  </r>
  <r>
    <s v="Id161"/>
    <s v="Richard"/>
    <n v="42.82"/>
    <n v="4.21"/>
    <s v="No"/>
    <x v="0"/>
    <s v="No"/>
    <n v="0"/>
    <s v="yes"/>
    <x v="0"/>
    <x v="2"/>
    <d v="1982-12-20T00:00:00"/>
    <x v="160"/>
    <x v="1"/>
    <s v="tier - 2"/>
    <x v="1"/>
    <x v="37"/>
  </r>
  <r>
    <s v="Id162"/>
    <s v="Aaron T"/>
    <n v="33.630000000000003"/>
    <n v="5.42"/>
    <s v="No"/>
    <x v="0"/>
    <s v="No"/>
    <n v="0"/>
    <s v="yes"/>
    <x v="0"/>
    <x v="2"/>
    <d v="1990-11-16T00:00:00"/>
    <x v="161"/>
    <x v="0"/>
    <s v="tier - 2"/>
    <x v="9"/>
    <x v="41"/>
  </r>
  <r>
    <s v="Id163"/>
    <s v="Akira"/>
    <n v="37.07"/>
    <n v="4.28"/>
    <s v="No"/>
    <x v="1"/>
    <s v="No"/>
    <n v="1"/>
    <s v="yes"/>
    <x v="0"/>
    <x v="2"/>
    <d v="2000-08-12T00:00:00"/>
    <x v="162"/>
    <x v="0"/>
    <s v="tier - 1"/>
    <x v="0"/>
    <x v="43"/>
  </r>
  <r>
    <s v="Id164"/>
    <s v="Ben"/>
    <n v="35.625"/>
    <n v="8.9"/>
    <s v="No"/>
    <x v="0"/>
    <s v="No"/>
    <n v="0"/>
    <s v="yes"/>
    <x v="0"/>
    <x v="0"/>
    <d v="2002-09-27T00:00:00"/>
    <x v="163"/>
    <x v="0"/>
    <s v="tier - 2"/>
    <x v="1"/>
    <x v="42"/>
  </r>
  <r>
    <s v="Id165"/>
    <s v="Jana"/>
    <n v="42.69"/>
    <n v="4.8899999999999997"/>
    <s v="No"/>
    <x v="0"/>
    <s v="Yes"/>
    <n v="1"/>
    <s v="yes"/>
    <x v="0"/>
    <x v="2"/>
    <d v="1979-10-03T00:00:00"/>
    <x v="164"/>
    <x v="1"/>
    <s v="tier - 1"/>
    <x v="3"/>
    <x v="18"/>
  </r>
  <r>
    <s v="Id166"/>
    <s v="Jay T."/>
    <n v="37.869999999999997"/>
    <n v="4.29"/>
    <s v="yes"/>
    <x v="0"/>
    <s v="Yes"/>
    <n v="1"/>
    <s v="yes"/>
    <x v="0"/>
    <x v="2"/>
    <d v="1969-09-30T00:00:00"/>
    <x v="165"/>
    <x v="0"/>
    <s v="tier - 3"/>
    <x v="3"/>
    <x v="15"/>
  </r>
  <r>
    <s v="Id167"/>
    <s v="Marie-Helene"/>
    <n v="40.61"/>
    <n v="8"/>
    <s v="yes"/>
    <x v="0"/>
    <s v="No"/>
    <n v="1"/>
    <s v="yes"/>
    <x v="0"/>
    <x v="0"/>
    <d v="1975-07-09T00:00:00"/>
    <x v="166"/>
    <x v="1"/>
    <s v="tier - 3"/>
    <x v="3"/>
    <x v="23"/>
  </r>
  <r>
    <s v="Id168"/>
    <s v="Bret R"/>
    <n v="30.78"/>
    <n v="4.67"/>
    <s v="yes"/>
    <x v="0"/>
    <s v="No"/>
    <n v="0"/>
    <s v="yes"/>
    <x v="0"/>
    <x v="2"/>
    <d v="1985-08-17T00:00:00"/>
    <x v="167"/>
    <x v="1"/>
    <s v="tier - 1"/>
    <x v="2"/>
    <x v="17"/>
  </r>
  <r>
    <s v="Id169"/>
    <s v="Gardner L"/>
    <n v="49.49"/>
    <n v="4.5"/>
    <s v="No"/>
    <x v="0"/>
    <s v="No"/>
    <n v="0"/>
    <s v="yes"/>
    <x v="0"/>
    <x v="2"/>
    <d v="1990-08-17T00:00:00"/>
    <x v="168"/>
    <x v="1"/>
    <s v="tier - 2"/>
    <x v="3"/>
    <x v="41"/>
  </r>
  <r>
    <s v="Id170"/>
    <s v="Bobby"/>
    <n v="37.619999999999997"/>
    <n v="6.32"/>
    <s v="yes"/>
    <x v="1"/>
    <s v="No"/>
    <n v="2"/>
    <s v="yes"/>
    <x v="0"/>
    <x v="1"/>
    <d v="2000-10-05T00:00:00"/>
    <x v="169"/>
    <x v="0"/>
    <s v="tier - 3"/>
    <x v="10"/>
    <x v="43"/>
  </r>
  <r>
    <s v="Id171"/>
    <s v="Natalie"/>
    <n v="36.08"/>
    <n v="6.1"/>
    <s v="yes"/>
    <x v="0"/>
    <s v="No"/>
    <n v="1"/>
    <s v="yes"/>
    <x v="0"/>
    <x v="1"/>
    <d v="1995-08-30T00:00:00"/>
    <x v="170"/>
    <x v="1"/>
    <s v="tier - 2"/>
    <x v="0"/>
    <x v="40"/>
  </r>
  <r>
    <s v="Id172"/>
    <s v="Lina"/>
    <n v="33.5"/>
    <n v="5.4"/>
    <s v="No"/>
    <x v="0"/>
    <s v="No"/>
    <n v="0"/>
    <s v="yes"/>
    <x v="0"/>
    <x v="2"/>
    <d v="1989-07-10T00:00:00"/>
    <x v="171"/>
    <x v="1"/>
    <s v="tier - 3"/>
    <x v="3"/>
    <x v="4"/>
  </r>
  <r>
    <s v="Id173"/>
    <s v="Zebulon"/>
    <n v="47.46"/>
    <n v="6.24"/>
    <s v="yes"/>
    <x v="0"/>
    <s v="No"/>
    <n v="1"/>
    <s v="yes"/>
    <x v="0"/>
    <x v="1"/>
    <d v="1988-10-17T00:00:00"/>
    <x v="172"/>
    <x v="1"/>
    <s v="tier - 1"/>
    <x v="3"/>
    <x v="24"/>
  </r>
  <r>
    <s v="Id174"/>
    <s v="Amanda"/>
    <n v="49.24"/>
    <n v="4.45"/>
    <s v="No"/>
    <x v="0"/>
    <s v="No"/>
    <n v="0"/>
    <s v="yes"/>
    <x v="0"/>
    <x v="2"/>
    <d v="1991-06-01T00:00:00"/>
    <x v="173"/>
    <x v="1"/>
    <s v="tier - 2"/>
    <x v="3"/>
    <x v="41"/>
  </r>
  <r>
    <s v="Id175"/>
    <s v="Greg"/>
    <n v="54.4"/>
    <n v="5.22"/>
    <s v="No"/>
    <x v="0"/>
    <s v="No"/>
    <n v="1"/>
    <s v="yes"/>
    <x v="0"/>
    <x v="2"/>
    <d v="1992-08-13T00:00:00"/>
    <x v="174"/>
    <x v="1"/>
    <s v="tier - 3"/>
    <x v="3"/>
    <x v="34"/>
  </r>
  <r>
    <s v="Id176"/>
    <s v="John"/>
    <n v="35.53"/>
    <n v="4.6100000000000003"/>
    <s v="No"/>
    <x v="0"/>
    <s v="No"/>
    <n v="1"/>
    <s v="yes"/>
    <x v="0"/>
    <x v="2"/>
    <d v="1992-07-25T00:00:00"/>
    <x v="175"/>
    <x v="0"/>
    <s v="tier - 1"/>
    <x v="0"/>
    <x v="34"/>
  </r>
  <r>
    <s v="Id177"/>
    <s v="Kelsey A."/>
    <n v="39.729999999999997"/>
    <n v="6.24"/>
    <s v="No"/>
    <x v="0"/>
    <s v="No"/>
    <n v="0"/>
    <s v="yes"/>
    <x v="0"/>
    <x v="1"/>
    <d v="1977-08-13T00:00:00"/>
    <x v="176"/>
    <x v="1"/>
    <s v="tier - 1"/>
    <x v="3"/>
    <x v="1"/>
  </r>
  <r>
    <s v="Id178"/>
    <s v="Bronwen L"/>
    <n v="35.68"/>
    <n v="10.039999999999999"/>
    <s v="No"/>
    <x v="0"/>
    <s v="No"/>
    <n v="0"/>
    <s v="yes"/>
    <x v="0"/>
    <x v="0"/>
    <d v="1968-07-22T00:00:00"/>
    <x v="177"/>
    <x v="1"/>
    <s v="tier - 1"/>
    <x v="3"/>
    <x v="0"/>
  </r>
  <r>
    <s v="Id179"/>
    <s v="Manuela"/>
    <n v="48.86"/>
    <n v="6.09"/>
    <s v="No"/>
    <x v="0"/>
    <s v="No"/>
    <n v="0"/>
    <s v="yes"/>
    <x v="0"/>
    <x v="1"/>
    <d v="1991-06-10T00:00:00"/>
    <x v="178"/>
    <x v="1"/>
    <s v="tier - 2"/>
    <x v="3"/>
    <x v="3"/>
  </r>
  <r>
    <s v="Id180"/>
    <s v="Jennifer L"/>
    <n v="34.799999999999997"/>
    <n v="11.4"/>
    <s v="yes"/>
    <x v="0"/>
    <s v="Yes"/>
    <n v="1"/>
    <s v="No"/>
    <x v="0"/>
    <x v="0"/>
    <d v="1963-07-24T00:00:00"/>
    <x v="179"/>
    <x v="1"/>
    <s v="tier - 2"/>
    <x v="3"/>
    <x v="8"/>
  </r>
  <r>
    <s v="Id181"/>
    <s v="Abby W."/>
    <n v="32.49"/>
    <n v="4.29"/>
    <s v="No"/>
    <x v="0"/>
    <s v="Yes"/>
    <n v="1"/>
    <s v="yes"/>
    <x v="0"/>
    <x v="2"/>
    <d v="2003-07-21T00:00:00"/>
    <x v="180"/>
    <x v="1"/>
    <s v="tier - 1"/>
    <x v="1"/>
    <x v="39"/>
  </r>
  <r>
    <s v="Id182"/>
    <s v="Tyler"/>
    <n v="39"/>
    <n v="5.7"/>
    <s v="No"/>
    <x v="0"/>
    <s v="No"/>
    <n v="2"/>
    <s v="yes"/>
    <x v="0"/>
    <x v="1"/>
    <d v="1972-08-05T00:00:00"/>
    <x v="181"/>
    <x v="0"/>
    <s v="tier - 3"/>
    <x v="3"/>
    <x v="28"/>
  </r>
  <r>
    <s v="Id183"/>
    <s v="Jeffrey"/>
    <n v="35.299999999999997"/>
    <n v="6.09"/>
    <s v="No"/>
    <x v="0"/>
    <s v="No"/>
    <n v="1"/>
    <s v="yes"/>
    <x v="0"/>
    <x v="1"/>
    <d v="1992-07-04T00:00:00"/>
    <x v="182"/>
    <x v="1"/>
    <s v="tier - 3"/>
    <x v="3"/>
    <x v="34"/>
  </r>
  <r>
    <s v="Id184"/>
    <s v="Matthew F"/>
    <n v="33.42"/>
    <n v="10.67"/>
    <s v="No"/>
    <x v="0"/>
    <s v="No"/>
    <n v="0"/>
    <s v="yes"/>
    <x v="0"/>
    <x v="0"/>
    <d v="1965-06-28T00:00:00"/>
    <x v="183"/>
    <x v="1"/>
    <s v="tier - 1"/>
    <x v="3"/>
    <x v="11"/>
  </r>
  <r>
    <s v="Id185"/>
    <s v="Ryan J."/>
    <n v="37.18"/>
    <n v="6.75"/>
    <s v="yes"/>
    <x v="0"/>
    <s v="No"/>
    <n v="2"/>
    <s v="yes"/>
    <x v="0"/>
    <x v="0"/>
    <d v="1970-07-14T00:00:00"/>
    <x v="184"/>
    <x v="0"/>
    <s v="tier - 1"/>
    <x v="3"/>
    <x v="2"/>
  </r>
  <r>
    <s v="Id186"/>
    <s v="Amy"/>
    <n v="33.33"/>
    <n v="9.26"/>
    <s v="yes"/>
    <x v="0"/>
    <s v="No"/>
    <n v="2"/>
    <s v="No"/>
    <x v="0"/>
    <x v="0"/>
    <d v="1961-12-29T00:00:00"/>
    <x v="185"/>
    <x v="1"/>
    <s v="tier - 2"/>
    <x v="0"/>
    <x v="12"/>
  </r>
  <r>
    <s v="Id187"/>
    <s v="Andrew P"/>
    <n v="53.21"/>
    <n v="4.2699999999999996"/>
    <s v="No"/>
    <x v="0"/>
    <s v="No"/>
    <n v="1"/>
    <s v="yes"/>
    <x v="0"/>
    <x v="2"/>
    <d v="1992-07-09T00:00:00"/>
    <x v="186"/>
    <x v="0"/>
    <s v="tier - 2"/>
    <x v="3"/>
    <x v="34"/>
  </r>
  <r>
    <s v="Id188"/>
    <s v="George M. V"/>
    <n v="38.729999999999997"/>
    <n v="11.51"/>
    <s v="No"/>
    <x v="0"/>
    <s v="No"/>
    <n v="2"/>
    <s v="yes"/>
    <x v="0"/>
    <x v="0"/>
    <d v="1973-07-09T00:00:00"/>
    <x v="187"/>
    <x v="1"/>
    <s v="tier - 3"/>
    <x v="3"/>
    <x v="29"/>
  </r>
  <r>
    <s v="Id189"/>
    <s v="Sarah"/>
    <n v="29.73"/>
    <n v="7.22"/>
    <s v="No"/>
    <x v="0"/>
    <s v="No"/>
    <n v="0"/>
    <s v="yes"/>
    <x v="1"/>
    <x v="0"/>
    <d v="1962-11-19T00:00:00"/>
    <x v="188"/>
    <x v="1"/>
    <s v="tier - 2"/>
    <x v="3"/>
    <x v="5"/>
  </r>
  <r>
    <s v="Id190"/>
    <s v="Lara"/>
    <n v="34.700000000000003"/>
    <n v="4.37"/>
    <s v="No"/>
    <x v="0"/>
    <s v="Yes"/>
    <n v="1"/>
    <s v="yes"/>
    <x v="0"/>
    <x v="2"/>
    <d v="2003-11-09T00:00:00"/>
    <x v="189"/>
    <x v="1"/>
    <s v="tier - 3"/>
    <x v="3"/>
    <x v="39"/>
  </r>
  <r>
    <s v="Id191"/>
    <s v="Sebastien"/>
    <n v="38.28"/>
    <n v="11.56"/>
    <s v="yes"/>
    <x v="0"/>
    <s v="No"/>
    <n v="1"/>
    <s v="yes"/>
    <x v="0"/>
    <x v="0"/>
    <d v="1975-08-05T00:00:00"/>
    <x v="190"/>
    <x v="0"/>
    <s v="tier - 2"/>
    <x v="3"/>
    <x v="23"/>
  </r>
  <r>
    <s v="Id192"/>
    <s v="Padraig"/>
    <n v="33.57"/>
    <n v="8.82"/>
    <s v="yes"/>
    <x v="0"/>
    <s v="No"/>
    <n v="0"/>
    <s v="yes"/>
    <x v="0"/>
    <x v="0"/>
    <d v="1967-06-18T00:00:00"/>
    <x v="191"/>
    <x v="0"/>
    <s v="tier - 3"/>
    <x v="3"/>
    <x v="22"/>
  </r>
  <r>
    <s v="Id193"/>
    <s v="Heather"/>
    <n v="52.06"/>
    <n v="4.6900000000000004"/>
    <s v="No"/>
    <x v="0"/>
    <s v="No"/>
    <n v="1"/>
    <s v="yes"/>
    <x v="0"/>
    <x v="2"/>
    <d v="1992-06-16T00:00:00"/>
    <x v="192"/>
    <x v="1"/>
    <s v="tier - 2"/>
    <x v="3"/>
    <x v="34"/>
  </r>
  <r>
    <s v="Id194"/>
    <s v="Jorge"/>
    <n v="38.17"/>
    <n v="4.53"/>
    <s v="No"/>
    <x v="1"/>
    <s v="No"/>
    <n v="1"/>
    <s v="yes"/>
    <x v="0"/>
    <x v="2"/>
    <d v="2004-11-25T00:00:00"/>
    <x v="193"/>
    <x v="0"/>
    <s v="tier - 2"/>
    <x v="0"/>
    <x v="44"/>
  </r>
  <r>
    <s v="Id195"/>
    <s v="Jack R"/>
    <n v="36.954999999999998"/>
    <n v="5.84"/>
    <s v="No"/>
    <x v="0"/>
    <s v="Yes"/>
    <n v="1"/>
    <s v="yes"/>
    <x v="0"/>
    <x v="1"/>
    <d v="2003-09-05T00:00:00"/>
    <x v="194"/>
    <x v="0"/>
    <s v="tier - 1"/>
    <x v="1"/>
    <x v="39"/>
  </r>
  <r>
    <s v="Id196"/>
    <s v="Felix"/>
    <n v="34.4"/>
    <n v="4.9000000000000004"/>
    <s v="No"/>
    <x v="0"/>
    <s v="Yes"/>
    <n v="1"/>
    <s v="yes"/>
    <x v="0"/>
    <x v="2"/>
    <d v="1993-06-28T00:00:00"/>
    <x v="195"/>
    <x v="0"/>
    <s v="tier - 3"/>
    <x v="3"/>
    <x v="20"/>
  </r>
  <r>
    <s v="Id197"/>
    <s v="Christopher C"/>
    <n v="31.73"/>
    <n v="4.3"/>
    <s v="No"/>
    <x v="0"/>
    <s v="No"/>
    <n v="0"/>
    <s v="yes"/>
    <x v="0"/>
    <x v="2"/>
    <d v="1999-08-01T00:00:00"/>
    <x v="196"/>
    <x v="0"/>
    <s v="tier - 3"/>
    <x v="4"/>
    <x v="21"/>
  </r>
  <r>
    <s v="Id198"/>
    <s v="Jesse"/>
    <n v="36.64"/>
    <n v="11.34"/>
    <s v="No"/>
    <x v="0"/>
    <s v="No"/>
    <n v="0"/>
    <s v="yes"/>
    <x v="0"/>
    <x v="0"/>
    <d v="1974-12-06T00:00:00"/>
    <x v="197"/>
    <x v="1"/>
    <s v="tier - 3"/>
    <x v="1"/>
    <x v="19"/>
  </r>
  <r>
    <s v="Id199"/>
    <s v="Jill"/>
    <n v="36.85"/>
    <n v="5.88"/>
    <s v="No"/>
    <x v="1"/>
    <s v="No"/>
    <n v="1"/>
    <s v="yes"/>
    <x v="0"/>
    <x v="1"/>
    <d v="2004-11-30T00:00:00"/>
    <x v="198"/>
    <x v="1"/>
    <s v="tier - 2"/>
    <x v="0"/>
    <x v="44"/>
  </r>
  <r>
    <s v="Id200"/>
    <s v="William"/>
    <n v="33.33"/>
    <n v="5.01"/>
    <s v="yes"/>
    <x v="0"/>
    <s v="Yes"/>
    <n v="1"/>
    <s v="yes"/>
    <x v="0"/>
    <x v="2"/>
    <d v="1997-12-12T00:00:00"/>
    <x v="199"/>
    <x v="0"/>
    <s v="tier - 3"/>
    <x v="0"/>
    <x v="30"/>
  </r>
  <r>
    <s v="Id201"/>
    <s v="Alejandro"/>
    <n v="39.14"/>
    <n v="4.4000000000000004"/>
    <s v="No"/>
    <x v="0"/>
    <s v="Yes"/>
    <n v="1"/>
    <s v="yes"/>
    <x v="0"/>
    <x v="2"/>
    <d v="1979-06-04T00:00:00"/>
    <x v="200"/>
    <x v="1"/>
    <s v="tier - 2"/>
    <x v="3"/>
    <x v="9"/>
  </r>
  <r>
    <s v="Id202"/>
    <s v="Ian E."/>
    <n v="32.9"/>
    <n v="6.26"/>
    <s v="yes"/>
    <x v="0"/>
    <s v="No"/>
    <n v="0"/>
    <s v="yes"/>
    <x v="0"/>
    <x v="1"/>
    <d v="1996-10-20T00:00:00"/>
    <x v="201"/>
    <x v="0"/>
    <s v="tier - 1"/>
    <x v="3"/>
    <x v="45"/>
  </r>
  <r>
    <s v="Id203"/>
    <s v="Hector Sr."/>
    <n v="29.78"/>
    <n v="10.27"/>
    <s v="yes"/>
    <x v="0"/>
    <s v="Yes"/>
    <n v="1"/>
    <s v="yes"/>
    <x v="1"/>
    <x v="0"/>
    <d v="1963-11-22T00:00:00"/>
    <x v="202"/>
    <x v="1"/>
    <s v="tier - 1"/>
    <x v="3"/>
    <x v="8"/>
  </r>
  <r>
    <s v="Id204"/>
    <s v="Rebecca"/>
    <n v="32.78"/>
    <n v="5.27"/>
    <s v="No"/>
    <x v="0"/>
    <s v="No"/>
    <n v="0"/>
    <s v="yes"/>
    <x v="0"/>
    <x v="2"/>
    <d v="1999-12-04T00:00:00"/>
    <x v="203"/>
    <x v="1"/>
    <s v="tier - 3"/>
    <x v="0"/>
    <x v="21"/>
  </r>
  <r>
    <s v="Id205"/>
    <s v="Matt"/>
    <n v="41.65"/>
    <n v="10.73"/>
    <s v="yes"/>
    <x v="0"/>
    <s v="No"/>
    <n v="0"/>
    <s v="yes"/>
    <x v="0"/>
    <x v="0"/>
    <d v="1981-08-22T00:00:00"/>
    <x v="204"/>
    <x v="0"/>
    <s v="tier - 3"/>
    <x v="3"/>
    <x v="36"/>
  </r>
  <r>
    <s v="Id206"/>
    <s v="Elizabeth H"/>
    <n v="50.79"/>
    <n v="4.45"/>
    <s v="No"/>
    <x v="0"/>
    <s v="No"/>
    <n v="1"/>
    <s v="yes"/>
    <x v="0"/>
    <x v="2"/>
    <d v="1992-07-18T00:00:00"/>
    <x v="205"/>
    <x v="1"/>
    <s v="tier - 1"/>
    <x v="3"/>
    <x v="34"/>
  </r>
  <r>
    <s v="Id207"/>
    <s v="Grace"/>
    <n v="35.43"/>
    <n v="5.25"/>
    <s v="yes"/>
    <x v="0"/>
    <s v="No"/>
    <n v="0"/>
    <s v="yes"/>
    <x v="0"/>
    <x v="2"/>
    <d v="1976-11-04T00:00:00"/>
    <x v="206"/>
    <x v="1"/>
    <s v="tier - 2"/>
    <x v="3"/>
    <x v="16"/>
  </r>
  <r>
    <s v="Id208"/>
    <s v="Jaime"/>
    <n v="35.25"/>
    <n v="9.51"/>
    <s v="No"/>
    <x v="0"/>
    <s v="No"/>
    <n v="0"/>
    <s v="yes"/>
    <x v="0"/>
    <x v="0"/>
    <d v="1974-08-15T00:00:00"/>
    <x v="207"/>
    <x v="1"/>
    <s v="tier - 3"/>
    <x v="1"/>
    <x v="19"/>
  </r>
  <r>
    <s v="Id209"/>
    <s v="Calesse"/>
    <n v="36.85"/>
    <n v="11.12"/>
    <s v="No"/>
    <x v="0"/>
    <s v="No"/>
    <n v="0"/>
    <s v="yes"/>
    <x v="0"/>
    <x v="0"/>
    <d v="1978-07-19T00:00:00"/>
    <x v="208"/>
    <x v="1"/>
    <s v="tier - 1"/>
    <x v="3"/>
    <x v="9"/>
  </r>
  <r>
    <s v="Id210"/>
    <s v="Kate L"/>
    <n v="31.02"/>
    <n v="4.5599999999999996"/>
    <s v="No"/>
    <x v="1"/>
    <s v="No"/>
    <n v="1"/>
    <s v="yes"/>
    <x v="0"/>
    <x v="2"/>
    <d v="2000-12-17T00:00:00"/>
    <x v="209"/>
    <x v="1"/>
    <s v="tier - 3"/>
    <x v="0"/>
    <x v="43"/>
  </r>
  <r>
    <s v="Id211"/>
    <s v="Sergey"/>
    <n v="35.6"/>
    <n v="4.0199999999999996"/>
    <s v="yes"/>
    <x v="1"/>
    <s v="No"/>
    <n v="2"/>
    <s v="yes"/>
    <x v="0"/>
    <x v="2"/>
    <d v="2000-11-19T00:00:00"/>
    <x v="210"/>
    <x v="1"/>
    <s v="tier - 3"/>
    <x v="3"/>
    <x v="43"/>
  </r>
  <r>
    <s v="Id212"/>
    <s v="Timothy V"/>
    <n v="34.39"/>
    <n v="8.7200000000000006"/>
    <s v="No"/>
    <x v="0"/>
    <s v="No"/>
    <n v="0"/>
    <s v="yes"/>
    <x v="0"/>
    <x v="0"/>
    <d v="1971-07-10T00:00:00"/>
    <x v="211"/>
    <x v="0"/>
    <s v="tier - 3"/>
    <x v="3"/>
    <x v="13"/>
  </r>
  <r>
    <s v="Id213"/>
    <s v="Andrew S"/>
    <n v="29.06"/>
    <n v="6.25"/>
    <s v="yes"/>
    <x v="0"/>
    <s v="No"/>
    <n v="1"/>
    <s v="yes"/>
    <x v="1"/>
    <x v="1"/>
    <d v="1964-07-29T00:00:00"/>
    <x v="212"/>
    <x v="1"/>
    <s v="tier - 1"/>
    <x v="3"/>
    <x v="32"/>
  </r>
  <r>
    <s v="Id214"/>
    <s v="Matthew D"/>
    <n v="35.799999999999997"/>
    <n v="7.32"/>
    <s v="No"/>
    <x v="0"/>
    <s v="No"/>
    <n v="2"/>
    <s v="yes"/>
    <x v="0"/>
    <x v="0"/>
    <d v="1973-11-27T00:00:00"/>
    <x v="213"/>
    <x v="0"/>
    <s v="tier - 1"/>
    <x v="3"/>
    <x v="29"/>
  </r>
  <r>
    <s v="Id215"/>
    <s v="Jessica"/>
    <n v="49.8"/>
    <n v="4.24"/>
    <s v="No"/>
    <x v="0"/>
    <s v="No"/>
    <n v="1"/>
    <s v="yes"/>
    <x v="0"/>
    <x v="2"/>
    <d v="1992-09-13T00:00:00"/>
    <x v="214"/>
    <x v="1"/>
    <s v="tier - 3"/>
    <x v="3"/>
    <x v="34"/>
  </r>
  <r>
    <s v="Id216"/>
    <s v="Lawrence"/>
    <n v="35.71"/>
    <n v="6.84"/>
    <s v="No"/>
    <x v="0"/>
    <s v="No"/>
    <n v="2"/>
    <s v="yes"/>
    <x v="0"/>
    <x v="0"/>
    <d v="1973-12-16T00:00:00"/>
    <x v="215"/>
    <x v="1"/>
    <s v="tier - 2"/>
    <x v="3"/>
    <x v="29"/>
  </r>
  <r>
    <s v="Id217"/>
    <s v="Alex"/>
    <n v="30.8"/>
    <n v="5.23"/>
    <s v="yes"/>
    <x v="0"/>
    <s v="No"/>
    <n v="1"/>
    <s v="yes"/>
    <x v="0"/>
    <x v="2"/>
    <d v="1988-12-20T00:00:00"/>
    <x v="216"/>
    <x v="0"/>
    <s v="tier - 2"/>
    <x v="3"/>
    <x v="24"/>
  </r>
  <r>
    <s v="Id218"/>
    <s v="Kevin"/>
    <n v="33.69"/>
    <n v="9.68"/>
    <s v="No"/>
    <x v="0"/>
    <s v="No"/>
    <n v="0"/>
    <s v="yes"/>
    <x v="0"/>
    <x v="0"/>
    <d v="1971-12-22T00:00:00"/>
    <x v="217"/>
    <x v="1"/>
    <s v="tier - 3"/>
    <x v="3"/>
    <x v="13"/>
  </r>
  <r>
    <s v="Id219"/>
    <s v="Gavin M."/>
    <n v="42.27"/>
    <n v="6.05"/>
    <s v="yes"/>
    <x v="0"/>
    <s v="No"/>
    <n v="1"/>
    <s v="yes"/>
    <x v="0"/>
    <x v="1"/>
    <d v="1988-07-19T00:00:00"/>
    <x v="218"/>
    <x v="1"/>
    <s v="tier - 1"/>
    <x v="3"/>
    <x v="24"/>
  </r>
  <r>
    <s v="Id220"/>
    <s v="Rick E"/>
    <n v="53.25"/>
    <n v="6.11"/>
    <s v="yes"/>
    <x v="0"/>
    <s v="Yes"/>
    <n v="1"/>
    <s v="yes"/>
    <x v="0"/>
    <x v="1"/>
    <d v="1997-10-09T00:00:00"/>
    <x v="219"/>
    <x v="0"/>
    <s v="tier - 2"/>
    <x v="3"/>
    <x v="30"/>
  </r>
  <r>
    <s v="Id221"/>
    <s v="Andrea H."/>
    <n v="26.8"/>
    <n v="10.93"/>
    <s v="yes"/>
    <x v="0"/>
    <s v="No"/>
    <n v="0"/>
    <s v="No"/>
    <x v="1"/>
    <x v="0"/>
    <d v="1967-09-30T00:00:00"/>
    <x v="220"/>
    <x v="1"/>
    <s v="tier - 2"/>
    <x v="3"/>
    <x v="22"/>
  </r>
  <r>
    <s v="Id222"/>
    <s v="Anthony S"/>
    <n v="28.5"/>
    <n v="5.12"/>
    <s v="No"/>
    <x v="0"/>
    <s v="No"/>
    <n v="1"/>
    <s v="yes"/>
    <x v="1"/>
    <x v="2"/>
    <d v="1998-06-22T00:00:00"/>
    <x v="221"/>
    <x v="0"/>
    <s v="tier - 1"/>
    <x v="4"/>
    <x v="35"/>
  </r>
  <r>
    <s v="Id223"/>
    <s v="Erik"/>
    <n v="22.895"/>
    <n v="5.72"/>
    <s v="No"/>
    <x v="0"/>
    <s v="No"/>
    <n v="0"/>
    <s v="yes"/>
    <x v="2"/>
    <x v="1"/>
    <d v="1977-09-29T00:00:00"/>
    <x v="222"/>
    <x v="0"/>
    <s v="tier - 1"/>
    <x v="6"/>
    <x v="1"/>
  </r>
  <r>
    <s v="Id224"/>
    <s v="Kiley D"/>
    <n v="34.06"/>
    <n v="11.83"/>
    <s v="yes"/>
    <x v="0"/>
    <s v="No"/>
    <n v="1"/>
    <s v="yes"/>
    <x v="0"/>
    <x v="0"/>
    <d v="1975-11-29T00:00:00"/>
    <x v="223"/>
    <x v="1"/>
    <s v="tier - 1"/>
    <x v="3"/>
    <x v="23"/>
  </r>
  <r>
    <s v="Id225"/>
    <s v="Jennifer"/>
    <n v="36.409999999999997"/>
    <n v="4.55"/>
    <s v="No"/>
    <x v="0"/>
    <s v="No"/>
    <n v="0"/>
    <s v="yes"/>
    <x v="0"/>
    <x v="2"/>
    <d v="1982-08-05T00:00:00"/>
    <x v="224"/>
    <x v="1"/>
    <s v="tier - 3"/>
    <x v="3"/>
    <x v="37"/>
  </r>
  <r>
    <s v="Id226"/>
    <s v="Chris"/>
    <n v="52.3"/>
    <n v="4.87"/>
    <s v="yes"/>
    <x v="0"/>
    <s v="Yes"/>
    <n v="1"/>
    <s v="yes"/>
    <x v="0"/>
    <x v="2"/>
    <d v="1997-11-22T00:00:00"/>
    <x v="225"/>
    <x v="1"/>
    <s v="tier - 2"/>
    <x v="3"/>
    <x v="30"/>
  </r>
  <r>
    <s v="Id227"/>
    <s v="Marian M."/>
    <n v="52.66"/>
    <n v="4.45"/>
    <s v="No"/>
    <x v="0"/>
    <s v="No"/>
    <n v="1"/>
    <s v="yes"/>
    <x v="0"/>
    <x v="2"/>
    <d v="1998-07-22T00:00:00"/>
    <x v="226"/>
    <x v="1"/>
    <s v="tier - 1"/>
    <x v="3"/>
    <x v="35"/>
  </r>
  <r>
    <s v="Id228"/>
    <s v="Jeremy"/>
    <n v="29.57"/>
    <n v="9.42"/>
    <s v="yes"/>
    <x v="0"/>
    <s v="No"/>
    <n v="0"/>
    <s v="yes"/>
    <x v="1"/>
    <x v="0"/>
    <d v="1967-09-07T00:00:00"/>
    <x v="227"/>
    <x v="1"/>
    <s v="tier - 2"/>
    <x v="3"/>
    <x v="22"/>
  </r>
  <r>
    <s v="Id229"/>
    <s v="Allison H"/>
    <n v="36.99"/>
    <n v="5.37"/>
    <s v="yes"/>
    <x v="0"/>
    <s v="Yes"/>
    <n v="1"/>
    <s v="yes"/>
    <x v="0"/>
    <x v="2"/>
    <d v="1983-06-29T00:00:00"/>
    <x v="228"/>
    <x v="1"/>
    <s v="tier - 3"/>
    <x v="3"/>
    <x v="33"/>
  </r>
  <r>
    <s v="Id230"/>
    <s v="Elizabeth"/>
    <n v="31.4"/>
    <n v="4.5999999999999996"/>
    <s v="yes"/>
    <x v="0"/>
    <s v="No"/>
    <n v="1"/>
    <s v="yes"/>
    <x v="0"/>
    <x v="2"/>
    <d v="1995-07-17T00:00:00"/>
    <x v="229"/>
    <x v="1"/>
    <s v="tier - 3"/>
    <x v="3"/>
    <x v="40"/>
  </r>
  <r>
    <s v="Id231"/>
    <s v="Andrew"/>
    <n v="34.9"/>
    <n v="6.22"/>
    <s v="No"/>
    <x v="0"/>
    <s v="Yes"/>
    <n v="1"/>
    <s v="yes"/>
    <x v="0"/>
    <x v="1"/>
    <d v="2003-12-17T00:00:00"/>
    <x v="230"/>
    <x v="0"/>
    <s v="tier - 3"/>
    <x v="3"/>
    <x v="39"/>
  </r>
  <r>
    <s v="Id232"/>
    <s v="Anders J"/>
    <n v="31.13"/>
    <n v="4.5199999999999996"/>
    <s v="yes"/>
    <x v="0"/>
    <s v="No"/>
    <n v="1"/>
    <s v="yes"/>
    <x v="0"/>
    <x v="2"/>
    <d v="1995-08-27T00:00:00"/>
    <x v="231"/>
    <x v="0"/>
    <s v="tier - 2"/>
    <x v="0"/>
    <x v="40"/>
  </r>
  <r>
    <s v="Id233"/>
    <s v="Sean"/>
    <n v="34.799999999999997"/>
    <n v="6.18"/>
    <s v="No"/>
    <x v="0"/>
    <s v="Yes"/>
    <n v="1"/>
    <s v="yes"/>
    <x v="0"/>
    <x v="1"/>
    <d v="2003-11-03T00:00:00"/>
    <x v="232"/>
    <x v="0"/>
    <s v="tier - 2"/>
    <x v="3"/>
    <x v="39"/>
  </r>
  <r>
    <s v="Id234"/>
    <s v="Brian M."/>
    <n v="31.68"/>
    <n v="4.4000000000000004"/>
    <s v="No"/>
    <x v="0"/>
    <s v="No"/>
    <n v="0"/>
    <s v="yes"/>
    <x v="0"/>
    <x v="2"/>
    <d v="1994-10-07T00:00:00"/>
    <x v="233"/>
    <x v="0"/>
    <s v="tier - 3"/>
    <x v="0"/>
    <x v="6"/>
  </r>
  <r>
    <s v="Id235"/>
    <s v="Jeremy"/>
    <n v="33.534999999999997"/>
    <n v="6.23"/>
    <s v="No"/>
    <x v="1"/>
    <s v="No"/>
    <n v="1"/>
    <s v="yes"/>
    <x v="0"/>
    <x v="1"/>
    <d v="2004-11-09T00:00:00"/>
    <x v="234"/>
    <x v="0"/>
    <s v="tier - 3"/>
    <x v="4"/>
    <x v="44"/>
  </r>
  <r>
    <s v="Id236"/>
    <s v="Susannah"/>
    <n v="31.92"/>
    <n v="5.33"/>
    <s v="yes"/>
    <x v="0"/>
    <s v="No"/>
    <n v="0"/>
    <s v="yes"/>
    <x v="0"/>
    <x v="2"/>
    <d v="1976-07-25T00:00:00"/>
    <x v="235"/>
    <x v="1"/>
    <s v="tier - 3"/>
    <x v="3"/>
    <x v="16"/>
  </r>
  <r>
    <s v="Id237"/>
    <s v="Randy"/>
    <n v="32.700000000000003"/>
    <n v="4.09"/>
    <s v="No"/>
    <x v="0"/>
    <s v="No"/>
    <n v="1"/>
    <s v="yes"/>
    <x v="0"/>
    <x v="2"/>
    <d v="1998-09-24T00:00:00"/>
    <x v="236"/>
    <x v="0"/>
    <s v="tier - 3"/>
    <x v="3"/>
    <x v="35"/>
  </r>
  <r>
    <s v="Id238"/>
    <s v="Leslie"/>
    <n v="41.25"/>
    <n v="5.19"/>
    <s v="No"/>
    <x v="0"/>
    <s v="No"/>
    <n v="0"/>
    <s v="yes"/>
    <x v="0"/>
    <x v="2"/>
    <d v="1990-12-24T00:00:00"/>
    <x v="237"/>
    <x v="0"/>
    <s v="tier - 2"/>
    <x v="3"/>
    <x v="41"/>
  </r>
  <r>
    <s v="Id239"/>
    <s v="Brittany L."/>
    <n v="33.11"/>
    <n v="4.12"/>
    <s v="No"/>
    <x v="0"/>
    <s v="Yes"/>
    <n v="1"/>
    <s v="yes"/>
    <x v="0"/>
    <x v="2"/>
    <d v="2003-07-05T00:00:00"/>
    <x v="238"/>
    <x v="1"/>
    <s v="tier - 1"/>
    <x v="0"/>
    <x v="39"/>
  </r>
  <r>
    <s v="Id240"/>
    <s v="Cassie J."/>
    <n v="36.159999999999997"/>
    <n v="5.0999999999999996"/>
    <s v="No"/>
    <x v="0"/>
    <s v="No"/>
    <n v="1"/>
    <s v="yes"/>
    <x v="0"/>
    <x v="2"/>
    <d v="1984-08-01T00:00:00"/>
    <x v="239"/>
    <x v="1"/>
    <s v="tier - 3"/>
    <x v="3"/>
    <x v="31"/>
  </r>
  <r>
    <s v="Id241"/>
    <s v="Peter W"/>
    <n v="33.72"/>
    <n v="6.21"/>
    <s v="yes"/>
    <x v="0"/>
    <s v="Yes"/>
    <n v="1"/>
    <s v="yes"/>
    <x v="0"/>
    <x v="1"/>
    <d v="1983-09-02T00:00:00"/>
    <x v="240"/>
    <x v="1"/>
    <s v="tier - 2"/>
    <x v="1"/>
    <x v="33"/>
  </r>
  <r>
    <s v="Id242"/>
    <s v="Douglas"/>
    <n v="37.74"/>
    <n v="9.5299999999999994"/>
    <s v="yes"/>
    <x v="0"/>
    <s v="No"/>
    <n v="1"/>
    <s v="yes"/>
    <x v="0"/>
    <x v="0"/>
    <d v="1986-07-11T00:00:00"/>
    <x v="241"/>
    <x v="0"/>
    <s v="tier - 2"/>
    <x v="3"/>
    <x v="27"/>
  </r>
  <r>
    <s v="Id243"/>
    <s v="Dan"/>
    <n v="48.75"/>
    <n v="4.6399999999999997"/>
    <s v="yes"/>
    <x v="0"/>
    <s v="No"/>
    <n v="1"/>
    <s v="yes"/>
    <x v="0"/>
    <x v="2"/>
    <d v="1995-11-30T00:00:00"/>
    <x v="242"/>
    <x v="0"/>
    <s v="tier - 1"/>
    <x v="3"/>
    <x v="40"/>
  </r>
  <r>
    <s v="Id244"/>
    <s v="Dan M."/>
    <n v="31.065000000000001"/>
    <n v="5.05"/>
    <s v="No"/>
    <x v="0"/>
    <s v="No"/>
    <n v="1"/>
    <s v="yes"/>
    <x v="0"/>
    <x v="2"/>
    <d v="1998-07-11T00:00:00"/>
    <x v="243"/>
    <x v="0"/>
    <s v="tier - 3"/>
    <x v="9"/>
    <x v="35"/>
  </r>
  <r>
    <s v="Id245"/>
    <s v="Eric L."/>
    <n v="23.55"/>
    <n v="10.38"/>
    <s v="No"/>
    <x v="0"/>
    <s v="No"/>
    <n v="0"/>
    <s v="yes"/>
    <x v="2"/>
    <x v="0"/>
    <d v="1962-09-05T00:00:00"/>
    <x v="244"/>
    <x v="0"/>
    <s v="tier - 1"/>
    <x v="3"/>
    <x v="5"/>
  </r>
  <r>
    <s v="Id246"/>
    <s v="Les J"/>
    <n v="30.18"/>
    <n v="8.31"/>
    <s v="yes"/>
    <x v="0"/>
    <s v="No"/>
    <n v="1"/>
    <s v="yes"/>
    <x v="0"/>
    <x v="0"/>
    <d v="1975-10-21T00:00:00"/>
    <x v="245"/>
    <x v="1"/>
    <s v="tier - 1"/>
    <x v="1"/>
    <x v="23"/>
  </r>
  <r>
    <s v="Id247"/>
    <s v="Stephanie"/>
    <n v="29.94"/>
    <n v="7.59"/>
    <s v="No"/>
    <x v="0"/>
    <s v="No"/>
    <n v="0"/>
    <s v="yes"/>
    <x v="0"/>
    <x v="0"/>
    <d v="1971-09-25T00:00:00"/>
    <x v="246"/>
    <x v="1"/>
    <s v="tier - 2"/>
    <x v="3"/>
    <x v="13"/>
  </r>
  <r>
    <s v="Id248"/>
    <s v="Melissa Y"/>
    <n v="31.4"/>
    <n v="5.49"/>
    <s v="No"/>
    <x v="0"/>
    <s v="No"/>
    <n v="0"/>
    <s v="yes"/>
    <x v="0"/>
    <x v="2"/>
    <d v="1999-10-06T00:00:00"/>
    <x v="247"/>
    <x v="1"/>
    <s v="tier - 3"/>
    <x v="3"/>
    <x v="21"/>
  </r>
  <r>
    <s v="Id249"/>
    <s v="Ashley"/>
    <n v="53.06"/>
    <n v="11.68"/>
    <s v="No"/>
    <x v="0"/>
    <s v="No"/>
    <n v="0"/>
    <s v="yes"/>
    <x v="0"/>
    <x v="0"/>
    <d v="2002-12-26T00:00:00"/>
    <x v="248"/>
    <x v="1"/>
    <s v="tier - 3"/>
    <x v="3"/>
    <x v="42"/>
  </r>
  <r>
    <s v="Id250"/>
    <s v="Stephanie M."/>
    <n v="30.25"/>
    <n v="4.1900000000000004"/>
    <s v="No"/>
    <x v="0"/>
    <s v="No"/>
    <n v="2"/>
    <s v="yes"/>
    <x v="0"/>
    <x v="2"/>
    <d v="1972-07-26T00:00:00"/>
    <x v="249"/>
    <x v="1"/>
    <s v="tier - 2"/>
    <x v="3"/>
    <x v="28"/>
  </r>
  <r>
    <s v="Id251"/>
    <s v="Kylie"/>
    <n v="46.68"/>
    <n v="4.01"/>
    <s v="No"/>
    <x v="0"/>
    <s v="No"/>
    <n v="0"/>
    <s v="yes"/>
    <x v="0"/>
    <x v="2"/>
    <d v="1994-07-25T00:00:00"/>
    <x v="250"/>
    <x v="1"/>
    <s v="tier - 2"/>
    <x v="3"/>
    <x v="6"/>
  </r>
  <r>
    <s v="Id252"/>
    <s v="Kelly"/>
    <n v="30.4"/>
    <n v="5.91"/>
    <s v="No"/>
    <x v="1"/>
    <s v="No"/>
    <n v="2"/>
    <s v="yes"/>
    <x v="0"/>
    <x v="1"/>
    <d v="2000-09-27T00:00:00"/>
    <x v="251"/>
    <x v="1"/>
    <s v="tier - 2"/>
    <x v="1"/>
    <x v="43"/>
  </r>
  <r>
    <s v="Id253"/>
    <s v="Carrie"/>
    <n v="30.2"/>
    <n v="4.47"/>
    <s v="yes"/>
    <x v="0"/>
    <s v="Yes"/>
    <n v="1"/>
    <s v="yes"/>
    <x v="0"/>
    <x v="2"/>
    <d v="1997-11-09T00:00:00"/>
    <x v="252"/>
    <x v="1"/>
    <s v="tier - 3"/>
    <x v="3"/>
    <x v="30"/>
  </r>
  <r>
    <s v="Id254"/>
    <s v="Alex"/>
    <n v="51.18"/>
    <n v="4.5599999999999996"/>
    <s v="yes"/>
    <x v="1"/>
    <s v="No"/>
    <n v="2"/>
    <s v="yes"/>
    <x v="0"/>
    <x v="2"/>
    <d v="2000-09-26T00:00:00"/>
    <x v="253"/>
    <x v="1"/>
    <s v="tier - 3"/>
    <x v="3"/>
    <x v="43"/>
  </r>
  <r>
    <s v="Id255"/>
    <s v="Zach S"/>
    <n v="22.18"/>
    <n v="9.9"/>
    <s v="No"/>
    <x v="0"/>
    <s v="No"/>
    <n v="0"/>
    <s v="yes"/>
    <x v="2"/>
    <x v="0"/>
    <d v="1962-09-11T00:00:00"/>
    <x v="254"/>
    <x v="0"/>
    <s v="tier - 3"/>
    <x v="3"/>
    <x v="5"/>
  </r>
  <r>
    <s v="Id256"/>
    <s v="Alan"/>
    <n v="31.92"/>
    <n v="5.1100000000000003"/>
    <s v="No"/>
    <x v="0"/>
    <s v="Yes"/>
    <n v="1"/>
    <s v="yes"/>
    <x v="0"/>
    <x v="2"/>
    <d v="2003-09-12T00:00:00"/>
    <x v="255"/>
    <x v="0"/>
    <s v="tier - 3"/>
    <x v="1"/>
    <x v="39"/>
  </r>
  <r>
    <s v="Id257"/>
    <s v="Nate"/>
    <n v="31.73"/>
    <n v="5.73"/>
    <s v="No"/>
    <x v="1"/>
    <s v="No"/>
    <n v="1"/>
    <s v="yes"/>
    <x v="0"/>
    <x v="1"/>
    <d v="2004-08-01T00:00:00"/>
    <x v="256"/>
    <x v="0"/>
    <s v="tier - 1"/>
    <x v="6"/>
    <x v="44"/>
  </r>
  <r>
    <s v="Id258"/>
    <s v="Jesse G."/>
    <n v="45.52"/>
    <n v="6.04"/>
    <s v="No"/>
    <x v="0"/>
    <s v="Yes"/>
    <n v="1"/>
    <s v="yes"/>
    <x v="0"/>
    <x v="1"/>
    <d v="1993-07-28T00:00:00"/>
    <x v="257"/>
    <x v="1"/>
    <s v="tier - 2"/>
    <x v="3"/>
    <x v="20"/>
  </r>
  <r>
    <s v="Id259"/>
    <s v="Jason"/>
    <n v="52.81"/>
    <n v="5.19"/>
    <s v="No"/>
    <x v="0"/>
    <s v="Yes"/>
    <n v="1"/>
    <s v="yes"/>
    <x v="0"/>
    <x v="2"/>
    <d v="2003-08-09T00:00:00"/>
    <x v="258"/>
    <x v="0"/>
    <s v="tier - 2"/>
    <x v="3"/>
    <x v="39"/>
  </r>
  <r>
    <s v="Id260"/>
    <s v="Megan A."/>
    <n v="33.58"/>
    <n v="5.56"/>
    <s v="No"/>
    <x v="0"/>
    <s v="No"/>
    <n v="1"/>
    <s v="yes"/>
    <x v="0"/>
    <x v="2"/>
    <d v="1984-08-22T00:00:00"/>
    <x v="259"/>
    <x v="1"/>
    <s v="tier - 3"/>
    <x v="3"/>
    <x v="31"/>
  </r>
  <r>
    <s v="Id261"/>
    <s v="Luke M"/>
    <n v="30.684999999999999"/>
    <n v="8.23"/>
    <s v="No"/>
    <x v="0"/>
    <s v="No"/>
    <n v="0"/>
    <s v="yes"/>
    <x v="0"/>
    <x v="0"/>
    <d v="2002-12-25T00:00:00"/>
    <x v="260"/>
    <x v="0"/>
    <s v="tier - 1"/>
    <x v="11"/>
    <x v="42"/>
  </r>
  <r>
    <s v="Id262"/>
    <s v="Jacy D"/>
    <n v="37.524999999999999"/>
    <n v="9.0299999999999994"/>
    <s v="yes"/>
    <x v="0"/>
    <s v="No"/>
    <n v="2"/>
    <s v="No"/>
    <x v="0"/>
    <x v="0"/>
    <d v="1970-08-18T00:00:00"/>
    <x v="261"/>
    <x v="1"/>
    <s v="tier - 2"/>
    <x v="1"/>
    <x v="2"/>
  </r>
  <r>
    <s v="Id263"/>
    <s v="Simon G."/>
    <n v="34.5"/>
    <n v="4.07"/>
    <s v="yes"/>
    <x v="0"/>
    <s v="No"/>
    <n v="0"/>
    <s v="yes"/>
    <x v="0"/>
    <x v="2"/>
    <d v="1985-11-07T00:00:00"/>
    <x v="262"/>
    <x v="1"/>
    <s v="tier - 2"/>
    <x v="3"/>
    <x v="17"/>
  </r>
  <r>
    <s v="Id264"/>
    <s v="Ainsley E."/>
    <n v="28.16"/>
    <n v="5.77"/>
    <s v="No"/>
    <x v="0"/>
    <s v="No"/>
    <n v="2"/>
    <s v="yes"/>
    <x v="1"/>
    <x v="1"/>
    <d v="1972-06-05T00:00:00"/>
    <x v="263"/>
    <x v="1"/>
    <s v="tier - 3"/>
    <x v="3"/>
    <x v="13"/>
  </r>
  <r>
    <s v="Id265"/>
    <s v="Erica A."/>
    <n v="30.02"/>
    <n v="5.98"/>
    <s v="No"/>
    <x v="0"/>
    <s v="Yes"/>
    <n v="1"/>
    <s v="yes"/>
    <x v="0"/>
    <x v="1"/>
    <d v="2003-09-28T00:00:00"/>
    <x v="264"/>
    <x v="1"/>
    <s v="tier - 3"/>
    <x v="1"/>
    <x v="39"/>
  </r>
  <r>
    <s v="Id266"/>
    <s v="Erik"/>
    <n v="37.82"/>
    <n v="6.01"/>
    <s v="No"/>
    <x v="0"/>
    <s v="No"/>
    <n v="0"/>
    <s v="yes"/>
    <x v="0"/>
    <x v="1"/>
    <d v="1990-11-12T00:00:00"/>
    <x v="265"/>
    <x v="1"/>
    <s v="tier - 1"/>
    <x v="3"/>
    <x v="41"/>
  </r>
  <r>
    <s v="Id267"/>
    <s v="Erin C."/>
    <n v="33.14"/>
    <n v="5.67"/>
    <s v="yes"/>
    <x v="0"/>
    <s v="No"/>
    <n v="0"/>
    <s v="yes"/>
    <x v="0"/>
    <x v="2"/>
    <d v="1985-11-15T00:00:00"/>
    <x v="266"/>
    <x v="1"/>
    <s v="tier - 1"/>
    <x v="3"/>
    <x v="17"/>
  </r>
  <r>
    <s v="Id268"/>
    <s v="Adrienne"/>
    <n v="25.14"/>
    <n v="6.02"/>
    <s v="yes"/>
    <x v="0"/>
    <s v="Yes"/>
    <n v="1"/>
    <s v="yes"/>
    <x v="1"/>
    <x v="1"/>
    <d v="1969-10-30T00:00:00"/>
    <x v="267"/>
    <x v="1"/>
    <s v="tier - 2"/>
    <x v="3"/>
    <x v="15"/>
  </r>
  <r>
    <s v="Id269"/>
    <s v="Adam"/>
    <n v="20.18"/>
    <n v="11.19"/>
    <s v="No"/>
    <x v="0"/>
    <s v="No"/>
    <n v="0"/>
    <s v="yes"/>
    <x v="2"/>
    <x v="0"/>
    <d v="1962-06-01T00:00:00"/>
    <x v="268"/>
    <x v="0"/>
    <s v="tier - 2"/>
    <x v="3"/>
    <x v="12"/>
  </r>
  <r>
    <s v="Id270"/>
    <s v="Yutaka"/>
    <n v="44.36"/>
    <n v="5.1100000000000003"/>
    <s v="No"/>
    <x v="0"/>
    <s v="No"/>
    <n v="0"/>
    <s v="yes"/>
    <x v="0"/>
    <x v="2"/>
    <d v="1994-09-28T00:00:00"/>
    <x v="269"/>
    <x v="0"/>
    <s v="tier - 2"/>
    <x v="3"/>
    <x v="6"/>
  </r>
  <r>
    <s v="Id271"/>
    <s v="Tyler M"/>
    <n v="23.82"/>
    <n v="10.85"/>
    <s v="yes"/>
    <x v="0"/>
    <s v="No"/>
    <n v="0"/>
    <s v="yes"/>
    <x v="2"/>
    <x v="0"/>
    <d v="1967-07-10T00:00:00"/>
    <x v="270"/>
    <x v="1"/>
    <s v="tier - 3"/>
    <x v="3"/>
    <x v="22"/>
  </r>
  <r>
    <s v="Id272"/>
    <s v="Stephen"/>
    <n v="45"/>
    <n v="5.24"/>
    <s v="yes"/>
    <x v="0"/>
    <s v="No"/>
    <n v="1"/>
    <s v="yes"/>
    <x v="0"/>
    <x v="2"/>
    <d v="1995-09-08T00:00:00"/>
    <x v="271"/>
    <x v="0"/>
    <s v="tier - 1"/>
    <x v="3"/>
    <x v="40"/>
  </r>
  <r>
    <s v="Id273"/>
    <s v="Andrew B."/>
    <n v="26.62"/>
    <n v="10.08"/>
    <s v="No"/>
    <x v="0"/>
    <s v="No"/>
    <n v="0"/>
    <s v="yes"/>
    <x v="1"/>
    <x v="0"/>
    <d v="1971-11-24T00:00:00"/>
    <x v="272"/>
    <x v="1"/>
    <s v="tier - 1"/>
    <x v="3"/>
    <x v="13"/>
  </r>
  <r>
    <s v="Id274"/>
    <s v="James"/>
    <n v="32.67"/>
    <n v="10.97"/>
    <s v="yes"/>
    <x v="0"/>
    <s v="No"/>
    <n v="0"/>
    <s v="yes"/>
    <x v="0"/>
    <x v="0"/>
    <d v="1981-11-17T00:00:00"/>
    <x v="273"/>
    <x v="1"/>
    <s v="tier - 3"/>
    <x v="3"/>
    <x v="36"/>
  </r>
  <r>
    <s v="Id275"/>
    <s v="Shawn P."/>
    <n v="44.44"/>
    <n v="4.9000000000000004"/>
    <s v="yes"/>
    <x v="0"/>
    <s v="No"/>
    <n v="1"/>
    <s v="yes"/>
    <x v="0"/>
    <x v="2"/>
    <d v="1995-09-04T00:00:00"/>
    <x v="274"/>
    <x v="0"/>
    <s v="tier - 2"/>
    <x v="3"/>
    <x v="40"/>
  </r>
  <r>
    <s v="Id276"/>
    <s v="Matt"/>
    <n v="28.31"/>
    <n v="5.33"/>
    <s v="No"/>
    <x v="0"/>
    <s v="No"/>
    <n v="0"/>
    <s v="yes"/>
    <x v="1"/>
    <x v="2"/>
    <d v="1980-08-12T00:00:00"/>
    <x v="275"/>
    <x v="0"/>
    <s v="tier - 3"/>
    <x v="1"/>
    <x v="26"/>
  </r>
  <r>
    <s v="Id277"/>
    <s v="Nathaniel"/>
    <n v="25.05"/>
    <n v="4.6100000000000003"/>
    <s v="No"/>
    <x v="0"/>
    <s v="No"/>
    <n v="2"/>
    <s v="yes"/>
    <x v="1"/>
    <x v="2"/>
    <d v="1972-10-07T00:00:00"/>
    <x v="276"/>
    <x v="1"/>
    <s v="tier - 2"/>
    <x v="1"/>
    <x v="28"/>
  </r>
  <r>
    <s v="Id278"/>
    <s v="Kevin D."/>
    <n v="28.34"/>
    <n v="8.18"/>
    <s v="No"/>
    <x v="0"/>
    <s v="No"/>
    <n v="0"/>
    <s v="yes"/>
    <x v="1"/>
    <x v="0"/>
    <d v="1974-11-06T00:00:00"/>
    <x v="277"/>
    <x v="0"/>
    <s v="tier - 1"/>
    <x v="3"/>
    <x v="19"/>
  </r>
  <r>
    <s v="Id279"/>
    <s v="Joan"/>
    <n v="17.765000000000001"/>
    <n v="5.62"/>
    <s v="No"/>
    <x v="0"/>
    <s v="No"/>
    <n v="0"/>
    <s v="yes"/>
    <x v="3"/>
    <x v="2"/>
    <d v="1990-07-09T00:00:00"/>
    <x v="278"/>
    <x v="1"/>
    <s v="tier - 1"/>
    <x v="1"/>
    <x v="41"/>
  </r>
  <r>
    <s v="Id280"/>
    <s v="Christopher A"/>
    <n v="36.119999999999997"/>
    <n v="5.82"/>
    <s v="No"/>
    <x v="0"/>
    <s v="No"/>
    <n v="0"/>
    <s v="yes"/>
    <x v="0"/>
    <x v="1"/>
    <d v="1990-08-30T00:00:00"/>
    <x v="279"/>
    <x v="0"/>
    <s v="tier - 2"/>
    <x v="3"/>
    <x v="41"/>
  </r>
  <r>
    <s v="Id281"/>
    <s v="Kacy L."/>
    <n v="23.19"/>
    <n v="7.66"/>
    <s v="No"/>
    <x v="0"/>
    <s v="No"/>
    <n v="0"/>
    <s v="yes"/>
    <x v="2"/>
    <x v="0"/>
    <d v="1968-08-01T00:00:00"/>
    <x v="280"/>
    <x v="1"/>
    <s v="tier - 3"/>
    <x v="3"/>
    <x v="0"/>
  </r>
  <r>
    <s v="Id282"/>
    <s v="Benjamin H."/>
    <n v="35.99"/>
    <n v="4.2300000000000004"/>
    <s v="No"/>
    <x v="0"/>
    <s v="No"/>
    <n v="0"/>
    <s v="yes"/>
    <x v="0"/>
    <x v="2"/>
    <d v="1990-09-13T00:00:00"/>
    <x v="281"/>
    <x v="0"/>
    <s v="tier - 1"/>
    <x v="3"/>
    <x v="41"/>
  </r>
  <r>
    <s v="Id283"/>
    <s v="Xaviour J."/>
    <n v="30.25"/>
    <n v="5.58"/>
    <s v="No"/>
    <x v="0"/>
    <s v="Yes"/>
    <n v="1"/>
    <s v="yes"/>
    <x v="0"/>
    <x v="2"/>
    <d v="2003-08-08T00:00:00"/>
    <x v="282"/>
    <x v="0"/>
    <s v="tier - 2"/>
    <x v="0"/>
    <x v="39"/>
  </r>
  <r>
    <s v="Id284"/>
    <s v="Michael T."/>
    <n v="26.24"/>
    <n v="6.26"/>
    <s v="yes"/>
    <x v="0"/>
    <s v="No"/>
    <n v="0"/>
    <s v="yes"/>
    <x v="1"/>
    <x v="1"/>
    <d v="1976-09-19T00:00:00"/>
    <x v="283"/>
    <x v="1"/>
    <s v="tier - 1"/>
    <x v="3"/>
    <x v="16"/>
  </r>
  <r>
    <s v="Id285"/>
    <s v="Bradley"/>
    <n v="31.36"/>
    <n v="10.6"/>
    <s v="yes"/>
    <x v="0"/>
    <s v="No"/>
    <n v="0"/>
    <s v="yes"/>
    <x v="0"/>
    <x v="0"/>
    <d v="1981-12-27T00:00:00"/>
    <x v="284"/>
    <x v="1"/>
    <s v="tier - 2"/>
    <x v="3"/>
    <x v="36"/>
  </r>
  <r>
    <s v="Id286"/>
    <s v="Andrea"/>
    <n v="25.69"/>
    <n v="4.78"/>
    <s v="yes"/>
    <x v="0"/>
    <s v="No"/>
    <n v="0"/>
    <s v="yes"/>
    <x v="1"/>
    <x v="2"/>
    <d v="1976-12-09T00:00:00"/>
    <x v="285"/>
    <x v="1"/>
    <s v="tier - 3"/>
    <x v="3"/>
    <x v="16"/>
  </r>
  <r>
    <s v="Id287"/>
    <s v="Nancy M"/>
    <n v="25.46"/>
    <n v="6.03"/>
    <s v="No"/>
    <x v="0"/>
    <s v="No"/>
    <n v="2"/>
    <s v="yes"/>
    <x v="1"/>
    <x v="1"/>
    <d v="1972-08-19T00:00:00"/>
    <x v="286"/>
    <x v="1"/>
    <s v="tier - 2"/>
    <x v="3"/>
    <x v="28"/>
  </r>
  <r>
    <s v="Id288"/>
    <s v="Matt"/>
    <n v="31.83"/>
    <n v="11.55"/>
    <s v="yes"/>
    <x v="0"/>
    <s v="No"/>
    <n v="1"/>
    <s v="yes"/>
    <x v="0"/>
    <x v="0"/>
    <d v="1986-10-02T00:00:00"/>
    <x v="287"/>
    <x v="1"/>
    <s v="tier - 2"/>
    <x v="3"/>
    <x v="27"/>
  </r>
  <r>
    <s v="Id289"/>
    <s v="Lee"/>
    <n v="24.43"/>
    <n v="7.59"/>
    <s v="yes"/>
    <x v="0"/>
    <s v="No"/>
    <n v="1"/>
    <s v="yes"/>
    <x v="2"/>
    <x v="0"/>
    <d v="1975-12-17T00:00:00"/>
    <x v="288"/>
    <x v="1"/>
    <s v="tier - 3"/>
    <x v="1"/>
    <x v="23"/>
  </r>
  <r>
    <s v="Id290"/>
    <s v="Chris"/>
    <n v="41.9"/>
    <n v="4.26"/>
    <s v="No"/>
    <x v="0"/>
    <s v="No"/>
    <n v="0"/>
    <s v="yes"/>
    <x v="0"/>
    <x v="2"/>
    <d v="1994-11-08T00:00:00"/>
    <x v="289"/>
    <x v="1"/>
    <s v="tier - 1"/>
    <x v="3"/>
    <x v="6"/>
  </r>
  <r>
    <s v="Id291"/>
    <s v="Erik T."/>
    <n v="22.88"/>
    <n v="5.9"/>
    <s v="yes"/>
    <x v="0"/>
    <s v="Yes"/>
    <n v="1"/>
    <s v="yes"/>
    <x v="2"/>
    <x v="1"/>
    <d v="1969-10-11T00:00:00"/>
    <x v="290"/>
    <x v="0"/>
    <s v="tier - 2"/>
    <x v="3"/>
    <x v="15"/>
  </r>
  <r>
    <s v="Id292"/>
    <s v="Rod W"/>
    <n v="29.734999999999999"/>
    <n v="7.79"/>
    <s v="No"/>
    <x v="0"/>
    <s v="No"/>
    <n v="0"/>
    <s v="No"/>
    <x v="1"/>
    <x v="0"/>
    <d v="1978-07-10T00:00:00"/>
    <x v="291"/>
    <x v="0"/>
    <s v="tier - 3"/>
    <x v="6"/>
    <x v="9"/>
  </r>
  <r>
    <s v="Id293"/>
    <s v="Joey"/>
    <n v="40.74"/>
    <n v="5.28"/>
    <s v="No"/>
    <x v="0"/>
    <s v="Yes"/>
    <n v="1"/>
    <s v="yes"/>
    <x v="0"/>
    <x v="2"/>
    <d v="1993-08-13T00:00:00"/>
    <x v="292"/>
    <x v="0"/>
    <s v="tier - 3"/>
    <x v="3"/>
    <x v="20"/>
  </r>
  <r>
    <s v="Id294"/>
    <s v="Hillary L."/>
    <n v="24.14"/>
    <n v="5.87"/>
    <s v="No"/>
    <x v="0"/>
    <s v="No"/>
    <n v="2"/>
    <s v="yes"/>
    <x v="2"/>
    <x v="1"/>
    <d v="1972-11-21T00:00:00"/>
    <x v="293"/>
    <x v="1"/>
    <s v="tier - 1"/>
    <x v="3"/>
    <x v="28"/>
  </r>
  <r>
    <s v="Id295"/>
    <s v="Eric J"/>
    <n v="25.15"/>
    <n v="9.08"/>
    <s v="yes"/>
    <x v="0"/>
    <s v="No"/>
    <n v="1"/>
    <s v="yes"/>
    <x v="1"/>
    <x v="0"/>
    <d v="1975-10-25T00:00:00"/>
    <x v="294"/>
    <x v="1"/>
    <s v="tier - 3"/>
    <x v="3"/>
    <x v="23"/>
  </r>
  <r>
    <s v="Id296"/>
    <s v="Nicolas"/>
    <n v="28.71"/>
    <n v="5.2"/>
    <s v="No"/>
    <x v="0"/>
    <s v="No"/>
    <n v="1"/>
    <s v="yes"/>
    <x v="1"/>
    <x v="2"/>
    <d v="1984-09-10T00:00:00"/>
    <x v="295"/>
    <x v="1"/>
    <s v="tier - 1"/>
    <x v="3"/>
    <x v="31"/>
  </r>
  <r>
    <s v="Id297"/>
    <s v="Marcel"/>
    <n v="23"/>
    <n v="5.48"/>
    <s v="No"/>
    <x v="0"/>
    <s v="No"/>
    <n v="0"/>
    <s v="yes"/>
    <x v="2"/>
    <x v="2"/>
    <d v="1977-09-14T00:00:00"/>
    <x v="296"/>
    <x v="1"/>
    <s v="tier - 2"/>
    <x v="1"/>
    <x v="1"/>
  </r>
  <r>
    <s v="Id298"/>
    <s v="Ashley N"/>
    <n v="36.86"/>
    <n v="11.95"/>
    <s v="No"/>
    <x v="0"/>
    <s v="No"/>
    <n v="0"/>
    <s v="No"/>
    <x v="0"/>
    <x v="0"/>
    <d v="1960-06-13T00:00:00"/>
    <x v="297"/>
    <x v="1"/>
    <s v="tier - 1"/>
    <x v="2"/>
    <x v="14"/>
  </r>
  <r>
    <s v="Id299"/>
    <s v="Evan D"/>
    <n v="24.25"/>
    <n v="8.6999999999999993"/>
    <s v="yes"/>
    <x v="0"/>
    <s v="No"/>
    <n v="1"/>
    <s v="yes"/>
    <x v="2"/>
    <x v="0"/>
    <d v="1975-12-29T00:00:00"/>
    <x v="298"/>
    <x v="1"/>
    <s v="tier - 1"/>
    <x v="3"/>
    <x v="23"/>
  </r>
  <r>
    <s v="Id300"/>
    <s v="Krisana"/>
    <n v="23.85"/>
    <n v="7.84"/>
    <s v="No"/>
    <x v="0"/>
    <s v="No"/>
    <n v="0"/>
    <s v="yes"/>
    <x v="2"/>
    <x v="0"/>
    <d v="1974-12-08T00:00:00"/>
    <x v="299"/>
    <x v="1"/>
    <s v="tier - 3"/>
    <x v="3"/>
    <x v="19"/>
  </r>
  <r>
    <s v="Id301"/>
    <s v="Kyle"/>
    <n v="40.020000000000003"/>
    <n v="5.19"/>
    <s v="yes"/>
    <x v="0"/>
    <s v="No"/>
    <n v="1"/>
    <s v="yes"/>
    <x v="0"/>
    <x v="2"/>
    <d v="1995-07-27T00:00:00"/>
    <x v="300"/>
    <x v="1"/>
    <s v="tier - 2"/>
    <x v="3"/>
    <x v="40"/>
  </r>
  <r>
    <s v="Id302"/>
    <s v="Kate"/>
    <n v="19.170000000000002"/>
    <n v="8.41"/>
    <s v="No"/>
    <x v="0"/>
    <s v="No"/>
    <n v="0"/>
    <s v="yes"/>
    <x v="2"/>
    <x v="0"/>
    <d v="1968-06-09T00:00:00"/>
    <x v="301"/>
    <x v="1"/>
    <s v="tier - 1"/>
    <x v="3"/>
    <x v="0"/>
  </r>
  <r>
    <s v="Id303"/>
    <s v="Martin A."/>
    <n v="43.53"/>
    <n v="5.86"/>
    <s v="yes"/>
    <x v="1"/>
    <s v="No"/>
    <n v="2"/>
    <s v="yes"/>
    <x v="0"/>
    <x v="1"/>
    <d v="2000-11-22T00:00:00"/>
    <x v="302"/>
    <x v="0"/>
    <s v="tier - 1"/>
    <x v="3"/>
    <x v="43"/>
  </r>
  <r>
    <s v="Id304"/>
    <s v="Stacey"/>
    <n v="46.06"/>
    <n v="4.18"/>
    <s v="No"/>
    <x v="1"/>
    <s v="No"/>
    <n v="1"/>
    <s v="yes"/>
    <x v="0"/>
    <x v="2"/>
    <d v="2004-11-09T00:00:00"/>
    <x v="303"/>
    <x v="1"/>
    <s v="tier - 1"/>
    <x v="3"/>
    <x v="44"/>
  </r>
  <r>
    <s v="Id305"/>
    <s v="Christine"/>
    <n v="29.92"/>
    <n v="11.99"/>
    <s v="yes"/>
    <x v="0"/>
    <s v="No"/>
    <n v="2"/>
    <s v="yes"/>
    <x v="0"/>
    <x v="0"/>
    <d v="1961-06-09T00:00:00"/>
    <x v="304"/>
    <x v="1"/>
    <s v="tier - 2"/>
    <x v="0"/>
    <x v="12"/>
  </r>
  <r>
    <s v="Id306"/>
    <s v="Sarah C."/>
    <n v="28.46"/>
    <n v="4.8499999999999996"/>
    <s v="yes"/>
    <x v="0"/>
    <s v="No"/>
    <n v="1"/>
    <s v="yes"/>
    <x v="1"/>
    <x v="2"/>
    <d v="1988-08-05T00:00:00"/>
    <x v="305"/>
    <x v="1"/>
    <s v="tier - 1"/>
    <x v="3"/>
    <x v="24"/>
  </r>
  <r>
    <s v="Id307"/>
    <s v="Megan"/>
    <n v="24.56"/>
    <n v="6.18"/>
    <s v="yes"/>
    <x v="0"/>
    <s v="Yes"/>
    <n v="1"/>
    <s v="yes"/>
    <x v="2"/>
    <x v="1"/>
    <d v="1983-07-21T00:00:00"/>
    <x v="306"/>
    <x v="1"/>
    <s v="tier - 3"/>
    <x v="3"/>
    <x v="33"/>
  </r>
  <r>
    <s v="Id308"/>
    <s v="Jason W"/>
    <n v="41.19"/>
    <n v="6.37"/>
    <s v="No"/>
    <x v="0"/>
    <s v="No"/>
    <n v="0"/>
    <s v="yes"/>
    <x v="0"/>
    <x v="1"/>
    <d v="1999-12-21T00:00:00"/>
    <x v="307"/>
    <x v="0"/>
    <s v="tier - 2"/>
    <x v="3"/>
    <x v="21"/>
  </r>
  <r>
    <s v="Id309"/>
    <s v="Michele"/>
    <n v="18.63"/>
    <n v="9.81"/>
    <s v="yes"/>
    <x v="0"/>
    <s v="No"/>
    <n v="2"/>
    <s v="yes"/>
    <x v="2"/>
    <x v="0"/>
    <d v="1970-08-11T00:00:00"/>
    <x v="308"/>
    <x v="1"/>
    <s v="tier - 3"/>
    <x v="3"/>
    <x v="2"/>
  </r>
  <r>
    <s v="Id310"/>
    <s v="Nikki"/>
    <n v="26.26"/>
    <n v="11.8"/>
    <s v="yes"/>
    <x v="0"/>
    <s v="No"/>
    <n v="1"/>
    <s v="yes"/>
    <x v="1"/>
    <x v="0"/>
    <d v="1986-07-10T00:00:00"/>
    <x v="309"/>
    <x v="1"/>
    <s v="tier - 1"/>
    <x v="3"/>
    <x v="27"/>
  </r>
  <r>
    <s v="Id311"/>
    <s v="Philip J."/>
    <n v="22.37"/>
    <n v="5.86"/>
    <s v="yes"/>
    <x v="0"/>
    <s v="Yes"/>
    <n v="1"/>
    <s v="yes"/>
    <x v="2"/>
    <x v="1"/>
    <d v="1983-08-03T00:00:00"/>
    <x v="310"/>
    <x v="1"/>
    <s v="tier - 1"/>
    <x v="1"/>
    <x v="33"/>
  </r>
  <r>
    <s v="Id312"/>
    <s v="Bryan L"/>
    <n v="39.619999999999997"/>
    <n v="4.28"/>
    <s v="No"/>
    <x v="0"/>
    <s v="No"/>
    <n v="1"/>
    <s v="yes"/>
    <x v="0"/>
    <x v="2"/>
    <d v="1998-08-28T00:00:00"/>
    <x v="311"/>
    <x v="1"/>
    <s v="tier - 3"/>
    <x v="3"/>
    <x v="35"/>
  </r>
  <r>
    <s v="Id313"/>
    <s v="Timothy F"/>
    <n v="18.329999999999998"/>
    <n v="4.16"/>
    <s v="yes"/>
    <x v="0"/>
    <s v="No"/>
    <n v="0"/>
    <s v="yes"/>
    <x v="3"/>
    <x v="2"/>
    <d v="1976-10-03T00:00:00"/>
    <x v="312"/>
    <x v="1"/>
    <s v="tier - 3"/>
    <x v="1"/>
    <x v="16"/>
  </r>
  <r>
    <s v="Id314"/>
    <s v="Angielyn M"/>
    <n v="17.11"/>
    <n v="4.9800000000000004"/>
    <s v="yes"/>
    <x v="0"/>
    <s v="Yes"/>
    <n v="1"/>
    <s v="yes"/>
    <x v="3"/>
    <x v="2"/>
    <d v="1969-07-30T00:00:00"/>
    <x v="313"/>
    <x v="1"/>
    <s v="tier - 2"/>
    <x v="3"/>
    <x v="15"/>
  </r>
  <r>
    <s v="Id315"/>
    <s v="Jeanie M."/>
    <n v="43.5"/>
    <n v="6.38"/>
    <s v="No"/>
    <x v="1"/>
    <s v="No"/>
    <n v="1"/>
    <s v="yes"/>
    <x v="0"/>
    <x v="1"/>
    <d v="2004-07-01T00:00:00"/>
    <x v="314"/>
    <x v="1"/>
    <s v="tier - 2"/>
    <x v="3"/>
    <x v="44"/>
  </r>
  <r>
    <s v="Id316"/>
    <s v="Greg"/>
    <n v="25.364999999999998"/>
    <n v="5.19"/>
    <s v="No"/>
    <x v="0"/>
    <s v="No"/>
    <n v="2"/>
    <s v="No"/>
    <x v="1"/>
    <x v="2"/>
    <d v="1972-08-24T00:00:00"/>
    <x v="315"/>
    <x v="0"/>
    <s v="tier - 1"/>
    <x v="1"/>
    <x v="28"/>
  </r>
  <r>
    <s v="Id317"/>
    <s v="John"/>
    <n v="28.594999999999999"/>
    <n v="10.210000000000001"/>
    <s v="No"/>
    <x v="0"/>
    <s v="No"/>
    <n v="0"/>
    <s v="No"/>
    <x v="1"/>
    <x v="0"/>
    <d v="1962-09-15T00:00:00"/>
    <x v="316"/>
    <x v="0"/>
    <s v="tier - 1"/>
    <x v="7"/>
    <x v="5"/>
  </r>
  <r>
    <s v="Id318"/>
    <s v="Aliaksandr"/>
    <n v="29.83"/>
    <n v="9.6999999999999993"/>
    <s v="yes"/>
    <x v="0"/>
    <s v="Yes"/>
    <n v="1"/>
    <s v="yes"/>
    <x v="1"/>
    <x v="0"/>
    <d v="1963-11-13T00:00:00"/>
    <x v="317"/>
    <x v="0"/>
    <s v="tier - 1"/>
    <x v="7"/>
    <x v="8"/>
  </r>
  <r>
    <s v="Id319"/>
    <s v="Jason M."/>
    <n v="24.7"/>
    <n v="10.25"/>
    <s v="No"/>
    <x v="0"/>
    <s v="No"/>
    <n v="3"/>
    <s v="No"/>
    <x v="2"/>
    <x v="0"/>
    <d v="1958-07-11T00:00:00"/>
    <x v="318"/>
    <x v="0"/>
    <s v="tier - 3"/>
    <x v="1"/>
    <x v="7"/>
  </r>
  <r>
    <s v="Id320"/>
    <s v="Sheera K"/>
    <n v="17.940000000000001"/>
    <n v="9.77"/>
    <s v="No"/>
    <x v="0"/>
    <s v="No"/>
    <n v="0"/>
    <s v="yes"/>
    <x v="3"/>
    <x v="0"/>
    <d v="1971-07-25T00:00:00"/>
    <x v="319"/>
    <x v="1"/>
    <s v="tier - 3"/>
    <x v="3"/>
    <x v="13"/>
  </r>
  <r>
    <s v="Id321"/>
    <s v="Janice"/>
    <n v="21.08"/>
    <n v="4.83"/>
    <s v="No"/>
    <x v="0"/>
    <s v="Yes"/>
    <n v="1"/>
    <s v="yes"/>
    <x v="2"/>
    <x v="2"/>
    <d v="1979-08-02T00:00:00"/>
    <x v="320"/>
    <x v="1"/>
    <s v="tier - 3"/>
    <x v="3"/>
    <x v="18"/>
  </r>
  <r>
    <s v="Id322"/>
    <s v="Timothy G."/>
    <n v="37.715000000000003"/>
    <n v="10.86"/>
    <s v="yes"/>
    <x v="0"/>
    <s v="No"/>
    <n v="0"/>
    <s v="No"/>
    <x v="0"/>
    <x v="0"/>
    <d v="1967-09-16T00:00:00"/>
    <x v="321"/>
    <x v="0"/>
    <s v="tier - 1"/>
    <x v="1"/>
    <x v="22"/>
  </r>
  <r>
    <s v="Id323"/>
    <s v="Alan R"/>
    <n v="22.39"/>
    <n v="9.5299999999999994"/>
    <s v="yes"/>
    <x v="0"/>
    <s v="No"/>
    <n v="0"/>
    <s v="yes"/>
    <x v="2"/>
    <x v="0"/>
    <d v="1981-11-04T00:00:00"/>
    <x v="322"/>
    <x v="1"/>
    <s v="tier - 3"/>
    <x v="1"/>
    <x v="36"/>
  </r>
  <r>
    <s v="Id324"/>
    <s v="Michael"/>
    <n v="28.78"/>
    <n v="5.68"/>
    <s v="No"/>
    <x v="0"/>
    <s v="No"/>
    <n v="0"/>
    <s v="yes"/>
    <x v="1"/>
    <x v="2"/>
    <d v="1991-08-05T00:00:00"/>
    <x v="323"/>
    <x v="0"/>
    <s v="tier - 1"/>
    <x v="3"/>
    <x v="3"/>
  </r>
  <r>
    <s v="Id325"/>
    <s v="Marie-France"/>
    <n v="18.329999999999998"/>
    <n v="5.57"/>
    <s v="yes"/>
    <x v="0"/>
    <s v="No"/>
    <n v="0"/>
    <s v="yes"/>
    <x v="3"/>
    <x v="2"/>
    <d v="1976-08-12T00:00:00"/>
    <x v="324"/>
    <x v="0"/>
    <s v="tier - 1"/>
    <x v="3"/>
    <x v="16"/>
  </r>
  <r>
    <s v="Id326"/>
    <s v="Erik F."/>
    <n v="26.39"/>
    <n v="4.58"/>
    <s v="yes"/>
    <x v="0"/>
    <s v="No"/>
    <n v="1"/>
    <s v="yes"/>
    <x v="1"/>
    <x v="2"/>
    <d v="1988-10-30T00:00:00"/>
    <x v="325"/>
    <x v="0"/>
    <s v="tier - 1"/>
    <x v="3"/>
    <x v="24"/>
  </r>
  <r>
    <s v="Id327"/>
    <s v="Andrew"/>
    <n v="19.260000000000002"/>
    <n v="8.9600000000000009"/>
    <s v="yes"/>
    <x v="0"/>
    <s v="No"/>
    <n v="1"/>
    <s v="yes"/>
    <x v="2"/>
    <x v="0"/>
    <d v="1975-07-19T00:00:00"/>
    <x v="326"/>
    <x v="0"/>
    <s v="tier - 3"/>
    <x v="3"/>
    <x v="23"/>
  </r>
  <r>
    <s v="Id328"/>
    <s v="Anthony"/>
    <n v="26.92"/>
    <n v="6.09"/>
    <s v="No"/>
    <x v="0"/>
    <s v="No"/>
    <n v="0"/>
    <s v="yes"/>
    <x v="1"/>
    <x v="1"/>
    <d v="1989-08-30T00:00:00"/>
    <x v="327"/>
    <x v="0"/>
    <s v="tier - 3"/>
    <x v="3"/>
    <x v="4"/>
  </r>
  <r>
    <s v="Id329"/>
    <s v="Chris"/>
    <n v="19.73"/>
    <n v="4.3600000000000003"/>
    <s v="No"/>
    <x v="0"/>
    <s v="No"/>
    <n v="0"/>
    <s v="yes"/>
    <x v="2"/>
    <x v="2"/>
    <d v="1982-11-29T00:00:00"/>
    <x v="328"/>
    <x v="0"/>
    <s v="tier - 1"/>
    <x v="1"/>
    <x v="37"/>
  </r>
  <r>
    <s v="Id330"/>
    <s v="Yu"/>
    <n v="23.56"/>
    <n v="11.74"/>
    <s v="yes"/>
    <x v="0"/>
    <s v="No"/>
    <n v="0"/>
    <s v="yes"/>
    <x v="2"/>
    <x v="0"/>
    <d v="1981-11-13T00:00:00"/>
    <x v="329"/>
    <x v="0"/>
    <s v="tier - 2"/>
    <x v="3"/>
    <x v="36"/>
  </r>
  <r>
    <s v="Id331"/>
    <s v="Caleb N"/>
    <n v="37.67"/>
    <n v="5.89"/>
    <s v="No"/>
    <x v="0"/>
    <s v="No"/>
    <n v="1"/>
    <s v="yes"/>
    <x v="0"/>
    <x v="1"/>
    <d v="1998-12-20T00:00:00"/>
    <x v="330"/>
    <x v="0"/>
    <s v="tier - 2"/>
    <x v="3"/>
    <x v="35"/>
  </r>
  <r>
    <s v="Id332"/>
    <s v="Jason M."/>
    <n v="18.73"/>
    <n v="10.64"/>
    <s v="No"/>
    <x v="0"/>
    <s v="No"/>
    <n v="2"/>
    <s v="yes"/>
    <x v="2"/>
    <x v="0"/>
    <d v="1973-06-23T00:00:00"/>
    <x v="331"/>
    <x v="0"/>
    <s v="tier - 3"/>
    <x v="3"/>
    <x v="29"/>
  </r>
  <r>
    <s v="Id333"/>
    <s v="Angela R"/>
    <n v="33.090000000000003"/>
    <n v="6.06"/>
    <s v="No"/>
    <x v="0"/>
    <s v="Yes"/>
    <n v="1"/>
    <s v="yes"/>
    <x v="0"/>
    <x v="1"/>
    <d v="1993-07-27T00:00:00"/>
    <x v="332"/>
    <x v="0"/>
    <s v="tier - 1"/>
    <x v="3"/>
    <x v="20"/>
  </r>
  <r>
    <s v="Id334"/>
    <s v="Keith J"/>
    <n v="18.329999999999998"/>
    <n v="7.46"/>
    <s v="yes"/>
    <x v="0"/>
    <s v="No"/>
    <n v="1"/>
    <s v="yes"/>
    <x v="3"/>
    <x v="0"/>
    <d v="1975-12-03T00:00:00"/>
    <x v="333"/>
    <x v="0"/>
    <s v="tier - 1"/>
    <x v="3"/>
    <x v="23"/>
  </r>
  <r>
    <s v="Id335"/>
    <s v="Emma"/>
    <n v="27.74"/>
    <n v="4.68"/>
    <s v="yes"/>
    <x v="0"/>
    <s v="No"/>
    <n v="2"/>
    <s v="yes"/>
    <x v="1"/>
    <x v="2"/>
    <d v="1959-10-20T00:00:00"/>
    <x v="334"/>
    <x v="0"/>
    <s v="tier - 2"/>
    <x v="2"/>
    <x v="10"/>
  </r>
  <r>
    <s v="Id336"/>
    <s v="Nathan A"/>
    <n v="24.2"/>
    <n v="6.15"/>
    <s v="No"/>
    <x v="0"/>
    <s v="No"/>
    <n v="1"/>
    <s v="yes"/>
    <x v="2"/>
    <x v="1"/>
    <d v="1987-09-16T00:00:00"/>
    <x v="335"/>
    <x v="0"/>
    <s v="tier - 1"/>
    <x v="3"/>
    <x v="38"/>
  </r>
  <r>
    <s v="Id337"/>
    <s v="Kathryn"/>
    <n v="22.03"/>
    <n v="4.28"/>
    <s v="yes"/>
    <x v="0"/>
    <s v="No"/>
    <n v="0"/>
    <s v="yes"/>
    <x v="2"/>
    <x v="2"/>
    <d v="1985-12-07T00:00:00"/>
    <x v="336"/>
    <x v="0"/>
    <s v="tier - 1"/>
    <x v="3"/>
    <x v="17"/>
  </r>
  <r>
    <s v="Id338"/>
    <s v="Elizabeth H."/>
    <n v="26.885000000000002"/>
    <n v="9.86"/>
    <s v="No"/>
    <x v="0"/>
    <s v="No"/>
    <n v="3"/>
    <s v="yes"/>
    <x v="1"/>
    <x v="0"/>
    <d v="1958-07-05T00:00:00"/>
    <x v="337"/>
    <x v="0"/>
    <s v="tier - 2"/>
    <x v="1"/>
    <x v="7"/>
  </r>
  <r>
    <s v="Id339"/>
    <s v="Ben"/>
    <n v="16.36"/>
    <n v="11.19"/>
    <s v="No"/>
    <x v="0"/>
    <s v="No"/>
    <n v="0"/>
    <s v="yes"/>
    <x v="3"/>
    <x v="0"/>
    <d v="1978-07-21T00:00:00"/>
    <x v="338"/>
    <x v="0"/>
    <s v="tier - 3"/>
    <x v="1"/>
    <x v="9"/>
  </r>
  <r>
    <s v="Id340"/>
    <s v="Cheryl A"/>
    <n v="32.299999999999997"/>
    <n v="4.8899999999999997"/>
    <s v="yes"/>
    <x v="0"/>
    <s v="Yes"/>
    <n v="1"/>
    <s v="No"/>
    <x v="0"/>
    <x v="2"/>
    <d v="1969-08-09T00:00:00"/>
    <x v="339"/>
    <x v="0"/>
    <s v="tier - 3"/>
    <x v="2"/>
    <x v="15"/>
  </r>
  <r>
    <s v="Id341"/>
    <s v="Kimberly A"/>
    <n v="16.05"/>
    <n v="4.3499999999999996"/>
    <s v="yes"/>
    <x v="0"/>
    <s v="No"/>
    <n v="0"/>
    <s v="yes"/>
    <x v="3"/>
    <x v="2"/>
    <d v="1976-07-08T00:00:00"/>
    <x v="340"/>
    <x v="0"/>
    <s v="tier - 2"/>
    <x v="3"/>
    <x v="16"/>
  </r>
  <r>
    <s v="Id342"/>
    <s v="Cynthia"/>
    <n v="29.07"/>
    <n v="8.66"/>
    <s v="yes"/>
    <x v="0"/>
    <s v="No"/>
    <n v="2"/>
    <s v="yes"/>
    <x v="1"/>
    <x v="0"/>
    <d v="1961-09-24T00:00:00"/>
    <x v="341"/>
    <x v="0"/>
    <s v="tier - 3"/>
    <x v="1"/>
    <x v="12"/>
  </r>
  <r>
    <s v="Id343"/>
    <s v="Jessica"/>
    <n v="17.43"/>
    <n v="8.64"/>
    <s v="No"/>
    <x v="0"/>
    <s v="No"/>
    <n v="0"/>
    <s v="yes"/>
    <x v="3"/>
    <x v="0"/>
    <d v="1978-12-29T00:00:00"/>
    <x v="342"/>
    <x v="0"/>
    <s v="tier - 1"/>
    <x v="3"/>
    <x v="9"/>
  </r>
  <r>
    <s v="Id344"/>
    <s v="Bruce"/>
    <n v="19.329999999999998"/>
    <n v="4.2699999999999996"/>
    <s v="No"/>
    <x v="0"/>
    <s v="No"/>
    <n v="0"/>
    <s v="yes"/>
    <x v="2"/>
    <x v="2"/>
    <d v="1980-07-14T00:00:00"/>
    <x v="343"/>
    <x v="0"/>
    <s v="tier - 3"/>
    <x v="3"/>
    <x v="26"/>
  </r>
  <r>
    <s v="Id345"/>
    <s v="Allison"/>
    <n v="30.52"/>
    <n v="4.21"/>
    <s v="No"/>
    <x v="0"/>
    <s v="No"/>
    <n v="1"/>
    <s v="yes"/>
    <x v="0"/>
    <x v="2"/>
    <d v="1992-11-07T00:00:00"/>
    <x v="344"/>
    <x v="0"/>
    <s v="tier - 3"/>
    <x v="3"/>
    <x v="34"/>
  </r>
  <r>
    <s v="Id346"/>
    <s v="Alex"/>
    <n v="39.21"/>
    <n v="5.04"/>
    <s v="No"/>
    <x v="0"/>
    <s v="Yes"/>
    <n v="1"/>
    <s v="yes"/>
    <x v="0"/>
    <x v="2"/>
    <d v="2003-09-01T00:00:00"/>
    <x v="345"/>
    <x v="0"/>
    <s v="tier - 3"/>
    <x v="3"/>
    <x v="39"/>
  </r>
  <r>
    <s v="Id347"/>
    <s v="Gabriela"/>
    <n v="26.98"/>
    <n v="5.21"/>
    <s v="yes"/>
    <x v="0"/>
    <s v="No"/>
    <n v="2"/>
    <s v="yes"/>
    <x v="1"/>
    <x v="2"/>
    <d v="1959-09-05T00:00:00"/>
    <x v="346"/>
    <x v="0"/>
    <s v="tier - 1"/>
    <x v="1"/>
    <x v="10"/>
  </r>
  <r>
    <s v="Id348"/>
    <s v="Sharon"/>
    <n v="25.84"/>
    <n v="8.83"/>
    <s v="No"/>
    <x v="0"/>
    <s v="No"/>
    <n v="0"/>
    <s v="No"/>
    <x v="1"/>
    <x v="0"/>
    <d v="1962-06-25T00:00:00"/>
    <x v="347"/>
    <x v="0"/>
    <s v="tier - 1"/>
    <x v="1"/>
    <x v="5"/>
  </r>
  <r>
    <s v="Id349"/>
    <s v="Jason A"/>
    <n v="28.31"/>
    <n v="8.4700000000000006"/>
    <s v="yes"/>
    <x v="0"/>
    <s v="No"/>
    <n v="2"/>
    <s v="yes"/>
    <x v="1"/>
    <x v="0"/>
    <d v="1961-07-03T00:00:00"/>
    <x v="348"/>
    <x v="0"/>
    <s v="tier - 2"/>
    <x v="1"/>
    <x v="12"/>
  </r>
  <r>
    <s v="Id350"/>
    <s v="Chelsey C."/>
    <n v="23.94"/>
    <n v="4.2"/>
    <s v="No"/>
    <x v="0"/>
    <s v="No"/>
    <n v="0"/>
    <s v="yes"/>
    <x v="2"/>
    <x v="2"/>
    <d v="1990-12-05T00:00:00"/>
    <x v="349"/>
    <x v="0"/>
    <s v="tier - 3"/>
    <x v="3"/>
    <x v="41"/>
  </r>
  <r>
    <s v="Id351"/>
    <s v="Devon A."/>
    <n v="20.03"/>
    <n v="6.14"/>
    <s v="yes"/>
    <x v="0"/>
    <s v="No"/>
    <n v="0"/>
    <s v="yes"/>
    <x v="2"/>
    <x v="1"/>
    <d v="1985-11-27T00:00:00"/>
    <x v="350"/>
    <x v="0"/>
    <s v="tier - 3"/>
    <x v="3"/>
    <x v="17"/>
  </r>
  <r>
    <s v="Id352"/>
    <s v="Joni L"/>
    <n v="41.42"/>
    <n v="6.07"/>
    <s v="No"/>
    <x v="0"/>
    <s v="No"/>
    <n v="0"/>
    <s v="No"/>
    <x v="0"/>
    <x v="1"/>
    <d v="1982-09-11T00:00:00"/>
    <x v="351"/>
    <x v="0"/>
    <s v="tier - 2"/>
    <x v="1"/>
    <x v="37"/>
  </r>
  <r>
    <s v="Id353"/>
    <s v="Colin"/>
    <n v="36.67"/>
    <n v="10.210000000000001"/>
    <s v="No"/>
    <x v="0"/>
    <s v="No"/>
    <n v="0"/>
    <s v="No"/>
    <x v="0"/>
    <x v="0"/>
    <d v="1974-09-16T00:00:00"/>
    <x v="352"/>
    <x v="0"/>
    <s v="tier - 1"/>
    <x v="1"/>
    <x v="19"/>
  </r>
  <r>
    <s v="Id354"/>
    <s v="Rachael"/>
    <n v="27.645"/>
    <n v="4.6900000000000004"/>
    <s v="No"/>
    <x v="0"/>
    <s v="No"/>
    <n v="0"/>
    <s v="No"/>
    <x v="1"/>
    <x v="2"/>
    <d v="1977-10-02T00:00:00"/>
    <x v="353"/>
    <x v="0"/>
    <s v="tier - 2"/>
    <x v="1"/>
    <x v="1"/>
  </r>
  <r>
    <s v="Id355"/>
    <s v="Maricela"/>
    <n v="22.72"/>
    <n v="5.71"/>
    <s v="No"/>
    <x v="0"/>
    <s v="No"/>
    <n v="0"/>
    <s v="yes"/>
    <x v="2"/>
    <x v="1"/>
    <d v="1990-11-24T00:00:00"/>
    <x v="354"/>
    <x v="0"/>
    <s v="tier - 2"/>
    <x v="3"/>
    <x v="41"/>
  </r>
  <r>
    <s v="Id356"/>
    <s v="Marie"/>
    <n v="36.520000000000003"/>
    <n v="9.07"/>
    <s v="yes"/>
    <x v="0"/>
    <s v="Yes"/>
    <n v="1"/>
    <s v="No"/>
    <x v="0"/>
    <x v="0"/>
    <d v="1963-12-25T00:00:00"/>
    <x v="355"/>
    <x v="0"/>
    <s v="tier - 1"/>
    <x v="0"/>
    <x v="8"/>
  </r>
  <r>
    <s v="Id357"/>
    <s v="Frank"/>
    <n v="33.96"/>
    <n v="4.99"/>
    <s v="No"/>
    <x v="0"/>
    <s v="No"/>
    <n v="0"/>
    <s v="yes"/>
    <x v="0"/>
    <x v="2"/>
    <d v="1999-07-06T00:00:00"/>
    <x v="356"/>
    <x v="0"/>
    <s v="tier - 3"/>
    <x v="3"/>
    <x v="21"/>
  </r>
  <r>
    <s v="Id358"/>
    <s v="Jeffry"/>
    <n v="26.695"/>
    <n v="8.31"/>
    <s v="No"/>
    <x v="0"/>
    <s v="No"/>
    <n v="0"/>
    <s v="yes"/>
    <x v="1"/>
    <x v="0"/>
    <d v="1960-09-22T00:00:00"/>
    <x v="357"/>
    <x v="0"/>
    <s v="tier - 2"/>
    <x v="9"/>
    <x v="14"/>
  </r>
  <r>
    <s v="Id359"/>
    <s v="Mike"/>
    <n v="18.45"/>
    <n v="5.07"/>
    <s v="yes"/>
    <x v="0"/>
    <s v="No"/>
    <n v="0"/>
    <s v="yes"/>
    <x v="3"/>
    <x v="2"/>
    <d v="1985-12-29T00:00:00"/>
    <x v="358"/>
    <x v="0"/>
    <s v="tier - 2"/>
    <x v="3"/>
    <x v="17"/>
  </r>
  <r>
    <s v="Id360"/>
    <s v="Rick"/>
    <n v="33.18"/>
    <n v="4.79"/>
    <s v="No"/>
    <x v="0"/>
    <s v="No"/>
    <n v="0"/>
    <s v="yes"/>
    <x v="0"/>
    <x v="2"/>
    <d v="1999-07-21T00:00:00"/>
    <x v="359"/>
    <x v="0"/>
    <s v="tier - 1"/>
    <x v="3"/>
    <x v="21"/>
  </r>
  <r>
    <s v="Id361"/>
    <s v="Pierre-Michel"/>
    <n v="36.1"/>
    <n v="11.39"/>
    <s v="yes"/>
    <x v="0"/>
    <s v="No"/>
    <n v="2"/>
    <s v="No"/>
    <x v="0"/>
    <x v="0"/>
    <d v="1961-09-28T00:00:00"/>
    <x v="360"/>
    <x v="0"/>
    <s v="tier - 3"/>
    <x v="3"/>
    <x v="12"/>
  </r>
  <r>
    <s v="Id362"/>
    <s v="Daniel"/>
    <n v="22.77"/>
    <n v="6"/>
    <s v="No"/>
    <x v="0"/>
    <s v="No"/>
    <n v="0"/>
    <s v="yes"/>
    <x v="2"/>
    <x v="1"/>
    <d v="1991-12-04T00:00:00"/>
    <x v="361"/>
    <x v="0"/>
    <s v="tier - 3"/>
    <x v="3"/>
    <x v="3"/>
  </r>
  <r>
    <s v="Id363"/>
    <s v="Brian L."/>
    <n v="21.24"/>
    <n v="5.13"/>
    <s v="No"/>
    <x v="0"/>
    <s v="No"/>
    <n v="0"/>
    <s v="yes"/>
    <x v="2"/>
    <x v="2"/>
    <d v="1989-10-21T00:00:00"/>
    <x v="362"/>
    <x v="0"/>
    <s v="tier - 2"/>
    <x v="3"/>
    <x v="4"/>
  </r>
  <r>
    <s v="Id364"/>
    <s v="Morgan M."/>
    <n v="17.600000000000001"/>
    <n v="5.26"/>
    <s v="yes"/>
    <x v="0"/>
    <s v="No"/>
    <n v="0"/>
    <s v="yes"/>
    <x v="3"/>
    <x v="2"/>
    <d v="1985-11-04T00:00:00"/>
    <x v="363"/>
    <x v="0"/>
    <s v="tier - 1"/>
    <x v="3"/>
    <x v="17"/>
  </r>
  <r>
    <s v="Id365"/>
    <s v="Caroline"/>
    <n v="26.29"/>
    <n v="6.84"/>
    <s v="No"/>
    <x v="0"/>
    <s v="No"/>
    <n v="0"/>
    <s v="yes"/>
    <x v="1"/>
    <x v="0"/>
    <d v="1960-07-06T00:00:00"/>
    <x v="364"/>
    <x v="0"/>
    <s v="tier - 1"/>
    <x v="0"/>
    <x v="14"/>
  </r>
  <r>
    <s v="Id366"/>
    <s v="Drew T."/>
    <n v="35.31"/>
    <n v="9.0399999999999991"/>
    <s v="No"/>
    <x v="0"/>
    <s v="No"/>
    <n v="0"/>
    <s v="No"/>
    <x v="0"/>
    <x v="0"/>
    <d v="2002-06-06T00:00:00"/>
    <x v="365"/>
    <x v="0"/>
    <s v="tier - 3"/>
    <x v="0"/>
    <x v="46"/>
  </r>
  <r>
    <s v="Id367"/>
    <s v="Austin W"/>
    <n v="27.04"/>
    <n v="4.0999999999999996"/>
    <s v="No"/>
    <x v="0"/>
    <s v="No"/>
    <n v="1"/>
    <s v="yes"/>
    <x v="1"/>
    <x v="2"/>
    <d v="1992-09-03T00:00:00"/>
    <x v="366"/>
    <x v="0"/>
    <s v="tier - 2"/>
    <x v="3"/>
    <x v="34"/>
  </r>
  <r>
    <s v="Id368"/>
    <s v="Berenice"/>
    <n v="30.23"/>
    <n v="4.2300000000000004"/>
    <s v="yes"/>
    <x v="0"/>
    <s v="Yes"/>
    <n v="1"/>
    <s v="yes"/>
    <x v="0"/>
    <x v="2"/>
    <d v="1997-07-07T00:00:00"/>
    <x v="367"/>
    <x v="0"/>
    <s v="tier - 1"/>
    <x v="3"/>
    <x v="30"/>
  </r>
  <r>
    <s v="Id369"/>
    <s v="Kenneth A"/>
    <n v="30.6"/>
    <n v="6.48"/>
    <s v="yes"/>
    <x v="0"/>
    <s v="Yes"/>
    <n v="1"/>
    <s v="yes"/>
    <x v="0"/>
    <x v="0"/>
    <d v="1997-09-09T00:00:00"/>
    <x v="368"/>
    <x v="1"/>
    <s v="tier - 3"/>
    <x v="3"/>
    <x v="30"/>
  </r>
  <r>
    <s v="Id370"/>
    <s v="Miguel"/>
    <n v="26.8"/>
    <n v="5.53"/>
    <s v="No"/>
    <x v="0"/>
    <s v="No"/>
    <n v="1"/>
    <s v="yes"/>
    <x v="1"/>
    <x v="2"/>
    <d v="1992-08-11T00:00:00"/>
    <x v="369"/>
    <x v="1"/>
    <s v="tier - 3"/>
    <x v="3"/>
    <x v="34"/>
  </r>
  <r>
    <s v="Id371"/>
    <s v="Hadley T."/>
    <n v="16.86"/>
    <n v="4.07"/>
    <s v="yes"/>
    <x v="0"/>
    <s v="No"/>
    <n v="0"/>
    <s v="yes"/>
    <x v="3"/>
    <x v="2"/>
    <d v="1985-11-06T00:00:00"/>
    <x v="370"/>
    <x v="1"/>
    <s v="tier - 1"/>
    <x v="3"/>
    <x v="17"/>
  </r>
  <r>
    <s v="Id372"/>
    <s v="Taylor"/>
    <n v="16.3"/>
    <n v="5.51"/>
    <s v="No"/>
    <x v="0"/>
    <s v="No"/>
    <n v="1"/>
    <s v="yes"/>
    <x v="3"/>
    <x v="2"/>
    <d v="1984-06-22T00:00:00"/>
    <x v="371"/>
    <x v="1"/>
    <s v="tier - 2"/>
    <x v="3"/>
    <x v="31"/>
  </r>
  <r>
    <s v="Id373"/>
    <s v="Tenielle M"/>
    <n v="29.81"/>
    <n v="11.66"/>
    <s v="No"/>
    <x v="0"/>
    <s v="No"/>
    <n v="0"/>
    <s v="yes"/>
    <x v="1"/>
    <x v="0"/>
    <d v="1965-08-19T00:00:00"/>
    <x v="372"/>
    <x v="1"/>
    <s v="tier - 3"/>
    <x v="0"/>
    <x v="11"/>
  </r>
  <r>
    <s v="Id374"/>
    <s v="Andrea"/>
    <n v="16.329999999999998"/>
    <n v="7.26"/>
    <s v="yes"/>
    <x v="0"/>
    <s v="No"/>
    <n v="0"/>
    <s v="yes"/>
    <x v="3"/>
    <x v="0"/>
    <d v="1981-11-03T00:00:00"/>
    <x v="373"/>
    <x v="1"/>
    <s v="tier - 1"/>
    <x v="3"/>
    <x v="36"/>
  </r>
  <r>
    <s v="Id375"/>
    <s v="Nora P"/>
    <n v="16.37"/>
    <n v="4.79"/>
    <s v="yes"/>
    <x v="0"/>
    <s v="No"/>
    <n v="0"/>
    <s v="yes"/>
    <x v="3"/>
    <x v="2"/>
    <d v="1985-11-05T00:00:00"/>
    <x v="374"/>
    <x v="1"/>
    <s v="tier - 1"/>
    <x v="3"/>
    <x v="17"/>
  </r>
  <r>
    <s v="Id376"/>
    <s v="Zachary"/>
    <n v="22.42"/>
    <n v="4.68"/>
    <s v="yes"/>
    <x v="0"/>
    <s v="No"/>
    <n v="1"/>
    <s v="No"/>
    <x v="2"/>
    <x v="2"/>
    <d v="1988-11-15T00:00:00"/>
    <x v="375"/>
    <x v="1"/>
    <s v="tier - 3"/>
    <x v="5"/>
    <x v="24"/>
  </r>
  <r>
    <s v="Id377"/>
    <s v="Michael"/>
    <n v="31.35"/>
    <n v="4.33"/>
    <s v="yes"/>
    <x v="0"/>
    <s v="Yes"/>
    <n v="1"/>
    <s v="No"/>
    <x v="0"/>
    <x v="2"/>
    <d v="1969-10-16T00:00:00"/>
    <x v="376"/>
    <x v="1"/>
    <s v="tier - 2"/>
    <x v="0"/>
    <x v="15"/>
  </r>
  <r>
    <s v="Id378"/>
    <s v="Alyssa K."/>
    <n v="31.9"/>
    <n v="11.89"/>
    <s v="No"/>
    <x v="0"/>
    <s v="No"/>
    <n v="0"/>
    <s v="No"/>
    <x v="0"/>
    <x v="0"/>
    <d v="1968-07-06T00:00:00"/>
    <x v="377"/>
    <x v="1"/>
    <s v="tier - 2"/>
    <x v="0"/>
    <x v="0"/>
  </r>
  <r>
    <s v="Id379"/>
    <s v="Heather"/>
    <n v="30.6"/>
    <n v="5.24"/>
    <s v="No"/>
    <x v="0"/>
    <s v="No"/>
    <n v="0"/>
    <s v="yes"/>
    <x v="0"/>
    <x v="2"/>
    <d v="1999-07-02T00:00:00"/>
    <x v="378"/>
    <x v="1"/>
    <s v="tier - 1"/>
    <x v="3"/>
    <x v="21"/>
  </r>
  <r>
    <s v="Id380"/>
    <s v="Dante"/>
    <n v="28.975000000000001"/>
    <n v="7.63"/>
    <s v="No"/>
    <x v="0"/>
    <s v="No"/>
    <n v="0"/>
    <s v="yes"/>
    <x v="1"/>
    <x v="0"/>
    <d v="1965-12-21T00:00:00"/>
    <x v="379"/>
    <x v="1"/>
    <s v="tier - 1"/>
    <x v="6"/>
    <x v="11"/>
  </r>
  <r>
    <s v="Id381"/>
    <s v="Sara E."/>
    <n v="24.86"/>
    <n v="8.92"/>
    <s v="yes"/>
    <x v="0"/>
    <s v="No"/>
    <n v="2"/>
    <s v="No"/>
    <x v="2"/>
    <x v="0"/>
    <d v="1970-10-02T00:00:00"/>
    <x v="380"/>
    <x v="1"/>
    <s v="tier - 2"/>
    <x v="0"/>
    <x v="2"/>
  </r>
  <r>
    <s v="Id382"/>
    <s v="Scott"/>
    <n v="19.54"/>
    <n v="5.37"/>
    <s v="No"/>
    <x v="0"/>
    <s v="No"/>
    <n v="0"/>
    <s v="yes"/>
    <x v="2"/>
    <x v="2"/>
    <d v="1990-07-13T00:00:00"/>
    <x v="381"/>
    <x v="1"/>
    <s v="tier - 3"/>
    <x v="3"/>
    <x v="41"/>
  </r>
  <r>
    <s v="Id383"/>
    <s v="Sean"/>
    <n v="26.74"/>
    <n v="4.3099999999999996"/>
    <s v="No"/>
    <x v="0"/>
    <s v="No"/>
    <n v="0"/>
    <s v="yes"/>
    <x v="1"/>
    <x v="2"/>
    <d v="1994-11-02T00:00:00"/>
    <x v="382"/>
    <x v="1"/>
    <s v="tier - 2"/>
    <x v="3"/>
    <x v="6"/>
  </r>
  <r>
    <s v="Id384"/>
    <s v="Danielle"/>
    <n v="22.99"/>
    <n v="10.46"/>
    <s v="No"/>
    <x v="0"/>
    <s v="No"/>
    <n v="3"/>
    <s v="yes"/>
    <x v="2"/>
    <x v="0"/>
    <d v="1958-08-30T00:00:00"/>
    <x v="383"/>
    <x v="1"/>
    <s v="tier - 2"/>
    <x v="0"/>
    <x v="7"/>
  </r>
  <r>
    <s v="Id385"/>
    <s v="Andrew D."/>
    <n v="31.46"/>
    <n v="7.39"/>
    <s v="No"/>
    <x v="0"/>
    <s v="No"/>
    <n v="0"/>
    <s v="No"/>
    <x v="0"/>
    <x v="0"/>
    <d v="1960-09-09T00:00:00"/>
    <x v="384"/>
    <x v="1"/>
    <s v="tier - 2"/>
    <x v="0"/>
    <x v="14"/>
  </r>
  <r>
    <s v="Id386"/>
    <s v="Joel D"/>
    <n v="30.86"/>
    <n v="6.18"/>
    <s v="No"/>
    <x v="1"/>
    <s v="No"/>
    <n v="2"/>
    <s v="yes"/>
    <x v="0"/>
    <x v="1"/>
    <d v="2000-11-09T00:00:00"/>
    <x v="385"/>
    <x v="1"/>
    <s v="tier - 3"/>
    <x v="3"/>
    <x v="43"/>
  </r>
  <r>
    <s v="Id387"/>
    <s v="Michelle"/>
    <n v="31.96"/>
    <n v="8.86"/>
    <s v="No"/>
    <x v="0"/>
    <s v="No"/>
    <n v="0"/>
    <s v="yes"/>
    <x v="0"/>
    <x v="0"/>
    <d v="2002-10-17T00:00:00"/>
    <x v="386"/>
    <x v="1"/>
    <s v="tier - 2"/>
    <x v="3"/>
    <x v="42"/>
  </r>
  <r>
    <s v="Id388"/>
    <s v="Michael J."/>
    <n v="23.76"/>
    <n v="10.96"/>
    <s v="No"/>
    <x v="0"/>
    <s v="No"/>
    <n v="3"/>
    <s v="yes"/>
    <x v="2"/>
    <x v="0"/>
    <d v="1958-07-25T00:00:00"/>
    <x v="387"/>
    <x v="1"/>
    <s v="tier - 1"/>
    <x v="0"/>
    <x v="7"/>
  </r>
  <r>
    <s v="Id389"/>
    <s v="Nikki"/>
    <n v="19.38"/>
    <n v="6.28"/>
    <s v="No"/>
    <x v="0"/>
    <s v="No"/>
    <n v="0"/>
    <s v="yes"/>
    <x v="2"/>
    <x v="1"/>
    <d v="1991-09-22T00:00:00"/>
    <x v="388"/>
    <x v="1"/>
    <s v="tier - 2"/>
    <x v="3"/>
    <x v="3"/>
  </r>
  <r>
    <s v="Id390"/>
    <s v="Summer B."/>
    <n v="16.21"/>
    <n v="6.29"/>
    <s v="yes"/>
    <x v="0"/>
    <s v="No"/>
    <n v="1"/>
    <s v="yes"/>
    <x v="3"/>
    <x v="1"/>
    <d v="1988-07-22T00:00:00"/>
    <x v="389"/>
    <x v="1"/>
    <s v="tier - 1"/>
    <x v="3"/>
    <x v="24"/>
  </r>
  <r>
    <s v="Id391"/>
    <s v="Edward"/>
    <n v="32.54"/>
    <n v="4.0199999999999996"/>
    <s v="No"/>
    <x v="1"/>
    <s v="No"/>
    <n v="1"/>
    <s v="yes"/>
    <x v="0"/>
    <x v="2"/>
    <d v="2004-07-05T00:00:00"/>
    <x v="390"/>
    <x v="1"/>
    <s v="tier - 2"/>
    <x v="3"/>
    <x v="44"/>
  </r>
  <r>
    <s v="Id392"/>
    <s v="Ryan"/>
    <n v="36.765000000000001"/>
    <n v="11.95"/>
    <s v="yes"/>
    <x v="0"/>
    <s v="No"/>
    <n v="2"/>
    <s v="No"/>
    <x v="0"/>
    <x v="0"/>
    <d v="1970-12-27T00:00:00"/>
    <x v="391"/>
    <x v="1"/>
    <s v="tier - 3"/>
    <x v="1"/>
    <x v="2"/>
  </r>
  <r>
    <s v="Id393"/>
    <s v="Kacee"/>
    <n v="35.909999999999997"/>
    <n v="8.7100000000000009"/>
    <s v="No"/>
    <x v="0"/>
    <s v="No"/>
    <n v="0"/>
    <s v="No"/>
    <x v="0"/>
    <x v="0"/>
    <d v="1974-10-21T00:00:00"/>
    <x v="392"/>
    <x v="1"/>
    <s v="tier - 2"/>
    <x v="2"/>
    <x v="19"/>
  </r>
  <r>
    <s v="Id394"/>
    <s v="Dave"/>
    <n v="32.06"/>
    <n v="4.67"/>
    <s v="No"/>
    <x v="1"/>
    <s v="No"/>
    <n v="1"/>
    <s v="yes"/>
    <x v="0"/>
    <x v="2"/>
    <d v="2004-06-05T00:00:00"/>
    <x v="393"/>
    <x v="1"/>
    <s v="tier - 3"/>
    <x v="3"/>
    <x v="39"/>
  </r>
  <r>
    <s v="Id395"/>
    <s v="Maryanna"/>
    <n v="24.1"/>
    <n v="11.14"/>
    <s v="yes"/>
    <x v="0"/>
    <s v="No"/>
    <n v="1"/>
    <s v="No"/>
    <x v="2"/>
    <x v="0"/>
    <d v="1975-11-04T00:00:00"/>
    <x v="394"/>
    <x v="1"/>
    <s v="tier - 1"/>
    <x v="3"/>
    <x v="23"/>
  </r>
  <r>
    <s v="Id396"/>
    <s v="Jessica H."/>
    <n v="27.1"/>
    <n v="9.0500000000000007"/>
    <s v="No"/>
    <x v="0"/>
    <s v="No"/>
    <n v="2"/>
    <s v="No"/>
    <x v="1"/>
    <x v="0"/>
    <d v="1973-10-07T00:00:00"/>
    <x v="395"/>
    <x v="1"/>
    <s v="tier - 3"/>
    <x v="3"/>
    <x v="29"/>
  </r>
  <r>
    <s v="Id397"/>
    <s v="Deanna"/>
    <n v="24.42"/>
    <n v="11.31"/>
    <s v="No"/>
    <x v="0"/>
    <s v="No"/>
    <n v="0"/>
    <s v="yes"/>
    <x v="2"/>
    <x v="0"/>
    <d v="2002-07-11T00:00:00"/>
    <x v="396"/>
    <x v="1"/>
    <s v="tier - 1"/>
    <x v="0"/>
    <x v="42"/>
  </r>
  <r>
    <s v="Id398"/>
    <s v="Peter"/>
    <n v="26.695"/>
    <n v="4.68"/>
    <s v="yes"/>
    <x v="0"/>
    <s v="No"/>
    <n v="2"/>
    <s v="yes"/>
    <x v="1"/>
    <x v="2"/>
    <d v="1966-11-09T00:00:00"/>
    <x v="397"/>
    <x v="1"/>
    <s v="tier - 3"/>
    <x v="1"/>
    <x v="25"/>
  </r>
  <r>
    <s v="Id399"/>
    <s v="Rebecca"/>
    <n v="27.79"/>
    <n v="6.05"/>
    <s v="yes"/>
    <x v="1"/>
    <s v="No"/>
    <n v="1"/>
    <s v="yes"/>
    <x v="1"/>
    <x v="1"/>
    <d v="2000-11-26T00:00:00"/>
    <x v="398"/>
    <x v="1"/>
    <s v="tier - 3"/>
    <x v="3"/>
    <x v="43"/>
  </r>
  <r>
    <s v="Id400"/>
    <s v="Elizabeth M."/>
    <n v="32.68"/>
    <n v="4.68"/>
    <s v="yes"/>
    <x v="0"/>
    <s v="No"/>
    <n v="0"/>
    <s v="No"/>
    <x v="0"/>
    <x v="2"/>
    <d v="2001-08-05T00:00:00"/>
    <x v="399"/>
    <x v="1"/>
    <s v="tier - 2"/>
    <x v="1"/>
    <x v="46"/>
  </r>
  <r>
    <s v="Id401"/>
    <s v="Gregory"/>
    <n v="26.4"/>
    <n v="9.5"/>
    <s v="yes"/>
    <x v="0"/>
    <s v="No"/>
    <n v="2"/>
    <s v="No"/>
    <x v="1"/>
    <x v="0"/>
    <d v="1970-11-03T00:00:00"/>
    <x v="400"/>
    <x v="1"/>
    <s v="tier - 2"/>
    <x v="0"/>
    <x v="2"/>
  </r>
  <r>
    <s v="Id402"/>
    <s v="Sarah E."/>
    <n v="23.655000000000001"/>
    <n v="10.84"/>
    <s v="yes"/>
    <x v="0"/>
    <s v="Yes"/>
    <n v="1"/>
    <s v="yes"/>
    <x v="2"/>
    <x v="0"/>
    <d v="1963-09-21T00:00:00"/>
    <x v="401"/>
    <x v="1"/>
    <s v="tier - 3"/>
    <x v="1"/>
    <x v="8"/>
  </r>
  <r>
    <s v="Id403"/>
    <s v="Anne Elise"/>
    <n v="27.36"/>
    <n v="5.88"/>
    <s v="No"/>
    <x v="0"/>
    <s v="No"/>
    <n v="2"/>
    <s v="No"/>
    <x v="1"/>
    <x v="1"/>
    <d v="1972-08-17T00:00:00"/>
    <x v="402"/>
    <x v="1"/>
    <s v="tier - 3"/>
    <x v="2"/>
    <x v="28"/>
  </r>
  <r>
    <s v="Id404"/>
    <s v="Christopher R"/>
    <n v="27.82"/>
    <n v="5.24"/>
    <s v="yes"/>
    <x v="0"/>
    <s v="No"/>
    <n v="0"/>
    <s v="yes"/>
    <x v="1"/>
    <x v="2"/>
    <d v="2001-06-02T00:00:00"/>
    <x v="403"/>
    <x v="1"/>
    <s v="tier - 1"/>
    <x v="3"/>
    <x v="43"/>
  </r>
  <r>
    <s v="Id405"/>
    <s v="Elliot"/>
    <n v="25.46"/>
    <n v="11.75"/>
    <s v="No"/>
    <x v="0"/>
    <s v="No"/>
    <n v="0"/>
    <s v="No"/>
    <x v="1"/>
    <x v="0"/>
    <d v="1968-10-11T00:00:00"/>
    <x v="404"/>
    <x v="1"/>
    <s v="tier - 3"/>
    <x v="6"/>
    <x v="0"/>
  </r>
  <r>
    <s v="Id406"/>
    <s v="Christopher D."/>
    <n v="25.1"/>
    <n v="6.97"/>
    <s v="No"/>
    <x v="0"/>
    <s v="No"/>
    <n v="0"/>
    <s v="yes"/>
    <x v="1"/>
    <x v="0"/>
    <d v="1968-11-22T00:00:00"/>
    <x v="405"/>
    <x v="1"/>
    <s v="tier - 2"/>
    <x v="3"/>
    <x v="0"/>
  </r>
  <r>
    <s v="Id407"/>
    <s v="Corey"/>
    <n v="32.11"/>
    <n v="4.76"/>
    <s v="No"/>
    <x v="0"/>
    <s v="No"/>
    <n v="2"/>
    <s v="No"/>
    <x v="0"/>
    <x v="2"/>
    <d v="1972-09-26T00:00:00"/>
    <x v="406"/>
    <x v="1"/>
    <s v="tier - 2"/>
    <x v="6"/>
    <x v="28"/>
  </r>
  <r>
    <s v="Id408"/>
    <s v="Patrick D."/>
    <n v="29.8"/>
    <n v="8.24"/>
    <s v="yes"/>
    <x v="0"/>
    <s v="No"/>
    <n v="1"/>
    <s v="yes"/>
    <x v="1"/>
    <x v="0"/>
    <d v="1975-11-14T00:00:00"/>
    <x v="407"/>
    <x v="1"/>
    <s v="tier - 1"/>
    <x v="3"/>
    <x v="23"/>
  </r>
  <r>
    <s v="Id409"/>
    <s v="Anthony D."/>
    <n v="24.01"/>
    <n v="4.76"/>
    <s v="No"/>
    <x v="0"/>
    <s v="No"/>
    <n v="1"/>
    <s v="yes"/>
    <x v="2"/>
    <x v="2"/>
    <d v="1998-10-24T00:00:00"/>
    <x v="408"/>
    <x v="1"/>
    <s v="tier - 3"/>
    <x v="3"/>
    <x v="35"/>
  </r>
  <r>
    <s v="Id410"/>
    <s v="Melissa"/>
    <n v="23.21"/>
    <n v="6.03"/>
    <s v="No"/>
    <x v="0"/>
    <s v="No"/>
    <n v="1"/>
    <s v="No"/>
    <x v="2"/>
    <x v="1"/>
    <d v="1998-12-14T00:00:00"/>
    <x v="409"/>
    <x v="1"/>
    <s v="tier - 2"/>
    <x v="0"/>
    <x v="35"/>
  </r>
  <r>
    <s v="Id411"/>
    <s v="Raven"/>
    <n v="21.2"/>
    <n v="4.07"/>
    <s v="yes"/>
    <x v="0"/>
    <s v="No"/>
    <n v="1"/>
    <s v="yes"/>
    <x v="2"/>
    <x v="2"/>
    <d v="1995-06-04T00:00:00"/>
    <x v="410"/>
    <x v="1"/>
    <s v="tier - 2"/>
    <x v="3"/>
    <x v="6"/>
  </r>
  <r>
    <s v="Id412"/>
    <s v="Christopher"/>
    <n v="28.215"/>
    <n v="8.26"/>
    <s v="yes"/>
    <x v="0"/>
    <s v="No"/>
    <n v="1"/>
    <s v="yes"/>
    <x v="1"/>
    <x v="0"/>
    <d v="1975-11-14T00:00:00"/>
    <x v="411"/>
    <x v="1"/>
    <s v="tier - 3"/>
    <x v="1"/>
    <x v="23"/>
  </r>
  <r>
    <s v="Id413"/>
    <s v="Kendra A"/>
    <n v="38.094999999999999"/>
    <n v="4.76"/>
    <s v="No"/>
    <x v="0"/>
    <s v="No"/>
    <n v="1"/>
    <s v="No"/>
    <x v="0"/>
    <x v="2"/>
    <d v="1987-07-14T00:00:00"/>
    <x v="412"/>
    <x v="1"/>
    <s v="tier - 1"/>
    <x v="2"/>
    <x v="38"/>
  </r>
  <r>
    <s v="Id414"/>
    <s v="Jordan"/>
    <n v="22.61"/>
    <n v="6.13"/>
    <s v="yes"/>
    <x v="0"/>
    <s v="Yes"/>
    <n v="1"/>
    <s v="yes"/>
    <x v="2"/>
    <x v="1"/>
    <d v="1969-09-23T00:00:00"/>
    <x v="413"/>
    <x v="1"/>
    <s v="tier - 1"/>
    <x v="2"/>
    <x v="15"/>
  </r>
  <r>
    <s v="Id415"/>
    <s v="Nils"/>
    <n v="24.32"/>
    <n v="10.47"/>
    <s v="yes"/>
    <x v="0"/>
    <s v="No"/>
    <n v="2"/>
    <s v="yes"/>
    <x v="2"/>
    <x v="0"/>
    <d v="1970-12-26T00:00:00"/>
    <x v="414"/>
    <x v="1"/>
    <s v="tier - 2"/>
    <x v="4"/>
    <x v="2"/>
  </r>
  <r>
    <s v="Id416"/>
    <s v="Scott"/>
    <n v="20.96"/>
    <n v="4.04"/>
    <s v="yes"/>
    <x v="0"/>
    <s v="No"/>
    <n v="1"/>
    <s v="yes"/>
    <x v="2"/>
    <x v="2"/>
    <d v="1995-07-10T00:00:00"/>
    <x v="415"/>
    <x v="1"/>
    <s v="tier - 3"/>
    <x v="3"/>
    <x v="40"/>
  </r>
  <r>
    <s v="Id417"/>
    <s v="Angela"/>
    <n v="19.68"/>
    <n v="5.74"/>
    <s v="No"/>
    <x v="0"/>
    <s v="No"/>
    <n v="0"/>
    <s v="yes"/>
    <x v="2"/>
    <x v="1"/>
    <d v="1994-12-09T00:00:00"/>
    <x v="416"/>
    <x v="1"/>
    <s v="tier - 2"/>
    <x v="3"/>
    <x v="6"/>
  </r>
  <r>
    <s v="Id418"/>
    <s v="Allison"/>
    <n v="18.100000000000001"/>
    <n v="6.33"/>
    <s v="No"/>
    <x v="0"/>
    <s v="No"/>
    <n v="1"/>
    <s v="yes"/>
    <x v="3"/>
    <x v="1"/>
    <d v="1992-07-11T00:00:00"/>
    <x v="417"/>
    <x v="1"/>
    <s v="tier - 3"/>
    <x v="3"/>
    <x v="34"/>
  </r>
  <r>
    <s v="Id419"/>
    <s v="Caitlin O."/>
    <n v="29.64"/>
    <n v="4.28"/>
    <s v="yes"/>
    <x v="0"/>
    <s v="No"/>
    <n v="0"/>
    <s v="No"/>
    <x v="1"/>
    <x v="2"/>
    <d v="1996-09-28T00:00:00"/>
    <x v="418"/>
    <x v="1"/>
    <s v="tier - 1"/>
    <x v="2"/>
    <x v="45"/>
  </r>
  <r>
    <s v="Id420"/>
    <s v="Tracy M"/>
    <n v="25.3"/>
    <n v="9.4700000000000006"/>
    <s v="yes"/>
    <x v="0"/>
    <s v="No"/>
    <n v="2"/>
    <s v="yes"/>
    <x v="1"/>
    <x v="0"/>
    <d v="1970-10-12T00:00:00"/>
    <x v="419"/>
    <x v="1"/>
    <s v="tier - 3"/>
    <x v="0"/>
    <x v="2"/>
  </r>
  <r>
    <s v="Id421"/>
    <s v="Dustin M."/>
    <n v="27.6"/>
    <n v="4.8499999999999996"/>
    <s v="yes"/>
    <x v="0"/>
    <s v="No"/>
    <n v="0"/>
    <s v="No"/>
    <x v="1"/>
    <x v="2"/>
    <d v="1976-07-12T00:00:00"/>
    <x v="420"/>
    <x v="1"/>
    <s v="tier - 2"/>
    <x v="3"/>
    <x v="16"/>
  </r>
  <r>
    <s v="Id422"/>
    <s v="Jenny"/>
    <n v="27.645"/>
    <n v="11.03"/>
    <s v="yes"/>
    <x v="0"/>
    <s v="No"/>
    <n v="1"/>
    <s v="yes"/>
    <x v="1"/>
    <x v="0"/>
    <d v="1975-07-13T00:00:00"/>
    <x v="421"/>
    <x v="1"/>
    <s v="tier - 2"/>
    <x v="1"/>
    <x v="23"/>
  </r>
  <r>
    <s v="Id423"/>
    <s v="Emily"/>
    <n v="27.6"/>
    <n v="5.22"/>
    <s v="No"/>
    <x v="0"/>
    <s v="No"/>
    <n v="2"/>
    <s v="yes"/>
    <x v="1"/>
    <x v="2"/>
    <d v="1972-06-14T00:00:00"/>
    <x v="422"/>
    <x v="1"/>
    <s v="tier - 3"/>
    <x v="3"/>
    <x v="28"/>
  </r>
  <r>
    <s v="Id424"/>
    <s v="Fabienne"/>
    <n v="25.08"/>
    <n v="9.52"/>
    <s v="yes"/>
    <x v="0"/>
    <s v="No"/>
    <n v="2"/>
    <s v="No"/>
    <x v="1"/>
    <x v="0"/>
    <d v="1961-10-21T00:00:00"/>
    <x v="423"/>
    <x v="1"/>
    <s v="tier - 2"/>
    <x v="0"/>
    <x v="12"/>
  </r>
  <r>
    <s v="Id425"/>
    <s v="Jordan"/>
    <n v="30.02"/>
    <n v="11.09"/>
    <s v="No"/>
    <x v="0"/>
    <s v="No"/>
    <n v="0"/>
    <s v="No"/>
    <x v="0"/>
    <x v="0"/>
    <d v="1968-07-06T00:00:00"/>
    <x v="424"/>
    <x v="1"/>
    <s v="tier - 2"/>
    <x v="1"/>
    <x v="0"/>
  </r>
  <r>
    <s v="Id426"/>
    <s v="Matt"/>
    <n v="27.36"/>
    <n v="9.4499999999999993"/>
    <s v="yes"/>
    <x v="0"/>
    <s v="No"/>
    <n v="2"/>
    <s v="yes"/>
    <x v="1"/>
    <x v="0"/>
    <d v="1970-10-30T00:00:00"/>
    <x v="425"/>
    <x v="1"/>
    <s v="tier - 3"/>
    <x v="1"/>
    <x v="2"/>
  </r>
  <r>
    <s v="Id427"/>
    <s v="Taryn L"/>
    <n v="22.2"/>
    <n v="5.51"/>
    <s v="No"/>
    <x v="0"/>
    <s v="No"/>
    <n v="0"/>
    <s v="yes"/>
    <x v="2"/>
    <x v="2"/>
    <d v="1999-06-07T00:00:00"/>
    <x v="426"/>
    <x v="1"/>
    <s v="tier - 1"/>
    <x v="3"/>
    <x v="35"/>
  </r>
  <r>
    <s v="Id428"/>
    <s v="Temima"/>
    <n v="25.71"/>
    <n v="4.18"/>
    <s v="No"/>
    <x v="1"/>
    <s v="No"/>
    <n v="1"/>
    <s v="yes"/>
    <x v="1"/>
    <x v="2"/>
    <d v="2004-12-03T00:00:00"/>
    <x v="427"/>
    <x v="1"/>
    <s v="tier - 1"/>
    <x v="3"/>
    <x v="44"/>
  </r>
  <r>
    <s v="Id429"/>
    <s v="Jennifer"/>
    <n v="41.91"/>
    <n v="5.98"/>
    <s v="yes"/>
    <x v="0"/>
    <s v="No"/>
    <n v="1"/>
    <s v="No"/>
    <x v="0"/>
    <x v="1"/>
    <d v="1964-06-16T00:00:00"/>
    <x v="428"/>
    <x v="1"/>
    <s v="tier - 1"/>
    <x v="0"/>
    <x v="32"/>
  </r>
  <r>
    <s v="Id430"/>
    <s v="Serena M."/>
    <n v="25.85"/>
    <n v="10.16"/>
    <s v="No"/>
    <x v="0"/>
    <s v="No"/>
    <n v="0"/>
    <s v="yes"/>
    <x v="1"/>
    <x v="0"/>
    <d v="1974-08-10T00:00:00"/>
    <x v="429"/>
    <x v="1"/>
    <s v="tier - 1"/>
    <x v="0"/>
    <x v="19"/>
  </r>
  <r>
    <s v="Id431"/>
    <s v="Victoria M."/>
    <n v="23.844999999999999"/>
    <n v="11.71"/>
    <s v="No"/>
    <x v="0"/>
    <s v="No"/>
    <n v="2"/>
    <s v="yes"/>
    <x v="2"/>
    <x v="0"/>
    <d v="1973-10-13T00:00:00"/>
    <x v="430"/>
    <x v="1"/>
    <s v="tier - 2"/>
    <x v="2"/>
    <x v="29"/>
  </r>
  <r>
    <s v="Id432"/>
    <s v="Phoebe"/>
    <n v="30.59"/>
    <n v="5.23"/>
    <s v="No"/>
    <x v="0"/>
    <s v="Yes"/>
    <n v="1"/>
    <s v="No"/>
    <x v="0"/>
    <x v="2"/>
    <d v="2003-06-30T00:00:00"/>
    <x v="431"/>
    <x v="1"/>
    <s v="tier - 2"/>
    <x v="1"/>
    <x v="39"/>
  </r>
  <r>
    <s v="Id433"/>
    <s v="Corey"/>
    <n v="24.795000000000002"/>
    <n v="6.85"/>
    <s v="No"/>
    <x v="0"/>
    <s v="No"/>
    <n v="0"/>
    <s v="yes"/>
    <x v="2"/>
    <x v="0"/>
    <d v="1971-11-10T00:00:00"/>
    <x v="432"/>
    <x v="1"/>
    <s v="tier - 2"/>
    <x v="1"/>
    <x v="13"/>
  </r>
  <r>
    <s v="Id434"/>
    <s v="Rebecca"/>
    <n v="24.13"/>
    <n v="7.05"/>
    <s v="yes"/>
    <x v="0"/>
    <s v="No"/>
    <n v="2"/>
    <s v="yes"/>
    <x v="2"/>
    <x v="0"/>
    <d v="1970-12-08T00:00:00"/>
    <x v="433"/>
    <x v="1"/>
    <s v="tier - 3"/>
    <x v="1"/>
    <x v="2"/>
  </r>
  <r>
    <s v="Id435"/>
    <s v="Nicholas D"/>
    <n v="25.84"/>
    <n v="11.64"/>
    <s v="No"/>
    <x v="0"/>
    <s v="No"/>
    <n v="2"/>
    <s v="yes"/>
    <x v="1"/>
    <x v="0"/>
    <d v="1973-10-27T00:00:00"/>
    <x v="434"/>
    <x v="1"/>
    <s v="tier - 3"/>
    <x v="1"/>
    <x v="29"/>
  </r>
  <r>
    <s v="Id436"/>
    <s v="Christian"/>
    <n v="28"/>
    <n v="10.52"/>
    <s v="No"/>
    <x v="0"/>
    <s v="No"/>
    <n v="0"/>
    <s v="yes"/>
    <x v="1"/>
    <x v="0"/>
    <d v="1974-07-02T00:00:00"/>
    <x v="435"/>
    <x v="1"/>
    <s v="tier - 2"/>
    <x v="3"/>
    <x v="19"/>
  </r>
  <r>
    <s v="Id437"/>
    <s v="Jonathon S."/>
    <n v="34.1"/>
    <n v="4.01"/>
    <s v="yes"/>
    <x v="0"/>
    <s v="Yes"/>
    <n v="1"/>
    <s v="No"/>
    <x v="0"/>
    <x v="2"/>
    <d v="1983-09-26T00:00:00"/>
    <x v="436"/>
    <x v="1"/>
    <s v="tier - 2"/>
    <x v="0"/>
    <x v="33"/>
  </r>
  <r>
    <s v="Id438"/>
    <s v="Caroline"/>
    <n v="26.125"/>
    <n v="8.56"/>
    <s v="yes"/>
    <x v="0"/>
    <s v="No"/>
    <n v="1"/>
    <s v="yes"/>
    <x v="1"/>
    <x v="0"/>
    <d v="1975-12-13T00:00:00"/>
    <x v="437"/>
    <x v="1"/>
    <s v="tier - 3"/>
    <x v="2"/>
    <x v="23"/>
  </r>
  <r>
    <s v="Id439"/>
    <s v="Joshua D."/>
    <n v="25.6"/>
    <n v="10.5"/>
    <s v="No"/>
    <x v="0"/>
    <s v="No"/>
    <n v="2"/>
    <s v="yes"/>
    <x v="1"/>
    <x v="0"/>
    <d v="1973-09-22T00:00:00"/>
    <x v="438"/>
    <x v="1"/>
    <s v="tier - 2"/>
    <x v="3"/>
    <x v="29"/>
  </r>
  <r>
    <s v="Id440"/>
    <s v="Nichole"/>
    <n v="24.32"/>
    <n v="6.39"/>
    <s v="No"/>
    <x v="0"/>
    <s v="No"/>
    <n v="0"/>
    <s v="No"/>
    <x v="2"/>
    <x v="1"/>
    <d v="1994-06-03T00:00:00"/>
    <x v="439"/>
    <x v="1"/>
    <s v="tier - 3"/>
    <x v="2"/>
    <x v="20"/>
  </r>
  <r>
    <s v="Id441"/>
    <s v="Denise M"/>
    <n v="22.88"/>
    <n v="5.71"/>
    <s v="yes"/>
    <x v="0"/>
    <s v="Yes"/>
    <n v="1"/>
    <s v="yes"/>
    <x v="2"/>
    <x v="1"/>
    <d v="1969-08-14T00:00:00"/>
    <x v="440"/>
    <x v="1"/>
    <s v="tier - 3"/>
    <x v="0"/>
    <x v="15"/>
  </r>
  <r>
    <s v="Id442"/>
    <s v="Peter R."/>
    <n v="24.984999999999999"/>
    <n v="4.43"/>
    <s v="yes"/>
    <x v="0"/>
    <s v="Yes"/>
    <n v="1"/>
    <s v="No"/>
    <x v="1"/>
    <x v="2"/>
    <d v="1997-08-07T00:00:00"/>
    <x v="441"/>
    <x v="1"/>
    <s v="tier - 3"/>
    <x v="11"/>
    <x v="30"/>
  </r>
  <r>
    <s v="Id443"/>
    <s v="Johnson K"/>
    <n v="33.1"/>
    <n v="5.52"/>
    <s v="No"/>
    <x v="0"/>
    <s v="Yes"/>
    <n v="1"/>
    <s v="No"/>
    <x v="0"/>
    <x v="2"/>
    <d v="2003-10-14T00:00:00"/>
    <x v="442"/>
    <x v="1"/>
    <s v="tier - 2"/>
    <x v="3"/>
    <x v="39"/>
  </r>
  <r>
    <s v="Id444"/>
    <s v="Katherine"/>
    <n v="27.83"/>
    <n v="9.1999999999999993"/>
    <s v="yes"/>
    <x v="0"/>
    <s v="No"/>
    <n v="1"/>
    <s v="yes"/>
    <x v="1"/>
    <x v="0"/>
    <d v="1975-12-09T00:00:00"/>
    <x v="443"/>
    <x v="1"/>
    <s v="tier - 2"/>
    <x v="0"/>
    <x v="23"/>
  </r>
  <r>
    <s v="Id445"/>
    <s v="Lynda"/>
    <n v="30.875"/>
    <n v="10.97"/>
    <s v="yes"/>
    <x v="0"/>
    <s v="No"/>
    <n v="2"/>
    <s v="No"/>
    <x v="0"/>
    <x v="0"/>
    <d v="1970-07-09T00:00:00"/>
    <x v="444"/>
    <x v="1"/>
    <s v="tier - 2"/>
    <x v="2"/>
    <x v="2"/>
  </r>
  <r>
    <s v="Id446"/>
    <s v="Anthony"/>
    <n v="27.265000000000001"/>
    <n v="4.25"/>
    <s v="No"/>
    <x v="0"/>
    <s v="Yes"/>
    <n v="1"/>
    <s v="No"/>
    <x v="1"/>
    <x v="2"/>
    <d v="2003-09-25T00:00:00"/>
    <x v="445"/>
    <x v="1"/>
    <s v="tier - 1"/>
    <x v="1"/>
    <x v="39"/>
  </r>
  <r>
    <s v="Id447"/>
    <s v="Linnea C."/>
    <n v="26.7"/>
    <n v="5.23"/>
    <s v="No"/>
    <x v="0"/>
    <s v="Yes"/>
    <n v="1"/>
    <s v="yes"/>
    <x v="1"/>
    <x v="2"/>
    <d v="1979-08-14T00:00:00"/>
    <x v="446"/>
    <x v="2"/>
    <s v="tier - 2"/>
    <x v="3"/>
    <x v="18"/>
  </r>
  <r>
    <s v="Id448"/>
    <s v="Massimiliano A."/>
    <n v="29.925000000000001"/>
    <n v="5.96"/>
    <s v="yes"/>
    <x v="0"/>
    <s v="Yes"/>
    <n v="1"/>
    <s v="yes"/>
    <x v="0"/>
    <x v="1"/>
    <d v="1983-08-21T00:00:00"/>
    <x v="447"/>
    <x v="2"/>
    <s v="tier - 1"/>
    <x v="9"/>
    <x v="33"/>
  </r>
  <r>
    <s v="Id449"/>
    <s v="James M."/>
    <n v="19.95"/>
    <n v="4.29"/>
    <s v="yes"/>
    <x v="0"/>
    <s v="No"/>
    <n v="2"/>
    <s v="yes"/>
    <x v="2"/>
    <x v="2"/>
    <d v="1966-09-18T00:00:00"/>
    <x v="448"/>
    <x v="2"/>
    <s v="tier - 3"/>
    <x v="7"/>
    <x v="25"/>
  </r>
  <r>
    <s v="Id450"/>
    <s v="Lauren"/>
    <n v="24.225000000000001"/>
    <n v="4.09"/>
    <s v="No"/>
    <x v="0"/>
    <s v="No"/>
    <n v="0"/>
    <s v="No"/>
    <x v="2"/>
    <x v="2"/>
    <d v="1999-08-26T00:00:00"/>
    <x v="449"/>
    <x v="2"/>
    <s v="tier - 2"/>
    <x v="2"/>
    <x v="21"/>
  </r>
  <r>
    <s v="Id451"/>
    <s v="Michele V."/>
    <n v="28.12"/>
    <n v="4.88"/>
    <s v="No"/>
    <x v="0"/>
    <s v="No"/>
    <n v="0"/>
    <s v="yes"/>
    <x v="1"/>
    <x v="2"/>
    <d v="1982-08-27T00:00:00"/>
    <x v="450"/>
    <x v="1"/>
    <s v="tier - 3"/>
    <x v="2"/>
    <x v="37"/>
  </r>
  <r>
    <s v="Id452"/>
    <s v="Xiao"/>
    <n v="23.21"/>
    <n v="6.76"/>
    <s v="No"/>
    <x v="0"/>
    <s v="No"/>
    <n v="0"/>
    <s v="yes"/>
    <x v="2"/>
    <x v="0"/>
    <d v="1971-12-16T00:00:00"/>
    <x v="451"/>
    <x v="1"/>
    <s v="tier - 3"/>
    <x v="0"/>
    <x v="13"/>
  </r>
  <r>
    <s v="Id453"/>
    <s v="Harper L"/>
    <n v="23.98"/>
    <n v="10.67"/>
    <s v="No"/>
    <x v="0"/>
    <s v="No"/>
    <n v="0"/>
    <s v="No"/>
    <x v="2"/>
    <x v="0"/>
    <d v="1965-09-24T00:00:00"/>
    <x v="452"/>
    <x v="2"/>
    <s v="tier - 1"/>
    <x v="0"/>
    <x v="11"/>
  </r>
  <r>
    <s v="Id454"/>
    <s v="Nick"/>
    <n v="30"/>
    <n v="6.21"/>
    <s v="No"/>
    <x v="0"/>
    <s v="No"/>
    <n v="0"/>
    <s v="yes"/>
    <x v="0"/>
    <x v="1"/>
    <d v="1980-12-12T00:00:00"/>
    <x v="453"/>
    <x v="1"/>
    <s v="tier - 2"/>
    <x v="3"/>
    <x v="26"/>
  </r>
  <r>
    <s v="Id455"/>
    <s v="Scott"/>
    <n v="17.350000000000001"/>
    <n v="5.03"/>
    <s v="yes"/>
    <x v="0"/>
    <s v="No"/>
    <n v="0"/>
    <s v="yes"/>
    <x v="3"/>
    <x v="2"/>
    <d v="2001-10-28T00:00:00"/>
    <x v="454"/>
    <x v="2"/>
    <s v="tier - 1"/>
    <x v="3"/>
    <x v="46"/>
  </r>
  <r>
    <s v="Id456"/>
    <s v="Wilson"/>
    <n v="22.704999999999998"/>
    <n v="5.27"/>
    <s v="No"/>
    <x v="0"/>
    <s v="No"/>
    <n v="0"/>
    <s v="No"/>
    <x v="2"/>
    <x v="2"/>
    <d v="1989-12-14T00:00:00"/>
    <x v="455"/>
    <x v="2"/>
    <s v="tier - 1"/>
    <x v="1"/>
    <x v="4"/>
  </r>
  <r>
    <s v="Id457"/>
    <s v="Lee"/>
    <n v="25.41"/>
    <n v="10.53"/>
    <s v="yes"/>
    <x v="0"/>
    <s v="No"/>
    <n v="1"/>
    <s v="yes"/>
    <x v="1"/>
    <x v="0"/>
    <d v="1975-06-19T00:00:00"/>
    <x v="456"/>
    <x v="2"/>
    <s v="tier - 3"/>
    <x v="0"/>
    <x v="23"/>
  </r>
  <r>
    <s v="Id458"/>
    <s v="Shizhong"/>
    <n v="18.23"/>
    <n v="5.78"/>
    <s v="No"/>
    <x v="0"/>
    <s v="Yes"/>
    <n v="1"/>
    <s v="yes"/>
    <x v="3"/>
    <x v="1"/>
    <d v="2003-06-28T00:00:00"/>
    <x v="457"/>
    <x v="1"/>
    <s v="tier - 1"/>
    <x v="3"/>
    <x v="39"/>
  </r>
  <r>
    <s v="Id459"/>
    <s v="Marie-Claire"/>
    <n v="24.7"/>
    <n v="4.3600000000000003"/>
    <s v="No"/>
    <x v="0"/>
    <s v="Yes"/>
    <n v="1"/>
    <s v="yes"/>
    <x v="2"/>
    <x v="2"/>
    <d v="1979-07-17T00:00:00"/>
    <x v="458"/>
    <x v="2"/>
    <s v="tier - 1"/>
    <x v="1"/>
    <x v="18"/>
  </r>
  <r>
    <s v="Id460"/>
    <s v="Todd J."/>
    <n v="37.4"/>
    <n v="9.7200000000000006"/>
    <s v="yes"/>
    <x v="0"/>
    <s v="Yes"/>
    <n v="1"/>
    <s v="No"/>
    <x v="0"/>
    <x v="0"/>
    <d v="1963-09-27T00:00:00"/>
    <x v="459"/>
    <x v="2"/>
    <s v="tier - 1"/>
    <x v="3"/>
    <x v="8"/>
  </r>
  <r>
    <s v="Id461"/>
    <s v="Carolyn"/>
    <n v="26.885000000000002"/>
    <n v="5.18"/>
    <s v="No"/>
    <x v="0"/>
    <s v="Yes"/>
    <n v="1"/>
    <s v="yes"/>
    <x v="1"/>
    <x v="2"/>
    <d v="1979-11-28T00:00:00"/>
    <x v="460"/>
    <x v="2"/>
    <s v="tier - 2"/>
    <x v="1"/>
    <x v="18"/>
  </r>
  <r>
    <s v="Id462"/>
    <s v="Lindsey"/>
    <n v="25.27"/>
    <n v="5.29"/>
    <s v="No"/>
    <x v="0"/>
    <s v="Yes"/>
    <n v="1"/>
    <s v="yes"/>
    <x v="1"/>
    <x v="2"/>
    <d v="1979-08-20T00:00:00"/>
    <x v="461"/>
    <x v="2"/>
    <s v="tier - 1"/>
    <x v="2"/>
    <x v="18"/>
  </r>
  <r>
    <s v="Id463"/>
    <s v="Marissa D"/>
    <n v="23.655000000000001"/>
    <n v="4.8600000000000003"/>
    <s v="yes"/>
    <x v="0"/>
    <s v="No"/>
    <n v="0"/>
    <s v="yes"/>
    <x v="2"/>
    <x v="2"/>
    <d v="1976-09-18T00:00:00"/>
    <x v="462"/>
    <x v="2"/>
    <s v="tier - 1"/>
    <x v="1"/>
    <x v="16"/>
  </r>
  <r>
    <s v="Id464"/>
    <s v="Jean Luc"/>
    <n v="55.05"/>
    <n v="7.66"/>
    <s v="No"/>
    <x v="0"/>
    <s v="No"/>
    <n v="0"/>
    <s v="No"/>
    <x v="0"/>
    <x v="0"/>
    <d v="1962-07-16T00:00:00"/>
    <x v="463"/>
    <x v="1"/>
    <s v="tier - 2"/>
    <x v="1"/>
    <x v="5"/>
  </r>
  <r>
    <s v="Id465"/>
    <s v="Danielle"/>
    <n v="24.89"/>
    <n v="6.1"/>
    <s v="yes"/>
    <x v="0"/>
    <s v="Yes"/>
    <n v="1"/>
    <s v="yes"/>
    <x v="2"/>
    <x v="1"/>
    <d v="1983-10-25T00:00:00"/>
    <x v="464"/>
    <x v="2"/>
    <s v="tier - 3"/>
    <x v="2"/>
    <x v="33"/>
  </r>
  <r>
    <s v="Id466"/>
    <s v="Jim"/>
    <n v="18.715"/>
    <n v="4.4400000000000004"/>
    <s v="No"/>
    <x v="0"/>
    <s v="No"/>
    <n v="0"/>
    <s v="No"/>
    <x v="2"/>
    <x v="2"/>
    <d v="1999-08-12T00:00:00"/>
    <x v="465"/>
    <x v="1"/>
    <s v="tier - 3"/>
    <x v="1"/>
    <x v="21"/>
  </r>
  <r>
    <s v="Id467"/>
    <s v="Matthew T"/>
    <n v="28.12"/>
    <n v="6.15"/>
    <s v="No"/>
    <x v="0"/>
    <s v="No"/>
    <n v="0"/>
    <s v="yes"/>
    <x v="1"/>
    <x v="1"/>
    <d v="1990-09-21T00:00:00"/>
    <x v="466"/>
    <x v="1"/>
    <s v="tier - 2"/>
    <x v="1"/>
    <x v="41"/>
  </r>
  <r>
    <s v="Id468"/>
    <s v="Rachel L."/>
    <n v="26.6"/>
    <n v="4.53"/>
    <s v="No"/>
    <x v="0"/>
    <s v="No"/>
    <n v="0"/>
    <s v="yes"/>
    <x v="1"/>
    <x v="2"/>
    <d v="1980-10-04T00:00:00"/>
    <x v="467"/>
    <x v="1"/>
    <s v="tier - 1"/>
    <x v="1"/>
    <x v="26"/>
  </r>
  <r>
    <s v="Id469"/>
    <s v="Corina"/>
    <n v="30.114999999999998"/>
    <n v="5.48"/>
    <s v="No"/>
    <x v="1"/>
    <s v="No"/>
    <n v="1"/>
    <s v="No"/>
    <x v="0"/>
    <x v="2"/>
    <d v="2004-08-04T00:00:00"/>
    <x v="468"/>
    <x v="2"/>
    <s v="tier - 1"/>
    <x v="2"/>
    <x v="44"/>
  </r>
  <r>
    <s v="Id470"/>
    <s v="Guannan"/>
    <n v="24.605"/>
    <n v="5.48"/>
    <s v="No"/>
    <x v="0"/>
    <s v="No"/>
    <n v="0"/>
    <s v="yes"/>
    <x v="2"/>
    <x v="2"/>
    <d v="1980-08-10T00:00:00"/>
    <x v="469"/>
    <x v="2"/>
    <s v="tier - 3"/>
    <x v="9"/>
    <x v="26"/>
  </r>
  <r>
    <s v="Id471"/>
    <s v="Don"/>
    <n v="29.6"/>
    <n v="8.1"/>
    <s v="No"/>
    <x v="0"/>
    <s v="No"/>
    <n v="0"/>
    <s v="No"/>
    <x v="1"/>
    <x v="0"/>
    <d v="1974-06-03T00:00:00"/>
    <x v="470"/>
    <x v="2"/>
    <s v="tier - 2"/>
    <x v="3"/>
    <x v="29"/>
  </r>
  <r>
    <s v="Id472"/>
    <s v="Chris"/>
    <n v="24.42"/>
    <n v="7.16"/>
    <s v="No"/>
    <x v="0"/>
    <s v="No"/>
    <n v="0"/>
    <s v="yes"/>
    <x v="2"/>
    <x v="0"/>
    <d v="1974-12-14T00:00:00"/>
    <x v="471"/>
    <x v="2"/>
    <s v="tier - 2"/>
    <x v="0"/>
    <x v="19"/>
  </r>
  <r>
    <s v="Id473"/>
    <s v="Gavin V."/>
    <n v="20.9"/>
    <n v="4.55"/>
    <s v="yes"/>
    <x v="0"/>
    <s v="Yes"/>
    <n v="1"/>
    <s v="yes"/>
    <x v="2"/>
    <x v="2"/>
    <d v="1969-06-26T00:00:00"/>
    <x v="472"/>
    <x v="2"/>
    <s v="tier - 1"/>
    <x v="0"/>
    <x v="15"/>
  </r>
  <r>
    <s v="Id474"/>
    <s v="David"/>
    <n v="22.895"/>
    <n v="6.03"/>
    <s v="No"/>
    <x v="0"/>
    <s v="No"/>
    <n v="0"/>
    <s v="yes"/>
    <x v="2"/>
    <x v="1"/>
    <d v="1977-06-23T00:00:00"/>
    <x v="473"/>
    <x v="2"/>
    <s v="tier - 3"/>
    <x v="1"/>
    <x v="1"/>
  </r>
  <r>
    <s v="Id475"/>
    <s v="Jatin"/>
    <n v="28.3"/>
    <n v="5.47"/>
    <s v="yes"/>
    <x v="0"/>
    <s v="Yes"/>
    <n v="1"/>
    <s v="yes"/>
    <x v="1"/>
    <x v="2"/>
    <d v="1983-09-02T00:00:00"/>
    <x v="474"/>
    <x v="2"/>
    <s v="tier - 2"/>
    <x v="3"/>
    <x v="33"/>
  </r>
  <r>
    <s v="Id476"/>
    <s v="J P. II"/>
    <n v="54.3"/>
    <n v="4.1500000000000004"/>
    <s v="yes"/>
    <x v="0"/>
    <s v="No"/>
    <n v="1"/>
    <s v="No"/>
    <x v="0"/>
    <x v="2"/>
    <d v="1964-06-19T00:00:00"/>
    <x v="475"/>
    <x v="1"/>
    <s v="tier - 3"/>
    <x v="1"/>
    <x v="32"/>
  </r>
  <r>
    <s v="Id477"/>
    <s v="Angela M."/>
    <n v="33.344999999999999"/>
    <n v="11.32"/>
    <s v="yes"/>
    <x v="0"/>
    <s v="No"/>
    <n v="1"/>
    <s v="No"/>
    <x v="0"/>
    <x v="0"/>
    <d v="1975-08-08T00:00:00"/>
    <x v="476"/>
    <x v="1"/>
    <s v="tier - 1"/>
    <x v="2"/>
    <x v="23"/>
  </r>
  <r>
    <s v="Id478"/>
    <s v="Blake K."/>
    <n v="33"/>
    <n v="9.51"/>
    <s v="yes"/>
    <x v="0"/>
    <s v="No"/>
    <n v="0"/>
    <s v="No"/>
    <x v="0"/>
    <x v="0"/>
    <d v="1967-10-08T00:00:00"/>
    <x v="477"/>
    <x v="1"/>
    <s v="tier - 3"/>
    <x v="0"/>
    <x v="22"/>
  </r>
  <r>
    <s v="Id479"/>
    <s v="Brian T."/>
    <n v="28.024999999999999"/>
    <n v="7.67"/>
    <s v="yes"/>
    <x v="0"/>
    <s v="No"/>
    <n v="1"/>
    <s v="yes"/>
    <x v="1"/>
    <x v="0"/>
    <d v="1986-08-04T00:00:00"/>
    <x v="478"/>
    <x v="1"/>
    <s v="tier - 3"/>
    <x v="6"/>
    <x v="27"/>
  </r>
  <r>
    <s v="Id480"/>
    <s v="Damon"/>
    <n v="28.69"/>
    <n v="6.23"/>
    <s v="No"/>
    <x v="0"/>
    <s v="No"/>
    <n v="1"/>
    <s v="yes"/>
    <x v="1"/>
    <x v="1"/>
    <d v="1992-11-14T00:00:00"/>
    <x v="479"/>
    <x v="2"/>
    <s v="tier - 1"/>
    <x v="1"/>
    <x v="34"/>
  </r>
  <r>
    <s v="Id481"/>
    <s v="Jeffrey"/>
    <n v="40.28"/>
    <n v="8.9"/>
    <s v="No"/>
    <x v="0"/>
    <s v="No"/>
    <n v="0"/>
    <s v="No"/>
    <x v="0"/>
    <x v="0"/>
    <d v="1965-10-01T00:00:00"/>
    <x v="480"/>
    <x v="2"/>
    <s v="tier - 2"/>
    <x v="9"/>
    <x v="11"/>
  </r>
  <r>
    <s v="Id482"/>
    <s v="Malcolm J."/>
    <n v="37.299999999999997"/>
    <n v="7.79"/>
    <s v="yes"/>
    <x v="0"/>
    <s v="No"/>
    <n v="0"/>
    <s v="No"/>
    <x v="0"/>
    <x v="0"/>
    <d v="1967-11-17T00:00:00"/>
    <x v="481"/>
    <x v="1"/>
    <s v="tier - 3"/>
    <x v="3"/>
    <x v="22"/>
  </r>
  <r>
    <s v="Id483"/>
    <s v="Margaret B."/>
    <n v="54.47"/>
    <n v="4.49"/>
    <s v="yes"/>
    <x v="0"/>
    <s v="No"/>
    <n v="2"/>
    <s v="No"/>
    <x v="0"/>
    <x v="2"/>
    <d v="1966-06-09T00:00:00"/>
    <x v="482"/>
    <x v="2"/>
    <s v="tier - 2"/>
    <x v="1"/>
    <x v="25"/>
  </r>
  <r>
    <s v="Id484"/>
    <s v="Helen"/>
    <n v="38.06"/>
    <n v="5.24"/>
    <s v="yes"/>
    <x v="0"/>
    <s v="Yes"/>
    <n v="1"/>
    <s v="No"/>
    <x v="0"/>
    <x v="2"/>
    <d v="1969-12-13T00:00:00"/>
    <x v="483"/>
    <x v="1"/>
    <s v="tier - 2"/>
    <x v="0"/>
    <x v="15"/>
  </r>
  <r>
    <s v="Id485"/>
    <s v="Matthew"/>
    <n v="51.47"/>
    <n v="9.6"/>
    <s v="No"/>
    <x v="0"/>
    <s v="No"/>
    <n v="0"/>
    <s v="No"/>
    <x v="0"/>
    <x v="0"/>
    <d v="1962-06-18T00:00:00"/>
    <x v="484"/>
    <x v="1"/>
    <s v="tier - 1"/>
    <x v="1"/>
    <x v="5"/>
  </r>
  <r>
    <s v="Id486"/>
    <s v="Jeff"/>
    <n v="29.8"/>
    <n v="5.78"/>
    <s v="yes"/>
    <x v="0"/>
    <s v="No"/>
    <n v="0"/>
    <s v="No"/>
    <x v="1"/>
    <x v="1"/>
    <d v="1985-07-12T00:00:00"/>
    <x v="485"/>
    <x v="2"/>
    <s v="tier - 2"/>
    <x v="3"/>
    <x v="17"/>
  </r>
  <r>
    <s v="Id487"/>
    <s v=".  Tara R"/>
    <n v="49.77"/>
    <n v="7.02"/>
    <s v="No"/>
    <x v="0"/>
    <s v="No"/>
    <n v="0"/>
    <s v="No"/>
    <x v="0"/>
    <x v="0"/>
    <d v="1962-11-02T00:00:00"/>
    <x v="486"/>
    <x v="2"/>
    <s v="tier - 2"/>
    <x v="12"/>
    <x v="5"/>
  </r>
  <r>
    <s v="Id488"/>
    <s v="Kristin"/>
    <n v="25.555"/>
    <n v="4.09"/>
    <s v="yes"/>
    <x v="0"/>
    <s v="No"/>
    <n v="0"/>
    <s v="yes"/>
    <x v="1"/>
    <x v="2"/>
    <d v="1985-08-17T00:00:00"/>
    <x v="487"/>
    <x v="2"/>
    <s v="tier - 1"/>
    <x v="2"/>
    <x v="17"/>
  </r>
  <r>
    <s v="Id489"/>
    <s v="Timothy"/>
    <n v="29.64"/>
    <n v="4.93"/>
    <s v="No"/>
    <x v="0"/>
    <s v="Yes"/>
    <n v="1"/>
    <s v="No"/>
    <x v="1"/>
    <x v="2"/>
    <d v="1993-07-07T00:00:00"/>
    <x v="488"/>
    <x v="2"/>
    <s v="tier - 3"/>
    <x v="4"/>
    <x v="20"/>
  </r>
  <r>
    <s v="Id490"/>
    <s v="Scott"/>
    <n v="53.93"/>
    <n v="5.34"/>
    <s v="yes"/>
    <x v="0"/>
    <s v="No"/>
    <n v="2"/>
    <s v="No"/>
    <x v="0"/>
    <x v="2"/>
    <d v="1966-07-22T00:00:00"/>
    <x v="489"/>
    <x v="1"/>
    <s v="tier - 3"/>
    <x v="1"/>
    <x v="25"/>
  </r>
  <r>
    <s v="Id491"/>
    <s v="Carly E"/>
    <n v="28.024999999999999"/>
    <n v="5.65"/>
    <s v="No"/>
    <x v="0"/>
    <s v="No"/>
    <n v="1"/>
    <s v="yes"/>
    <x v="1"/>
    <x v="2"/>
    <d v="1987-07-17T00:00:00"/>
    <x v="490"/>
    <x v="1"/>
    <s v="tier - 3"/>
    <x v="1"/>
    <x v="38"/>
  </r>
  <r>
    <s v="Id492"/>
    <s v="Lisa"/>
    <n v="27.5"/>
    <n v="4.49"/>
    <s v="No"/>
    <x v="0"/>
    <s v="No"/>
    <n v="0"/>
    <s v="No"/>
    <x v="1"/>
    <x v="2"/>
    <d v="1994-06-08T00:00:00"/>
    <x v="491"/>
    <x v="1"/>
    <s v="tier - 1"/>
    <x v="3"/>
    <x v="20"/>
  </r>
  <r>
    <s v="Id493"/>
    <s v="Stacey"/>
    <n v="21.8"/>
    <n v="10.55"/>
    <s v="No"/>
    <x v="0"/>
    <s v="No"/>
    <n v="0"/>
    <s v="yes"/>
    <x v="2"/>
    <x v="0"/>
    <d v="2002-10-09T00:00:00"/>
    <x v="492"/>
    <x v="2"/>
    <s v="tier - 3"/>
    <x v="3"/>
    <x v="42"/>
  </r>
  <r>
    <s v="Id494"/>
    <s v="Louis"/>
    <n v="26.41"/>
    <n v="4.92"/>
    <s v="yes"/>
    <x v="0"/>
    <s v="Yes"/>
    <n v="1"/>
    <s v="yes"/>
    <x v="1"/>
    <x v="2"/>
    <d v="1983-12-06T00:00:00"/>
    <x v="493"/>
    <x v="1"/>
    <s v="tier - 1"/>
    <x v="4"/>
    <x v="33"/>
  </r>
  <r>
    <s v="Id495"/>
    <s v="Brian R."/>
    <n v="27.835000000000001"/>
    <n v="5.9"/>
    <s v="yes"/>
    <x v="0"/>
    <s v="No"/>
    <n v="1"/>
    <s v="yes"/>
    <x v="1"/>
    <x v="1"/>
    <d v="1988-12-25T00:00:00"/>
    <x v="494"/>
    <x v="1"/>
    <s v="tier - 1"/>
    <x v="1"/>
    <x v="24"/>
  </r>
  <r>
    <s v="Id496"/>
    <s v=".  Jessica"/>
    <n v="51.74"/>
    <n v="4.9800000000000004"/>
    <s v="yes"/>
    <x v="0"/>
    <s v="No"/>
    <n v="2"/>
    <s v="No"/>
    <x v="0"/>
    <x v="2"/>
    <d v="1966-08-10T00:00:00"/>
    <x v="495"/>
    <x v="0"/>
    <s v="tier - 3"/>
    <x v="12"/>
    <x v="25"/>
  </r>
  <r>
    <s v="Id497"/>
    <s v="Dawn M."/>
    <n v="23.37"/>
    <n v="5.8"/>
    <s v="No"/>
    <x v="0"/>
    <s v="No"/>
    <n v="0"/>
    <s v="yes"/>
    <x v="2"/>
    <x v="1"/>
    <d v="1980-11-09T00:00:00"/>
    <x v="496"/>
    <x v="0"/>
    <s v="tier - 2"/>
    <x v="2"/>
    <x v="26"/>
  </r>
  <r>
    <s v="Id498"/>
    <s v="Chris"/>
    <n v="29.7"/>
    <n v="6.21"/>
    <s v="yes"/>
    <x v="0"/>
    <s v="Yes"/>
    <n v="1"/>
    <s v="yes"/>
    <x v="1"/>
    <x v="1"/>
    <d v="1997-12-18T00:00:00"/>
    <x v="497"/>
    <x v="0"/>
    <s v="tier - 3"/>
    <x v="3"/>
    <x v="30"/>
  </r>
  <r>
    <s v="Id499"/>
    <s v="Karen"/>
    <n v="20.045000000000002"/>
    <n v="6.17"/>
    <s v="No"/>
    <x v="0"/>
    <s v="Yes"/>
    <n v="1"/>
    <s v="yes"/>
    <x v="2"/>
    <x v="1"/>
    <d v="1979-10-30T00:00:00"/>
    <x v="498"/>
    <x v="0"/>
    <s v="tier - 1"/>
    <x v="2"/>
    <x v="18"/>
  </r>
  <r>
    <s v="Id500"/>
    <s v="Jessica"/>
    <n v="27.83"/>
    <n v="5.36"/>
    <s v="No"/>
    <x v="0"/>
    <s v="No"/>
    <n v="2"/>
    <s v="No"/>
    <x v="1"/>
    <x v="2"/>
    <d v="1972-10-14T00:00:00"/>
    <x v="499"/>
    <x v="0"/>
    <s v="tier - 3"/>
    <x v="0"/>
    <x v="28"/>
  </r>
  <r>
    <s v="Id501"/>
    <s v="Mathieu"/>
    <n v="28.93"/>
    <n v="5.2"/>
    <s v="No"/>
    <x v="0"/>
    <s v="No"/>
    <n v="0"/>
    <s v="yes"/>
    <x v="1"/>
    <x v="2"/>
    <d v="1990-10-08T00:00:00"/>
    <x v="500"/>
    <x v="0"/>
    <s v="tier - 2"/>
    <x v="0"/>
    <x v="41"/>
  </r>
  <r>
    <s v="Id502"/>
    <s v="Kam S."/>
    <n v="33.82"/>
    <n v="5.42"/>
    <s v="No"/>
    <x v="0"/>
    <s v="No"/>
    <n v="0"/>
    <s v="No"/>
    <x v="0"/>
    <x v="2"/>
    <d v="1994-07-27T00:00:00"/>
    <x v="501"/>
    <x v="0"/>
    <s v="tier - 2"/>
    <x v="1"/>
    <x v="6"/>
  </r>
  <r>
    <s v="Id503"/>
    <s v="Valerie A"/>
    <n v="20.234999999999999"/>
    <n v="6.84"/>
    <s v="No"/>
    <x v="0"/>
    <s v="No"/>
    <n v="0"/>
    <s v="yes"/>
    <x v="2"/>
    <x v="0"/>
    <d v="1978-07-24T00:00:00"/>
    <x v="502"/>
    <x v="0"/>
    <s v="tier - 1"/>
    <x v="2"/>
    <x v="9"/>
  </r>
  <r>
    <s v="Id504"/>
    <s v="Freya R"/>
    <n v="49.2"/>
    <n v="10.9"/>
    <s v="yes"/>
    <x v="0"/>
    <s v="Yes"/>
    <n v="1"/>
    <s v="No"/>
    <x v="0"/>
    <x v="0"/>
    <d v="1963-06-14T00:00:00"/>
    <x v="503"/>
    <x v="0"/>
    <s v="tier - 3"/>
    <x v="1"/>
    <x v="8"/>
  </r>
  <r>
    <s v="Id505"/>
    <s v="Jennifer"/>
    <n v="26.4"/>
    <n v="4.87"/>
    <s v="yes"/>
    <x v="0"/>
    <s v="No"/>
    <n v="0"/>
    <s v="yes"/>
    <x v="1"/>
    <x v="2"/>
    <d v="1985-09-17T00:00:00"/>
    <x v="504"/>
    <x v="0"/>
    <s v="tier - 1"/>
    <x v="0"/>
    <x v="17"/>
  </r>
  <r>
    <s v="Id506"/>
    <s v="Kara"/>
    <n v="28.38"/>
    <n v="6.07"/>
    <s v="No"/>
    <x v="0"/>
    <s v="No"/>
    <n v="1"/>
    <s v="yes"/>
    <x v="1"/>
    <x v="1"/>
    <d v="1992-08-19T00:00:00"/>
    <x v="505"/>
    <x v="0"/>
    <s v="tier - 2"/>
    <x v="0"/>
    <x v="34"/>
  </r>
  <r>
    <s v="Id507"/>
    <s v="Bradley A."/>
    <n v="24.64"/>
    <n v="4.33"/>
    <s v="No"/>
    <x v="0"/>
    <s v="No"/>
    <n v="0"/>
    <s v="yes"/>
    <x v="2"/>
    <x v="2"/>
    <d v="1980-12-08T00:00:00"/>
    <x v="506"/>
    <x v="0"/>
    <s v="tier - 1"/>
    <x v="0"/>
    <x v="26"/>
  </r>
  <r>
    <s v="Id508"/>
    <s v="Brendan"/>
    <n v="39.71"/>
    <n v="5.83"/>
    <s v="No"/>
    <x v="0"/>
    <s v="No"/>
    <n v="1"/>
    <s v="No"/>
    <x v="0"/>
    <x v="1"/>
    <d v="1987-07-30T00:00:00"/>
    <x v="507"/>
    <x v="0"/>
    <s v="tier - 3"/>
    <x v="9"/>
    <x v="38"/>
  </r>
  <r>
    <s v="Id509"/>
    <s v="Amber R"/>
    <n v="22.22"/>
    <n v="5.5"/>
    <s v="No"/>
    <x v="0"/>
    <s v="No"/>
    <n v="0"/>
    <s v="yes"/>
    <x v="2"/>
    <x v="2"/>
    <d v="1982-12-15T00:00:00"/>
    <x v="508"/>
    <x v="0"/>
    <s v="tier - 1"/>
    <x v="0"/>
    <x v="37"/>
  </r>
  <r>
    <s v="Id510"/>
    <s v="Sean K"/>
    <n v="33.344999999999999"/>
    <n v="4.79"/>
    <s v="No"/>
    <x v="0"/>
    <s v="Yes"/>
    <n v="1"/>
    <s v="No"/>
    <x v="0"/>
    <x v="2"/>
    <d v="1993-08-06T00:00:00"/>
    <x v="509"/>
    <x v="0"/>
    <s v="tier - 3"/>
    <x v="1"/>
    <x v="20"/>
  </r>
  <r>
    <s v="Id511"/>
    <s v="Rick"/>
    <n v="24.42"/>
    <n v="5.81"/>
    <s v="No"/>
    <x v="0"/>
    <s v="No"/>
    <n v="1"/>
    <s v="yes"/>
    <x v="2"/>
    <x v="1"/>
    <d v="1987-09-30T00:00:00"/>
    <x v="510"/>
    <x v="0"/>
    <s v="tier - 3"/>
    <x v="0"/>
    <x v="38"/>
  </r>
  <r>
    <s v="Id512"/>
    <s v="Matthew"/>
    <n v="29.81"/>
    <n v="5.58"/>
    <s v="No"/>
    <x v="0"/>
    <s v="No"/>
    <n v="0"/>
    <s v="yes"/>
    <x v="1"/>
    <x v="2"/>
    <d v="1991-10-24T00:00:00"/>
    <x v="511"/>
    <x v="0"/>
    <s v="tier - 3"/>
    <x v="0"/>
    <x v="3"/>
  </r>
  <r>
    <s v="Id513"/>
    <s v="Brady"/>
    <n v="51.18"/>
    <n v="4.4000000000000004"/>
    <s v="yes"/>
    <x v="0"/>
    <s v="No"/>
    <n v="2"/>
    <s v="No"/>
    <x v="0"/>
    <x v="2"/>
    <d v="1966-08-15T00:00:00"/>
    <x v="512"/>
    <x v="0"/>
    <s v="tier - 1"/>
    <x v="1"/>
    <x v="25"/>
  </r>
  <r>
    <s v="Id514"/>
    <s v="Kameko"/>
    <n v="51.37"/>
    <n v="8.18"/>
    <s v="yes"/>
    <x v="0"/>
    <s v="No"/>
    <n v="0"/>
    <s v="No"/>
    <x v="0"/>
    <x v="0"/>
    <d v="1967-12-29T00:00:00"/>
    <x v="513"/>
    <x v="0"/>
    <s v="tier - 1"/>
    <x v="1"/>
    <x v="22"/>
  </r>
  <r>
    <s v="Id515"/>
    <s v="Jeremy A"/>
    <n v="36.19"/>
    <n v="5.52"/>
    <s v="yes"/>
    <x v="0"/>
    <s v="No"/>
    <n v="0"/>
    <s v="No"/>
    <x v="0"/>
    <x v="2"/>
    <d v="1985-11-28T00:00:00"/>
    <x v="514"/>
    <x v="0"/>
    <s v="tier - 3"/>
    <x v="0"/>
    <x v="17"/>
  </r>
  <r>
    <s v="Id516"/>
    <s v="Daniel"/>
    <n v="25.9"/>
    <n v="4.84"/>
    <s v="No"/>
    <x v="0"/>
    <s v="No"/>
    <n v="0"/>
    <s v="yes"/>
    <x v="1"/>
    <x v="2"/>
    <d v="1991-11-16T00:00:00"/>
    <x v="515"/>
    <x v="0"/>
    <s v="tier - 3"/>
    <x v="3"/>
    <x v="3"/>
  </r>
  <r>
    <s v="Id517"/>
    <s v="Amanda"/>
    <n v="35.72"/>
    <n v="4.08"/>
    <s v="No"/>
    <x v="0"/>
    <s v="Yes"/>
    <n v="1"/>
    <s v="No"/>
    <x v="0"/>
    <x v="2"/>
    <d v="1979-10-02T00:00:00"/>
    <x v="516"/>
    <x v="0"/>
    <s v="tier - 1"/>
    <x v="2"/>
    <x v="18"/>
  </r>
  <r>
    <s v="Id518"/>
    <s v="Karen"/>
    <n v="27.94"/>
    <n v="4.4800000000000004"/>
    <s v="No"/>
    <x v="0"/>
    <s v="Yes"/>
    <n v="1"/>
    <s v="yes"/>
    <x v="1"/>
    <x v="2"/>
    <d v="1993-12-28T00:00:00"/>
    <x v="517"/>
    <x v="0"/>
    <s v="tier - 2"/>
    <x v="0"/>
    <x v="20"/>
  </r>
  <r>
    <s v="Id519"/>
    <s v="Gregory"/>
    <n v="27.1"/>
    <n v="5.73"/>
    <s v="No"/>
    <x v="0"/>
    <s v="No"/>
    <n v="0"/>
    <s v="yes"/>
    <x v="1"/>
    <x v="1"/>
    <d v="1989-07-05T00:00:00"/>
    <x v="518"/>
    <x v="0"/>
    <s v="tier - 3"/>
    <x v="3"/>
    <x v="4"/>
  </r>
  <r>
    <s v="Id520"/>
    <s v="Sabine"/>
    <n v="18.3"/>
    <n v="5.46"/>
    <s v="yes"/>
    <x v="0"/>
    <s v="Yes"/>
    <n v="1"/>
    <s v="yes"/>
    <x v="3"/>
    <x v="2"/>
    <d v="1983-09-19T00:00:00"/>
    <x v="519"/>
    <x v="0"/>
    <s v="tier - 3"/>
    <x v="3"/>
    <x v="33"/>
  </r>
  <r>
    <s v="Id521"/>
    <s v="Joseph"/>
    <n v="25.3"/>
    <n v="5.0199999999999996"/>
    <s v="yes"/>
    <x v="0"/>
    <s v="No"/>
    <n v="1"/>
    <s v="yes"/>
    <x v="1"/>
    <x v="2"/>
    <d v="1988-08-24T00:00:00"/>
    <x v="520"/>
    <x v="0"/>
    <s v="tier - 3"/>
    <x v="0"/>
    <x v="24"/>
  </r>
  <r>
    <s v="Id522"/>
    <s v="Adam"/>
    <n v="38.83"/>
    <n v="6.36"/>
    <s v="No"/>
    <x v="0"/>
    <s v="No"/>
    <n v="1"/>
    <s v="No"/>
    <x v="0"/>
    <x v="1"/>
    <d v="1992-10-30T00:00:00"/>
    <x v="521"/>
    <x v="0"/>
    <s v="tier - 1"/>
    <x v="0"/>
    <x v="34"/>
  </r>
  <r>
    <s v="Id523"/>
    <s v="Karolyn A"/>
    <n v="27.6"/>
    <n v="5.36"/>
    <s v="No"/>
    <x v="0"/>
    <s v="No"/>
    <n v="1"/>
    <s v="No"/>
    <x v="1"/>
    <x v="2"/>
    <d v="1998-08-06T00:00:00"/>
    <x v="522"/>
    <x v="0"/>
    <s v="tier - 3"/>
    <x v="3"/>
    <x v="35"/>
  </r>
  <r>
    <s v="Id524"/>
    <s v=".  Anita L."/>
    <n v="46.4"/>
    <n v="8.3699999999999992"/>
    <s v="yes"/>
    <x v="0"/>
    <s v="Yes"/>
    <n v="1"/>
    <s v="No"/>
    <x v="0"/>
    <x v="0"/>
    <d v="1963-11-20T00:00:00"/>
    <x v="523"/>
    <x v="0"/>
    <s v="tier - 1"/>
    <x v="12"/>
    <x v="8"/>
  </r>
  <r>
    <s v="Id525"/>
    <s v="Laura E."/>
    <n v="51.92"/>
    <n v="5.18"/>
    <s v="yes"/>
    <x v="0"/>
    <s v="Yes"/>
    <n v="1"/>
    <s v="No"/>
    <x v="0"/>
    <x v="2"/>
    <d v="1969-10-03T00:00:00"/>
    <x v="524"/>
    <x v="0"/>
    <s v="tier - 3"/>
    <x v="1"/>
    <x v="15"/>
  </r>
  <r>
    <s v="Id526"/>
    <s v="Sarah"/>
    <n v="32.395000000000003"/>
    <n v="5.68"/>
    <s v="yes"/>
    <x v="0"/>
    <s v="No"/>
    <n v="1"/>
    <s v="No"/>
    <x v="0"/>
    <x v="2"/>
    <d v="1995-12-27T00:00:00"/>
    <x v="525"/>
    <x v="0"/>
    <s v="tier - 2"/>
    <x v="2"/>
    <x v="40"/>
  </r>
  <r>
    <s v="Id527"/>
    <s v=".  Ashley E"/>
    <n v="46.19"/>
    <n v="7.31"/>
    <s v="yes"/>
    <x v="0"/>
    <s v="Yes"/>
    <n v="1"/>
    <s v="No"/>
    <x v="0"/>
    <x v="0"/>
    <d v="1963-06-06T00:00:00"/>
    <x v="526"/>
    <x v="0"/>
    <s v="tier - 1"/>
    <x v="12"/>
    <x v="5"/>
  </r>
  <r>
    <s v="Id528"/>
    <s v="Lindsey"/>
    <n v="27.93"/>
    <n v="4.67"/>
    <s v="No"/>
    <x v="0"/>
    <s v="Yes"/>
    <n v="1"/>
    <s v="No"/>
    <x v="1"/>
    <x v="2"/>
    <d v="2003-09-24T00:00:00"/>
    <x v="527"/>
    <x v="0"/>
    <s v="tier - 3"/>
    <x v="1"/>
    <x v="39"/>
  </r>
  <r>
    <s v="Id529"/>
    <s v="Alan"/>
    <n v="45.62"/>
    <n v="6.87"/>
    <s v="No"/>
    <x v="0"/>
    <s v="No"/>
    <n v="0"/>
    <s v="No"/>
    <x v="0"/>
    <x v="0"/>
    <d v="1962-07-18T00:00:00"/>
    <x v="528"/>
    <x v="0"/>
    <s v="tier - 1"/>
    <x v="8"/>
    <x v="5"/>
  </r>
  <r>
    <s v="Id530"/>
    <s v="Dan R."/>
    <n v="35.31"/>
    <n v="5.87"/>
    <s v="No"/>
    <x v="0"/>
    <s v="Yes"/>
    <n v="1"/>
    <s v="No"/>
    <x v="0"/>
    <x v="1"/>
    <d v="1979-12-15T00:00:00"/>
    <x v="529"/>
    <x v="0"/>
    <s v="tier - 2"/>
    <x v="0"/>
    <x v="18"/>
  </r>
  <r>
    <s v="Id531"/>
    <s v="Katie"/>
    <n v="30.4"/>
    <n v="4.07"/>
    <s v="yes"/>
    <x v="0"/>
    <s v="No"/>
    <n v="1"/>
    <s v="No"/>
    <x v="0"/>
    <x v="2"/>
    <d v="1995-07-28T00:00:00"/>
    <x v="530"/>
    <x v="0"/>
    <s v="tier - 1"/>
    <x v="1"/>
    <x v="40"/>
  </r>
  <r>
    <s v="Id532"/>
    <s v="Eric"/>
    <n v="20.13"/>
    <n v="6.47"/>
    <s v="No"/>
    <x v="0"/>
    <s v="Yes"/>
    <n v="1"/>
    <s v="yes"/>
    <x v="2"/>
    <x v="0"/>
    <d v="1979-11-19T00:00:00"/>
    <x v="531"/>
    <x v="0"/>
    <s v="tier - 1"/>
    <x v="0"/>
    <x v="18"/>
  </r>
  <r>
    <s v="Id533"/>
    <s v="Cathryn"/>
    <n v="23.655000000000001"/>
    <n v="5.14"/>
    <s v="No"/>
    <x v="0"/>
    <s v="No"/>
    <n v="1"/>
    <s v="yes"/>
    <x v="2"/>
    <x v="2"/>
    <d v="1992-08-27T00:00:00"/>
    <x v="532"/>
    <x v="0"/>
    <s v="tier - 2"/>
    <x v="1"/>
    <x v="34"/>
  </r>
  <r>
    <s v="Id534"/>
    <s v="Brendan"/>
    <n v="49.05"/>
    <n v="9.77"/>
    <s v="yes"/>
    <x v="0"/>
    <s v="No"/>
    <n v="0"/>
    <s v="No"/>
    <x v="0"/>
    <x v="0"/>
    <d v="1967-06-30T00:00:00"/>
    <x v="533"/>
    <x v="0"/>
    <s v="tier - 1"/>
    <x v="8"/>
    <x v="22"/>
  </r>
  <r>
    <s v="Id535"/>
    <s v="Shauna"/>
    <n v="51.94"/>
    <n v="8.8000000000000007"/>
    <s v="yes"/>
    <x v="0"/>
    <s v="No"/>
    <n v="2"/>
    <s v="No"/>
    <x v="0"/>
    <x v="0"/>
    <d v="1970-09-17T00:00:00"/>
    <x v="534"/>
    <x v="0"/>
    <s v="tier - 3"/>
    <x v="1"/>
    <x v="2"/>
  </r>
  <r>
    <s v="Id536"/>
    <s v="Terence"/>
    <n v="29.83"/>
    <n v="5.84"/>
    <s v="No"/>
    <x v="0"/>
    <s v="No"/>
    <n v="1"/>
    <s v="yes"/>
    <x v="1"/>
    <x v="1"/>
    <d v="1998-12-23T00:00:00"/>
    <x v="535"/>
    <x v="0"/>
    <s v="tier - 1"/>
    <x v="9"/>
    <x v="35"/>
  </r>
  <r>
    <s v="Id537"/>
    <s v="Marisol"/>
    <n v="22.6"/>
    <n v="10.43"/>
    <s v="yes"/>
    <x v="0"/>
    <s v="No"/>
    <n v="1"/>
    <s v="yes"/>
    <x v="2"/>
    <x v="0"/>
    <d v="1986-11-12T00:00:00"/>
    <x v="536"/>
    <x v="0"/>
    <s v="tier - 3"/>
    <x v="3"/>
    <x v="27"/>
  </r>
  <r>
    <s v="Id538"/>
    <s v="Lindsay"/>
    <n v="46.69"/>
    <n v="4.25"/>
    <s v="yes"/>
    <x v="0"/>
    <s v="No"/>
    <n v="1"/>
    <s v="No"/>
    <x v="0"/>
    <x v="2"/>
    <d v="1964-11-26T00:00:00"/>
    <x v="537"/>
    <x v="0"/>
    <s v="tier - 2"/>
    <x v="1"/>
    <x v="32"/>
  </r>
  <r>
    <s v="Id539"/>
    <s v="Katie"/>
    <n v="28.49"/>
    <n v="4.8899999999999997"/>
    <s v="No"/>
    <x v="0"/>
    <s v="No"/>
    <n v="0"/>
    <s v="yes"/>
    <x v="1"/>
    <x v="2"/>
    <d v="1999-08-15T00:00:00"/>
    <x v="538"/>
    <x v="0"/>
    <s v="tier - 2"/>
    <x v="0"/>
    <x v="21"/>
  </r>
  <r>
    <s v="Id540"/>
    <s v="Daniel"/>
    <n v="28.5"/>
    <n v="5.55"/>
    <s v="yes"/>
    <x v="0"/>
    <s v="No"/>
    <n v="1"/>
    <s v="yes"/>
    <x v="1"/>
    <x v="2"/>
    <d v="1995-07-04T00:00:00"/>
    <x v="539"/>
    <x v="0"/>
    <s v="tier - 3"/>
    <x v="1"/>
    <x v="40"/>
  </r>
  <r>
    <s v="Id541"/>
    <s v="Brett W"/>
    <n v="24.4"/>
    <n v="4.5199999999999996"/>
    <s v="No"/>
    <x v="0"/>
    <s v="No"/>
    <n v="1"/>
    <s v="yes"/>
    <x v="2"/>
    <x v="2"/>
    <d v="1992-09-25T00:00:00"/>
    <x v="540"/>
    <x v="0"/>
    <s v="tier - 3"/>
    <x v="3"/>
    <x v="34"/>
  </r>
  <r>
    <s v="Id542"/>
    <s v="Dylan J"/>
    <n v="29.15"/>
    <n v="4.45"/>
    <s v="yes"/>
    <x v="0"/>
    <s v="No"/>
    <n v="1"/>
    <s v="yes"/>
    <x v="1"/>
    <x v="2"/>
    <d v="1995-08-03T00:00:00"/>
    <x v="541"/>
    <x v="0"/>
    <s v="tier - 1"/>
    <x v="0"/>
    <x v="40"/>
  </r>
  <r>
    <s v="Id543"/>
    <s v="Elizabeth"/>
    <n v="27.28"/>
    <n v="4.72"/>
    <s v="No"/>
    <x v="1"/>
    <s v="No"/>
    <n v="1"/>
    <s v="yes"/>
    <x v="1"/>
    <x v="2"/>
    <d v="2004-08-10T00:00:00"/>
    <x v="542"/>
    <x v="0"/>
    <s v="tier - 3"/>
    <x v="0"/>
    <x v="44"/>
  </r>
  <r>
    <s v="Id544"/>
    <s v="Brooke M."/>
    <n v="32.229999999999997"/>
    <n v="4.6500000000000004"/>
    <s v="yes"/>
    <x v="0"/>
    <s v="Yes"/>
    <n v="1"/>
    <s v="No"/>
    <x v="0"/>
    <x v="2"/>
    <d v="1997-06-15T00:00:00"/>
    <x v="543"/>
    <x v="0"/>
    <s v="tier - 1"/>
    <x v="0"/>
    <x v="30"/>
  </r>
  <r>
    <s v="Id545"/>
    <s v=".  Teiko"/>
    <n v="44.2"/>
    <n v="11.34"/>
    <s v="yes"/>
    <x v="0"/>
    <s v="Yes"/>
    <n v="1"/>
    <s v="No"/>
    <x v="0"/>
    <x v="0"/>
    <d v="1963-10-04T00:00:00"/>
    <x v="544"/>
    <x v="0"/>
    <s v="tier - 2"/>
    <x v="12"/>
    <x v="8"/>
  </r>
  <r>
    <s v="Id546"/>
    <s v="Zachary"/>
    <n v="29.734999999999999"/>
    <n v="4.53"/>
    <s v="No"/>
    <x v="0"/>
    <s v="Yes"/>
    <n v="1"/>
    <s v="No"/>
    <x v="1"/>
    <x v="2"/>
    <d v="1993-10-12T00:00:00"/>
    <x v="545"/>
    <x v="0"/>
    <s v="tier - 1"/>
    <x v="1"/>
    <x v="20"/>
  </r>
  <r>
    <s v="Id547"/>
    <s v="Johannah"/>
    <n v="28.31"/>
    <n v="6.35"/>
    <s v="No"/>
    <x v="0"/>
    <s v="No"/>
    <n v="0"/>
    <s v="yes"/>
    <x v="1"/>
    <x v="1"/>
    <d v="1999-10-24T00:00:00"/>
    <x v="546"/>
    <x v="0"/>
    <s v="tier - 1"/>
    <x v="1"/>
    <x v="21"/>
  </r>
  <r>
    <s v="Id548"/>
    <s v="Ryan A"/>
    <n v="46.62"/>
    <n v="8.51"/>
    <s v="No"/>
    <x v="0"/>
    <s v="No"/>
    <n v="0"/>
    <s v="No"/>
    <x v="0"/>
    <x v="0"/>
    <d v="1965-08-17T00:00:00"/>
    <x v="547"/>
    <x v="0"/>
    <s v="tier - 2"/>
    <x v="1"/>
    <x v="11"/>
  </r>
  <r>
    <s v="Id549"/>
    <s v="Andres Sr."/>
    <n v="51.75"/>
    <n v="8.59"/>
    <s v="yes"/>
    <x v="0"/>
    <s v="No"/>
    <n v="1"/>
    <s v="No"/>
    <x v="0"/>
    <x v="0"/>
    <d v="1975-07-27T00:00:00"/>
    <x v="548"/>
    <x v="0"/>
    <s v="tier - 3"/>
    <x v="8"/>
    <x v="23"/>
  </r>
  <r>
    <s v="Id550"/>
    <s v="Bryan"/>
    <n v="25.7"/>
    <n v="4.13"/>
    <s v="yes"/>
    <x v="0"/>
    <s v="No"/>
    <n v="0"/>
    <s v="yes"/>
    <x v="1"/>
    <x v="2"/>
    <d v="2001-07-28T00:00:00"/>
    <x v="549"/>
    <x v="0"/>
    <s v="tier - 2"/>
    <x v="3"/>
    <x v="46"/>
  </r>
  <r>
    <s v="Id551"/>
    <s v="Lizette"/>
    <n v="31.79"/>
    <n v="4.55"/>
    <s v="No"/>
    <x v="0"/>
    <s v="No"/>
    <n v="0"/>
    <s v="No"/>
    <x v="0"/>
    <x v="2"/>
    <d v="1977-06-17T00:00:00"/>
    <x v="550"/>
    <x v="0"/>
    <s v="tier - 2"/>
    <x v="0"/>
    <x v="1"/>
  </r>
  <r>
    <s v="Id552"/>
    <s v="Don"/>
    <n v="24.795000000000002"/>
    <n v="4.5199999999999996"/>
    <s v="No"/>
    <x v="0"/>
    <s v="No"/>
    <n v="0"/>
    <s v="yes"/>
    <x v="2"/>
    <x v="2"/>
    <d v="1989-10-04T00:00:00"/>
    <x v="551"/>
    <x v="0"/>
    <s v="tier - 2"/>
    <x v="6"/>
    <x v="4"/>
  </r>
  <r>
    <s v="Id553"/>
    <s v="Jeb"/>
    <n v="53.98"/>
    <n v="5.07"/>
    <s v="No"/>
    <x v="0"/>
    <s v="Yes"/>
    <n v="1"/>
    <s v="No"/>
    <x v="0"/>
    <x v="2"/>
    <d v="1979-08-12T00:00:00"/>
    <x v="552"/>
    <x v="0"/>
    <s v="tier - 3"/>
    <x v="1"/>
    <x v="18"/>
  </r>
  <r>
    <s v="Id554"/>
    <s v="Amy R."/>
    <n v="41.325000000000003"/>
    <n v="4.04"/>
    <s v="yes"/>
    <x v="0"/>
    <s v="Yes"/>
    <n v="1"/>
    <s v="No"/>
    <x v="0"/>
    <x v="2"/>
    <d v="1997-09-26T00:00:00"/>
    <x v="553"/>
    <x v="0"/>
    <s v="tier - 2"/>
    <x v="2"/>
    <x v="30"/>
  </r>
  <r>
    <s v="Id555"/>
    <s v="Brian"/>
    <n v="51.65"/>
    <n v="5.3"/>
    <s v="yes"/>
    <x v="0"/>
    <s v="No"/>
    <n v="0"/>
    <s v="No"/>
    <x v="0"/>
    <x v="2"/>
    <d v="1976-09-12T00:00:00"/>
    <x v="554"/>
    <x v="0"/>
    <s v="tier - 2"/>
    <x v="1"/>
    <x v="16"/>
  </r>
  <r>
    <s v="Id556"/>
    <s v="Mike G"/>
    <n v="44.52"/>
    <n v="8.64"/>
    <s v="yes"/>
    <x v="0"/>
    <s v="Yes"/>
    <n v="1"/>
    <s v="No"/>
    <x v="0"/>
    <x v="0"/>
    <d v="1963-07-08T00:00:00"/>
    <x v="555"/>
    <x v="0"/>
    <s v="tier - 2"/>
    <x v="1"/>
    <x v="8"/>
  </r>
  <r>
    <s v="Id557"/>
    <s v="Simonezitrone Sr."/>
    <n v="53.29"/>
    <n v="4.03"/>
    <s v="No"/>
    <x v="0"/>
    <s v="Yes"/>
    <n v="1"/>
    <s v="No"/>
    <x v="0"/>
    <x v="2"/>
    <d v="1979-07-10T00:00:00"/>
    <x v="556"/>
    <x v="0"/>
    <s v="tier - 2"/>
    <x v="1"/>
    <x v="18"/>
  </r>
  <r>
    <s v="Id558"/>
    <s v="Nicholas"/>
    <n v="46.63"/>
    <n v="4.26"/>
    <s v="yes"/>
    <x v="0"/>
    <s v="No"/>
    <n v="2"/>
    <s v="No"/>
    <x v="0"/>
    <x v="2"/>
    <d v="1966-10-21T00:00:00"/>
    <x v="557"/>
    <x v="0"/>
    <s v="tier - 3"/>
    <x v="1"/>
    <x v="25"/>
  </r>
  <r>
    <s v="Id559"/>
    <s v="Angela M"/>
    <n v="28.88"/>
    <n v="5.35"/>
    <s v="No"/>
    <x v="0"/>
    <s v="Yes"/>
    <n v="1"/>
    <s v="yes"/>
    <x v="1"/>
    <x v="2"/>
    <d v="2003-10-14T00:00:00"/>
    <x v="558"/>
    <x v="0"/>
    <s v="tier - 1"/>
    <x v="1"/>
    <x v="39"/>
  </r>
  <r>
    <s v="Id560"/>
    <s v="Oz"/>
    <n v="23.98"/>
    <n v="4.9000000000000004"/>
    <s v="No"/>
    <x v="0"/>
    <s v="No"/>
    <n v="0"/>
    <s v="No"/>
    <x v="2"/>
    <x v="2"/>
    <d v="1994-12-01T00:00:00"/>
    <x v="559"/>
    <x v="0"/>
    <s v="tier - 3"/>
    <x v="0"/>
    <x v="6"/>
  </r>
  <r>
    <s v="Id561"/>
    <s v="Erin M."/>
    <n v="23.65"/>
    <n v="4.5"/>
    <s v="No"/>
    <x v="0"/>
    <s v="No"/>
    <n v="0"/>
    <s v="No"/>
    <x v="2"/>
    <x v="2"/>
    <d v="1990-08-25T00:00:00"/>
    <x v="560"/>
    <x v="0"/>
    <s v="tier - 3"/>
    <x v="0"/>
    <x v="41"/>
  </r>
  <r>
    <s v="Id562"/>
    <s v="Bobby E."/>
    <n v="49.09"/>
    <n v="8.3800000000000008"/>
    <s v="yes"/>
    <x v="0"/>
    <s v="No"/>
    <n v="2"/>
    <s v="No"/>
    <x v="0"/>
    <x v="0"/>
    <d v="1970-09-26T00:00:00"/>
    <x v="561"/>
    <x v="0"/>
    <s v="tier - 3"/>
    <x v="1"/>
    <x v="2"/>
  </r>
  <r>
    <s v="Id563"/>
    <s v="Daniel P."/>
    <n v="28.024999999999999"/>
    <n v="7.03"/>
    <s v="No"/>
    <x v="0"/>
    <s v="No"/>
    <n v="0"/>
    <s v="yes"/>
    <x v="1"/>
    <x v="0"/>
    <d v="2002-08-25T00:00:00"/>
    <x v="562"/>
    <x v="0"/>
    <s v="tier - 1"/>
    <x v="1"/>
    <x v="42"/>
  </r>
  <r>
    <s v="Id564"/>
    <s v="Marie E."/>
    <n v="43.32"/>
    <n v="8.75"/>
    <s v="yes"/>
    <x v="0"/>
    <s v="Yes"/>
    <n v="1"/>
    <s v="No"/>
    <x v="0"/>
    <x v="0"/>
    <d v="1963-09-16T00:00:00"/>
    <x v="563"/>
    <x v="0"/>
    <s v="tier - 2"/>
    <x v="1"/>
    <x v="8"/>
  </r>
  <r>
    <s v="Id565"/>
    <s v=".  Katie"/>
    <n v="45.92"/>
    <n v="9.51"/>
    <s v="No"/>
    <x v="0"/>
    <s v="No"/>
    <n v="0"/>
    <s v="No"/>
    <x v="0"/>
    <x v="0"/>
    <d v="1968-12-12T00:00:00"/>
    <x v="564"/>
    <x v="0"/>
    <s v="tier - 1"/>
    <x v="12"/>
    <x v="0"/>
  </r>
  <r>
    <s v="Id566"/>
    <s v="Eric D"/>
    <n v="44.03"/>
    <n v="9.36"/>
    <s v="No"/>
    <x v="0"/>
    <s v="No"/>
    <n v="0"/>
    <s v="No"/>
    <x v="0"/>
    <x v="0"/>
    <d v="1965-11-16T00:00:00"/>
    <x v="565"/>
    <x v="0"/>
    <s v="tier - 2"/>
    <x v="8"/>
    <x v="11"/>
  </r>
  <r>
    <s v="Id567"/>
    <s v="Tara"/>
    <n v="24.6"/>
    <n v="4.8099999999999996"/>
    <s v="No"/>
    <x v="0"/>
    <s v="No"/>
    <n v="0"/>
    <s v="yes"/>
    <x v="2"/>
    <x v="2"/>
    <d v="1990-11-29T00:00:00"/>
    <x v="566"/>
    <x v="0"/>
    <s v="tier - 2"/>
    <x v="3"/>
    <x v="41"/>
  </r>
  <r>
    <s v="Id568"/>
    <s v="Haley L"/>
    <n v="49.15"/>
    <n v="8.08"/>
    <s v="No"/>
    <x v="0"/>
    <s v="No"/>
    <n v="0"/>
    <s v="No"/>
    <x v="0"/>
    <x v="0"/>
    <d v="1971-07-08T00:00:00"/>
    <x v="567"/>
    <x v="0"/>
    <s v="tier - 1"/>
    <x v="1"/>
    <x v="13"/>
  </r>
  <r>
    <s v="Id569"/>
    <s v="Kayla B."/>
    <n v="28.31"/>
    <n v="6.29"/>
    <s v="No"/>
    <x v="0"/>
    <s v="Yes"/>
    <n v="1"/>
    <s v="yes"/>
    <x v="1"/>
    <x v="1"/>
    <d v="2003-11-02T00:00:00"/>
    <x v="568"/>
    <x v="1"/>
    <s v="tier - 1"/>
    <x v="1"/>
    <x v="39"/>
  </r>
  <r>
    <s v="Id570"/>
    <s v="Mark D."/>
    <n v="22.99"/>
    <n v="6.29"/>
    <s v="No"/>
    <x v="0"/>
    <s v="No"/>
    <n v="1"/>
    <s v="yes"/>
    <x v="2"/>
    <x v="1"/>
    <d v="1992-10-18T00:00:00"/>
    <x v="569"/>
    <x v="1"/>
    <s v="tier - 1"/>
    <x v="1"/>
    <x v="34"/>
  </r>
  <r>
    <s v="Id571"/>
    <s v="Patrick J."/>
    <n v="29.07"/>
    <n v="5.12"/>
    <s v="No"/>
    <x v="0"/>
    <s v="Yes"/>
    <n v="1"/>
    <s v="yes"/>
    <x v="1"/>
    <x v="2"/>
    <d v="2003-09-01T00:00:00"/>
    <x v="570"/>
    <x v="1"/>
    <s v="tier - 3"/>
    <x v="1"/>
    <x v="39"/>
  </r>
  <r>
    <s v="Id572"/>
    <s v="Alejandro"/>
    <n v="42.02"/>
    <n v="9.9499999999999993"/>
    <s v="yes"/>
    <x v="0"/>
    <s v="Yes"/>
    <n v="1"/>
    <s v="No"/>
    <x v="0"/>
    <x v="0"/>
    <d v="1963-12-12T00:00:00"/>
    <x v="571"/>
    <x v="1"/>
    <s v="tier - 3"/>
    <x v="8"/>
    <x v="8"/>
  </r>
  <r>
    <s v="Id573"/>
    <s v=".  Beth A"/>
    <n v="49.07"/>
    <n v="9.08"/>
    <s v="yes"/>
    <x v="0"/>
    <s v="No"/>
    <n v="1"/>
    <s v="No"/>
    <x v="0"/>
    <x v="0"/>
    <d v="1975-08-25T00:00:00"/>
    <x v="572"/>
    <x v="1"/>
    <s v="tier - 3"/>
    <x v="12"/>
    <x v="23"/>
  </r>
  <r>
    <s v="Id574"/>
    <s v="Jason R"/>
    <n v="19.8"/>
    <n v="4.82"/>
    <s v="No"/>
    <x v="0"/>
    <s v="No"/>
    <n v="0"/>
    <s v="yes"/>
    <x v="2"/>
    <x v="2"/>
    <d v="1982-09-22T00:00:00"/>
    <x v="573"/>
    <x v="1"/>
    <s v="tier - 1"/>
    <x v="0"/>
    <x v="37"/>
  </r>
  <r>
    <s v="Id575"/>
    <s v="Yoshinori"/>
    <n v="27.36"/>
    <n v="4.6500000000000004"/>
    <s v="No"/>
    <x v="1"/>
    <s v="No"/>
    <n v="1"/>
    <s v="yes"/>
    <x v="1"/>
    <x v="2"/>
    <d v="2004-11-18T00:00:00"/>
    <x v="574"/>
    <x v="1"/>
    <s v="tier - 2"/>
    <x v="9"/>
    <x v="44"/>
  </r>
  <r>
    <s v="Id576"/>
    <s v="Adrienne G."/>
    <n v="42.95"/>
    <n v="5.16"/>
    <s v="yes"/>
    <x v="0"/>
    <s v="No"/>
    <n v="1"/>
    <s v="No"/>
    <x v="0"/>
    <x v="2"/>
    <d v="1964-06-07T00:00:00"/>
    <x v="575"/>
    <x v="1"/>
    <s v="tier - 2"/>
    <x v="1"/>
    <x v="8"/>
  </r>
  <r>
    <s v="Id577"/>
    <s v=".  Meredith"/>
    <n v="42.66"/>
    <n v="10.44"/>
    <s v="No"/>
    <x v="0"/>
    <s v="No"/>
    <n v="0"/>
    <s v="No"/>
    <x v="0"/>
    <x v="0"/>
    <d v="1965-12-16T00:00:00"/>
    <x v="576"/>
    <x v="1"/>
    <s v="tier - 2"/>
    <x v="12"/>
    <x v="11"/>
  </r>
  <r>
    <s v="Id578"/>
    <s v="Junyong"/>
    <n v="33.630000000000003"/>
    <n v="5.69"/>
    <s v="No"/>
    <x v="0"/>
    <s v="No"/>
    <n v="1"/>
    <s v="No"/>
    <x v="0"/>
    <x v="2"/>
    <d v="1998-11-03T00:00:00"/>
    <x v="577"/>
    <x v="1"/>
    <s v="tier - 3"/>
    <x v="4"/>
    <x v="35"/>
  </r>
  <r>
    <s v="Id579"/>
    <s v="Kristen A."/>
    <n v="26.84"/>
    <n v="6.5"/>
    <s v="No"/>
    <x v="0"/>
    <s v="No"/>
    <n v="0"/>
    <s v="yes"/>
    <x v="1"/>
    <x v="0"/>
    <d v="2002-07-28T00:00:00"/>
    <x v="578"/>
    <x v="1"/>
    <s v="tier - 3"/>
    <x v="0"/>
    <x v="42"/>
  </r>
  <r>
    <s v="Id580"/>
    <s v="Maria I."/>
    <n v="28.3"/>
    <n v="5.73"/>
    <s v="No"/>
    <x v="0"/>
    <s v="Yes"/>
    <n v="1"/>
    <s v="yes"/>
    <x v="1"/>
    <x v="1"/>
    <d v="2003-09-26T00:00:00"/>
    <x v="579"/>
    <x v="1"/>
    <s v="tier - 2"/>
    <x v="3"/>
    <x v="39"/>
  </r>
  <r>
    <s v="Id581"/>
    <s v="Jonathan"/>
    <n v="27.06"/>
    <n v="5.74"/>
    <s v="yes"/>
    <x v="0"/>
    <s v="No"/>
    <n v="0"/>
    <s v="yes"/>
    <x v="1"/>
    <x v="1"/>
    <d v="1996-08-10T00:00:00"/>
    <x v="580"/>
    <x v="1"/>
    <s v="tier - 3"/>
    <x v="0"/>
    <x v="45"/>
  </r>
  <r>
    <s v="Id582"/>
    <s v="Phil"/>
    <n v="47.13"/>
    <n v="8.6999999999999993"/>
    <s v="No"/>
    <x v="0"/>
    <s v="No"/>
    <n v="0"/>
    <s v="No"/>
    <x v="0"/>
    <x v="0"/>
    <d v="1971-08-22T00:00:00"/>
    <x v="581"/>
    <x v="1"/>
    <s v="tier - 2"/>
    <x v="8"/>
    <x v="13"/>
  </r>
  <r>
    <s v="Id583"/>
    <s v="Benjamina C"/>
    <n v="51.72"/>
    <n v="5.09"/>
    <s v="No"/>
    <x v="0"/>
    <s v="No"/>
    <n v="0"/>
    <s v="No"/>
    <x v="0"/>
    <x v="2"/>
    <d v="1980-09-16T00:00:00"/>
    <x v="582"/>
    <x v="1"/>
    <s v="tier - 3"/>
    <x v="1"/>
    <x v="26"/>
  </r>
  <r>
    <s v="Id584"/>
    <s v="Christopher"/>
    <n v="48.59"/>
    <n v="5.57"/>
    <s v="No"/>
    <x v="0"/>
    <s v="No"/>
    <n v="0"/>
    <s v="No"/>
    <x v="0"/>
    <x v="2"/>
    <d v="1977-12-25T00:00:00"/>
    <x v="583"/>
    <x v="1"/>
    <s v="tier - 3"/>
    <x v="8"/>
    <x v="1"/>
  </r>
  <r>
    <s v="Id585"/>
    <s v="Alison B"/>
    <n v="45.18"/>
    <n v="10.87"/>
    <s v="No"/>
    <x v="0"/>
    <s v="No"/>
    <n v="0"/>
    <s v="No"/>
    <x v="0"/>
    <x v="0"/>
    <d v="1968-10-21T00:00:00"/>
    <x v="584"/>
    <x v="1"/>
    <s v="tier - 3"/>
    <x v="1"/>
    <x v="0"/>
  </r>
  <r>
    <s v="Id586"/>
    <s v="Caroline"/>
    <n v="27.9"/>
    <n v="6.02"/>
    <s v="No"/>
    <x v="0"/>
    <s v="Yes"/>
    <n v="1"/>
    <s v="yes"/>
    <x v="1"/>
    <x v="1"/>
    <d v="2003-08-10T00:00:00"/>
    <x v="585"/>
    <x v="1"/>
    <s v="tier - 2"/>
    <x v="3"/>
    <x v="39"/>
  </r>
  <r>
    <s v="Id587"/>
    <s v="Alexis N"/>
    <n v="51.33"/>
    <n v="7"/>
    <s v="No"/>
    <x v="0"/>
    <s v="No"/>
    <n v="0"/>
    <s v="No"/>
    <x v="0"/>
    <x v="0"/>
    <d v="1974-09-08T00:00:00"/>
    <x v="586"/>
    <x v="1"/>
    <s v="tier - 3"/>
    <x v="3"/>
    <x v="19"/>
  </r>
  <r>
    <s v="Id588"/>
    <s v="Shanda L"/>
    <n v="30.59"/>
    <n v="5.56"/>
    <s v="yes"/>
    <x v="0"/>
    <s v="No"/>
    <n v="1"/>
    <s v="No"/>
    <x v="0"/>
    <x v="2"/>
    <d v="1995-08-19T00:00:00"/>
    <x v="587"/>
    <x v="1"/>
    <s v="tier - 3"/>
    <x v="2"/>
    <x v="40"/>
  </r>
  <r>
    <s v="Id589"/>
    <s v=".  Lacey"/>
    <n v="39.229999999999997"/>
    <n v="8.4499999999999993"/>
    <s v="No"/>
    <x v="0"/>
    <s v="No"/>
    <n v="0"/>
    <s v="No"/>
    <x v="0"/>
    <x v="0"/>
    <d v="1962-06-29T00:00:00"/>
    <x v="588"/>
    <x v="1"/>
    <s v="tier - 2"/>
    <x v="12"/>
    <x v="5"/>
  </r>
  <r>
    <s v="Id590"/>
    <s v="Laurette"/>
    <n v="19.094999999999999"/>
    <n v="6.19"/>
    <s v="No"/>
    <x v="0"/>
    <s v="No"/>
    <n v="0"/>
    <s v="yes"/>
    <x v="2"/>
    <x v="1"/>
    <d v="1989-08-23T00:00:00"/>
    <x v="589"/>
    <x v="1"/>
    <s v="tier - 2"/>
    <x v="2"/>
    <x v="4"/>
  </r>
  <r>
    <s v="Id591"/>
    <s v="Jason"/>
    <n v="49.72"/>
    <n v="7.71"/>
    <s v="No"/>
    <x v="0"/>
    <s v="No"/>
    <n v="0"/>
    <s v="No"/>
    <x v="0"/>
    <x v="0"/>
    <d v="1974-08-28T00:00:00"/>
    <x v="590"/>
    <x v="1"/>
    <s v="tier - 1"/>
    <x v="1"/>
    <x v="19"/>
  </r>
  <r>
    <s v="Id592"/>
    <s v="Mary"/>
    <n v="21.754999999999999"/>
    <n v="4.63"/>
    <s v="No"/>
    <x v="0"/>
    <s v="Yes"/>
    <n v="1"/>
    <s v="yes"/>
    <x v="2"/>
    <x v="2"/>
    <d v="1993-12-05T00:00:00"/>
    <x v="591"/>
    <x v="1"/>
    <s v="tier - 1"/>
    <x v="2"/>
    <x v="20"/>
  </r>
  <r>
    <s v="Id593"/>
    <s v="Kati A"/>
    <n v="48.39"/>
    <n v="4.6100000000000003"/>
    <s v="No"/>
    <x v="0"/>
    <s v="No"/>
    <n v="0"/>
    <s v="No"/>
    <x v="0"/>
    <x v="2"/>
    <d v="1977-11-25T00:00:00"/>
    <x v="592"/>
    <x v="1"/>
    <s v="tier - 1"/>
    <x v="1"/>
    <x v="1"/>
  </r>
  <r>
    <s v="Id594"/>
    <s v=".  Kelly J"/>
    <n v="47.15"/>
    <n v="9.5299999999999994"/>
    <s v="yes"/>
    <x v="0"/>
    <s v="No"/>
    <n v="1"/>
    <s v="No"/>
    <x v="0"/>
    <x v="0"/>
    <d v="1975-07-24T00:00:00"/>
    <x v="593"/>
    <x v="1"/>
    <s v="tier - 1"/>
    <x v="12"/>
    <x v="23"/>
  </r>
  <r>
    <s v="Id595"/>
    <s v="Greer D"/>
    <n v="47.59"/>
    <n v="11.43"/>
    <s v="yes"/>
    <x v="0"/>
    <s v="No"/>
    <n v="2"/>
    <s v="No"/>
    <x v="0"/>
    <x v="0"/>
    <d v="1970-11-10T00:00:00"/>
    <x v="594"/>
    <x v="1"/>
    <s v="tier - 2"/>
    <x v="3"/>
    <x v="2"/>
  </r>
  <r>
    <s v="Id596"/>
    <s v="Brent"/>
    <n v="39.81"/>
    <n v="7.65"/>
    <s v="yes"/>
    <x v="0"/>
    <s v="Yes"/>
    <n v="1"/>
    <s v="No"/>
    <x v="0"/>
    <x v="0"/>
    <d v="1963-09-25T00:00:00"/>
    <x v="595"/>
    <x v="1"/>
    <s v="tier - 2"/>
    <x v="8"/>
    <x v="8"/>
  </r>
  <r>
    <s v="Id597"/>
    <s v="Eugene M"/>
    <n v="31.02"/>
    <n v="5.87"/>
    <s v="yes"/>
    <x v="0"/>
    <s v="No"/>
    <n v="0"/>
    <s v="No"/>
    <x v="0"/>
    <x v="1"/>
    <d v="2001-12-25T00:00:00"/>
    <x v="596"/>
    <x v="1"/>
    <s v="tier - 1"/>
    <x v="0"/>
    <x v="46"/>
  </r>
  <r>
    <s v="Id598"/>
    <s v="Erin D"/>
    <n v="24.75"/>
    <n v="4.3600000000000003"/>
    <s v="yes"/>
    <x v="0"/>
    <s v="No"/>
    <n v="1"/>
    <s v="yes"/>
    <x v="2"/>
    <x v="2"/>
    <d v="1995-08-23T00:00:00"/>
    <x v="597"/>
    <x v="1"/>
    <s v="tier - 1"/>
    <x v="0"/>
    <x v="40"/>
  </r>
  <r>
    <s v="Id599"/>
    <s v="Kamilla"/>
    <n v="30.114999999999998"/>
    <n v="10.119999999999999"/>
    <s v="No"/>
    <x v="0"/>
    <s v="No"/>
    <n v="3"/>
    <s v="No"/>
    <x v="0"/>
    <x v="0"/>
    <d v="1958-11-10T00:00:00"/>
    <x v="598"/>
    <x v="1"/>
    <s v="tier - 2"/>
    <x v="1"/>
    <x v="7"/>
  </r>
  <r>
    <s v="Id600"/>
    <s v="Wayne I."/>
    <n v="26.03"/>
    <n v="4.01"/>
    <s v="No"/>
    <x v="0"/>
    <s v="Yes"/>
    <n v="1"/>
    <s v="yes"/>
    <x v="1"/>
    <x v="2"/>
    <d v="2003-11-20T00:00:00"/>
    <x v="599"/>
    <x v="1"/>
    <s v="tier - 1"/>
    <x v="1"/>
    <x v="39"/>
  </r>
  <r>
    <s v="Id601"/>
    <s v="Tracy L"/>
    <n v="20.045000000000002"/>
    <n v="4.7699999999999996"/>
    <s v="yes"/>
    <x v="0"/>
    <s v="No"/>
    <n v="1"/>
    <s v="yes"/>
    <x v="2"/>
    <x v="2"/>
    <d v="1995-08-28T00:00:00"/>
    <x v="600"/>
    <x v="1"/>
    <s v="tier - 3"/>
    <x v="1"/>
    <x v="40"/>
  </r>
  <r>
    <s v="Id602"/>
    <s v=".  Heather"/>
    <n v="40.24"/>
    <n v="6.83"/>
    <s v="No"/>
    <x v="0"/>
    <s v="No"/>
    <n v="0"/>
    <s v="No"/>
    <x v="0"/>
    <x v="0"/>
    <d v="1965-06-05T00:00:00"/>
    <x v="601"/>
    <x v="1"/>
    <s v="tier - 3"/>
    <x v="12"/>
    <x v="32"/>
  </r>
  <r>
    <s v="Id603"/>
    <s v=".  Megan C"/>
    <n v="43.15"/>
    <n v="6.14"/>
    <s v="yes"/>
    <x v="0"/>
    <s v="Yes"/>
    <n v="1"/>
    <s v="No"/>
    <x v="0"/>
    <x v="1"/>
    <d v="1969-06-08T00:00:00"/>
    <x v="602"/>
    <x v="1"/>
    <s v="tier - 3"/>
    <x v="12"/>
    <x v="0"/>
  </r>
  <r>
    <s v="Id604"/>
    <s v="Jonathan"/>
    <n v="27.7"/>
    <n v="5.6"/>
    <s v="No"/>
    <x v="0"/>
    <s v="Yes"/>
    <n v="1"/>
    <s v="yes"/>
    <x v="1"/>
    <x v="2"/>
    <d v="2003-08-24T00:00:00"/>
    <x v="603"/>
    <x v="1"/>
    <s v="tier - 3"/>
    <x v="3"/>
    <x v="39"/>
  </r>
  <r>
    <s v="Id605"/>
    <s v="Greg D."/>
    <n v="45.68"/>
    <n v="4.8"/>
    <s v="No"/>
    <x v="0"/>
    <s v="No"/>
    <n v="2"/>
    <s v="No"/>
    <x v="0"/>
    <x v="2"/>
    <d v="1972-07-30T00:00:00"/>
    <x v="604"/>
    <x v="1"/>
    <s v="tier - 2"/>
    <x v="8"/>
    <x v="28"/>
  </r>
  <r>
    <s v="Id606"/>
    <s v="Steven L."/>
    <n v="27.3"/>
    <n v="11.89"/>
    <s v="No"/>
    <x v="0"/>
    <s v="No"/>
    <n v="0"/>
    <s v="yes"/>
    <x v="1"/>
    <x v="0"/>
    <d v="2002-12-08T00:00:00"/>
    <x v="605"/>
    <x v="1"/>
    <s v="tier - 1"/>
    <x v="3"/>
    <x v="42"/>
  </r>
  <r>
    <s v="Id607"/>
    <s v="Gianfilippo"/>
    <n v="54.45"/>
    <n v="4.7300000000000004"/>
    <s v="yes"/>
    <x v="0"/>
    <s v="No"/>
    <n v="1"/>
    <s v="No"/>
    <x v="0"/>
    <x v="2"/>
    <d v="1988-06-21T00:00:00"/>
    <x v="606"/>
    <x v="1"/>
    <s v="tier - 1"/>
    <x v="1"/>
    <x v="24"/>
  </r>
  <r>
    <s v="Id608"/>
    <s v="Hector"/>
    <n v="54.43"/>
    <n v="4.6100000000000003"/>
    <s v="yes"/>
    <x v="0"/>
    <s v="No"/>
    <n v="1"/>
    <s v="No"/>
    <x v="0"/>
    <x v="2"/>
    <d v="1988-09-06T00:00:00"/>
    <x v="607"/>
    <x v="1"/>
    <s v="tier - 2"/>
    <x v="1"/>
    <x v="24"/>
  </r>
  <r>
    <s v="Id609"/>
    <s v="Mark W."/>
    <n v="48.01"/>
    <n v="7.3"/>
    <s v="No"/>
    <x v="0"/>
    <s v="No"/>
    <n v="0"/>
    <s v="No"/>
    <x v="0"/>
    <x v="0"/>
    <d v="1974-12-11T00:00:00"/>
    <x v="608"/>
    <x v="1"/>
    <s v="tier - 3"/>
    <x v="1"/>
    <x v="19"/>
  </r>
  <r>
    <s v="Id610"/>
    <s v=".  Aubri"/>
    <n v="48.32"/>
    <n v="5.88"/>
    <s v="No"/>
    <x v="0"/>
    <s v="No"/>
    <n v="0"/>
    <s v="No"/>
    <x v="0"/>
    <x v="1"/>
    <d v="1982-10-06T00:00:00"/>
    <x v="609"/>
    <x v="1"/>
    <s v="tier - 1"/>
    <x v="12"/>
    <x v="37"/>
  </r>
  <r>
    <s v="Id611"/>
    <s v="Justin"/>
    <n v="22.895"/>
    <n v="4.0599999999999996"/>
    <s v="No"/>
    <x v="0"/>
    <s v="Yes"/>
    <n v="1"/>
    <s v="yes"/>
    <x v="2"/>
    <x v="2"/>
    <d v="1993-11-12T00:00:00"/>
    <x v="610"/>
    <x v="1"/>
    <s v="tier - 3"/>
    <x v="6"/>
    <x v="20"/>
  </r>
  <r>
    <s v="Id612"/>
    <s v="Megan A."/>
    <n v="54.85"/>
    <n v="4.9000000000000004"/>
    <s v="No"/>
    <x v="0"/>
    <s v="No"/>
    <n v="1"/>
    <s v="No"/>
    <x v="0"/>
    <x v="2"/>
    <d v="1987-07-06T00:00:00"/>
    <x v="611"/>
    <x v="1"/>
    <s v="tier - 1"/>
    <x v="3"/>
    <x v="38"/>
  </r>
  <r>
    <s v="Id613"/>
    <s v="Erika M."/>
    <n v="21.85"/>
    <n v="5.52"/>
    <s v="No"/>
    <x v="0"/>
    <s v="Yes"/>
    <n v="1"/>
    <s v="yes"/>
    <x v="2"/>
    <x v="2"/>
    <d v="1993-10-08T00:00:00"/>
    <x v="612"/>
    <x v="1"/>
    <s v="tier - 1"/>
    <x v="2"/>
    <x v="20"/>
  </r>
  <r>
    <s v="Id614"/>
    <s v="Daniel G."/>
    <n v="51.86"/>
    <n v="5.2"/>
    <s v="yes"/>
    <x v="0"/>
    <s v="No"/>
    <n v="0"/>
    <s v="No"/>
    <x v="0"/>
    <x v="2"/>
    <d v="1985-09-27T00:00:00"/>
    <x v="613"/>
    <x v="1"/>
    <s v="tier - 3"/>
    <x v="1"/>
    <x v="17"/>
  </r>
  <r>
    <s v="Id615"/>
    <s v="Devin C."/>
    <n v="39.049999999999997"/>
    <n v="7.59"/>
    <s v="No"/>
    <x v="0"/>
    <s v="No"/>
    <n v="3"/>
    <s v="No"/>
    <x v="0"/>
    <x v="0"/>
    <d v="1958-06-21T00:00:00"/>
    <x v="614"/>
    <x v="1"/>
    <s v="tier - 2"/>
    <x v="0"/>
    <x v="7"/>
  </r>
  <r>
    <s v="Id616"/>
    <s v="Louise A"/>
    <n v="31.824999999999999"/>
    <n v="8.2799999999999994"/>
    <s v="No"/>
    <x v="0"/>
    <s v="No"/>
    <n v="3"/>
    <s v="No"/>
    <x v="0"/>
    <x v="0"/>
    <d v="1958-10-22T00:00:00"/>
    <x v="615"/>
    <x v="1"/>
    <s v="tier - 2"/>
    <x v="2"/>
    <x v="7"/>
  </r>
  <r>
    <s v="Id617"/>
    <s v=".  Sarah"/>
    <n v="46.43"/>
    <n v="6.72"/>
    <s v="No"/>
    <x v="0"/>
    <s v="No"/>
    <n v="0"/>
    <s v="No"/>
    <x v="0"/>
    <x v="0"/>
    <d v="1978-06-16T00:00:00"/>
    <x v="616"/>
    <x v="1"/>
    <s v="tier - 2"/>
    <x v="12"/>
    <x v="9"/>
  </r>
  <r>
    <s v="Id618"/>
    <s v="Amy"/>
    <n v="53.63"/>
    <n v="5.47"/>
    <s v="yes"/>
    <x v="0"/>
    <s v="No"/>
    <n v="1"/>
    <s v="No"/>
    <x v="0"/>
    <x v="2"/>
    <d v="1988-08-05T00:00:00"/>
    <x v="617"/>
    <x v="1"/>
    <s v="tier - 3"/>
    <x v="1"/>
    <x v="24"/>
  </r>
  <r>
    <s v="Id619"/>
    <s v="Brittany L."/>
    <n v="48.7"/>
    <n v="4.71"/>
    <s v="No"/>
    <x v="0"/>
    <s v="No"/>
    <n v="0"/>
    <s v="No"/>
    <x v="0"/>
    <x v="2"/>
    <d v="1980-10-19T00:00:00"/>
    <x v="618"/>
    <x v="1"/>
    <s v="tier - 2"/>
    <x v="1"/>
    <x v="26"/>
  </r>
  <r>
    <s v="Id620"/>
    <s v="Jessica L"/>
    <n v="48.81"/>
    <n v="5.49"/>
    <s v="No"/>
    <x v="0"/>
    <s v="No"/>
    <n v="0"/>
    <s v="No"/>
    <x v="0"/>
    <x v="2"/>
    <d v="1982-06-24T00:00:00"/>
    <x v="619"/>
    <x v="1"/>
    <s v="tier - 1"/>
    <x v="1"/>
    <x v="37"/>
  </r>
  <r>
    <s v="Id621"/>
    <s v=".  Kristina K"/>
    <n v="47.53"/>
    <n v="4.72"/>
    <s v="No"/>
    <x v="0"/>
    <s v="No"/>
    <n v="0"/>
    <s v="No"/>
    <x v="0"/>
    <x v="2"/>
    <d v="1980-11-12T00:00:00"/>
    <x v="620"/>
    <x v="1"/>
    <s v="tier - 3"/>
    <x v="12"/>
    <x v="26"/>
  </r>
  <r>
    <s v="Id622"/>
    <s v="Brad"/>
    <n v="36.85"/>
    <n v="6.7"/>
    <s v="No"/>
    <x v="0"/>
    <s v="No"/>
    <n v="0"/>
    <s v="No"/>
    <x v="0"/>
    <x v="0"/>
    <d v="1962-07-25T00:00:00"/>
    <x v="621"/>
    <x v="1"/>
    <s v="tier - 1"/>
    <x v="13"/>
    <x v="5"/>
  </r>
  <r>
    <s v="Id623"/>
    <s v="Margaret O"/>
    <n v="29.3"/>
    <n v="5.5"/>
    <s v="No"/>
    <x v="0"/>
    <s v="No"/>
    <n v="0"/>
    <s v="No"/>
    <x v="1"/>
    <x v="2"/>
    <d v="1982-06-11T00:00:00"/>
    <x v="622"/>
    <x v="1"/>
    <s v="tier - 3"/>
    <x v="3"/>
    <x v="37"/>
  </r>
  <r>
    <s v="Id624"/>
    <s v="Craig R."/>
    <n v="19.3"/>
    <n v="4.46"/>
    <s v="No"/>
    <x v="0"/>
    <s v="No"/>
    <n v="1"/>
    <s v="yes"/>
    <x v="2"/>
    <x v="2"/>
    <d v="1984-11-26T00:00:00"/>
    <x v="623"/>
    <x v="1"/>
    <s v="tier - 3"/>
    <x v="3"/>
    <x v="31"/>
  </r>
  <r>
    <s v="Id625"/>
    <s v="Simo"/>
    <n v="24.13"/>
    <n v="5.29"/>
    <s v="yes"/>
    <x v="0"/>
    <s v="Yes"/>
    <n v="1"/>
    <s v="yes"/>
    <x v="2"/>
    <x v="2"/>
    <d v="1997-12-09T00:00:00"/>
    <x v="624"/>
    <x v="1"/>
    <s v="tier - 2"/>
    <x v="1"/>
    <x v="30"/>
  </r>
  <r>
    <s v="Id626"/>
    <s v="Christopher J"/>
    <n v="46.7"/>
    <n v="10.99"/>
    <s v="No"/>
    <x v="0"/>
    <s v="No"/>
    <n v="0"/>
    <s v="No"/>
    <x v="0"/>
    <x v="0"/>
    <d v="1974-06-29T00:00:00"/>
    <x v="625"/>
    <x v="1"/>
    <s v="tier - 1"/>
    <x v="1"/>
    <x v="19"/>
  </r>
  <r>
    <s v="Id627"/>
    <s v="Mario Sr."/>
    <n v="45.27"/>
    <n v="5.2"/>
    <s v="yes"/>
    <x v="0"/>
    <s v="No"/>
    <n v="0"/>
    <s v="No"/>
    <x v="0"/>
    <x v="2"/>
    <d v="1976-11-20T00:00:00"/>
    <x v="626"/>
    <x v="1"/>
    <s v="tier - 2"/>
    <x v="1"/>
    <x v="16"/>
  </r>
  <r>
    <s v="Id628"/>
    <s v=".  Meghann R."/>
    <n v="44.29"/>
    <n v="9.66"/>
    <s v="No"/>
    <x v="0"/>
    <s v="No"/>
    <n v="2"/>
    <s v="No"/>
    <x v="0"/>
    <x v="0"/>
    <d v="1973-12-26T00:00:00"/>
    <x v="627"/>
    <x v="1"/>
    <s v="tier - 2"/>
    <x v="12"/>
    <x v="29"/>
  </r>
  <r>
    <s v="Id629"/>
    <s v="Scott M"/>
    <n v="54.59"/>
    <n v="4.22"/>
    <s v="yes"/>
    <x v="0"/>
    <s v="No"/>
    <n v="1"/>
    <s v="No"/>
    <x v="0"/>
    <x v="2"/>
    <d v="1988-09-22T00:00:00"/>
    <x v="628"/>
    <x v="1"/>
    <s v="tier - 2"/>
    <x v="3"/>
    <x v="24"/>
  </r>
  <r>
    <s v="Id630"/>
    <s v="Caitlin E."/>
    <n v="32.965000000000003"/>
    <n v="11.78"/>
    <s v="No"/>
    <x v="0"/>
    <s v="No"/>
    <n v="0"/>
    <s v="No"/>
    <x v="0"/>
    <x v="0"/>
    <d v="1960-12-06T00:00:00"/>
    <x v="629"/>
    <x v="1"/>
    <s v="tier - 2"/>
    <x v="1"/>
    <x v="14"/>
  </r>
  <r>
    <s v="Id631"/>
    <s v=".  Samantha A."/>
    <n v="38.049999999999997"/>
    <n v="9.6199999999999992"/>
    <s v="No"/>
    <x v="0"/>
    <s v="No"/>
    <n v="0"/>
    <s v="No"/>
    <x v="0"/>
    <x v="0"/>
    <d v="1965-08-28T00:00:00"/>
    <x v="630"/>
    <x v="1"/>
    <s v="tier - 2"/>
    <x v="12"/>
    <x v="11"/>
  </r>
  <r>
    <s v="Id632"/>
    <s v="Erik"/>
    <n v="46.14"/>
    <n v="10.78"/>
    <s v="No"/>
    <x v="0"/>
    <s v="No"/>
    <n v="0"/>
    <s v="No"/>
    <x v="0"/>
    <x v="0"/>
    <d v="1974-07-30T00:00:00"/>
    <x v="631"/>
    <x v="1"/>
    <s v="tier - 2"/>
    <x v="1"/>
    <x v="19"/>
  </r>
  <r>
    <s v="Id633"/>
    <s v="Christopher"/>
    <n v="41.325000000000003"/>
    <n v="5.1100000000000003"/>
    <s v="yes"/>
    <x v="0"/>
    <s v="No"/>
    <n v="2"/>
    <s v="No"/>
    <x v="0"/>
    <x v="2"/>
    <d v="1959-08-02T00:00:00"/>
    <x v="632"/>
    <x v="1"/>
    <s v="tier - 3"/>
    <x v="1"/>
    <x v="10"/>
  </r>
  <r>
    <s v="Id634"/>
    <s v=".  Maya"/>
    <n v="44.64"/>
    <n v="7.18"/>
    <s v="No"/>
    <x v="0"/>
    <s v="No"/>
    <n v="0"/>
    <s v="No"/>
    <x v="0"/>
    <x v="0"/>
    <d v="1974-12-28T00:00:00"/>
    <x v="633"/>
    <x v="1"/>
    <s v="tier - 2"/>
    <x v="12"/>
    <x v="19"/>
  </r>
  <r>
    <s v="Id635"/>
    <s v="Zachary T"/>
    <n v="25.175000000000001"/>
    <n v="4.96"/>
    <s v="No"/>
    <x v="1"/>
    <s v="No"/>
    <n v="1"/>
    <s v="No"/>
    <x v="1"/>
    <x v="2"/>
    <d v="2004-06-17T00:00:00"/>
    <x v="634"/>
    <x v="1"/>
    <s v="tier - 3"/>
    <x v="5"/>
    <x v="44"/>
  </r>
  <r>
    <s v="Id636"/>
    <s v=".  Hilda"/>
    <n v="43.11"/>
    <n v="4.67"/>
    <s v="yes"/>
    <x v="0"/>
    <s v="No"/>
    <n v="0"/>
    <s v="No"/>
    <x v="0"/>
    <x v="2"/>
    <d v="1976-12-20T00:00:00"/>
    <x v="635"/>
    <x v="1"/>
    <s v="tier - 1"/>
    <x v="12"/>
    <x v="16"/>
  </r>
  <r>
    <s v="Id637"/>
    <s v="Stephanie"/>
    <n v="53.32"/>
    <n v="5.0599999999999996"/>
    <s v="No"/>
    <x v="0"/>
    <s v="No"/>
    <n v="0"/>
    <s v="No"/>
    <x v="0"/>
    <x v="2"/>
    <d v="1990-07-25T00:00:00"/>
    <x v="636"/>
    <x v="1"/>
    <s v="tier - 1"/>
    <x v="1"/>
    <x v="41"/>
  </r>
  <r>
    <s v="Id638"/>
    <s v="Doug"/>
    <n v="38.04"/>
    <n v="5.0199999999999996"/>
    <s v="yes"/>
    <x v="0"/>
    <s v="No"/>
    <n v="1"/>
    <s v="No"/>
    <x v="0"/>
    <x v="2"/>
    <d v="1964-10-04T00:00:00"/>
    <x v="637"/>
    <x v="1"/>
    <s v="tier - 2"/>
    <x v="1"/>
    <x v="32"/>
  </r>
  <r>
    <s v="Id639"/>
    <s v="Bethany N."/>
    <n v="37.9"/>
    <n v="7.76"/>
    <s v="No"/>
    <x v="0"/>
    <s v="No"/>
    <n v="0"/>
    <s v="No"/>
    <x v="0"/>
    <x v="0"/>
    <d v="1962-07-06T00:00:00"/>
    <x v="638"/>
    <x v="1"/>
    <s v="tier - 2"/>
    <x v="3"/>
    <x v="5"/>
  </r>
  <r>
    <s v="Id640"/>
    <s v=".  Sandra H"/>
    <n v="39.6"/>
    <n v="9.32"/>
    <s v="No"/>
    <x v="0"/>
    <s v="No"/>
    <n v="0"/>
    <s v="No"/>
    <x v="0"/>
    <x v="0"/>
    <d v="1968-12-18T00:00:00"/>
    <x v="639"/>
    <x v="1"/>
    <s v="tier - 1"/>
    <x v="12"/>
    <x v="0"/>
  </r>
  <r>
    <s v="Id641"/>
    <s v="Takuo"/>
    <n v="50.92"/>
    <n v="5.31"/>
    <s v="yes"/>
    <x v="0"/>
    <s v="No"/>
    <n v="1"/>
    <s v="No"/>
    <x v="0"/>
    <x v="2"/>
    <d v="1988-09-17T00:00:00"/>
    <x v="640"/>
    <x v="1"/>
    <s v="tier - 3"/>
    <x v="8"/>
    <x v="24"/>
  </r>
  <r>
    <s v="Id642"/>
    <s v="Kelly A."/>
    <n v="21.85"/>
    <n v="5.56"/>
    <s v="yes"/>
    <x v="0"/>
    <s v="No"/>
    <n v="0"/>
    <s v="yes"/>
    <x v="2"/>
    <x v="2"/>
    <d v="2001-08-14T00:00:00"/>
    <x v="641"/>
    <x v="1"/>
    <s v="tier - 3"/>
    <x v="2"/>
    <x v="46"/>
  </r>
  <r>
    <s v="Id643"/>
    <s v="Scott"/>
    <n v="36.08"/>
    <n v="7.11"/>
    <s v="yes"/>
    <x v="0"/>
    <s v="Yes"/>
    <n v="1"/>
    <s v="No"/>
    <x v="0"/>
    <x v="0"/>
    <d v="1963-09-13T00:00:00"/>
    <x v="642"/>
    <x v="1"/>
    <s v="tier - 3"/>
    <x v="14"/>
    <x v="8"/>
  </r>
  <r>
    <s v="Id644"/>
    <s v="Benoit"/>
    <n v="40.44"/>
    <n v="5.13"/>
    <s v="yes"/>
    <x v="0"/>
    <s v="Yes"/>
    <n v="1"/>
    <s v="No"/>
    <x v="0"/>
    <x v="2"/>
    <d v="1969-07-16T00:00:00"/>
    <x v="643"/>
    <x v="1"/>
    <s v="tier - 2"/>
    <x v="8"/>
    <x v="15"/>
  </r>
  <r>
    <s v="Id645"/>
    <s v="Elizabeth M."/>
    <n v="38.094999999999999"/>
    <n v="10.199999999999999"/>
    <s v="No"/>
    <x v="0"/>
    <s v="No"/>
    <n v="0"/>
    <s v="No"/>
    <x v="0"/>
    <x v="0"/>
    <d v="1960-08-25T00:00:00"/>
    <x v="644"/>
    <x v="1"/>
    <s v="tier - 2"/>
    <x v="2"/>
    <x v="14"/>
  </r>
  <r>
    <s v="Id646"/>
    <s v="Jessica A."/>
    <n v="44.95"/>
    <n v="10.4"/>
    <s v="No"/>
    <x v="0"/>
    <s v="No"/>
    <n v="0"/>
    <s v="No"/>
    <x v="0"/>
    <x v="0"/>
    <d v="1978-12-23T00:00:00"/>
    <x v="645"/>
    <x v="1"/>
    <s v="tier - 1"/>
    <x v="1"/>
    <x v="9"/>
  </r>
  <r>
    <s v="Id647"/>
    <s v="Monica K"/>
    <n v="35.54"/>
    <n v="10.67"/>
    <s v="No"/>
    <x v="0"/>
    <s v="No"/>
    <n v="0"/>
    <s v="No"/>
    <x v="0"/>
    <x v="0"/>
    <d v="1962-06-17T00:00:00"/>
    <x v="646"/>
    <x v="1"/>
    <s v="tier - 1"/>
    <x v="1"/>
    <x v="5"/>
  </r>
  <r>
    <s v="Id648"/>
    <s v="Kevin L"/>
    <n v="39.799999999999997"/>
    <n v="4.6500000000000004"/>
    <s v="yes"/>
    <x v="0"/>
    <s v="No"/>
    <n v="2"/>
    <s v="No"/>
    <x v="0"/>
    <x v="2"/>
    <d v="1959-11-03T00:00:00"/>
    <x v="647"/>
    <x v="1"/>
    <s v="tier - 3"/>
    <x v="3"/>
    <x v="10"/>
  </r>
  <r>
    <s v="Id649"/>
    <s v="Gregory"/>
    <n v="33.659999999999997"/>
    <n v="5.65"/>
    <s v="yes"/>
    <x v="0"/>
    <s v="No"/>
    <n v="2"/>
    <s v="No"/>
    <x v="0"/>
    <x v="2"/>
    <d v="1959-07-04T00:00:00"/>
    <x v="648"/>
    <x v="1"/>
    <s v="tier - 1"/>
    <x v="0"/>
    <x v="10"/>
  </r>
  <r>
    <s v="Id650"/>
    <s v="Della"/>
    <n v="35.5"/>
    <n v="11.97"/>
    <s v="No"/>
    <x v="0"/>
    <s v="No"/>
    <n v="0"/>
    <s v="No"/>
    <x v="0"/>
    <x v="0"/>
    <d v="1962-07-25T00:00:00"/>
    <x v="649"/>
    <x v="1"/>
    <s v="tier - 2"/>
    <x v="1"/>
    <x v="5"/>
  </r>
  <r>
    <s v="Id651"/>
    <s v="David"/>
    <n v="41.63"/>
    <n v="6.71"/>
    <s v="No"/>
    <x v="0"/>
    <s v="No"/>
    <n v="0"/>
    <s v="No"/>
    <x v="0"/>
    <x v="0"/>
    <d v="1971-12-25T00:00:00"/>
    <x v="650"/>
    <x v="1"/>
    <s v="tier - 1"/>
    <x v="8"/>
    <x v="13"/>
  </r>
  <r>
    <s v="Id652"/>
    <s v="Victoria"/>
    <n v="46.49"/>
    <n v="11.92"/>
    <s v="No"/>
    <x v="0"/>
    <s v="No"/>
    <n v="0"/>
    <s v="No"/>
    <x v="0"/>
    <x v="0"/>
    <d v="1978-10-05T00:00:00"/>
    <x v="651"/>
    <x v="1"/>
    <s v="tier - 1"/>
    <x v="3"/>
    <x v="9"/>
  </r>
  <r>
    <s v="Id653"/>
    <s v="Tasos"/>
    <n v="43.29"/>
    <n v="5.35"/>
    <s v="No"/>
    <x v="0"/>
    <s v="No"/>
    <n v="2"/>
    <s v="No"/>
    <x v="0"/>
    <x v="2"/>
    <d v="1972-12-07T00:00:00"/>
    <x v="652"/>
    <x v="1"/>
    <s v="tier - 1"/>
    <x v="1"/>
    <x v="28"/>
  </r>
  <r>
    <s v="Id654"/>
    <s v="Thomas"/>
    <n v="43.08"/>
    <n v="8.9600000000000009"/>
    <s v="yes"/>
    <x v="0"/>
    <s v="No"/>
    <n v="1"/>
    <s v="No"/>
    <x v="0"/>
    <x v="0"/>
    <d v="1975-12-26T00:00:00"/>
    <x v="653"/>
    <x v="1"/>
    <s v="tier - 1"/>
    <x v="8"/>
    <x v="23"/>
  </r>
  <r>
    <s v="Id655"/>
    <s v="Lukasz"/>
    <n v="39.07"/>
    <n v="11.93"/>
    <s v="No"/>
    <x v="0"/>
    <s v="No"/>
    <n v="0"/>
    <s v="No"/>
    <x v="0"/>
    <x v="0"/>
    <d v="1968-06-12T00:00:00"/>
    <x v="654"/>
    <x v="1"/>
    <s v="tier - 2"/>
    <x v="13"/>
    <x v="0"/>
  </r>
  <r>
    <s v="Id656"/>
    <s v="Matthew A."/>
    <n v="41.3"/>
    <n v="9.59"/>
    <s v="No"/>
    <x v="0"/>
    <s v="No"/>
    <n v="0"/>
    <s v="No"/>
    <x v="0"/>
    <x v="0"/>
    <d v="1971-10-15T00:00:00"/>
    <x v="655"/>
    <x v="1"/>
    <s v="tier - 3"/>
    <x v="8"/>
    <x v="13"/>
  </r>
  <r>
    <s v="Id657"/>
    <s v="Meta"/>
    <n v="42.95"/>
    <n v="11.88"/>
    <s v="yes"/>
    <x v="0"/>
    <s v="No"/>
    <n v="2"/>
    <s v="No"/>
    <x v="0"/>
    <x v="0"/>
    <d v="1970-09-11T00:00:00"/>
    <x v="656"/>
    <x v="1"/>
    <s v="tier - 3"/>
    <x v="3"/>
    <x v="2"/>
  </r>
  <r>
    <s v="Id658"/>
    <s v="Rachel E"/>
    <n v="46.96"/>
    <n v="4.6399999999999997"/>
    <s v="No"/>
    <x v="0"/>
    <s v="Yes"/>
    <n v="1"/>
    <s v="No"/>
    <x v="0"/>
    <x v="2"/>
    <d v="1979-12-25T00:00:00"/>
    <x v="657"/>
    <x v="1"/>
    <s v="tier - 1"/>
    <x v="3"/>
    <x v="18"/>
  </r>
  <r>
    <s v="Id659"/>
    <s v="Angelica"/>
    <n v="30.495000000000001"/>
    <n v="9.5299999999999994"/>
    <s v="No"/>
    <x v="0"/>
    <s v="No"/>
    <n v="0"/>
    <s v="No"/>
    <x v="0"/>
    <x v="0"/>
    <d v="1960-10-08T00:00:00"/>
    <x v="658"/>
    <x v="1"/>
    <s v="tier - 2"/>
    <x v="1"/>
    <x v="14"/>
  </r>
  <r>
    <s v="Id660"/>
    <s v="Kathleen"/>
    <n v="17.954999999999998"/>
    <n v="5.29"/>
    <s v="yes"/>
    <x v="0"/>
    <s v="No"/>
    <n v="1"/>
    <s v="yes"/>
    <x v="3"/>
    <x v="2"/>
    <d v="1995-07-02T00:00:00"/>
    <x v="659"/>
    <x v="1"/>
    <s v="tier - 2"/>
    <x v="2"/>
    <x v="40"/>
  </r>
  <r>
    <s v="Id661"/>
    <s v="Gabriel D."/>
    <n v="25.6"/>
    <n v="10.95"/>
    <s v="No"/>
    <x v="0"/>
    <s v="No"/>
    <n v="3"/>
    <s v="No"/>
    <x v="1"/>
    <x v="0"/>
    <d v="1958-11-29T00:00:00"/>
    <x v="660"/>
    <x v="1"/>
    <s v="tier - 3"/>
    <x v="3"/>
    <x v="7"/>
  </r>
  <r>
    <s v="Id662"/>
    <s v="Jeff T"/>
    <n v="34.21"/>
    <n v="9.17"/>
    <s v="No"/>
    <x v="0"/>
    <s v="No"/>
    <n v="0"/>
    <s v="No"/>
    <x v="0"/>
    <x v="0"/>
    <d v="1962-06-29T00:00:00"/>
    <x v="661"/>
    <x v="1"/>
    <s v="tier - 1"/>
    <x v="14"/>
    <x v="5"/>
  </r>
  <r>
    <s v="Id663"/>
    <s v="Neil D"/>
    <n v="39.74"/>
    <n v="7.39"/>
    <s v="No"/>
    <x v="0"/>
    <s v="No"/>
    <n v="0"/>
    <s v="No"/>
    <x v="0"/>
    <x v="0"/>
    <d v="1968-09-08T00:00:00"/>
    <x v="662"/>
    <x v="1"/>
    <s v="tier - 2"/>
    <x v="1"/>
    <x v="0"/>
  </r>
  <r>
    <s v="Id664"/>
    <s v="Katherine L."/>
    <n v="49.53"/>
    <n v="9.1300000000000008"/>
    <s v="yes"/>
    <x v="0"/>
    <s v="No"/>
    <n v="0"/>
    <s v="No"/>
    <x v="0"/>
    <x v="0"/>
    <d v="1981-10-04T00:00:00"/>
    <x v="663"/>
    <x v="1"/>
    <s v="tier - 1"/>
    <x v="3"/>
    <x v="36"/>
  </r>
  <r>
    <s v="Id665"/>
    <s v="Ariel E"/>
    <n v="39.33"/>
    <n v="10.4"/>
    <s v="No"/>
    <x v="0"/>
    <s v="No"/>
    <n v="3"/>
    <s v="No"/>
    <x v="0"/>
    <x v="0"/>
    <d v="1958-07-17T00:00:00"/>
    <x v="664"/>
    <x v="1"/>
    <s v="tier - 2"/>
    <x v="2"/>
    <x v="7"/>
  </r>
  <r>
    <s v="Id666"/>
    <s v="Christopher P"/>
    <n v="39.979999999999997"/>
    <n v="9.4600000000000009"/>
    <s v="yes"/>
    <x v="0"/>
    <s v="No"/>
    <n v="2"/>
    <s v="No"/>
    <x v="0"/>
    <x v="0"/>
    <d v="1970-12-11T00:00:00"/>
    <x v="665"/>
    <x v="1"/>
    <s v="tier - 2"/>
    <x v="8"/>
    <x v="2"/>
  </r>
  <r>
    <s v="Id667"/>
    <s v=".  Erin M."/>
    <n v="46.51"/>
    <n v="8.69"/>
    <s v="yes"/>
    <x v="0"/>
    <s v="No"/>
    <n v="0"/>
    <s v="No"/>
    <x v="0"/>
    <x v="0"/>
    <d v="1981-07-05T00:00:00"/>
    <x v="666"/>
    <x v="1"/>
    <s v="tier - 3"/>
    <x v="12"/>
    <x v="36"/>
  </r>
  <r>
    <s v="Id668"/>
    <s v=".  Molly K."/>
    <n v="43.58"/>
    <n v="4.2300000000000004"/>
    <s v="No"/>
    <x v="0"/>
    <s v="Yes"/>
    <n v="1"/>
    <s v="No"/>
    <x v="0"/>
    <x v="2"/>
    <d v="1979-12-18T00:00:00"/>
    <x v="667"/>
    <x v="1"/>
    <s v="tier - 3"/>
    <x v="12"/>
    <x v="18"/>
  </r>
  <r>
    <s v="Id669"/>
    <s v="Ryan J."/>
    <n v="42.28"/>
    <n v="9.16"/>
    <s v="yes"/>
    <x v="0"/>
    <s v="No"/>
    <n v="1"/>
    <s v="No"/>
    <x v="0"/>
    <x v="0"/>
    <d v="1975-11-10T00:00:00"/>
    <x v="668"/>
    <x v="1"/>
    <s v="tier - 3"/>
    <x v="8"/>
    <x v="23"/>
  </r>
  <r>
    <s v="Id670"/>
    <s v=".  Jennifer"/>
    <n v="35.520000000000003"/>
    <n v="8.26"/>
    <s v="No"/>
    <x v="0"/>
    <s v="No"/>
    <n v="0"/>
    <s v="No"/>
    <x v="0"/>
    <x v="0"/>
    <d v="1965-07-27T00:00:00"/>
    <x v="669"/>
    <x v="1"/>
    <s v="tier - 2"/>
    <x v="12"/>
    <x v="11"/>
  </r>
  <r>
    <s v="Id671"/>
    <s v="Daniel M"/>
    <n v="33.6"/>
    <n v="11.25"/>
    <s v="No"/>
    <x v="0"/>
    <s v="No"/>
    <n v="0"/>
    <s v="No"/>
    <x v="0"/>
    <x v="0"/>
    <d v="1962-12-29T00:00:00"/>
    <x v="670"/>
    <x v="1"/>
    <s v="tier - 3"/>
    <x v="14"/>
    <x v="5"/>
  </r>
  <r>
    <s v="Id672"/>
    <s v="Hiruni"/>
    <n v="22.42"/>
    <n v="6.74"/>
    <s v="No"/>
    <x v="0"/>
    <s v="No"/>
    <n v="0"/>
    <s v="yes"/>
    <x v="2"/>
    <x v="0"/>
    <d v="2002-11-24T00:00:00"/>
    <x v="671"/>
    <x v="1"/>
    <s v="tier - 2"/>
    <x v="1"/>
    <x v="42"/>
  </r>
  <r>
    <s v="Id673"/>
    <s v="Reina H."/>
    <n v="46.86"/>
    <n v="4.87"/>
    <s v="No"/>
    <x v="0"/>
    <s v="No"/>
    <n v="0"/>
    <s v="No"/>
    <x v="0"/>
    <x v="2"/>
    <d v="1982-11-04T00:00:00"/>
    <x v="672"/>
    <x v="1"/>
    <s v="tier - 2"/>
    <x v="3"/>
    <x v="37"/>
  </r>
  <r>
    <s v="Id674"/>
    <s v="Kristi"/>
    <n v="32.965000000000003"/>
    <n v="6.68"/>
    <s v="No"/>
    <x v="0"/>
    <s v="No"/>
    <n v="3"/>
    <s v="No"/>
    <x v="0"/>
    <x v="0"/>
    <d v="1958-09-23T00:00:00"/>
    <x v="673"/>
    <x v="1"/>
    <s v="tier - 1"/>
    <x v="1"/>
    <x v="7"/>
  </r>
  <r>
    <s v="Id675"/>
    <s v="Meredith L."/>
    <n v="39.340000000000003"/>
    <n v="5.0199999999999996"/>
    <s v="yes"/>
    <x v="0"/>
    <s v="Yes"/>
    <n v="1"/>
    <s v="No"/>
    <x v="0"/>
    <x v="2"/>
    <d v="1969-11-20T00:00:00"/>
    <x v="674"/>
    <x v="1"/>
    <s v="tier - 1"/>
    <x v="1"/>
    <x v="15"/>
  </r>
  <r>
    <s v="Id676"/>
    <s v="Jocelyn"/>
    <n v="47"/>
    <n v="10.64"/>
    <s v="yes"/>
    <x v="0"/>
    <s v="No"/>
    <n v="0"/>
    <s v="No"/>
    <x v="0"/>
    <x v="0"/>
    <d v="1981-12-13T00:00:00"/>
    <x v="675"/>
    <x v="1"/>
    <s v="tier - 1"/>
    <x v="1"/>
    <x v="36"/>
  </r>
  <r>
    <s v="Id677"/>
    <s v=".  Daphne"/>
    <n v="36.71"/>
    <n v="8.74"/>
    <s v="yes"/>
    <x v="0"/>
    <s v="No"/>
    <n v="0"/>
    <s v="No"/>
    <x v="0"/>
    <x v="0"/>
    <d v="1967-12-01T00:00:00"/>
    <x v="676"/>
    <x v="1"/>
    <s v="tier - 3"/>
    <x v="12"/>
    <x v="22"/>
  </r>
  <r>
    <s v="Id678"/>
    <s v="Margaret E"/>
    <n v="53.48"/>
    <n v="5.64"/>
    <s v="No"/>
    <x v="0"/>
    <s v="No"/>
    <n v="0"/>
    <s v="No"/>
    <x v="0"/>
    <x v="2"/>
    <d v="1991-09-21T00:00:00"/>
    <x v="677"/>
    <x v="1"/>
    <s v="tier - 3"/>
    <x v="3"/>
    <x v="3"/>
  </r>
  <r>
    <s v="Id679"/>
    <s v="Mario J."/>
    <n v="35.5"/>
    <n v="10.37"/>
    <s v="No"/>
    <x v="0"/>
    <s v="No"/>
    <n v="0"/>
    <s v="No"/>
    <x v="0"/>
    <x v="0"/>
    <d v="1965-12-08T00:00:00"/>
    <x v="678"/>
    <x v="1"/>
    <s v="tier - 3"/>
    <x v="14"/>
    <x v="11"/>
  </r>
  <r>
    <s v="Id680"/>
    <s v="Peter"/>
    <n v="36.979999999999997"/>
    <n v="9.56"/>
    <s v="yes"/>
    <x v="0"/>
    <s v="No"/>
    <n v="0"/>
    <s v="No"/>
    <x v="0"/>
    <x v="0"/>
    <d v="1967-12-18T00:00:00"/>
    <x v="679"/>
    <x v="1"/>
    <s v="tier - 3"/>
    <x v="13"/>
    <x v="22"/>
  </r>
  <r>
    <s v="Id681"/>
    <s v="Carolina"/>
    <n v="32.395000000000003"/>
    <n v="8.23"/>
    <s v="yes"/>
    <x v="0"/>
    <s v="Yes"/>
    <n v="1"/>
    <s v="No"/>
    <x v="0"/>
    <x v="0"/>
    <d v="1963-08-14T00:00:00"/>
    <x v="680"/>
    <x v="1"/>
    <s v="tier - 1"/>
    <x v="2"/>
    <x v="8"/>
  </r>
  <r>
    <s v="Id682"/>
    <s v=".  Jenny K."/>
    <n v="32.729999999999997"/>
    <n v="7.03"/>
    <s v="No"/>
    <x v="0"/>
    <s v="No"/>
    <n v="0"/>
    <s v="No"/>
    <x v="0"/>
    <x v="0"/>
    <d v="1962-07-03T00:00:00"/>
    <x v="681"/>
    <x v="1"/>
    <s v="tier - 1"/>
    <x v="15"/>
    <x v="5"/>
  </r>
  <r>
    <s v="Id683"/>
    <s v="Jessica"/>
    <n v="20.52"/>
    <n v="5.45"/>
    <s v="No"/>
    <x v="0"/>
    <s v="No"/>
    <n v="1"/>
    <s v="yes"/>
    <x v="2"/>
    <x v="2"/>
    <d v="1998-12-12T00:00:00"/>
    <x v="682"/>
    <x v="1"/>
    <s v="tier - 1"/>
    <x v="2"/>
    <x v="35"/>
  </r>
  <r>
    <s v="Id684"/>
    <s v="Kimberly D"/>
    <n v="51.72"/>
    <n v="5.76"/>
    <s v="No"/>
    <x v="0"/>
    <s v="No"/>
    <n v="0"/>
    <s v="No"/>
    <x v="0"/>
    <x v="1"/>
    <d v="1989-09-14T00:00:00"/>
    <x v="683"/>
    <x v="1"/>
    <s v="tier - 3"/>
    <x v="3"/>
    <x v="4"/>
  </r>
  <r>
    <s v="Id685"/>
    <s v="Marc-Olivier"/>
    <n v="50.2"/>
    <n v="5.4"/>
    <s v="No"/>
    <x v="0"/>
    <s v="No"/>
    <n v="0"/>
    <s v="No"/>
    <x v="0"/>
    <x v="2"/>
    <d v="1989-07-22T00:00:00"/>
    <x v="684"/>
    <x v="1"/>
    <s v="tier - 3"/>
    <x v="1"/>
    <x v="4"/>
  </r>
  <r>
    <s v="Id686"/>
    <s v="Russell J"/>
    <n v="25.52"/>
    <n v="6.35"/>
    <s v="No"/>
    <x v="0"/>
    <s v="Yes"/>
    <n v="1"/>
    <s v="No"/>
    <x v="1"/>
    <x v="1"/>
    <d v="1979-07-20T00:00:00"/>
    <x v="685"/>
    <x v="1"/>
    <s v="tier - 2"/>
    <x v="0"/>
    <x v="18"/>
  </r>
  <r>
    <s v="Id687"/>
    <s v="Karine"/>
    <n v="35.200000000000003"/>
    <n v="6.26"/>
    <s v="yes"/>
    <x v="0"/>
    <s v="No"/>
    <n v="2"/>
    <s v="No"/>
    <x v="0"/>
    <x v="1"/>
    <d v="1959-11-20T00:00:00"/>
    <x v="686"/>
    <x v="1"/>
    <s v="tier - 2"/>
    <x v="0"/>
    <x v="10"/>
  </r>
  <r>
    <s v="Id688"/>
    <s v="Cheryl"/>
    <n v="41.26"/>
    <n v="5.97"/>
    <s v="yes"/>
    <x v="0"/>
    <s v="No"/>
    <n v="0"/>
    <s v="No"/>
    <x v="0"/>
    <x v="1"/>
    <d v="1976-12-27T00:00:00"/>
    <x v="687"/>
    <x v="1"/>
    <s v="tier - 3"/>
    <x v="1"/>
    <x v="16"/>
  </r>
  <r>
    <s v="Id689"/>
    <s v="Allison M."/>
    <n v="17.195"/>
    <n v="5.29"/>
    <s v="yes"/>
    <x v="0"/>
    <s v="No"/>
    <n v="0"/>
    <s v="yes"/>
    <x v="3"/>
    <x v="2"/>
    <d v="1996-11-10T00:00:00"/>
    <x v="688"/>
    <x v="1"/>
    <s v="tier - 3"/>
    <x v="2"/>
    <x v="45"/>
  </r>
  <r>
    <s v="Id690"/>
    <s v="Adriana"/>
    <n v="23.085000000000001"/>
    <n v="4.2699999999999996"/>
    <s v="yes"/>
    <x v="0"/>
    <s v="No"/>
    <n v="2"/>
    <s v="No"/>
    <x v="2"/>
    <x v="2"/>
    <d v="1959-07-03T00:00:00"/>
    <x v="689"/>
    <x v="1"/>
    <s v="tier - 3"/>
    <x v="8"/>
    <x v="10"/>
  </r>
  <r>
    <s v="Id691"/>
    <s v="Miranda J"/>
    <n v="21.66"/>
    <n v="5.2"/>
    <s v="yes"/>
    <x v="0"/>
    <s v="No"/>
    <n v="2"/>
    <s v="No"/>
    <x v="2"/>
    <x v="2"/>
    <d v="1959-06-29T00:00:00"/>
    <x v="690"/>
    <x v="1"/>
    <s v="tier - 1"/>
    <x v="2"/>
    <x v="10"/>
  </r>
  <r>
    <s v="Id692"/>
    <s v="Roberto"/>
    <n v="36.47"/>
    <n v="8.23"/>
    <s v="yes"/>
    <x v="0"/>
    <s v="No"/>
    <n v="0"/>
    <s v="No"/>
    <x v="0"/>
    <x v="0"/>
    <d v="1967-11-04T00:00:00"/>
    <x v="691"/>
    <x v="1"/>
    <s v="tier - 2"/>
    <x v="14"/>
    <x v="22"/>
  </r>
  <r>
    <s v="Id693"/>
    <s v=".  Rebecca B."/>
    <n v="36.08"/>
    <n v="10.33"/>
    <s v="yes"/>
    <x v="0"/>
    <s v="No"/>
    <n v="0"/>
    <s v="No"/>
    <x v="0"/>
    <x v="0"/>
    <d v="1967-07-15T00:00:00"/>
    <x v="692"/>
    <x v="1"/>
    <s v="tier - 2"/>
    <x v="12"/>
    <x v="22"/>
  </r>
  <r>
    <s v="Id694"/>
    <s v="Tiffany"/>
    <n v="23.18"/>
    <n v="6.13"/>
    <s v="No"/>
    <x v="0"/>
    <s v="No"/>
    <n v="0"/>
    <s v="No"/>
    <x v="2"/>
    <x v="1"/>
    <d v="1999-10-10T00:00:00"/>
    <x v="693"/>
    <x v="1"/>
    <s v="tier - 1"/>
    <x v="1"/>
    <x v="21"/>
  </r>
  <r>
    <s v="Id695"/>
    <s v="Alexander"/>
    <n v="39.159999999999997"/>
    <n v="8.08"/>
    <s v="No"/>
    <x v="0"/>
    <s v="No"/>
    <n v="3"/>
    <s v="No"/>
    <x v="0"/>
    <x v="0"/>
    <d v="1958-11-20T00:00:00"/>
    <x v="694"/>
    <x v="1"/>
    <s v="tier - 3"/>
    <x v="0"/>
    <x v="7"/>
  </r>
  <r>
    <s v="Id696"/>
    <s v="Rich M"/>
    <n v="38.19"/>
    <n v="10.49"/>
    <s v="No"/>
    <x v="0"/>
    <s v="No"/>
    <n v="3"/>
    <s v="No"/>
    <x v="0"/>
    <x v="0"/>
    <d v="1958-07-29T00:00:00"/>
    <x v="695"/>
    <x v="1"/>
    <s v="tier - 2"/>
    <x v="4"/>
    <x v="7"/>
  </r>
  <r>
    <s v="Id697"/>
    <s v="Aaron C"/>
    <n v="26.41"/>
    <n v="8.11"/>
    <s v="No"/>
    <x v="0"/>
    <s v="No"/>
    <n v="3"/>
    <s v="No"/>
    <x v="1"/>
    <x v="0"/>
    <d v="1958-08-14T00:00:00"/>
    <x v="696"/>
    <x v="1"/>
    <s v="tier - 1"/>
    <x v="11"/>
    <x v="7"/>
  </r>
  <r>
    <s v="Id698"/>
    <s v="Kate"/>
    <n v="28.785"/>
    <n v="6.6"/>
    <s v="No"/>
    <x v="0"/>
    <s v="No"/>
    <n v="0"/>
    <s v="No"/>
    <x v="1"/>
    <x v="0"/>
    <d v="1965-06-22T00:00:00"/>
    <x v="697"/>
    <x v="1"/>
    <s v="tier - 3"/>
    <x v="2"/>
    <x v="11"/>
  </r>
  <r>
    <s v="Id699"/>
    <s v="Maria M"/>
    <n v="26.695"/>
    <n v="10.14"/>
    <s v="yes"/>
    <x v="0"/>
    <s v="Yes"/>
    <n v="1"/>
    <s v="No"/>
    <x v="1"/>
    <x v="0"/>
    <d v="1963-08-16T00:00:00"/>
    <x v="698"/>
    <x v="1"/>
    <s v="tier - 2"/>
    <x v="1"/>
    <x v="8"/>
  </r>
  <r>
    <s v="Id700"/>
    <s v="Daven W"/>
    <n v="32.799999999999997"/>
    <n v="6.06"/>
    <s v="yes"/>
    <x v="0"/>
    <s v="No"/>
    <n v="1"/>
    <s v="No"/>
    <x v="0"/>
    <x v="1"/>
    <d v="1988-08-16T00:00:00"/>
    <x v="699"/>
    <x v="1"/>
    <s v="tier - 2"/>
    <x v="3"/>
    <x v="24"/>
  </r>
  <r>
    <s v="Id701"/>
    <s v=".  Brianne"/>
    <n v="35.869999999999997"/>
    <n v="9.91"/>
    <s v="yes"/>
    <x v="0"/>
    <s v="No"/>
    <n v="0"/>
    <s v="No"/>
    <x v="0"/>
    <x v="0"/>
    <d v="1967-12-10T00:00:00"/>
    <x v="700"/>
    <x v="1"/>
    <s v="tier - 1"/>
    <x v="12"/>
    <x v="22"/>
  </r>
  <r>
    <s v="Id702"/>
    <s v="Hiroki"/>
    <n v="21.66"/>
    <n v="4.1399999999999997"/>
    <s v="yes"/>
    <x v="0"/>
    <s v="No"/>
    <n v="2"/>
    <s v="No"/>
    <x v="2"/>
    <x v="2"/>
    <d v="1959-06-24T00:00:00"/>
    <x v="701"/>
    <x v="1"/>
    <s v="tier - 2"/>
    <x v="1"/>
    <x v="10"/>
  </r>
  <r>
    <s v="Id703"/>
    <s v="Anders"/>
    <n v="37.72"/>
    <n v="4.38"/>
    <s v="yes"/>
    <x v="0"/>
    <s v="Yes"/>
    <n v="1"/>
    <s v="No"/>
    <x v="0"/>
    <x v="2"/>
    <d v="1969-10-26T00:00:00"/>
    <x v="702"/>
    <x v="1"/>
    <s v="tier - 3"/>
    <x v="13"/>
    <x v="15"/>
  </r>
  <r>
    <s v="Id704"/>
    <s v="Danielle"/>
    <n v="39.700000000000003"/>
    <n v="9.83"/>
    <s v="No"/>
    <x v="0"/>
    <s v="No"/>
    <n v="3"/>
    <s v="No"/>
    <x v="0"/>
    <x v="0"/>
    <d v="1958-08-10T00:00:00"/>
    <x v="703"/>
    <x v="1"/>
    <s v="tier - 2"/>
    <x v="3"/>
    <x v="7"/>
  </r>
  <r>
    <s v="Id705"/>
    <s v="Candace N"/>
    <n v="35.97"/>
    <n v="11.08"/>
    <s v="No"/>
    <x v="0"/>
    <s v="No"/>
    <n v="3"/>
    <s v="No"/>
    <x v="0"/>
    <x v="0"/>
    <d v="1958-06-15T00:00:00"/>
    <x v="704"/>
    <x v="1"/>
    <s v="tier - 3"/>
    <x v="0"/>
    <x v="7"/>
  </r>
  <r>
    <s v="Id706"/>
    <s v="Bruno F."/>
    <n v="37.85"/>
    <n v="11.01"/>
    <s v="No"/>
    <x v="0"/>
    <s v="No"/>
    <n v="0"/>
    <s v="No"/>
    <x v="0"/>
    <x v="0"/>
    <d v="1968-09-15T00:00:00"/>
    <x v="705"/>
    <x v="1"/>
    <s v="tier - 3"/>
    <x v="1"/>
    <x v="0"/>
  </r>
  <r>
    <s v="Id707"/>
    <s v="Emily"/>
    <n v="21.66"/>
    <n v="4.37"/>
    <s v="No"/>
    <x v="1"/>
    <s v="No"/>
    <n v="1"/>
    <s v="yes"/>
    <x v="2"/>
    <x v="2"/>
    <d v="2004-12-06T00:00:00"/>
    <x v="706"/>
    <x v="1"/>
    <s v="tier - 2"/>
    <x v="2"/>
    <x v="44"/>
  </r>
  <r>
    <s v="Id708"/>
    <s v=".  Katie"/>
    <n v="39.369999999999997"/>
    <n v="5.91"/>
    <s v="No"/>
    <x v="0"/>
    <s v="No"/>
    <n v="2"/>
    <s v="No"/>
    <x v="0"/>
    <x v="1"/>
    <d v="1972-08-13T00:00:00"/>
    <x v="707"/>
    <x v="1"/>
    <s v="tier - 2"/>
    <x v="12"/>
    <x v="28"/>
  </r>
  <r>
    <s v="Id709"/>
    <s v=".  Sally"/>
    <n v="40.880000000000003"/>
    <n v="7.65"/>
    <s v="No"/>
    <x v="0"/>
    <s v="No"/>
    <n v="0"/>
    <s v="No"/>
    <x v="0"/>
    <x v="0"/>
    <d v="1974-09-26T00:00:00"/>
    <x v="708"/>
    <x v="1"/>
    <s v="tier - 2"/>
    <x v="12"/>
    <x v="19"/>
  </r>
  <r>
    <s v="Id710"/>
    <s v="Meaghan J"/>
    <n v="26.22"/>
    <n v="5.37"/>
    <s v="yes"/>
    <x v="0"/>
    <s v="No"/>
    <n v="2"/>
    <s v="No"/>
    <x v="1"/>
    <x v="2"/>
    <d v="1959-07-08T00:00:00"/>
    <x v="709"/>
    <x v="1"/>
    <s v="tier - 3"/>
    <x v="1"/>
    <x v="10"/>
  </r>
  <r>
    <s v="Id711"/>
    <s v="Rina"/>
    <n v="25.08"/>
    <n v="5.75"/>
    <s v="yes"/>
    <x v="0"/>
    <s v="No"/>
    <n v="2"/>
    <s v="No"/>
    <x v="1"/>
    <x v="1"/>
    <d v="1959-06-10T00:00:00"/>
    <x v="710"/>
    <x v="1"/>
    <s v="tier - 1"/>
    <x v="1"/>
    <x v="10"/>
  </r>
  <r>
    <s v="Id712"/>
    <s v="Kristin P."/>
    <n v="39.1"/>
    <n v="6.79"/>
    <s v="yes"/>
    <x v="0"/>
    <s v="No"/>
    <n v="2"/>
    <s v="No"/>
    <x v="0"/>
    <x v="0"/>
    <d v="1961-07-25T00:00:00"/>
    <x v="711"/>
    <x v="1"/>
    <s v="tier - 1"/>
    <x v="3"/>
    <x v="12"/>
  </r>
  <r>
    <s v="Id713"/>
    <s v="Albert"/>
    <n v="37.905000000000001"/>
    <n v="7.03"/>
    <s v="No"/>
    <x v="0"/>
    <s v="No"/>
    <n v="3"/>
    <s v="No"/>
    <x v="0"/>
    <x v="0"/>
    <d v="1958-09-21T00:00:00"/>
    <x v="712"/>
    <x v="1"/>
    <s v="tier - 2"/>
    <x v="1"/>
    <x v="7"/>
  </r>
  <r>
    <s v="Id714"/>
    <s v=".  Ashley"/>
    <n v="43.35"/>
    <n v="5.41"/>
    <s v="yes"/>
    <x v="0"/>
    <s v="Yes"/>
    <n v="1"/>
    <s v="No"/>
    <x v="0"/>
    <x v="2"/>
    <d v="1983-10-17T00:00:00"/>
    <x v="713"/>
    <x v="1"/>
    <s v="tier - 1"/>
    <x v="12"/>
    <x v="33"/>
  </r>
  <r>
    <s v="Id715"/>
    <s v=".  Shannon L"/>
    <n v="36.15"/>
    <n v="8.0500000000000007"/>
    <s v="No"/>
    <x v="0"/>
    <s v="No"/>
    <n v="0"/>
    <s v="No"/>
    <x v="0"/>
    <x v="0"/>
    <d v="1968-09-25T00:00:00"/>
    <x v="714"/>
    <x v="1"/>
    <s v="tier - 1"/>
    <x v="12"/>
    <x v="0"/>
  </r>
  <r>
    <s v="Id716"/>
    <s v="Amy B"/>
    <n v="44.98"/>
    <n v="5.94"/>
    <s v="No"/>
    <x v="0"/>
    <s v="No"/>
    <n v="1"/>
    <s v="No"/>
    <x v="0"/>
    <x v="1"/>
    <d v="1984-08-07T00:00:00"/>
    <x v="715"/>
    <x v="1"/>
    <s v="tier - 1"/>
    <x v="1"/>
    <x v="31"/>
  </r>
  <r>
    <s v="Id717"/>
    <s v="A Danielle"/>
    <n v="38.28"/>
    <n v="5.51"/>
    <s v="No"/>
    <x v="1"/>
    <s v="No"/>
    <n v="1"/>
    <s v="No"/>
    <x v="0"/>
    <x v="2"/>
    <d v="2004-11-06T00:00:00"/>
    <x v="716"/>
    <x v="1"/>
    <s v="tier - 3"/>
    <x v="0"/>
    <x v="44"/>
  </r>
  <r>
    <s v="Id718"/>
    <s v="Conrad F"/>
    <n v="32.299999999999997"/>
    <n v="6.55"/>
    <s v="yes"/>
    <x v="0"/>
    <s v="No"/>
    <n v="2"/>
    <s v="No"/>
    <x v="0"/>
    <x v="0"/>
    <d v="1961-09-14T00:00:00"/>
    <x v="717"/>
    <x v="1"/>
    <s v="tier - 1"/>
    <x v="1"/>
    <x v="12"/>
  </r>
  <r>
    <s v="Id719"/>
    <s v="Josh"/>
    <n v="39.51"/>
    <n v="5.79"/>
    <s v="yes"/>
    <x v="0"/>
    <s v="No"/>
    <n v="0"/>
    <s v="No"/>
    <x v="0"/>
    <x v="1"/>
    <d v="1976-12-26T00:00:00"/>
    <x v="718"/>
    <x v="1"/>
    <s v="tier - 3"/>
    <x v="8"/>
    <x v="16"/>
  </r>
  <r>
    <s v="Id720"/>
    <s v="Maxime"/>
    <n v="50.46"/>
    <n v="4.5599999999999996"/>
    <s v="No"/>
    <x v="0"/>
    <s v="No"/>
    <n v="0"/>
    <s v="No"/>
    <x v="0"/>
    <x v="2"/>
    <d v="1991-09-12T00:00:00"/>
    <x v="719"/>
    <x v="1"/>
    <s v="tier - 3"/>
    <x v="1"/>
    <x v="3"/>
  </r>
  <r>
    <s v="Id721"/>
    <s v="Natalie"/>
    <n v="31.73"/>
    <n v="7"/>
    <s v="No"/>
    <x v="0"/>
    <s v="No"/>
    <n v="0"/>
    <s v="No"/>
    <x v="0"/>
    <x v="0"/>
    <d v="1960-11-08T00:00:00"/>
    <x v="720"/>
    <x v="1"/>
    <s v="tier - 3"/>
    <x v="2"/>
    <x v="14"/>
  </r>
  <r>
    <s v="Id722"/>
    <s v="Melissa"/>
    <n v="32.1"/>
    <n v="6.57"/>
    <s v="yes"/>
    <x v="0"/>
    <s v="Yes"/>
    <n v="1"/>
    <s v="No"/>
    <x v="0"/>
    <x v="0"/>
    <d v="1963-07-08T00:00:00"/>
    <x v="721"/>
    <x v="1"/>
    <s v="tier - 3"/>
    <x v="3"/>
    <x v="8"/>
  </r>
  <r>
    <s v="Id723"/>
    <s v="Laura P."/>
    <n v="27.83"/>
    <n v="11.61"/>
    <s v="yes"/>
    <x v="0"/>
    <s v="Yes"/>
    <n v="1"/>
    <s v="No"/>
    <x v="1"/>
    <x v="0"/>
    <d v="1963-07-06T00:00:00"/>
    <x v="722"/>
    <x v="1"/>
    <s v="tier - 2"/>
    <x v="0"/>
    <x v="8"/>
  </r>
  <r>
    <s v="Id724"/>
    <s v=".  Lisa"/>
    <n v="27.72"/>
    <n v="8.16"/>
    <s v="yes"/>
    <x v="0"/>
    <s v="Yes"/>
    <n v="1"/>
    <s v="No"/>
    <x v="1"/>
    <x v="0"/>
    <d v="1963-09-23T00:00:00"/>
    <x v="723"/>
    <x v="1"/>
    <s v="tier - 1"/>
    <x v="0"/>
    <x v="8"/>
  </r>
  <r>
    <s v="Id725"/>
    <s v="William D. Jr."/>
    <n v="36.765000000000001"/>
    <n v="4.4800000000000004"/>
    <s v="yes"/>
    <x v="0"/>
    <s v="No"/>
    <n v="2"/>
    <s v="No"/>
    <x v="0"/>
    <x v="2"/>
    <d v="1959-10-06T00:00:00"/>
    <x v="724"/>
    <x v="1"/>
    <s v="tier - 1"/>
    <x v="4"/>
    <x v="10"/>
  </r>
  <r>
    <s v="Id726"/>
    <s v="James"/>
    <n v="48.36"/>
    <n v="4.08"/>
    <s v="No"/>
    <x v="0"/>
    <s v="No"/>
    <n v="0"/>
    <s v="No"/>
    <x v="0"/>
    <x v="2"/>
    <d v="1990-10-13T00:00:00"/>
    <x v="725"/>
    <x v="1"/>
    <s v="tier - 1"/>
    <x v="8"/>
    <x v="41"/>
  </r>
  <r>
    <s v="Id727"/>
    <s v="John"/>
    <n v="31.445"/>
    <n v="4.4000000000000004"/>
    <s v="yes"/>
    <x v="0"/>
    <s v="No"/>
    <n v="2"/>
    <s v="No"/>
    <x v="0"/>
    <x v="2"/>
    <d v="1959-12-29T00:00:00"/>
    <x v="726"/>
    <x v="1"/>
    <s v="tier - 2"/>
    <x v="9"/>
    <x v="10"/>
  </r>
  <r>
    <s v="Id728"/>
    <s v="Adam S"/>
    <n v="27.55"/>
    <n v="9.02"/>
    <s v="No"/>
    <x v="0"/>
    <s v="No"/>
    <n v="0"/>
    <s v="No"/>
    <x v="1"/>
    <x v="0"/>
    <d v="1960-10-18T00:00:00"/>
    <x v="727"/>
    <x v="1"/>
    <s v="tier - 1"/>
    <x v="1"/>
    <x v="14"/>
  </r>
  <r>
    <s v="Id729"/>
    <s v="Armando"/>
    <n v="33.11"/>
    <n v="8.06"/>
    <s v="No"/>
    <x v="0"/>
    <s v="No"/>
    <n v="0"/>
    <s v="No"/>
    <x v="0"/>
    <x v="0"/>
    <d v="1962-09-27T00:00:00"/>
    <x v="728"/>
    <x v="1"/>
    <s v="tier - 2"/>
    <x v="0"/>
    <x v="5"/>
  </r>
  <r>
    <s v="Id730"/>
    <s v="Dana"/>
    <n v="36.85"/>
    <n v="6.21"/>
    <s v="yes"/>
    <x v="0"/>
    <s v="No"/>
    <n v="2"/>
    <s v="No"/>
    <x v="0"/>
    <x v="1"/>
    <d v="1959-09-07T00:00:00"/>
    <x v="729"/>
    <x v="1"/>
    <s v="tier - 2"/>
    <x v="0"/>
    <x v="10"/>
  </r>
  <r>
    <s v="Id731"/>
    <s v="Jennifer L"/>
    <n v="36.299999999999997"/>
    <n v="5.79"/>
    <s v="yes"/>
    <x v="0"/>
    <s v="No"/>
    <n v="2"/>
    <s v="No"/>
    <x v="0"/>
    <x v="1"/>
    <d v="1959-09-29T00:00:00"/>
    <x v="730"/>
    <x v="1"/>
    <s v="tier - 3"/>
    <x v="0"/>
    <x v="10"/>
  </r>
  <r>
    <s v="Id732"/>
    <s v="Benjamin"/>
    <n v="45.34"/>
    <n v="5.69"/>
    <s v="yes"/>
    <x v="0"/>
    <s v="No"/>
    <n v="0"/>
    <s v="No"/>
    <x v="0"/>
    <x v="2"/>
    <d v="1985-11-25T00:00:00"/>
    <x v="731"/>
    <x v="1"/>
    <s v="tier - 2"/>
    <x v="1"/>
    <x v="17"/>
  </r>
  <r>
    <s v="Id733"/>
    <s v="Tanya"/>
    <n v="31.8"/>
    <n v="5.36"/>
    <s v="yes"/>
    <x v="0"/>
    <s v="No"/>
    <n v="2"/>
    <s v="No"/>
    <x v="0"/>
    <x v="2"/>
    <d v="1959-09-05T00:00:00"/>
    <x v="732"/>
    <x v="1"/>
    <s v="tier - 2"/>
    <x v="3"/>
    <x v="10"/>
  </r>
  <r>
    <s v="Id734"/>
    <s v="Tracy"/>
    <n v="41.02"/>
    <n v="11.37"/>
    <s v="No"/>
    <x v="0"/>
    <s v="No"/>
    <n v="0"/>
    <s v="No"/>
    <x v="0"/>
    <x v="0"/>
    <d v="1978-09-19T00:00:00"/>
    <x v="733"/>
    <x v="1"/>
    <s v="tier - 1"/>
    <x v="1"/>
    <x v="9"/>
  </r>
  <r>
    <s v="Id735"/>
    <s v="Emily S"/>
    <n v="32.68"/>
    <n v="11.87"/>
    <s v="No"/>
    <x v="0"/>
    <s v="No"/>
    <n v="0"/>
    <s v="No"/>
    <x v="0"/>
    <x v="0"/>
    <d v="1960-12-21T00:00:00"/>
    <x v="734"/>
    <x v="1"/>
    <s v="tier - 2"/>
    <x v="1"/>
    <x v="14"/>
  </r>
  <r>
    <s v="Id736"/>
    <s v="Kelly R"/>
    <n v="21.7"/>
    <n v="4.9000000000000004"/>
    <s v="No"/>
    <x v="0"/>
    <s v="Yes"/>
    <n v="1"/>
    <s v="yes"/>
    <x v="2"/>
    <x v="2"/>
    <d v="2003-12-07T00:00:00"/>
    <x v="735"/>
    <x v="1"/>
    <s v="tier - 1"/>
    <x v="3"/>
    <x v="39"/>
  </r>
  <r>
    <s v="Id737"/>
    <s v="Kyle"/>
    <n v="40.479999999999997"/>
    <n v="6.7"/>
    <s v="No"/>
    <x v="0"/>
    <s v="No"/>
    <n v="3"/>
    <s v="No"/>
    <x v="0"/>
    <x v="0"/>
    <d v="1958-10-10T00:00:00"/>
    <x v="736"/>
    <x v="2"/>
    <s v="tier - 1"/>
    <x v="0"/>
    <x v="7"/>
  </r>
  <r>
    <s v="Id738"/>
    <s v="Bruce A Jr."/>
    <n v="34.5"/>
    <n v="10.3"/>
    <s v="No"/>
    <x v="0"/>
    <s v="No"/>
    <n v="3"/>
    <s v="No"/>
    <x v="0"/>
    <x v="0"/>
    <d v="1958-08-25T00:00:00"/>
    <x v="737"/>
    <x v="2"/>
    <s v="tier - 3"/>
    <x v="3"/>
    <x v="7"/>
  </r>
  <r>
    <s v="Id739"/>
    <s v="Cary J"/>
    <n v="45.9"/>
    <n v="11.14"/>
    <s v="yes"/>
    <x v="0"/>
    <s v="No"/>
    <n v="1"/>
    <s v="No"/>
    <x v="0"/>
    <x v="0"/>
    <d v="1986-09-08T00:00:00"/>
    <x v="738"/>
    <x v="2"/>
    <s v="tier - 2"/>
    <x v="1"/>
    <x v="27"/>
  </r>
  <r>
    <s v="Id740"/>
    <s v=".  Jill M"/>
    <n v="33.479999999999997"/>
    <n v="4.74"/>
    <s v="yes"/>
    <x v="0"/>
    <s v="No"/>
    <n v="2"/>
    <s v="No"/>
    <x v="0"/>
    <x v="2"/>
    <d v="1966-10-10T00:00:00"/>
    <x v="739"/>
    <x v="2"/>
    <s v="tier - 3"/>
    <x v="12"/>
    <x v="25"/>
  </r>
  <r>
    <s v="Id741"/>
    <s v="Chris"/>
    <n v="28.31"/>
    <n v="5.96"/>
    <s v="yes"/>
    <x v="0"/>
    <s v="No"/>
    <n v="2"/>
    <s v="No"/>
    <x v="1"/>
    <x v="1"/>
    <d v="1959-07-06T00:00:00"/>
    <x v="740"/>
    <x v="2"/>
    <s v="tier - 1"/>
    <x v="1"/>
    <x v="10"/>
  </r>
  <r>
    <s v="Id742"/>
    <s v="Michael E."/>
    <n v="21.565000000000001"/>
    <n v="4.95"/>
    <s v="No"/>
    <x v="1"/>
    <s v="No"/>
    <n v="1"/>
    <s v="yes"/>
    <x v="2"/>
    <x v="2"/>
    <d v="2004-11-16T00:00:00"/>
    <x v="741"/>
    <x v="2"/>
    <s v="tier - 2"/>
    <x v="11"/>
    <x v="44"/>
  </r>
  <r>
    <s v="Id743"/>
    <s v=".  Lauren"/>
    <n v="35.590000000000003"/>
    <n v="5.21"/>
    <s v="yes"/>
    <x v="0"/>
    <s v="Yes"/>
    <n v="1"/>
    <s v="No"/>
    <x v="0"/>
    <x v="2"/>
    <d v="1969-09-23T00:00:00"/>
    <x v="742"/>
    <x v="2"/>
    <s v="tier - 2"/>
    <x v="12"/>
    <x v="15"/>
  </r>
  <r>
    <s v="Id744"/>
    <s v=".  Kathryn E"/>
    <n v="43.44"/>
    <n v="4.8600000000000003"/>
    <s v="yes"/>
    <x v="0"/>
    <s v="No"/>
    <n v="0"/>
    <s v="No"/>
    <x v="0"/>
    <x v="2"/>
    <d v="1985-07-29T00:00:00"/>
    <x v="743"/>
    <x v="2"/>
    <s v="tier - 3"/>
    <x v="12"/>
    <x v="17"/>
  </r>
  <r>
    <s v="Id745"/>
    <s v="Polly"/>
    <n v="21.754999999999999"/>
    <n v="7.79"/>
    <s v="yes"/>
    <x v="0"/>
    <s v="No"/>
    <n v="0"/>
    <s v="No"/>
    <x v="2"/>
    <x v="0"/>
    <d v="1981-12-02T00:00:00"/>
    <x v="744"/>
    <x v="2"/>
    <s v="tier - 2"/>
    <x v="2"/>
    <x v="36"/>
  </r>
  <r>
    <s v="Id746"/>
    <s v="Mark H."/>
    <n v="44.55"/>
    <n v="7.12"/>
    <s v="yes"/>
    <x v="0"/>
    <s v="No"/>
    <n v="1"/>
    <s v="No"/>
    <x v="0"/>
    <x v="0"/>
    <d v="1986-11-24T00:00:00"/>
    <x v="745"/>
    <x v="2"/>
    <s v="tier - 2"/>
    <x v="8"/>
    <x v="27"/>
  </r>
  <r>
    <s v="Id747"/>
    <s v=".  Jessie M."/>
    <n v="43.32"/>
    <n v="4.67"/>
    <s v="yes"/>
    <x v="0"/>
    <s v="No"/>
    <n v="0"/>
    <s v="No"/>
    <x v="0"/>
    <x v="2"/>
    <d v="1985-12-14T00:00:00"/>
    <x v="746"/>
    <x v="2"/>
    <s v="tier - 1"/>
    <x v="12"/>
    <x v="17"/>
  </r>
  <r>
    <s v="Id748"/>
    <s v="Chris"/>
    <n v="31.23"/>
    <n v="9.1199999999999992"/>
    <s v="yes"/>
    <x v="0"/>
    <s v="Yes"/>
    <n v="1"/>
    <s v="No"/>
    <x v="0"/>
    <x v="0"/>
    <d v="1963-12-04T00:00:00"/>
    <x v="747"/>
    <x v="2"/>
    <s v="tier - 2"/>
    <x v="14"/>
    <x v="8"/>
  </r>
  <r>
    <s v="Id749"/>
    <s v="Daniel"/>
    <n v="42.81"/>
    <n v="4.1500000000000004"/>
    <s v="No"/>
    <x v="0"/>
    <s v="No"/>
    <n v="1"/>
    <s v="No"/>
    <x v="0"/>
    <x v="2"/>
    <d v="1984-11-20T00:00:00"/>
    <x v="748"/>
    <x v="2"/>
    <s v="tier - 3"/>
    <x v="8"/>
    <x v="31"/>
  </r>
  <r>
    <s v="Id750"/>
    <s v="Megan"/>
    <n v="35.909999999999997"/>
    <n v="6.72"/>
    <s v="yes"/>
    <x v="0"/>
    <s v="No"/>
    <n v="2"/>
    <s v="No"/>
    <x v="0"/>
    <x v="0"/>
    <d v="1961-07-24T00:00:00"/>
    <x v="749"/>
    <x v="2"/>
    <s v="tier - 3"/>
    <x v="2"/>
    <x v="12"/>
  </r>
  <r>
    <s v="Id751"/>
    <s v="Kevin"/>
    <n v="36.65"/>
    <n v="5.01"/>
    <s v="yes"/>
    <x v="0"/>
    <s v="Yes"/>
    <n v="1"/>
    <s v="No"/>
    <x v="0"/>
    <x v="2"/>
    <d v="1969-07-26T00:00:00"/>
    <x v="750"/>
    <x v="2"/>
    <s v="tier - 3"/>
    <x v="1"/>
    <x v="15"/>
  </r>
  <r>
    <s v="Id752"/>
    <s v="Caroline S."/>
    <n v="22.04"/>
    <n v="10.9"/>
    <s v="yes"/>
    <x v="0"/>
    <s v="No"/>
    <n v="2"/>
    <s v="No"/>
    <x v="2"/>
    <x v="0"/>
    <d v="1961-07-18T00:00:00"/>
    <x v="751"/>
    <x v="2"/>
    <s v="tier - 3"/>
    <x v="2"/>
    <x v="12"/>
  </r>
  <r>
    <s v="Id753"/>
    <s v="Nuta"/>
    <n v="31.824999999999999"/>
    <n v="5.52"/>
    <s v="yes"/>
    <x v="0"/>
    <s v="No"/>
    <n v="1"/>
    <s v="No"/>
    <x v="0"/>
    <x v="2"/>
    <d v="1964-07-10T00:00:00"/>
    <x v="752"/>
    <x v="2"/>
    <s v="tier - 1"/>
    <x v="2"/>
    <x v="32"/>
  </r>
  <r>
    <s v="Id754"/>
    <s v="Margie"/>
    <n v="53.58"/>
    <n v="4.55"/>
    <s v="No"/>
    <x v="0"/>
    <s v="No"/>
    <n v="1"/>
    <s v="No"/>
    <x v="0"/>
    <x v="2"/>
    <d v="1992-10-14T00:00:00"/>
    <x v="753"/>
    <x v="2"/>
    <s v="tier - 1"/>
    <x v="1"/>
    <x v="34"/>
  </r>
  <r>
    <s v="Id755"/>
    <s v=".  Heidi"/>
    <n v="34.299999999999997"/>
    <n v="11.76"/>
    <s v="No"/>
    <x v="0"/>
    <s v="No"/>
    <n v="0"/>
    <s v="No"/>
    <x v="0"/>
    <x v="0"/>
    <d v="1968-07-15T00:00:00"/>
    <x v="754"/>
    <x v="2"/>
    <s v="tier - 3"/>
    <x v="12"/>
    <x v="0"/>
  </r>
  <r>
    <s v="Id756"/>
    <s v="Diego J"/>
    <n v="32.11"/>
    <n v="7.06"/>
    <s v="No"/>
    <x v="0"/>
    <s v="No"/>
    <n v="0"/>
    <s v="No"/>
    <x v="0"/>
    <x v="0"/>
    <d v="1960-10-11T00:00:00"/>
    <x v="755"/>
    <x v="2"/>
    <s v="tier - 3"/>
    <x v="6"/>
    <x v="14"/>
  </r>
  <r>
    <s v="Id757"/>
    <s v="Enrique M Sr."/>
    <n v="31.78"/>
    <n v="11.35"/>
    <s v="yes"/>
    <x v="0"/>
    <s v="Yes"/>
    <n v="1"/>
    <s v="No"/>
    <x v="0"/>
    <x v="0"/>
    <d v="1963-11-14T00:00:00"/>
    <x v="756"/>
    <x v="2"/>
    <s v="tier - 1"/>
    <x v="1"/>
    <x v="8"/>
  </r>
  <r>
    <s v="Id758"/>
    <s v="Greg"/>
    <n v="46.89"/>
    <n v="5.52"/>
    <s v="No"/>
    <x v="0"/>
    <s v="No"/>
    <n v="0"/>
    <s v="No"/>
    <x v="0"/>
    <x v="2"/>
    <d v="1990-09-30T00:00:00"/>
    <x v="757"/>
    <x v="2"/>
    <s v="tier - 2"/>
    <x v="8"/>
    <x v="41"/>
  </r>
  <r>
    <s v="Id759"/>
    <s v="Filip"/>
    <n v="39.35"/>
    <n v="7.86"/>
    <s v="yes"/>
    <x v="0"/>
    <s v="No"/>
    <n v="1"/>
    <s v="No"/>
    <x v="0"/>
    <x v="0"/>
    <d v="1975-12-07T00:00:00"/>
    <x v="758"/>
    <x v="2"/>
    <s v="tier - 2"/>
    <x v="1"/>
    <x v="23"/>
  </r>
  <r>
    <s v="Id760"/>
    <s v="Rosemary E."/>
    <n v="39.200000000000003"/>
    <n v="11.38"/>
    <s v="No"/>
    <x v="0"/>
    <s v="No"/>
    <n v="0"/>
    <s v="No"/>
    <x v="0"/>
    <x v="0"/>
    <d v="1960-08-24T00:00:00"/>
    <x v="759"/>
    <x v="2"/>
    <s v="tier - 3"/>
    <x v="3"/>
    <x v="14"/>
  </r>
  <r>
    <s v="Id761"/>
    <s v="Lisa"/>
    <n v="39.159999999999997"/>
    <n v="10.48"/>
    <s v="No"/>
    <x v="0"/>
    <s v="No"/>
    <n v="0"/>
    <s v="No"/>
    <x v="0"/>
    <x v="0"/>
    <d v="1960-07-28T00:00:00"/>
    <x v="760"/>
    <x v="2"/>
    <s v="tier - 2"/>
    <x v="0"/>
    <x v="14"/>
  </r>
  <r>
    <s v="Id762"/>
    <s v="Jason"/>
    <n v="44.1"/>
    <n v="5.04"/>
    <s v="yes"/>
    <x v="0"/>
    <s v="No"/>
    <n v="0"/>
    <s v="No"/>
    <x v="0"/>
    <x v="2"/>
    <d v="1985-09-19T00:00:00"/>
    <x v="761"/>
    <x v="2"/>
    <s v="tier - 1"/>
    <x v="1"/>
    <x v="17"/>
  </r>
  <r>
    <s v="Id763"/>
    <s v="Courtney"/>
    <n v="33.200000000000003"/>
    <n v="9.06"/>
    <s v="No"/>
    <x v="0"/>
    <s v="No"/>
    <n v="0"/>
    <s v="No"/>
    <x v="0"/>
    <x v="0"/>
    <d v="1960-11-16T00:00:00"/>
    <x v="762"/>
    <x v="2"/>
    <s v="tier - 2"/>
    <x v="3"/>
    <x v="14"/>
  </r>
  <r>
    <s v="Id764"/>
    <s v="Jennifer R."/>
    <n v="29.92"/>
    <n v="11.07"/>
    <s v="No"/>
    <x v="0"/>
    <s v="No"/>
    <n v="0"/>
    <s v="No"/>
    <x v="0"/>
    <x v="0"/>
    <d v="1960-11-11T00:00:00"/>
    <x v="763"/>
    <x v="2"/>
    <s v="tier - 1"/>
    <x v="0"/>
    <x v="14"/>
  </r>
  <r>
    <s v="Id765"/>
    <s v="Lauren E"/>
    <n v="25"/>
    <n v="10.45"/>
    <s v="No"/>
    <x v="0"/>
    <s v="No"/>
    <n v="0"/>
    <s v="No"/>
    <x v="1"/>
    <x v="0"/>
    <d v="1960-09-13T00:00:00"/>
    <x v="764"/>
    <x v="2"/>
    <s v="tier - 1"/>
    <x v="3"/>
    <x v="14"/>
  </r>
  <r>
    <s v="Id766"/>
    <s v="Ashley M."/>
    <n v="38.869999999999997"/>
    <n v="8.6300000000000008"/>
    <s v="yes"/>
    <x v="0"/>
    <s v="No"/>
    <n v="1"/>
    <s v="No"/>
    <x v="0"/>
    <x v="0"/>
    <d v="1975-12-29T00:00:00"/>
    <x v="765"/>
    <x v="2"/>
    <s v="tier - 2"/>
    <x v="1"/>
    <x v="23"/>
  </r>
  <r>
    <s v="Id767"/>
    <s v="Alison R."/>
    <n v="32.299999999999997"/>
    <n v="5.28"/>
    <s v="yes"/>
    <x v="0"/>
    <s v="No"/>
    <n v="2"/>
    <s v="No"/>
    <x v="0"/>
    <x v="2"/>
    <d v="1966-10-14T00:00:00"/>
    <x v="766"/>
    <x v="2"/>
    <s v="tier - 3"/>
    <x v="2"/>
    <x v="25"/>
  </r>
  <r>
    <s v="Id768"/>
    <s v="Madeleine"/>
    <n v="31.16"/>
    <n v="7.49"/>
    <s v="yes"/>
    <x v="0"/>
    <s v="No"/>
    <n v="2"/>
    <s v="No"/>
    <x v="0"/>
    <x v="0"/>
    <d v="1961-08-03T00:00:00"/>
    <x v="767"/>
    <x v="2"/>
    <s v="tier - 3"/>
    <x v="1"/>
    <x v="12"/>
  </r>
  <r>
    <s v="Id769"/>
    <s v="Stacey"/>
    <n v="54.59"/>
    <n v="4.2699999999999996"/>
    <s v="No"/>
    <x v="0"/>
    <s v="No"/>
    <n v="0"/>
    <s v="No"/>
    <x v="0"/>
    <x v="2"/>
    <d v="1994-12-17T00:00:00"/>
    <x v="768"/>
    <x v="2"/>
    <s v="tier - 3"/>
    <x v="1"/>
    <x v="6"/>
  </r>
  <r>
    <s v="Id770"/>
    <s v="Kimberly"/>
    <n v="21.09"/>
    <n v="9.2200000000000006"/>
    <s v="yes"/>
    <x v="0"/>
    <s v="No"/>
    <n v="2"/>
    <s v="No"/>
    <x v="2"/>
    <x v="0"/>
    <d v="1961-07-22T00:00:00"/>
    <x v="769"/>
    <x v="2"/>
    <s v="tier - 2"/>
    <x v="1"/>
    <x v="12"/>
  </r>
  <r>
    <s v="Id771"/>
    <s v="Matthew D"/>
    <n v="52.41"/>
    <n v="5.99"/>
    <s v="No"/>
    <x v="0"/>
    <s v="No"/>
    <n v="1"/>
    <s v="No"/>
    <x v="0"/>
    <x v="1"/>
    <d v="1992-12-19T00:00:00"/>
    <x v="770"/>
    <x v="2"/>
    <s v="tier - 3"/>
    <x v="8"/>
    <x v="34"/>
  </r>
  <r>
    <s v="Id772"/>
    <s v="Michael"/>
    <n v="41.47"/>
    <n v="5.86"/>
    <s v="yes"/>
    <x v="0"/>
    <s v="No"/>
    <n v="2"/>
    <s v="No"/>
    <x v="0"/>
    <x v="1"/>
    <d v="1959-11-20T00:00:00"/>
    <x v="771"/>
    <x v="2"/>
    <s v="tier - 3"/>
    <x v="0"/>
    <x v="10"/>
  </r>
  <r>
    <s v="Id773"/>
    <s v="Ben"/>
    <n v="33.1"/>
    <n v="5.19"/>
    <s v="yes"/>
    <x v="0"/>
    <s v="No"/>
    <n v="2"/>
    <s v="No"/>
    <x v="0"/>
    <x v="2"/>
    <d v="1959-08-25T00:00:00"/>
    <x v="772"/>
    <x v="2"/>
    <s v="tier - 1"/>
    <x v="3"/>
    <x v="10"/>
  </r>
  <r>
    <s v="Id774"/>
    <s v="Chris"/>
    <n v="30.8"/>
    <n v="4.37"/>
    <s v="yes"/>
    <x v="0"/>
    <s v="No"/>
    <n v="2"/>
    <s v="No"/>
    <x v="0"/>
    <x v="2"/>
    <d v="1959-07-09T00:00:00"/>
    <x v="773"/>
    <x v="2"/>
    <s v="tier - 3"/>
    <x v="3"/>
    <x v="10"/>
  </r>
  <r>
    <s v="Id775"/>
    <s v="Jeremy J"/>
    <n v="42.06"/>
    <n v="5.32"/>
    <s v="No"/>
    <x v="0"/>
    <s v="No"/>
    <n v="1"/>
    <s v="No"/>
    <x v="0"/>
    <x v="2"/>
    <d v="1984-07-06T00:00:00"/>
    <x v="774"/>
    <x v="2"/>
    <s v="tier - 2"/>
    <x v="8"/>
    <x v="31"/>
  </r>
  <r>
    <s v="Id776"/>
    <s v=".  Amy L."/>
    <n v="39.270000000000003"/>
    <n v="5.64"/>
    <s v="No"/>
    <x v="0"/>
    <s v="Yes"/>
    <n v="1"/>
    <s v="No"/>
    <x v="0"/>
    <x v="2"/>
    <d v="1979-06-30T00:00:00"/>
    <x v="775"/>
    <x v="2"/>
    <s v="tier - 3"/>
    <x v="12"/>
    <x v="18"/>
  </r>
  <r>
    <s v="Id777"/>
    <s v=".  Karen L."/>
    <n v="30.71"/>
    <n v="5.59"/>
    <s v="yes"/>
    <x v="0"/>
    <s v="No"/>
    <n v="1"/>
    <s v="No"/>
    <x v="0"/>
    <x v="2"/>
    <d v="1964-10-24T00:00:00"/>
    <x v="776"/>
    <x v="2"/>
    <s v="tier - 2"/>
    <x v="15"/>
    <x v="32"/>
  </r>
  <r>
    <s v="Id778"/>
    <s v="Tennille"/>
    <n v="47.19"/>
    <n v="5.29"/>
    <s v="No"/>
    <x v="0"/>
    <s v="No"/>
    <n v="0"/>
    <s v="No"/>
    <x v="0"/>
    <x v="2"/>
    <d v="1990-10-02T00:00:00"/>
    <x v="777"/>
    <x v="2"/>
    <s v="tier - 1"/>
    <x v="1"/>
    <x v="41"/>
  </r>
  <r>
    <s v="Id779"/>
    <s v="Matt"/>
    <n v="30.02"/>
    <n v="6.65"/>
    <s v="No"/>
    <x v="0"/>
    <s v="No"/>
    <n v="0"/>
    <s v="No"/>
    <x v="0"/>
    <x v="0"/>
    <d v="1960-11-11T00:00:00"/>
    <x v="778"/>
    <x v="2"/>
    <s v="tier - 1"/>
    <x v="1"/>
    <x v="14"/>
  </r>
  <r>
    <s v="Id780"/>
    <s v="Emily"/>
    <n v="37.909999999999997"/>
    <n v="5.68"/>
    <s v="yes"/>
    <x v="0"/>
    <s v="No"/>
    <n v="0"/>
    <s v="No"/>
    <x v="0"/>
    <x v="2"/>
    <d v="1976-10-23T00:00:00"/>
    <x v="779"/>
    <x v="2"/>
    <s v="tier - 2"/>
    <x v="1"/>
    <x v="16"/>
  </r>
  <r>
    <s v="Id781"/>
    <s v="Justin E"/>
    <n v="54.61"/>
    <n v="4.49"/>
    <s v="No"/>
    <x v="0"/>
    <s v="No"/>
    <n v="0"/>
    <s v="No"/>
    <x v="0"/>
    <x v="2"/>
    <d v="1994-10-01T00:00:00"/>
    <x v="780"/>
    <x v="2"/>
    <s v="tier - 3"/>
    <x v="1"/>
    <x v="6"/>
  </r>
  <r>
    <s v="Id782"/>
    <s v="Shalane"/>
    <n v="36.005000000000003"/>
    <n v="6.9"/>
    <s v="No"/>
    <x v="0"/>
    <s v="No"/>
    <n v="0"/>
    <s v="No"/>
    <x v="0"/>
    <x v="0"/>
    <d v="1962-09-11T00:00:00"/>
    <x v="781"/>
    <x v="2"/>
    <s v="tier - 3"/>
    <x v="8"/>
    <x v="5"/>
  </r>
  <r>
    <s v="Id783"/>
    <s v="Jessica N."/>
    <n v="28.7"/>
    <n v="11.52"/>
    <s v="No"/>
    <x v="0"/>
    <s v="No"/>
    <n v="0"/>
    <s v="No"/>
    <x v="1"/>
    <x v="0"/>
    <d v="1962-06-24T00:00:00"/>
    <x v="782"/>
    <x v="2"/>
    <s v="tier - 2"/>
    <x v="3"/>
    <x v="5"/>
  </r>
  <r>
    <s v="Id784"/>
    <s v="Melanie"/>
    <n v="34.295000000000002"/>
    <n v="11.24"/>
    <s v="No"/>
    <x v="0"/>
    <s v="No"/>
    <n v="0"/>
    <s v="No"/>
    <x v="0"/>
    <x v="0"/>
    <d v="1965-11-13T00:00:00"/>
    <x v="783"/>
    <x v="2"/>
    <s v="tier - 3"/>
    <x v="2"/>
    <x v="11"/>
  </r>
  <r>
    <s v="Id785"/>
    <s v="Ruth Angelica"/>
    <n v="27.55"/>
    <n v="10.98"/>
    <s v="No"/>
    <x v="0"/>
    <s v="No"/>
    <n v="0"/>
    <s v="No"/>
    <x v="1"/>
    <x v="0"/>
    <d v="1962-10-07T00:00:00"/>
    <x v="784"/>
    <x v="2"/>
    <s v="tier - 1"/>
    <x v="2"/>
    <x v="5"/>
  </r>
  <r>
    <s v="Id786"/>
    <s v="Una M"/>
    <n v="40.700000000000003"/>
    <n v="5.42"/>
    <s v="No"/>
    <x v="0"/>
    <s v="No"/>
    <n v="0"/>
    <s v="No"/>
    <x v="0"/>
    <x v="2"/>
    <d v="1982-07-15T00:00:00"/>
    <x v="785"/>
    <x v="2"/>
    <s v="tier - 2"/>
    <x v="1"/>
    <x v="37"/>
  </r>
  <r>
    <s v="Id787"/>
    <s v="Taralyn"/>
    <n v="18.335000000000001"/>
    <n v="10.97"/>
    <s v="No"/>
    <x v="0"/>
    <s v="No"/>
    <n v="0"/>
    <s v="No"/>
    <x v="3"/>
    <x v="0"/>
    <d v="1962-07-05T00:00:00"/>
    <x v="786"/>
    <x v="2"/>
    <s v="tier - 1"/>
    <x v="2"/>
    <x v="5"/>
  </r>
  <r>
    <s v="Id788"/>
    <s v="James A"/>
    <n v="33.914999999999999"/>
    <n v="9.56"/>
    <s v="yes"/>
    <x v="0"/>
    <s v="No"/>
    <n v="2"/>
    <s v="No"/>
    <x v="0"/>
    <x v="0"/>
    <d v="1961-12-06T00:00:00"/>
    <x v="787"/>
    <x v="2"/>
    <s v="tier - 2"/>
    <x v="4"/>
    <x v="12"/>
  </r>
  <r>
    <s v="Id789"/>
    <s v="Ning"/>
    <n v="33.534999999999997"/>
    <n v="9.4"/>
    <s v="yes"/>
    <x v="0"/>
    <s v="No"/>
    <n v="2"/>
    <s v="No"/>
    <x v="0"/>
    <x v="0"/>
    <d v="1961-09-06T00:00:00"/>
    <x v="788"/>
    <x v="2"/>
    <s v="tier - 2"/>
    <x v="16"/>
    <x v="12"/>
  </r>
  <r>
    <s v="Id790"/>
    <s v="Joel"/>
    <n v="23.655000000000001"/>
    <n v="8.48"/>
    <s v="yes"/>
    <x v="0"/>
    <s v="No"/>
    <n v="2"/>
    <s v="No"/>
    <x v="2"/>
    <x v="0"/>
    <d v="1961-07-07T00:00:00"/>
    <x v="789"/>
    <x v="2"/>
    <s v="tier - 2"/>
    <x v="6"/>
    <x v="12"/>
  </r>
  <r>
    <s v="Id791"/>
    <s v="Pamela J."/>
    <n v="28"/>
    <n v="5.57"/>
    <s v="No"/>
    <x v="0"/>
    <s v="No"/>
    <n v="0"/>
    <s v="No"/>
    <x v="1"/>
    <x v="2"/>
    <d v="1999-10-16T00:00:00"/>
    <x v="790"/>
    <x v="2"/>
    <s v="tier - 3"/>
    <x v="3"/>
    <x v="21"/>
  </r>
  <r>
    <s v="Id792"/>
    <s v="Brittney"/>
    <n v="30.23"/>
    <n v="6.94"/>
    <s v="yes"/>
    <x v="0"/>
    <s v="Yes"/>
    <n v="1"/>
    <s v="No"/>
    <x v="0"/>
    <x v="0"/>
    <d v="1963-08-14T00:00:00"/>
    <x v="791"/>
    <x v="2"/>
    <s v="tier - 1"/>
    <x v="1"/>
    <x v="8"/>
  </r>
  <r>
    <s v="Id793"/>
    <s v=".  Sheila"/>
    <n v="51.14"/>
    <n v="4.05"/>
    <s v="No"/>
    <x v="0"/>
    <s v="No"/>
    <n v="1"/>
    <s v="No"/>
    <x v="0"/>
    <x v="2"/>
    <d v="1992-08-12T00:00:00"/>
    <x v="792"/>
    <x v="2"/>
    <s v="tier - 2"/>
    <x v="12"/>
    <x v="34"/>
  </r>
  <r>
    <s v="Id794"/>
    <s v="Koji"/>
    <n v="24.32"/>
    <n v="10.220000000000001"/>
    <s v="No"/>
    <x v="0"/>
    <s v="No"/>
    <n v="0"/>
    <s v="No"/>
    <x v="2"/>
    <x v="0"/>
    <d v="1962-07-02T00:00:00"/>
    <x v="793"/>
    <x v="2"/>
    <s v="tier - 3"/>
    <x v="1"/>
    <x v="5"/>
  </r>
  <r>
    <s v="Id795"/>
    <s v="Sarah"/>
    <n v="38.06"/>
    <n v="9.24"/>
    <s v="No"/>
    <x v="0"/>
    <s v="No"/>
    <n v="0"/>
    <s v="No"/>
    <x v="0"/>
    <x v="0"/>
    <d v="1971-08-30T00:00:00"/>
    <x v="794"/>
    <x v="2"/>
    <s v="tier - 2"/>
    <x v="3"/>
    <x v="13"/>
  </r>
  <r>
    <s v="Id796"/>
    <s v=".  Colleen M"/>
    <n v="37.700000000000003"/>
    <n v="8.6"/>
    <s v="No"/>
    <x v="0"/>
    <s v="No"/>
    <n v="0"/>
    <s v="No"/>
    <x v="0"/>
    <x v="0"/>
    <d v="1978-06-17T00:00:00"/>
    <x v="795"/>
    <x v="2"/>
    <s v="tier - 2"/>
    <x v="12"/>
    <x v="9"/>
  </r>
  <r>
    <s v="Id797"/>
    <s v="Deedra G."/>
    <n v="44"/>
    <n v="9.32"/>
    <s v="yes"/>
    <x v="0"/>
    <s v="No"/>
    <n v="2"/>
    <s v="No"/>
    <x v="0"/>
    <x v="0"/>
    <d v="1961-12-06T00:00:00"/>
    <x v="796"/>
    <x v="2"/>
    <s v="tier - 2"/>
    <x v="3"/>
    <x v="12"/>
  </r>
  <r>
    <s v="Id798"/>
    <s v=".  Kulwinder"/>
    <n v="41.45"/>
    <n v="6.12"/>
    <s v="yes"/>
    <x v="0"/>
    <s v="No"/>
    <n v="0"/>
    <s v="No"/>
    <x v="0"/>
    <x v="1"/>
    <d v="1985-12-26T00:00:00"/>
    <x v="797"/>
    <x v="2"/>
    <s v="tier - 1"/>
    <x v="12"/>
    <x v="17"/>
  </r>
  <r>
    <s v="Id799"/>
    <s v="Ann M."/>
    <n v="25.364999999999998"/>
    <n v="9.19"/>
    <s v="yes"/>
    <x v="0"/>
    <s v="No"/>
    <n v="0"/>
    <s v="No"/>
    <x v="1"/>
    <x v="0"/>
    <d v="1967-07-06T00:00:00"/>
    <x v="798"/>
    <x v="2"/>
    <s v="tier - 3"/>
    <x v="2"/>
    <x v="22"/>
  </r>
  <r>
    <s v="Id800"/>
    <s v="Sarah E"/>
    <n v="34.56"/>
    <n v="5.84"/>
    <s v="yes"/>
    <x v="0"/>
    <s v="Yes"/>
    <n v="1"/>
    <s v="No"/>
    <x v="0"/>
    <x v="1"/>
    <d v="1969-11-23T00:00:00"/>
    <x v="799"/>
    <x v="2"/>
    <s v="tier - 1"/>
    <x v="1"/>
    <x v="15"/>
  </r>
  <r>
    <s v="Id801"/>
    <s v="Apryl J."/>
    <n v="28.2"/>
    <n v="7.19"/>
    <s v="yes"/>
    <x v="0"/>
    <s v="No"/>
    <n v="2"/>
    <s v="No"/>
    <x v="1"/>
    <x v="0"/>
    <d v="1961-12-09T00:00:00"/>
    <x v="800"/>
    <x v="2"/>
    <s v="tier - 1"/>
    <x v="3"/>
    <x v="12"/>
  </r>
  <r>
    <s v="Id802"/>
    <s v=".  Ilana"/>
    <n v="30.43"/>
    <n v="9.39"/>
    <s v="No"/>
    <x v="0"/>
    <s v="No"/>
    <n v="0"/>
    <s v="No"/>
    <x v="0"/>
    <x v="0"/>
    <d v="1965-09-04T00:00:00"/>
    <x v="801"/>
    <x v="2"/>
    <s v="tier - 2"/>
    <x v="15"/>
    <x v="11"/>
  </r>
  <r>
    <s v="Id803"/>
    <s v="Katherine"/>
    <n v="32.395000000000003"/>
    <n v="4.2699999999999996"/>
    <s v="yes"/>
    <x v="0"/>
    <s v="No"/>
    <n v="1"/>
    <s v="No"/>
    <x v="0"/>
    <x v="2"/>
    <d v="1964-10-23T00:00:00"/>
    <x v="802"/>
    <x v="2"/>
    <s v="tier - 1"/>
    <x v="2"/>
    <x v="32"/>
  </r>
  <r>
    <s v="Id804"/>
    <s v="Katherine"/>
    <n v="24.035"/>
    <n v="11.71"/>
    <s v="No"/>
    <x v="0"/>
    <s v="No"/>
    <n v="0"/>
    <s v="No"/>
    <x v="2"/>
    <x v="0"/>
    <d v="1962-08-20T00:00:00"/>
    <x v="803"/>
    <x v="2"/>
    <s v="tier - 1"/>
    <x v="1"/>
    <x v="5"/>
  </r>
  <r>
    <s v="Id805"/>
    <s v="Karl"/>
    <n v="37.119999999999997"/>
    <n v="5.29"/>
    <s v="No"/>
    <x v="0"/>
    <s v="No"/>
    <n v="2"/>
    <s v="No"/>
    <x v="0"/>
    <x v="2"/>
    <d v="1972-08-27T00:00:00"/>
    <x v="804"/>
    <x v="2"/>
    <s v="tier - 2"/>
    <x v="1"/>
    <x v="28"/>
  </r>
  <r>
    <s v="Id806"/>
    <s v="Stephen"/>
    <n v="34.840000000000003"/>
    <n v="6"/>
    <s v="yes"/>
    <x v="0"/>
    <s v="Yes"/>
    <n v="1"/>
    <s v="No"/>
    <x v="0"/>
    <x v="1"/>
    <d v="1969-10-13T00:00:00"/>
    <x v="805"/>
    <x v="2"/>
    <s v="tier - 3"/>
    <x v="1"/>
    <x v="15"/>
  </r>
  <r>
    <s v="Id807"/>
    <s v="Will"/>
    <n v="29.53"/>
    <n v="10.64"/>
    <s v="No"/>
    <x v="0"/>
    <s v="No"/>
    <n v="0"/>
    <s v="No"/>
    <x v="1"/>
    <x v="0"/>
    <d v="1962-11-24T00:00:00"/>
    <x v="806"/>
    <x v="2"/>
    <s v="tier - 1"/>
    <x v="1"/>
    <x v="5"/>
  </r>
  <r>
    <s v="Id808"/>
    <s v="Bradley D"/>
    <n v="42.51"/>
    <n v="8.2100000000000009"/>
    <s v="yes"/>
    <x v="0"/>
    <s v="No"/>
    <n v="0"/>
    <s v="No"/>
    <x v="0"/>
    <x v="0"/>
    <d v="1981-12-30T00:00:00"/>
    <x v="807"/>
    <x v="2"/>
    <s v="tier - 1"/>
    <x v="1"/>
    <x v="36"/>
  </r>
  <r>
    <s v="Id809"/>
    <s v=".  Amy M"/>
    <n v="38.14"/>
    <n v="5.58"/>
    <s v="No"/>
    <x v="0"/>
    <s v="Yes"/>
    <n v="1"/>
    <s v="No"/>
    <x v="0"/>
    <x v="2"/>
    <d v="1979-12-27T00:00:00"/>
    <x v="808"/>
    <x v="2"/>
    <s v="tier - 2"/>
    <x v="12"/>
    <x v="18"/>
  </r>
  <r>
    <s v="Id810"/>
    <s v="Matthew W."/>
    <n v="39.93"/>
    <n v="8.75"/>
    <s v="No"/>
    <x v="0"/>
    <s v="No"/>
    <n v="0"/>
    <s v="No"/>
    <x v="0"/>
    <x v="0"/>
    <d v="1960-10-28T00:00:00"/>
    <x v="809"/>
    <x v="2"/>
    <s v="tier - 1"/>
    <x v="0"/>
    <x v="14"/>
  </r>
  <r>
    <s v="Id811"/>
    <s v="Doug"/>
    <n v="38.83"/>
    <n v="11.86"/>
    <s v="No"/>
    <x v="0"/>
    <s v="No"/>
    <n v="0"/>
    <s v="No"/>
    <x v="0"/>
    <x v="0"/>
    <d v="1960-06-23T00:00:00"/>
    <x v="810"/>
    <x v="2"/>
    <s v="tier - 3"/>
    <x v="0"/>
    <x v="14"/>
  </r>
  <r>
    <s v="Id812"/>
    <s v="Tom"/>
    <n v="37.4"/>
    <n v="11.46"/>
    <s v="No"/>
    <x v="0"/>
    <s v="No"/>
    <n v="0"/>
    <s v="No"/>
    <x v="0"/>
    <x v="0"/>
    <d v="1960-11-22T00:00:00"/>
    <x v="811"/>
    <x v="2"/>
    <s v="tier - 1"/>
    <x v="3"/>
    <x v="14"/>
  </r>
  <r>
    <s v="Id813"/>
    <s v="Jonathan"/>
    <n v="21.4"/>
    <n v="9.0299999999999994"/>
    <s v="No"/>
    <x v="0"/>
    <s v="No"/>
    <n v="0"/>
    <s v="No"/>
    <x v="2"/>
    <x v="0"/>
    <d v="1960-09-04T00:00:00"/>
    <x v="812"/>
    <x v="2"/>
    <s v="tier - 1"/>
    <x v="3"/>
    <x v="14"/>
  </r>
  <r>
    <s v="Id814"/>
    <s v="Wayne A."/>
    <n v="38.380000000000003"/>
    <n v="8.26"/>
    <s v="yes"/>
    <x v="0"/>
    <s v="No"/>
    <n v="2"/>
    <s v="No"/>
    <x v="0"/>
    <x v="0"/>
    <d v="1961-07-20T00:00:00"/>
    <x v="813"/>
    <x v="2"/>
    <s v="tier - 1"/>
    <x v="1"/>
    <x v="12"/>
  </r>
  <r>
    <s v="Id815"/>
    <s v="Nobuyori"/>
    <n v="33.659999999999997"/>
    <n v="5.42"/>
    <s v="yes"/>
    <x v="0"/>
    <s v="No"/>
    <n v="2"/>
    <s v="No"/>
    <x v="0"/>
    <x v="2"/>
    <d v="1966-08-22T00:00:00"/>
    <x v="814"/>
    <x v="2"/>
    <s v="tier - 3"/>
    <x v="0"/>
    <x v="25"/>
  </r>
  <r>
    <s v="Id816"/>
    <s v="Rich"/>
    <n v="31.79"/>
    <n v="11.33"/>
    <s v="yes"/>
    <x v="0"/>
    <s v="Yes"/>
    <n v="1"/>
    <s v="No"/>
    <x v="0"/>
    <x v="0"/>
    <d v="1963-11-14T00:00:00"/>
    <x v="815"/>
    <x v="2"/>
    <s v="tier - 2"/>
    <x v="0"/>
    <x v="8"/>
  </r>
  <r>
    <s v="Id817"/>
    <s v="Marcos S"/>
    <n v="29.7"/>
    <n v="7.69"/>
    <s v="yes"/>
    <x v="0"/>
    <s v="Yes"/>
    <n v="1"/>
    <s v="No"/>
    <x v="1"/>
    <x v="0"/>
    <d v="1963-06-01T00:00:00"/>
    <x v="816"/>
    <x v="2"/>
    <s v="tier - 2"/>
    <x v="0"/>
    <x v="5"/>
  </r>
  <r>
    <s v="Id818"/>
    <s v="Dave"/>
    <n v="25.46"/>
    <n v="8.77"/>
    <s v="yes"/>
    <x v="0"/>
    <s v="Yes"/>
    <n v="1"/>
    <s v="No"/>
    <x v="1"/>
    <x v="0"/>
    <d v="1963-08-16T00:00:00"/>
    <x v="817"/>
    <x v="2"/>
    <s v="tier - 2"/>
    <x v="4"/>
    <x v="8"/>
  </r>
  <r>
    <s v="Id819"/>
    <s v="Andy"/>
    <n v="39.14"/>
    <n v="4.91"/>
    <s v="No"/>
    <x v="1"/>
    <s v="No"/>
    <n v="1"/>
    <s v="No"/>
    <x v="0"/>
    <x v="2"/>
    <d v="2004-12-09T00:00:00"/>
    <x v="818"/>
    <x v="2"/>
    <s v="tier - 1"/>
    <x v="9"/>
    <x v="44"/>
  </r>
  <r>
    <s v="Id820"/>
    <s v="Mary"/>
    <n v="41.2"/>
    <n v="4.95"/>
    <s v="No"/>
    <x v="0"/>
    <s v="No"/>
    <n v="1"/>
    <s v="No"/>
    <x v="0"/>
    <x v="2"/>
    <d v="1984-12-06T00:00:00"/>
    <x v="819"/>
    <x v="2"/>
    <s v="tier - 3"/>
    <x v="1"/>
    <x v="31"/>
  </r>
  <r>
    <s v="Id821"/>
    <s v="Marcus B"/>
    <n v="28.81"/>
    <n v="10.8"/>
    <s v="yes"/>
    <x v="0"/>
    <s v="Yes"/>
    <n v="1"/>
    <s v="No"/>
    <x v="1"/>
    <x v="0"/>
    <d v="1963-09-27T00:00:00"/>
    <x v="820"/>
    <x v="2"/>
    <s v="tier - 3"/>
    <x v="14"/>
    <x v="8"/>
  </r>
  <r>
    <s v="Id822"/>
    <s v="Thomas K."/>
    <n v="37.409999999999997"/>
    <n v="7.21"/>
    <s v="No"/>
    <x v="0"/>
    <s v="No"/>
    <n v="2"/>
    <s v="No"/>
    <x v="0"/>
    <x v="0"/>
    <d v="1973-12-22T00:00:00"/>
    <x v="821"/>
    <x v="2"/>
    <s v="tier - 1"/>
    <x v="1"/>
    <x v="29"/>
  </r>
  <r>
    <s v="Id823"/>
    <s v="Robert"/>
    <n v="52.54"/>
    <n v="5.12"/>
    <s v="No"/>
    <x v="0"/>
    <s v="Yes"/>
    <n v="1"/>
    <s v="No"/>
    <x v="0"/>
    <x v="2"/>
    <d v="1993-06-27T00:00:00"/>
    <x v="822"/>
    <x v="2"/>
    <s v="tier - 2"/>
    <x v="1"/>
    <x v="20"/>
  </r>
  <r>
    <s v="Id824"/>
    <s v="Geoff"/>
    <n v="17.29"/>
    <n v="4.62"/>
    <s v="No"/>
    <x v="1"/>
    <s v="No"/>
    <n v="1"/>
    <s v="yes"/>
    <x v="3"/>
    <x v="2"/>
    <d v="2004-10-09T00:00:00"/>
    <x v="823"/>
    <x v="2"/>
    <s v="tier - 3"/>
    <x v="4"/>
    <x v="44"/>
  </r>
  <r>
    <s v="Id825"/>
    <s v="Chris J."/>
    <n v="31.74"/>
    <n v="7.68"/>
    <s v="yes"/>
    <x v="0"/>
    <s v="No"/>
    <n v="0"/>
    <s v="No"/>
    <x v="0"/>
    <x v="0"/>
    <d v="1967-06-25T00:00:00"/>
    <x v="824"/>
    <x v="2"/>
    <s v="tier - 3"/>
    <x v="14"/>
    <x v="22"/>
  </r>
  <r>
    <s v="Id826"/>
    <s v="Kate A."/>
    <n v="26.504999999999999"/>
    <n v="6.79"/>
    <s v="yes"/>
    <x v="0"/>
    <s v="Yes"/>
    <n v="1"/>
    <s v="No"/>
    <x v="1"/>
    <x v="0"/>
    <d v="1963-12-20T00:00:00"/>
    <x v="825"/>
    <x v="2"/>
    <s v="tier - 3"/>
    <x v="2"/>
    <x v="8"/>
  </r>
  <r>
    <s v="Id827"/>
    <s v="Kelli"/>
    <n v="36.479999999999997"/>
    <n v="11.09"/>
    <s v="No"/>
    <x v="0"/>
    <s v="No"/>
    <n v="0"/>
    <s v="No"/>
    <x v="0"/>
    <x v="0"/>
    <d v="1978-11-24T00:00:00"/>
    <x v="826"/>
    <x v="2"/>
    <s v="tier - 1"/>
    <x v="2"/>
    <x v="9"/>
  </r>
  <r>
    <s v="Id828"/>
    <s v=".  Maggie M"/>
    <n v="39.159999999999997"/>
    <n v="5.24"/>
    <s v="yes"/>
    <x v="0"/>
    <s v="Yes"/>
    <n v="1"/>
    <s v="No"/>
    <x v="0"/>
    <x v="2"/>
    <d v="1983-08-29T00:00:00"/>
    <x v="827"/>
    <x v="2"/>
    <s v="tier - 1"/>
    <x v="12"/>
    <x v="33"/>
  </r>
  <r>
    <s v="Id829"/>
    <s v=".  Michelle L."/>
    <n v="28.22"/>
    <n v="7.51"/>
    <s v="yes"/>
    <x v="0"/>
    <s v="Yes"/>
    <n v="1"/>
    <s v="No"/>
    <x v="1"/>
    <x v="0"/>
    <d v="1963-10-05T00:00:00"/>
    <x v="828"/>
    <x v="2"/>
    <s v="tier - 3"/>
    <x v="15"/>
    <x v="8"/>
  </r>
  <r>
    <s v="Id830"/>
    <s v=".  Ashley K"/>
    <n v="35"/>
    <n v="4.13"/>
    <s v="No"/>
    <x v="0"/>
    <s v="No"/>
    <n v="2"/>
    <s v="No"/>
    <x v="0"/>
    <x v="2"/>
    <d v="1972-07-07T00:00:00"/>
    <x v="829"/>
    <x v="2"/>
    <s v="tier - 3"/>
    <x v="12"/>
    <x v="28"/>
  </r>
  <r>
    <s v="Id831"/>
    <s v="Michael"/>
    <n v="36.24"/>
    <n v="8.3800000000000008"/>
    <s v="yes"/>
    <x v="0"/>
    <s v="No"/>
    <n v="1"/>
    <s v="No"/>
    <x v="0"/>
    <x v="0"/>
    <d v="1975-12-25T00:00:00"/>
    <x v="830"/>
    <x v="2"/>
    <s v="tier - 3"/>
    <x v="14"/>
    <x v="23"/>
  </r>
  <r>
    <s v="Id832"/>
    <s v="Ryan K."/>
    <n v="36.954999999999998"/>
    <n v="8.07"/>
    <s v="No"/>
    <x v="0"/>
    <s v="No"/>
    <n v="0"/>
    <s v="No"/>
    <x v="0"/>
    <x v="0"/>
    <d v="1962-10-01T00:00:00"/>
    <x v="831"/>
    <x v="2"/>
    <s v="tier - 1"/>
    <x v="6"/>
    <x v="5"/>
  </r>
  <r>
    <s v="Id833"/>
    <s v="Matthew J"/>
    <n v="29.64"/>
    <n v="8.9499999999999993"/>
    <s v="No"/>
    <x v="0"/>
    <s v="No"/>
    <n v="0"/>
    <s v="No"/>
    <x v="1"/>
    <x v="0"/>
    <d v="1962-07-02T00:00:00"/>
    <x v="832"/>
    <x v="2"/>
    <s v="tier - 3"/>
    <x v="4"/>
    <x v="5"/>
  </r>
  <r>
    <s v="Id834"/>
    <s v=".  Karine"/>
    <n v="42.74"/>
    <n v="6.31"/>
    <s v="yes"/>
    <x v="0"/>
    <s v="No"/>
    <n v="1"/>
    <s v="No"/>
    <x v="0"/>
    <x v="1"/>
    <d v="1988-12-17T00:00:00"/>
    <x v="833"/>
    <x v="2"/>
    <s v="tier - 1"/>
    <x v="12"/>
    <x v="24"/>
  </r>
  <r>
    <s v="Id835"/>
    <s v="Antonia G"/>
    <n v="36.130000000000003"/>
    <n v="7.19"/>
    <s v="yes"/>
    <x v="0"/>
    <s v="No"/>
    <n v="2"/>
    <s v="No"/>
    <x v="0"/>
    <x v="0"/>
    <d v="1970-06-08T00:00:00"/>
    <x v="834"/>
    <x v="2"/>
    <s v="tier - 1"/>
    <x v="3"/>
    <x v="15"/>
  </r>
  <r>
    <s v="Id836"/>
    <s v="Casondra L"/>
    <n v="31.55"/>
    <n v="6.11"/>
    <s v="yes"/>
    <x v="0"/>
    <s v="No"/>
    <n v="1"/>
    <s v="No"/>
    <x v="0"/>
    <x v="1"/>
    <d v="1964-07-28T00:00:00"/>
    <x v="835"/>
    <x v="2"/>
    <s v="tier - 3"/>
    <x v="3"/>
    <x v="32"/>
  </r>
  <r>
    <s v="Id837"/>
    <s v="Wendy"/>
    <n v="52.75"/>
    <n v="6.02"/>
    <s v="No"/>
    <x v="0"/>
    <s v="No"/>
    <n v="1"/>
    <s v="No"/>
    <x v="0"/>
    <x v="1"/>
    <d v="1992-06-07T00:00:00"/>
    <x v="836"/>
    <x v="2"/>
    <s v="tier - 2"/>
    <x v="3"/>
    <x v="3"/>
  </r>
  <r>
    <s v="Id838"/>
    <s v="Eric D"/>
    <n v="36.67"/>
    <n v="11.86"/>
    <s v="No"/>
    <x v="0"/>
    <s v="No"/>
    <n v="0"/>
    <s v="No"/>
    <x v="0"/>
    <x v="0"/>
    <d v="1974-10-24T00:00:00"/>
    <x v="837"/>
    <x v="2"/>
    <s v="tier - 3"/>
    <x v="14"/>
    <x v="19"/>
  </r>
  <r>
    <s v="Id839"/>
    <s v="Elizabeth"/>
    <n v="38.06"/>
    <n v="8.25"/>
    <s v="No"/>
    <x v="0"/>
    <s v="No"/>
    <n v="0"/>
    <s v="No"/>
    <x v="0"/>
    <x v="0"/>
    <d v="1962-08-27T00:00:00"/>
    <x v="838"/>
    <x v="2"/>
    <s v="tier - 2"/>
    <x v="0"/>
    <x v="5"/>
  </r>
  <r>
    <s v="Id840"/>
    <s v="Laura F"/>
    <n v="38"/>
    <n v="8.1300000000000008"/>
    <s v="No"/>
    <x v="0"/>
    <s v="No"/>
    <n v="0"/>
    <s v="No"/>
    <x v="0"/>
    <x v="0"/>
    <d v="1965-09-14T00:00:00"/>
    <x v="839"/>
    <x v="2"/>
    <s v="tier - 2"/>
    <x v="3"/>
    <x v="11"/>
  </r>
  <r>
    <s v="Id841"/>
    <s v="Amelia F."/>
    <n v="35.1"/>
    <n v="10.1"/>
    <s v="No"/>
    <x v="0"/>
    <s v="No"/>
    <n v="0"/>
    <s v="No"/>
    <x v="0"/>
    <x v="0"/>
    <d v="1962-11-11T00:00:00"/>
    <x v="840"/>
    <x v="2"/>
    <s v="tier - 2"/>
    <x v="3"/>
    <x v="5"/>
  </r>
  <r>
    <s v="Id842"/>
    <s v="Amy L."/>
    <n v="33.82"/>
    <n v="5.89"/>
    <s v="yes"/>
    <x v="0"/>
    <s v="No"/>
    <n v="2"/>
    <s v="No"/>
    <x v="0"/>
    <x v="1"/>
    <d v="1966-12-17T00:00:00"/>
    <x v="841"/>
    <x v="2"/>
    <s v="tier - 1"/>
    <x v="1"/>
    <x v="25"/>
  </r>
  <r>
    <s v="Id843"/>
    <s v="Katie J"/>
    <n v="37.43"/>
    <n v="4.97"/>
    <s v="No"/>
    <x v="0"/>
    <s v="No"/>
    <n v="2"/>
    <s v="No"/>
    <x v="0"/>
    <x v="2"/>
    <d v="1972-06-05T00:00:00"/>
    <x v="842"/>
    <x v="2"/>
    <s v="tier - 1"/>
    <x v="3"/>
    <x v="13"/>
  </r>
  <r>
    <s v="Id844"/>
    <s v="Laura E."/>
    <n v="30.5"/>
    <n v="9.9"/>
    <s v="No"/>
    <x v="0"/>
    <s v="No"/>
    <n v="0"/>
    <s v="No"/>
    <x v="0"/>
    <x v="0"/>
    <d v="1962-10-22T00:00:00"/>
    <x v="843"/>
    <x v="2"/>
    <s v="tier - 1"/>
    <x v="3"/>
    <x v="5"/>
  </r>
  <r>
    <s v="Id845"/>
    <s v=".  Mayumi"/>
    <n v="24.53"/>
    <n v="9.0500000000000007"/>
    <s v="No"/>
    <x v="0"/>
    <s v="No"/>
    <n v="0"/>
    <s v="No"/>
    <x v="2"/>
    <x v="0"/>
    <d v="1962-09-22T00:00:00"/>
    <x v="844"/>
    <x v="2"/>
    <s v="tier - 3"/>
    <x v="0"/>
    <x v="5"/>
  </r>
  <r>
    <s v="Id846"/>
    <s v="Vanessa"/>
    <n v="25.74"/>
    <n v="10.93"/>
    <s v="No"/>
    <x v="0"/>
    <s v="No"/>
    <n v="0"/>
    <s v="No"/>
    <x v="1"/>
    <x v="0"/>
    <d v="1965-10-04T00:00:00"/>
    <x v="845"/>
    <x v="2"/>
    <s v="tier - 1"/>
    <x v="0"/>
    <x v="11"/>
  </r>
  <r>
    <s v="Id847"/>
    <s v="Natali N"/>
    <n v="34.08"/>
    <n v="7.58"/>
    <s v="yes"/>
    <x v="0"/>
    <s v="No"/>
    <n v="2"/>
    <s v="No"/>
    <x v="0"/>
    <x v="0"/>
    <d v="1970-11-28T00:00:00"/>
    <x v="846"/>
    <x v="2"/>
    <s v="tier - 1"/>
    <x v="1"/>
    <x v="2"/>
  </r>
  <r>
    <s v="Id848"/>
    <s v="Beth"/>
    <n v="31.35"/>
    <n v="11"/>
    <s v="yes"/>
    <x v="0"/>
    <s v="Yes"/>
    <n v="1"/>
    <s v="No"/>
    <x v="0"/>
    <x v="0"/>
    <d v="1963-11-19T00:00:00"/>
    <x v="847"/>
    <x v="2"/>
    <s v="tier - 1"/>
    <x v="1"/>
    <x v="8"/>
  </r>
  <r>
    <s v="Id849"/>
    <s v="Alex"/>
    <n v="26.79"/>
    <n v="5.0599999999999996"/>
    <s v="No"/>
    <x v="0"/>
    <s v="No"/>
    <n v="1"/>
    <s v="No"/>
    <x v="1"/>
    <x v="2"/>
    <d v="1998-10-18T00:00:00"/>
    <x v="848"/>
    <x v="2"/>
    <s v="tier - 3"/>
    <x v="1"/>
    <x v="35"/>
  </r>
  <r>
    <s v="Id850"/>
    <s v="Spencer"/>
    <n v="42.78"/>
    <n v="6.11"/>
    <s v="yes"/>
    <x v="0"/>
    <s v="No"/>
    <n v="1"/>
    <s v="No"/>
    <x v="0"/>
    <x v="1"/>
    <d v="1988-09-11T00:00:00"/>
    <x v="849"/>
    <x v="2"/>
    <s v="tier - 1"/>
    <x v="8"/>
    <x v="24"/>
  </r>
  <r>
    <s v="Id851"/>
    <s v="Andee W."/>
    <n v="46.75"/>
    <n v="6.66"/>
    <s v="yes"/>
    <x v="0"/>
    <s v="No"/>
    <n v="2"/>
    <s v="No"/>
    <x v="0"/>
    <x v="0"/>
    <d v="1970-10-18T00:00:00"/>
    <x v="850"/>
    <x v="2"/>
    <s v="tier - 2"/>
    <x v="0"/>
    <x v="2"/>
  </r>
  <r>
    <s v="Id852"/>
    <s v=".  Amy"/>
    <n v="32.15"/>
    <n v="4.0199999999999996"/>
    <s v="yes"/>
    <x v="0"/>
    <s v="Yes"/>
    <n v="1"/>
    <s v="No"/>
    <x v="0"/>
    <x v="2"/>
    <d v="1969-11-26T00:00:00"/>
    <x v="851"/>
    <x v="2"/>
    <s v="tier - 1"/>
    <x v="15"/>
    <x v="15"/>
  </r>
  <r>
    <s v="Id853"/>
    <s v="Joshua"/>
    <n v="43.4"/>
    <n v="8.81"/>
    <s v="yes"/>
    <x v="0"/>
    <s v="No"/>
    <n v="2"/>
    <s v="No"/>
    <x v="0"/>
    <x v="0"/>
    <d v="1961-06-28T00:00:00"/>
    <x v="852"/>
    <x v="2"/>
    <s v="tier - 1"/>
    <x v="3"/>
    <x v="12"/>
  </r>
  <r>
    <s v="Id854"/>
    <s v="C Fred"/>
    <n v="31.57"/>
    <n v="7.92"/>
    <s v="yes"/>
    <x v="0"/>
    <s v="No"/>
    <n v="2"/>
    <s v="No"/>
    <x v="0"/>
    <x v="0"/>
    <d v="1961-10-28T00:00:00"/>
    <x v="853"/>
    <x v="2"/>
    <s v="tier - 3"/>
    <x v="0"/>
    <x v="12"/>
  </r>
  <r>
    <s v="Id855"/>
    <s v="Jeremy"/>
    <n v="24.32"/>
    <n v="7.48"/>
    <s v="No"/>
    <x v="0"/>
    <s v="No"/>
    <n v="0"/>
    <s v="No"/>
    <x v="2"/>
    <x v="0"/>
    <d v="1962-10-16T00:00:00"/>
    <x v="854"/>
    <x v="2"/>
    <s v="tier - 3"/>
    <x v="1"/>
    <x v="5"/>
  </r>
  <r>
    <s v="Id856"/>
    <s v="Patrick Sr."/>
    <n v="31.07"/>
    <n v="4.62"/>
    <s v="yes"/>
    <x v="0"/>
    <s v="No"/>
    <n v="2"/>
    <s v="No"/>
    <x v="0"/>
    <x v="2"/>
    <d v="1966-09-12T00:00:00"/>
    <x v="855"/>
    <x v="2"/>
    <s v="tier - 2"/>
    <x v="1"/>
    <x v="25"/>
  </r>
  <r>
    <s v="Id857"/>
    <s v="Kelly M."/>
    <n v="35.814999999999998"/>
    <n v="8.4700000000000006"/>
    <s v="No"/>
    <x v="0"/>
    <s v="No"/>
    <n v="0"/>
    <s v="No"/>
    <x v="0"/>
    <x v="0"/>
    <d v="1968-08-03T00:00:00"/>
    <x v="856"/>
    <x v="2"/>
    <s v="tier - 3"/>
    <x v="1"/>
    <x v="0"/>
  </r>
  <r>
    <s v="Id858"/>
    <s v="Katherine"/>
    <n v="40.81"/>
    <n v="10.58"/>
    <s v="yes"/>
    <x v="0"/>
    <s v="No"/>
    <n v="0"/>
    <s v="No"/>
    <x v="0"/>
    <x v="0"/>
    <d v="1967-07-01T00:00:00"/>
    <x v="857"/>
    <x v="2"/>
    <s v="tier - 3"/>
    <x v="0"/>
    <x v="22"/>
  </r>
  <r>
    <s v="Id859"/>
    <s v="Keila L"/>
    <n v="24.605"/>
    <n v="7.48"/>
    <s v="No"/>
    <x v="0"/>
    <s v="No"/>
    <n v="0"/>
    <s v="No"/>
    <x v="2"/>
    <x v="0"/>
    <d v="1968-09-12T00:00:00"/>
    <x v="858"/>
    <x v="2"/>
    <s v="tier - 3"/>
    <x v="1"/>
    <x v="0"/>
  </r>
  <r>
    <s v="Id860"/>
    <s v="Zanae E"/>
    <n v="21.47"/>
    <n v="7.82"/>
    <s v="No"/>
    <x v="0"/>
    <s v="No"/>
    <n v="0"/>
    <s v="No"/>
    <x v="2"/>
    <x v="0"/>
    <d v="1968-11-26T00:00:00"/>
    <x v="859"/>
    <x v="2"/>
    <s v="tier - 1"/>
    <x v="1"/>
    <x v="0"/>
  </r>
  <r>
    <s v="Id861"/>
    <s v="Alex"/>
    <n v="52.89"/>
    <n v="4.96"/>
    <s v="yes"/>
    <x v="0"/>
    <s v="No"/>
    <n v="1"/>
    <s v="No"/>
    <x v="0"/>
    <x v="2"/>
    <d v="1995-09-09T00:00:00"/>
    <x v="860"/>
    <x v="2"/>
    <s v="tier - 3"/>
    <x v="1"/>
    <x v="40"/>
  </r>
  <r>
    <s v="Id862"/>
    <s v="Kathryn"/>
    <n v="32.965000000000003"/>
    <n v="6.15"/>
    <s v="yes"/>
    <x v="0"/>
    <s v="No"/>
    <n v="1"/>
    <s v="No"/>
    <x v="0"/>
    <x v="1"/>
    <d v="1964-06-04T00:00:00"/>
    <x v="861"/>
    <x v="2"/>
    <s v="tier - 3"/>
    <x v="2"/>
    <x v="8"/>
  </r>
  <r>
    <s v="Id863"/>
    <s v="Jason L."/>
    <n v="36.799999999999997"/>
    <n v="4.62"/>
    <s v="No"/>
    <x v="0"/>
    <s v="Yes"/>
    <n v="1"/>
    <s v="No"/>
    <x v="0"/>
    <x v="2"/>
    <d v="1979-08-14T00:00:00"/>
    <x v="862"/>
    <x v="2"/>
    <s v="tier - 1"/>
    <x v="13"/>
    <x v="18"/>
  </r>
  <r>
    <s v="Id864"/>
    <s v="Benjamin J."/>
    <n v="34.299999999999997"/>
    <n v="4.87"/>
    <s v="No"/>
    <x v="0"/>
    <s v="No"/>
    <n v="2"/>
    <s v="No"/>
    <x v="0"/>
    <x v="2"/>
    <d v="1972-10-21T00:00:00"/>
    <x v="863"/>
    <x v="2"/>
    <s v="tier - 2"/>
    <x v="14"/>
    <x v="28"/>
  </r>
  <r>
    <s v="Id865"/>
    <s v="Steven M."/>
    <n v="35.244999999999997"/>
    <n v="4.63"/>
    <s v="No"/>
    <x v="0"/>
    <s v="No"/>
    <n v="0"/>
    <s v="No"/>
    <x v="0"/>
    <x v="2"/>
    <d v="1989-06-29T00:00:00"/>
    <x v="864"/>
    <x v="2"/>
    <s v="tier - 3"/>
    <x v="4"/>
    <x v="4"/>
  </r>
  <r>
    <s v="Id866"/>
    <s v=".  Erika"/>
    <n v="26.23"/>
    <n v="11.93"/>
    <s v="No"/>
    <x v="0"/>
    <s v="No"/>
    <n v="0"/>
    <s v="No"/>
    <x v="1"/>
    <x v="0"/>
    <d v="1962-09-26T00:00:00"/>
    <x v="865"/>
    <x v="2"/>
    <s v="tier - 2"/>
    <x v="2"/>
    <x v="5"/>
  </r>
  <r>
    <s v="Id867"/>
    <s v="Chad"/>
    <n v="36.1"/>
    <n v="5.65"/>
    <s v="yes"/>
    <x v="0"/>
    <s v="No"/>
    <n v="2"/>
    <s v="No"/>
    <x v="0"/>
    <x v="2"/>
    <d v="1966-08-29T00:00:00"/>
    <x v="866"/>
    <x v="2"/>
    <s v="tier - 3"/>
    <x v="3"/>
    <x v="25"/>
  </r>
  <r>
    <s v="Id868"/>
    <s v="Mark"/>
    <n v="37.1"/>
    <n v="11.21"/>
    <s v="yes"/>
    <x v="0"/>
    <s v="Yes"/>
    <n v="1"/>
    <s v="No"/>
    <x v="0"/>
    <x v="0"/>
    <d v="1963-12-22T00:00:00"/>
    <x v="867"/>
    <x v="2"/>
    <s v="tier - 3"/>
    <x v="3"/>
    <x v="8"/>
  </r>
  <r>
    <s v="Id869"/>
    <s v="David"/>
    <n v="27.5"/>
    <n v="10.62"/>
    <s v="yes"/>
    <x v="0"/>
    <s v="Yes"/>
    <n v="1"/>
    <s v="No"/>
    <x v="1"/>
    <x v="0"/>
    <d v="1963-06-02T00:00:00"/>
    <x v="868"/>
    <x v="2"/>
    <s v="tier - 2"/>
    <x v="3"/>
    <x v="5"/>
  </r>
  <r>
    <s v="Id870"/>
    <s v="Matthew R"/>
    <n v="24.7"/>
    <n v="10.7"/>
    <s v="yes"/>
    <x v="0"/>
    <s v="Yes"/>
    <n v="1"/>
    <s v="No"/>
    <x v="2"/>
    <x v="0"/>
    <d v="1963-07-29T00:00:00"/>
    <x v="869"/>
    <x v="2"/>
    <s v="tier - 3"/>
    <x v="6"/>
    <x v="8"/>
  </r>
  <r>
    <s v="Id871"/>
    <s v=".  Orla"/>
    <n v="26.78"/>
    <n v="10.02"/>
    <s v="yes"/>
    <x v="0"/>
    <s v="Yes"/>
    <n v="1"/>
    <s v="No"/>
    <x v="1"/>
    <x v="0"/>
    <d v="1963-07-28T00:00:00"/>
    <x v="870"/>
    <x v="2"/>
    <s v="tier - 1"/>
    <x v="15"/>
    <x v="8"/>
  </r>
  <r>
    <s v="Id872"/>
    <s v="Shaista S"/>
    <n v="45.8"/>
    <n v="4.8499999999999996"/>
    <s v="No"/>
    <x v="0"/>
    <s v="No"/>
    <n v="0"/>
    <s v="No"/>
    <x v="0"/>
    <x v="2"/>
    <d v="1990-11-29T00:00:00"/>
    <x v="871"/>
    <x v="2"/>
    <s v="tier - 1"/>
    <x v="3"/>
    <x v="41"/>
  </r>
  <r>
    <s v="Id873"/>
    <s v=".  Emily"/>
    <n v="29"/>
    <n v="4.3899999999999997"/>
    <s v="yes"/>
    <x v="0"/>
    <s v="No"/>
    <n v="2"/>
    <s v="No"/>
    <x v="1"/>
    <x v="2"/>
    <d v="1966-11-16T00:00:00"/>
    <x v="872"/>
    <x v="2"/>
    <s v="tier - 1"/>
    <x v="15"/>
    <x v="25"/>
  </r>
  <r>
    <s v="Id874"/>
    <s v="Julie A."/>
    <n v="33.534999999999997"/>
    <n v="8.24"/>
    <s v="yes"/>
    <x v="0"/>
    <s v="No"/>
    <n v="0"/>
    <s v="No"/>
    <x v="0"/>
    <x v="0"/>
    <d v="1967-06-28T00:00:00"/>
    <x v="873"/>
    <x v="2"/>
    <s v="tier - 2"/>
    <x v="1"/>
    <x v="22"/>
  </r>
  <r>
    <s v="Id875"/>
    <s v="Megumi"/>
    <n v="32.774999999999999"/>
    <n v="9.77"/>
    <s v="yes"/>
    <x v="0"/>
    <s v="No"/>
    <n v="0"/>
    <s v="No"/>
    <x v="0"/>
    <x v="0"/>
    <d v="1967-11-30T00:00:00"/>
    <x v="874"/>
    <x v="2"/>
    <s v="tier - 1"/>
    <x v="1"/>
    <x v="22"/>
  </r>
  <r>
    <s v="Id876"/>
    <s v="Skylar"/>
    <n v="37.51"/>
    <n v="5.5"/>
    <s v="yes"/>
    <x v="0"/>
    <s v="No"/>
    <n v="2"/>
    <s v="No"/>
    <x v="0"/>
    <x v="2"/>
    <d v="1966-12-06T00:00:00"/>
    <x v="875"/>
    <x v="2"/>
    <s v="tier - 3"/>
    <x v="0"/>
    <x v="25"/>
  </r>
  <r>
    <s v="Id877"/>
    <s v=".  Victoria"/>
    <n v="39.86"/>
    <n v="11.84"/>
    <s v="yes"/>
    <x v="0"/>
    <s v="No"/>
    <n v="1"/>
    <s v="No"/>
    <x v="0"/>
    <x v="0"/>
    <d v="1986-12-13T00:00:00"/>
    <x v="876"/>
    <x v="2"/>
    <s v="tier - 2"/>
    <x v="12"/>
    <x v="27"/>
  </r>
  <r>
    <s v="Id878"/>
    <s v=".  Amanda L"/>
    <n v="42.13"/>
    <n v="4.66"/>
    <s v="No"/>
    <x v="0"/>
    <s v="No"/>
    <n v="0"/>
    <s v="No"/>
    <x v="0"/>
    <x v="2"/>
    <d v="1989-06-23T00:00:00"/>
    <x v="877"/>
    <x v="2"/>
    <s v="tier - 3"/>
    <x v="12"/>
    <x v="4"/>
  </r>
  <r>
    <s v="Id879"/>
    <s v="Renee"/>
    <n v="35.99"/>
    <n v="11.11"/>
    <s v="No"/>
    <x v="0"/>
    <s v="No"/>
    <n v="0"/>
    <s v="No"/>
    <x v="0"/>
    <x v="0"/>
    <d v="1974-07-23T00:00:00"/>
    <x v="878"/>
    <x v="2"/>
    <s v="tier - 1"/>
    <x v="1"/>
    <x v="19"/>
  </r>
  <r>
    <s v="Id880"/>
    <s v="Nellie A."/>
    <n v="35.200000000000003"/>
    <n v="7.72"/>
    <s v="yes"/>
    <x v="0"/>
    <s v="Yes"/>
    <n v="1"/>
    <s v="No"/>
    <x v="0"/>
    <x v="0"/>
    <d v="1963-12-17T00:00:00"/>
    <x v="879"/>
    <x v="2"/>
    <s v="tier - 1"/>
    <x v="0"/>
    <x v="8"/>
  </r>
  <r>
    <s v="Id881"/>
    <s v="Tamara"/>
    <n v="29.91"/>
    <n v="5.55"/>
    <s v="yes"/>
    <x v="0"/>
    <s v="No"/>
    <n v="2"/>
    <s v="No"/>
    <x v="0"/>
    <x v="2"/>
    <d v="1966-09-29T00:00:00"/>
    <x v="880"/>
    <x v="2"/>
    <s v="tier - 3"/>
    <x v="1"/>
    <x v="25"/>
  </r>
  <r>
    <s v="Id882"/>
    <s v="Joan"/>
    <n v="36.479999999999997"/>
    <n v="5.05"/>
    <s v="yes"/>
    <x v="0"/>
    <s v="No"/>
    <n v="1"/>
    <s v="No"/>
    <x v="0"/>
    <x v="2"/>
    <d v="1964-10-15T00:00:00"/>
    <x v="881"/>
    <x v="2"/>
    <s v="tier - 3"/>
    <x v="1"/>
    <x v="32"/>
  </r>
  <r>
    <s v="Id883"/>
    <s v="Aimee J."/>
    <n v="27.5"/>
    <n v="8.69"/>
    <s v="yes"/>
    <x v="0"/>
    <s v="Yes"/>
    <n v="1"/>
    <s v="No"/>
    <x v="1"/>
    <x v="0"/>
    <d v="1963-09-19T00:00:00"/>
    <x v="882"/>
    <x v="2"/>
    <s v="tier - 1"/>
    <x v="3"/>
    <x v="8"/>
  </r>
  <r>
    <s v="Id884"/>
    <s v="Suzanne"/>
    <n v="33.44"/>
    <n v="5.9"/>
    <s v="yes"/>
    <x v="0"/>
    <s v="No"/>
    <n v="1"/>
    <s v="No"/>
    <x v="0"/>
    <x v="1"/>
    <d v="1964-08-24T00:00:00"/>
    <x v="883"/>
    <x v="2"/>
    <s v="tier - 3"/>
    <x v="1"/>
    <x v="32"/>
  </r>
  <r>
    <s v="Id885"/>
    <s v="Kristin A."/>
    <n v="28.215"/>
    <n v="6.29"/>
    <s v="yes"/>
    <x v="0"/>
    <s v="No"/>
    <n v="1"/>
    <s v="No"/>
    <x v="1"/>
    <x v="1"/>
    <d v="1964-07-02T00:00:00"/>
    <x v="884"/>
    <x v="2"/>
    <s v="tier - 1"/>
    <x v="1"/>
    <x v="32"/>
  </r>
  <r>
    <s v="Id886"/>
    <s v="Bronwyn"/>
    <n v="27.17"/>
    <n v="5.84"/>
    <s v="yes"/>
    <x v="0"/>
    <s v="No"/>
    <n v="1"/>
    <s v="No"/>
    <x v="1"/>
    <x v="1"/>
    <d v="1964-11-20T00:00:00"/>
    <x v="885"/>
    <x v="2"/>
    <s v="tier - 2"/>
    <x v="1"/>
    <x v="32"/>
  </r>
  <r>
    <s v="Id887"/>
    <s v="Taylor J"/>
    <n v="35.380000000000003"/>
    <n v="6.12"/>
    <s v="No"/>
    <x v="0"/>
    <s v="No"/>
    <n v="0"/>
    <s v="No"/>
    <x v="0"/>
    <x v="1"/>
    <d v="1977-08-14T00:00:00"/>
    <x v="886"/>
    <x v="2"/>
    <s v="tier - 1"/>
    <x v="1"/>
    <x v="1"/>
  </r>
  <r>
    <s v="Id888"/>
    <s v=".  Kimberly M."/>
    <n v="43.48"/>
    <n v="6.24"/>
    <s v="No"/>
    <x v="0"/>
    <s v="No"/>
    <n v="0"/>
    <s v="No"/>
    <x v="0"/>
    <x v="1"/>
    <d v="1991-08-29T00:00:00"/>
    <x v="887"/>
    <x v="2"/>
    <s v="tier - 3"/>
    <x v="12"/>
    <x v="3"/>
  </r>
  <r>
    <s v="Id889"/>
    <s v="Joshua E."/>
    <n v="41.73"/>
    <n v="6.25"/>
    <s v="No"/>
    <x v="0"/>
    <s v="No"/>
    <n v="1"/>
    <s v="No"/>
    <x v="0"/>
    <x v="1"/>
    <d v="1987-06-05T00:00:00"/>
    <x v="888"/>
    <x v="2"/>
    <s v="tier - 3"/>
    <x v="1"/>
    <x v="27"/>
  </r>
  <r>
    <s v="Id890"/>
    <s v="Jeffrey"/>
    <n v="28.9"/>
    <n v="11.96"/>
    <s v="No"/>
    <x v="0"/>
    <s v="No"/>
    <n v="0"/>
    <s v="No"/>
    <x v="1"/>
    <x v="0"/>
    <d v="1962-07-15T00:00:00"/>
    <x v="889"/>
    <x v="2"/>
    <s v="tier - 3"/>
    <x v="3"/>
    <x v="5"/>
  </r>
  <r>
    <s v="Id891"/>
    <s v="Andrew R"/>
    <n v="25.74"/>
    <n v="7.69"/>
    <s v="No"/>
    <x v="0"/>
    <s v="No"/>
    <n v="0"/>
    <s v="No"/>
    <x v="1"/>
    <x v="0"/>
    <d v="1962-08-04T00:00:00"/>
    <x v="890"/>
    <x v="2"/>
    <s v="tier - 2"/>
    <x v="0"/>
    <x v="5"/>
  </r>
  <r>
    <s v="Id892"/>
    <s v="Francisco J. Sr."/>
    <n v="36.06"/>
    <n v="8.83"/>
    <s v="No"/>
    <x v="0"/>
    <s v="No"/>
    <n v="0"/>
    <s v="No"/>
    <x v="0"/>
    <x v="0"/>
    <d v="1974-12-16T00:00:00"/>
    <x v="891"/>
    <x v="2"/>
    <s v="tier - 3"/>
    <x v="1"/>
    <x v="19"/>
  </r>
  <r>
    <s v="Id893"/>
    <s v=".  Rhonda"/>
    <n v="43.28"/>
    <n v="4.41"/>
    <s v="No"/>
    <x v="0"/>
    <s v="No"/>
    <n v="0"/>
    <s v="No"/>
    <x v="0"/>
    <x v="2"/>
    <d v="1991-09-06T00:00:00"/>
    <x v="892"/>
    <x v="2"/>
    <s v="tier - 3"/>
    <x v="12"/>
    <x v="3"/>
  </r>
  <r>
    <s v="Id894"/>
    <s v="John"/>
    <n v="28.785"/>
    <n v="9.1"/>
    <s v="yes"/>
    <x v="0"/>
    <s v="Yes"/>
    <n v="1"/>
    <s v="No"/>
    <x v="1"/>
    <x v="0"/>
    <d v="1963-07-04T00:00:00"/>
    <x v="893"/>
    <x v="2"/>
    <s v="tier - 1"/>
    <x v="1"/>
    <x v="8"/>
  </r>
  <r>
    <s v="Id895"/>
    <s v="Miles J."/>
    <n v="25.46"/>
    <n v="11.52"/>
    <s v="yes"/>
    <x v="0"/>
    <s v="Yes"/>
    <n v="1"/>
    <s v="No"/>
    <x v="1"/>
    <x v="0"/>
    <d v="1963-08-20T00:00:00"/>
    <x v="894"/>
    <x v="2"/>
    <s v="tier - 1"/>
    <x v="1"/>
    <x v="8"/>
  </r>
  <r>
    <s v="Id896"/>
    <s v="Justyna I."/>
    <n v="30.8"/>
    <n v="10.95"/>
    <s v="No"/>
    <x v="0"/>
    <s v="No"/>
    <n v="0"/>
    <s v="No"/>
    <x v="0"/>
    <x v="0"/>
    <d v="1968-12-25T00:00:00"/>
    <x v="895"/>
    <x v="2"/>
    <s v="tier - 3"/>
    <x v="3"/>
    <x v="0"/>
  </r>
  <r>
    <s v="Id897"/>
    <s v="Lucille"/>
    <n v="28.88"/>
    <n v="11.5"/>
    <s v="No"/>
    <x v="0"/>
    <s v="No"/>
    <n v="0"/>
    <s v="No"/>
    <x v="1"/>
    <x v="0"/>
    <d v="1968-07-09T00:00:00"/>
    <x v="896"/>
    <x v="2"/>
    <s v="tier - 1"/>
    <x v="2"/>
    <x v="0"/>
  </r>
  <r>
    <s v="Id898"/>
    <s v="April"/>
    <n v="23"/>
    <n v="9.8800000000000008"/>
    <s v="No"/>
    <x v="0"/>
    <s v="No"/>
    <n v="0"/>
    <s v="No"/>
    <x v="2"/>
    <x v="0"/>
    <d v="1968-07-21T00:00:00"/>
    <x v="897"/>
    <x v="2"/>
    <s v="tier - 3"/>
    <x v="3"/>
    <x v="0"/>
  </r>
  <r>
    <s v="Id899"/>
    <s v="Robert"/>
    <n v="38.25"/>
    <n v="6.2"/>
    <s v="No"/>
    <x v="0"/>
    <s v="No"/>
    <n v="1"/>
    <s v="No"/>
    <x v="0"/>
    <x v="1"/>
    <d v="1984-06-02T00:00:00"/>
    <x v="898"/>
    <x v="2"/>
    <s v="tier - 2"/>
    <x v="13"/>
    <x v="33"/>
  </r>
  <r>
    <s v="Id900"/>
    <s v=".  Alyssa"/>
    <n v="39.25"/>
    <n v="8.41"/>
    <s v="yes"/>
    <x v="0"/>
    <s v="No"/>
    <n v="1"/>
    <s v="No"/>
    <x v="0"/>
    <x v="0"/>
    <d v="1986-08-07T00:00:00"/>
    <x v="899"/>
    <x v="2"/>
    <s v="tier - 2"/>
    <x v="12"/>
    <x v="27"/>
  </r>
  <r>
    <s v="Id901"/>
    <s v="Jessica E."/>
    <n v="26.6"/>
    <n v="5.07"/>
    <s v="yes"/>
    <x v="0"/>
    <s v="No"/>
    <n v="2"/>
    <s v="No"/>
    <x v="1"/>
    <x v="2"/>
    <d v="1966-12-24T00:00:00"/>
    <x v="900"/>
    <x v="2"/>
    <s v="tier - 1"/>
    <x v="1"/>
    <x v="25"/>
  </r>
  <r>
    <s v="Id902"/>
    <s v="Patrick J."/>
    <n v="35.700000000000003"/>
    <n v="4.0599999999999996"/>
    <s v="No"/>
    <x v="0"/>
    <s v="Yes"/>
    <n v="1"/>
    <s v="No"/>
    <x v="0"/>
    <x v="2"/>
    <d v="1979-12-16T00:00:00"/>
    <x v="901"/>
    <x v="2"/>
    <s v="tier - 3"/>
    <x v="14"/>
    <x v="18"/>
  </r>
  <r>
    <s v="Id903"/>
    <s v="Emilie"/>
    <n v="20.100000000000001"/>
    <n v="10.52"/>
    <s v="No"/>
    <x v="0"/>
    <s v="No"/>
    <n v="0"/>
    <s v="No"/>
    <x v="2"/>
    <x v="0"/>
    <d v="1965-08-29T00:00:00"/>
    <x v="902"/>
    <x v="2"/>
    <s v="tier - 1"/>
    <x v="3"/>
    <x v="11"/>
  </r>
  <r>
    <s v="Id904"/>
    <s v="Caitlin B."/>
    <n v="22.23"/>
    <n v="9.65"/>
    <s v="No"/>
    <x v="0"/>
    <s v="No"/>
    <n v="0"/>
    <s v="No"/>
    <x v="2"/>
    <x v="0"/>
    <d v="1965-10-09T00:00:00"/>
    <x v="903"/>
    <x v="2"/>
    <s v="tier - 2"/>
    <x v="2"/>
    <x v="11"/>
  </r>
  <r>
    <s v="Id905"/>
    <s v="Joseph W"/>
    <n v="36.47"/>
    <n v="6.21"/>
    <s v="No"/>
    <x v="0"/>
    <s v="No"/>
    <n v="0"/>
    <s v="No"/>
    <x v="0"/>
    <x v="1"/>
    <d v="1982-10-17T00:00:00"/>
    <x v="904"/>
    <x v="2"/>
    <s v="tier - 3"/>
    <x v="14"/>
    <x v="37"/>
  </r>
  <r>
    <s v="Id906"/>
    <s v="Wendy"/>
    <n v="49.64"/>
    <n v="4.76"/>
    <s v="No"/>
    <x v="0"/>
    <s v="Yes"/>
    <n v="1"/>
    <s v="No"/>
    <x v="0"/>
    <x v="2"/>
    <d v="1993-08-12T00:00:00"/>
    <x v="905"/>
    <x v="2"/>
    <s v="tier - 2"/>
    <x v="1"/>
    <x v="20"/>
  </r>
  <r>
    <s v="Id907"/>
    <s v=".  Leah L."/>
    <n v="36.799999999999997"/>
    <n v="5.73"/>
    <s v="yes"/>
    <x v="0"/>
    <s v="Yes"/>
    <n v="1"/>
    <s v="No"/>
    <x v="0"/>
    <x v="1"/>
    <d v="1983-07-04T00:00:00"/>
    <x v="906"/>
    <x v="2"/>
    <s v="tier - 2"/>
    <x v="12"/>
    <x v="33"/>
  </r>
  <r>
    <s v="Id908"/>
    <s v="Wayne L."/>
    <n v="33.880000000000003"/>
    <n v="10.78"/>
    <s v="yes"/>
    <x v="0"/>
    <s v="No"/>
    <n v="0"/>
    <s v="No"/>
    <x v="0"/>
    <x v="0"/>
    <d v="1967-10-22T00:00:00"/>
    <x v="907"/>
    <x v="2"/>
    <s v="tier - 3"/>
    <x v="0"/>
    <x v="22"/>
  </r>
  <r>
    <s v="Id909"/>
    <s v="Jason M."/>
    <n v="32.01"/>
    <n v="5.08"/>
    <s v="yes"/>
    <x v="0"/>
    <s v="No"/>
    <n v="1"/>
    <s v="No"/>
    <x v="0"/>
    <x v="2"/>
    <d v="1964-06-29T00:00:00"/>
    <x v="908"/>
    <x v="2"/>
    <s v="tier - 2"/>
    <x v="0"/>
    <x v="32"/>
  </r>
  <r>
    <s v="Id910"/>
    <s v="Floris"/>
    <n v="33.630000000000003"/>
    <n v="11.39"/>
    <s v="No"/>
    <x v="0"/>
    <s v="No"/>
    <n v="0"/>
    <s v="No"/>
    <x v="0"/>
    <x v="0"/>
    <d v="1965-08-01T00:00:00"/>
    <x v="909"/>
    <x v="2"/>
    <s v="tier - 2"/>
    <x v="1"/>
    <x v="11"/>
  </r>
  <r>
    <s v="Id911"/>
    <s v="Marc"/>
    <n v="34.865000000000002"/>
    <n v="5.35"/>
    <s v="yes"/>
    <x v="0"/>
    <s v="No"/>
    <n v="1"/>
    <s v="No"/>
    <x v="0"/>
    <x v="2"/>
    <d v="1964-11-25T00:00:00"/>
    <x v="910"/>
    <x v="2"/>
    <s v="tier - 2"/>
    <x v="4"/>
    <x v="32"/>
  </r>
  <r>
    <s v="Id912"/>
    <s v="Christopher"/>
    <n v="43.11"/>
    <n v="5.6"/>
    <s v="No"/>
    <x v="0"/>
    <s v="No"/>
    <n v="0"/>
    <s v="No"/>
    <x v="0"/>
    <x v="2"/>
    <d v="1991-07-19T00:00:00"/>
    <x v="911"/>
    <x v="2"/>
    <s v="tier - 1"/>
    <x v="8"/>
    <x v="3"/>
  </r>
  <r>
    <s v="Id913"/>
    <s v="Kevin"/>
    <n v="30.305"/>
    <n v="4.2699999999999996"/>
    <s v="yes"/>
    <x v="0"/>
    <s v="No"/>
    <n v="1"/>
    <s v="No"/>
    <x v="0"/>
    <x v="2"/>
    <d v="1964-09-02T00:00:00"/>
    <x v="912"/>
    <x v="2"/>
    <s v="tier - 3"/>
    <x v="9"/>
    <x v="32"/>
  </r>
  <r>
    <s v="Id914"/>
    <s v="Aharon N"/>
    <n v="25.175000000000001"/>
    <n v="5.57"/>
    <s v="yes"/>
    <x v="0"/>
    <s v="No"/>
    <n v="1"/>
    <s v="No"/>
    <x v="1"/>
    <x v="2"/>
    <d v="1964-12-20T00:00:00"/>
    <x v="913"/>
    <x v="2"/>
    <s v="tier - 1"/>
    <x v="9"/>
    <x v="32"/>
  </r>
  <r>
    <s v="Id915"/>
    <s v="Lawrence D."/>
    <n v="26.8"/>
    <n v="5.68"/>
    <s v="yes"/>
    <x v="0"/>
    <s v="No"/>
    <n v="1"/>
    <s v="No"/>
    <x v="1"/>
    <x v="2"/>
    <d v="1964-06-19T00:00:00"/>
    <x v="914"/>
    <x v="2"/>
    <s v="tier - 1"/>
    <x v="14"/>
    <x v="32"/>
  </r>
  <r>
    <s v="Id916"/>
    <s v="Malcolm"/>
    <n v="21.78"/>
    <n v="5.3"/>
    <s v="No"/>
    <x v="1"/>
    <s v="No"/>
    <n v="1"/>
    <s v="No"/>
    <x v="2"/>
    <x v="2"/>
    <d v="2004-07-02T00:00:00"/>
    <x v="915"/>
    <x v="2"/>
    <s v="tier - 3"/>
    <x v="0"/>
    <x v="44"/>
  </r>
  <r>
    <s v="Id917"/>
    <s v="Anna E."/>
    <n v="30.14"/>
    <n v="9.4499999999999993"/>
    <s v="yes"/>
    <x v="0"/>
    <s v="No"/>
    <n v="0"/>
    <s v="No"/>
    <x v="0"/>
    <x v="0"/>
    <d v="1967-08-29T00:00:00"/>
    <x v="916"/>
    <x v="2"/>
    <s v="tier - 1"/>
    <x v="0"/>
    <x v="22"/>
  </r>
  <r>
    <s v="Id918"/>
    <s v="Jenny"/>
    <n v="29.7"/>
    <n v="6.79"/>
    <s v="yes"/>
    <x v="0"/>
    <s v="No"/>
    <n v="0"/>
    <s v="No"/>
    <x v="1"/>
    <x v="0"/>
    <d v="1967-09-14T00:00:00"/>
    <x v="917"/>
    <x v="2"/>
    <s v="tier - 2"/>
    <x v="3"/>
    <x v="22"/>
  </r>
  <r>
    <s v="Id919"/>
    <s v="Melissa L"/>
    <n v="32.395000000000003"/>
    <n v="11.1"/>
    <s v="yes"/>
    <x v="0"/>
    <s v="No"/>
    <n v="0"/>
    <s v="No"/>
    <x v="0"/>
    <x v="0"/>
    <d v="1967-09-24T00:00:00"/>
    <x v="918"/>
    <x v="2"/>
    <s v="tier - 3"/>
    <x v="2"/>
    <x v="22"/>
  </r>
  <r>
    <s v="Id920"/>
    <s v="Chia J."/>
    <n v="36.64"/>
    <n v="7.26"/>
    <s v="No"/>
    <x v="0"/>
    <s v="No"/>
    <n v="0"/>
    <s v="No"/>
    <x v="0"/>
    <x v="0"/>
    <d v="1974-10-07T00:00:00"/>
    <x v="919"/>
    <x v="2"/>
    <s v="tier - 3"/>
    <x v="3"/>
    <x v="19"/>
  </r>
  <r>
    <s v="Id921"/>
    <s v="Laura A"/>
    <n v="39.049999999999997"/>
    <n v="5.27"/>
    <s v="yes"/>
    <x v="0"/>
    <s v="No"/>
    <n v="1"/>
    <s v="No"/>
    <x v="0"/>
    <x v="2"/>
    <d v="1964-08-29T00:00:00"/>
    <x v="920"/>
    <x v="2"/>
    <s v="tier - 2"/>
    <x v="0"/>
    <x v="32"/>
  </r>
  <r>
    <s v="Id922"/>
    <s v="Aditi"/>
    <n v="33.1"/>
    <n v="5.46"/>
    <s v="yes"/>
    <x v="0"/>
    <s v="No"/>
    <n v="1"/>
    <s v="No"/>
    <x v="0"/>
    <x v="2"/>
    <d v="1964-09-27T00:00:00"/>
    <x v="921"/>
    <x v="2"/>
    <s v="tier - 2"/>
    <x v="3"/>
    <x v="32"/>
  </r>
  <r>
    <s v="Id923"/>
    <s v="Leah A."/>
    <n v="31.824999999999999"/>
    <n v="8.1300000000000008"/>
    <s v="No"/>
    <x v="0"/>
    <s v="No"/>
    <n v="0"/>
    <s v="No"/>
    <x v="0"/>
    <x v="0"/>
    <d v="1965-08-10T00:00:00"/>
    <x v="922"/>
    <x v="2"/>
    <s v="tier - 3"/>
    <x v="1"/>
    <x v="11"/>
  </r>
  <r>
    <s v="Id924"/>
    <s v="Marianne"/>
    <n v="29"/>
    <n v="4.25"/>
    <s v="yes"/>
    <x v="0"/>
    <s v="No"/>
    <n v="1"/>
    <s v="No"/>
    <x v="1"/>
    <x v="2"/>
    <d v="1964-06-11T00:00:00"/>
    <x v="923"/>
    <x v="2"/>
    <s v="tier - 2"/>
    <x v="3"/>
    <x v="32"/>
  </r>
  <r>
    <s v="Id925"/>
    <s v="Carla"/>
    <n v="30.495000000000001"/>
    <n v="8.68"/>
    <s v="No"/>
    <x v="0"/>
    <s v="No"/>
    <n v="0"/>
    <s v="No"/>
    <x v="0"/>
    <x v="0"/>
    <d v="1965-08-25T00:00:00"/>
    <x v="924"/>
    <x v="2"/>
    <s v="tier - 2"/>
    <x v="1"/>
    <x v="11"/>
  </r>
  <r>
    <s v="Id926"/>
    <s v="Oksana"/>
    <n v="25.2"/>
    <n v="6.25"/>
    <s v="yes"/>
    <x v="0"/>
    <s v="No"/>
    <n v="1"/>
    <s v="No"/>
    <x v="1"/>
    <x v="1"/>
    <d v="1964-10-11T00:00:00"/>
    <x v="925"/>
    <x v="2"/>
    <s v="tier - 3"/>
    <x v="3"/>
    <x v="32"/>
  </r>
  <r>
    <s v="Id927"/>
    <s v="Rebecca B."/>
    <n v="22.77"/>
    <n v="4.47"/>
    <s v="yes"/>
    <x v="0"/>
    <s v="No"/>
    <n v="1"/>
    <s v="No"/>
    <x v="2"/>
    <x v="2"/>
    <d v="1964-10-27T00:00:00"/>
    <x v="926"/>
    <x v="2"/>
    <s v="tier - 3"/>
    <x v="0"/>
    <x v="32"/>
  </r>
  <r>
    <s v="Id928"/>
    <s v="Maria A."/>
    <n v="23.18"/>
    <n v="8.31"/>
    <s v="No"/>
    <x v="0"/>
    <s v="No"/>
    <n v="0"/>
    <s v="No"/>
    <x v="2"/>
    <x v="0"/>
    <d v="1965-12-03T00:00:00"/>
    <x v="927"/>
    <x v="2"/>
    <s v="tier - 1"/>
    <x v="1"/>
    <x v="11"/>
  </r>
  <r>
    <s v="Id929"/>
    <s v=".  Lisa M"/>
    <n v="35.409999999999997"/>
    <n v="5.68"/>
    <s v="No"/>
    <x v="0"/>
    <s v="No"/>
    <n v="0"/>
    <s v="No"/>
    <x v="0"/>
    <x v="2"/>
    <d v="1982-11-20T00:00:00"/>
    <x v="928"/>
    <x v="2"/>
    <s v="tier - 3"/>
    <x v="12"/>
    <x v="37"/>
  </r>
  <r>
    <s v="Id930"/>
    <s v="Steve Jr."/>
    <n v="32.11"/>
    <n v="4.75"/>
    <s v="yes"/>
    <x v="0"/>
    <s v="No"/>
    <n v="2"/>
    <s v="No"/>
    <x v="0"/>
    <x v="2"/>
    <d v="1966-11-25T00:00:00"/>
    <x v="929"/>
    <x v="2"/>
    <s v="tier - 3"/>
    <x v="4"/>
    <x v="25"/>
  </r>
  <r>
    <s v="Id931"/>
    <s v=".  Tiffany"/>
    <n v="34.479999999999997"/>
    <n v="6.31"/>
    <s v="No"/>
    <x v="0"/>
    <s v="Yes"/>
    <n v="1"/>
    <s v="No"/>
    <x v="0"/>
    <x v="1"/>
    <d v="1979-09-06T00:00:00"/>
    <x v="930"/>
    <x v="2"/>
    <s v="tier - 1"/>
    <x v="12"/>
    <x v="18"/>
  </r>
  <r>
    <s v="Id932"/>
    <s v="Greg"/>
    <n v="34.39"/>
    <n v="6.28"/>
    <s v="yes"/>
    <x v="0"/>
    <s v="No"/>
    <n v="1"/>
    <s v="No"/>
    <x v="0"/>
    <x v="1"/>
    <d v="1964-09-02T00:00:00"/>
    <x v="931"/>
    <x v="2"/>
    <s v="tier - 1"/>
    <x v="1"/>
    <x v="32"/>
  </r>
  <r>
    <s v="Id933"/>
    <s v="Dale"/>
    <n v="26.4"/>
    <n v="9.2899999999999991"/>
    <s v="yes"/>
    <x v="0"/>
    <s v="Yes"/>
    <n v="1"/>
    <s v="No"/>
    <x v="1"/>
    <x v="0"/>
    <d v="1963-09-09T00:00:00"/>
    <x v="932"/>
    <x v="2"/>
    <s v="tier - 3"/>
    <x v="0"/>
    <x v="8"/>
  </r>
  <r>
    <s v="Id934"/>
    <s v="Brittany A."/>
    <n v="28.1"/>
    <n v="5.79"/>
    <s v="yes"/>
    <x v="0"/>
    <s v="Yes"/>
    <n v="1"/>
    <s v="No"/>
    <x v="1"/>
    <x v="1"/>
    <d v="1969-06-12T00:00:00"/>
    <x v="933"/>
    <x v="2"/>
    <s v="tier - 1"/>
    <x v="3"/>
    <x v="15"/>
  </r>
  <r>
    <s v="Id935"/>
    <s v="Robert S"/>
    <n v="27"/>
    <n v="4.54"/>
    <s v="yes"/>
    <x v="0"/>
    <s v="No"/>
    <n v="1"/>
    <s v="No"/>
    <x v="1"/>
    <x v="2"/>
    <d v="1988-11-05T00:00:00"/>
    <x v="934"/>
    <x v="2"/>
    <s v="tier - 1"/>
    <x v="3"/>
    <x v="24"/>
  </r>
  <r>
    <s v="Id936"/>
    <s v="Cameron"/>
    <n v="28.594999999999999"/>
    <n v="4.68"/>
    <s v="yes"/>
    <x v="0"/>
    <s v="No"/>
    <n v="1"/>
    <s v="No"/>
    <x v="1"/>
    <x v="2"/>
    <d v="1964-12-09T00:00:00"/>
    <x v="935"/>
    <x v="2"/>
    <s v="tier - 1"/>
    <x v="1"/>
    <x v="32"/>
  </r>
  <r>
    <s v="Id937"/>
    <s v=".  Ulrike"/>
    <n v="36.799999999999997"/>
    <n v="5.88"/>
    <s v="No"/>
    <x v="0"/>
    <s v="No"/>
    <n v="1"/>
    <s v="No"/>
    <x v="0"/>
    <x v="1"/>
    <d v="1984-11-26T00:00:00"/>
    <x v="936"/>
    <x v="2"/>
    <s v="tier - 3"/>
    <x v="12"/>
    <x v="31"/>
  </r>
  <r>
    <s v="Id938"/>
    <s v="Katlyn A."/>
    <n v="23.75"/>
    <n v="5.42"/>
    <s v="yes"/>
    <x v="0"/>
    <s v="Yes"/>
    <n v="1"/>
    <s v="No"/>
    <x v="2"/>
    <x v="2"/>
    <d v="1969-12-12T00:00:00"/>
    <x v="937"/>
    <x v="2"/>
    <s v="tier - 1"/>
    <x v="2"/>
    <x v="15"/>
  </r>
  <r>
    <s v="Id939"/>
    <s v="Morgan B."/>
    <n v="35.619999999999997"/>
    <n v="4.16"/>
    <s v="No"/>
    <x v="0"/>
    <s v="No"/>
    <n v="0"/>
    <s v="No"/>
    <x v="0"/>
    <x v="2"/>
    <d v="1982-07-21T00:00:00"/>
    <x v="938"/>
    <x v="2"/>
    <s v="tier - 2"/>
    <x v="14"/>
    <x v="37"/>
  </r>
  <r>
    <s v="Id940"/>
    <s v="Peter"/>
    <n v="30.69"/>
    <n v="7.05"/>
    <s v="yes"/>
    <x v="0"/>
    <s v="No"/>
    <n v="2"/>
    <s v="No"/>
    <x v="0"/>
    <x v="0"/>
    <d v="1970-08-01T00:00:00"/>
    <x v="939"/>
    <x v="2"/>
    <s v="tier - 1"/>
    <x v="14"/>
    <x v="2"/>
  </r>
  <r>
    <s v="Id941"/>
    <s v="Chandler"/>
    <n v="35.799999999999997"/>
    <n v="5.63"/>
    <s v="yes"/>
    <x v="0"/>
    <s v="No"/>
    <n v="2"/>
    <s v="No"/>
    <x v="0"/>
    <x v="2"/>
    <d v="1966-06-09T00:00:00"/>
    <x v="940"/>
    <x v="2"/>
    <s v="tier - 1"/>
    <x v="3"/>
    <x v="25"/>
  </r>
  <r>
    <s v="Id942"/>
    <s v="Silvana M."/>
    <n v="28.785"/>
    <n v="4.24"/>
    <s v="yes"/>
    <x v="0"/>
    <s v="No"/>
    <n v="2"/>
    <s v="No"/>
    <x v="1"/>
    <x v="2"/>
    <d v="1966-08-23T00:00:00"/>
    <x v="941"/>
    <x v="2"/>
    <s v="tier - 3"/>
    <x v="2"/>
    <x v="25"/>
  </r>
  <r>
    <s v="Id943"/>
    <s v="Natty"/>
    <n v="28.594999999999999"/>
    <n v="4.96"/>
    <s v="yes"/>
    <x v="0"/>
    <s v="No"/>
    <n v="2"/>
    <s v="No"/>
    <x v="1"/>
    <x v="2"/>
    <d v="1966-06-06T00:00:00"/>
    <x v="942"/>
    <x v="2"/>
    <s v="tier - 1"/>
    <x v="2"/>
    <x v="11"/>
  </r>
  <r>
    <s v="Id944"/>
    <s v="Nicholas T"/>
    <n v="48.75"/>
    <n v="4.34"/>
    <s v="No"/>
    <x v="0"/>
    <s v="No"/>
    <n v="0"/>
    <s v="No"/>
    <x v="0"/>
    <x v="2"/>
    <d v="1994-12-20T00:00:00"/>
    <x v="943"/>
    <x v="2"/>
    <s v="tier - 2"/>
    <x v="8"/>
    <x v="6"/>
  </r>
  <r>
    <s v="Id945"/>
    <s v="Rebecca"/>
    <n v="28.31"/>
    <n v="5.43"/>
    <s v="yes"/>
    <x v="0"/>
    <s v="No"/>
    <n v="2"/>
    <s v="No"/>
    <x v="1"/>
    <x v="2"/>
    <d v="1966-11-04T00:00:00"/>
    <x v="944"/>
    <x v="2"/>
    <s v="tier - 2"/>
    <x v="2"/>
    <x v="25"/>
  </r>
  <r>
    <s v="Id946"/>
    <s v="John"/>
    <n v="38.39"/>
    <n v="8.33"/>
    <s v="yes"/>
    <x v="0"/>
    <s v="No"/>
    <n v="1"/>
    <s v="No"/>
    <x v="0"/>
    <x v="0"/>
    <d v="1986-10-17T00:00:00"/>
    <x v="945"/>
    <x v="2"/>
    <s v="tier - 3"/>
    <x v="13"/>
    <x v="27"/>
  </r>
  <r>
    <s v="Id947"/>
    <s v="Antony G"/>
    <n v="25.87"/>
    <n v="5.63"/>
    <s v="yes"/>
    <x v="0"/>
    <s v="No"/>
    <n v="1"/>
    <s v="No"/>
    <x v="1"/>
    <x v="2"/>
    <d v="1964-10-20T00:00:00"/>
    <x v="946"/>
    <x v="2"/>
    <s v="tier - 1"/>
    <x v="16"/>
    <x v="32"/>
  </r>
  <r>
    <s v="Id948"/>
    <s v="Eric"/>
    <n v="43.7"/>
    <n v="7.23"/>
    <s v="No"/>
    <x v="0"/>
    <s v="No"/>
    <n v="0"/>
    <s v="No"/>
    <x v="0"/>
    <x v="0"/>
    <d v="1965-09-06T00:00:00"/>
    <x v="947"/>
    <x v="2"/>
    <s v="tier - 3"/>
    <x v="3"/>
    <x v="11"/>
  </r>
  <r>
    <s v="Id949"/>
    <s v="Erik"/>
    <n v="40.945"/>
    <n v="10.57"/>
    <s v="No"/>
    <x v="0"/>
    <s v="No"/>
    <n v="0"/>
    <s v="No"/>
    <x v="0"/>
    <x v="0"/>
    <d v="1965-10-25T00:00:00"/>
    <x v="948"/>
    <x v="2"/>
    <s v="tier - 3"/>
    <x v="4"/>
    <x v="11"/>
  </r>
  <r>
    <s v="Id950"/>
    <s v="Matthew T"/>
    <n v="27.94"/>
    <n v="7.92"/>
    <s v="No"/>
    <x v="0"/>
    <s v="No"/>
    <n v="0"/>
    <s v="No"/>
    <x v="1"/>
    <x v="0"/>
    <d v="1965-11-27T00:00:00"/>
    <x v="949"/>
    <x v="2"/>
    <s v="tier - 1"/>
    <x v="0"/>
    <x v="11"/>
  </r>
  <r>
    <s v="Id951"/>
    <s v="Cassandra"/>
    <n v="31.9"/>
    <n v="10.119999999999999"/>
    <s v="No"/>
    <x v="0"/>
    <s v="No"/>
    <n v="2"/>
    <s v="No"/>
    <x v="0"/>
    <x v="0"/>
    <d v="1973-12-23T00:00:00"/>
    <x v="950"/>
    <x v="2"/>
    <s v="tier - 2"/>
    <x v="3"/>
    <x v="29"/>
  </r>
  <r>
    <s v="Id952"/>
    <s v="Rosemary C"/>
    <n v="31.64"/>
    <n v="7.91"/>
    <s v="No"/>
    <x v="0"/>
    <s v="No"/>
    <n v="0"/>
    <s v="No"/>
    <x v="0"/>
    <x v="0"/>
    <d v="1971-08-01T00:00:00"/>
    <x v="951"/>
    <x v="2"/>
    <s v="tier - 1"/>
    <x v="1"/>
    <x v="13"/>
  </r>
  <r>
    <s v="Id953"/>
    <s v="Carrie A."/>
    <n v="46.7"/>
    <n v="10.9"/>
    <s v="No"/>
    <x v="0"/>
    <s v="No"/>
    <n v="0"/>
    <s v="No"/>
    <x v="0"/>
    <x v="0"/>
    <d v="1968-12-14T00:00:00"/>
    <x v="952"/>
    <x v="2"/>
    <s v="tier - 1"/>
    <x v="3"/>
    <x v="0"/>
  </r>
  <r>
    <s v="Id954"/>
    <s v="Gerardo Sr."/>
    <n v="18.335000000000001"/>
    <n v="11.83"/>
    <s v="No"/>
    <x v="0"/>
    <s v="No"/>
    <n v="0"/>
    <s v="No"/>
    <x v="3"/>
    <x v="0"/>
    <d v="1965-10-03T00:00:00"/>
    <x v="953"/>
    <x v="2"/>
    <s v="tier - 1"/>
    <x v="6"/>
    <x v="11"/>
  </r>
  <r>
    <s v="Id955"/>
    <s v="Matthew R."/>
    <n v="31.24"/>
    <n v="7.42"/>
    <s v="yes"/>
    <x v="0"/>
    <s v="No"/>
    <n v="2"/>
    <s v="No"/>
    <x v="0"/>
    <x v="0"/>
    <d v="1970-07-23T00:00:00"/>
    <x v="954"/>
    <x v="2"/>
    <s v="tier - 1"/>
    <x v="1"/>
    <x v="2"/>
  </r>
  <r>
    <s v="Id956"/>
    <s v=".  Meghan E"/>
    <n v="39.22"/>
    <n v="5.62"/>
    <s v="yes"/>
    <x v="0"/>
    <s v="No"/>
    <n v="1"/>
    <s v="No"/>
    <x v="0"/>
    <x v="2"/>
    <d v="1988-11-12T00:00:00"/>
    <x v="955"/>
    <x v="2"/>
    <s v="tier - 1"/>
    <x v="12"/>
    <x v="24"/>
  </r>
  <r>
    <s v="Id957"/>
    <s v="Eric"/>
    <n v="24.414999999999999"/>
    <n v="7.16"/>
    <s v="No"/>
    <x v="0"/>
    <s v="No"/>
    <n v="0"/>
    <s v="No"/>
    <x v="2"/>
    <x v="0"/>
    <d v="1971-10-19T00:00:00"/>
    <x v="956"/>
    <x v="2"/>
    <s v="tier - 1"/>
    <x v="1"/>
    <x v="13"/>
  </r>
  <r>
    <s v="Id958"/>
    <s v="Lisa B"/>
    <n v="32.299999999999997"/>
    <n v="9.89"/>
    <s v="No"/>
    <x v="0"/>
    <s v="No"/>
    <n v="0"/>
    <s v="No"/>
    <x v="0"/>
    <x v="0"/>
    <d v="1968-07-24T00:00:00"/>
    <x v="957"/>
    <x v="2"/>
    <s v="tier - 1"/>
    <x v="2"/>
    <x v="0"/>
  </r>
  <r>
    <s v="Id959"/>
    <s v=".  Jane R."/>
    <n v="39.94"/>
    <n v="5.14"/>
    <s v="No"/>
    <x v="0"/>
    <s v="No"/>
    <n v="0"/>
    <s v="No"/>
    <x v="0"/>
    <x v="2"/>
    <d v="1989-06-06T00:00:00"/>
    <x v="958"/>
    <x v="2"/>
    <s v="tier - 3"/>
    <x v="12"/>
    <x v="24"/>
  </r>
  <r>
    <s v="Id960"/>
    <s v="Allison M"/>
    <n v="30"/>
    <n v="5.61"/>
    <s v="yes"/>
    <x v="0"/>
    <s v="Yes"/>
    <n v="1"/>
    <s v="No"/>
    <x v="0"/>
    <x v="2"/>
    <d v="1969-10-11T00:00:00"/>
    <x v="959"/>
    <x v="2"/>
    <s v="tier - 1"/>
    <x v="1"/>
    <x v="15"/>
  </r>
  <r>
    <s v="Id961"/>
    <s v=".  Sarah E."/>
    <n v="35.340000000000003"/>
    <n v="5.51"/>
    <s v="yes"/>
    <x v="0"/>
    <s v="Yes"/>
    <n v="1"/>
    <s v="No"/>
    <x v="0"/>
    <x v="2"/>
    <d v="1983-09-07T00:00:00"/>
    <x v="960"/>
    <x v="2"/>
    <s v="tier - 3"/>
    <x v="12"/>
    <x v="33"/>
  </r>
  <r>
    <s v="Id962"/>
    <s v="Philip J"/>
    <n v="32.204999999999998"/>
    <n v="8.3800000000000008"/>
    <s v="yes"/>
    <x v="0"/>
    <s v="No"/>
    <n v="2"/>
    <s v="No"/>
    <x v="0"/>
    <x v="0"/>
    <d v="1970-08-13T00:00:00"/>
    <x v="961"/>
    <x v="2"/>
    <s v="tier - 1"/>
    <x v="7"/>
    <x v="2"/>
  </r>
  <r>
    <s v="Id963"/>
    <s v="Jillian A."/>
    <n v="33.880000000000003"/>
    <n v="4.68"/>
    <s v="No"/>
    <x v="1"/>
    <s v="No"/>
    <n v="1"/>
    <s v="No"/>
    <x v="0"/>
    <x v="2"/>
    <d v="2004-10-10T00:00:00"/>
    <x v="962"/>
    <x v="2"/>
    <s v="tier - 2"/>
    <x v="0"/>
    <x v="44"/>
  </r>
  <r>
    <s v="Id964"/>
    <s v=".  Laura D"/>
    <n v="26.63"/>
    <n v="4.3600000000000003"/>
    <s v="yes"/>
    <x v="0"/>
    <s v="No"/>
    <n v="2"/>
    <s v="No"/>
    <x v="1"/>
    <x v="2"/>
    <d v="1966-08-07T00:00:00"/>
    <x v="963"/>
    <x v="2"/>
    <s v="tier - 2"/>
    <x v="15"/>
    <x v="25"/>
  </r>
  <r>
    <s v="Id965"/>
    <s v="Megan E."/>
    <n v="28.7"/>
    <n v="7.74"/>
    <s v="No"/>
    <x v="0"/>
    <s v="No"/>
    <n v="0"/>
    <s v="No"/>
    <x v="1"/>
    <x v="0"/>
    <d v="1965-12-23T00:00:00"/>
    <x v="964"/>
    <x v="2"/>
    <s v="tier - 2"/>
    <x v="3"/>
    <x v="11"/>
  </r>
  <r>
    <s v="Id966"/>
    <s v="Shannon J."/>
    <n v="25.65"/>
    <n v="4.05"/>
    <s v="yes"/>
    <x v="0"/>
    <s v="No"/>
    <n v="2"/>
    <s v="No"/>
    <x v="1"/>
    <x v="2"/>
    <d v="1966-08-14T00:00:00"/>
    <x v="965"/>
    <x v="2"/>
    <s v="tier - 1"/>
    <x v="1"/>
    <x v="25"/>
  </r>
  <r>
    <s v="Id967"/>
    <s v="Rachelle M"/>
    <n v="36.384999999999998"/>
    <n v="11.49"/>
    <s v="No"/>
    <x v="0"/>
    <s v="No"/>
    <n v="0"/>
    <s v="No"/>
    <x v="0"/>
    <x v="0"/>
    <d v="1971-12-12T00:00:00"/>
    <x v="966"/>
    <x v="2"/>
    <s v="tier - 3"/>
    <x v="1"/>
    <x v="13"/>
  </r>
  <r>
    <s v="Id968"/>
    <s v="Casey"/>
    <n v="34.69"/>
    <n v="5.65"/>
    <s v="No"/>
    <x v="0"/>
    <s v="No"/>
    <n v="0"/>
    <s v="No"/>
    <x v="0"/>
    <x v="2"/>
    <d v="1980-08-17T00:00:00"/>
    <x v="967"/>
    <x v="2"/>
    <s v="tier - 3"/>
    <x v="14"/>
    <x v="26"/>
  </r>
  <r>
    <s v="Id969"/>
    <s v="Jessica L"/>
    <n v="37.68"/>
    <n v="4.29"/>
    <s v="yes"/>
    <x v="0"/>
    <s v="No"/>
    <n v="0"/>
    <s v="No"/>
    <x v="0"/>
    <x v="2"/>
    <d v="1985-09-09T00:00:00"/>
    <x v="968"/>
    <x v="2"/>
    <s v="tier - 1"/>
    <x v="1"/>
    <x v="17"/>
  </r>
  <r>
    <s v="Id970"/>
    <s v="Brandon F"/>
    <n v="35.49"/>
    <n v="4.74"/>
    <s v="yes"/>
    <x v="0"/>
    <s v="Yes"/>
    <n v="1"/>
    <s v="No"/>
    <x v="0"/>
    <x v="2"/>
    <d v="1983-12-23T00:00:00"/>
    <x v="969"/>
    <x v="2"/>
    <s v="tier - 1"/>
    <x v="14"/>
    <x v="33"/>
  </r>
  <r>
    <s v="Id971"/>
    <s v="Melissa"/>
    <n v="44.7"/>
    <n v="7.6"/>
    <s v="yes"/>
    <x v="0"/>
    <s v="No"/>
    <n v="2"/>
    <s v="No"/>
    <x v="0"/>
    <x v="0"/>
    <d v="1970-08-07T00:00:00"/>
    <x v="970"/>
    <x v="2"/>
    <s v="tier - 2"/>
    <x v="3"/>
    <x v="2"/>
  </r>
  <r>
    <s v="Id972"/>
    <s v="Danielle N"/>
    <n v="38.380000000000003"/>
    <n v="8.5"/>
    <s v="yes"/>
    <x v="0"/>
    <s v="No"/>
    <n v="2"/>
    <s v="No"/>
    <x v="0"/>
    <x v="0"/>
    <d v="1970-12-02T00:00:00"/>
    <x v="971"/>
    <x v="2"/>
    <s v="tier - 3"/>
    <x v="2"/>
    <x v="2"/>
  </r>
  <r>
    <s v="Id973"/>
    <s v="Matthew"/>
    <n v="35.244999999999997"/>
    <n v="11.22"/>
    <s v="yes"/>
    <x v="0"/>
    <s v="No"/>
    <n v="0"/>
    <s v="No"/>
    <x v="0"/>
    <x v="0"/>
    <d v="1967-08-19T00:00:00"/>
    <x v="972"/>
    <x v="2"/>
    <s v="tier - 1"/>
    <x v="11"/>
    <x v="22"/>
  </r>
  <r>
    <s v="Id974"/>
    <s v=".  Bettina"/>
    <n v="49.84"/>
    <n v="5.0999999999999996"/>
    <s v="yes"/>
    <x v="0"/>
    <s v="Yes"/>
    <n v="1"/>
    <s v="No"/>
    <x v="0"/>
    <x v="2"/>
    <d v="1997-06-28T00:00:00"/>
    <x v="973"/>
    <x v="2"/>
    <s v="tier - 2"/>
    <x v="12"/>
    <x v="30"/>
  </r>
  <r>
    <s v="Id975"/>
    <s v="Alexander"/>
    <n v="49.06"/>
    <n v="5.43"/>
    <s v="yes"/>
    <x v="0"/>
    <s v="No"/>
    <n v="1"/>
    <s v="No"/>
    <x v="0"/>
    <x v="2"/>
    <d v="1964-11-13T00:00:00"/>
    <x v="974"/>
    <x v="2"/>
    <s v="tier - 2"/>
    <x v="0"/>
    <x v="32"/>
  </r>
  <r>
    <s v="Id976"/>
    <s v=".  Holli"/>
    <n v="30.88"/>
    <n v="5.82"/>
    <s v="No"/>
    <x v="0"/>
    <s v="No"/>
    <n v="2"/>
    <s v="No"/>
    <x v="0"/>
    <x v="1"/>
    <d v="1972-09-06T00:00:00"/>
    <x v="975"/>
    <x v="2"/>
    <s v="tier - 2"/>
    <x v="15"/>
    <x v="28"/>
  </r>
  <r>
    <s v="Id977"/>
    <s v=".  Heather C"/>
    <n v="33.35"/>
    <n v="6.05"/>
    <s v="No"/>
    <x v="0"/>
    <s v="Yes"/>
    <n v="1"/>
    <s v="No"/>
    <x v="0"/>
    <x v="1"/>
    <d v="1979-07-07T00:00:00"/>
    <x v="976"/>
    <x v="2"/>
    <s v="tier - 1"/>
    <x v="12"/>
    <x v="18"/>
  </r>
  <r>
    <s v="Id978"/>
    <s v="Kyle"/>
    <n v="38"/>
    <n v="6.38"/>
    <s v="yes"/>
    <x v="0"/>
    <s v="No"/>
    <n v="1"/>
    <s v="No"/>
    <x v="0"/>
    <x v="1"/>
    <d v="1964-12-13T00:00:00"/>
    <x v="977"/>
    <x v="2"/>
    <s v="tier - 2"/>
    <x v="3"/>
    <x v="32"/>
  </r>
  <r>
    <s v="Id979"/>
    <s v="Thomas J"/>
    <n v="36.08"/>
    <n v="5.73"/>
    <s v="yes"/>
    <x v="0"/>
    <s v="No"/>
    <n v="1"/>
    <s v="No"/>
    <x v="0"/>
    <x v="1"/>
    <d v="1964-09-03T00:00:00"/>
    <x v="978"/>
    <x v="2"/>
    <s v="tier - 1"/>
    <x v="0"/>
    <x v="32"/>
  </r>
  <r>
    <s v="Id980"/>
    <s v="Chris"/>
    <n v="35.700000000000003"/>
    <n v="5.47"/>
    <s v="yes"/>
    <x v="0"/>
    <s v="No"/>
    <n v="1"/>
    <s v="No"/>
    <x v="0"/>
    <x v="2"/>
    <d v="1964-06-04T00:00:00"/>
    <x v="979"/>
    <x v="2"/>
    <s v="tier - 1"/>
    <x v="3"/>
    <x v="8"/>
  </r>
  <r>
    <s v="Id981"/>
    <s v="Graham"/>
    <n v="34.01"/>
    <n v="11.3"/>
    <s v="No"/>
    <x v="0"/>
    <s v="No"/>
    <n v="0"/>
    <s v="No"/>
    <x v="0"/>
    <x v="0"/>
    <d v="1965-09-26T00:00:00"/>
    <x v="980"/>
    <x v="2"/>
    <s v="tier - 3"/>
    <x v="1"/>
    <x v="11"/>
  </r>
  <r>
    <s v="Id982"/>
    <s v="Garrett"/>
    <n v="31.54"/>
    <n v="6.72"/>
    <s v="No"/>
    <x v="0"/>
    <s v="No"/>
    <n v="0"/>
    <s v="No"/>
    <x v="0"/>
    <x v="0"/>
    <d v="1965-11-29T00:00:00"/>
    <x v="981"/>
    <x v="2"/>
    <s v="tier - 1"/>
    <x v="1"/>
    <x v="11"/>
  </r>
  <r>
    <s v="Id983"/>
    <s v="Andrew"/>
    <n v="23.3"/>
    <n v="5.36"/>
    <s v="yes"/>
    <x v="0"/>
    <s v="No"/>
    <n v="1"/>
    <s v="No"/>
    <x v="2"/>
    <x v="2"/>
    <d v="1964-08-12T00:00:00"/>
    <x v="982"/>
    <x v="2"/>
    <s v="tier - 3"/>
    <x v="3"/>
    <x v="32"/>
  </r>
  <r>
    <s v="Id984"/>
    <s v=".  Annabelle M"/>
    <n v="27.75"/>
    <n v="9.8800000000000008"/>
    <s v="No"/>
    <x v="0"/>
    <s v="No"/>
    <n v="0"/>
    <s v="No"/>
    <x v="1"/>
    <x v="0"/>
    <d v="1968-11-02T00:00:00"/>
    <x v="983"/>
    <x v="2"/>
    <s v="tier - 2"/>
    <x v="15"/>
    <x v="0"/>
  </r>
  <r>
    <s v="Id985"/>
    <s v="Daniel T."/>
    <n v="42.46"/>
    <n v="4.1100000000000003"/>
    <s v="No"/>
    <x v="0"/>
    <s v="No"/>
    <n v="0"/>
    <s v="No"/>
    <x v="0"/>
    <x v="2"/>
    <d v="1989-08-19T00:00:00"/>
    <x v="984"/>
    <x v="2"/>
    <s v="tier - 3"/>
    <x v="0"/>
    <x v="4"/>
  </r>
  <r>
    <s v="Id986"/>
    <s v="Deanne"/>
    <n v="54.47"/>
    <n v="7.48"/>
    <s v="No"/>
    <x v="0"/>
    <s v="No"/>
    <n v="0"/>
    <s v="No"/>
    <x v="0"/>
    <x v="0"/>
    <d v="2002-12-20T00:00:00"/>
    <x v="985"/>
    <x v="2"/>
    <s v="tier - 3"/>
    <x v="1"/>
    <x v="42"/>
  </r>
  <r>
    <s v="Id987"/>
    <s v="Carrie"/>
    <n v="24.93"/>
    <n v="9.18"/>
    <s v="yes"/>
    <x v="0"/>
    <s v="Yes"/>
    <n v="1"/>
    <s v="No"/>
    <x v="1"/>
    <x v="0"/>
    <d v="1963-12-11T00:00:00"/>
    <x v="986"/>
    <x v="2"/>
    <s v="tier - 1"/>
    <x v="1"/>
    <x v="8"/>
  </r>
  <r>
    <s v="Id988"/>
    <s v=".  Suzanne"/>
    <n v="48.12"/>
    <n v="4.51"/>
    <s v="yes"/>
    <x v="0"/>
    <s v="No"/>
    <n v="1"/>
    <s v="No"/>
    <x v="0"/>
    <x v="2"/>
    <d v="1995-10-10T00:00:00"/>
    <x v="987"/>
    <x v="2"/>
    <s v="tier - 2"/>
    <x v="12"/>
    <x v="40"/>
  </r>
  <r>
    <s v="Id989"/>
    <s v="Jasmine P."/>
    <n v="24.91"/>
    <n v="7.33"/>
    <s v="yes"/>
    <x v="0"/>
    <s v="Yes"/>
    <n v="1"/>
    <s v="No"/>
    <x v="1"/>
    <x v="0"/>
    <d v="1963-10-22T00:00:00"/>
    <x v="988"/>
    <x v="2"/>
    <s v="tier - 3"/>
    <x v="1"/>
    <x v="8"/>
  </r>
  <r>
    <s v="Id990"/>
    <s v="Jennifer"/>
    <n v="27.645"/>
    <n v="10.56"/>
    <s v="No"/>
    <x v="0"/>
    <s v="No"/>
    <n v="0"/>
    <s v="No"/>
    <x v="1"/>
    <x v="0"/>
    <d v="1968-12-06T00:00:00"/>
    <x v="989"/>
    <x v="2"/>
    <s v="tier - 1"/>
    <x v="1"/>
    <x v="0"/>
  </r>
  <r>
    <s v="Id991"/>
    <s v="Tracie"/>
    <n v="33.700000000000003"/>
    <n v="4.01"/>
    <s v="No"/>
    <x v="0"/>
    <s v="No"/>
    <n v="2"/>
    <s v="No"/>
    <x v="0"/>
    <x v="2"/>
    <d v="1972-09-25T00:00:00"/>
    <x v="990"/>
    <x v="2"/>
    <s v="tier - 2"/>
    <x v="3"/>
    <x v="28"/>
  </r>
  <r>
    <s v="Id992"/>
    <s v="Tristan D."/>
    <n v="38.93"/>
    <n v="5.64"/>
    <s v="yes"/>
    <x v="0"/>
    <s v="No"/>
    <n v="1"/>
    <s v="No"/>
    <x v="0"/>
    <x v="2"/>
    <d v="1988-06-14T00:00:00"/>
    <x v="991"/>
    <x v="2"/>
    <s v="tier - 1"/>
    <x v="13"/>
    <x v="24"/>
  </r>
  <r>
    <s v="Id993"/>
    <s v="Peiweng"/>
    <n v="32.774999999999999"/>
    <n v="8.02"/>
    <s v="yes"/>
    <x v="0"/>
    <s v="No"/>
    <n v="2"/>
    <s v="No"/>
    <x v="0"/>
    <x v="0"/>
    <d v="1970-10-22T00:00:00"/>
    <x v="992"/>
    <x v="2"/>
    <s v="tier - 1"/>
    <x v="1"/>
    <x v="2"/>
  </r>
  <r>
    <s v="Id994"/>
    <s v="Theresa M."/>
    <n v="29.83"/>
    <n v="7.2"/>
    <s v="yes"/>
    <x v="0"/>
    <s v="No"/>
    <n v="0"/>
    <s v="No"/>
    <x v="1"/>
    <x v="0"/>
    <d v="1967-08-14T00:00:00"/>
    <x v="993"/>
    <x v="2"/>
    <s v="tier - 3"/>
    <x v="2"/>
    <x v="22"/>
  </r>
  <r>
    <s v="Id995"/>
    <s v="Daniel J"/>
    <n v="28.31"/>
    <n v="4.55"/>
    <s v="No"/>
    <x v="1"/>
    <s v="No"/>
    <n v="1"/>
    <s v="No"/>
    <x v="1"/>
    <x v="2"/>
    <d v="2004-06-04T00:00:00"/>
    <x v="994"/>
    <x v="2"/>
    <s v="tier - 2"/>
    <x v="9"/>
    <x v="39"/>
  </r>
  <r>
    <s v="Id996"/>
    <s v=".  Courtney M."/>
    <n v="29.79"/>
    <n v="9.0299999999999994"/>
    <s v="No"/>
    <x v="0"/>
    <s v="No"/>
    <n v="0"/>
    <s v="No"/>
    <x v="1"/>
    <x v="0"/>
    <d v="1971-06-26T00:00:00"/>
    <x v="995"/>
    <x v="2"/>
    <s v="tier - 1"/>
    <x v="15"/>
    <x v="13"/>
  </r>
  <r>
    <s v="Id997"/>
    <s v="Jose A."/>
    <n v="36.6"/>
    <n v="5.2"/>
    <s v="yes"/>
    <x v="0"/>
    <s v="Yes"/>
    <n v="1"/>
    <s v="No"/>
    <x v="0"/>
    <x v="2"/>
    <d v="1969-09-11T00:00:00"/>
    <x v="996"/>
    <x v="2"/>
    <s v="tier - 2"/>
    <x v="3"/>
    <x v="15"/>
  </r>
  <r>
    <s v="Id998"/>
    <s v=".  Lauren"/>
    <n v="35.93"/>
    <n v="8.3000000000000007"/>
    <s v="yes"/>
    <x v="0"/>
    <s v="No"/>
    <n v="0"/>
    <s v="No"/>
    <x v="0"/>
    <x v="0"/>
    <d v="1981-06-02T00:00:00"/>
    <x v="997"/>
    <x v="2"/>
    <s v="tier - 1"/>
    <x v="12"/>
    <x v="26"/>
  </r>
  <r>
    <s v="Id999"/>
    <s v="Jonathon M."/>
    <n v="28.6"/>
    <n v="5.56"/>
    <s v="yes"/>
    <x v="0"/>
    <s v="Yes"/>
    <n v="1"/>
    <s v="No"/>
    <x v="1"/>
    <x v="2"/>
    <d v="1969-10-20T00:00:00"/>
    <x v="998"/>
    <x v="2"/>
    <s v="tier - 1"/>
    <x v="3"/>
    <x v="15"/>
  </r>
  <r>
    <s v="Id1000"/>
    <s v=".  Stephanie A"/>
    <n v="39.17"/>
    <n v="4.1500000000000004"/>
    <s v="No"/>
    <x v="0"/>
    <s v="No"/>
    <n v="0"/>
    <s v="No"/>
    <x v="0"/>
    <x v="2"/>
    <d v="1989-11-17T00:00:00"/>
    <x v="999"/>
    <x v="2"/>
    <s v="tier - 2"/>
    <x v="12"/>
    <x v="4"/>
  </r>
  <r>
    <s v="Id1001"/>
    <s v="Patrick"/>
    <n v="26.41"/>
    <n v="5.99"/>
    <s v="yes"/>
    <x v="0"/>
    <s v="Yes"/>
    <n v="1"/>
    <s v="No"/>
    <x v="1"/>
    <x v="1"/>
    <d v="1969-09-30T00:00:00"/>
    <x v="1000"/>
    <x v="2"/>
    <s v="tier - 1"/>
    <x v="4"/>
    <x v="15"/>
  </r>
  <r>
    <s v="Id1002"/>
    <s v=".  Krista"/>
    <n v="30.63"/>
    <n v="5.8"/>
    <s v="yes"/>
    <x v="0"/>
    <s v="No"/>
    <n v="0"/>
    <s v="No"/>
    <x v="0"/>
    <x v="1"/>
    <d v="1976-12-28T00:00:00"/>
    <x v="1001"/>
    <x v="2"/>
    <s v="tier - 2"/>
    <x v="15"/>
    <x v="16"/>
  </r>
  <r>
    <s v="Id1003"/>
    <s v="Jenessa"/>
    <n v="31.73"/>
    <n v="7.32"/>
    <s v="yes"/>
    <x v="0"/>
    <s v="No"/>
    <n v="2"/>
    <s v="No"/>
    <x v="0"/>
    <x v="0"/>
    <d v="1970-12-14T00:00:00"/>
    <x v="1002"/>
    <x v="2"/>
    <s v="tier - 2"/>
    <x v="1"/>
    <x v="2"/>
  </r>
  <r>
    <s v="Id1004"/>
    <s v="Ryan M."/>
    <n v="30.7"/>
    <n v="5.16"/>
    <s v="No"/>
    <x v="0"/>
    <s v="No"/>
    <n v="2"/>
    <s v="No"/>
    <x v="0"/>
    <x v="2"/>
    <d v="1972-09-03T00:00:00"/>
    <x v="1003"/>
    <x v="2"/>
    <s v="tier - 2"/>
    <x v="14"/>
    <x v="28"/>
  </r>
  <r>
    <s v="Id1005"/>
    <s v="Thomas"/>
    <n v="25.934999999999999"/>
    <n v="5.96"/>
    <s v="yes"/>
    <x v="0"/>
    <s v="No"/>
    <n v="2"/>
    <s v="No"/>
    <x v="1"/>
    <x v="1"/>
    <d v="1966-08-06T00:00:00"/>
    <x v="1004"/>
    <x v="2"/>
    <s v="tier - 1"/>
    <x v="4"/>
    <x v="25"/>
  </r>
  <r>
    <s v="Id1006"/>
    <s v="Amanda N."/>
    <n v="35.9"/>
    <n v="4.8499999999999996"/>
    <s v="yes"/>
    <x v="0"/>
    <s v="Yes"/>
    <n v="1"/>
    <s v="No"/>
    <x v="0"/>
    <x v="2"/>
    <d v="1969-10-25T00:00:00"/>
    <x v="1005"/>
    <x v="2"/>
    <s v="tier - 2"/>
    <x v="3"/>
    <x v="15"/>
  </r>
  <r>
    <s v="Id1007"/>
    <s v="Teresa P."/>
    <n v="26.7"/>
    <n v="5.09"/>
    <s v="yes"/>
    <x v="0"/>
    <s v="Yes"/>
    <n v="1"/>
    <s v="No"/>
    <x v="1"/>
    <x v="2"/>
    <d v="1969-06-30T00:00:00"/>
    <x v="1006"/>
    <x v="2"/>
    <s v="tier - 2"/>
    <x v="3"/>
    <x v="15"/>
  </r>
  <r>
    <s v="Id1008"/>
    <s v="Dorian"/>
    <n v="33.71"/>
    <n v="4.9400000000000004"/>
    <s v="No"/>
    <x v="0"/>
    <s v="No"/>
    <n v="0"/>
    <s v="No"/>
    <x v="0"/>
    <x v="2"/>
    <d v="1980-09-20T00:00:00"/>
    <x v="1007"/>
    <x v="2"/>
    <s v="tier - 1"/>
    <x v="14"/>
    <x v="26"/>
  </r>
  <r>
    <s v="Id1009"/>
    <s v="Amy"/>
    <n v="41.91"/>
    <n v="4.92"/>
    <s v="yes"/>
    <x v="0"/>
    <s v="No"/>
    <n v="2"/>
    <s v="No"/>
    <x v="0"/>
    <x v="2"/>
    <d v="1966-12-05T00:00:00"/>
    <x v="1008"/>
    <x v="2"/>
    <s v="tier - 1"/>
    <x v="0"/>
    <x v="25"/>
  </r>
  <r>
    <s v="Id1010"/>
    <s v="Aberu"/>
    <n v="39.82"/>
    <n v="6.05"/>
    <s v="yes"/>
    <x v="0"/>
    <s v="No"/>
    <n v="2"/>
    <s v="No"/>
    <x v="0"/>
    <x v="1"/>
    <d v="1966-11-09T00:00:00"/>
    <x v="1009"/>
    <x v="2"/>
    <s v="tier - 1"/>
    <x v="0"/>
    <x v="25"/>
  </r>
  <r>
    <s v="Id1011"/>
    <s v="Ashley"/>
    <n v="28.12"/>
    <n v="4.67"/>
    <s v="No"/>
    <x v="0"/>
    <s v="No"/>
    <n v="2"/>
    <s v="No"/>
    <x v="1"/>
    <x v="2"/>
    <d v="1972-11-07T00:00:00"/>
    <x v="1010"/>
    <x v="2"/>
    <s v="tier - 2"/>
    <x v="1"/>
    <x v="28"/>
  </r>
  <r>
    <s v="Id1012"/>
    <s v="Anna E"/>
    <n v="26.98"/>
    <n v="9.81"/>
    <s v="yes"/>
    <x v="0"/>
    <s v="No"/>
    <n v="0"/>
    <s v="No"/>
    <x v="1"/>
    <x v="0"/>
    <d v="1967-10-04T00:00:00"/>
    <x v="1011"/>
    <x v="2"/>
    <s v="tier - 2"/>
    <x v="1"/>
    <x v="22"/>
  </r>
  <r>
    <s v="Id1013"/>
    <s v="Tania K."/>
    <n v="27.2"/>
    <n v="6.06"/>
    <s v="yes"/>
    <x v="0"/>
    <s v="No"/>
    <n v="2"/>
    <s v="No"/>
    <x v="1"/>
    <x v="1"/>
    <d v="1966-10-20T00:00:00"/>
    <x v="1012"/>
    <x v="2"/>
    <s v="tier - 3"/>
    <x v="3"/>
    <x v="25"/>
  </r>
  <r>
    <s v="Id1014"/>
    <s v="Ashley E"/>
    <n v="25.3"/>
    <n v="5.19"/>
    <s v="yes"/>
    <x v="0"/>
    <s v="No"/>
    <n v="2"/>
    <s v="No"/>
    <x v="1"/>
    <x v="2"/>
    <d v="1966-08-07T00:00:00"/>
    <x v="1013"/>
    <x v="2"/>
    <s v="tier - 3"/>
    <x v="3"/>
    <x v="25"/>
  </r>
  <r>
    <s v="Id1015"/>
    <s v="Aleksandra"/>
    <n v="30.25"/>
    <n v="10.16"/>
    <s v="No"/>
    <x v="0"/>
    <s v="No"/>
    <n v="0"/>
    <s v="No"/>
    <x v="0"/>
    <x v="0"/>
    <d v="1971-11-09T00:00:00"/>
    <x v="1014"/>
    <x v="2"/>
    <s v="tier - 2"/>
    <x v="1"/>
    <x v="13"/>
  </r>
  <r>
    <s v="Id1016"/>
    <s v="Valery L"/>
    <n v="54"/>
    <n v="4.68"/>
    <s v="yes"/>
    <x v="1"/>
    <s v="No"/>
    <n v="2"/>
    <s v="No"/>
    <x v="0"/>
    <x v="2"/>
    <d v="2000-10-18T00:00:00"/>
    <x v="1015"/>
    <x v="2"/>
    <s v="tier - 1"/>
    <x v="3"/>
    <x v="43"/>
  </r>
  <r>
    <s v="Id1017"/>
    <s v=".  Joanna G."/>
    <n v="51.86"/>
    <n v="5.32"/>
    <s v="yes"/>
    <x v="0"/>
    <s v="No"/>
    <n v="0"/>
    <s v="No"/>
    <x v="0"/>
    <x v="2"/>
    <d v="2001-08-17T00:00:00"/>
    <x v="1016"/>
    <x v="2"/>
    <s v="tier - 1"/>
    <x v="12"/>
    <x v="46"/>
  </r>
  <r>
    <s v="Id1018"/>
    <s v=".  Stefanie F."/>
    <n v="31.39"/>
    <n v="6.99"/>
    <s v="No"/>
    <x v="0"/>
    <s v="No"/>
    <n v="0"/>
    <s v="No"/>
    <x v="0"/>
    <x v="0"/>
    <d v="1974-10-30T00:00:00"/>
    <x v="1017"/>
    <x v="2"/>
    <s v="tier - 2"/>
    <x v="15"/>
    <x v="19"/>
  </r>
  <r>
    <s v="Id1019"/>
    <s v="Stephen"/>
    <n v="39.97"/>
    <n v="5.55"/>
    <s v="No"/>
    <x v="0"/>
    <s v="No"/>
    <n v="0"/>
    <s v="No"/>
    <x v="0"/>
    <x v="2"/>
    <d v="1989-11-25T00:00:00"/>
    <x v="1018"/>
    <x v="2"/>
    <s v="tier - 1"/>
    <x v="1"/>
    <x v="4"/>
  </r>
  <r>
    <s v="Id1020"/>
    <s v="Liza J."/>
    <n v="41.23"/>
    <n v="6.94"/>
    <s v="No"/>
    <x v="0"/>
    <s v="No"/>
    <n v="0"/>
    <s v="No"/>
    <x v="0"/>
    <x v="0"/>
    <d v="1974-07-10T00:00:00"/>
    <x v="1019"/>
    <x v="2"/>
    <s v="tier - 3"/>
    <x v="1"/>
    <x v="19"/>
  </r>
  <r>
    <s v="Id1021"/>
    <s v="Ian M."/>
    <n v="49.45"/>
    <n v="4.2"/>
    <s v="yes"/>
    <x v="0"/>
    <s v="No"/>
    <n v="0"/>
    <s v="No"/>
    <x v="0"/>
    <x v="2"/>
    <d v="1996-06-21T00:00:00"/>
    <x v="1020"/>
    <x v="2"/>
    <s v="tier - 3"/>
    <x v="1"/>
    <x v="45"/>
  </r>
  <r>
    <s v="Id1022"/>
    <s v="Claudia L."/>
    <n v="41.04"/>
    <n v="5.59"/>
    <s v="No"/>
    <x v="0"/>
    <s v="No"/>
    <n v="0"/>
    <s v="No"/>
    <x v="0"/>
    <x v="2"/>
    <d v="1991-09-26T00:00:00"/>
    <x v="1021"/>
    <x v="2"/>
    <s v="tier - 2"/>
    <x v="1"/>
    <x v="3"/>
  </r>
  <r>
    <s v="Id1023"/>
    <s v="Jessica M"/>
    <n v="27.93"/>
    <n v="9.9600000000000009"/>
    <s v="No"/>
    <x v="0"/>
    <s v="No"/>
    <n v="0"/>
    <s v="No"/>
    <x v="1"/>
    <x v="0"/>
    <d v="1974-08-15T00:00:00"/>
    <x v="1022"/>
    <x v="2"/>
    <s v="tier - 1"/>
    <x v="1"/>
    <x v="19"/>
  </r>
  <r>
    <s v="Id1024"/>
    <s v="Billy Jr."/>
    <n v="21.01"/>
    <n v="7.37"/>
    <s v="No"/>
    <x v="0"/>
    <s v="No"/>
    <n v="0"/>
    <s v="No"/>
    <x v="2"/>
    <x v="0"/>
    <d v="1968-08-24T00:00:00"/>
    <x v="1023"/>
    <x v="2"/>
    <s v="tier - 1"/>
    <x v="0"/>
    <x v="0"/>
  </r>
  <r>
    <s v="Id1025"/>
    <s v="David"/>
    <n v="52.37"/>
    <n v="5.0599999999999996"/>
    <s v="yes"/>
    <x v="1"/>
    <s v="No"/>
    <n v="2"/>
    <s v="No"/>
    <x v="0"/>
    <x v="2"/>
    <d v="2000-12-17T00:00:00"/>
    <x v="1024"/>
    <x v="2"/>
    <s v="tier - 3"/>
    <x v="1"/>
    <x v="43"/>
  </r>
  <r>
    <s v="Id1026"/>
    <s v="Tim"/>
    <n v="40.369999999999997"/>
    <n v="8.2100000000000009"/>
    <s v="No"/>
    <x v="0"/>
    <s v="No"/>
    <n v="0"/>
    <s v="No"/>
    <x v="0"/>
    <x v="0"/>
    <d v="1965-08-18T00:00:00"/>
    <x v="1025"/>
    <x v="2"/>
    <s v="tier - 3"/>
    <x v="0"/>
    <x v="11"/>
  </r>
  <r>
    <s v="Id1027"/>
    <s v="Emma M"/>
    <n v="41.47"/>
    <n v="10.34"/>
    <s v="No"/>
    <x v="0"/>
    <s v="No"/>
    <n v="2"/>
    <s v="No"/>
    <x v="0"/>
    <x v="0"/>
    <d v="1973-11-21T00:00:00"/>
    <x v="1026"/>
    <x v="2"/>
    <s v="tier - 1"/>
    <x v="0"/>
    <x v="29"/>
  </r>
  <r>
    <s v="Id1028"/>
    <s v="Tim"/>
    <n v="33.725000000000001"/>
    <n v="5.51"/>
    <s v="yes"/>
    <x v="0"/>
    <s v="No"/>
    <n v="2"/>
    <s v="No"/>
    <x v="0"/>
    <x v="2"/>
    <d v="1966-06-09T00:00:00"/>
    <x v="1027"/>
    <x v="2"/>
    <s v="tier - 2"/>
    <x v="1"/>
    <x v="25"/>
  </r>
  <r>
    <s v="Id1029"/>
    <s v="Patrick"/>
    <n v="28.1"/>
    <n v="11.2"/>
    <s v="No"/>
    <x v="0"/>
    <s v="No"/>
    <n v="0"/>
    <s v="No"/>
    <x v="1"/>
    <x v="0"/>
    <d v="1965-07-19T00:00:00"/>
    <x v="1028"/>
    <x v="2"/>
    <s v="tier - 2"/>
    <x v="3"/>
    <x v="11"/>
  </r>
  <r>
    <s v="Id1030"/>
    <s v="Bridget K."/>
    <n v="37.43"/>
    <n v="4.3499999999999996"/>
    <s v="yes"/>
    <x v="0"/>
    <s v="Yes"/>
    <n v="1"/>
    <s v="No"/>
    <x v="0"/>
    <x v="2"/>
    <d v="1969-06-14T00:00:00"/>
    <x v="1029"/>
    <x v="2"/>
    <s v="tier - 3"/>
    <x v="1"/>
    <x v="15"/>
  </r>
  <r>
    <s v="Id1031"/>
    <s v="Gabriel"/>
    <n v="23.7"/>
    <n v="10.45"/>
    <s v="No"/>
    <x v="0"/>
    <s v="No"/>
    <n v="0"/>
    <s v="No"/>
    <x v="2"/>
    <x v="0"/>
    <d v="1965-11-04T00:00:00"/>
    <x v="1030"/>
    <x v="2"/>
    <s v="tier - 3"/>
    <x v="3"/>
    <x v="11"/>
  </r>
  <r>
    <s v="Id1032"/>
    <s v="Natasha"/>
    <n v="24.795000000000002"/>
    <n v="4.07"/>
    <s v="yes"/>
    <x v="0"/>
    <s v="Yes"/>
    <n v="1"/>
    <s v="No"/>
    <x v="2"/>
    <x v="2"/>
    <d v="1969-08-10T00:00:00"/>
    <x v="1031"/>
    <x v="2"/>
    <s v="tier - 3"/>
    <x v="1"/>
    <x v="15"/>
  </r>
  <r>
    <s v="Id1033"/>
    <s v="Abby A."/>
    <n v="31.9"/>
    <n v="8.34"/>
    <s v="No"/>
    <x v="0"/>
    <s v="No"/>
    <n v="0"/>
    <s v="No"/>
    <x v="0"/>
    <x v="0"/>
    <d v="1968-11-12T00:00:00"/>
    <x v="1032"/>
    <x v="2"/>
    <s v="tier - 3"/>
    <x v="0"/>
    <x v="0"/>
  </r>
  <r>
    <s v="Id1034"/>
    <s v="Michelle"/>
    <n v="32.68"/>
    <n v="7.41"/>
    <s v="No"/>
    <x v="0"/>
    <s v="No"/>
    <n v="0"/>
    <s v="No"/>
    <x v="0"/>
    <x v="0"/>
    <d v="1968-10-13T00:00:00"/>
    <x v="1033"/>
    <x v="2"/>
    <s v="tier - 1"/>
    <x v="2"/>
    <x v="0"/>
  </r>
  <r>
    <s v="Id1035"/>
    <s v="Mckendree"/>
    <n v="47.13"/>
    <n v="4.3099999999999996"/>
    <s v="No"/>
    <x v="0"/>
    <s v="No"/>
    <n v="0"/>
    <s v="No"/>
    <x v="0"/>
    <x v="2"/>
    <d v="1994-11-06T00:00:00"/>
    <x v="1034"/>
    <x v="2"/>
    <s v="tier - 3"/>
    <x v="1"/>
    <x v="6"/>
  </r>
  <r>
    <s v="Id1036"/>
    <s v="Tara"/>
    <n v="36.67"/>
    <n v="10.83"/>
    <s v="No"/>
    <x v="0"/>
    <s v="No"/>
    <n v="0"/>
    <s v="No"/>
    <x v="0"/>
    <x v="0"/>
    <d v="1971-10-20T00:00:00"/>
    <x v="1035"/>
    <x v="2"/>
    <s v="tier - 3"/>
    <x v="1"/>
    <x v="13"/>
  </r>
  <r>
    <s v="Id1037"/>
    <s v="Daniel"/>
    <n v="33.630000000000003"/>
    <n v="11.31"/>
    <s v="No"/>
    <x v="0"/>
    <s v="No"/>
    <n v="0"/>
    <s v="No"/>
    <x v="0"/>
    <x v="0"/>
    <d v="1968-09-28T00:00:00"/>
    <x v="1036"/>
    <x v="2"/>
    <s v="tier - 3"/>
    <x v="1"/>
    <x v="0"/>
  </r>
  <r>
    <s v="Id1038"/>
    <s v="Joshua P"/>
    <n v="32.67"/>
    <n v="11.81"/>
    <s v="yes"/>
    <x v="0"/>
    <s v="No"/>
    <n v="0"/>
    <s v="No"/>
    <x v="0"/>
    <x v="0"/>
    <d v="1967-10-02T00:00:00"/>
    <x v="1037"/>
    <x v="2"/>
    <s v="tier - 2"/>
    <x v="0"/>
    <x v="22"/>
  </r>
  <r>
    <s v="Id1039"/>
    <s v="Erin C"/>
    <n v="33.299999999999997"/>
    <n v="8.26"/>
    <s v="yes"/>
    <x v="0"/>
    <s v="No"/>
    <n v="2"/>
    <s v="No"/>
    <x v="0"/>
    <x v="0"/>
    <d v="1970-06-18T00:00:00"/>
    <x v="1038"/>
    <x v="2"/>
    <s v="tier - 2"/>
    <x v="3"/>
    <x v="2"/>
  </r>
  <r>
    <s v="Id1040"/>
    <s v="Shure"/>
    <n v="30.78"/>
    <n v="10.74"/>
    <s v="yes"/>
    <x v="0"/>
    <s v="No"/>
    <n v="2"/>
    <s v="No"/>
    <x v="0"/>
    <x v="0"/>
    <d v="1970-07-28T00:00:00"/>
    <x v="1039"/>
    <x v="2"/>
    <s v="tier - 2"/>
    <x v="8"/>
    <x v="2"/>
  </r>
  <r>
    <s v="Id1041"/>
    <s v="Richard"/>
    <n v="28.975000000000001"/>
    <n v="7.69"/>
    <s v="yes"/>
    <x v="0"/>
    <s v="No"/>
    <n v="0"/>
    <s v="No"/>
    <x v="1"/>
    <x v="0"/>
    <d v="1967-07-23T00:00:00"/>
    <x v="1040"/>
    <x v="2"/>
    <s v="tier - 1"/>
    <x v="9"/>
    <x v="22"/>
  </r>
  <r>
    <s v="Id1042"/>
    <s v="Brenda"/>
    <n v="33.4"/>
    <n v="4.84"/>
    <s v="No"/>
    <x v="0"/>
    <s v="No"/>
    <n v="0"/>
    <s v="No"/>
    <x v="0"/>
    <x v="2"/>
    <d v="1999-11-24T00:00:00"/>
    <x v="1041"/>
    <x v="2"/>
    <s v="tier - 1"/>
    <x v="3"/>
    <x v="21"/>
  </r>
  <r>
    <s v="Id1043"/>
    <s v="Joseph M"/>
    <n v="21.5"/>
    <n v="9.77"/>
    <s v="yes"/>
    <x v="0"/>
    <s v="No"/>
    <n v="0"/>
    <s v="No"/>
    <x v="2"/>
    <x v="0"/>
    <d v="1967-06-11T00:00:00"/>
    <x v="1042"/>
    <x v="2"/>
    <s v="tier - 2"/>
    <x v="3"/>
    <x v="22"/>
  </r>
  <r>
    <s v="Id1044"/>
    <s v="Stephen J."/>
    <n v="38.14"/>
    <n v="5.84"/>
    <s v="No"/>
    <x v="0"/>
    <s v="No"/>
    <n v="0"/>
    <s v="No"/>
    <x v="0"/>
    <x v="1"/>
    <d v="1989-11-25T00:00:00"/>
    <x v="1043"/>
    <x v="2"/>
    <s v="tier - 2"/>
    <x v="13"/>
    <x v="4"/>
  </r>
  <r>
    <s v="Id1045"/>
    <s v=".  Kathya"/>
    <n v="35.42"/>
    <n v="8.6999999999999993"/>
    <s v="yes"/>
    <x v="0"/>
    <s v="No"/>
    <n v="1"/>
    <s v="No"/>
    <x v="0"/>
    <x v="0"/>
    <d v="1986-08-29T00:00:00"/>
    <x v="1044"/>
    <x v="2"/>
    <s v="tier - 1"/>
    <x v="12"/>
    <x v="27"/>
  </r>
  <r>
    <s v="Id1046"/>
    <s v="Wesley"/>
    <n v="35.625"/>
    <n v="10.79"/>
    <s v="No"/>
    <x v="0"/>
    <s v="No"/>
    <n v="0"/>
    <s v="No"/>
    <x v="0"/>
    <x v="0"/>
    <d v="1974-06-09T00:00:00"/>
    <x v="1045"/>
    <x v="2"/>
    <s v="tier - 1"/>
    <x v="4"/>
    <x v="19"/>
  </r>
  <r>
    <s v="Id1047"/>
    <s v="Tim"/>
    <n v="45.51"/>
    <n v="4.32"/>
    <s v="No"/>
    <x v="0"/>
    <s v="No"/>
    <n v="1"/>
    <s v="No"/>
    <x v="0"/>
    <x v="2"/>
    <d v="1992-08-25T00:00:00"/>
    <x v="1046"/>
    <x v="2"/>
    <s v="tier - 1"/>
    <x v="1"/>
    <x v="34"/>
  </r>
  <r>
    <s v="Id1048"/>
    <s v="Jamie L."/>
    <n v="37.1"/>
    <n v="7.19"/>
    <s v="yes"/>
    <x v="0"/>
    <s v="No"/>
    <n v="0"/>
    <s v="No"/>
    <x v="0"/>
    <x v="0"/>
    <d v="1967-06-05T00:00:00"/>
    <x v="1047"/>
    <x v="2"/>
    <s v="tier - 3"/>
    <x v="3"/>
    <x v="25"/>
  </r>
  <r>
    <s v="Id1049"/>
    <s v="Alexandra"/>
    <n v="30.5"/>
    <n v="11.94"/>
    <s v="yes"/>
    <x v="0"/>
    <s v="No"/>
    <n v="0"/>
    <s v="No"/>
    <x v="0"/>
    <x v="0"/>
    <d v="1967-10-30T00:00:00"/>
    <x v="1048"/>
    <x v="2"/>
    <s v="tier - 2"/>
    <x v="3"/>
    <x v="22"/>
  </r>
  <r>
    <s v="Id1050"/>
    <s v="Tiffany"/>
    <n v="28.16"/>
    <n v="5.56"/>
    <s v="No"/>
    <x v="0"/>
    <s v="No"/>
    <n v="2"/>
    <s v="No"/>
    <x v="1"/>
    <x v="2"/>
    <d v="1972-11-24T00:00:00"/>
    <x v="1049"/>
    <x v="2"/>
    <s v="tier - 3"/>
    <x v="0"/>
    <x v="28"/>
  </r>
  <r>
    <s v="Id1051"/>
    <s v=".  Rebecca J"/>
    <n v="29.1"/>
    <n v="5.64"/>
    <s v="yes"/>
    <x v="0"/>
    <s v="No"/>
    <n v="0"/>
    <s v="No"/>
    <x v="1"/>
    <x v="2"/>
    <d v="1976-07-30T00:00:00"/>
    <x v="1050"/>
    <x v="2"/>
    <s v="tier - 1"/>
    <x v="15"/>
    <x v="16"/>
  </r>
  <r>
    <s v="Id1052"/>
    <s v="Austin T."/>
    <n v="30.22"/>
    <n v="4.6500000000000004"/>
    <s v="No"/>
    <x v="0"/>
    <s v="No"/>
    <n v="0"/>
    <s v="No"/>
    <x v="0"/>
    <x v="2"/>
    <d v="1977-10-02T00:00:00"/>
    <x v="1051"/>
    <x v="2"/>
    <s v="tier - 2"/>
    <x v="14"/>
    <x v="1"/>
  </r>
  <r>
    <s v="Id1053"/>
    <s v="Jamie T"/>
    <n v="24.29"/>
    <n v="9.0500000000000007"/>
    <s v="No"/>
    <x v="0"/>
    <s v="No"/>
    <n v="0"/>
    <s v="No"/>
    <x v="2"/>
    <x v="0"/>
    <d v="1962-07-07T00:00:00"/>
    <x v="1052"/>
    <x v="2"/>
    <s v="tier - 3"/>
    <x v="0"/>
    <x v="5"/>
  </r>
  <r>
    <s v="Id1054"/>
    <s v="Matthew T."/>
    <n v="29.39"/>
    <n v="4.5199999999999996"/>
    <s v="yes"/>
    <x v="0"/>
    <s v="No"/>
    <n v="0"/>
    <s v="No"/>
    <x v="1"/>
    <x v="2"/>
    <d v="1976-12-22T00:00:00"/>
    <x v="1053"/>
    <x v="2"/>
    <s v="tier - 2"/>
    <x v="14"/>
    <x v="16"/>
  </r>
  <r>
    <s v="Id1055"/>
    <s v=".  Emily"/>
    <n v="25.66"/>
    <n v="4.62"/>
    <s v="yes"/>
    <x v="0"/>
    <s v="No"/>
    <n v="1"/>
    <s v="No"/>
    <x v="1"/>
    <x v="2"/>
    <d v="1964-10-08T00:00:00"/>
    <x v="1054"/>
    <x v="2"/>
    <s v="tier - 3"/>
    <x v="0"/>
    <x v="32"/>
  </r>
  <r>
    <s v="Id1056"/>
    <s v="Gillian"/>
    <n v="39.11"/>
    <n v="5.87"/>
    <s v="No"/>
    <x v="0"/>
    <s v="No"/>
    <n v="0"/>
    <s v="No"/>
    <x v="0"/>
    <x v="1"/>
    <d v="1990-07-06T00:00:00"/>
    <x v="1055"/>
    <x v="2"/>
    <s v="tier - 3"/>
    <x v="1"/>
    <x v="41"/>
  </r>
  <r>
    <s v="Id1057"/>
    <s v=".  Brenn E."/>
    <n v="43.78"/>
    <n v="5.71"/>
    <s v="No"/>
    <x v="0"/>
    <s v="No"/>
    <n v="1"/>
    <s v="No"/>
    <x v="0"/>
    <x v="1"/>
    <d v="1992-08-23T00:00:00"/>
    <x v="1056"/>
    <x v="2"/>
    <s v="tier - 3"/>
    <x v="12"/>
    <x v="34"/>
  </r>
  <r>
    <s v="Id1058"/>
    <s v="Lisa M"/>
    <n v="24.35"/>
    <n v="9.08"/>
    <s v="No"/>
    <x v="0"/>
    <s v="No"/>
    <n v="0"/>
    <s v="No"/>
    <x v="2"/>
    <x v="0"/>
    <d v="1965-09-27T00:00:00"/>
    <x v="1057"/>
    <x v="2"/>
    <s v="tier - 3"/>
    <x v="1"/>
    <x v="11"/>
  </r>
  <r>
    <s v="Id1059"/>
    <s v="Matt"/>
    <n v="40.299999999999997"/>
    <n v="5.3"/>
    <s v="yes"/>
    <x v="0"/>
    <s v="No"/>
    <n v="2"/>
    <s v="No"/>
    <x v="0"/>
    <x v="2"/>
    <d v="1966-09-02T00:00:00"/>
    <x v="1058"/>
    <x v="2"/>
    <s v="tier - 3"/>
    <x v="3"/>
    <x v="25"/>
  </r>
  <r>
    <s v="Id1060"/>
    <s v="Thomas A."/>
    <n v="32.774999999999999"/>
    <n v="11.76"/>
    <s v="yes"/>
    <x v="0"/>
    <s v="No"/>
    <n v="0"/>
    <s v="No"/>
    <x v="0"/>
    <x v="0"/>
    <d v="1967-11-23T00:00:00"/>
    <x v="1059"/>
    <x v="2"/>
    <s v="tier - 2"/>
    <x v="1"/>
    <x v="22"/>
  </r>
  <r>
    <s v="Id1061"/>
    <s v="Kevin J"/>
    <n v="39.6"/>
    <n v="5.1100000000000003"/>
    <s v="yes"/>
    <x v="0"/>
    <s v="No"/>
    <n v="2"/>
    <s v="No"/>
    <x v="0"/>
    <x v="2"/>
    <d v="1966-12-20T00:00:00"/>
    <x v="1060"/>
    <x v="2"/>
    <s v="tier - 2"/>
    <x v="3"/>
    <x v="25"/>
  </r>
  <r>
    <s v="Id1062"/>
    <s v="William H. III"/>
    <n v="30.97"/>
    <n v="5.54"/>
    <s v="No"/>
    <x v="0"/>
    <s v="No"/>
    <n v="2"/>
    <s v="No"/>
    <x v="0"/>
    <x v="2"/>
    <d v="1972-10-14T00:00:00"/>
    <x v="1061"/>
    <x v="2"/>
    <s v="tier - 1"/>
    <x v="1"/>
    <x v="28"/>
  </r>
  <r>
    <s v="Id1063"/>
    <s v="Gal"/>
    <n v="27.645"/>
    <n v="8.8699999999999992"/>
    <s v="yes"/>
    <x v="0"/>
    <s v="No"/>
    <n v="0"/>
    <s v="No"/>
    <x v="1"/>
    <x v="0"/>
    <d v="1967-10-29T00:00:00"/>
    <x v="1062"/>
    <x v="2"/>
    <s v="tier - 1"/>
    <x v="1"/>
    <x v="22"/>
  </r>
  <r>
    <s v="Id1064"/>
    <s v="Anton"/>
    <n v="34.43"/>
    <n v="5.96"/>
    <s v="yes"/>
    <x v="0"/>
    <s v="No"/>
    <n v="2"/>
    <s v="No"/>
    <x v="0"/>
    <x v="1"/>
    <d v="1966-08-03T00:00:00"/>
    <x v="1063"/>
    <x v="2"/>
    <s v="tier - 3"/>
    <x v="0"/>
    <x v="25"/>
  </r>
  <r>
    <s v="Id1065"/>
    <s v="Yazmin"/>
    <n v="39.6"/>
    <n v="4.4400000000000004"/>
    <s v="yes"/>
    <x v="0"/>
    <s v="Yes"/>
    <n v="1"/>
    <s v="No"/>
    <x v="0"/>
    <x v="2"/>
    <d v="1969-11-25T00:00:00"/>
    <x v="1064"/>
    <x v="2"/>
    <s v="tier - 3"/>
    <x v="0"/>
    <x v="15"/>
  </r>
  <r>
    <s v="Id1066"/>
    <s v="Florian"/>
    <n v="22.1"/>
    <n v="4.6500000000000004"/>
    <s v="yes"/>
    <x v="0"/>
    <s v="No"/>
    <n v="2"/>
    <s v="No"/>
    <x v="2"/>
    <x v="2"/>
    <d v="1966-12-11T00:00:00"/>
    <x v="1065"/>
    <x v="2"/>
    <s v="tier - 3"/>
    <x v="3"/>
    <x v="25"/>
  </r>
  <r>
    <s v="Id1067"/>
    <s v="Karen L"/>
    <n v="33.25"/>
    <n v="5.64"/>
    <s v="yes"/>
    <x v="0"/>
    <s v="Yes"/>
    <n v="1"/>
    <s v="No"/>
    <x v="0"/>
    <x v="2"/>
    <d v="1969-10-17T00:00:00"/>
    <x v="1066"/>
    <x v="2"/>
    <s v="tier - 1"/>
    <x v="2"/>
    <x v="15"/>
  </r>
  <r>
    <s v="Id1068"/>
    <s v="Scott"/>
    <n v="33.33"/>
    <n v="10.19"/>
    <s v="No"/>
    <x v="0"/>
    <s v="No"/>
    <n v="0"/>
    <s v="No"/>
    <x v="0"/>
    <x v="0"/>
    <d v="1971-09-29T00:00:00"/>
    <x v="1067"/>
    <x v="2"/>
    <s v="tier - 2"/>
    <x v="0"/>
    <x v="13"/>
  </r>
  <r>
    <s v="Id1069"/>
    <s v="Claire"/>
    <n v="30.5"/>
    <n v="10.79"/>
    <s v="No"/>
    <x v="0"/>
    <s v="No"/>
    <n v="0"/>
    <s v="No"/>
    <x v="0"/>
    <x v="0"/>
    <d v="1971-07-26T00:00:00"/>
    <x v="1068"/>
    <x v="2"/>
    <s v="tier - 3"/>
    <x v="3"/>
    <x v="13"/>
  </r>
  <r>
    <s v="Id1070"/>
    <s v="Lynn M."/>
    <n v="30.3"/>
    <n v="4.24"/>
    <s v="No"/>
    <x v="0"/>
    <s v="No"/>
    <n v="0"/>
    <s v="No"/>
    <x v="0"/>
    <x v="2"/>
    <d v="1977-06-25T00:00:00"/>
    <x v="1069"/>
    <x v="2"/>
    <s v="tier - 1"/>
    <x v="1"/>
    <x v="1"/>
  </r>
  <r>
    <s v="Id1071"/>
    <s v="Sharon"/>
    <n v="26.22"/>
    <n v="5.83"/>
    <s v="No"/>
    <x v="0"/>
    <s v="No"/>
    <n v="2"/>
    <s v="No"/>
    <x v="1"/>
    <x v="1"/>
    <d v="1972-11-19T00:00:00"/>
    <x v="1070"/>
    <x v="2"/>
    <s v="tier - 1"/>
    <x v="1"/>
    <x v="28"/>
  </r>
  <r>
    <s v="Id1072"/>
    <s v=".  Candice"/>
    <n v="29.99"/>
    <n v="11.85"/>
    <s v="No"/>
    <x v="0"/>
    <s v="No"/>
    <n v="0"/>
    <s v="No"/>
    <x v="0"/>
    <x v="0"/>
    <d v="1978-12-21T00:00:00"/>
    <x v="1071"/>
    <x v="2"/>
    <s v="tier - 3"/>
    <x v="15"/>
    <x v="9"/>
  </r>
  <r>
    <s v="Id1073"/>
    <s v="Jennifer D"/>
    <n v="36.380000000000003"/>
    <n v="5.98"/>
    <s v="No"/>
    <x v="0"/>
    <s v="No"/>
    <n v="1"/>
    <s v="No"/>
    <x v="0"/>
    <x v="1"/>
    <d v="1987-12-28T00:00:00"/>
    <x v="1072"/>
    <x v="2"/>
    <s v="tier - 1"/>
    <x v="1"/>
    <x v="38"/>
  </r>
  <r>
    <s v="Id1074"/>
    <s v="Eric"/>
    <n v="31.16"/>
    <n v="4.26"/>
    <s v="yes"/>
    <x v="0"/>
    <s v="Yes"/>
    <n v="1"/>
    <s v="No"/>
    <x v="0"/>
    <x v="2"/>
    <d v="1969-10-22T00:00:00"/>
    <x v="1073"/>
    <x v="2"/>
    <s v="tier - 1"/>
    <x v="1"/>
    <x v="15"/>
  </r>
  <r>
    <s v="Id1075"/>
    <s v="Bryan"/>
    <n v="25.55"/>
    <n v="4.96"/>
    <s v="yes"/>
    <x v="0"/>
    <s v="No"/>
    <n v="1"/>
    <s v="No"/>
    <x v="1"/>
    <x v="2"/>
    <d v="1964-10-27T00:00:00"/>
    <x v="1074"/>
    <x v="2"/>
    <s v="tier - 1"/>
    <x v="0"/>
    <x v="32"/>
  </r>
  <r>
    <s v="Id1076"/>
    <s v="Devon R."/>
    <n v="28.77"/>
    <n v="4"/>
    <s v="yes"/>
    <x v="0"/>
    <s v="No"/>
    <n v="0"/>
    <s v="No"/>
    <x v="1"/>
    <x v="2"/>
    <d v="1976-07-03T00:00:00"/>
    <x v="1075"/>
    <x v="2"/>
    <s v="tier - 2"/>
    <x v="14"/>
    <x v="16"/>
  </r>
  <r>
    <s v="Id1077"/>
    <s v="Elena"/>
    <n v="23.14"/>
    <n v="4.1500000000000004"/>
    <s v="yes"/>
    <x v="0"/>
    <s v="No"/>
    <n v="1"/>
    <s v="No"/>
    <x v="2"/>
    <x v="2"/>
    <d v="1964-07-14T00:00:00"/>
    <x v="1076"/>
    <x v="2"/>
    <s v="tier - 1"/>
    <x v="1"/>
    <x v="32"/>
  </r>
  <r>
    <s v="Id1078"/>
    <s v="Chris"/>
    <n v="39.6"/>
    <n v="11.36"/>
    <s v="No"/>
    <x v="0"/>
    <s v="No"/>
    <n v="0"/>
    <s v="No"/>
    <x v="0"/>
    <x v="0"/>
    <d v="1968-11-08T00:00:00"/>
    <x v="1077"/>
    <x v="2"/>
    <s v="tier - 1"/>
    <x v="3"/>
    <x v="0"/>
  </r>
  <r>
    <s v="Id1079"/>
    <s v="Bert"/>
    <n v="29.2"/>
    <n v="7.53"/>
    <s v="No"/>
    <x v="0"/>
    <s v="No"/>
    <n v="0"/>
    <s v="No"/>
    <x v="1"/>
    <x v="0"/>
    <d v="1968-12-29T00:00:00"/>
    <x v="1078"/>
    <x v="2"/>
    <s v="tier - 3"/>
    <x v="3"/>
    <x v="0"/>
  </r>
  <r>
    <s v="Id1080"/>
    <s v="John P."/>
    <n v="32.774999999999999"/>
    <n v="7.95"/>
    <s v="No"/>
    <x v="0"/>
    <s v="No"/>
    <n v="0"/>
    <s v="No"/>
    <x v="0"/>
    <x v="0"/>
    <d v="1968-07-23T00:00:00"/>
    <x v="1079"/>
    <x v="2"/>
    <s v="tier - 1"/>
    <x v="4"/>
    <x v="0"/>
  </r>
  <r>
    <s v="Id1081"/>
    <s v="Daniel P"/>
    <n v="24.035"/>
    <n v="8.5"/>
    <s v="No"/>
    <x v="0"/>
    <s v="No"/>
    <n v="0"/>
    <s v="No"/>
    <x v="2"/>
    <x v="0"/>
    <d v="1968-11-27T00:00:00"/>
    <x v="1080"/>
    <x v="2"/>
    <s v="tier - 1"/>
    <x v="6"/>
    <x v="0"/>
  </r>
  <r>
    <s v="Id1082"/>
    <s v=".  Lisa K."/>
    <n v="30.55"/>
    <n v="5.89"/>
    <s v="No"/>
    <x v="0"/>
    <s v="Yes"/>
    <n v="1"/>
    <s v="No"/>
    <x v="0"/>
    <x v="1"/>
    <d v="1979-12-25T00:00:00"/>
    <x v="1081"/>
    <x v="2"/>
    <s v="tier - 2"/>
    <x v="15"/>
    <x v="18"/>
  </r>
  <r>
    <s v="Id1083"/>
    <s v=".  Kristine"/>
    <n v="28.81"/>
    <n v="8.76"/>
    <s v="No"/>
    <x v="0"/>
    <s v="No"/>
    <n v="2"/>
    <s v="No"/>
    <x v="1"/>
    <x v="0"/>
    <d v="1973-09-11T00:00:00"/>
    <x v="1082"/>
    <x v="2"/>
    <s v="tier - 2"/>
    <x v="15"/>
    <x v="29"/>
  </r>
  <r>
    <s v="Id1084"/>
    <s v="Paul A"/>
    <n v="31.66"/>
    <n v="4.1100000000000003"/>
    <s v="No"/>
    <x v="0"/>
    <s v="No"/>
    <n v="0"/>
    <s v="No"/>
    <x v="0"/>
    <x v="2"/>
    <d v="1980-10-24T00:00:00"/>
    <x v="1083"/>
    <x v="2"/>
    <s v="tier - 1"/>
    <x v="14"/>
    <x v="26"/>
  </r>
  <r>
    <s v="Id1085"/>
    <s v="Bryan"/>
    <n v="28.215"/>
    <n v="7.56"/>
    <s v="yes"/>
    <x v="0"/>
    <s v="No"/>
    <n v="1"/>
    <s v="No"/>
    <x v="1"/>
    <x v="0"/>
    <d v="1975-06-05T00:00:00"/>
    <x v="1084"/>
    <x v="2"/>
    <s v="tier - 1"/>
    <x v="5"/>
    <x v="19"/>
  </r>
  <r>
    <s v="Id1086"/>
    <s v="Chris"/>
    <n v="26.12"/>
    <n v="4.17"/>
    <s v="yes"/>
    <x v="0"/>
    <s v="Yes"/>
    <n v="1"/>
    <s v="No"/>
    <x v="1"/>
    <x v="2"/>
    <d v="1969-08-07T00:00:00"/>
    <x v="1085"/>
    <x v="2"/>
    <s v="tier - 2"/>
    <x v="16"/>
    <x v="15"/>
  </r>
  <r>
    <s v="Id1087"/>
    <s v="Milah B"/>
    <n v="36.630000000000003"/>
    <n v="11.42"/>
    <s v="No"/>
    <x v="0"/>
    <s v="No"/>
    <n v="2"/>
    <s v="No"/>
    <x v="0"/>
    <x v="0"/>
    <d v="1973-12-19T00:00:00"/>
    <x v="1086"/>
    <x v="2"/>
    <s v="tier - 3"/>
    <x v="0"/>
    <x v="29"/>
  </r>
  <r>
    <s v="Id1088"/>
    <s v="Annette M."/>
    <n v="33.344999999999999"/>
    <n v="7.33"/>
    <s v="No"/>
    <x v="0"/>
    <s v="No"/>
    <n v="2"/>
    <s v="No"/>
    <x v="0"/>
    <x v="0"/>
    <d v="1973-09-29T00:00:00"/>
    <x v="1087"/>
    <x v="2"/>
    <s v="tier - 3"/>
    <x v="2"/>
    <x v="29"/>
  </r>
  <r>
    <s v="Id1089"/>
    <s v=".  Yoko"/>
    <n v="27.11"/>
    <n v="6.7"/>
    <s v="No"/>
    <x v="0"/>
    <s v="No"/>
    <n v="0"/>
    <s v="No"/>
    <x v="1"/>
    <x v="0"/>
    <d v="1971-06-06T00:00:00"/>
    <x v="1088"/>
    <x v="2"/>
    <s v="tier - 1"/>
    <x v="15"/>
    <x v="2"/>
  </r>
  <r>
    <s v="Id1090"/>
    <s v="Laura"/>
    <n v="26.6"/>
    <n v="5.27"/>
    <s v="yes"/>
    <x v="0"/>
    <s v="Yes"/>
    <n v="1"/>
    <s v="No"/>
    <x v="1"/>
    <x v="2"/>
    <d v="1969-12-17T00:00:00"/>
    <x v="1089"/>
    <x v="2"/>
    <s v="tier - 1"/>
    <x v="1"/>
    <x v="15"/>
  </r>
  <r>
    <s v="Id1091"/>
    <s v="Tess A."/>
    <n v="30.41"/>
    <n v="7.72"/>
    <s v="No"/>
    <x v="0"/>
    <s v="No"/>
    <n v="0"/>
    <s v="No"/>
    <x v="0"/>
    <x v="0"/>
    <d v="1974-06-29T00:00:00"/>
    <x v="1090"/>
    <x v="2"/>
    <s v="tier - 1"/>
    <x v="1"/>
    <x v="19"/>
  </r>
  <r>
    <s v="Id1092"/>
    <s v="William G."/>
    <n v="28.98"/>
    <n v="8.68"/>
    <s v="No"/>
    <x v="0"/>
    <s v="No"/>
    <n v="2"/>
    <s v="No"/>
    <x v="1"/>
    <x v="0"/>
    <d v="1973-10-08T00:00:00"/>
    <x v="1091"/>
    <x v="2"/>
    <s v="tier - 2"/>
    <x v="14"/>
    <x v="29"/>
  </r>
  <r>
    <s v="Id1093"/>
    <s v="Paige"/>
    <n v="31.24"/>
    <n v="9.8000000000000007"/>
    <s v="No"/>
    <x v="0"/>
    <s v="No"/>
    <n v="0"/>
    <s v="No"/>
    <x v="0"/>
    <x v="0"/>
    <d v="1968-06-19T00:00:00"/>
    <x v="1092"/>
    <x v="2"/>
    <s v="tier - 1"/>
    <x v="0"/>
    <x v="0"/>
  </r>
  <r>
    <s v="Id1094"/>
    <s v="Matthew J"/>
    <n v="31.54"/>
    <n v="4.4400000000000004"/>
    <s v="No"/>
    <x v="0"/>
    <s v="No"/>
    <n v="0"/>
    <s v="No"/>
    <x v="0"/>
    <x v="2"/>
    <d v="1982-08-21T00:00:00"/>
    <x v="1093"/>
    <x v="2"/>
    <s v="tier - 1"/>
    <x v="14"/>
    <x v="37"/>
  </r>
  <r>
    <s v="Id1095"/>
    <s v="Matthew"/>
    <n v="38.6"/>
    <n v="7.19"/>
    <s v="yes"/>
    <x v="0"/>
    <s v="No"/>
    <n v="2"/>
    <s v="No"/>
    <x v="0"/>
    <x v="0"/>
    <d v="1970-07-01T00:00:00"/>
    <x v="1094"/>
    <x v="2"/>
    <s v="tier - 3"/>
    <x v="3"/>
    <x v="2"/>
  </r>
  <r>
    <s v="Id1096"/>
    <s v=".  Maria"/>
    <n v="37.950000000000003"/>
    <n v="6.06"/>
    <s v="No"/>
    <x v="0"/>
    <s v="No"/>
    <n v="0"/>
    <s v="No"/>
    <x v="0"/>
    <x v="1"/>
    <d v="1991-06-21T00:00:00"/>
    <x v="1095"/>
    <x v="2"/>
    <s v="tier - 1"/>
    <x v="12"/>
    <x v="3"/>
  </r>
  <r>
    <s v="Id1097"/>
    <s v="Stephanie D"/>
    <n v="38.97"/>
    <n v="5.12"/>
    <s v="No"/>
    <x v="0"/>
    <s v="No"/>
    <n v="0"/>
    <s v="No"/>
    <x v="0"/>
    <x v="2"/>
    <d v="1991-12-17T00:00:00"/>
    <x v="1096"/>
    <x v="2"/>
    <s v="tier - 2"/>
    <x v="1"/>
    <x v="3"/>
  </r>
  <r>
    <s v="Id1098"/>
    <s v="Tiffany"/>
    <n v="21.2"/>
    <n v="10.72"/>
    <s v="No"/>
    <x v="0"/>
    <s v="No"/>
    <n v="0"/>
    <s v="No"/>
    <x v="2"/>
    <x v="0"/>
    <d v="1962-09-12T00:00:00"/>
    <x v="1097"/>
    <x v="2"/>
    <s v="tier - 3"/>
    <x v="1"/>
    <x v="5"/>
  </r>
  <r>
    <s v="Id1099"/>
    <s v="Sara M."/>
    <n v="23.96"/>
    <n v="9.58"/>
    <s v="yes"/>
    <x v="0"/>
    <s v="Yes"/>
    <n v="1"/>
    <s v="No"/>
    <x v="2"/>
    <x v="0"/>
    <d v="1963-11-24T00:00:00"/>
    <x v="1098"/>
    <x v="2"/>
    <s v="tier - 1"/>
    <x v="0"/>
    <x v="8"/>
  </r>
  <r>
    <s v="Id1100"/>
    <s v="Scott A."/>
    <n v="35.93"/>
    <n v="6.4"/>
    <s v="yes"/>
    <x v="0"/>
    <s v="No"/>
    <n v="1"/>
    <s v="No"/>
    <x v="0"/>
    <x v="0"/>
    <d v="1988-09-14T00:00:00"/>
    <x v="1099"/>
    <x v="2"/>
    <s v="tier - 1"/>
    <x v="14"/>
    <x v="24"/>
  </r>
  <r>
    <s v="Id1101"/>
    <s v=".  Lauren"/>
    <n v="26.11"/>
    <n v="6.8"/>
    <s v="yes"/>
    <x v="0"/>
    <s v="No"/>
    <n v="2"/>
    <s v="No"/>
    <x v="1"/>
    <x v="0"/>
    <d v="1970-08-21T00:00:00"/>
    <x v="1100"/>
    <x v="2"/>
    <s v="tier - 1"/>
    <x v="2"/>
    <x v="2"/>
  </r>
  <r>
    <s v="Id1102"/>
    <s v="Scott"/>
    <n v="32.299999999999997"/>
    <n v="9.48"/>
    <s v="No"/>
    <x v="0"/>
    <s v="No"/>
    <n v="2"/>
    <s v="No"/>
    <x v="0"/>
    <x v="0"/>
    <d v="1973-07-27T00:00:00"/>
    <x v="1101"/>
    <x v="2"/>
    <s v="tier - 3"/>
    <x v="1"/>
    <x v="29"/>
  </r>
  <r>
    <s v="Id1103"/>
    <s v="Brian A."/>
    <n v="28.69"/>
    <n v="7.45"/>
    <s v="No"/>
    <x v="0"/>
    <s v="No"/>
    <n v="2"/>
    <s v="No"/>
    <x v="1"/>
    <x v="0"/>
    <d v="1973-09-05T00:00:00"/>
    <x v="1102"/>
    <x v="2"/>
    <s v="tier - 2"/>
    <x v="1"/>
    <x v="29"/>
  </r>
  <r>
    <s v="Id1104"/>
    <s v="Kaitlin R."/>
    <n v="31.28"/>
    <n v="6.94"/>
    <s v="yes"/>
    <x v="0"/>
    <s v="No"/>
    <n v="1"/>
    <s v="No"/>
    <x v="0"/>
    <x v="0"/>
    <d v="1975-12-15T00:00:00"/>
    <x v="1103"/>
    <x v="2"/>
    <s v="tier - 2"/>
    <x v="3"/>
    <x v="23"/>
  </r>
  <r>
    <s v="Id1105"/>
    <s v="Mohammad"/>
    <n v="30.21"/>
    <n v="7.83"/>
    <s v="No"/>
    <x v="0"/>
    <s v="No"/>
    <n v="0"/>
    <s v="No"/>
    <x v="0"/>
    <x v="0"/>
    <d v="1968-07-23T00:00:00"/>
    <x v="1104"/>
    <x v="2"/>
    <s v="tier - 1"/>
    <x v="1"/>
    <x v="0"/>
  </r>
  <r>
    <s v="Id1106"/>
    <s v="Charlie"/>
    <n v="38.28"/>
    <n v="10.17"/>
    <s v="yes"/>
    <x v="0"/>
    <s v="No"/>
    <n v="0"/>
    <s v="No"/>
    <x v="0"/>
    <x v="0"/>
    <d v="1967-10-28T00:00:00"/>
    <x v="1105"/>
    <x v="2"/>
    <s v="tier - 3"/>
    <x v="0"/>
    <x v="22"/>
  </r>
  <r>
    <s v="Id1107"/>
    <s v="Brent"/>
    <n v="29.9"/>
    <n v="8.9600000000000009"/>
    <s v="yes"/>
    <x v="0"/>
    <s v="No"/>
    <n v="0"/>
    <s v="No"/>
    <x v="1"/>
    <x v="0"/>
    <d v="1967-12-26T00:00:00"/>
    <x v="1106"/>
    <x v="2"/>
    <s v="tier - 2"/>
    <x v="3"/>
    <x v="22"/>
  </r>
  <r>
    <s v="Id1108"/>
    <s v="Kelli M"/>
    <n v="23.18"/>
    <n v="6.96"/>
    <s v="yes"/>
    <x v="0"/>
    <s v="No"/>
    <n v="2"/>
    <s v="No"/>
    <x v="2"/>
    <x v="0"/>
    <d v="1970-07-24T00:00:00"/>
    <x v="1107"/>
    <x v="2"/>
    <s v="tier - 1"/>
    <x v="2"/>
    <x v="2"/>
  </r>
  <r>
    <s v="Id1109"/>
    <s v=".  Sheridan H"/>
    <n v="33.020000000000003"/>
    <n v="5.07"/>
    <s v="yes"/>
    <x v="0"/>
    <s v="No"/>
    <n v="0"/>
    <s v="No"/>
    <x v="0"/>
    <x v="2"/>
    <d v="1985-10-16T00:00:00"/>
    <x v="1108"/>
    <x v="2"/>
    <s v="tier - 2"/>
    <x v="12"/>
    <x v="17"/>
  </r>
  <r>
    <s v="Id1110"/>
    <s v=".  Sarah M."/>
    <n v="27.29"/>
    <n v="5.85"/>
    <s v="No"/>
    <x v="0"/>
    <s v="No"/>
    <n v="2"/>
    <s v="No"/>
    <x v="1"/>
    <x v="1"/>
    <d v="1972-12-10T00:00:00"/>
    <x v="1109"/>
    <x v="2"/>
    <s v="tier - 3"/>
    <x v="15"/>
    <x v="28"/>
  </r>
  <r>
    <s v="Id1111"/>
    <s v="Jennifer"/>
    <n v="23.18"/>
    <n v="10.56"/>
    <s v="No"/>
    <x v="0"/>
    <s v="No"/>
    <n v="2"/>
    <s v="No"/>
    <x v="2"/>
    <x v="0"/>
    <d v="1973-08-13T00:00:00"/>
    <x v="1110"/>
    <x v="2"/>
    <s v="tier - 2"/>
    <x v="1"/>
    <x v="29"/>
  </r>
  <r>
    <s v="Id1112"/>
    <s v=".  Laura J"/>
    <n v="32.659999999999997"/>
    <n v="8.92"/>
    <s v="yes"/>
    <x v="0"/>
    <s v="No"/>
    <n v="0"/>
    <s v="No"/>
    <x v="0"/>
    <x v="0"/>
    <d v="1981-06-12T00:00:00"/>
    <x v="1111"/>
    <x v="2"/>
    <s v="tier - 1"/>
    <x v="15"/>
    <x v="36"/>
  </r>
  <r>
    <s v="Id1113"/>
    <s v="Thomas"/>
    <n v="30.78"/>
    <n v="8.6300000000000008"/>
    <s v="No"/>
    <x v="0"/>
    <s v="No"/>
    <n v="0"/>
    <s v="No"/>
    <x v="0"/>
    <x v="0"/>
    <d v="1974-12-30T00:00:00"/>
    <x v="1112"/>
    <x v="2"/>
    <s v="tier - 1"/>
    <x v="4"/>
    <x v="19"/>
  </r>
  <r>
    <s v="Id1114"/>
    <s v="Gisele"/>
    <n v="47.2"/>
    <n v="6.29"/>
    <s v="yes"/>
    <x v="0"/>
    <s v="Yes"/>
    <n v="1"/>
    <s v="No"/>
    <x v="0"/>
    <x v="1"/>
    <d v="1997-09-05T00:00:00"/>
    <x v="1113"/>
    <x v="2"/>
    <s v="tier - 2"/>
    <x v="1"/>
    <x v="30"/>
  </r>
  <r>
    <s v="Id1115"/>
    <s v="Myra L"/>
    <n v="31.6"/>
    <n v="5.75"/>
    <s v="No"/>
    <x v="0"/>
    <s v="No"/>
    <n v="2"/>
    <s v="No"/>
    <x v="0"/>
    <x v="1"/>
    <d v="1972-08-16T00:00:00"/>
    <x v="1114"/>
    <x v="2"/>
    <s v="tier - 3"/>
    <x v="3"/>
    <x v="28"/>
  </r>
  <r>
    <s v="Id1116"/>
    <s v="Melissa M."/>
    <n v="33.914999999999999"/>
    <n v="6.66"/>
    <s v="yes"/>
    <x v="0"/>
    <s v="No"/>
    <n v="1"/>
    <s v="No"/>
    <x v="0"/>
    <x v="0"/>
    <d v="1975-12-02T00:00:00"/>
    <x v="1115"/>
    <x v="2"/>
    <s v="tier - 3"/>
    <x v="1"/>
    <x v="23"/>
  </r>
  <r>
    <s v="Id1117"/>
    <s v="Eleanor F."/>
    <n v="23.54"/>
    <n v="5.0999999999999996"/>
    <s v="No"/>
    <x v="0"/>
    <s v="No"/>
    <n v="2"/>
    <s v="No"/>
    <x v="2"/>
    <x v="2"/>
    <d v="1972-10-08T00:00:00"/>
    <x v="1116"/>
    <x v="2"/>
    <s v="tier - 1"/>
    <x v="0"/>
    <x v="28"/>
  </r>
  <r>
    <s v="Id1118"/>
    <s v="Elizabeth"/>
    <n v="27.074999999999999"/>
    <n v="4.41"/>
    <s v="No"/>
    <x v="0"/>
    <s v="No"/>
    <n v="2"/>
    <s v="No"/>
    <x v="1"/>
    <x v="2"/>
    <d v="1972-06-19T00:00:00"/>
    <x v="1117"/>
    <x v="2"/>
    <s v="tier - 1"/>
    <x v="2"/>
    <x v="28"/>
  </r>
  <r>
    <s v="Id1119"/>
    <s v="Kenneth"/>
    <n v="25.8"/>
    <n v="5.52"/>
    <s v="yes"/>
    <x v="0"/>
    <s v="No"/>
    <n v="0"/>
    <s v="No"/>
    <x v="1"/>
    <x v="2"/>
    <d v="1976-10-19T00:00:00"/>
    <x v="1118"/>
    <x v="2"/>
    <s v="tier - 2"/>
    <x v="3"/>
    <x v="16"/>
  </r>
  <r>
    <s v="Id1120"/>
    <s v="Robert G."/>
    <n v="36.1"/>
    <n v="4.62"/>
    <s v="yes"/>
    <x v="0"/>
    <s v="Yes"/>
    <n v="1"/>
    <s v="No"/>
    <x v="0"/>
    <x v="2"/>
    <d v="1969-12-03T00:00:00"/>
    <x v="1119"/>
    <x v="2"/>
    <s v="tier - 3"/>
    <x v="3"/>
    <x v="15"/>
  </r>
  <r>
    <s v="Id1121"/>
    <s v="Thomas C."/>
    <n v="30.495000000000001"/>
    <n v="5.74"/>
    <s v="yes"/>
    <x v="0"/>
    <s v="Yes"/>
    <n v="1"/>
    <s v="No"/>
    <x v="0"/>
    <x v="1"/>
    <d v="1969-11-27T00:00:00"/>
    <x v="1120"/>
    <x v="2"/>
    <s v="tier - 1"/>
    <x v="6"/>
    <x v="15"/>
  </r>
  <r>
    <s v="Id1122"/>
    <s v="Matthew J."/>
    <n v="21.4"/>
    <n v="6.3"/>
    <s v="yes"/>
    <x v="0"/>
    <s v="Yes"/>
    <n v="1"/>
    <s v="No"/>
    <x v="2"/>
    <x v="1"/>
    <d v="1969-12-22T00:00:00"/>
    <x v="1121"/>
    <x v="2"/>
    <s v="tier - 2"/>
    <x v="3"/>
    <x v="15"/>
  </r>
  <r>
    <s v="Id1123"/>
    <s v="Mallory D."/>
    <n v="32.299999999999997"/>
    <n v="10.27"/>
    <s v="No"/>
    <x v="0"/>
    <s v="No"/>
    <n v="0"/>
    <s v="No"/>
    <x v="0"/>
    <x v="0"/>
    <d v="1974-12-30T00:00:00"/>
    <x v="1122"/>
    <x v="2"/>
    <s v="tier - 2"/>
    <x v="2"/>
    <x v="19"/>
  </r>
  <r>
    <s v="Id1124"/>
    <s v="Christopher D."/>
    <n v="29.78"/>
    <n v="5.85"/>
    <s v="No"/>
    <x v="0"/>
    <s v="Yes"/>
    <n v="1"/>
    <s v="No"/>
    <x v="1"/>
    <x v="1"/>
    <d v="1979-10-28T00:00:00"/>
    <x v="1123"/>
    <x v="2"/>
    <s v="tier - 1"/>
    <x v="14"/>
    <x v="18"/>
  </r>
  <r>
    <s v="Id1125"/>
    <s v=".  Jamie"/>
    <n v="34.76"/>
    <n v="5.92"/>
    <s v="yes"/>
    <x v="0"/>
    <s v="No"/>
    <n v="1"/>
    <s v="No"/>
    <x v="0"/>
    <x v="1"/>
    <d v="1988-12-03T00:00:00"/>
    <x v="1124"/>
    <x v="2"/>
    <s v="tier - 3"/>
    <x v="12"/>
    <x v="24"/>
  </r>
  <r>
    <s v="Id1126"/>
    <s v="Ariell"/>
    <n v="18.335000000000001"/>
    <n v="10.01"/>
    <s v="yes"/>
    <x v="0"/>
    <s v="No"/>
    <n v="2"/>
    <s v="No"/>
    <x v="3"/>
    <x v="0"/>
    <d v="1970-09-11T00:00:00"/>
    <x v="1125"/>
    <x v="1"/>
    <s v="tier - 3"/>
    <x v="1"/>
    <x v="2"/>
  </r>
  <r>
    <s v="Id1127"/>
    <s v="Christopher"/>
    <n v="32.299999999999997"/>
    <n v="9.59"/>
    <s v="No"/>
    <x v="0"/>
    <s v="No"/>
    <n v="0"/>
    <s v="No"/>
    <x v="0"/>
    <x v="0"/>
    <d v="1971-09-06T00:00:00"/>
    <x v="1126"/>
    <x v="1"/>
    <s v="tier - 2"/>
    <x v="9"/>
    <x v="13"/>
  </r>
  <r>
    <s v="Id1128"/>
    <s v="Ryan"/>
    <n v="27.74"/>
    <n v="10.37"/>
    <s v="No"/>
    <x v="0"/>
    <s v="No"/>
    <n v="0"/>
    <s v="No"/>
    <x v="1"/>
    <x v="0"/>
    <d v="1971-06-26T00:00:00"/>
    <x v="1127"/>
    <x v="1"/>
    <s v="tier - 3"/>
    <x v="11"/>
    <x v="13"/>
  </r>
  <r>
    <s v="Id1129"/>
    <s v="Thomas B."/>
    <n v="24"/>
    <n v="4.01"/>
    <s v="yes"/>
    <x v="0"/>
    <s v="No"/>
    <n v="1"/>
    <s v="No"/>
    <x v="2"/>
    <x v="2"/>
    <d v="1964-09-11T00:00:00"/>
    <x v="1128"/>
    <x v="2"/>
    <s v="tier - 3"/>
    <x v="0"/>
    <x v="32"/>
  </r>
  <r>
    <s v="Id1130"/>
    <s v="Katie"/>
    <n v="31.78"/>
    <n v="4.24"/>
    <s v="yes"/>
    <x v="0"/>
    <s v="Yes"/>
    <n v="1"/>
    <s v="No"/>
    <x v="0"/>
    <x v="2"/>
    <d v="1983-09-03T00:00:00"/>
    <x v="1129"/>
    <x v="1"/>
    <s v="tier - 2"/>
    <x v="1"/>
    <x v="33"/>
  </r>
  <r>
    <s v="Id1131"/>
    <s v=".  Rachelle L"/>
    <n v="32.25"/>
    <n v="5.36"/>
    <s v="yes"/>
    <x v="0"/>
    <s v="No"/>
    <n v="0"/>
    <s v="No"/>
    <x v="0"/>
    <x v="2"/>
    <d v="1985-11-19T00:00:00"/>
    <x v="1130"/>
    <x v="1"/>
    <s v="tier - 3"/>
    <x v="15"/>
    <x v="17"/>
  </r>
  <r>
    <s v="Id1132"/>
    <s v="Colleen"/>
    <n v="30.114999999999998"/>
    <n v="4.99"/>
    <s v="No"/>
    <x v="0"/>
    <s v="No"/>
    <n v="2"/>
    <s v="No"/>
    <x v="0"/>
    <x v="2"/>
    <d v="1972-09-14T00:00:00"/>
    <x v="1131"/>
    <x v="1"/>
    <s v="tier - 3"/>
    <x v="1"/>
    <x v="28"/>
  </r>
  <r>
    <s v="Id1133"/>
    <s v="Gregory A"/>
    <n v="22.41"/>
    <n v="8.68"/>
    <s v="No"/>
    <x v="0"/>
    <s v="No"/>
    <n v="0"/>
    <s v="No"/>
    <x v="2"/>
    <x v="0"/>
    <d v="1962-11-17T00:00:00"/>
    <x v="1132"/>
    <x v="2"/>
    <s v="tier - 2"/>
    <x v="0"/>
    <x v="5"/>
  </r>
  <r>
    <s v="Id1134"/>
    <s v="Lara"/>
    <n v="45.72"/>
    <n v="4.2300000000000004"/>
    <s v="yes"/>
    <x v="0"/>
    <s v="No"/>
    <n v="0"/>
    <s v="No"/>
    <x v="0"/>
    <x v="2"/>
    <d v="1996-11-08T00:00:00"/>
    <x v="1133"/>
    <x v="1"/>
    <s v="tier - 3"/>
    <x v="1"/>
    <x v="45"/>
  </r>
  <r>
    <s v="Id1135"/>
    <s v="Megan"/>
    <n v="25"/>
    <n v="5.32"/>
    <s v="yes"/>
    <x v="0"/>
    <s v="No"/>
    <n v="2"/>
    <s v="No"/>
    <x v="1"/>
    <x v="2"/>
    <d v="1966-07-05T00:00:00"/>
    <x v="1134"/>
    <x v="2"/>
    <s v="tier - 3"/>
    <x v="0"/>
    <x v="25"/>
  </r>
  <r>
    <s v="Id1136"/>
    <s v="Sara"/>
    <n v="39.5"/>
    <n v="6.66"/>
    <s v="No"/>
    <x v="0"/>
    <s v="No"/>
    <n v="0"/>
    <s v="No"/>
    <x v="0"/>
    <x v="0"/>
    <d v="1971-07-08T00:00:00"/>
    <x v="1135"/>
    <x v="1"/>
    <s v="tier - 3"/>
    <x v="3"/>
    <x v="13"/>
  </r>
  <r>
    <s v="Id1137"/>
    <s v="Lucie J."/>
    <n v="37.729999999999997"/>
    <n v="7.4"/>
    <s v="No"/>
    <x v="0"/>
    <s v="No"/>
    <n v="0"/>
    <s v="No"/>
    <x v="0"/>
    <x v="0"/>
    <d v="1971-09-03T00:00:00"/>
    <x v="1136"/>
    <x v="1"/>
    <s v="tier - 1"/>
    <x v="0"/>
    <x v="13"/>
  </r>
  <r>
    <s v="Id1138"/>
    <s v="Elizabeth S."/>
    <n v="40.659999999999997"/>
    <n v="10.08"/>
    <s v="No"/>
    <x v="0"/>
    <s v="No"/>
    <n v="0"/>
    <s v="No"/>
    <x v="0"/>
    <x v="0"/>
    <d v="1971-10-03T00:00:00"/>
    <x v="1137"/>
    <x v="1"/>
    <s v="tier - 3"/>
    <x v="2"/>
    <x v="13"/>
  </r>
  <r>
    <s v="Id1139"/>
    <s v="Carma S"/>
    <n v="34.200000000000003"/>
    <n v="8.58"/>
    <s v="No"/>
    <x v="0"/>
    <s v="No"/>
    <n v="0"/>
    <s v="No"/>
    <x v="0"/>
    <x v="0"/>
    <d v="1971-11-22T00:00:00"/>
    <x v="1138"/>
    <x v="1"/>
    <s v="tier - 2"/>
    <x v="3"/>
    <x v="13"/>
  </r>
  <r>
    <s v="Id1140"/>
    <s v="Ryan"/>
    <n v="46.51"/>
    <n v="5.84"/>
    <s v="No"/>
    <x v="0"/>
    <s v="No"/>
    <n v="1"/>
    <s v="No"/>
    <x v="0"/>
    <x v="1"/>
    <d v="1998-09-06T00:00:00"/>
    <x v="1139"/>
    <x v="1"/>
    <s v="tier - 2"/>
    <x v="8"/>
    <x v="35"/>
  </r>
  <r>
    <s v="Id1141"/>
    <s v="Daniel"/>
    <n v="28.88"/>
    <n v="4.8600000000000003"/>
    <s v="yes"/>
    <x v="0"/>
    <s v="Yes"/>
    <n v="1"/>
    <s v="No"/>
    <x v="1"/>
    <x v="2"/>
    <d v="1969-08-13T00:00:00"/>
    <x v="1140"/>
    <x v="2"/>
    <s v="tier - 3"/>
    <x v="1"/>
    <x v="15"/>
  </r>
  <r>
    <s v="Id1142"/>
    <s v="Sarah"/>
    <n v="33.914999999999999"/>
    <n v="11.52"/>
    <s v="No"/>
    <x v="0"/>
    <s v="No"/>
    <n v="0"/>
    <s v="No"/>
    <x v="0"/>
    <x v="0"/>
    <d v="1971-11-09T00:00:00"/>
    <x v="1141"/>
    <x v="1"/>
    <s v="tier - 3"/>
    <x v="2"/>
    <x v="13"/>
  </r>
  <r>
    <s v="Id1143"/>
    <s v="Matthew J"/>
    <n v="24.32"/>
    <n v="6.15"/>
    <s v="yes"/>
    <x v="0"/>
    <s v="Yes"/>
    <n v="1"/>
    <s v="No"/>
    <x v="2"/>
    <x v="1"/>
    <d v="1969-10-20T00:00:00"/>
    <x v="1142"/>
    <x v="2"/>
    <s v="tier - 3"/>
    <x v="1"/>
    <x v="15"/>
  </r>
  <r>
    <s v="Id1144"/>
    <s v="Francesca"/>
    <n v="25.8"/>
    <n v="9.94"/>
    <s v="No"/>
    <x v="0"/>
    <s v="No"/>
    <n v="0"/>
    <s v="No"/>
    <x v="1"/>
    <x v="0"/>
    <d v="1971-08-17T00:00:00"/>
    <x v="1143"/>
    <x v="1"/>
    <s v="tier - 2"/>
    <x v="3"/>
    <x v="13"/>
  </r>
  <r>
    <s v="Id1145"/>
    <s v="Nicole"/>
    <n v="21.56"/>
    <n v="10.56"/>
    <s v="No"/>
    <x v="0"/>
    <s v="No"/>
    <n v="0"/>
    <s v="No"/>
    <x v="2"/>
    <x v="0"/>
    <d v="1971-08-23T00:00:00"/>
    <x v="1144"/>
    <x v="1"/>
    <s v="tier - 3"/>
    <x v="0"/>
    <x v="13"/>
  </r>
  <r>
    <s v="Id1146"/>
    <s v="Toshiyuki"/>
    <n v="31.6"/>
    <n v="6.79"/>
    <s v="No"/>
    <x v="0"/>
    <s v="No"/>
    <n v="0"/>
    <s v="No"/>
    <x v="0"/>
    <x v="0"/>
    <d v="1968-12-04T00:00:00"/>
    <x v="1145"/>
    <x v="2"/>
    <s v="tier - 3"/>
    <x v="3"/>
    <x v="0"/>
  </r>
  <r>
    <s v="Id1147"/>
    <s v="Tom L."/>
    <n v="42.93"/>
    <n v="4.8"/>
    <s v="No"/>
    <x v="0"/>
    <s v="No"/>
    <n v="1"/>
    <s v="No"/>
    <x v="0"/>
    <x v="2"/>
    <d v="1992-07-13T00:00:00"/>
    <x v="1146"/>
    <x v="1"/>
    <s v="tier - 1"/>
    <x v="1"/>
    <x v="34"/>
  </r>
  <r>
    <s v="Id1148"/>
    <s v="Brian"/>
    <n v="26.72"/>
    <n v="5.75"/>
    <s v="No"/>
    <x v="0"/>
    <s v="No"/>
    <n v="2"/>
    <s v="No"/>
    <x v="1"/>
    <x v="1"/>
    <d v="1972-12-26T00:00:00"/>
    <x v="1147"/>
    <x v="1"/>
    <s v="tier - 3"/>
    <x v="14"/>
    <x v="28"/>
  </r>
  <r>
    <s v="Id1149"/>
    <s v="Matthew"/>
    <n v="26.67"/>
    <n v="5.81"/>
    <s v="No"/>
    <x v="0"/>
    <s v="No"/>
    <n v="2"/>
    <s v="No"/>
    <x v="1"/>
    <x v="1"/>
    <d v="1972-12-28T00:00:00"/>
    <x v="1148"/>
    <x v="1"/>
    <s v="tier - 2"/>
    <x v="14"/>
    <x v="28"/>
  </r>
  <r>
    <s v="Id1150"/>
    <s v="Julee"/>
    <n v="42.68"/>
    <n v="9.2799999999999994"/>
    <s v="No"/>
    <x v="0"/>
    <s v="No"/>
    <n v="2"/>
    <s v="No"/>
    <x v="0"/>
    <x v="0"/>
    <d v="1973-09-17T00:00:00"/>
    <x v="1149"/>
    <x v="1"/>
    <s v="tier - 1"/>
    <x v="0"/>
    <x v="29"/>
  </r>
  <r>
    <s v="Id1151"/>
    <s v="Christopher M."/>
    <n v="24.31"/>
    <n v="6.37"/>
    <s v="No"/>
    <x v="0"/>
    <s v="No"/>
    <n v="0"/>
    <s v="No"/>
    <x v="2"/>
    <x v="1"/>
    <d v="1977-10-07T00:00:00"/>
    <x v="1150"/>
    <x v="2"/>
    <s v="tier - 2"/>
    <x v="0"/>
    <x v="1"/>
  </r>
  <r>
    <s v="Id1152"/>
    <s v="Ciaran"/>
    <n v="44.75"/>
    <n v="5.09"/>
    <s v="yes"/>
    <x v="0"/>
    <s v="No"/>
    <n v="0"/>
    <s v="No"/>
    <x v="0"/>
    <x v="2"/>
    <d v="1996-08-08T00:00:00"/>
    <x v="1151"/>
    <x v="1"/>
    <s v="tier - 3"/>
    <x v="8"/>
    <x v="45"/>
  </r>
  <r>
    <s v="Id1153"/>
    <s v="Kara"/>
    <n v="30.78"/>
    <n v="7.94"/>
    <s v="No"/>
    <x v="0"/>
    <s v="No"/>
    <n v="2"/>
    <s v="No"/>
    <x v="0"/>
    <x v="0"/>
    <d v="1973-08-07T00:00:00"/>
    <x v="1152"/>
    <x v="1"/>
    <s v="tier - 2"/>
    <x v="2"/>
    <x v="29"/>
  </r>
  <r>
    <s v="Id1154"/>
    <s v="Makie"/>
    <n v="21.86"/>
    <n v="10.95"/>
    <s v="No"/>
    <x v="0"/>
    <s v="No"/>
    <n v="0"/>
    <s v="No"/>
    <x v="2"/>
    <x v="0"/>
    <d v="1965-08-05T00:00:00"/>
    <x v="1153"/>
    <x v="2"/>
    <s v="tier - 1"/>
    <x v="1"/>
    <x v="11"/>
  </r>
  <r>
    <s v="Id1155"/>
    <s v="Emily E"/>
    <n v="49.09"/>
    <n v="6.3"/>
    <s v="yes"/>
    <x v="0"/>
    <s v="No"/>
    <n v="0"/>
    <s v="No"/>
    <x v="0"/>
    <x v="1"/>
    <d v="2001-10-14T00:00:00"/>
    <x v="1154"/>
    <x v="1"/>
    <s v="tier - 2"/>
    <x v="1"/>
    <x v="46"/>
  </r>
  <r>
    <s v="Id1156"/>
    <s v="Cary"/>
    <n v="47.74"/>
    <n v="8.0500000000000007"/>
    <s v="yes"/>
    <x v="0"/>
    <s v="No"/>
    <n v="2"/>
    <s v="No"/>
    <x v="0"/>
    <x v="0"/>
    <d v="1970-08-04T00:00:00"/>
    <x v="1155"/>
    <x v="1"/>
    <s v="tier - 1"/>
    <x v="0"/>
    <x v="2"/>
  </r>
  <r>
    <s v="Id1157"/>
    <s v="Steven"/>
    <n v="30.2"/>
    <n v="9.8800000000000008"/>
    <s v="yes"/>
    <x v="0"/>
    <s v="No"/>
    <n v="2"/>
    <s v="No"/>
    <x v="0"/>
    <x v="0"/>
    <d v="1970-12-18T00:00:00"/>
    <x v="1156"/>
    <x v="2"/>
    <s v="tier - 1"/>
    <x v="3"/>
    <x v="2"/>
  </r>
  <r>
    <s v="Id1158"/>
    <s v="Jose Antonio Sr."/>
    <n v="33.25"/>
    <n v="7.42"/>
    <s v="yes"/>
    <x v="0"/>
    <s v="No"/>
    <n v="2"/>
    <s v="No"/>
    <x v="0"/>
    <x v="0"/>
    <d v="1970-09-12T00:00:00"/>
    <x v="1157"/>
    <x v="2"/>
    <s v="tier - 1"/>
    <x v="4"/>
    <x v="2"/>
  </r>
  <r>
    <s v="Id1159"/>
    <s v="Tatiana"/>
    <n v="26.6"/>
    <n v="8.4499999999999993"/>
    <s v="yes"/>
    <x v="0"/>
    <s v="No"/>
    <n v="1"/>
    <s v="No"/>
    <x v="1"/>
    <x v="0"/>
    <d v="1975-07-27T00:00:00"/>
    <x v="1158"/>
    <x v="1"/>
    <s v="tier - 1"/>
    <x v="2"/>
    <x v="23"/>
  </r>
  <r>
    <s v="Id1160"/>
    <s v="Dan T."/>
    <n v="26.35"/>
    <n v="6.21"/>
    <s v="No"/>
    <x v="0"/>
    <s v="No"/>
    <n v="2"/>
    <s v="No"/>
    <x v="1"/>
    <x v="1"/>
    <d v="1972-10-10T00:00:00"/>
    <x v="1159"/>
    <x v="1"/>
    <s v="tier - 1"/>
    <x v="14"/>
    <x v="28"/>
  </r>
  <r>
    <s v="Id1161"/>
    <s v="Liisa A."/>
    <n v="39.994999999999997"/>
    <n v="4.6500000000000004"/>
    <s v="No"/>
    <x v="0"/>
    <s v="No"/>
    <n v="0"/>
    <s v="No"/>
    <x v="0"/>
    <x v="2"/>
    <d v="1977-09-19T00:00:00"/>
    <x v="1160"/>
    <x v="1"/>
    <s v="tier - 3"/>
    <x v="2"/>
    <x v="1"/>
  </r>
  <r>
    <s v="Id1162"/>
    <s v="Kathryn E."/>
    <n v="22.92"/>
    <n v="5.87"/>
    <s v="yes"/>
    <x v="0"/>
    <s v="No"/>
    <n v="1"/>
    <s v="No"/>
    <x v="2"/>
    <x v="1"/>
    <d v="1964-07-07T00:00:00"/>
    <x v="1161"/>
    <x v="2"/>
    <s v="tier - 3"/>
    <x v="0"/>
    <x v="32"/>
  </r>
  <r>
    <s v="Id1163"/>
    <s v="Maxwell"/>
    <n v="24.78"/>
    <n v="4.24"/>
    <s v="yes"/>
    <x v="0"/>
    <s v="No"/>
    <n v="2"/>
    <s v="No"/>
    <x v="2"/>
    <x v="2"/>
    <d v="1966-12-16T00:00:00"/>
    <x v="1162"/>
    <x v="2"/>
    <s v="tier - 2"/>
    <x v="0"/>
    <x v="25"/>
  </r>
  <r>
    <s v="Id1164"/>
    <s v="Pascale"/>
    <n v="34.07"/>
    <n v="7.81"/>
    <s v="yes"/>
    <x v="0"/>
    <s v="No"/>
    <n v="0"/>
    <s v="No"/>
    <x v="0"/>
    <x v="0"/>
    <d v="1981-09-08T00:00:00"/>
    <x v="1163"/>
    <x v="1"/>
    <s v="tier - 3"/>
    <x v="3"/>
    <x v="36"/>
  </r>
  <r>
    <s v="Id1165"/>
    <s v="Becca"/>
    <n v="30.14"/>
    <n v="9.85"/>
    <s v="No"/>
    <x v="0"/>
    <s v="No"/>
    <n v="0"/>
    <s v="No"/>
    <x v="0"/>
    <x v="0"/>
    <d v="1974-09-08T00:00:00"/>
    <x v="1164"/>
    <x v="1"/>
    <s v="tier - 2"/>
    <x v="3"/>
    <x v="19"/>
  </r>
  <r>
    <s v="Id1166"/>
    <s v="Grace"/>
    <n v="18.05"/>
    <n v="6.94"/>
    <s v="No"/>
    <x v="0"/>
    <s v="No"/>
    <n v="0"/>
    <s v="No"/>
    <x v="3"/>
    <x v="0"/>
    <d v="1971-08-19T00:00:00"/>
    <x v="1165"/>
    <x v="1"/>
    <s v="tier - 1"/>
    <x v="1"/>
    <x v="13"/>
  </r>
  <r>
    <s v="Id1167"/>
    <s v="Samantha"/>
    <n v="37.4"/>
    <n v="11.3"/>
    <s v="yes"/>
    <x v="0"/>
    <s v="No"/>
    <n v="2"/>
    <s v="No"/>
    <x v="0"/>
    <x v="0"/>
    <d v="1970-07-30T00:00:00"/>
    <x v="1166"/>
    <x v="1"/>
    <s v="tier - 2"/>
    <x v="3"/>
    <x v="2"/>
  </r>
  <r>
    <s v="Id1168"/>
    <s v=".  Nicole R."/>
    <n v="25.75"/>
    <n v="9.23"/>
    <s v="No"/>
    <x v="0"/>
    <s v="No"/>
    <n v="0"/>
    <s v="No"/>
    <x v="1"/>
    <x v="0"/>
    <d v="1968-09-22T00:00:00"/>
    <x v="1167"/>
    <x v="2"/>
    <s v="tier - 2"/>
    <x v="0"/>
    <x v="0"/>
  </r>
  <r>
    <s v="Id1169"/>
    <s v="David W"/>
    <n v="32.299999999999997"/>
    <n v="4.37"/>
    <s v="No"/>
    <x v="0"/>
    <s v="No"/>
    <n v="2"/>
    <s v="No"/>
    <x v="0"/>
    <x v="2"/>
    <d v="1972-08-23T00:00:00"/>
    <x v="1168"/>
    <x v="1"/>
    <s v="tier - 2"/>
    <x v="3"/>
    <x v="28"/>
  </r>
  <r>
    <s v="Id1170"/>
    <s v="Grant"/>
    <n v="28.61"/>
    <n v="5.76"/>
    <s v="No"/>
    <x v="0"/>
    <s v="Yes"/>
    <n v="1"/>
    <s v="No"/>
    <x v="1"/>
    <x v="1"/>
    <d v="1979-07-19T00:00:00"/>
    <x v="1169"/>
    <x v="1"/>
    <s v="tier - 2"/>
    <x v="14"/>
    <x v="18"/>
  </r>
  <r>
    <s v="Id1171"/>
    <s v=".  Sophia"/>
    <n v="45.41"/>
    <n v="4.96"/>
    <s v="No"/>
    <x v="0"/>
    <s v="No"/>
    <n v="1"/>
    <s v="No"/>
    <x v="0"/>
    <x v="2"/>
    <d v="1998-06-23T00:00:00"/>
    <x v="1170"/>
    <x v="1"/>
    <s v="tier - 2"/>
    <x v="12"/>
    <x v="35"/>
  </r>
  <r>
    <s v="Id1172"/>
    <s v="Christina"/>
    <n v="31.2"/>
    <n v="11.04"/>
    <s v="yes"/>
    <x v="0"/>
    <s v="No"/>
    <n v="2"/>
    <s v="No"/>
    <x v="0"/>
    <x v="0"/>
    <d v="1970-08-16T00:00:00"/>
    <x v="1171"/>
    <x v="1"/>
    <s v="tier - 3"/>
    <x v="3"/>
    <x v="2"/>
  </r>
  <r>
    <s v="Id1173"/>
    <s v="Sam L."/>
    <n v="29.83"/>
    <n v="7.81"/>
    <s v="yes"/>
    <x v="0"/>
    <s v="No"/>
    <n v="1"/>
    <s v="No"/>
    <x v="1"/>
    <x v="0"/>
    <d v="1975-06-29T00:00:00"/>
    <x v="1172"/>
    <x v="2"/>
    <s v="tier - 3"/>
    <x v="1"/>
    <x v="23"/>
  </r>
  <r>
    <s v="Id1174"/>
    <s v=".  Haley R."/>
    <n v="29.06"/>
    <n v="4.55"/>
    <s v="No"/>
    <x v="0"/>
    <s v="No"/>
    <n v="0"/>
    <s v="No"/>
    <x v="1"/>
    <x v="2"/>
    <d v="1982-11-29T00:00:00"/>
    <x v="1173"/>
    <x v="1"/>
    <s v="tier - 1"/>
    <x v="15"/>
    <x v="37"/>
  </r>
  <r>
    <s v="Id1175"/>
    <s v="Ethan"/>
    <n v="27.454999999999998"/>
    <n v="6.13"/>
    <s v="No"/>
    <x v="0"/>
    <s v="No"/>
    <n v="2"/>
    <s v="No"/>
    <x v="1"/>
    <x v="1"/>
    <d v="1972-07-27T00:00:00"/>
    <x v="1174"/>
    <x v="2"/>
    <s v="tier - 3"/>
    <x v="4"/>
    <x v="28"/>
  </r>
  <r>
    <s v="Id1176"/>
    <s v="Andrew W"/>
    <n v="23.01"/>
    <n v="6.04"/>
    <s v="yes"/>
    <x v="0"/>
    <s v="No"/>
    <n v="1"/>
    <s v="No"/>
    <x v="2"/>
    <x v="1"/>
    <d v="1964-09-15T00:00:00"/>
    <x v="1175"/>
    <x v="2"/>
    <s v="tier - 3"/>
    <x v="0"/>
    <x v="32"/>
  </r>
  <r>
    <s v="Id1177"/>
    <s v="Mark G"/>
    <n v="31.39"/>
    <n v="8.85"/>
    <s v="yes"/>
    <x v="0"/>
    <s v="No"/>
    <n v="0"/>
    <s v="No"/>
    <x v="0"/>
    <x v="0"/>
    <d v="1981-11-18T00:00:00"/>
    <x v="1176"/>
    <x v="1"/>
    <s v="tier - 1"/>
    <x v="14"/>
    <x v="36"/>
  </r>
  <r>
    <s v="Id1178"/>
    <s v="Kasey E."/>
    <n v="34.770000000000003"/>
    <n v="10.54"/>
    <s v="No"/>
    <x v="0"/>
    <s v="No"/>
    <n v="2"/>
    <s v="No"/>
    <x v="0"/>
    <x v="0"/>
    <d v="1973-08-28T00:00:00"/>
    <x v="1177"/>
    <x v="1"/>
    <s v="tier - 3"/>
    <x v="1"/>
    <x v="29"/>
  </r>
  <r>
    <s v="Id1179"/>
    <s v="Jeff"/>
    <n v="24.48"/>
    <n v="4.37"/>
    <s v="yes"/>
    <x v="0"/>
    <s v="No"/>
    <n v="2"/>
    <s v="No"/>
    <x v="2"/>
    <x v="2"/>
    <d v="1966-12-04T00:00:00"/>
    <x v="1178"/>
    <x v="2"/>
    <s v="tier - 2"/>
    <x v="0"/>
    <x v="25"/>
  </r>
  <r>
    <s v="Id1180"/>
    <s v="Amy"/>
    <n v="22.61"/>
    <n v="9.6300000000000008"/>
    <s v="No"/>
    <x v="0"/>
    <s v="No"/>
    <n v="2"/>
    <s v="No"/>
    <x v="2"/>
    <x v="0"/>
    <d v="1973-09-01T00:00:00"/>
    <x v="1179"/>
    <x v="1"/>
    <s v="tier - 1"/>
    <x v="1"/>
    <x v="29"/>
  </r>
  <r>
    <s v="Id1181"/>
    <s v="Adam"/>
    <n v="34.299999999999997"/>
    <n v="10.37"/>
    <s v="No"/>
    <x v="0"/>
    <s v="No"/>
    <n v="0"/>
    <s v="No"/>
    <x v="0"/>
    <x v="0"/>
    <d v="1974-09-14T00:00:00"/>
    <x v="1180"/>
    <x v="2"/>
    <s v="tier - 1"/>
    <x v="3"/>
    <x v="19"/>
  </r>
  <r>
    <s v="Id1182"/>
    <s v="Kristin M"/>
    <n v="46.09"/>
    <n v="5.44"/>
    <s v="No"/>
    <x v="0"/>
    <s v="No"/>
    <n v="2"/>
    <s v="No"/>
    <x v="0"/>
    <x v="2"/>
    <d v="1972-08-22T00:00:00"/>
    <x v="1181"/>
    <x v="1"/>
    <s v="tier - 1"/>
    <x v="0"/>
    <x v="28"/>
  </r>
  <r>
    <s v="Id1183"/>
    <s v="Mary-Lynn B."/>
    <n v="44.744999999999997"/>
    <n v="5.19"/>
    <s v="No"/>
    <x v="0"/>
    <s v="No"/>
    <n v="2"/>
    <s v="No"/>
    <x v="0"/>
    <x v="2"/>
    <d v="1972-10-22T00:00:00"/>
    <x v="1182"/>
    <x v="1"/>
    <s v="tier - 1"/>
    <x v="2"/>
    <x v="28"/>
  </r>
  <r>
    <s v="Id1184"/>
    <s v=".  Jamie A"/>
    <n v="26.33"/>
    <n v="11.8"/>
    <s v="yes"/>
    <x v="0"/>
    <s v="No"/>
    <n v="1"/>
    <s v="No"/>
    <x v="1"/>
    <x v="0"/>
    <d v="1975-12-28T00:00:00"/>
    <x v="1183"/>
    <x v="1"/>
    <s v="tier - 2"/>
    <x v="2"/>
    <x v="23"/>
  </r>
  <r>
    <s v="Id1185"/>
    <s v="Jeffrey A."/>
    <n v="26.6"/>
    <n v="8.3800000000000008"/>
    <s v="No"/>
    <x v="0"/>
    <s v="No"/>
    <n v="2"/>
    <s v="No"/>
    <x v="1"/>
    <x v="0"/>
    <d v="1973-10-21T00:00:00"/>
    <x v="1184"/>
    <x v="1"/>
    <s v="tier - 3"/>
    <x v="14"/>
    <x v="29"/>
  </r>
  <r>
    <s v="Id1186"/>
    <s v="Nicole"/>
    <n v="27.5"/>
    <n v="7.58"/>
    <s v="No"/>
    <x v="0"/>
    <s v="No"/>
    <n v="0"/>
    <s v="No"/>
    <x v="1"/>
    <x v="0"/>
    <d v="1971-11-29T00:00:00"/>
    <x v="1185"/>
    <x v="1"/>
    <s v="tier - 2"/>
    <x v="3"/>
    <x v="13"/>
  </r>
  <r>
    <s v="Id1187"/>
    <s v="Audrey"/>
    <n v="41.55"/>
    <n v="4.6100000000000003"/>
    <s v="No"/>
    <x v="0"/>
    <s v="No"/>
    <n v="1"/>
    <s v="No"/>
    <x v="0"/>
    <x v="2"/>
    <d v="1992-12-22T00:00:00"/>
    <x v="1186"/>
    <x v="1"/>
    <s v="tier - 1"/>
    <x v="1"/>
    <x v="34"/>
  </r>
  <r>
    <s v="Id1188"/>
    <s v="Jacob"/>
    <n v="41.47"/>
    <n v="4.7"/>
    <s v="yes"/>
    <x v="0"/>
    <s v="Yes"/>
    <n v="1"/>
    <s v="No"/>
    <x v="0"/>
    <x v="2"/>
    <d v="1969-08-24T00:00:00"/>
    <x v="1187"/>
    <x v="2"/>
    <s v="tier - 2"/>
    <x v="0"/>
    <x v="15"/>
  </r>
  <r>
    <s v="Id1189"/>
    <s v="Daniel S"/>
    <n v="24.795000000000002"/>
    <n v="6.05"/>
    <s v="yes"/>
    <x v="0"/>
    <s v="No"/>
    <n v="0"/>
    <s v="No"/>
    <x v="2"/>
    <x v="1"/>
    <d v="1976-09-28T00:00:00"/>
    <x v="1188"/>
    <x v="1"/>
    <s v="tier - 3"/>
    <x v="6"/>
    <x v="16"/>
  </r>
  <r>
    <s v="Id1190"/>
    <s v="Marc C."/>
    <n v="29.48"/>
    <n v="5.63"/>
    <s v="yes"/>
    <x v="0"/>
    <s v="Yes"/>
    <n v="1"/>
    <s v="No"/>
    <x v="1"/>
    <x v="2"/>
    <d v="1969-12-04T00:00:00"/>
    <x v="1189"/>
    <x v="1"/>
    <s v="tier - 2"/>
    <x v="0"/>
    <x v="15"/>
  </r>
  <r>
    <s v="Id1191"/>
    <s v="Mark S"/>
    <n v="28.09"/>
    <n v="6.06"/>
    <s v="No"/>
    <x v="0"/>
    <s v="Yes"/>
    <n v="1"/>
    <s v="No"/>
    <x v="1"/>
    <x v="1"/>
    <d v="1979-09-17T00:00:00"/>
    <x v="1190"/>
    <x v="1"/>
    <s v="tier - 2"/>
    <x v="14"/>
    <x v="18"/>
  </r>
  <r>
    <s v="Id1192"/>
    <s v="Dan"/>
    <n v="32.729999999999997"/>
    <n v="5.19"/>
    <s v="No"/>
    <x v="0"/>
    <s v="No"/>
    <n v="1"/>
    <s v="No"/>
    <x v="0"/>
    <x v="2"/>
    <d v="1987-09-14T00:00:00"/>
    <x v="1191"/>
    <x v="1"/>
    <s v="tier - 3"/>
    <x v="14"/>
    <x v="38"/>
  </r>
  <r>
    <s v="Id1193"/>
    <s v="Gabriela"/>
    <n v="27.36"/>
    <n v="8.9600000000000009"/>
    <s v="No"/>
    <x v="0"/>
    <s v="No"/>
    <n v="0"/>
    <s v="No"/>
    <x v="1"/>
    <x v="0"/>
    <d v="1974-07-08T00:00:00"/>
    <x v="1192"/>
    <x v="1"/>
    <s v="tier - 3"/>
    <x v="2"/>
    <x v="19"/>
  </r>
  <r>
    <s v="Id1194"/>
    <s v="Amanda"/>
    <n v="27.265000000000001"/>
    <n v="11.39"/>
    <s v="No"/>
    <x v="0"/>
    <s v="No"/>
    <n v="0"/>
    <s v="No"/>
    <x v="1"/>
    <x v="0"/>
    <d v="1974-08-27T00:00:00"/>
    <x v="1193"/>
    <x v="1"/>
    <s v="tier - 1"/>
    <x v="2"/>
    <x v="19"/>
  </r>
  <r>
    <s v="Id1195"/>
    <s v="Dara"/>
    <n v="48.07"/>
    <n v="4.0599999999999996"/>
    <s v="yes"/>
    <x v="0"/>
    <s v="No"/>
    <n v="0"/>
    <s v="No"/>
    <x v="0"/>
    <x v="2"/>
    <d v="1976-10-03T00:00:00"/>
    <x v="1194"/>
    <x v="1"/>
    <s v="tier - 1"/>
    <x v="2"/>
    <x v="16"/>
  </r>
  <r>
    <s v="Id1196"/>
    <s v="Rachelle R"/>
    <n v="30.8"/>
    <n v="5.23"/>
    <s v="yes"/>
    <x v="0"/>
    <s v="No"/>
    <n v="0"/>
    <s v="No"/>
    <x v="0"/>
    <x v="2"/>
    <d v="1976-11-30T00:00:00"/>
    <x v="1195"/>
    <x v="1"/>
    <s v="tier - 2"/>
    <x v="3"/>
    <x v="16"/>
  </r>
  <r>
    <s v="Id1197"/>
    <s v="Brenda J"/>
    <n v="32.299999999999997"/>
    <n v="5.05"/>
    <s v="yes"/>
    <x v="0"/>
    <s v="No"/>
    <n v="0"/>
    <s v="No"/>
    <x v="0"/>
    <x v="2"/>
    <d v="1976-08-17T00:00:00"/>
    <x v="1196"/>
    <x v="1"/>
    <s v="tier - 3"/>
    <x v="2"/>
    <x v="16"/>
  </r>
  <r>
    <s v="Id1198"/>
    <s v="Tim"/>
    <n v="39.700000000000003"/>
    <n v="7.34"/>
    <s v="No"/>
    <x v="0"/>
    <s v="No"/>
    <n v="0"/>
    <s v="No"/>
    <x v="0"/>
    <x v="0"/>
    <d v="1971-07-20T00:00:00"/>
    <x v="1197"/>
    <x v="2"/>
    <s v="tier - 3"/>
    <x v="3"/>
    <x v="13"/>
  </r>
  <r>
    <s v="Id1199"/>
    <s v="Sylvain"/>
    <n v="35.97"/>
    <n v="8.1300000000000008"/>
    <s v="No"/>
    <x v="0"/>
    <s v="No"/>
    <n v="0"/>
    <s v="No"/>
    <x v="0"/>
    <x v="0"/>
    <d v="1971-11-29T00:00:00"/>
    <x v="1198"/>
    <x v="2"/>
    <s v="tier - 2"/>
    <x v="0"/>
    <x v="13"/>
  </r>
  <r>
    <s v="Id1200"/>
    <s v=".  Lisa M"/>
    <n v="25.86"/>
    <n v="6.68"/>
    <s v="yes"/>
    <x v="0"/>
    <s v="No"/>
    <n v="1"/>
    <s v="No"/>
    <x v="1"/>
    <x v="0"/>
    <d v="1975-12-02T00:00:00"/>
    <x v="1199"/>
    <x v="1"/>
    <s v="tier - 2"/>
    <x v="2"/>
    <x v="23"/>
  </r>
  <r>
    <s v="Id1201"/>
    <s v="Ryan"/>
    <n v="30.03"/>
    <n v="11.51"/>
    <s v="No"/>
    <x v="0"/>
    <s v="No"/>
    <n v="0"/>
    <s v="No"/>
    <x v="0"/>
    <x v="0"/>
    <d v="1971-12-26T00:00:00"/>
    <x v="1200"/>
    <x v="1"/>
    <s v="tier - 1"/>
    <x v="0"/>
    <x v="13"/>
  </r>
  <r>
    <s v="Id1202"/>
    <s v=".  Kaitlin M"/>
    <n v="25.76"/>
    <n v="6.02"/>
    <s v="yes"/>
    <x v="0"/>
    <s v="Yes"/>
    <n v="1"/>
    <s v="No"/>
    <x v="1"/>
    <x v="1"/>
    <d v="1969-06-24T00:00:00"/>
    <x v="1201"/>
    <x v="1"/>
    <s v="tier - 3"/>
    <x v="0"/>
    <x v="15"/>
  </r>
  <r>
    <s v="Id1203"/>
    <s v="William R."/>
    <n v="22.42"/>
    <n v="7.96"/>
    <s v="No"/>
    <x v="0"/>
    <s v="No"/>
    <n v="0"/>
    <s v="No"/>
    <x v="2"/>
    <x v="0"/>
    <d v="1971-12-08T00:00:00"/>
    <x v="1202"/>
    <x v="2"/>
    <s v="tier - 1"/>
    <x v="4"/>
    <x v="13"/>
  </r>
  <r>
    <s v="Id1204"/>
    <s v="Bruce"/>
    <n v="33.18"/>
    <n v="6.01"/>
    <s v="yes"/>
    <x v="0"/>
    <s v="No"/>
    <n v="1"/>
    <s v="No"/>
    <x v="0"/>
    <x v="1"/>
    <d v="1988-07-01T00:00:00"/>
    <x v="1203"/>
    <x v="1"/>
    <s v="tier - 1"/>
    <x v="14"/>
    <x v="24"/>
  </r>
  <r>
    <s v="Id1205"/>
    <s v=".  Veronica"/>
    <n v="43.04"/>
    <n v="5.9"/>
    <s v="yes"/>
    <x v="0"/>
    <s v="No"/>
    <n v="0"/>
    <s v="No"/>
    <x v="0"/>
    <x v="1"/>
    <d v="1996-11-12T00:00:00"/>
    <x v="1204"/>
    <x v="1"/>
    <s v="tier - 1"/>
    <x v="12"/>
    <x v="45"/>
  </r>
  <r>
    <s v="Id1206"/>
    <s v="Warren"/>
    <n v="34.15"/>
    <n v="4.49"/>
    <s v="yes"/>
    <x v="0"/>
    <s v="No"/>
    <n v="1"/>
    <s v="No"/>
    <x v="0"/>
    <x v="2"/>
    <d v="1988-06-09T00:00:00"/>
    <x v="1205"/>
    <x v="1"/>
    <s v="tier - 1"/>
    <x v="1"/>
    <x v="24"/>
  </r>
  <r>
    <s v="Id1207"/>
    <s v=".  Daniela"/>
    <n v="25.78"/>
    <n v="6.25"/>
    <s v="No"/>
    <x v="0"/>
    <s v="No"/>
    <n v="0"/>
    <s v="No"/>
    <x v="1"/>
    <x v="1"/>
    <d v="1977-10-12T00:00:00"/>
    <x v="1206"/>
    <x v="1"/>
    <s v="tier - 1"/>
    <x v="2"/>
    <x v="1"/>
  </r>
  <r>
    <s v="Id1208"/>
    <s v="Deirdre A"/>
    <n v="21.02"/>
    <n v="9.6199999999999992"/>
    <s v="yes"/>
    <x v="0"/>
    <s v="Yes"/>
    <n v="1"/>
    <s v="No"/>
    <x v="2"/>
    <x v="0"/>
    <d v="1963-11-08T00:00:00"/>
    <x v="1207"/>
    <x v="2"/>
    <s v="tier - 1"/>
    <x v="0"/>
    <x v="8"/>
  </r>
  <r>
    <s v="Id1209"/>
    <s v="Mathias"/>
    <n v="37.51"/>
    <n v="11.06"/>
    <s v="No"/>
    <x v="0"/>
    <s v="No"/>
    <n v="2"/>
    <s v="No"/>
    <x v="0"/>
    <x v="0"/>
    <d v="1973-09-16T00:00:00"/>
    <x v="1208"/>
    <x v="2"/>
    <s v="tier - 3"/>
    <x v="0"/>
    <x v="29"/>
  </r>
  <r>
    <s v="Id1210"/>
    <s v="Matthew"/>
    <n v="25.745000000000001"/>
    <n v="6.11"/>
    <s v="yes"/>
    <x v="0"/>
    <s v="No"/>
    <n v="0"/>
    <s v="No"/>
    <x v="1"/>
    <x v="1"/>
    <d v="1976-11-03T00:00:00"/>
    <x v="1209"/>
    <x v="1"/>
    <s v="tier - 1"/>
    <x v="1"/>
    <x v="16"/>
  </r>
  <r>
    <s v="Id1211"/>
    <s v="Kurt"/>
    <n v="31.35"/>
    <n v="11.49"/>
    <s v="No"/>
    <x v="0"/>
    <s v="No"/>
    <n v="2"/>
    <s v="No"/>
    <x v="0"/>
    <x v="0"/>
    <d v="1973-10-18T00:00:00"/>
    <x v="1210"/>
    <x v="2"/>
    <s v="tier - 3"/>
    <x v="4"/>
    <x v="29"/>
  </r>
  <r>
    <s v="Id1212"/>
    <s v="Samuel"/>
    <n v="29.83"/>
    <n v="8.68"/>
    <s v="No"/>
    <x v="0"/>
    <s v="No"/>
    <n v="2"/>
    <s v="No"/>
    <x v="1"/>
    <x v="0"/>
    <d v="1973-11-16T00:00:00"/>
    <x v="1211"/>
    <x v="1"/>
    <s v="tier - 3"/>
    <x v="11"/>
    <x v="29"/>
  </r>
  <r>
    <s v="Id1213"/>
    <s v=".  Emily"/>
    <n v="25.49"/>
    <n v="5.68"/>
    <s v="yes"/>
    <x v="0"/>
    <s v="Yes"/>
    <n v="1"/>
    <s v="No"/>
    <x v="1"/>
    <x v="2"/>
    <d v="1969-12-26T00:00:00"/>
    <x v="1212"/>
    <x v="1"/>
    <s v="tier - 3"/>
    <x v="0"/>
    <x v="15"/>
  </r>
  <r>
    <s v="Id1214"/>
    <s v="Tiffany"/>
    <n v="34.1"/>
    <n v="8.4499999999999993"/>
    <s v="No"/>
    <x v="0"/>
    <s v="No"/>
    <n v="0"/>
    <s v="No"/>
    <x v="0"/>
    <x v="0"/>
    <d v="1971-12-02T00:00:00"/>
    <x v="1213"/>
    <x v="1"/>
    <s v="tier - 3"/>
    <x v="0"/>
    <x v="13"/>
  </r>
  <r>
    <s v="Id1215"/>
    <s v="Alex F"/>
    <n v="25.84"/>
    <n v="8.51"/>
    <s v="No"/>
    <x v="0"/>
    <s v="No"/>
    <n v="2"/>
    <s v="No"/>
    <x v="1"/>
    <x v="0"/>
    <d v="1973-08-27T00:00:00"/>
    <x v="1214"/>
    <x v="2"/>
    <s v="tier - 2"/>
    <x v="4"/>
    <x v="29"/>
  </r>
  <r>
    <s v="Id1216"/>
    <s v="Alice"/>
    <n v="20.6"/>
    <n v="7.62"/>
    <s v="No"/>
    <x v="0"/>
    <s v="No"/>
    <n v="0"/>
    <s v="No"/>
    <x v="2"/>
    <x v="0"/>
    <d v="1971-06-06T00:00:00"/>
    <x v="1215"/>
    <x v="1"/>
    <s v="tier - 1"/>
    <x v="3"/>
    <x v="2"/>
  </r>
  <r>
    <s v="Id1217"/>
    <s v="Allison M."/>
    <n v="28.88"/>
    <n v="10.18"/>
    <s v="No"/>
    <x v="0"/>
    <s v="No"/>
    <n v="0"/>
    <s v="No"/>
    <x v="1"/>
    <x v="0"/>
    <d v="1974-11-21T00:00:00"/>
    <x v="1216"/>
    <x v="1"/>
    <s v="tier - 1"/>
    <x v="1"/>
    <x v="19"/>
  </r>
  <r>
    <s v="Id1218"/>
    <s v="Johannes Fiskerstand"/>
    <n v="28.24"/>
    <n v="5.36"/>
    <s v="No"/>
    <x v="0"/>
    <s v="No"/>
    <n v="0"/>
    <s v="No"/>
    <x v="1"/>
    <x v="2"/>
    <d v="1980-11-05T00:00:00"/>
    <x v="1217"/>
    <x v="1"/>
    <s v="tier - 1"/>
    <x v="14"/>
    <x v="26"/>
  </r>
  <r>
    <s v="Id1219"/>
    <s v="Stephen"/>
    <n v="25.46"/>
    <n v="11.78"/>
    <s v="yes"/>
    <x v="0"/>
    <s v="No"/>
    <n v="1"/>
    <s v="No"/>
    <x v="1"/>
    <x v="0"/>
    <d v="1975-07-06T00:00:00"/>
    <x v="1218"/>
    <x v="2"/>
    <s v="tier - 3"/>
    <x v="5"/>
    <x v="23"/>
  </r>
  <r>
    <s v="Id1220"/>
    <s v="Jon M"/>
    <n v="29.64"/>
    <n v="10.82"/>
    <s v="yes"/>
    <x v="0"/>
    <s v="No"/>
    <n v="0"/>
    <s v="No"/>
    <x v="1"/>
    <x v="0"/>
    <d v="1981-07-05T00:00:00"/>
    <x v="1219"/>
    <x v="1"/>
    <s v="tier - 3"/>
    <x v="9"/>
    <x v="36"/>
  </r>
  <r>
    <s v="Id1221"/>
    <s v="Fasil"/>
    <n v="31.27"/>
    <n v="7.73"/>
    <s v="yes"/>
    <x v="0"/>
    <s v="No"/>
    <n v="1"/>
    <s v="No"/>
    <x v="0"/>
    <x v="0"/>
    <d v="1986-08-25T00:00:00"/>
    <x v="1220"/>
    <x v="1"/>
    <s v="tier - 3"/>
    <x v="14"/>
    <x v="27"/>
  </r>
  <r>
    <s v="Id1222"/>
    <s v="Megan C."/>
    <n v="19.95"/>
    <n v="6.24"/>
    <s v="yes"/>
    <x v="0"/>
    <s v="No"/>
    <n v="0"/>
    <s v="No"/>
    <x v="2"/>
    <x v="1"/>
    <d v="1976-07-10T00:00:00"/>
    <x v="1221"/>
    <x v="1"/>
    <s v="tier - 1"/>
    <x v="1"/>
    <x v="16"/>
  </r>
  <r>
    <s v="Id1223"/>
    <s v="Lisa J."/>
    <n v="21.3"/>
    <n v="10.42"/>
    <s v="No"/>
    <x v="0"/>
    <s v="No"/>
    <n v="2"/>
    <s v="No"/>
    <x v="2"/>
    <x v="0"/>
    <d v="1973-06-25T00:00:00"/>
    <x v="1222"/>
    <x v="1"/>
    <s v="tier - 3"/>
    <x v="3"/>
    <x v="29"/>
  </r>
  <r>
    <s v="Id1224"/>
    <s v="Doron P"/>
    <n v="31.635000000000002"/>
    <n v="11.11"/>
    <s v="No"/>
    <x v="0"/>
    <s v="No"/>
    <n v="0"/>
    <s v="No"/>
    <x v="0"/>
    <x v="0"/>
    <d v="1971-11-29T00:00:00"/>
    <x v="1223"/>
    <x v="2"/>
    <s v="tier - 1"/>
    <x v="1"/>
    <x v="13"/>
  </r>
  <r>
    <s v="Id1225"/>
    <s v="Katharina"/>
    <n v="23.9"/>
    <n v="7.67"/>
    <s v="yes"/>
    <x v="0"/>
    <s v="No"/>
    <n v="2"/>
    <s v="No"/>
    <x v="2"/>
    <x v="0"/>
    <d v="1970-10-24T00:00:00"/>
    <x v="1224"/>
    <x v="1"/>
    <s v="tier - 2"/>
    <x v="1"/>
    <x v="2"/>
  </r>
  <r>
    <s v="Id1226"/>
    <s v="Carl"/>
    <n v="34.15"/>
    <n v="6.15"/>
    <s v="No"/>
    <x v="0"/>
    <s v="No"/>
    <n v="0"/>
    <s v="No"/>
    <x v="0"/>
    <x v="1"/>
    <d v="1990-07-23T00:00:00"/>
    <x v="1225"/>
    <x v="1"/>
    <s v="tier - 2"/>
    <x v="14"/>
    <x v="41"/>
  </r>
  <r>
    <s v="Id1227"/>
    <s v="Kelsey J."/>
    <n v="28.71"/>
    <n v="5.71"/>
    <s v="No"/>
    <x v="0"/>
    <s v="No"/>
    <n v="0"/>
    <s v="No"/>
    <x v="1"/>
    <x v="1"/>
    <d v="1982-10-08T00:00:00"/>
    <x v="1226"/>
    <x v="1"/>
    <s v="tier - 1"/>
    <x v="1"/>
    <x v="37"/>
  </r>
  <r>
    <s v="Id1228"/>
    <s v="Stephen A."/>
    <n v="36.700000000000003"/>
    <n v="8.6999999999999993"/>
    <s v="yes"/>
    <x v="0"/>
    <s v="No"/>
    <n v="2"/>
    <s v="No"/>
    <x v="0"/>
    <x v="0"/>
    <d v="1970-09-18T00:00:00"/>
    <x v="1227"/>
    <x v="2"/>
    <s v="tier - 2"/>
    <x v="3"/>
    <x v="2"/>
  </r>
  <r>
    <s v="Id1229"/>
    <s v="Dan"/>
    <n v="34.1"/>
    <n v="9.0399999999999991"/>
    <s v="yes"/>
    <x v="0"/>
    <s v="No"/>
    <n v="2"/>
    <s v="No"/>
    <x v="0"/>
    <x v="0"/>
    <d v="1970-08-12T00:00:00"/>
    <x v="1228"/>
    <x v="2"/>
    <s v="tier - 3"/>
    <x v="0"/>
    <x v="2"/>
  </r>
  <r>
    <s v="Id1230"/>
    <s v="Katie C"/>
    <n v="25.7"/>
    <n v="5.61"/>
    <s v="No"/>
    <x v="0"/>
    <s v="No"/>
    <n v="0"/>
    <s v="No"/>
    <x v="1"/>
    <x v="2"/>
    <d v="1977-08-02T00:00:00"/>
    <x v="1229"/>
    <x v="1"/>
    <s v="tier - 1"/>
    <x v="3"/>
    <x v="1"/>
  </r>
  <r>
    <s v="Id1231"/>
    <s v="Melissa K"/>
    <n v="21.68"/>
    <n v="8.1199999999999992"/>
    <s v="No"/>
    <x v="0"/>
    <s v="No"/>
    <n v="0"/>
    <s v="No"/>
    <x v="2"/>
    <x v="0"/>
    <d v="1965-07-09T00:00:00"/>
    <x v="1230"/>
    <x v="2"/>
    <s v="tier - 1"/>
    <x v="3"/>
    <x v="11"/>
  </r>
  <r>
    <s v="Id1232"/>
    <s v="Kara H"/>
    <n v="25.175000000000001"/>
    <n v="4.74"/>
    <s v="No"/>
    <x v="0"/>
    <s v="No"/>
    <n v="0"/>
    <s v="No"/>
    <x v="1"/>
    <x v="2"/>
    <d v="1977-10-04T00:00:00"/>
    <x v="1231"/>
    <x v="1"/>
    <s v="tier - 2"/>
    <x v="2"/>
    <x v="1"/>
  </r>
  <r>
    <s v="Id1233"/>
    <s v="Juan Carlos"/>
    <n v="44.77"/>
    <n v="4.0599999999999996"/>
    <s v="No"/>
    <x v="0"/>
    <s v="No"/>
    <n v="2"/>
    <s v="No"/>
    <x v="0"/>
    <x v="2"/>
    <d v="1972-11-02T00:00:00"/>
    <x v="1232"/>
    <x v="2"/>
    <s v="tier - 2"/>
    <x v="0"/>
    <x v="28"/>
  </r>
  <r>
    <s v="Id1234"/>
    <s v="John III"/>
    <n v="37.07"/>
    <n v="5.69"/>
    <s v="No"/>
    <x v="0"/>
    <s v="No"/>
    <n v="2"/>
    <s v="No"/>
    <x v="0"/>
    <x v="2"/>
    <d v="1972-10-07T00:00:00"/>
    <x v="1233"/>
    <x v="1"/>
    <s v="tier - 2"/>
    <x v="0"/>
    <x v="28"/>
  </r>
  <r>
    <s v="Id1235"/>
    <s v=".  Sarah M"/>
    <n v="39.799999999999997"/>
    <n v="5.66"/>
    <s v="No"/>
    <x v="0"/>
    <s v="Yes"/>
    <n v="1"/>
    <s v="No"/>
    <x v="0"/>
    <x v="2"/>
    <d v="1993-07-01T00:00:00"/>
    <x v="1234"/>
    <x v="1"/>
    <s v="tier - 3"/>
    <x v="12"/>
    <x v="20"/>
  </r>
  <r>
    <s v="Id1236"/>
    <s v=".  Kristin C"/>
    <n v="26.36"/>
    <n v="4.32"/>
    <s v="No"/>
    <x v="0"/>
    <s v="Yes"/>
    <n v="1"/>
    <s v="No"/>
    <x v="1"/>
    <x v="2"/>
    <d v="1979-10-16T00:00:00"/>
    <x v="1235"/>
    <x v="1"/>
    <s v="tier - 1"/>
    <x v="15"/>
    <x v="18"/>
  </r>
  <r>
    <s v="Id1237"/>
    <s v="Casey M."/>
    <n v="29.925000000000001"/>
    <n v="8.2899999999999991"/>
    <s v="No"/>
    <x v="0"/>
    <s v="No"/>
    <n v="2"/>
    <s v="No"/>
    <x v="0"/>
    <x v="0"/>
    <d v="1973-07-11T00:00:00"/>
    <x v="1236"/>
    <x v="1"/>
    <s v="tier - 1"/>
    <x v="1"/>
    <x v="29"/>
  </r>
  <r>
    <s v="Id1238"/>
    <s v="Samuel"/>
    <n v="37.29"/>
    <n v="10.46"/>
    <s v="No"/>
    <x v="0"/>
    <s v="No"/>
    <n v="0"/>
    <s v="No"/>
    <x v="0"/>
    <x v="0"/>
    <d v="1974-08-21T00:00:00"/>
    <x v="1237"/>
    <x v="1"/>
    <s v="tier - 2"/>
    <x v="0"/>
    <x v="19"/>
  </r>
  <r>
    <s v="Id1239"/>
    <s v="Braulio"/>
    <n v="30.2"/>
    <n v="11.96"/>
    <s v="No"/>
    <x v="0"/>
    <s v="No"/>
    <n v="0"/>
    <s v="No"/>
    <x v="0"/>
    <x v="0"/>
    <d v="1974-08-08T00:00:00"/>
    <x v="1238"/>
    <x v="2"/>
    <s v="tier - 2"/>
    <x v="3"/>
    <x v="19"/>
  </r>
  <r>
    <s v="Id1240"/>
    <s v="Anne-Marie"/>
    <n v="24.225000000000001"/>
    <n v="4.25"/>
    <s v="yes"/>
    <x v="0"/>
    <s v="Yes"/>
    <n v="1"/>
    <s v="No"/>
    <x v="2"/>
    <x v="2"/>
    <d v="1983-12-15T00:00:00"/>
    <x v="1239"/>
    <x v="1"/>
    <s v="tier - 3"/>
    <x v="1"/>
    <x v="33"/>
  </r>
  <r>
    <s v="Id1241"/>
    <s v="Samuel K."/>
    <n v="31.445"/>
    <n v="8.33"/>
    <s v="No"/>
    <x v="0"/>
    <s v="No"/>
    <n v="0"/>
    <s v="No"/>
    <x v="0"/>
    <x v="0"/>
    <d v="1974-08-17T00:00:00"/>
    <x v="1240"/>
    <x v="2"/>
    <s v="tier - 2"/>
    <x v="4"/>
    <x v="19"/>
  </r>
  <r>
    <s v="Id1242"/>
    <s v=".  Yuki"/>
    <n v="38.880000000000003"/>
    <n v="4.29"/>
    <s v="No"/>
    <x v="0"/>
    <s v="No"/>
    <n v="1"/>
    <s v="No"/>
    <x v="0"/>
    <x v="2"/>
    <d v="1992-09-27T00:00:00"/>
    <x v="1241"/>
    <x v="1"/>
    <s v="tier - 3"/>
    <x v="12"/>
    <x v="34"/>
  </r>
  <r>
    <s v="Id1243"/>
    <s v="Rafer"/>
    <n v="43.89"/>
    <n v="6.32"/>
    <s v="yes"/>
    <x v="0"/>
    <s v="No"/>
    <n v="0"/>
    <s v="No"/>
    <x v="0"/>
    <x v="1"/>
    <d v="1976-10-25T00:00:00"/>
    <x v="1242"/>
    <x v="2"/>
    <s v="tier - 2"/>
    <x v="0"/>
    <x v="16"/>
  </r>
  <r>
    <s v="Id1244"/>
    <s v="Claire"/>
    <n v="25.6"/>
    <n v="5.65"/>
    <s v="No"/>
    <x v="0"/>
    <s v="No"/>
    <n v="2"/>
    <s v="No"/>
    <x v="1"/>
    <x v="2"/>
    <d v="1972-06-06T00:00:00"/>
    <x v="1243"/>
    <x v="1"/>
    <s v="tier - 1"/>
    <x v="3"/>
    <x v="13"/>
  </r>
  <r>
    <s v="Id1245"/>
    <s v="Erynn J."/>
    <n v="29.545000000000002"/>
    <n v="8.41"/>
    <s v="yes"/>
    <x v="0"/>
    <s v="No"/>
    <n v="1"/>
    <s v="No"/>
    <x v="1"/>
    <x v="0"/>
    <d v="1975-06-07T00:00:00"/>
    <x v="1244"/>
    <x v="1"/>
    <s v="tier - 2"/>
    <x v="1"/>
    <x v="19"/>
  </r>
  <r>
    <s v="Id1246"/>
    <s v="Mahesh"/>
    <n v="23.25"/>
    <n v="11.96"/>
    <s v="yes"/>
    <x v="0"/>
    <s v="No"/>
    <n v="0"/>
    <s v="No"/>
    <x v="2"/>
    <x v="0"/>
    <d v="1967-07-06T00:00:00"/>
    <x v="1245"/>
    <x v="2"/>
    <s v="tier - 2"/>
    <x v="0"/>
    <x v="22"/>
  </r>
  <r>
    <s v="Id1247"/>
    <s v="Stanley"/>
    <n v="43.95"/>
    <n v="5.17"/>
    <s v="yes"/>
    <x v="0"/>
    <s v="Yes"/>
    <n v="1"/>
    <s v="No"/>
    <x v="0"/>
    <x v="2"/>
    <d v="1997-11-28T00:00:00"/>
    <x v="1246"/>
    <x v="1"/>
    <s v="tier - 2"/>
    <x v="1"/>
    <x v="30"/>
  </r>
  <r>
    <s v="Id1248"/>
    <s v="Gregory"/>
    <n v="21.85"/>
    <n v="8.76"/>
    <s v="No"/>
    <x v="0"/>
    <s v="No"/>
    <n v="0"/>
    <s v="No"/>
    <x v="2"/>
    <x v="0"/>
    <d v="1978-12-16T00:00:00"/>
    <x v="1247"/>
    <x v="1"/>
    <s v="tier - 3"/>
    <x v="6"/>
    <x v="9"/>
  </r>
  <r>
    <s v="Id1249"/>
    <s v="Eric"/>
    <n v="25.73"/>
    <n v="7.99"/>
    <s v="No"/>
    <x v="0"/>
    <s v="No"/>
    <n v="2"/>
    <s v="No"/>
    <x v="1"/>
    <x v="0"/>
    <d v="1973-08-09T00:00:00"/>
    <x v="1248"/>
    <x v="1"/>
    <s v="tier - 3"/>
    <x v="1"/>
    <x v="29"/>
  </r>
  <r>
    <s v="Id1250"/>
    <s v="Rachel M"/>
    <n v="32.229999999999997"/>
    <n v="8.59"/>
    <s v="No"/>
    <x v="0"/>
    <s v="No"/>
    <n v="0"/>
    <s v="No"/>
    <x v="0"/>
    <x v="0"/>
    <d v="1974-08-18T00:00:00"/>
    <x v="1249"/>
    <x v="1"/>
    <s v="tier - 3"/>
    <x v="0"/>
    <x v="19"/>
  </r>
  <r>
    <s v="Id1251"/>
    <s v="Fritz"/>
    <n v="32.204999999999998"/>
    <n v="6.14"/>
    <s v="No"/>
    <x v="0"/>
    <s v="No"/>
    <n v="2"/>
    <s v="No"/>
    <x v="0"/>
    <x v="1"/>
    <d v="1972-10-22T00:00:00"/>
    <x v="1250"/>
    <x v="2"/>
    <s v="tier - 2"/>
    <x v="1"/>
    <x v="28"/>
  </r>
  <r>
    <s v="Id1252"/>
    <s v="Brad"/>
    <n v="26.41"/>
    <n v="4.08"/>
    <s v="No"/>
    <x v="0"/>
    <s v="No"/>
    <n v="2"/>
    <s v="No"/>
    <x v="1"/>
    <x v="2"/>
    <d v="1972-12-14T00:00:00"/>
    <x v="1251"/>
    <x v="2"/>
    <s v="tier - 1"/>
    <x v="1"/>
    <x v="28"/>
  </r>
  <r>
    <s v="Id1253"/>
    <s v="Claire M"/>
    <n v="30.2"/>
    <n v="6.25"/>
    <s v="yes"/>
    <x v="0"/>
    <s v="No"/>
    <n v="0"/>
    <s v="No"/>
    <x v="0"/>
    <x v="1"/>
    <d v="1976-12-14T00:00:00"/>
    <x v="1252"/>
    <x v="1"/>
    <s v="tier - 3"/>
    <x v="3"/>
    <x v="16"/>
  </r>
  <r>
    <s v="Id1254"/>
    <s v=".  Jennifer"/>
    <n v="31.26"/>
    <n v="5.94"/>
    <s v="yes"/>
    <x v="0"/>
    <s v="No"/>
    <n v="1"/>
    <s v="No"/>
    <x v="0"/>
    <x v="1"/>
    <d v="1988-10-22T00:00:00"/>
    <x v="1253"/>
    <x v="1"/>
    <s v="tier - 1"/>
    <x v="15"/>
    <x v="24"/>
  </r>
  <r>
    <s v="Id1255"/>
    <s v="Maria S."/>
    <n v="33.725000000000001"/>
    <n v="6.45"/>
    <s v="yes"/>
    <x v="0"/>
    <s v="No"/>
    <n v="0"/>
    <s v="No"/>
    <x v="0"/>
    <x v="0"/>
    <d v="1976-10-19T00:00:00"/>
    <x v="1254"/>
    <x v="1"/>
    <s v="tier - 3"/>
    <x v="2"/>
    <x v="16"/>
  </r>
  <r>
    <s v="Id1256"/>
    <s v="Katherine E"/>
    <n v="28.9"/>
    <n v="5.74"/>
    <s v="yes"/>
    <x v="0"/>
    <s v="No"/>
    <n v="0"/>
    <s v="No"/>
    <x v="1"/>
    <x v="1"/>
    <d v="1976-08-14T00:00:00"/>
    <x v="1255"/>
    <x v="1"/>
    <s v="tier - 1"/>
    <x v="3"/>
    <x v="16"/>
  </r>
  <r>
    <s v="Id1257"/>
    <s v="Michael"/>
    <n v="45.69"/>
    <n v="4.43"/>
    <s v="yes"/>
    <x v="0"/>
    <s v="No"/>
    <n v="0"/>
    <s v="No"/>
    <x v="0"/>
    <x v="2"/>
    <d v="2001-11-07T00:00:00"/>
    <x v="1256"/>
    <x v="1"/>
    <s v="tier - 3"/>
    <x v="8"/>
    <x v="46"/>
  </r>
  <r>
    <s v="Id1258"/>
    <s v="Roxanne"/>
    <n v="21.03"/>
    <n v="6.5"/>
    <s v="No"/>
    <x v="0"/>
    <s v="No"/>
    <n v="0"/>
    <s v="No"/>
    <x v="2"/>
    <x v="0"/>
    <d v="1965-06-29T00:00:00"/>
    <x v="1257"/>
    <x v="2"/>
    <s v="tier - 2"/>
    <x v="0"/>
    <x v="11"/>
  </r>
  <r>
    <s v="Id1259"/>
    <s v="Israel"/>
    <n v="37"/>
    <n v="8.75"/>
    <s v="No"/>
    <x v="0"/>
    <s v="No"/>
    <n v="0"/>
    <s v="No"/>
    <x v="0"/>
    <x v="0"/>
    <d v="1971-08-18T00:00:00"/>
    <x v="1258"/>
    <x v="1"/>
    <s v="tier - 1"/>
    <x v="3"/>
    <x v="13"/>
  </r>
  <r>
    <s v="Id1260"/>
    <s v="Samalya"/>
    <n v="25.4"/>
    <n v="11.96"/>
    <s v="No"/>
    <x v="0"/>
    <s v="No"/>
    <n v="0"/>
    <s v="No"/>
    <x v="1"/>
    <x v="0"/>
    <d v="1971-08-23T00:00:00"/>
    <x v="1259"/>
    <x v="1"/>
    <s v="tier - 3"/>
    <x v="3"/>
    <x v="13"/>
  </r>
  <r>
    <s v="Id1261"/>
    <s v="Peter"/>
    <n v="32.299999999999997"/>
    <n v="10.54"/>
    <s v="No"/>
    <x v="0"/>
    <s v="No"/>
    <n v="0"/>
    <s v="No"/>
    <x v="0"/>
    <x v="0"/>
    <d v="1974-09-06T00:00:00"/>
    <x v="1260"/>
    <x v="1"/>
    <s v="tier - 3"/>
    <x v="1"/>
    <x v="19"/>
  </r>
  <r>
    <s v="Id1262"/>
    <s v="Alicia"/>
    <n v="23.94"/>
    <n v="4.54"/>
    <s v="yes"/>
    <x v="0"/>
    <s v="Yes"/>
    <n v="1"/>
    <s v="No"/>
    <x v="2"/>
    <x v="2"/>
    <d v="1969-10-09T00:00:00"/>
    <x v="1261"/>
    <x v="1"/>
    <s v="tier - 1"/>
    <x v="0"/>
    <x v="15"/>
  </r>
  <r>
    <s v="Id1263"/>
    <s v="Sarah K."/>
    <n v="46.4"/>
    <n v="5.71"/>
    <s v="No"/>
    <x v="0"/>
    <s v="No"/>
    <n v="0"/>
    <s v="No"/>
    <x v="0"/>
    <x v="1"/>
    <d v="1999-11-23T00:00:00"/>
    <x v="1262"/>
    <x v="1"/>
    <s v="tier - 3"/>
    <x v="3"/>
    <x v="21"/>
  </r>
  <r>
    <s v="Id1264"/>
    <s v="Guomin"/>
    <n v="40.375"/>
    <n v="6.25"/>
    <s v="yes"/>
    <x v="0"/>
    <s v="No"/>
    <n v="0"/>
    <s v="No"/>
    <x v="0"/>
    <x v="1"/>
    <d v="1976-06-17T00:00:00"/>
    <x v="1263"/>
    <x v="1"/>
    <s v="tier - 3"/>
    <x v="1"/>
    <x v="16"/>
  </r>
  <r>
    <s v="Id1265"/>
    <s v="Javier"/>
    <n v="28.7"/>
    <n v="9.4700000000000006"/>
    <s v="No"/>
    <x v="0"/>
    <s v="No"/>
    <n v="2"/>
    <s v="No"/>
    <x v="1"/>
    <x v="0"/>
    <d v="1973-09-25T00:00:00"/>
    <x v="1264"/>
    <x v="2"/>
    <s v="tier - 3"/>
    <x v="3"/>
    <x v="29"/>
  </r>
  <r>
    <s v="Id1266"/>
    <s v="Matt"/>
    <n v="26.63"/>
    <n v="5.7"/>
    <s v="No"/>
    <x v="0"/>
    <s v="No"/>
    <n v="0"/>
    <s v="No"/>
    <x v="1"/>
    <x v="1"/>
    <d v="1980-11-28T00:00:00"/>
    <x v="1265"/>
    <x v="1"/>
    <s v="tier - 3"/>
    <x v="14"/>
    <x v="26"/>
  </r>
  <r>
    <s v="Id1267"/>
    <s v="Thomas S"/>
    <n v="22.515000000000001"/>
    <n v="11.18"/>
    <s v="No"/>
    <x v="0"/>
    <s v="No"/>
    <n v="2"/>
    <s v="No"/>
    <x v="2"/>
    <x v="0"/>
    <d v="1973-08-11T00:00:00"/>
    <x v="1266"/>
    <x v="1"/>
    <s v="tier - 1"/>
    <x v="6"/>
    <x v="29"/>
  </r>
  <r>
    <s v="Id1268"/>
    <s v="Martha Patricia"/>
    <n v="36.575000000000003"/>
    <n v="10.98"/>
    <s v="No"/>
    <x v="0"/>
    <s v="No"/>
    <n v="0"/>
    <s v="No"/>
    <x v="0"/>
    <x v="0"/>
    <d v="1974-06-16T00:00:00"/>
    <x v="1267"/>
    <x v="1"/>
    <s v="tier - 1"/>
    <x v="1"/>
    <x v="19"/>
  </r>
  <r>
    <s v="Id1269"/>
    <s v="Alicia"/>
    <n v="23.66"/>
    <n v="5.1100000000000003"/>
    <s v="yes"/>
    <x v="0"/>
    <s v="Yes"/>
    <n v="1"/>
    <s v="No"/>
    <x v="2"/>
    <x v="2"/>
    <d v="1969-07-10T00:00:00"/>
    <x v="1268"/>
    <x v="1"/>
    <s v="tier - 3"/>
    <x v="0"/>
    <x v="15"/>
  </r>
  <r>
    <s v="Id1270"/>
    <s v="Jennifer V."/>
    <n v="18.62"/>
    <n v="10.24"/>
    <s v="No"/>
    <x v="0"/>
    <s v="No"/>
    <n v="0"/>
    <s v="No"/>
    <x v="2"/>
    <x v="0"/>
    <d v="1965-10-21T00:00:00"/>
    <x v="1269"/>
    <x v="2"/>
    <s v="tier - 2"/>
    <x v="1"/>
    <x v="11"/>
  </r>
  <r>
    <s v="Id1271"/>
    <s v="Michael W."/>
    <n v="19.190000000000001"/>
    <n v="7.71"/>
    <s v="yes"/>
    <x v="0"/>
    <s v="No"/>
    <n v="1"/>
    <s v="No"/>
    <x v="2"/>
    <x v="0"/>
    <d v="1975-06-03T00:00:00"/>
    <x v="1270"/>
    <x v="1"/>
    <s v="tier - 2"/>
    <x v="6"/>
    <x v="19"/>
  </r>
  <r>
    <s v="Id1272"/>
    <s v="Eddie C"/>
    <n v="27.5"/>
    <n v="6.03"/>
    <s v="No"/>
    <x v="0"/>
    <s v="No"/>
    <n v="0"/>
    <s v="No"/>
    <x v="1"/>
    <x v="1"/>
    <d v="1977-06-02T00:00:00"/>
    <x v="1271"/>
    <x v="1"/>
    <s v="tier - 3"/>
    <x v="3"/>
    <x v="16"/>
  </r>
  <r>
    <s v="Id1273"/>
    <s v="Maxime M"/>
    <n v="27.36"/>
    <n v="5.96"/>
    <s v="No"/>
    <x v="0"/>
    <s v="Yes"/>
    <n v="1"/>
    <s v="No"/>
    <x v="1"/>
    <x v="1"/>
    <d v="1979-06-17T00:00:00"/>
    <x v="1272"/>
    <x v="0"/>
    <s v="tier - 2"/>
    <x v="7"/>
    <x v="18"/>
  </r>
  <r>
    <s v="Id1274"/>
    <s v="Mark D"/>
    <n v="20.350000000000001"/>
    <n v="4.16"/>
    <s v="No"/>
    <x v="0"/>
    <s v="No"/>
    <n v="0"/>
    <s v="No"/>
    <x v="2"/>
    <x v="2"/>
    <d v="1977-09-15T00:00:00"/>
    <x v="1273"/>
    <x v="1"/>
    <s v="tier - 2"/>
    <x v="0"/>
    <x v="1"/>
  </r>
  <r>
    <s v="Id1275"/>
    <s v="Adam"/>
    <n v="24.035"/>
    <n v="6.11"/>
    <s v="No"/>
    <x v="0"/>
    <s v="No"/>
    <n v="0"/>
    <s v="No"/>
    <x v="2"/>
    <x v="1"/>
    <d v="1977-09-12T00:00:00"/>
    <x v="1274"/>
    <x v="2"/>
    <s v="tier - 2"/>
    <x v="4"/>
    <x v="1"/>
  </r>
  <r>
    <s v="Id1276"/>
    <s v="Justin M"/>
    <n v="23.56"/>
    <n v="5.97"/>
    <s v="No"/>
    <x v="0"/>
    <s v="No"/>
    <n v="0"/>
    <s v="No"/>
    <x v="2"/>
    <x v="1"/>
    <d v="1977-06-24T00:00:00"/>
    <x v="1275"/>
    <x v="1"/>
    <s v="tier - 1"/>
    <x v="9"/>
    <x v="1"/>
  </r>
  <r>
    <s v="Id1277"/>
    <s v="Svetlana V."/>
    <n v="27.17"/>
    <n v="10.81"/>
    <s v="No"/>
    <x v="0"/>
    <s v="No"/>
    <n v="2"/>
    <s v="No"/>
    <x v="1"/>
    <x v="0"/>
    <d v="1973-11-11T00:00:00"/>
    <x v="1276"/>
    <x v="1"/>
    <s v="tier - 1"/>
    <x v="0"/>
    <x v="29"/>
  </r>
  <r>
    <s v="Id1278"/>
    <s v="Jana L"/>
    <n v="34.32"/>
    <n v="5.7"/>
    <s v="yes"/>
    <x v="0"/>
    <s v="Yes"/>
    <n v="1"/>
    <s v="No"/>
    <x v="0"/>
    <x v="1"/>
    <d v="1983-12-25T00:00:00"/>
    <x v="1277"/>
    <x v="1"/>
    <s v="tier - 3"/>
    <x v="0"/>
    <x v="33"/>
  </r>
  <r>
    <s v="Id1279"/>
    <s v="Laura"/>
    <n v="23.87"/>
    <n v="4.7699999999999996"/>
    <s v="yes"/>
    <x v="0"/>
    <s v="Yes"/>
    <n v="1"/>
    <s v="No"/>
    <x v="2"/>
    <x v="2"/>
    <d v="1983-09-30T00:00:00"/>
    <x v="1278"/>
    <x v="1"/>
    <s v="tier - 1"/>
    <x v="0"/>
    <x v="33"/>
  </r>
  <r>
    <s v="Id1280"/>
    <s v="Torrey C III"/>
    <n v="30.15"/>
    <n v="4.25"/>
    <s v="No"/>
    <x v="0"/>
    <s v="No"/>
    <n v="1"/>
    <s v="No"/>
    <x v="0"/>
    <x v="2"/>
    <d v="1987-09-11T00:00:00"/>
    <x v="1279"/>
    <x v="1"/>
    <s v="tier - 2"/>
    <x v="14"/>
    <x v="38"/>
  </r>
  <r>
    <s v="Id1281"/>
    <s v="Paul"/>
    <n v="26.36"/>
    <n v="5.52"/>
    <s v="No"/>
    <x v="0"/>
    <s v="No"/>
    <n v="0"/>
    <s v="No"/>
    <x v="1"/>
    <x v="2"/>
    <d v="1982-08-06T00:00:00"/>
    <x v="1280"/>
    <x v="1"/>
    <s v="tier - 2"/>
    <x v="14"/>
    <x v="37"/>
  </r>
  <r>
    <s v="Id1282"/>
    <s v="Jennifer D."/>
    <n v="45.32"/>
    <n v="6.53"/>
    <s v="yes"/>
    <x v="0"/>
    <s v="No"/>
    <n v="1"/>
    <s v="No"/>
    <x v="0"/>
    <x v="0"/>
    <d v="1975-12-26T00:00:00"/>
    <x v="1281"/>
    <x v="1"/>
    <s v="tier - 3"/>
    <x v="0"/>
    <x v="23"/>
  </r>
  <r>
    <s v="Id1283"/>
    <s v="Erik"/>
    <n v="31.93"/>
    <n v="4.82"/>
    <s v="yes"/>
    <x v="0"/>
    <s v="No"/>
    <n v="1"/>
    <s v="No"/>
    <x v="0"/>
    <x v="2"/>
    <d v="1988-06-21T00:00:00"/>
    <x v="1282"/>
    <x v="1"/>
    <s v="tier - 1"/>
    <x v="1"/>
    <x v="24"/>
  </r>
  <r>
    <s v="Id1284"/>
    <s v="Lana J"/>
    <n v="36"/>
    <n v="11.94"/>
    <s v="yes"/>
    <x v="0"/>
    <s v="No"/>
    <n v="1"/>
    <s v="No"/>
    <x v="0"/>
    <x v="0"/>
    <d v="1975-09-21T00:00:00"/>
    <x v="1283"/>
    <x v="1"/>
    <s v="tier - 1"/>
    <x v="3"/>
    <x v="23"/>
  </r>
  <r>
    <s v="Id1285"/>
    <s v="Rebecca E"/>
    <n v="32"/>
    <n v="7.85"/>
    <s v="yes"/>
    <x v="0"/>
    <s v="No"/>
    <n v="1"/>
    <s v="No"/>
    <x v="0"/>
    <x v="0"/>
    <d v="1975-10-06T00:00:00"/>
    <x v="1284"/>
    <x v="1"/>
    <s v="tier - 2"/>
    <x v="3"/>
    <x v="23"/>
  </r>
  <r>
    <s v="Id1286"/>
    <s v="Katie M."/>
    <n v="29.37"/>
    <n v="8.01"/>
    <s v="yes"/>
    <x v="0"/>
    <s v="No"/>
    <n v="1"/>
    <s v="No"/>
    <x v="1"/>
    <x v="0"/>
    <d v="1983-09-12T00:00:00"/>
    <x v="1285"/>
    <x v="1"/>
    <s v="tier - 1"/>
    <x v="0"/>
    <x v="33"/>
  </r>
  <r>
    <s v="Id1287"/>
    <s v="Elizabeth A."/>
    <n v="23.6"/>
    <n v="7.4"/>
    <s v="yes"/>
    <x v="0"/>
    <s v="No"/>
    <n v="1"/>
    <s v="No"/>
    <x v="2"/>
    <x v="0"/>
    <d v="1975-10-06T00:00:00"/>
    <x v="1286"/>
    <x v="1"/>
    <s v="tier - 3"/>
    <x v="3"/>
    <x v="23"/>
  </r>
  <r>
    <s v="Id1288"/>
    <s v="Sarah"/>
    <n v="33.155000000000001"/>
    <n v="8.3800000000000008"/>
    <s v="yes"/>
    <x v="0"/>
    <s v="No"/>
    <n v="0"/>
    <s v="No"/>
    <x v="0"/>
    <x v="0"/>
    <d v="1981-08-27T00:00:00"/>
    <x v="1287"/>
    <x v="1"/>
    <s v="tier - 3"/>
    <x v="2"/>
    <x v="36"/>
  </r>
  <r>
    <s v="Id1289"/>
    <s v="Annie J."/>
    <n v="24.32"/>
    <n v="11.56"/>
    <s v="yes"/>
    <x v="0"/>
    <s v="No"/>
    <n v="1"/>
    <s v="No"/>
    <x v="2"/>
    <x v="0"/>
    <d v="1983-06-24T00:00:00"/>
    <x v="1288"/>
    <x v="1"/>
    <s v="tier - 3"/>
    <x v="2"/>
    <x v="33"/>
  </r>
  <r>
    <s v="Id1290"/>
    <s v="Annie"/>
    <n v="36.299999999999997"/>
    <n v="4.6100000000000003"/>
    <s v="No"/>
    <x v="0"/>
    <s v="No"/>
    <n v="0"/>
    <s v="No"/>
    <x v="0"/>
    <x v="2"/>
    <d v="1977-09-26T00:00:00"/>
    <x v="1289"/>
    <x v="1"/>
    <s v="tier - 2"/>
    <x v="0"/>
    <x v="1"/>
  </r>
  <r>
    <s v="Id1291"/>
    <s v="Lindsey"/>
    <n v="34.4"/>
    <n v="4.95"/>
    <s v="No"/>
    <x v="0"/>
    <s v="Yes"/>
    <n v="1"/>
    <s v="No"/>
    <x v="0"/>
    <x v="2"/>
    <d v="1979-08-13T00:00:00"/>
    <x v="1290"/>
    <x v="1"/>
    <s v="tier - 2"/>
    <x v="3"/>
    <x v="18"/>
  </r>
  <r>
    <s v="Id1292"/>
    <s v="Laura"/>
    <n v="30.9"/>
    <n v="5.04"/>
    <s v="No"/>
    <x v="0"/>
    <s v="No"/>
    <n v="0"/>
    <s v="No"/>
    <x v="0"/>
    <x v="2"/>
    <d v="1977-10-29T00:00:00"/>
    <x v="1291"/>
    <x v="1"/>
    <s v="tier - 3"/>
    <x v="3"/>
    <x v="1"/>
  </r>
  <r>
    <s v="Id1293"/>
    <s v="Amy T"/>
    <n v="28.6"/>
    <n v="5.42"/>
    <s v="No"/>
    <x v="0"/>
    <s v="No"/>
    <n v="0"/>
    <s v="No"/>
    <x v="1"/>
    <x v="2"/>
    <d v="1977-07-21T00:00:00"/>
    <x v="1292"/>
    <x v="1"/>
    <s v="tier - 1"/>
    <x v="0"/>
    <x v="1"/>
  </r>
  <r>
    <s v="Id1294"/>
    <s v="Katarina D"/>
    <n v="27.83"/>
    <n v="5.39"/>
    <s v="No"/>
    <x v="0"/>
    <s v="No"/>
    <n v="0"/>
    <s v="No"/>
    <x v="1"/>
    <x v="2"/>
    <d v="1977-08-26T00:00:00"/>
    <x v="1293"/>
    <x v="1"/>
    <s v="tier - 2"/>
    <x v="0"/>
    <x v="1"/>
  </r>
  <r>
    <s v="Id1295"/>
    <s v="B.j."/>
    <n v="39.64"/>
    <n v="6"/>
    <s v="No"/>
    <x v="0"/>
    <s v="Yes"/>
    <n v="1"/>
    <s v="No"/>
    <x v="0"/>
    <x v="1"/>
    <d v="1993-07-10T00:00:00"/>
    <x v="1294"/>
    <x v="1"/>
    <s v="tier - 1"/>
    <x v="1"/>
    <x v="20"/>
  </r>
  <r>
    <s v="Id1296"/>
    <s v="Alison"/>
    <n v="38.479999999999997"/>
    <n v="6.02"/>
    <s v="No"/>
    <x v="0"/>
    <s v="No"/>
    <n v="1"/>
    <s v="No"/>
    <x v="0"/>
    <x v="1"/>
    <d v="1992-09-09T00:00:00"/>
    <x v="1295"/>
    <x v="1"/>
    <s v="tier - 2"/>
    <x v="1"/>
    <x v="34"/>
  </r>
  <r>
    <s v="Id1297"/>
    <s v="Neil K."/>
    <n v="36.200000000000003"/>
    <n v="4.62"/>
    <s v="No"/>
    <x v="0"/>
    <s v="No"/>
    <n v="2"/>
    <s v="No"/>
    <x v="0"/>
    <x v="2"/>
    <d v="1972-09-26T00:00:00"/>
    <x v="1296"/>
    <x v="1"/>
    <s v="tier - 3"/>
    <x v="3"/>
    <x v="28"/>
  </r>
  <r>
    <s v="Id1298"/>
    <s v=".  Anne Hunter"/>
    <n v="27.13"/>
    <n v="5.59"/>
    <s v="No"/>
    <x v="0"/>
    <s v="No"/>
    <n v="1"/>
    <s v="No"/>
    <x v="1"/>
    <x v="2"/>
    <d v="1984-10-19T00:00:00"/>
    <x v="1297"/>
    <x v="1"/>
    <s v="tier - 2"/>
    <x v="15"/>
    <x v="31"/>
  </r>
  <r>
    <s v="Id1299"/>
    <s v="Sandra"/>
    <n v="20.75"/>
    <n v="5.18"/>
    <s v="yes"/>
    <x v="0"/>
    <s v="No"/>
    <n v="2"/>
    <s v="No"/>
    <x v="2"/>
    <x v="2"/>
    <d v="1966-07-12T00:00:00"/>
    <x v="1298"/>
    <x v="2"/>
    <s v="tier - 1"/>
    <x v="0"/>
    <x v="25"/>
  </r>
  <r>
    <s v="Id1300"/>
    <s v="Robert"/>
    <n v="26.6"/>
    <n v="6.29"/>
    <s v="No"/>
    <x v="0"/>
    <s v="No"/>
    <n v="2"/>
    <s v="No"/>
    <x v="1"/>
    <x v="1"/>
    <d v="1972-08-04T00:00:00"/>
    <x v="1299"/>
    <x v="2"/>
    <s v="tier - 1"/>
    <x v="3"/>
    <x v="28"/>
  </r>
  <r>
    <s v="Id1301"/>
    <s v="Rodney"/>
    <n v="25.3"/>
    <n v="4.49"/>
    <s v="No"/>
    <x v="0"/>
    <s v="No"/>
    <n v="2"/>
    <s v="No"/>
    <x v="1"/>
    <x v="2"/>
    <d v="1972-09-09T00:00:00"/>
    <x v="1300"/>
    <x v="1"/>
    <s v="tier - 3"/>
    <x v="0"/>
    <x v="28"/>
  </r>
  <r>
    <s v="Id1302"/>
    <s v="Carl R"/>
    <n v="18.84"/>
    <n v="11.82"/>
    <s v="yes"/>
    <x v="0"/>
    <s v="Yes"/>
    <n v="1"/>
    <s v="No"/>
    <x v="2"/>
    <x v="0"/>
    <d v="1963-11-24T00:00:00"/>
    <x v="1301"/>
    <x v="2"/>
    <s v="tier - 2"/>
    <x v="0"/>
    <x v="8"/>
  </r>
  <r>
    <s v="Id1303"/>
    <s v="Maximilian"/>
    <n v="19.57"/>
    <n v="7.41"/>
    <s v="yes"/>
    <x v="0"/>
    <s v="No"/>
    <n v="1"/>
    <s v="No"/>
    <x v="2"/>
    <x v="0"/>
    <d v="1975-12-28T00:00:00"/>
    <x v="1302"/>
    <x v="2"/>
    <s v="tier - 2"/>
    <x v="1"/>
    <x v="23"/>
  </r>
  <r>
    <s v="Id1304"/>
    <s v="Erik"/>
    <n v="30.495000000000001"/>
    <n v="5.97"/>
    <s v="No"/>
    <x v="0"/>
    <s v="No"/>
    <n v="0"/>
    <s v="No"/>
    <x v="0"/>
    <x v="1"/>
    <d v="1977-07-04T00:00:00"/>
    <x v="1303"/>
    <x v="2"/>
    <s v="tier - 1"/>
    <x v="1"/>
    <x v="1"/>
  </r>
  <r>
    <s v="Id1305"/>
    <s v="Christopher"/>
    <n v="30.114999999999998"/>
    <n v="5.74"/>
    <s v="No"/>
    <x v="0"/>
    <s v="Yes"/>
    <n v="1"/>
    <s v="No"/>
    <x v="0"/>
    <x v="1"/>
    <d v="1979-10-11T00:00:00"/>
    <x v="1304"/>
    <x v="1"/>
    <s v="tier - 2"/>
    <x v="1"/>
    <x v="18"/>
  </r>
  <r>
    <s v="Id1306"/>
    <s v="Eirik"/>
    <n v="24.78"/>
    <n v="9.85"/>
    <s v="No"/>
    <x v="0"/>
    <s v="No"/>
    <n v="0"/>
    <s v="No"/>
    <x v="2"/>
    <x v="0"/>
    <d v="1971-07-18T00:00:00"/>
    <x v="1305"/>
    <x v="1"/>
    <s v="tier - 3"/>
    <x v="0"/>
    <x v="13"/>
  </r>
  <r>
    <s v="Id1307"/>
    <s v="Rik"/>
    <n v="24.77"/>
    <n v="7.59"/>
    <s v="No"/>
    <x v="0"/>
    <s v="No"/>
    <n v="0"/>
    <s v="No"/>
    <x v="2"/>
    <x v="0"/>
    <d v="1971-11-04T00:00:00"/>
    <x v="1306"/>
    <x v="1"/>
    <s v="tier - 3"/>
    <x v="0"/>
    <x v="13"/>
  </r>
  <r>
    <s v="Id1308"/>
    <s v="Matthew R"/>
    <n v="16.579999999999998"/>
    <n v="6.98"/>
    <s v="yes"/>
    <x v="0"/>
    <s v="Yes"/>
    <n v="1"/>
    <s v="No"/>
    <x v="3"/>
    <x v="0"/>
    <d v="1963-12-21T00:00:00"/>
    <x v="1307"/>
    <x v="2"/>
    <s v="tier - 3"/>
    <x v="1"/>
    <x v="8"/>
  </r>
  <r>
    <s v="Id1309"/>
    <s v="Daniel G"/>
    <n v="38.17"/>
    <n v="4.7300000000000004"/>
    <s v="yes"/>
    <x v="0"/>
    <s v="No"/>
    <n v="0"/>
    <s v="No"/>
    <x v="0"/>
    <x v="2"/>
    <d v="1976-11-12T00:00:00"/>
    <x v="1308"/>
    <x v="1"/>
    <s v="tier - 1"/>
    <x v="0"/>
    <x v="16"/>
  </r>
  <r>
    <s v="Id1310"/>
    <s v="Yannick"/>
    <n v="39.424999999999997"/>
    <n v="4.76"/>
    <s v="yes"/>
    <x v="0"/>
    <s v="No"/>
    <n v="0"/>
    <s v="No"/>
    <x v="0"/>
    <x v="2"/>
    <d v="1976-09-07T00:00:00"/>
    <x v="1309"/>
    <x v="2"/>
    <s v="tier - 1"/>
    <x v="4"/>
    <x v="16"/>
  </r>
  <r>
    <s v="Id1311"/>
    <s v="Sean R"/>
    <n v="33.44"/>
    <n v="6.24"/>
    <s v="yes"/>
    <x v="0"/>
    <s v="No"/>
    <n v="0"/>
    <s v="No"/>
    <x v="0"/>
    <x v="1"/>
    <d v="1976-10-20T00:00:00"/>
    <x v="1310"/>
    <x v="2"/>
    <s v="tier - 2"/>
    <x v="4"/>
    <x v="16"/>
  </r>
  <r>
    <s v="Id1312"/>
    <s v="Peter"/>
    <n v="33.344999999999999"/>
    <n v="5.44"/>
    <s v="yes"/>
    <x v="0"/>
    <s v="No"/>
    <n v="0"/>
    <s v="No"/>
    <x v="0"/>
    <x v="2"/>
    <d v="1976-06-12T00:00:00"/>
    <x v="1311"/>
    <x v="2"/>
    <s v="tier - 2"/>
    <x v="4"/>
    <x v="16"/>
  </r>
  <r>
    <s v="Id1313"/>
    <s v="Sara A."/>
    <n v="38.79"/>
    <n v="5.08"/>
    <s v="No"/>
    <x v="0"/>
    <s v="Yes"/>
    <n v="1"/>
    <s v="No"/>
    <x v="0"/>
    <x v="2"/>
    <d v="1993-10-22T00:00:00"/>
    <x v="1312"/>
    <x v="1"/>
    <s v="tier - 1"/>
    <x v="1"/>
    <x v="20"/>
  </r>
  <r>
    <s v="Id1314"/>
    <s v="Erin C."/>
    <n v="30.684999999999999"/>
    <n v="4.87"/>
    <s v="No"/>
    <x v="0"/>
    <s v="Yes"/>
    <n v="1"/>
    <s v="No"/>
    <x v="0"/>
    <x v="2"/>
    <d v="1979-12-07T00:00:00"/>
    <x v="1313"/>
    <x v="1"/>
    <s v="tier - 2"/>
    <x v="1"/>
    <x v="18"/>
  </r>
  <r>
    <s v="Id1315"/>
    <s v="Thibaud"/>
    <n v="22.135000000000002"/>
    <n v="8.17"/>
    <s v="No"/>
    <x v="0"/>
    <s v="No"/>
    <n v="0"/>
    <s v="No"/>
    <x v="2"/>
    <x v="0"/>
    <d v="1978-11-26T00:00:00"/>
    <x v="1314"/>
    <x v="2"/>
    <s v="tier - 3"/>
    <x v="4"/>
    <x v="9"/>
  </r>
  <r>
    <s v="Id1316"/>
    <s v="Lisa"/>
    <n v="33.33"/>
    <n v="7.61"/>
    <s v="No"/>
    <x v="0"/>
    <s v="No"/>
    <n v="0"/>
    <s v="No"/>
    <x v="0"/>
    <x v="0"/>
    <d v="1974-08-06T00:00:00"/>
    <x v="1315"/>
    <x v="1"/>
    <s v="tier - 3"/>
    <x v="0"/>
    <x v="19"/>
  </r>
  <r>
    <s v="Id1317"/>
    <s v="Gretchen K."/>
    <n v="31.13"/>
    <n v="10.1"/>
    <s v="No"/>
    <x v="0"/>
    <s v="No"/>
    <n v="0"/>
    <s v="No"/>
    <x v="0"/>
    <x v="0"/>
    <d v="1974-10-22T00:00:00"/>
    <x v="1316"/>
    <x v="1"/>
    <s v="tier - 2"/>
    <x v="0"/>
    <x v="19"/>
  </r>
  <r>
    <s v="Id1318"/>
    <s v="Martina"/>
    <n v="28.9"/>
    <n v="11.24"/>
    <s v="No"/>
    <x v="0"/>
    <s v="No"/>
    <n v="0"/>
    <s v="No"/>
    <x v="1"/>
    <x v="0"/>
    <d v="1974-07-26T00:00:00"/>
    <x v="1317"/>
    <x v="1"/>
    <s v="tier - 2"/>
    <x v="3"/>
    <x v="19"/>
  </r>
  <r>
    <s v="Id1319"/>
    <s v="Dustin J"/>
    <n v="43.31"/>
    <n v="6.1"/>
    <s v="yes"/>
    <x v="1"/>
    <s v="No"/>
    <n v="1"/>
    <s v="No"/>
    <x v="0"/>
    <x v="1"/>
    <d v="2000-12-28T00:00:00"/>
    <x v="1318"/>
    <x v="1"/>
    <s v="tier - 1"/>
    <x v="8"/>
    <x v="43"/>
  </r>
  <r>
    <s v="Id1320"/>
    <s v="Kelsey"/>
    <n v="22.8"/>
    <n v="6.98"/>
    <s v="No"/>
    <x v="0"/>
    <s v="No"/>
    <n v="0"/>
    <s v="No"/>
    <x v="2"/>
    <x v="0"/>
    <d v="1974-08-05T00:00:00"/>
    <x v="1319"/>
    <x v="1"/>
    <s v="tier - 1"/>
    <x v="3"/>
    <x v="19"/>
  </r>
  <r>
    <s v="Id1321"/>
    <s v="Daniel V."/>
    <n v="19.09"/>
    <n v="4"/>
    <s v="yes"/>
    <x v="0"/>
    <s v="No"/>
    <n v="1"/>
    <s v="No"/>
    <x v="2"/>
    <x v="2"/>
    <d v="1964-06-05T00:00:00"/>
    <x v="1320"/>
    <x v="2"/>
    <s v="tier - 3"/>
    <x v="0"/>
    <x v="8"/>
  </r>
  <r>
    <s v="Id1322"/>
    <s v="Saeger"/>
    <n v="23.37"/>
    <n v="4.2300000000000004"/>
    <s v="No"/>
    <x v="0"/>
    <s v="No"/>
    <n v="0"/>
    <s v="No"/>
    <x v="2"/>
    <x v="2"/>
    <d v="1982-09-27T00:00:00"/>
    <x v="1321"/>
    <x v="1"/>
    <s v="tier - 2"/>
    <x v="2"/>
    <x v="37"/>
  </r>
  <r>
    <s v="Id1323"/>
    <s v="Buzunesh"/>
    <n v="33.44"/>
    <n v="4.72"/>
    <s v="yes"/>
    <x v="0"/>
    <s v="No"/>
    <n v="0"/>
    <s v="No"/>
    <x v="0"/>
    <x v="2"/>
    <d v="1976-07-02T00:00:00"/>
    <x v="1322"/>
    <x v="1"/>
    <s v="tier - 2"/>
    <x v="0"/>
    <x v="16"/>
  </r>
  <r>
    <s v="Id1324"/>
    <s v="Mirte"/>
    <n v="28.05"/>
    <n v="5.63"/>
    <s v="yes"/>
    <x v="0"/>
    <s v="No"/>
    <n v="0"/>
    <s v="No"/>
    <x v="1"/>
    <x v="2"/>
    <d v="1976-10-30T00:00:00"/>
    <x v="1323"/>
    <x v="1"/>
    <s v="tier - 2"/>
    <x v="0"/>
    <x v="16"/>
  </r>
  <r>
    <s v="Id1325"/>
    <s v="Megan"/>
    <n v="27.72"/>
    <n v="5.83"/>
    <s v="yes"/>
    <x v="0"/>
    <s v="No"/>
    <n v="0"/>
    <s v="No"/>
    <x v="1"/>
    <x v="1"/>
    <d v="1976-06-03T00:00:00"/>
    <x v="1324"/>
    <x v="1"/>
    <s v="tier - 3"/>
    <x v="0"/>
    <x v="23"/>
  </r>
  <r>
    <s v="Id1326"/>
    <s v="Kerry A."/>
    <n v="29.81"/>
    <n v="9.23"/>
    <s v="No"/>
    <x v="0"/>
    <s v="No"/>
    <n v="0"/>
    <s v="No"/>
    <x v="1"/>
    <x v="0"/>
    <d v="1978-09-30T00:00:00"/>
    <x v="1325"/>
    <x v="1"/>
    <s v="tier - 2"/>
    <x v="0"/>
    <x v="9"/>
  </r>
  <r>
    <s v="Id1327"/>
    <s v="Kristin"/>
    <n v="23.98"/>
    <n v="9.89"/>
    <s v="No"/>
    <x v="0"/>
    <s v="No"/>
    <n v="0"/>
    <s v="No"/>
    <x v="2"/>
    <x v="0"/>
    <d v="1978-09-24T00:00:00"/>
    <x v="1326"/>
    <x v="1"/>
    <s v="tier - 3"/>
    <x v="0"/>
    <x v="9"/>
  </r>
  <r>
    <s v="Id1328"/>
    <s v="Christopher R."/>
    <n v="17.34"/>
    <n v="12"/>
    <s v="No"/>
    <x v="0"/>
    <s v="No"/>
    <n v="0"/>
    <s v="No"/>
    <x v="3"/>
    <x v="0"/>
    <d v="1962-09-23T00:00:00"/>
    <x v="1327"/>
    <x v="2"/>
    <s v="tier - 3"/>
    <x v="0"/>
    <x v="5"/>
  </r>
  <r>
    <s v="Id1329"/>
    <s v=".  Elizabeth A"/>
    <n v="40.39"/>
    <n v="4.24"/>
    <s v="yes"/>
    <x v="0"/>
    <s v="Yes"/>
    <n v="1"/>
    <s v="No"/>
    <x v="0"/>
    <x v="2"/>
    <d v="1997-09-21T00:00:00"/>
    <x v="1328"/>
    <x v="1"/>
    <s v="tier - 1"/>
    <x v="12"/>
    <x v="30"/>
  </r>
  <r>
    <s v="Id1330"/>
    <s v="Andrew"/>
    <n v="25.96"/>
    <n v="4.68"/>
    <s v="yes"/>
    <x v="0"/>
    <s v="Yes"/>
    <n v="1"/>
    <s v="No"/>
    <x v="1"/>
    <x v="2"/>
    <d v="1983-10-08T00:00:00"/>
    <x v="1329"/>
    <x v="1"/>
    <s v="tier - 2"/>
    <x v="16"/>
    <x v="33"/>
  </r>
  <r>
    <s v="Id1331"/>
    <s v="Dawn M."/>
    <n v="17.68"/>
    <n v="8.57"/>
    <s v="yes"/>
    <x v="0"/>
    <s v="Yes"/>
    <n v="1"/>
    <s v="No"/>
    <x v="3"/>
    <x v="0"/>
    <d v="1963-12-05T00:00:00"/>
    <x v="1330"/>
    <x v="2"/>
    <s v="tier - 1"/>
    <x v="0"/>
    <x v="8"/>
  </r>
  <r>
    <s v="Id1332"/>
    <s v="Jonathan P"/>
    <n v="30.875"/>
    <n v="4.0999999999999996"/>
    <s v="No"/>
    <x v="0"/>
    <s v="No"/>
    <n v="0"/>
    <s v="No"/>
    <x v="0"/>
    <x v="2"/>
    <d v="1982-09-28T00:00:00"/>
    <x v="1331"/>
    <x v="2"/>
    <s v="tier - 3"/>
    <x v="1"/>
    <x v="37"/>
  </r>
  <r>
    <s v="Id1333"/>
    <s v=".  Gina"/>
    <n v="30.81"/>
    <n v="4.49"/>
    <s v="No"/>
    <x v="0"/>
    <s v="No"/>
    <n v="0"/>
    <s v="No"/>
    <x v="0"/>
    <x v="2"/>
    <d v="1990-10-21T00:00:00"/>
    <x v="1332"/>
    <x v="1"/>
    <s v="tier - 3"/>
    <x v="15"/>
    <x v="41"/>
  </r>
  <r>
    <s v="Id1334"/>
    <s v="Dino"/>
    <n v="36.85"/>
    <n v="8.8000000000000007"/>
    <s v="No"/>
    <x v="0"/>
    <s v="No"/>
    <n v="2"/>
    <s v="No"/>
    <x v="0"/>
    <x v="0"/>
    <d v="1973-06-03T00:00:00"/>
    <x v="1333"/>
    <x v="1"/>
    <s v="tier - 2"/>
    <x v="0"/>
    <x v="28"/>
  </r>
  <r>
    <s v="Id1335"/>
    <s v="Jan"/>
    <n v="35.86"/>
    <n v="7.93"/>
    <s v="No"/>
    <x v="0"/>
    <s v="No"/>
    <n v="2"/>
    <s v="No"/>
    <x v="0"/>
    <x v="0"/>
    <d v="1973-10-30T00:00:00"/>
    <x v="1334"/>
    <x v="2"/>
    <s v="tier - 1"/>
    <x v="0"/>
    <x v="29"/>
  </r>
  <r>
    <s v="Id1336"/>
    <s v="Jonathan E."/>
    <n v="30.3"/>
    <n v="9.4499999999999993"/>
    <s v="No"/>
    <x v="0"/>
    <s v="No"/>
    <n v="2"/>
    <s v="No"/>
    <x v="0"/>
    <x v="0"/>
    <d v="1973-08-16T00:00:00"/>
    <x v="1335"/>
    <x v="2"/>
    <s v="tier - 1"/>
    <x v="3"/>
    <x v="29"/>
  </r>
  <r>
    <s v="Id1337"/>
    <s v="Mark A"/>
    <n v="32.015000000000001"/>
    <n v="7.67"/>
    <s v="No"/>
    <x v="0"/>
    <s v="No"/>
    <n v="0"/>
    <s v="No"/>
    <x v="0"/>
    <x v="0"/>
    <d v="1978-08-01T00:00:00"/>
    <x v="1336"/>
    <x v="2"/>
    <s v="tier - 1"/>
    <x v="1"/>
    <x v="9"/>
  </r>
  <r>
    <s v="Id1338"/>
    <s v=".  Mary"/>
    <n v="25.06"/>
    <n v="10.53"/>
    <s v="No"/>
    <x v="0"/>
    <s v="No"/>
    <n v="2"/>
    <s v="No"/>
    <x v="1"/>
    <x v="0"/>
    <d v="1973-11-11T00:00:00"/>
    <x v="1337"/>
    <x v="1"/>
    <s v="tier - 2"/>
    <x v="0"/>
    <x v="29"/>
  </r>
  <r>
    <s v="Id1339"/>
    <s v="Samuel"/>
    <n v="18.829999999999998"/>
    <n v="10.08"/>
    <s v="yes"/>
    <x v="0"/>
    <s v="No"/>
    <n v="0"/>
    <s v="No"/>
    <x v="2"/>
    <x v="0"/>
    <d v="1967-12-10T00:00:00"/>
    <x v="1338"/>
    <x v="2"/>
    <s v="tier - 1"/>
    <x v="1"/>
    <x v="22"/>
  </r>
  <r>
    <s v="Id1340"/>
    <s v="Stan J"/>
    <n v="47.52"/>
    <n v="11.39"/>
    <s v="yes"/>
    <x v="0"/>
    <s v="No"/>
    <n v="1"/>
    <s v="No"/>
    <x v="0"/>
    <x v="0"/>
    <d v="1975-11-21T00:00:00"/>
    <x v="1339"/>
    <x v="2"/>
    <s v="tier - 3"/>
    <x v="0"/>
    <x v="23"/>
  </r>
  <r>
    <s v="Id1341"/>
    <s v=".  Jessica L."/>
    <n v="37.82"/>
    <n v="6.36"/>
    <s v="No"/>
    <x v="0"/>
    <s v="No"/>
    <n v="0"/>
    <s v="No"/>
    <x v="0"/>
    <x v="1"/>
    <d v="1994-08-12T00:00:00"/>
    <x v="1340"/>
    <x v="1"/>
    <s v="tier - 2"/>
    <x v="12"/>
    <x v="6"/>
  </r>
  <r>
    <s v="Id1342"/>
    <s v="Krysta"/>
    <n v="44.16"/>
    <n v="5.31"/>
    <s v="yes"/>
    <x v="0"/>
    <s v="No"/>
    <n v="0"/>
    <s v="No"/>
    <x v="0"/>
    <x v="2"/>
    <d v="2001-11-28T00:00:00"/>
    <x v="1341"/>
    <x v="1"/>
    <s v="tier - 2"/>
    <x v="1"/>
    <x v="46"/>
  </r>
  <r>
    <s v="Id1343"/>
    <s v=".  Natascia"/>
    <n v="37.049999999999997"/>
    <n v="4.74"/>
    <s v="No"/>
    <x v="0"/>
    <s v="Yes"/>
    <n v="1"/>
    <s v="No"/>
    <x v="0"/>
    <x v="2"/>
    <d v="1993-10-07T00:00:00"/>
    <x v="1342"/>
    <x v="1"/>
    <s v="tier - 1"/>
    <x v="12"/>
    <x v="20"/>
  </r>
  <r>
    <s v="Id1344"/>
    <s v="Jenny"/>
    <n v="18.66"/>
    <n v="11.35"/>
    <s v="No"/>
    <x v="0"/>
    <s v="No"/>
    <n v="0"/>
    <s v="No"/>
    <x v="2"/>
    <x v="0"/>
    <d v="1965-06-21T00:00:00"/>
    <x v="1343"/>
    <x v="2"/>
    <s v="tier - 1"/>
    <x v="3"/>
    <x v="11"/>
  </r>
  <r>
    <s v="Id1345"/>
    <s v="Brian"/>
    <n v="36.200000000000003"/>
    <n v="6.81"/>
    <s v="yes"/>
    <x v="0"/>
    <s v="No"/>
    <n v="1"/>
    <s v="No"/>
    <x v="0"/>
    <x v="0"/>
    <d v="1975-11-15T00:00:00"/>
    <x v="1344"/>
    <x v="2"/>
    <s v="tier - 2"/>
    <x v="3"/>
    <x v="23"/>
  </r>
  <r>
    <s v="Id1346"/>
    <s v="Monica"/>
    <n v="18.87"/>
    <n v="8.06"/>
    <s v="No"/>
    <x v="0"/>
    <s v="No"/>
    <n v="0"/>
    <s v="No"/>
    <x v="2"/>
    <x v="0"/>
    <d v="1965-11-11T00:00:00"/>
    <x v="1345"/>
    <x v="2"/>
    <s v="tier - 1"/>
    <x v="0"/>
    <x v="11"/>
  </r>
  <r>
    <s v="Id1347"/>
    <s v="Tyler"/>
    <n v="32.299999999999997"/>
    <n v="6.74"/>
    <s v="yes"/>
    <x v="0"/>
    <s v="No"/>
    <n v="1"/>
    <s v="No"/>
    <x v="0"/>
    <x v="0"/>
    <d v="1975-09-28T00:00:00"/>
    <x v="1346"/>
    <x v="2"/>
    <s v="tier - 3"/>
    <x v="3"/>
    <x v="23"/>
  </r>
  <r>
    <s v="Id1348"/>
    <s v="Kelly C"/>
    <n v="22.64"/>
    <n v="6.54"/>
    <s v="yes"/>
    <x v="0"/>
    <s v="No"/>
    <n v="2"/>
    <s v="No"/>
    <x v="2"/>
    <x v="0"/>
    <d v="1970-07-12T00:00:00"/>
    <x v="1347"/>
    <x v="1"/>
    <s v="tier - 1"/>
    <x v="0"/>
    <x v="2"/>
  </r>
  <r>
    <s v="Id1349"/>
    <s v=".  Emily"/>
    <n v="28.69"/>
    <n v="5.4"/>
    <s v="No"/>
    <x v="0"/>
    <s v="No"/>
    <n v="0"/>
    <s v="No"/>
    <x v="1"/>
    <x v="2"/>
    <d v="1982-07-27T00:00:00"/>
    <x v="1348"/>
    <x v="1"/>
    <s v="tier - 3"/>
    <x v="1"/>
    <x v="37"/>
  </r>
  <r>
    <s v="Id1350"/>
    <s v="James V"/>
    <n v="28.16"/>
    <n v="5.58"/>
    <s v="yes"/>
    <x v="0"/>
    <s v="No"/>
    <n v="0"/>
    <s v="No"/>
    <x v="1"/>
    <x v="2"/>
    <d v="1985-10-28T00:00:00"/>
    <x v="1349"/>
    <x v="1"/>
    <s v="tier - 3"/>
    <x v="1"/>
    <x v="17"/>
  </r>
  <r>
    <s v="Id1351"/>
    <s v="Angie"/>
    <n v="45.54"/>
    <n v="5.84"/>
    <s v="No"/>
    <x v="0"/>
    <s v="Yes"/>
    <n v="1"/>
    <s v="No"/>
    <x v="0"/>
    <x v="1"/>
    <d v="2003-08-12T00:00:00"/>
    <x v="1350"/>
    <x v="1"/>
    <s v="tier - 2"/>
    <x v="1"/>
    <x v="39"/>
  </r>
  <r>
    <s v="Id1352"/>
    <s v="Michael J."/>
    <n v="28.7"/>
    <n v="4.2"/>
    <s v="No"/>
    <x v="0"/>
    <s v="No"/>
    <n v="0"/>
    <s v="No"/>
    <x v="1"/>
    <x v="2"/>
    <d v="1977-12-06T00:00:00"/>
    <x v="1351"/>
    <x v="2"/>
    <s v="tier - 2"/>
    <x v="3"/>
    <x v="1"/>
  </r>
  <r>
    <s v="Id1353"/>
    <s v="Sabina"/>
    <n v="27.74"/>
    <n v="6.06"/>
    <s v="yes"/>
    <x v="0"/>
    <s v="No"/>
    <n v="0"/>
    <s v="No"/>
    <x v="1"/>
    <x v="1"/>
    <d v="1976-11-20T00:00:00"/>
    <x v="1352"/>
    <x v="1"/>
    <s v="tier - 2"/>
    <x v="1"/>
    <x v="16"/>
  </r>
  <r>
    <s v="Id1354"/>
    <s v="Amy C"/>
    <n v="36.954999999999998"/>
    <n v="7.57"/>
    <s v="No"/>
    <x v="0"/>
    <s v="No"/>
    <n v="0"/>
    <s v="No"/>
    <x v="0"/>
    <x v="0"/>
    <d v="1978-12-17T00:00:00"/>
    <x v="1353"/>
    <x v="1"/>
    <s v="tier - 3"/>
    <x v="1"/>
    <x v="9"/>
  </r>
  <r>
    <s v="Id1355"/>
    <s v="Victoria U"/>
    <n v="30.69"/>
    <n v="6.15"/>
    <s v="No"/>
    <x v="0"/>
    <s v="No"/>
    <n v="0"/>
    <s v="No"/>
    <x v="0"/>
    <x v="1"/>
    <d v="1989-08-03T00:00:00"/>
    <x v="1354"/>
    <x v="1"/>
    <s v="tier - 1"/>
    <x v="1"/>
    <x v="4"/>
  </r>
  <r>
    <s v="Id1356"/>
    <s v="Amelia B"/>
    <n v="24.984999999999999"/>
    <n v="4.5599999999999996"/>
    <s v="No"/>
    <x v="0"/>
    <s v="No"/>
    <n v="0"/>
    <s v="No"/>
    <x v="1"/>
    <x v="2"/>
    <d v="1980-06-08T00:00:00"/>
    <x v="1355"/>
    <x v="1"/>
    <s v="tier - 2"/>
    <x v="1"/>
    <x v="18"/>
  </r>
  <r>
    <s v="Id1357"/>
    <s v="Jackie J"/>
    <n v="39.42"/>
    <n v="4.72"/>
    <s v="yes"/>
    <x v="0"/>
    <s v="No"/>
    <n v="1"/>
    <s v="No"/>
    <x v="0"/>
    <x v="2"/>
    <d v="1995-09-18T00:00:00"/>
    <x v="1356"/>
    <x v="1"/>
    <s v="tier - 3"/>
    <x v="1"/>
    <x v="40"/>
  </r>
  <r>
    <s v="Id1358"/>
    <s v="Justin"/>
    <n v="16.8"/>
    <n v="7.98"/>
    <s v="No"/>
    <x v="0"/>
    <s v="No"/>
    <n v="0"/>
    <s v="No"/>
    <x v="3"/>
    <x v="0"/>
    <d v="1962-10-22T00:00:00"/>
    <x v="1357"/>
    <x v="2"/>
    <s v="tier - 1"/>
    <x v="0"/>
    <x v="5"/>
  </r>
  <r>
    <s v="Id1359"/>
    <s v="Kerry"/>
    <n v="23.274999999999999"/>
    <n v="6.26"/>
    <s v="yes"/>
    <x v="0"/>
    <s v="Yes"/>
    <n v="1"/>
    <s v="No"/>
    <x v="2"/>
    <x v="1"/>
    <d v="1983-08-20T00:00:00"/>
    <x v="1358"/>
    <x v="1"/>
    <s v="tier - 3"/>
    <x v="2"/>
    <x v="33"/>
  </r>
  <r>
    <s v="Id1360"/>
    <s v="Cindy G."/>
    <n v="22.8"/>
    <n v="4.29"/>
    <s v="yes"/>
    <x v="0"/>
    <s v="Yes"/>
    <n v="1"/>
    <s v="No"/>
    <x v="2"/>
    <x v="2"/>
    <d v="1983-11-28T00:00:00"/>
    <x v="1359"/>
    <x v="1"/>
    <s v="tier - 1"/>
    <x v="2"/>
    <x v="33"/>
  </r>
  <r>
    <s v="Id1361"/>
    <s v="Gennaro"/>
    <n v="24.3"/>
    <n v="5.43"/>
    <s v="No"/>
    <x v="0"/>
    <s v="No"/>
    <n v="2"/>
    <s v="No"/>
    <x v="2"/>
    <x v="2"/>
    <d v="1972-10-23T00:00:00"/>
    <x v="1360"/>
    <x v="1"/>
    <s v="tier - 2"/>
    <x v="0"/>
    <x v="28"/>
  </r>
  <r>
    <s v="Id1362"/>
    <s v="Terry"/>
    <n v="25.13"/>
    <n v="8"/>
    <s v="yes"/>
    <x v="0"/>
    <s v="No"/>
    <n v="1"/>
    <s v="No"/>
    <x v="1"/>
    <x v="0"/>
    <d v="1975-12-10T00:00:00"/>
    <x v="1361"/>
    <x v="1"/>
    <s v="tier - 2"/>
    <x v="0"/>
    <x v="23"/>
  </r>
  <r>
    <s v="Id1363"/>
    <s v="Patrick J"/>
    <n v="22.72"/>
    <n v="9.9600000000000009"/>
    <s v="yes"/>
    <x v="0"/>
    <s v="No"/>
    <n v="2"/>
    <s v="No"/>
    <x v="2"/>
    <x v="0"/>
    <d v="1970-08-19T00:00:00"/>
    <x v="1362"/>
    <x v="1"/>
    <s v="tier - 2"/>
    <x v="0"/>
    <x v="2"/>
  </r>
  <r>
    <s v="Id1364"/>
    <s v="Keara"/>
    <n v="32.6"/>
    <n v="6.8"/>
    <s v="yes"/>
    <x v="0"/>
    <s v="No"/>
    <n v="0"/>
    <s v="No"/>
    <x v="0"/>
    <x v="0"/>
    <d v="1981-06-28T00:00:00"/>
    <x v="1363"/>
    <x v="1"/>
    <s v="tier - 2"/>
    <x v="3"/>
    <x v="36"/>
  </r>
  <r>
    <s v="Id1365"/>
    <s v="Nicole"/>
    <n v="17.28"/>
    <n v="6.22"/>
    <s v="yes"/>
    <x v="0"/>
    <s v="No"/>
    <n v="2"/>
    <s v="No"/>
    <x v="3"/>
    <x v="1"/>
    <d v="1966-09-09T00:00:00"/>
    <x v="1364"/>
    <x v="2"/>
    <s v="tier - 3"/>
    <x v="1"/>
    <x v="25"/>
  </r>
  <r>
    <s v="Id1366"/>
    <s v=".  Katena"/>
    <n v="27.92"/>
    <n v="5.79"/>
    <s v="No"/>
    <x v="0"/>
    <s v="No"/>
    <n v="1"/>
    <s v="No"/>
    <x v="1"/>
    <x v="1"/>
    <d v="1987-08-29T00:00:00"/>
    <x v="1365"/>
    <x v="1"/>
    <s v="tier - 3"/>
    <x v="15"/>
    <x v="38"/>
  </r>
  <r>
    <s v="Id1367"/>
    <s v="Bean K."/>
    <n v="38.284999999999997"/>
    <n v="5.41"/>
    <s v="No"/>
    <x v="0"/>
    <s v="No"/>
    <n v="0"/>
    <s v="No"/>
    <x v="0"/>
    <x v="2"/>
    <d v="1977-08-20T00:00:00"/>
    <x v="1366"/>
    <x v="1"/>
    <s v="tier - 1"/>
    <x v="2"/>
    <x v="1"/>
  </r>
  <r>
    <s v="Id1368"/>
    <s v="Brian"/>
    <n v="16.48"/>
    <n v="11.05"/>
    <s v="No"/>
    <x v="0"/>
    <s v="No"/>
    <n v="0"/>
    <s v="No"/>
    <x v="3"/>
    <x v="0"/>
    <d v="1962-06-10T00:00:00"/>
    <x v="1367"/>
    <x v="2"/>
    <s v="tier - 2"/>
    <x v="0"/>
    <x v="5"/>
  </r>
  <r>
    <s v="Id1369"/>
    <s v="Jan-Patrick"/>
    <n v="38.57"/>
    <n v="6.27"/>
    <s v="No"/>
    <x v="0"/>
    <s v="No"/>
    <n v="0"/>
    <s v="No"/>
    <x v="0"/>
    <x v="1"/>
    <d v="1994-10-17T00:00:00"/>
    <x v="1368"/>
    <x v="1"/>
    <s v="tier - 3"/>
    <x v="1"/>
    <x v="6"/>
  </r>
  <r>
    <s v="Id1370"/>
    <s v="Jesse J"/>
    <n v="43.85"/>
    <n v="4.7699999999999996"/>
    <s v="yes"/>
    <x v="0"/>
    <s v="No"/>
    <n v="0"/>
    <s v="No"/>
    <x v="0"/>
    <x v="2"/>
    <d v="2001-07-05T00:00:00"/>
    <x v="1369"/>
    <x v="1"/>
    <s v="tier - 2"/>
    <x v="1"/>
    <x v="46"/>
  </r>
  <r>
    <s v="Id1371"/>
    <s v="Lindsey M"/>
    <n v="30.11"/>
    <n v="4.08"/>
    <s v="No"/>
    <x v="0"/>
    <s v="No"/>
    <n v="0"/>
    <s v="No"/>
    <x v="0"/>
    <x v="2"/>
    <d v="1989-10-12T00:00:00"/>
    <x v="1370"/>
    <x v="1"/>
    <s v="tier - 2"/>
    <x v="1"/>
    <x v="4"/>
  </r>
  <r>
    <s v="Id1372"/>
    <s v="Marguerite K."/>
    <n v="31.59"/>
    <n v="6.01"/>
    <s v="No"/>
    <x v="0"/>
    <s v="No"/>
    <n v="0"/>
    <s v="No"/>
    <x v="0"/>
    <x v="1"/>
    <d v="1991-07-21T00:00:00"/>
    <x v="1371"/>
    <x v="1"/>
    <s v="tier - 1"/>
    <x v="1"/>
    <x v="3"/>
  </r>
  <r>
    <s v="Id1373"/>
    <s v="Travis"/>
    <n v="40.15"/>
    <n v="11.84"/>
    <s v="No"/>
    <x v="0"/>
    <s v="No"/>
    <n v="0"/>
    <s v="No"/>
    <x v="0"/>
    <x v="0"/>
    <d v="1974-09-09T00:00:00"/>
    <x v="1372"/>
    <x v="1"/>
    <s v="tier - 3"/>
    <x v="0"/>
    <x v="19"/>
  </r>
  <r>
    <s v="Id1374"/>
    <s v="Ricky"/>
    <n v="40.700000000000003"/>
    <n v="6.27"/>
    <s v="yes"/>
    <x v="0"/>
    <s v="Yes"/>
    <n v="1"/>
    <s v="No"/>
    <x v="0"/>
    <x v="1"/>
    <d v="1997-08-02T00:00:00"/>
    <x v="1373"/>
    <x v="1"/>
    <s v="tier - 3"/>
    <x v="1"/>
    <x v="30"/>
  </r>
  <r>
    <s v="Id1375"/>
    <s v=".  Colleen L."/>
    <n v="40.76"/>
    <n v="5.28"/>
    <s v="No"/>
    <x v="0"/>
    <s v="No"/>
    <n v="0"/>
    <s v="No"/>
    <x v="0"/>
    <x v="2"/>
    <d v="1999-11-25T00:00:00"/>
    <x v="1374"/>
    <x v="1"/>
    <s v="tier - 2"/>
    <x v="12"/>
    <x v="21"/>
  </r>
  <r>
    <s v="Id1376"/>
    <s v="Charlie A"/>
    <n v="29.7"/>
    <n v="7.03"/>
    <s v="No"/>
    <x v="0"/>
    <s v="No"/>
    <n v="0"/>
    <s v="No"/>
    <x v="1"/>
    <x v="0"/>
    <d v="1974-07-06T00:00:00"/>
    <x v="1375"/>
    <x v="0"/>
    <s v="tier - 3"/>
    <x v="0"/>
    <x v="19"/>
  </r>
  <r>
    <s v="Id1377"/>
    <s v="Rick"/>
    <n v="40.58"/>
    <n v="5.32"/>
    <s v="yes"/>
    <x v="0"/>
    <s v="Yes"/>
    <n v="1"/>
    <s v="No"/>
    <x v="0"/>
    <x v="2"/>
    <d v="1997-07-21T00:00:00"/>
    <x v="1376"/>
    <x v="1"/>
    <s v="tier - 1"/>
    <x v="1"/>
    <x v="30"/>
  </r>
  <r>
    <s v="Id1378"/>
    <s v="Lauren C"/>
    <n v="33.06"/>
    <n v="9.59"/>
    <s v="yes"/>
    <x v="0"/>
    <s v="No"/>
    <n v="0"/>
    <s v="No"/>
    <x v="0"/>
    <x v="0"/>
    <d v="1981-06-30T00:00:00"/>
    <x v="1377"/>
    <x v="1"/>
    <s v="tier - 1"/>
    <x v="1"/>
    <x v="36"/>
  </r>
  <r>
    <s v="Id1379"/>
    <s v="Daniel"/>
    <n v="26.62"/>
    <n v="6.15"/>
    <s v="yes"/>
    <x v="0"/>
    <s v="No"/>
    <n v="0"/>
    <s v="No"/>
    <x v="1"/>
    <x v="1"/>
    <d v="1976-10-12T00:00:00"/>
    <x v="1378"/>
    <x v="2"/>
    <s v="tier - 2"/>
    <x v="0"/>
    <x v="16"/>
  </r>
  <r>
    <s v="Id1380"/>
    <s v="Jaime"/>
    <n v="37.1"/>
    <n v="11.08"/>
    <s v="No"/>
    <x v="0"/>
    <s v="No"/>
    <n v="0"/>
    <s v="No"/>
    <x v="0"/>
    <x v="0"/>
    <d v="1978-11-04T00:00:00"/>
    <x v="1379"/>
    <x v="0"/>
    <s v="tier - 1"/>
    <x v="3"/>
    <x v="9"/>
  </r>
  <r>
    <s v="Id1381"/>
    <s v="Erik R"/>
    <n v="18.28"/>
    <n v="7.95"/>
    <s v="No"/>
    <x v="0"/>
    <s v="No"/>
    <n v="0"/>
    <s v="No"/>
    <x v="3"/>
    <x v="0"/>
    <d v="1965-07-18T00:00:00"/>
    <x v="1380"/>
    <x v="2"/>
    <s v="tier - 2"/>
    <x v="0"/>
    <x v="11"/>
  </r>
  <r>
    <s v="Id1382"/>
    <s v="Katie"/>
    <n v="35.814999999999998"/>
    <n v="6.23"/>
    <s v="No"/>
    <x v="0"/>
    <s v="No"/>
    <n v="0"/>
    <s v="No"/>
    <x v="0"/>
    <x v="1"/>
    <d v="1977-07-29T00:00:00"/>
    <x v="1381"/>
    <x v="1"/>
    <s v="tier - 3"/>
    <x v="1"/>
    <x v="1"/>
  </r>
  <r>
    <s v="Id1383"/>
    <s v="Thomas A"/>
    <n v="30.69"/>
    <n v="6.5"/>
    <s v="No"/>
    <x v="0"/>
    <s v="No"/>
    <n v="0"/>
    <s v="No"/>
    <x v="0"/>
    <x v="0"/>
    <d v="1978-07-04T00:00:00"/>
    <x v="1382"/>
    <x v="2"/>
    <s v="tier - 2"/>
    <x v="0"/>
    <x v="9"/>
  </r>
  <r>
    <s v="Id1384"/>
    <s v="Jean-Marc"/>
    <n v="26.125"/>
    <n v="5.22"/>
    <s v="No"/>
    <x v="0"/>
    <s v="No"/>
    <n v="0"/>
    <s v="No"/>
    <x v="1"/>
    <x v="2"/>
    <d v="1980-08-10T00:00:00"/>
    <x v="1383"/>
    <x v="2"/>
    <s v="tier - 1"/>
    <x v="4"/>
    <x v="26"/>
  </r>
  <r>
    <s v="Id1385"/>
    <s v="Kerry L"/>
    <n v="34.58"/>
    <n v="6.3"/>
    <s v="No"/>
    <x v="0"/>
    <s v="Yes"/>
    <n v="1"/>
    <s v="No"/>
    <x v="0"/>
    <x v="1"/>
    <d v="1979-09-02T00:00:00"/>
    <x v="1384"/>
    <x v="1"/>
    <s v="tier - 3"/>
    <x v="1"/>
    <x v="18"/>
  </r>
  <r>
    <s v="Id1386"/>
    <s v="Ulrich"/>
    <n v="27.4"/>
    <n v="8.84"/>
    <s v="No"/>
    <x v="0"/>
    <s v="No"/>
    <n v="0"/>
    <s v="No"/>
    <x v="1"/>
    <x v="0"/>
    <d v="1978-11-29T00:00:00"/>
    <x v="1385"/>
    <x v="0"/>
    <s v="tier - 2"/>
    <x v="3"/>
    <x v="9"/>
  </r>
  <r>
    <s v="Id1387"/>
    <s v="Justin P"/>
    <n v="27.53"/>
    <n v="4.1100000000000003"/>
    <s v="No"/>
    <x v="0"/>
    <s v="No"/>
    <n v="1"/>
    <s v="No"/>
    <x v="1"/>
    <x v="2"/>
    <d v="1987-11-12T00:00:00"/>
    <x v="1386"/>
    <x v="1"/>
    <s v="tier - 3"/>
    <x v="14"/>
    <x v="38"/>
  </r>
  <r>
    <s v="Id1388"/>
    <s v="Hannah E."/>
    <n v="33"/>
    <n v="4.57"/>
    <s v="No"/>
    <x v="0"/>
    <s v="No"/>
    <n v="0"/>
    <s v="No"/>
    <x v="0"/>
    <x v="2"/>
    <d v="1982-07-18T00:00:00"/>
    <x v="1387"/>
    <x v="1"/>
    <s v="tier - 1"/>
    <x v="0"/>
    <x v="37"/>
  </r>
  <r>
    <s v="Id1389"/>
    <s v="David"/>
    <n v="25.78"/>
    <n v="11.06"/>
    <s v="yes"/>
    <x v="0"/>
    <s v="No"/>
    <n v="0"/>
    <s v="No"/>
    <x v="1"/>
    <x v="0"/>
    <d v="1981-09-19T00:00:00"/>
    <x v="1388"/>
    <x v="1"/>
    <s v="tier - 2"/>
    <x v="16"/>
    <x v="36"/>
  </r>
  <r>
    <s v="Id1390"/>
    <s v="Jim"/>
    <n v="22.66"/>
    <n v="10.68"/>
    <s v="No"/>
    <x v="0"/>
    <s v="No"/>
    <n v="0"/>
    <s v="No"/>
    <x v="2"/>
    <x v="0"/>
    <d v="1971-07-11T00:00:00"/>
    <x v="1389"/>
    <x v="1"/>
    <s v="tier - 1"/>
    <x v="0"/>
    <x v="13"/>
  </r>
  <r>
    <s v="Id1391"/>
    <s v="Joseph P"/>
    <n v="38.81"/>
    <n v="6.14"/>
    <s v="yes"/>
    <x v="0"/>
    <s v="No"/>
    <n v="1"/>
    <s v="No"/>
    <x v="0"/>
    <x v="1"/>
    <d v="1995-11-13T00:00:00"/>
    <x v="1390"/>
    <x v="1"/>
    <s v="tier - 1"/>
    <x v="1"/>
    <x v="40"/>
  </r>
  <r>
    <s v="Id1392"/>
    <s v="Michael"/>
    <n v="38.51"/>
    <n v="5.45"/>
    <s v="yes"/>
    <x v="0"/>
    <s v="No"/>
    <n v="0"/>
    <s v="No"/>
    <x v="0"/>
    <x v="2"/>
    <d v="1996-12-24T00:00:00"/>
    <x v="1391"/>
    <x v="1"/>
    <s v="tier - 2"/>
    <x v="13"/>
    <x v="45"/>
  </r>
  <r>
    <s v="Id1393"/>
    <s v="Gina M"/>
    <n v="22.98"/>
    <n v="6.14"/>
    <s v="yes"/>
    <x v="0"/>
    <s v="No"/>
    <n v="0"/>
    <s v="No"/>
    <x v="2"/>
    <x v="1"/>
    <d v="1976-11-09T00:00:00"/>
    <x v="1392"/>
    <x v="1"/>
    <s v="tier - 1"/>
    <x v="3"/>
    <x v="16"/>
  </r>
  <r>
    <s v="Id1394"/>
    <s v="Shantel C."/>
    <n v="15.65"/>
    <n v="7.85"/>
    <s v="No"/>
    <x v="0"/>
    <s v="No"/>
    <n v="0"/>
    <s v="No"/>
    <x v="3"/>
    <x v="0"/>
    <d v="1965-08-27T00:00:00"/>
    <x v="1393"/>
    <x v="2"/>
    <s v="tier - 3"/>
    <x v="1"/>
    <x v="11"/>
  </r>
  <r>
    <s v="Id1395"/>
    <s v="Brian"/>
    <n v="39.97"/>
    <n v="4.09"/>
    <s v="No"/>
    <x v="0"/>
    <s v="No"/>
    <n v="1"/>
    <s v="No"/>
    <x v="0"/>
    <x v="2"/>
    <d v="1998-09-30T00:00:00"/>
    <x v="1394"/>
    <x v="1"/>
    <s v="tier - 3"/>
    <x v="8"/>
    <x v="35"/>
  </r>
  <r>
    <s v="Id1396"/>
    <s v="Brian"/>
    <n v="37.22"/>
    <n v="4.62"/>
    <s v="No"/>
    <x v="0"/>
    <s v="Yes"/>
    <n v="1"/>
    <s v="No"/>
    <x v="0"/>
    <x v="2"/>
    <d v="1993-09-10T00:00:00"/>
    <x v="1395"/>
    <x v="1"/>
    <s v="tier - 2"/>
    <x v="1"/>
    <x v="20"/>
  </r>
  <r>
    <s v="Id1397"/>
    <s v="Jessica R"/>
    <n v="41.325000000000003"/>
    <n v="5.77"/>
    <s v="No"/>
    <x v="0"/>
    <s v="No"/>
    <n v="0"/>
    <s v="No"/>
    <x v="0"/>
    <x v="1"/>
    <d v="1980-10-16T00:00:00"/>
    <x v="1396"/>
    <x v="1"/>
    <s v="tier - 2"/>
    <x v="2"/>
    <x v="26"/>
  </r>
  <r>
    <s v="Id1398"/>
    <s v=".  Robyn"/>
    <n v="40.31"/>
    <n v="5.84"/>
    <s v="No"/>
    <x v="0"/>
    <s v="No"/>
    <n v="0"/>
    <s v="No"/>
    <x v="0"/>
    <x v="1"/>
    <d v="1999-12-15T00:00:00"/>
    <x v="1397"/>
    <x v="1"/>
    <s v="tier - 2"/>
    <x v="12"/>
    <x v="21"/>
  </r>
  <r>
    <s v="Id1399"/>
    <s v="Ashley"/>
    <n v="29.48"/>
    <n v="4.91"/>
    <s v="No"/>
    <x v="0"/>
    <s v="No"/>
    <n v="0"/>
    <s v="No"/>
    <x v="1"/>
    <x v="2"/>
    <d v="1980-12-24T00:00:00"/>
    <x v="1398"/>
    <x v="1"/>
    <s v="tier - 1"/>
    <x v="0"/>
    <x v="26"/>
  </r>
  <r>
    <s v="Id1400"/>
    <s v="Dana"/>
    <n v="33.155000000000001"/>
    <n v="5.07"/>
    <s v="No"/>
    <x v="0"/>
    <s v="No"/>
    <n v="0"/>
    <s v="No"/>
    <x v="0"/>
    <x v="2"/>
    <d v="1980-06-20T00:00:00"/>
    <x v="1399"/>
    <x v="1"/>
    <s v="tier - 2"/>
    <x v="2"/>
    <x v="26"/>
  </r>
  <r>
    <s v="Id1401"/>
    <s v="Jessica F."/>
    <n v="42.85"/>
    <n v="5.81"/>
    <s v="yes"/>
    <x v="0"/>
    <s v="No"/>
    <n v="0"/>
    <s v="No"/>
    <x v="0"/>
    <x v="1"/>
    <d v="2001-06-13T00:00:00"/>
    <x v="1400"/>
    <x v="1"/>
    <s v="tier - 3"/>
    <x v="1"/>
    <x v="46"/>
  </r>
  <r>
    <s v="Id1402"/>
    <s v="Lindsey"/>
    <n v="32.340000000000003"/>
    <n v="11.2"/>
    <s v="No"/>
    <x v="0"/>
    <s v="No"/>
    <n v="0"/>
    <s v="No"/>
    <x v="0"/>
    <x v="0"/>
    <d v="1978-08-24T00:00:00"/>
    <x v="1401"/>
    <x v="1"/>
    <s v="tier - 1"/>
    <x v="0"/>
    <x v="9"/>
  </r>
  <r>
    <s v="Id1403"/>
    <s v="Kelly A"/>
    <n v="27.5"/>
    <n v="10.75"/>
    <s v="No"/>
    <x v="0"/>
    <s v="No"/>
    <n v="0"/>
    <s v="No"/>
    <x v="1"/>
    <x v="0"/>
    <d v="1978-11-29T00:00:00"/>
    <x v="1402"/>
    <x v="1"/>
    <s v="tier - 2"/>
    <x v="3"/>
    <x v="9"/>
  </r>
  <r>
    <s v="Id1404"/>
    <s v="Brooke E"/>
    <n v="25.8"/>
    <n v="7.8"/>
    <s v="No"/>
    <x v="0"/>
    <s v="No"/>
    <n v="0"/>
    <s v="No"/>
    <x v="1"/>
    <x v="0"/>
    <d v="1978-09-06T00:00:00"/>
    <x v="1403"/>
    <x v="1"/>
    <s v="tier - 1"/>
    <x v="3"/>
    <x v="9"/>
  </r>
  <r>
    <s v="Id1405"/>
    <s v="Katelyn E."/>
    <n v="25"/>
    <n v="7.04"/>
    <s v="No"/>
    <x v="0"/>
    <s v="No"/>
    <n v="0"/>
    <s v="No"/>
    <x v="1"/>
    <x v="0"/>
    <d v="1978-06-28T00:00:00"/>
    <x v="1404"/>
    <x v="1"/>
    <s v="tier - 1"/>
    <x v="3"/>
    <x v="9"/>
  </r>
  <r>
    <s v="Id1406"/>
    <s v="Adam"/>
    <n v="41.2"/>
    <n v="4.18"/>
    <s v="yes"/>
    <x v="0"/>
    <s v="No"/>
    <n v="0"/>
    <s v="No"/>
    <x v="0"/>
    <x v="2"/>
    <d v="1996-10-17T00:00:00"/>
    <x v="1405"/>
    <x v="1"/>
    <s v="tier - 3"/>
    <x v="3"/>
    <x v="45"/>
  </r>
  <r>
    <s v="Id1407"/>
    <s v="Dana"/>
    <n v="17.78"/>
    <n v="8.19"/>
    <s v="No"/>
    <x v="0"/>
    <s v="No"/>
    <n v="0"/>
    <s v="No"/>
    <x v="3"/>
    <x v="0"/>
    <d v="1968-09-03T00:00:00"/>
    <x v="1406"/>
    <x v="2"/>
    <s v="tier - 2"/>
    <x v="1"/>
    <x v="0"/>
  </r>
  <r>
    <s v="Id1408"/>
    <s v="Eric W"/>
    <n v="40.119999999999997"/>
    <n v="6.22"/>
    <s v="yes"/>
    <x v="0"/>
    <s v="Yes"/>
    <n v="1"/>
    <s v="No"/>
    <x v="0"/>
    <x v="1"/>
    <d v="1997-12-30T00:00:00"/>
    <x v="1407"/>
    <x v="1"/>
    <s v="tier - 2"/>
    <x v="1"/>
    <x v="30"/>
  </r>
  <r>
    <s v="Id1409"/>
    <s v="Matthew D"/>
    <n v="19.350000000000001"/>
    <n v="8.2200000000000006"/>
    <s v="yes"/>
    <x v="0"/>
    <s v="No"/>
    <n v="0"/>
    <s v="No"/>
    <x v="2"/>
    <x v="0"/>
    <d v="1967-06-17T00:00:00"/>
    <x v="1408"/>
    <x v="2"/>
    <s v="tier - 2"/>
    <x v="0"/>
    <x v="22"/>
  </r>
  <r>
    <s v="Id1410"/>
    <s v="Eoghan"/>
    <n v="36.69"/>
    <n v="6.15"/>
    <s v="No"/>
    <x v="0"/>
    <s v="No"/>
    <n v="0"/>
    <s v="No"/>
    <x v="0"/>
    <x v="1"/>
    <d v="1994-12-14T00:00:00"/>
    <x v="1409"/>
    <x v="1"/>
    <s v="tier - 2"/>
    <x v="14"/>
    <x v="6"/>
  </r>
  <r>
    <s v="Id1411"/>
    <s v="Pamela W"/>
    <n v="28.51"/>
    <n v="5.65"/>
    <s v="yes"/>
    <x v="0"/>
    <s v="No"/>
    <n v="1"/>
    <s v="No"/>
    <x v="1"/>
    <x v="2"/>
    <d v="1988-06-15T00:00:00"/>
    <x v="1410"/>
    <x v="1"/>
    <s v="tier - 2"/>
    <x v="1"/>
    <x v="24"/>
  </r>
  <r>
    <s v="Id1412"/>
    <s v="Lindsey M."/>
    <n v="30.21"/>
    <n v="5.5"/>
    <s v="No"/>
    <x v="0"/>
    <s v="No"/>
    <n v="1"/>
    <s v="No"/>
    <x v="0"/>
    <x v="2"/>
    <d v="1984-10-22T00:00:00"/>
    <x v="1411"/>
    <x v="1"/>
    <s v="tier - 2"/>
    <x v="1"/>
    <x v="31"/>
  </r>
  <r>
    <s v="Id1413"/>
    <s v="Kassie"/>
    <n v="24.33"/>
    <n v="8"/>
    <s v="No"/>
    <x v="0"/>
    <s v="No"/>
    <n v="0"/>
    <s v="No"/>
    <x v="2"/>
    <x v="0"/>
    <d v="1978-11-14T00:00:00"/>
    <x v="1412"/>
    <x v="1"/>
    <s v="tier - 1"/>
    <x v="0"/>
    <x v="9"/>
  </r>
  <r>
    <s v="Id1414"/>
    <s v="Matthew"/>
    <n v="19.855"/>
    <n v="5.71"/>
    <s v="yes"/>
    <x v="0"/>
    <s v="No"/>
    <n v="0"/>
    <s v="No"/>
    <x v="2"/>
    <x v="1"/>
    <d v="1976-06-10T00:00:00"/>
    <x v="1413"/>
    <x v="2"/>
    <s v="tier - 1"/>
    <x v="1"/>
    <x v="16"/>
  </r>
  <r>
    <s v="Id1415"/>
    <s v="Ruben Dario"/>
    <n v="25.364999999999998"/>
    <n v="11.71"/>
    <s v="No"/>
    <x v="0"/>
    <s v="No"/>
    <n v="0"/>
    <s v="No"/>
    <x v="1"/>
    <x v="0"/>
    <d v="1978-06-18T00:00:00"/>
    <x v="1414"/>
    <x v="1"/>
    <s v="tier - 3"/>
    <x v="1"/>
    <x v="9"/>
  </r>
  <r>
    <s v="Id1416"/>
    <s v="Kevin"/>
    <n v="29.6"/>
    <n v="6.17"/>
    <s v="yes"/>
    <x v="0"/>
    <s v="Yes"/>
    <n v="1"/>
    <s v="No"/>
    <x v="1"/>
    <x v="1"/>
    <d v="1983-11-10T00:00:00"/>
    <x v="1415"/>
    <x v="2"/>
    <s v="tier - 2"/>
    <x v="3"/>
    <x v="33"/>
  </r>
  <r>
    <s v="Id1417"/>
    <s v="Lindsay M"/>
    <n v="39.43"/>
    <n v="6.1"/>
    <s v="yes"/>
    <x v="0"/>
    <s v="Yes"/>
    <n v="1"/>
    <s v="No"/>
    <x v="0"/>
    <x v="1"/>
    <d v="1997-12-28T00:00:00"/>
    <x v="1416"/>
    <x v="1"/>
    <s v="tier - 1"/>
    <x v="1"/>
    <x v="30"/>
  </r>
  <r>
    <s v="Id1418"/>
    <s v=".  Amanda"/>
    <n v="27.34"/>
    <n v="5.19"/>
    <s v="yes"/>
    <x v="0"/>
    <s v="No"/>
    <n v="1"/>
    <s v="No"/>
    <x v="1"/>
    <x v="2"/>
    <d v="1988-11-15T00:00:00"/>
    <x v="1417"/>
    <x v="1"/>
    <s v="tier - 3"/>
    <x v="15"/>
    <x v="24"/>
  </r>
  <r>
    <s v="Id1419"/>
    <s v="James"/>
    <n v="39.01"/>
    <n v="5.37"/>
    <s v="yes"/>
    <x v="0"/>
    <s v="No"/>
    <n v="0"/>
    <s v="No"/>
    <x v="0"/>
    <x v="2"/>
    <d v="1996-10-14T00:00:00"/>
    <x v="1418"/>
    <x v="1"/>
    <s v="tier - 3"/>
    <x v="1"/>
    <x v="45"/>
  </r>
  <r>
    <s v="Id1420"/>
    <s v="Samuel H."/>
    <n v="18.989999999999998"/>
    <n v="10.82"/>
    <s v="yes"/>
    <x v="0"/>
    <s v="No"/>
    <n v="0"/>
    <s v="No"/>
    <x v="2"/>
    <x v="0"/>
    <d v="1967-11-04T00:00:00"/>
    <x v="1419"/>
    <x v="2"/>
    <s v="tier - 3"/>
    <x v="0"/>
    <x v="22"/>
  </r>
  <r>
    <s v="Id1421"/>
    <s v="Jenni"/>
    <n v="42.3"/>
    <n v="6.06"/>
    <s v="yes"/>
    <x v="0"/>
    <s v="No"/>
    <n v="0"/>
    <s v="No"/>
    <x v="0"/>
    <x v="1"/>
    <d v="2001-09-01T00:00:00"/>
    <x v="1420"/>
    <x v="1"/>
    <s v="tier - 2"/>
    <x v="1"/>
    <x v="46"/>
  </r>
  <r>
    <s v="Id1422"/>
    <s v="Estuardo F"/>
    <n v="39.805"/>
    <n v="5.91"/>
    <s v="No"/>
    <x v="0"/>
    <s v="No"/>
    <n v="0"/>
    <s v="No"/>
    <x v="0"/>
    <x v="1"/>
    <d v="1977-08-30T00:00:00"/>
    <x v="1421"/>
    <x v="2"/>
    <s v="tier - 3"/>
    <x v="6"/>
    <x v="1"/>
  </r>
  <r>
    <s v="Id1423"/>
    <s v="Brett"/>
    <n v="33.700000000000003"/>
    <n v="5.87"/>
    <s v="No"/>
    <x v="0"/>
    <s v="No"/>
    <n v="0"/>
    <s v="No"/>
    <x v="0"/>
    <x v="1"/>
    <d v="1977-11-25T00:00:00"/>
    <x v="1422"/>
    <x v="2"/>
    <s v="tier - 1"/>
    <x v="3"/>
    <x v="1"/>
  </r>
  <r>
    <s v="Id1424"/>
    <s v="Sharon E."/>
    <n v="36.195"/>
    <n v="6.22"/>
    <s v="No"/>
    <x v="0"/>
    <s v="No"/>
    <n v="0"/>
    <s v="No"/>
    <x v="0"/>
    <x v="1"/>
    <d v="1980-06-07T00:00:00"/>
    <x v="1423"/>
    <x v="1"/>
    <s v="tier - 3"/>
    <x v="1"/>
    <x v="18"/>
  </r>
  <r>
    <s v="Id1425"/>
    <s v="Jacob W√¶ver"/>
    <n v="32.6"/>
    <n v="5.73"/>
    <s v="No"/>
    <x v="0"/>
    <s v="Yes"/>
    <n v="1"/>
    <s v="No"/>
    <x v="0"/>
    <x v="1"/>
    <d v="1979-07-01T00:00:00"/>
    <x v="1424"/>
    <x v="2"/>
    <s v="tier - 2"/>
    <x v="3"/>
    <x v="18"/>
  </r>
  <r>
    <s v="Id1426"/>
    <s v="Scott"/>
    <n v="30.2"/>
    <n v="5.7"/>
    <s v="No"/>
    <x v="0"/>
    <s v="No"/>
    <n v="0"/>
    <s v="No"/>
    <x v="0"/>
    <x v="1"/>
    <d v="1977-08-25T00:00:00"/>
    <x v="1425"/>
    <x v="2"/>
    <s v="tier - 2"/>
    <x v="3"/>
    <x v="1"/>
  </r>
  <r>
    <s v="Id1427"/>
    <s v="Brooke S."/>
    <n v="27.645"/>
    <n v="9.91"/>
    <s v="No"/>
    <x v="0"/>
    <s v="No"/>
    <n v="0"/>
    <s v="No"/>
    <x v="1"/>
    <x v="0"/>
    <d v="1978-07-02T00:00:00"/>
    <x v="1426"/>
    <x v="1"/>
    <s v="tier - 3"/>
    <x v="1"/>
    <x v="9"/>
  </r>
  <r>
    <s v="Id1428"/>
    <s v="Kaye A."/>
    <n v="26.41"/>
    <n v="11.4"/>
    <s v="No"/>
    <x v="0"/>
    <s v="No"/>
    <n v="0"/>
    <s v="No"/>
    <x v="1"/>
    <x v="0"/>
    <d v="1978-09-12T00:00:00"/>
    <x v="1427"/>
    <x v="1"/>
    <s v="tier - 2"/>
    <x v="1"/>
    <x v="9"/>
  </r>
  <r>
    <s v="Id1429"/>
    <s v="Carolyn"/>
    <n v="34.1"/>
    <n v="6.29"/>
    <s v="yes"/>
    <x v="0"/>
    <s v="Yes"/>
    <n v="1"/>
    <s v="No"/>
    <x v="0"/>
    <x v="1"/>
    <d v="1983-08-19T00:00:00"/>
    <x v="1428"/>
    <x v="1"/>
    <s v="tier - 2"/>
    <x v="3"/>
    <x v="33"/>
  </r>
  <r>
    <s v="Id1430"/>
    <s v="Daniel C."/>
    <n v="17.3"/>
    <n v="9.2799999999999994"/>
    <s v="No"/>
    <x v="0"/>
    <s v="No"/>
    <n v="0"/>
    <s v="No"/>
    <x v="3"/>
    <x v="0"/>
    <d v="1965-09-05T00:00:00"/>
    <x v="1429"/>
    <x v="2"/>
    <s v="tier - 2"/>
    <x v="0"/>
    <x v="11"/>
  </r>
  <r>
    <s v="Id1431"/>
    <s v=".  Laurie A"/>
    <n v="35.020000000000003"/>
    <n v="4.78"/>
    <s v="No"/>
    <x v="0"/>
    <s v="Yes"/>
    <n v="1"/>
    <s v="No"/>
    <x v="0"/>
    <x v="2"/>
    <d v="1993-12-22T00:00:00"/>
    <x v="1430"/>
    <x v="1"/>
    <s v="tier - 2"/>
    <x v="12"/>
    <x v="20"/>
  </r>
  <r>
    <s v="Id1432"/>
    <s v="Nicole"/>
    <n v="37.1"/>
    <n v="8.8699999999999992"/>
    <s v="yes"/>
    <x v="0"/>
    <s v="No"/>
    <n v="0"/>
    <s v="No"/>
    <x v="0"/>
    <x v="0"/>
    <d v="1981-10-24T00:00:00"/>
    <x v="1431"/>
    <x v="1"/>
    <s v="tier - 1"/>
    <x v="3"/>
    <x v="36"/>
  </r>
  <r>
    <s v="Id1433"/>
    <s v="Shelby"/>
    <n v="16.79"/>
    <n v="11.4"/>
    <s v="No"/>
    <x v="0"/>
    <s v="No"/>
    <n v="0"/>
    <s v="No"/>
    <x v="3"/>
    <x v="0"/>
    <d v="1965-10-09T00:00:00"/>
    <x v="1432"/>
    <x v="2"/>
    <s v="tier - 3"/>
    <x v="0"/>
    <x v="11"/>
  </r>
  <r>
    <s v="Id1434"/>
    <s v="Allison"/>
    <n v="31.635000000000002"/>
    <n v="9.1300000000000008"/>
    <s v="yes"/>
    <x v="0"/>
    <s v="No"/>
    <n v="0"/>
    <s v="No"/>
    <x v="0"/>
    <x v="0"/>
    <d v="1981-09-16T00:00:00"/>
    <x v="1433"/>
    <x v="1"/>
    <s v="tier - 3"/>
    <x v="2"/>
    <x v="36"/>
  </r>
  <r>
    <s v="Id1435"/>
    <s v="Leticia"/>
    <n v="24.19"/>
    <n v="6.22"/>
    <s v="yes"/>
    <x v="0"/>
    <s v="Yes"/>
    <n v="1"/>
    <s v="No"/>
    <x v="2"/>
    <x v="1"/>
    <d v="1983-06-21T00:00:00"/>
    <x v="1434"/>
    <x v="1"/>
    <s v="tier - 2"/>
    <x v="1"/>
    <x v="33"/>
  </r>
  <r>
    <s v="Id1436"/>
    <s v="John S."/>
    <n v="35.29"/>
    <n v="5.9"/>
    <s v="No"/>
    <x v="0"/>
    <s v="Yes"/>
    <n v="1"/>
    <s v="No"/>
    <x v="0"/>
    <x v="1"/>
    <d v="1993-08-05T00:00:00"/>
    <x v="1435"/>
    <x v="1"/>
    <s v="tier - 2"/>
    <x v="14"/>
    <x v="20"/>
  </r>
  <r>
    <s v="Id1437"/>
    <s v="April"/>
    <n v="35.299999999999997"/>
    <n v="4.45"/>
    <s v="No"/>
    <x v="0"/>
    <s v="No"/>
    <n v="0"/>
    <s v="No"/>
    <x v="0"/>
    <x v="2"/>
    <d v="1977-07-01T00:00:00"/>
    <x v="1436"/>
    <x v="1"/>
    <s v="tier - 1"/>
    <x v="3"/>
    <x v="1"/>
  </r>
  <r>
    <s v="Id1438"/>
    <s v="Ashley N."/>
    <n v="35.64"/>
    <n v="6.17"/>
    <s v="No"/>
    <x v="0"/>
    <s v="Yes"/>
    <n v="1"/>
    <s v="No"/>
    <x v="0"/>
    <x v="1"/>
    <d v="1979-07-26T00:00:00"/>
    <x v="1437"/>
    <x v="1"/>
    <s v="tier - 1"/>
    <x v="0"/>
    <x v="18"/>
  </r>
  <r>
    <s v="Id1439"/>
    <s v="Madeleine"/>
    <n v="33.1"/>
    <n v="4.93"/>
    <s v="No"/>
    <x v="0"/>
    <s v="No"/>
    <n v="0"/>
    <s v="No"/>
    <x v="0"/>
    <x v="2"/>
    <d v="1977-11-18T00:00:00"/>
    <x v="1438"/>
    <x v="1"/>
    <s v="tier - 1"/>
    <x v="3"/>
    <x v="1"/>
  </r>
  <r>
    <s v="Id1440"/>
    <s v="Nelly S"/>
    <n v="26.41"/>
    <n v="7.32"/>
    <s v="yes"/>
    <x v="0"/>
    <s v="No"/>
    <n v="1"/>
    <s v="No"/>
    <x v="1"/>
    <x v="0"/>
    <d v="1986-07-15T00:00:00"/>
    <x v="1439"/>
    <x v="1"/>
    <s v="tier - 2"/>
    <x v="1"/>
    <x v="27"/>
  </r>
  <r>
    <s v="Id1441"/>
    <s v="Meredith S"/>
    <n v="29.9"/>
    <n v="5.27"/>
    <s v="No"/>
    <x v="0"/>
    <s v="Yes"/>
    <n v="1"/>
    <s v="No"/>
    <x v="1"/>
    <x v="2"/>
    <d v="1979-06-19T00:00:00"/>
    <x v="1440"/>
    <x v="1"/>
    <s v="tier - 3"/>
    <x v="3"/>
    <x v="18"/>
  </r>
  <r>
    <s v="Id1442"/>
    <s v="Kevin"/>
    <n v="25.24"/>
    <n v="5.82"/>
    <s v="No"/>
    <x v="0"/>
    <s v="No"/>
    <n v="1"/>
    <s v="No"/>
    <x v="1"/>
    <x v="1"/>
    <d v="1984-10-25T00:00:00"/>
    <x v="1441"/>
    <x v="1"/>
    <s v="tier - 1"/>
    <x v="1"/>
    <x v="31"/>
  </r>
  <r>
    <s v="Id1443"/>
    <s v="Lisa"/>
    <n v="25.08"/>
    <n v="5.8"/>
    <s v="No"/>
    <x v="0"/>
    <s v="Yes"/>
    <n v="1"/>
    <s v="No"/>
    <x v="1"/>
    <x v="1"/>
    <d v="1979-09-19T00:00:00"/>
    <x v="1442"/>
    <x v="1"/>
    <s v="tier - 3"/>
    <x v="2"/>
    <x v="18"/>
  </r>
  <r>
    <s v="Id1444"/>
    <s v="Katherine A"/>
    <n v="29.164999999999999"/>
    <n v="4.87"/>
    <s v="No"/>
    <x v="1"/>
    <s v="No"/>
    <n v="1"/>
    <s v="No"/>
    <x v="1"/>
    <x v="2"/>
    <d v="2004-06-15T00:00:00"/>
    <x v="1443"/>
    <x v="1"/>
    <s v="tier - 2"/>
    <x v="2"/>
    <x v="44"/>
  </r>
  <r>
    <s v="Id1445"/>
    <s v="Steve"/>
    <n v="15.05"/>
    <n v="8.1199999999999992"/>
    <s v="No"/>
    <x v="0"/>
    <s v="No"/>
    <n v="0"/>
    <s v="No"/>
    <x v="3"/>
    <x v="0"/>
    <d v="1965-10-11T00:00:00"/>
    <x v="1444"/>
    <x v="2"/>
    <s v="tier - 3"/>
    <x v="1"/>
    <x v="11"/>
  </r>
  <r>
    <s v="Id1446"/>
    <s v="Kate L."/>
    <n v="19.95"/>
    <n v="4.3600000000000003"/>
    <s v="No"/>
    <x v="0"/>
    <s v="No"/>
    <n v="2"/>
    <s v="No"/>
    <x v="2"/>
    <x v="2"/>
    <d v="1972-12-11T00:00:00"/>
    <x v="1445"/>
    <x v="1"/>
    <s v="tier - 3"/>
    <x v="1"/>
    <x v="28"/>
  </r>
  <r>
    <s v="Id1447"/>
    <s v="Beth"/>
    <n v="16.66"/>
    <n v="9.16"/>
    <s v="No"/>
    <x v="0"/>
    <s v="No"/>
    <n v="0"/>
    <s v="No"/>
    <x v="3"/>
    <x v="0"/>
    <d v="1965-12-25T00:00:00"/>
    <x v="1446"/>
    <x v="2"/>
    <s v="tier - 1"/>
    <x v="0"/>
    <x v="11"/>
  </r>
  <r>
    <s v="Id1448"/>
    <s v="Katharine"/>
    <n v="16.62"/>
    <n v="9.14"/>
    <s v="No"/>
    <x v="0"/>
    <s v="No"/>
    <n v="0"/>
    <s v="No"/>
    <x v="3"/>
    <x v="0"/>
    <d v="1965-08-06T00:00:00"/>
    <x v="1447"/>
    <x v="2"/>
    <s v="tier - 3"/>
    <x v="0"/>
    <x v="11"/>
  </r>
  <r>
    <s v="Id1449"/>
    <s v="Heather L"/>
    <n v="15.36"/>
    <n v="5.49"/>
    <s v="yes"/>
    <x v="0"/>
    <s v="No"/>
    <n v="2"/>
    <s v="No"/>
    <x v="3"/>
    <x v="2"/>
    <d v="1966-06-26T00:00:00"/>
    <x v="1448"/>
    <x v="2"/>
    <s v="tier - 1"/>
    <x v="1"/>
    <x v="25"/>
  </r>
  <r>
    <s v="Id1450"/>
    <s v="Desiree"/>
    <n v="27.74"/>
    <n v="5.96"/>
    <s v="yes"/>
    <x v="0"/>
    <s v="No"/>
    <n v="0"/>
    <s v="No"/>
    <x v="1"/>
    <x v="1"/>
    <d v="1985-11-02T00:00:00"/>
    <x v="1449"/>
    <x v="1"/>
    <s v="tier - 1"/>
    <x v="1"/>
    <x v="17"/>
  </r>
  <r>
    <s v="Id1451"/>
    <s v="Peter B."/>
    <n v="22.44"/>
    <n v="4.62"/>
    <s v="yes"/>
    <x v="0"/>
    <s v="No"/>
    <n v="0"/>
    <s v="No"/>
    <x v="2"/>
    <x v="2"/>
    <d v="1976-12-18T00:00:00"/>
    <x v="1450"/>
    <x v="1"/>
    <s v="tier - 1"/>
    <x v="0"/>
    <x v="16"/>
  </r>
  <r>
    <s v="Id1452"/>
    <s v="Adam"/>
    <n v="37.049999999999997"/>
    <n v="9.9600000000000009"/>
    <s v="yes"/>
    <x v="0"/>
    <s v="No"/>
    <n v="0"/>
    <s v="No"/>
    <x v="0"/>
    <x v="0"/>
    <d v="1981-09-04T00:00:00"/>
    <x v="1451"/>
    <x v="2"/>
    <s v="tier - 3"/>
    <x v="1"/>
    <x v="36"/>
  </r>
  <r>
    <s v="Id1453"/>
    <s v="Jeremy J"/>
    <n v="22.95"/>
    <n v="10.53"/>
    <s v="No"/>
    <x v="0"/>
    <s v="No"/>
    <n v="2"/>
    <s v="No"/>
    <x v="2"/>
    <x v="0"/>
    <d v="1973-12-25T00:00:00"/>
    <x v="1452"/>
    <x v="1"/>
    <s v="tier - 2"/>
    <x v="0"/>
    <x v="29"/>
  </r>
  <r>
    <s v="Id1454"/>
    <s v="Adam C"/>
    <n v="34.200000000000003"/>
    <n v="6.69"/>
    <s v="yes"/>
    <x v="0"/>
    <s v="No"/>
    <n v="0"/>
    <s v="No"/>
    <x v="0"/>
    <x v="0"/>
    <d v="1981-09-13T00:00:00"/>
    <x v="1453"/>
    <x v="2"/>
    <s v="tier - 3"/>
    <x v="1"/>
    <x v="36"/>
  </r>
  <r>
    <s v="Id1455"/>
    <s v="Jon"/>
    <n v="30.59"/>
    <n v="9.5500000000000007"/>
    <s v="yes"/>
    <x v="0"/>
    <s v="No"/>
    <n v="0"/>
    <s v="No"/>
    <x v="0"/>
    <x v="0"/>
    <d v="1981-07-14T00:00:00"/>
    <x v="1454"/>
    <x v="2"/>
    <s v="tier - 2"/>
    <x v="1"/>
    <x v="36"/>
  </r>
  <r>
    <s v="Id1456"/>
    <s v="Steven J"/>
    <n v="25.51"/>
    <n v="6.05"/>
    <s v="No"/>
    <x v="0"/>
    <s v="No"/>
    <n v="0"/>
    <s v="No"/>
    <x v="1"/>
    <x v="1"/>
    <d v="1982-06-24T00:00:00"/>
    <x v="1455"/>
    <x v="1"/>
    <s v="tier - 1"/>
    <x v="0"/>
    <x v="37"/>
  </r>
  <r>
    <s v="Id1457"/>
    <s v="Jessica P."/>
    <n v="29.04"/>
    <n v="10.56"/>
    <s v="yes"/>
    <x v="0"/>
    <s v="No"/>
    <n v="1"/>
    <s v="No"/>
    <x v="1"/>
    <x v="0"/>
    <d v="1986-06-02T00:00:00"/>
    <x v="1456"/>
    <x v="1"/>
    <s v="tier - 3"/>
    <x v="0"/>
    <x v="17"/>
  </r>
  <r>
    <s v="Id1458"/>
    <s v="Ashley"/>
    <n v="22.135000000000002"/>
    <n v="10.81"/>
    <s v="yes"/>
    <x v="0"/>
    <s v="No"/>
    <n v="1"/>
    <s v="No"/>
    <x v="2"/>
    <x v="0"/>
    <d v="1986-10-13T00:00:00"/>
    <x v="1457"/>
    <x v="1"/>
    <s v="tier - 1"/>
    <x v="2"/>
    <x v="27"/>
  </r>
  <r>
    <s v="Id1459"/>
    <s v="Arturo H."/>
    <n v="21.375"/>
    <n v="4.32"/>
    <s v="No"/>
    <x v="0"/>
    <s v="No"/>
    <n v="0"/>
    <s v="No"/>
    <x v="2"/>
    <x v="2"/>
    <d v="1977-08-15T00:00:00"/>
    <x v="1458"/>
    <x v="2"/>
    <s v="tier - 3"/>
    <x v="1"/>
    <x v="1"/>
  </r>
  <r>
    <s v="Id1460"/>
    <s v="Ketil"/>
    <n v="29.19"/>
    <n v="4.37"/>
    <s v="No"/>
    <x v="0"/>
    <s v="No"/>
    <n v="0"/>
    <s v="No"/>
    <x v="1"/>
    <x v="2"/>
    <d v="1991-07-28T00:00:00"/>
    <x v="1459"/>
    <x v="1"/>
    <s v="tier - 2"/>
    <x v="14"/>
    <x v="3"/>
  </r>
  <r>
    <s v="Id1461"/>
    <s v="Katie"/>
    <n v="31.92"/>
    <n v="4.8099999999999996"/>
    <s v="yes"/>
    <x v="0"/>
    <s v="Yes"/>
    <n v="1"/>
    <s v="No"/>
    <x v="0"/>
    <x v="2"/>
    <d v="1983-10-21T00:00:00"/>
    <x v="1460"/>
    <x v="1"/>
    <s v="tier - 3"/>
    <x v="1"/>
    <x v="33"/>
  </r>
  <r>
    <s v="Id1462"/>
    <s v="Christi"/>
    <n v="26.315000000000001"/>
    <n v="4.5599999999999996"/>
    <s v="yes"/>
    <x v="0"/>
    <s v="Yes"/>
    <n v="1"/>
    <s v="No"/>
    <x v="1"/>
    <x v="2"/>
    <d v="1983-10-11T00:00:00"/>
    <x v="1461"/>
    <x v="1"/>
    <s v="tier - 3"/>
    <x v="1"/>
    <x v="33"/>
  </r>
  <r>
    <s v="Id1463"/>
    <s v="Alan"/>
    <n v="35.299999999999997"/>
    <n v="4.3899999999999997"/>
    <s v="No"/>
    <x v="0"/>
    <s v="No"/>
    <n v="0"/>
    <s v="No"/>
    <x v="0"/>
    <x v="2"/>
    <d v="1982-09-14T00:00:00"/>
    <x v="1462"/>
    <x v="2"/>
    <s v="tier - 2"/>
    <x v="3"/>
    <x v="37"/>
  </r>
  <r>
    <s v="Id1464"/>
    <s v="Edivaldo B. Sr."/>
    <n v="18.91"/>
    <n v="11.44"/>
    <s v="No"/>
    <x v="0"/>
    <s v="No"/>
    <n v="0"/>
    <s v="No"/>
    <x v="2"/>
    <x v="0"/>
    <d v="1968-06-26T00:00:00"/>
    <x v="1463"/>
    <x v="2"/>
    <s v="tier - 3"/>
    <x v="0"/>
    <x v="0"/>
  </r>
  <r>
    <s v="Id1465"/>
    <s v="Eve"/>
    <n v="22.41"/>
    <n v="11.37"/>
    <s v="yes"/>
    <x v="0"/>
    <s v="No"/>
    <n v="1"/>
    <s v="No"/>
    <x v="2"/>
    <x v="0"/>
    <d v="1975-12-19T00:00:00"/>
    <x v="1464"/>
    <x v="1"/>
    <s v="tier - 3"/>
    <x v="0"/>
    <x v="23"/>
  </r>
  <r>
    <s v="Id1466"/>
    <s v="Devin"/>
    <n v="22.704999999999998"/>
    <n v="6.14"/>
    <s v="No"/>
    <x v="0"/>
    <s v="No"/>
    <n v="0"/>
    <s v="No"/>
    <x v="2"/>
    <x v="1"/>
    <d v="1982-08-16T00:00:00"/>
    <x v="1465"/>
    <x v="2"/>
    <s v="tier - 2"/>
    <x v="4"/>
    <x v="37"/>
  </r>
  <r>
    <s v="Id1467"/>
    <s v="Shaun R"/>
    <n v="37.18"/>
    <n v="4.8899999999999997"/>
    <s v="No"/>
    <x v="0"/>
    <s v="No"/>
    <n v="0"/>
    <s v="No"/>
    <x v="0"/>
    <x v="2"/>
    <d v="1980-10-30T00:00:00"/>
    <x v="1466"/>
    <x v="1"/>
    <s v="tier - 3"/>
    <x v="0"/>
    <x v="26"/>
  </r>
  <r>
    <s v="Id1468"/>
    <s v="Adrian"/>
    <n v="35.97"/>
    <n v="4.5999999999999996"/>
    <s v="No"/>
    <x v="0"/>
    <s v="No"/>
    <n v="0"/>
    <s v="No"/>
    <x v="0"/>
    <x v="2"/>
    <d v="1980-09-07T00:00:00"/>
    <x v="1467"/>
    <x v="1"/>
    <s v="tier - 1"/>
    <x v="0"/>
    <x v="26"/>
  </r>
  <r>
    <s v="Id1469"/>
    <s v="Andrew"/>
    <n v="35.799999999999997"/>
    <n v="4.42"/>
    <s v="No"/>
    <x v="0"/>
    <s v="No"/>
    <n v="0"/>
    <s v="No"/>
    <x v="0"/>
    <x v="2"/>
    <d v="1980-08-22T00:00:00"/>
    <x v="1468"/>
    <x v="1"/>
    <s v="tier - 2"/>
    <x v="3"/>
    <x v="26"/>
  </r>
  <r>
    <s v="Id1470"/>
    <s v="Mallory"/>
    <n v="28.31"/>
    <n v="7.48"/>
    <s v="yes"/>
    <x v="0"/>
    <s v="No"/>
    <n v="0"/>
    <s v="No"/>
    <x v="1"/>
    <x v="0"/>
    <d v="1981-09-17T00:00:00"/>
    <x v="1469"/>
    <x v="1"/>
    <s v="tier - 1"/>
    <x v="1"/>
    <x v="36"/>
  </r>
  <r>
    <s v="Id1471"/>
    <s v="Shawn E"/>
    <n v="38.06"/>
    <n v="10.74"/>
    <s v="No"/>
    <x v="0"/>
    <s v="No"/>
    <n v="0"/>
    <s v="No"/>
    <x v="0"/>
    <x v="0"/>
    <d v="1978-10-06T00:00:00"/>
    <x v="1470"/>
    <x v="2"/>
    <s v="tier - 2"/>
    <x v="0"/>
    <x v="9"/>
  </r>
  <r>
    <s v="Id1472"/>
    <s v="Sarah E"/>
    <n v="28"/>
    <n v="5.19"/>
    <s v="No"/>
    <x v="0"/>
    <s v="No"/>
    <n v="1"/>
    <s v="No"/>
    <x v="1"/>
    <x v="2"/>
    <d v="1984-11-29T00:00:00"/>
    <x v="1471"/>
    <x v="1"/>
    <s v="tier - 2"/>
    <x v="3"/>
    <x v="31"/>
  </r>
  <r>
    <s v="Id1473"/>
    <s v="Josh"/>
    <n v="34.32"/>
    <n v="9.17"/>
    <s v="No"/>
    <x v="0"/>
    <s v="No"/>
    <n v="0"/>
    <s v="No"/>
    <x v="0"/>
    <x v="0"/>
    <d v="1978-06-30T00:00:00"/>
    <x v="1472"/>
    <x v="1"/>
    <s v="tier - 3"/>
    <x v="0"/>
    <x v="9"/>
  </r>
  <r>
    <s v="Id1474"/>
    <s v="Johann A"/>
    <n v="22.3"/>
    <n v="4.95"/>
    <s v="yes"/>
    <x v="0"/>
    <s v="No"/>
    <n v="0"/>
    <s v="No"/>
    <x v="2"/>
    <x v="2"/>
    <d v="1976-09-24T00:00:00"/>
    <x v="1473"/>
    <x v="2"/>
    <s v="tier - 2"/>
    <x v="3"/>
    <x v="16"/>
  </r>
  <r>
    <s v="Id1475"/>
    <s v="Robin M."/>
    <n v="27.835000000000001"/>
    <n v="6.03"/>
    <s v="No"/>
    <x v="0"/>
    <s v="No"/>
    <n v="1"/>
    <s v="No"/>
    <x v="1"/>
    <x v="1"/>
    <d v="1984-11-21T00:00:00"/>
    <x v="1474"/>
    <x v="1"/>
    <s v="tier - 2"/>
    <x v="2"/>
    <x v="31"/>
  </r>
  <r>
    <s v="Id1476"/>
    <s v="Kyle K"/>
    <n v="39.229999999999997"/>
    <n v="5.36"/>
    <s v="No"/>
    <x v="0"/>
    <s v="No"/>
    <n v="0"/>
    <s v="No"/>
    <x v="0"/>
    <x v="2"/>
    <d v="1999-08-08T00:00:00"/>
    <x v="1475"/>
    <x v="1"/>
    <s v="tier - 1"/>
    <x v="13"/>
    <x v="21"/>
  </r>
  <r>
    <s v="Id1477"/>
    <s v="Alison"/>
    <n v="19.95"/>
    <n v="6.11"/>
    <s v="No"/>
    <x v="0"/>
    <s v="No"/>
    <n v="1"/>
    <s v="No"/>
    <x v="2"/>
    <x v="1"/>
    <d v="1984-09-07T00:00:00"/>
    <x v="1476"/>
    <x v="1"/>
    <s v="tier - 1"/>
    <x v="2"/>
    <x v="31"/>
  </r>
  <r>
    <s v="Id1478"/>
    <s v="Michael A."/>
    <n v="34.64"/>
    <n v="4.88"/>
    <s v="No"/>
    <x v="0"/>
    <s v="Yes"/>
    <n v="1"/>
    <s v="No"/>
    <x v="0"/>
    <x v="2"/>
    <d v="1993-08-01T00:00:00"/>
    <x v="1477"/>
    <x v="1"/>
    <s v="tier - 2"/>
    <x v="14"/>
    <x v="20"/>
  </r>
  <r>
    <s v="Id1479"/>
    <s v="Byron A"/>
    <n v="18.75"/>
    <n v="6.72"/>
    <s v="No"/>
    <x v="0"/>
    <s v="No"/>
    <n v="0"/>
    <s v="No"/>
    <x v="2"/>
    <x v="0"/>
    <d v="1968-12-29T00:00:00"/>
    <x v="1478"/>
    <x v="2"/>
    <s v="tier - 2"/>
    <x v="0"/>
    <x v="0"/>
  </r>
  <r>
    <s v="Id1480"/>
    <s v="Carine A"/>
    <n v="26.48"/>
    <n v="4.2"/>
    <s v="No"/>
    <x v="0"/>
    <s v="No"/>
    <n v="1"/>
    <s v="No"/>
    <x v="1"/>
    <x v="2"/>
    <d v="1987-12-11T00:00:00"/>
    <x v="1479"/>
    <x v="1"/>
    <s v="tier - 1"/>
    <x v="1"/>
    <x v="38"/>
  </r>
  <r>
    <s v="Id1481"/>
    <s v="Nathaniel"/>
    <n v="34.83"/>
    <n v="5.79"/>
    <s v="No"/>
    <x v="0"/>
    <s v="No"/>
    <n v="1"/>
    <s v="No"/>
    <x v="0"/>
    <x v="1"/>
    <d v="1992-10-18T00:00:00"/>
    <x v="1480"/>
    <x v="1"/>
    <s v="tier - 2"/>
    <x v="1"/>
    <x v="34"/>
  </r>
  <r>
    <s v="Id1482"/>
    <s v="Lindsay A."/>
    <n v="25.46"/>
    <n v="4.29"/>
    <s v="No"/>
    <x v="0"/>
    <s v="No"/>
    <n v="0"/>
    <s v="No"/>
    <x v="1"/>
    <x v="2"/>
    <d v="1982-07-06T00:00:00"/>
    <x v="1481"/>
    <x v="1"/>
    <s v="tier - 3"/>
    <x v="2"/>
    <x v="37"/>
  </r>
  <r>
    <s v="Id1483"/>
    <s v="Justin R"/>
    <n v="23.31"/>
    <n v="8.27"/>
    <s v="No"/>
    <x v="0"/>
    <s v="No"/>
    <n v="0"/>
    <s v="No"/>
    <x v="2"/>
    <x v="0"/>
    <d v="1978-12-24T00:00:00"/>
    <x v="1482"/>
    <x v="1"/>
    <s v="tier - 2"/>
    <x v="0"/>
    <x v="9"/>
  </r>
  <r>
    <s v="Id1484"/>
    <s v="Casey"/>
    <n v="29"/>
    <n v="4.5599999999999996"/>
    <s v="No"/>
    <x v="0"/>
    <s v="No"/>
    <n v="0"/>
    <s v="No"/>
    <x v="1"/>
    <x v="2"/>
    <d v="1980-06-28T00:00:00"/>
    <x v="1483"/>
    <x v="1"/>
    <s v="tier - 3"/>
    <x v="3"/>
    <x v="26"/>
  </r>
  <r>
    <s v="Id1485"/>
    <s v="Amanda L"/>
    <n v="32.869999999999997"/>
    <n v="5.33"/>
    <s v="No"/>
    <x v="0"/>
    <s v="No"/>
    <n v="0"/>
    <s v="No"/>
    <x v="0"/>
    <x v="2"/>
    <d v="1980-12-21T00:00:00"/>
    <x v="1484"/>
    <x v="1"/>
    <s v="tier - 1"/>
    <x v="2"/>
    <x v="26"/>
  </r>
  <r>
    <s v="Id1486"/>
    <s v="Ayako N."/>
    <n v="26.18"/>
    <n v="5.63"/>
    <s v="No"/>
    <x v="0"/>
    <s v="No"/>
    <n v="0"/>
    <s v="No"/>
    <x v="1"/>
    <x v="2"/>
    <d v="1980-09-22T00:00:00"/>
    <x v="1485"/>
    <x v="1"/>
    <s v="tier - 3"/>
    <x v="0"/>
    <x v="26"/>
  </r>
  <r>
    <s v="Id1487"/>
    <s v="Emilee"/>
    <n v="25.3"/>
    <n v="5.12"/>
    <s v="No"/>
    <x v="0"/>
    <s v="No"/>
    <n v="0"/>
    <s v="No"/>
    <x v="1"/>
    <x v="2"/>
    <d v="1980-10-26T00:00:00"/>
    <x v="1486"/>
    <x v="1"/>
    <s v="tier - 1"/>
    <x v="3"/>
    <x v="26"/>
  </r>
  <r>
    <s v="Id1488"/>
    <s v="Stephen M"/>
    <n v="36.94"/>
    <n v="5.15"/>
    <s v="yes"/>
    <x v="0"/>
    <s v="No"/>
    <n v="1"/>
    <s v="No"/>
    <x v="0"/>
    <x v="2"/>
    <d v="1995-09-29T00:00:00"/>
    <x v="1487"/>
    <x v="1"/>
    <s v="tier - 3"/>
    <x v="1"/>
    <x v="40"/>
  </r>
  <r>
    <s v="Id1489"/>
    <s v="Annemarie A"/>
    <n v="22.86"/>
    <n v="7.5"/>
    <s v="No"/>
    <x v="0"/>
    <s v="No"/>
    <n v="0"/>
    <s v="No"/>
    <x v="2"/>
    <x v="0"/>
    <d v="1978-12-02T00:00:00"/>
    <x v="1488"/>
    <x v="1"/>
    <s v="tier - 2"/>
    <x v="0"/>
    <x v="9"/>
  </r>
  <r>
    <s v="Id1490"/>
    <s v="Ashley R"/>
    <n v="18.760000000000002"/>
    <n v="4.88"/>
    <s v="yes"/>
    <x v="0"/>
    <s v="Yes"/>
    <n v="1"/>
    <s v="No"/>
    <x v="2"/>
    <x v="2"/>
    <d v="1969-06-06T00:00:00"/>
    <x v="1489"/>
    <x v="1"/>
    <s v="tier - 3"/>
    <x v="0"/>
    <x v="0"/>
  </r>
  <r>
    <s v="Id1491"/>
    <s v="Leslie A"/>
    <n v="24.36"/>
    <n v="5.57"/>
    <s v="No"/>
    <x v="0"/>
    <s v="No"/>
    <n v="0"/>
    <s v="No"/>
    <x v="2"/>
    <x v="2"/>
    <d v="1982-12-01T00:00:00"/>
    <x v="1490"/>
    <x v="1"/>
    <s v="tier - 1"/>
    <x v="0"/>
    <x v="37"/>
  </r>
  <r>
    <s v="Id1492"/>
    <s v="Mauricio J. Sr."/>
    <n v="32.299999999999997"/>
    <n v="5.31"/>
    <s v="No"/>
    <x v="0"/>
    <s v="No"/>
    <n v="0"/>
    <s v="No"/>
    <x v="0"/>
    <x v="2"/>
    <d v="1982-09-18T00:00:00"/>
    <x v="1491"/>
    <x v="2"/>
    <s v="tier - 1"/>
    <x v="1"/>
    <x v="37"/>
  </r>
  <r>
    <s v="Id1493"/>
    <s v="Kieran"/>
    <n v="22.704999999999998"/>
    <n v="4.57"/>
    <s v="yes"/>
    <x v="0"/>
    <s v="No"/>
    <n v="0"/>
    <s v="No"/>
    <x v="2"/>
    <x v="2"/>
    <d v="1985-09-10T00:00:00"/>
    <x v="1492"/>
    <x v="1"/>
    <s v="tier - 2"/>
    <x v="9"/>
    <x v="17"/>
  </r>
  <r>
    <s v="Id1494"/>
    <s v="Elizabeth A"/>
    <n v="21.79"/>
    <n v="8.6999999999999993"/>
    <s v="yes"/>
    <x v="0"/>
    <s v="No"/>
    <n v="1"/>
    <s v="No"/>
    <x v="2"/>
    <x v="0"/>
    <d v="1975-12-03T00:00:00"/>
    <x v="1493"/>
    <x v="1"/>
    <s v="tier - 3"/>
    <x v="0"/>
    <x v="23"/>
  </r>
  <r>
    <s v="Id1495"/>
    <s v="Zeke M."/>
    <n v="24.52"/>
    <n v="4.76"/>
    <s v="No"/>
    <x v="0"/>
    <s v="No"/>
    <n v="0"/>
    <s v="No"/>
    <x v="2"/>
    <x v="2"/>
    <d v="1980-10-18T00:00:00"/>
    <x v="1494"/>
    <x v="1"/>
    <s v="tier - 2"/>
    <x v="0"/>
    <x v="26"/>
  </r>
  <r>
    <s v="Id1496"/>
    <s v="Chip"/>
    <n v="39.520000000000003"/>
    <n v="11.81"/>
    <s v="No"/>
    <x v="0"/>
    <s v="No"/>
    <n v="0"/>
    <s v="No"/>
    <x v="0"/>
    <x v="0"/>
    <d v="1978-07-15T00:00:00"/>
    <x v="1495"/>
    <x v="0"/>
    <s v="tier - 2"/>
    <x v="1"/>
    <x v="9"/>
  </r>
  <r>
    <s v="Id1497"/>
    <s v="Miguel Angel Sr."/>
    <n v="24.49"/>
    <n v="4.67"/>
    <s v="No"/>
    <x v="0"/>
    <s v="No"/>
    <n v="0"/>
    <s v="No"/>
    <x v="2"/>
    <x v="2"/>
    <d v="1980-11-05T00:00:00"/>
    <x v="1496"/>
    <x v="1"/>
    <s v="tier - 3"/>
    <x v="0"/>
    <x v="26"/>
  </r>
  <r>
    <s v="Id1498"/>
    <s v="Brian"/>
    <n v="26.315000000000001"/>
    <n v="6.02"/>
    <s v="No"/>
    <x v="0"/>
    <s v="No"/>
    <n v="0"/>
    <s v="No"/>
    <x v="1"/>
    <x v="1"/>
    <d v="1980-09-30T00:00:00"/>
    <x v="1497"/>
    <x v="1"/>
    <s v="tier - 2"/>
    <x v="1"/>
    <x v="26"/>
  </r>
  <r>
    <s v="Id1499"/>
    <s v="Meghan"/>
    <n v="22.58"/>
    <n v="7.46"/>
    <s v="No"/>
    <x v="0"/>
    <s v="No"/>
    <n v="0"/>
    <s v="No"/>
    <x v="2"/>
    <x v="0"/>
    <d v="1978-07-29T00:00:00"/>
    <x v="1498"/>
    <x v="1"/>
    <s v="tier - 2"/>
    <x v="0"/>
    <x v="9"/>
  </r>
  <r>
    <s v="Id1500"/>
    <s v="Meredith L."/>
    <n v="19.475000000000001"/>
    <n v="4.74"/>
    <s v="No"/>
    <x v="0"/>
    <s v="No"/>
    <n v="1"/>
    <s v="No"/>
    <x v="2"/>
    <x v="2"/>
    <d v="1984-08-05T00:00:00"/>
    <x v="1499"/>
    <x v="1"/>
    <s v="tier - 3"/>
    <x v="1"/>
    <x v="31"/>
  </r>
  <r>
    <s v="Id1501"/>
    <s v=".  Millicent M"/>
    <n v="26.33"/>
    <n v="4.79"/>
    <s v="No"/>
    <x v="0"/>
    <s v="No"/>
    <n v="0"/>
    <s v="No"/>
    <x v="1"/>
    <x v="2"/>
    <d v="1989-08-21T00:00:00"/>
    <x v="1500"/>
    <x v="1"/>
    <s v="tier - 3"/>
    <x v="2"/>
    <x v="4"/>
  </r>
  <r>
    <s v="Id1502"/>
    <s v="Kathleen"/>
    <n v="17.29"/>
    <n v="5.35"/>
    <s v="yes"/>
    <x v="0"/>
    <s v="No"/>
    <n v="0"/>
    <s v="No"/>
    <x v="3"/>
    <x v="2"/>
    <d v="1985-11-10T00:00:00"/>
    <x v="1501"/>
    <x v="1"/>
    <s v="tier - 1"/>
    <x v="2"/>
    <x v="17"/>
  </r>
  <r>
    <s v="Id1503"/>
    <s v="Kimberly K"/>
    <n v="42.88"/>
    <n v="4.87"/>
    <s v="No"/>
    <x v="1"/>
    <s v="No"/>
    <n v="1"/>
    <s v="No"/>
    <x v="0"/>
    <x v="2"/>
    <d v="2004-06-24T00:00:00"/>
    <x v="1502"/>
    <x v="1"/>
    <s v="tier - 1"/>
    <x v="1"/>
    <x v="44"/>
  </r>
  <r>
    <s v="Id1504"/>
    <s v="Justin C"/>
    <n v="32.200000000000003"/>
    <n v="10.09"/>
    <s v="yes"/>
    <x v="0"/>
    <s v="No"/>
    <n v="0"/>
    <s v="No"/>
    <x v="0"/>
    <x v="0"/>
    <d v="1981-08-23T00:00:00"/>
    <x v="1503"/>
    <x v="1"/>
    <s v="tier - 2"/>
    <x v="3"/>
    <x v="36"/>
  </r>
  <r>
    <s v="Id1505"/>
    <s v="Tristan P."/>
    <n v="18.75"/>
    <n v="5.47"/>
    <s v="yes"/>
    <x v="0"/>
    <s v="Yes"/>
    <n v="1"/>
    <s v="No"/>
    <x v="2"/>
    <x v="2"/>
    <d v="1969-11-23T00:00:00"/>
    <x v="1504"/>
    <x v="1"/>
    <s v="tier - 2"/>
    <x v="0"/>
    <x v="15"/>
  </r>
  <r>
    <s v="Id1506"/>
    <s v="Traci A"/>
    <n v="22.36"/>
    <n v="8.6"/>
    <s v="No"/>
    <x v="0"/>
    <s v="No"/>
    <n v="0"/>
    <s v="No"/>
    <x v="2"/>
    <x v="0"/>
    <d v="1978-06-05T00:00:00"/>
    <x v="1505"/>
    <x v="1"/>
    <s v="tier - 1"/>
    <x v="0"/>
    <x v="1"/>
  </r>
  <r>
    <s v="Id1507"/>
    <s v="Justin P"/>
    <n v="23.94"/>
    <n v="10.74"/>
    <s v="yes"/>
    <x v="0"/>
    <s v="No"/>
    <n v="0"/>
    <s v="No"/>
    <x v="2"/>
    <x v="0"/>
    <d v="1981-10-19T00:00:00"/>
    <x v="1506"/>
    <x v="1"/>
    <s v="tier - 2"/>
    <x v="9"/>
    <x v="36"/>
  </r>
  <r>
    <s v="Id1508"/>
    <s v="Logan M"/>
    <n v="30.1"/>
    <n v="4.3899999999999997"/>
    <s v="No"/>
    <x v="0"/>
    <s v="Yes"/>
    <n v="1"/>
    <s v="No"/>
    <x v="0"/>
    <x v="2"/>
    <d v="1979-09-04T00:00:00"/>
    <x v="1507"/>
    <x v="1"/>
    <s v="tier - 2"/>
    <x v="3"/>
    <x v="18"/>
  </r>
  <r>
    <s v="Id1509"/>
    <s v="Sebastien"/>
    <n v="21.93"/>
    <n v="6.3"/>
    <s v="No"/>
    <x v="0"/>
    <s v="No"/>
    <n v="0"/>
    <s v="No"/>
    <x v="2"/>
    <x v="1"/>
    <d v="1977-06-15T00:00:00"/>
    <x v="1508"/>
    <x v="1"/>
    <s v="tier - 1"/>
    <x v="0"/>
    <x v="1"/>
  </r>
  <r>
    <s v="Id1510"/>
    <s v="Tiffany A"/>
    <n v="39.75"/>
    <n v="5.41"/>
    <s v="No"/>
    <x v="1"/>
    <s v="No"/>
    <n v="1"/>
    <s v="No"/>
    <x v="0"/>
    <x v="2"/>
    <d v="2000-11-30T00:00:00"/>
    <x v="1509"/>
    <x v="1"/>
    <s v="tier - 1"/>
    <x v="1"/>
    <x v="43"/>
  </r>
  <r>
    <s v="Id1511"/>
    <s v="Matthew"/>
    <n v="26.03"/>
    <n v="4.47"/>
    <s v="No"/>
    <x v="0"/>
    <s v="Yes"/>
    <n v="1"/>
    <s v="No"/>
    <x v="1"/>
    <x v="2"/>
    <d v="1979-12-15T00:00:00"/>
    <x v="1510"/>
    <x v="2"/>
    <s v="tier - 1"/>
    <x v="4"/>
    <x v="18"/>
  </r>
  <r>
    <s v="Id1512"/>
    <s v="Luke"/>
    <n v="34.51"/>
    <n v="6.26"/>
    <s v="No"/>
    <x v="0"/>
    <s v="No"/>
    <n v="0"/>
    <s v="No"/>
    <x v="0"/>
    <x v="1"/>
    <d v="1994-09-08T00:00:00"/>
    <x v="1511"/>
    <x v="1"/>
    <s v="tier - 2"/>
    <x v="14"/>
    <x v="6"/>
  </r>
  <r>
    <s v="Id1513"/>
    <s v="Leigh"/>
    <n v="19.32"/>
    <n v="11.58"/>
    <s v="yes"/>
    <x v="0"/>
    <s v="No"/>
    <n v="1"/>
    <s v="No"/>
    <x v="2"/>
    <x v="0"/>
    <d v="1975-06-17T00:00:00"/>
    <x v="1512"/>
    <x v="1"/>
    <s v="tier - 1"/>
    <x v="1"/>
    <x v="23"/>
  </r>
  <r>
    <s v="Id1514"/>
    <s v="Yosuke"/>
    <n v="28.5"/>
    <n v="4.3600000000000003"/>
    <s v="No"/>
    <x v="0"/>
    <s v="No"/>
    <n v="0"/>
    <s v="No"/>
    <x v="1"/>
    <x v="2"/>
    <d v="1991-12-29T00:00:00"/>
    <x v="1513"/>
    <x v="0"/>
    <s v="tier - 2"/>
    <x v="7"/>
    <x v="3"/>
  </r>
  <r>
    <s v="Id1515"/>
    <s v="Matthew"/>
    <n v="30.875"/>
    <n v="4.1399999999999997"/>
    <s v="yes"/>
    <x v="0"/>
    <s v="No"/>
    <n v="0"/>
    <s v="No"/>
    <x v="0"/>
    <x v="2"/>
    <d v="1985-10-24T00:00:00"/>
    <x v="1514"/>
    <x v="2"/>
    <s v="tier - 3"/>
    <x v="1"/>
    <x v="17"/>
  </r>
  <r>
    <s v="Id1516"/>
    <s v="Jacob"/>
    <n v="24.02"/>
    <n v="4.38"/>
    <s v="No"/>
    <x v="0"/>
    <s v="No"/>
    <n v="0"/>
    <s v="No"/>
    <x v="2"/>
    <x v="2"/>
    <d v="1980-07-23T00:00:00"/>
    <x v="1515"/>
    <x v="1"/>
    <s v="tier - 2"/>
    <x v="0"/>
    <x v="26"/>
  </r>
  <r>
    <s v="Id1517"/>
    <s v="Jodi"/>
    <n v="36.08"/>
    <n v="11.61"/>
    <s v="yes"/>
    <x v="0"/>
    <s v="No"/>
    <n v="0"/>
    <s v="No"/>
    <x v="0"/>
    <x v="0"/>
    <d v="1981-09-08T00:00:00"/>
    <x v="1516"/>
    <x v="1"/>
    <s v="tier - 1"/>
    <x v="0"/>
    <x v="36"/>
  </r>
  <r>
    <s v="Id1518"/>
    <s v="Lauren"/>
    <n v="32.200000000000003"/>
    <n v="10.59"/>
    <s v="yes"/>
    <x v="0"/>
    <s v="No"/>
    <n v="0"/>
    <s v="No"/>
    <x v="0"/>
    <x v="0"/>
    <d v="1981-06-03T00:00:00"/>
    <x v="1517"/>
    <x v="1"/>
    <s v="tier - 3"/>
    <x v="3"/>
    <x v="26"/>
  </r>
  <r>
    <s v="Id1519"/>
    <s v="Misti C"/>
    <n v="28.05"/>
    <n v="11.85"/>
    <s v="yes"/>
    <x v="0"/>
    <s v="No"/>
    <n v="0"/>
    <s v="No"/>
    <x v="1"/>
    <x v="0"/>
    <d v="1981-11-21T00:00:00"/>
    <x v="1518"/>
    <x v="1"/>
    <s v="tier - 3"/>
    <x v="0"/>
    <x v="36"/>
  </r>
  <r>
    <s v="Id1520"/>
    <s v="Angela J"/>
    <n v="19"/>
    <n v="5.46"/>
    <s v="yes"/>
    <x v="0"/>
    <s v="No"/>
    <n v="1"/>
    <s v="No"/>
    <x v="2"/>
    <x v="2"/>
    <d v="1988-06-10T00:00:00"/>
    <x v="1519"/>
    <x v="1"/>
    <s v="tier - 2"/>
    <x v="2"/>
    <x v="24"/>
  </r>
  <r>
    <s v="Id1521"/>
    <s v="Jonathan D."/>
    <n v="16.13"/>
    <n v="4.54"/>
    <s v="yes"/>
    <x v="0"/>
    <s v="No"/>
    <n v="2"/>
    <s v="No"/>
    <x v="3"/>
    <x v="2"/>
    <d v="1966-11-09T00:00:00"/>
    <x v="1520"/>
    <x v="2"/>
    <s v="tier - 2"/>
    <x v="0"/>
    <x v="25"/>
  </r>
  <r>
    <s v="Id1522"/>
    <s v="Victoria"/>
    <n v="18.77"/>
    <n v="11.98"/>
    <s v="yes"/>
    <x v="0"/>
    <s v="No"/>
    <n v="2"/>
    <s v="No"/>
    <x v="2"/>
    <x v="0"/>
    <d v="1970-11-17T00:00:00"/>
    <x v="1521"/>
    <x v="1"/>
    <s v="tier - 1"/>
    <x v="0"/>
    <x v="2"/>
  </r>
  <r>
    <s v="Id1523"/>
    <s v="Adrian R."/>
    <n v="28.88"/>
    <n v="6.59"/>
    <s v="yes"/>
    <x v="0"/>
    <s v="No"/>
    <n v="1"/>
    <s v="No"/>
    <x v="1"/>
    <x v="0"/>
    <d v="1986-09-05T00:00:00"/>
    <x v="1522"/>
    <x v="2"/>
    <s v="tier - 1"/>
    <x v="4"/>
    <x v="27"/>
  </r>
  <r>
    <s v="Id1524"/>
    <s v="Andrew"/>
    <n v="27.55"/>
    <n v="10.83"/>
    <s v="yes"/>
    <x v="0"/>
    <s v="No"/>
    <n v="1"/>
    <s v="No"/>
    <x v="1"/>
    <x v="0"/>
    <d v="1986-09-07T00:00:00"/>
    <x v="1523"/>
    <x v="2"/>
    <s v="tier - 2"/>
    <x v="4"/>
    <x v="27"/>
  </r>
  <r>
    <s v="Id1525"/>
    <s v="Jason A."/>
    <n v="15.6"/>
    <n v="8.6"/>
    <s v="No"/>
    <x v="0"/>
    <s v="No"/>
    <n v="0"/>
    <s v="No"/>
    <x v="3"/>
    <x v="0"/>
    <d v="1968-12-18T00:00:00"/>
    <x v="1524"/>
    <x v="2"/>
    <s v="tier - 1"/>
    <x v="1"/>
    <x v="0"/>
  </r>
  <r>
    <s v="Id1526"/>
    <s v="Rachel"/>
    <n v="21.99"/>
    <n v="11.17"/>
    <s v="No"/>
    <x v="0"/>
    <s v="No"/>
    <n v="0"/>
    <s v="No"/>
    <x v="2"/>
    <x v="0"/>
    <d v="1978-08-21T00:00:00"/>
    <x v="1525"/>
    <x v="1"/>
    <s v="tier - 3"/>
    <x v="0"/>
    <x v="9"/>
  </r>
  <r>
    <s v="Id1527"/>
    <s v="Susan"/>
    <n v="34.85"/>
    <n v="5.75"/>
    <s v="No"/>
    <x v="0"/>
    <s v="No"/>
    <n v="0"/>
    <s v="No"/>
    <x v="0"/>
    <x v="1"/>
    <d v="1994-08-13T00:00:00"/>
    <x v="1526"/>
    <x v="1"/>
    <s v="tier - 1"/>
    <x v="1"/>
    <x v="6"/>
  </r>
  <r>
    <s v="Id1528"/>
    <s v="Cameron M."/>
    <n v="24.51"/>
    <n v="4.83"/>
    <s v="yes"/>
    <x v="0"/>
    <s v="Yes"/>
    <n v="1"/>
    <s v="No"/>
    <x v="2"/>
    <x v="2"/>
    <d v="1983-10-12T00:00:00"/>
    <x v="1527"/>
    <x v="2"/>
    <s v="tier - 3"/>
    <x v="1"/>
    <x v="33"/>
  </r>
  <r>
    <s v="Id1529"/>
    <s v="Claudia A."/>
    <n v="19.399999999999999"/>
    <n v="11.93"/>
    <s v="No"/>
    <x v="0"/>
    <s v="No"/>
    <n v="0"/>
    <s v="No"/>
    <x v="2"/>
    <x v="0"/>
    <d v="1971-08-12T00:00:00"/>
    <x v="1528"/>
    <x v="1"/>
    <s v="tier - 1"/>
    <x v="0"/>
    <x v="13"/>
  </r>
  <r>
    <s v="Id1530"/>
    <s v="Kate"/>
    <n v="15.1"/>
    <n v="8.41"/>
    <s v="No"/>
    <x v="0"/>
    <s v="No"/>
    <n v="0"/>
    <s v="No"/>
    <x v="3"/>
    <x v="0"/>
    <d v="1968-09-13T00:00:00"/>
    <x v="1529"/>
    <x v="2"/>
    <s v="tier - 1"/>
    <x v="1"/>
    <x v="0"/>
  </r>
  <r>
    <s v="Id1531"/>
    <s v="Nicole M."/>
    <n v="23.37"/>
    <n v="5.59"/>
    <s v="yes"/>
    <x v="0"/>
    <s v="No"/>
    <n v="0"/>
    <s v="No"/>
    <x v="2"/>
    <x v="2"/>
    <d v="1985-06-09T00:00:00"/>
    <x v="1530"/>
    <x v="1"/>
    <s v="tier - 3"/>
    <x v="1"/>
    <x v="17"/>
  </r>
  <r>
    <s v="Id1532"/>
    <s v="Jack"/>
    <n v="42.4"/>
    <n v="4.0599999999999996"/>
    <s v="No"/>
    <x v="0"/>
    <s v="No"/>
    <n v="0"/>
    <s v="No"/>
    <x v="0"/>
    <x v="2"/>
    <d v="1989-10-20T00:00:00"/>
    <x v="1531"/>
    <x v="2"/>
    <s v="tier - 1"/>
    <x v="3"/>
    <x v="4"/>
  </r>
  <r>
    <s v="Id1533"/>
    <s v="Gregory"/>
    <n v="28.405000000000001"/>
    <n v="7.02"/>
    <s v="yes"/>
    <x v="0"/>
    <s v="No"/>
    <n v="0"/>
    <s v="No"/>
    <x v="1"/>
    <x v="0"/>
    <d v="1981-06-17T00:00:00"/>
    <x v="1532"/>
    <x v="2"/>
    <s v="tier - 1"/>
    <x v="1"/>
    <x v="36"/>
  </r>
  <r>
    <s v="Id1534"/>
    <s v="Rebecca"/>
    <n v="23.4"/>
    <n v="4.47"/>
    <s v="No"/>
    <x v="0"/>
    <s v="No"/>
    <n v="0"/>
    <s v="No"/>
    <x v="2"/>
    <x v="2"/>
    <d v="1982-12-27T00:00:00"/>
    <x v="1533"/>
    <x v="1"/>
    <s v="tier - 2"/>
    <x v="0"/>
    <x v="37"/>
  </r>
  <r>
    <s v="Id1535"/>
    <s v="Adam"/>
    <n v="33.44"/>
    <n v="4.54"/>
    <s v="No"/>
    <x v="0"/>
    <s v="No"/>
    <n v="0"/>
    <s v="No"/>
    <x v="0"/>
    <x v="2"/>
    <d v="1989-06-19T00:00:00"/>
    <x v="1534"/>
    <x v="1"/>
    <s v="tier - 1"/>
    <x v="0"/>
    <x v="4"/>
  </r>
  <r>
    <s v="Id1536"/>
    <s v="Ryan"/>
    <n v="21.12"/>
    <n v="4.99"/>
    <s v="No"/>
    <x v="0"/>
    <s v="No"/>
    <n v="1"/>
    <s v="No"/>
    <x v="2"/>
    <x v="2"/>
    <d v="1984-06-01T00:00:00"/>
    <x v="1535"/>
    <x v="2"/>
    <s v="tier - 2"/>
    <x v="0"/>
    <x v="33"/>
  </r>
  <r>
    <s v="Id1537"/>
    <s v="Jackie K."/>
    <n v="18.48"/>
    <n v="10.84"/>
    <s v="yes"/>
    <x v="0"/>
    <s v="No"/>
    <n v="2"/>
    <s v="No"/>
    <x v="3"/>
    <x v="0"/>
    <d v="1970-12-08T00:00:00"/>
    <x v="1536"/>
    <x v="1"/>
    <s v="tier - 3"/>
    <x v="0"/>
    <x v="2"/>
  </r>
  <r>
    <s v="Id1538"/>
    <s v="Chris"/>
    <n v="16.815000000000001"/>
    <n v="5.63"/>
    <s v="No"/>
    <x v="0"/>
    <s v="No"/>
    <n v="1"/>
    <s v="No"/>
    <x v="3"/>
    <x v="2"/>
    <d v="1984-07-08T00:00:00"/>
    <x v="1537"/>
    <x v="1"/>
    <s v="tier - 3"/>
    <x v="9"/>
    <x v="31"/>
  </r>
  <r>
    <s v="Id1539"/>
    <s v="Tyler C"/>
    <n v="26.72"/>
    <n v="4.1399999999999997"/>
    <s v="No"/>
    <x v="0"/>
    <s v="No"/>
    <n v="0"/>
    <s v="No"/>
    <x v="1"/>
    <x v="2"/>
    <d v="1990-09-06T00:00:00"/>
    <x v="1538"/>
    <x v="1"/>
    <s v="tier - 2"/>
    <x v="14"/>
    <x v="41"/>
  </r>
  <r>
    <s v="Id1540"/>
    <s v="Yoshie"/>
    <n v="41.42"/>
    <n v="5.17"/>
    <s v="No"/>
    <x v="0"/>
    <s v="Yes"/>
    <n v="1"/>
    <s v="No"/>
    <x v="0"/>
    <x v="2"/>
    <d v="2003-11-04T00:00:00"/>
    <x v="1539"/>
    <x v="1"/>
    <s v="tier - 1"/>
    <x v="1"/>
    <x v="39"/>
  </r>
  <r>
    <s v="Id1541"/>
    <s v="Lauren A"/>
    <n v="20.69"/>
    <n v="6.93"/>
    <s v="No"/>
    <x v="0"/>
    <s v="No"/>
    <n v="2"/>
    <s v="No"/>
    <x v="2"/>
    <x v="0"/>
    <d v="1973-07-29T00:00:00"/>
    <x v="1540"/>
    <x v="1"/>
    <s v="tier - 1"/>
    <x v="0"/>
    <x v="29"/>
  </r>
  <r>
    <s v="Id1542"/>
    <s v="Mason D."/>
    <n v="41.23"/>
    <n v="4.24"/>
    <s v="No"/>
    <x v="0"/>
    <s v="No"/>
    <n v="0"/>
    <s v="No"/>
    <x v="0"/>
    <x v="2"/>
    <d v="1982-10-28T00:00:00"/>
    <x v="1541"/>
    <x v="2"/>
    <s v="tier - 2"/>
    <x v="5"/>
    <x v="37"/>
  </r>
  <r>
    <s v="Id1543"/>
    <s v="Ryan"/>
    <n v="29.9"/>
    <n v="5.91"/>
    <s v="No"/>
    <x v="0"/>
    <s v="No"/>
    <n v="0"/>
    <s v="No"/>
    <x v="1"/>
    <x v="1"/>
    <d v="1982-09-07T00:00:00"/>
    <x v="1542"/>
    <x v="1"/>
    <s v="tier - 3"/>
    <x v="3"/>
    <x v="37"/>
  </r>
  <r>
    <s v="Id1544"/>
    <s v="Arturo"/>
    <n v="34.104999999999997"/>
    <n v="5.93"/>
    <s v="No"/>
    <x v="0"/>
    <s v="No"/>
    <n v="0"/>
    <s v="No"/>
    <x v="0"/>
    <x v="1"/>
    <d v="1982-10-29T00:00:00"/>
    <x v="1543"/>
    <x v="2"/>
    <s v="tier - 2"/>
    <x v="4"/>
    <x v="37"/>
  </r>
  <r>
    <s v="Id1545"/>
    <s v="Jake"/>
    <n v="24.97"/>
    <n v="5.66"/>
    <s v="No"/>
    <x v="0"/>
    <s v="No"/>
    <n v="0"/>
    <s v="No"/>
    <x v="1"/>
    <x v="2"/>
    <d v="1982-09-22T00:00:00"/>
    <x v="1544"/>
    <x v="1"/>
    <s v="tier - 1"/>
    <x v="0"/>
    <x v="37"/>
  </r>
  <r>
    <s v="Id1546"/>
    <s v="Sarah E"/>
    <n v="34.799999999999997"/>
    <n v="4.1900000000000004"/>
    <s v="No"/>
    <x v="0"/>
    <s v="No"/>
    <n v="1"/>
    <s v="No"/>
    <x v="0"/>
    <x v="2"/>
    <d v="1984-11-05T00:00:00"/>
    <x v="1545"/>
    <x v="1"/>
    <s v="tier - 3"/>
    <x v="3"/>
    <x v="31"/>
  </r>
  <r>
    <s v="Id1547"/>
    <s v="Alison L."/>
    <n v="32.965000000000003"/>
    <n v="9.2100000000000009"/>
    <s v="yes"/>
    <x v="0"/>
    <s v="No"/>
    <n v="0"/>
    <s v="No"/>
    <x v="0"/>
    <x v="0"/>
    <d v="1981-08-20T00:00:00"/>
    <x v="1546"/>
    <x v="1"/>
    <s v="tier - 1"/>
    <x v="1"/>
    <x v="36"/>
  </r>
  <r>
    <s v="Id1548"/>
    <s v="Karen A."/>
    <n v="27.265000000000001"/>
    <n v="5.51"/>
    <s v="No"/>
    <x v="0"/>
    <s v="No"/>
    <n v="1"/>
    <s v="No"/>
    <x v="1"/>
    <x v="2"/>
    <d v="1984-09-20T00:00:00"/>
    <x v="1547"/>
    <x v="1"/>
    <s v="tier - 2"/>
    <x v="2"/>
    <x v="31"/>
  </r>
  <r>
    <s v="Id1549"/>
    <s v="Thomas R. Jr."/>
    <n v="17.059999999999999"/>
    <n v="8.5"/>
    <s v="No"/>
    <x v="0"/>
    <s v="No"/>
    <n v="0"/>
    <s v="No"/>
    <x v="3"/>
    <x v="0"/>
    <d v="1968-11-11T00:00:00"/>
    <x v="1548"/>
    <x v="2"/>
    <s v="tier - 2"/>
    <x v="0"/>
    <x v="0"/>
  </r>
  <r>
    <s v="Id1550"/>
    <s v="Stephanie W."/>
    <n v="36.29"/>
    <n v="6.23"/>
    <s v="No"/>
    <x v="0"/>
    <s v="No"/>
    <n v="0"/>
    <s v="No"/>
    <x v="0"/>
    <x v="1"/>
    <d v="1989-06-06T00:00:00"/>
    <x v="1549"/>
    <x v="1"/>
    <s v="tier - 2"/>
    <x v="2"/>
    <x v="24"/>
  </r>
  <r>
    <s v="Id1551"/>
    <s v="Ezra"/>
    <n v="28.594999999999999"/>
    <n v="8.5299999999999994"/>
    <s v="yes"/>
    <x v="0"/>
    <s v="No"/>
    <n v="1"/>
    <s v="No"/>
    <x v="1"/>
    <x v="0"/>
    <d v="1986-08-18T00:00:00"/>
    <x v="1550"/>
    <x v="1"/>
    <s v="tier - 3"/>
    <x v="1"/>
    <x v="27"/>
  </r>
  <r>
    <s v="Id1552"/>
    <s v="Jim"/>
    <n v="17.8"/>
    <n v="5.75"/>
    <s v="yes"/>
    <x v="0"/>
    <s v="Yes"/>
    <n v="1"/>
    <s v="No"/>
    <x v="3"/>
    <x v="1"/>
    <d v="1969-12-03T00:00:00"/>
    <x v="1551"/>
    <x v="1"/>
    <s v="tier - 3"/>
    <x v="0"/>
    <x v="15"/>
  </r>
  <r>
    <s v="Id1553"/>
    <s v="Ari L."/>
    <n v="21.4"/>
    <n v="5.6"/>
    <s v="No"/>
    <x v="0"/>
    <s v="No"/>
    <n v="0"/>
    <s v="No"/>
    <x v="2"/>
    <x v="2"/>
    <d v="1982-11-02T00:00:00"/>
    <x v="1552"/>
    <x v="1"/>
    <s v="tier - 2"/>
    <x v="1"/>
    <x v="37"/>
  </r>
  <r>
    <s v="Id1554"/>
    <s v="Fanny"/>
    <n v="23.01"/>
    <n v="4.68"/>
    <s v="No"/>
    <x v="0"/>
    <s v="No"/>
    <n v="0"/>
    <s v="No"/>
    <x v="2"/>
    <x v="2"/>
    <d v="1982-12-12T00:00:00"/>
    <x v="1553"/>
    <x v="1"/>
    <s v="tier - 1"/>
    <x v="0"/>
    <x v="37"/>
  </r>
  <r>
    <s v="Id1555"/>
    <s v="Heather"/>
    <n v="19.86"/>
    <n v="5.62"/>
    <s v="yes"/>
    <x v="0"/>
    <s v="No"/>
    <n v="0"/>
    <s v="No"/>
    <x v="2"/>
    <x v="2"/>
    <d v="1976-06-23T00:00:00"/>
    <x v="1554"/>
    <x v="1"/>
    <s v="tier - 1"/>
    <x v="0"/>
    <x v="16"/>
  </r>
  <r>
    <s v="Id1556"/>
    <s v="Peter W. Sr."/>
    <n v="33.58"/>
    <n v="5.08"/>
    <s v="No"/>
    <x v="0"/>
    <s v="No"/>
    <n v="0"/>
    <s v="No"/>
    <x v="0"/>
    <x v="2"/>
    <d v="1994-11-07T00:00:00"/>
    <x v="1555"/>
    <x v="1"/>
    <s v="tier - 1"/>
    <x v="14"/>
    <x v="6"/>
  </r>
  <r>
    <s v="Id1557"/>
    <s v="Catherine A"/>
    <n v="29.81"/>
    <n v="5.28"/>
    <s v="No"/>
    <x v="0"/>
    <s v="No"/>
    <n v="0"/>
    <s v="No"/>
    <x v="1"/>
    <x v="2"/>
    <d v="1982-07-28T00:00:00"/>
    <x v="1556"/>
    <x v="1"/>
    <s v="tier - 2"/>
    <x v="0"/>
    <x v="37"/>
  </r>
  <r>
    <s v="Id1558"/>
    <s v="Kelly A"/>
    <n v="27.4"/>
    <n v="4.6100000000000003"/>
    <s v="No"/>
    <x v="0"/>
    <s v="No"/>
    <n v="0"/>
    <s v="No"/>
    <x v="1"/>
    <x v="2"/>
    <d v="1982-06-09T00:00:00"/>
    <x v="1557"/>
    <x v="1"/>
    <s v="tier - 3"/>
    <x v="3"/>
    <x v="37"/>
  </r>
  <r>
    <s v="Id1559"/>
    <s v="Janel N."/>
    <n v="17.98"/>
    <n v="6.57"/>
    <s v="yes"/>
    <x v="0"/>
    <s v="No"/>
    <n v="2"/>
    <s v="No"/>
    <x v="3"/>
    <x v="0"/>
    <d v="1970-08-01T00:00:00"/>
    <x v="1558"/>
    <x v="1"/>
    <s v="tier - 2"/>
    <x v="0"/>
    <x v="2"/>
  </r>
  <r>
    <s v="Id1560"/>
    <s v="Yann Kai"/>
    <n v="37.9"/>
    <n v="5.83"/>
    <s v="No"/>
    <x v="0"/>
    <s v="No"/>
    <n v="0"/>
    <s v="No"/>
    <x v="0"/>
    <x v="1"/>
    <d v="1980-09-08T00:00:00"/>
    <x v="1559"/>
    <x v="1"/>
    <s v="tier - 3"/>
    <x v="3"/>
    <x v="26"/>
  </r>
  <r>
    <s v="Id1561"/>
    <s v="Zachary R."/>
    <n v="25.27"/>
    <n v="6.98"/>
    <s v="yes"/>
    <x v="0"/>
    <s v="No"/>
    <n v="0"/>
    <s v="No"/>
    <x v="1"/>
    <x v="0"/>
    <d v="1981-08-27T00:00:00"/>
    <x v="1560"/>
    <x v="1"/>
    <s v="tier - 2"/>
    <x v="0"/>
    <x v="36"/>
  </r>
  <r>
    <s v="Id1562"/>
    <s v="Alejandro Sr."/>
    <n v="29.26"/>
    <n v="4.03"/>
    <s v="No"/>
    <x v="0"/>
    <s v="No"/>
    <n v="1"/>
    <s v="No"/>
    <x v="1"/>
    <x v="2"/>
    <d v="1984-12-01T00:00:00"/>
    <x v="1561"/>
    <x v="1"/>
    <s v="tier - 3"/>
    <x v="1"/>
    <x v="31"/>
  </r>
  <r>
    <s v="Id1563"/>
    <s v="Nicholas R."/>
    <n v="27.835000000000001"/>
    <n v="4.5599999999999996"/>
    <s v="No"/>
    <x v="0"/>
    <s v="No"/>
    <n v="1"/>
    <s v="No"/>
    <x v="1"/>
    <x v="2"/>
    <d v="1984-09-26T00:00:00"/>
    <x v="1562"/>
    <x v="2"/>
    <s v="tier - 3"/>
    <x v="1"/>
    <x v="31"/>
  </r>
  <r>
    <s v="Id1564"/>
    <s v="Paul"/>
    <n v="46.53"/>
    <n v="5.38"/>
    <s v="yes"/>
    <x v="0"/>
    <s v="No"/>
    <n v="0"/>
    <s v="No"/>
    <x v="0"/>
    <x v="2"/>
    <d v="1985-09-22T00:00:00"/>
    <x v="1563"/>
    <x v="2"/>
    <s v="tier - 2"/>
    <x v="0"/>
    <x v="17"/>
  </r>
  <r>
    <s v="Id1565"/>
    <s v="Michael D"/>
    <n v="20.58"/>
    <n v="11.04"/>
    <s v="yes"/>
    <x v="0"/>
    <s v="No"/>
    <n v="1"/>
    <s v="No"/>
    <x v="2"/>
    <x v="0"/>
    <d v="1975-07-05T00:00:00"/>
    <x v="1564"/>
    <x v="1"/>
    <s v="tier - 3"/>
    <x v="0"/>
    <x v="23"/>
  </r>
  <r>
    <s v="Id1566"/>
    <s v="Marina"/>
    <n v="19.53"/>
    <n v="6.09"/>
    <s v="yes"/>
    <x v="0"/>
    <s v="No"/>
    <n v="0"/>
    <s v="No"/>
    <x v="2"/>
    <x v="1"/>
    <d v="1976-09-30T00:00:00"/>
    <x v="1565"/>
    <x v="1"/>
    <s v="tier - 3"/>
    <x v="0"/>
    <x v="16"/>
  </r>
  <r>
    <s v="Id1567"/>
    <s v="Caroline"/>
    <n v="27.7"/>
    <n v="4.71"/>
    <s v="No"/>
    <x v="0"/>
    <s v="No"/>
    <n v="1"/>
    <s v="No"/>
    <x v="1"/>
    <x v="2"/>
    <d v="1987-06-04T00:00:00"/>
    <x v="1566"/>
    <x v="1"/>
    <s v="tier - 2"/>
    <x v="3"/>
    <x v="27"/>
  </r>
  <r>
    <s v="Id1568"/>
    <s v="Ross P"/>
    <n v="18.920000000000002"/>
    <n v="8.18"/>
    <s v="No"/>
    <x v="0"/>
    <s v="No"/>
    <n v="0"/>
    <s v="No"/>
    <x v="2"/>
    <x v="0"/>
    <d v="1971-08-22T00:00:00"/>
    <x v="1567"/>
    <x v="1"/>
    <s v="tier - 3"/>
    <x v="0"/>
    <x v="13"/>
  </r>
  <r>
    <s v="Id1569"/>
    <s v="Aoife"/>
    <n v="17.760000000000002"/>
    <n v="11.18"/>
    <s v="yes"/>
    <x v="0"/>
    <s v="No"/>
    <n v="2"/>
    <s v="No"/>
    <x v="3"/>
    <x v="0"/>
    <d v="1970-12-20T00:00:00"/>
    <x v="1568"/>
    <x v="1"/>
    <s v="tier - 1"/>
    <x v="0"/>
    <x v="2"/>
  </r>
  <r>
    <s v="Id1570"/>
    <s v="Wesley"/>
    <n v="29.83"/>
    <n v="5.03"/>
    <s v="yes"/>
    <x v="0"/>
    <s v="No"/>
    <n v="0"/>
    <s v="No"/>
    <x v="1"/>
    <x v="2"/>
    <d v="1985-12-10T00:00:00"/>
    <x v="1569"/>
    <x v="0"/>
    <s v="tier - 3"/>
    <x v="7"/>
    <x v="17"/>
  </r>
  <r>
    <s v="Id1571"/>
    <s v="Rebecca J"/>
    <n v="23.465"/>
    <n v="5.56"/>
    <s v="No"/>
    <x v="0"/>
    <s v="No"/>
    <n v="1"/>
    <s v="No"/>
    <x v="2"/>
    <x v="2"/>
    <d v="1987-07-09T00:00:00"/>
    <x v="1570"/>
    <x v="1"/>
    <s v="tier - 3"/>
    <x v="2"/>
    <x v="38"/>
  </r>
  <r>
    <s v="Id1572"/>
    <s v="Barry P."/>
    <n v="29.355"/>
    <n v="4.33"/>
    <s v="No"/>
    <x v="0"/>
    <s v="No"/>
    <n v="0"/>
    <s v="No"/>
    <x v="1"/>
    <x v="2"/>
    <d v="1982-09-28T00:00:00"/>
    <x v="1571"/>
    <x v="1"/>
    <s v="tier - 1"/>
    <x v="1"/>
    <x v="37"/>
  </r>
  <r>
    <s v="Id1573"/>
    <s v="Maciej"/>
    <n v="35.49"/>
    <n v="5.21"/>
    <s v="yes"/>
    <x v="0"/>
    <s v="Yes"/>
    <n v="1"/>
    <s v="No"/>
    <x v="0"/>
    <x v="2"/>
    <d v="1997-08-16T00:00:00"/>
    <x v="1572"/>
    <x v="1"/>
    <s v="tier - 2"/>
    <x v="14"/>
    <x v="30"/>
  </r>
  <r>
    <s v="Id1574"/>
    <s v="Jerry D."/>
    <n v="26.315000000000001"/>
    <n v="5.89"/>
    <s v="No"/>
    <x v="0"/>
    <s v="No"/>
    <n v="0"/>
    <s v="No"/>
    <x v="1"/>
    <x v="1"/>
    <d v="1982-08-06T00:00:00"/>
    <x v="1573"/>
    <x v="0"/>
    <s v="tier - 2"/>
    <x v="1"/>
    <x v="37"/>
  </r>
  <r>
    <s v="Id1575"/>
    <s v="Eric A."/>
    <n v="19.79"/>
    <n v="4.8099999999999996"/>
    <s v="yes"/>
    <x v="0"/>
    <s v="No"/>
    <n v="0"/>
    <s v="No"/>
    <x v="2"/>
    <x v="2"/>
    <d v="1976-07-18T00:00:00"/>
    <x v="1574"/>
    <x v="1"/>
    <s v="tier - 2"/>
    <x v="0"/>
    <x v="16"/>
  </r>
  <r>
    <s v="Id1576"/>
    <s v="Cathi"/>
    <n v="40.564999999999998"/>
    <n v="5.66"/>
    <s v="No"/>
    <x v="0"/>
    <s v="No"/>
    <n v="1"/>
    <s v="No"/>
    <x v="0"/>
    <x v="2"/>
    <d v="1984-11-13T00:00:00"/>
    <x v="1575"/>
    <x v="1"/>
    <s v="tier - 1"/>
    <x v="1"/>
    <x v="31"/>
  </r>
  <r>
    <s v="Id1577"/>
    <s v="Alex M"/>
    <n v="18.03"/>
    <n v="10.66"/>
    <s v="yes"/>
    <x v="0"/>
    <s v="No"/>
    <n v="2"/>
    <s v="No"/>
    <x v="3"/>
    <x v="0"/>
    <d v="1970-12-09T00:00:00"/>
    <x v="1576"/>
    <x v="1"/>
    <s v="tier - 1"/>
    <x v="0"/>
    <x v="2"/>
  </r>
  <r>
    <s v="Id1578"/>
    <s v="Liang"/>
    <n v="34.65"/>
    <n v="5.98"/>
    <s v="yes"/>
    <x v="0"/>
    <s v="No"/>
    <n v="0"/>
    <s v="No"/>
    <x v="0"/>
    <x v="1"/>
    <d v="1996-09-07T00:00:00"/>
    <x v="1577"/>
    <x v="1"/>
    <s v="tier - 3"/>
    <x v="14"/>
    <x v="45"/>
  </r>
  <r>
    <s v="Id1579"/>
    <s v="Lexy"/>
    <n v="42.94"/>
    <n v="4.34"/>
    <s v="No"/>
    <x v="0"/>
    <s v="No"/>
    <n v="0"/>
    <s v="No"/>
    <x v="0"/>
    <x v="2"/>
    <d v="1989-09-24T00:00:00"/>
    <x v="1578"/>
    <x v="1"/>
    <s v="tier - 2"/>
    <x v="1"/>
    <x v="4"/>
  </r>
  <r>
    <s v="Id1580"/>
    <s v="Michael"/>
    <n v="31.254999999999999"/>
    <n v="5.17"/>
    <s v="No"/>
    <x v="0"/>
    <s v="No"/>
    <n v="0"/>
    <s v="No"/>
    <x v="0"/>
    <x v="2"/>
    <d v="1980-11-30T00:00:00"/>
    <x v="1579"/>
    <x v="1"/>
    <s v="tier - 1"/>
    <x v="1"/>
    <x v="26"/>
  </r>
  <r>
    <s v="Id1581"/>
    <s v="Samuel L"/>
    <n v="45.43"/>
    <n v="4.2300000000000004"/>
    <s v="yes"/>
    <x v="0"/>
    <s v="Yes"/>
    <n v="1"/>
    <s v="No"/>
    <x v="0"/>
    <x v="2"/>
    <d v="1983-10-19T00:00:00"/>
    <x v="1580"/>
    <x v="2"/>
    <s v="tier - 2"/>
    <x v="0"/>
    <x v="33"/>
  </r>
  <r>
    <s v="Id1582"/>
    <s v="Spencer A."/>
    <n v="32.340000000000003"/>
    <n v="4.88"/>
    <s v="yes"/>
    <x v="0"/>
    <s v="Yes"/>
    <n v="1"/>
    <s v="No"/>
    <x v="0"/>
    <x v="2"/>
    <d v="1983-11-21T00:00:00"/>
    <x v="1581"/>
    <x v="1"/>
    <s v="tier - 1"/>
    <x v="0"/>
    <x v="33"/>
  </r>
  <r>
    <s v="Id1583"/>
    <s v=".  Rochelle"/>
    <n v="25.46"/>
    <n v="9.7100000000000009"/>
    <s v="yes"/>
    <x v="0"/>
    <s v="No"/>
    <n v="1"/>
    <s v="No"/>
    <x v="1"/>
    <x v="0"/>
    <d v="1986-09-25T00:00:00"/>
    <x v="1582"/>
    <x v="1"/>
    <s v="tier - 2"/>
    <x v="0"/>
    <x v="27"/>
  </r>
  <r>
    <s v="Id1584"/>
    <s v="Paula"/>
    <n v="37.145000000000003"/>
    <n v="5.32"/>
    <s v="No"/>
    <x v="0"/>
    <s v="No"/>
    <n v="0"/>
    <s v="No"/>
    <x v="0"/>
    <x v="2"/>
    <d v="1990-11-13T00:00:00"/>
    <x v="1583"/>
    <x v="1"/>
    <s v="tier - 2"/>
    <x v="2"/>
    <x v="41"/>
  </r>
  <r>
    <s v="Id1585"/>
    <s v=".  Madeline E."/>
    <n v="30.8"/>
    <n v="5.83"/>
    <s v="yes"/>
    <x v="0"/>
    <s v="No"/>
    <n v="0"/>
    <s v="No"/>
    <x v="0"/>
    <x v="1"/>
    <d v="1985-12-15T00:00:00"/>
    <x v="1584"/>
    <x v="1"/>
    <s v="tier - 1"/>
    <x v="0"/>
    <x v="17"/>
  </r>
  <r>
    <s v="Id1586"/>
    <s v="Maria Isabel"/>
    <n v="29.5"/>
    <n v="5.54"/>
    <s v="yes"/>
    <x v="0"/>
    <s v="No"/>
    <n v="0"/>
    <s v="No"/>
    <x v="1"/>
    <x v="2"/>
    <d v="1985-06-19T00:00:00"/>
    <x v="1585"/>
    <x v="1"/>
    <s v="tier - 1"/>
    <x v="3"/>
    <x v="17"/>
  </r>
  <r>
    <s v="Id1587"/>
    <s v="Arthur M."/>
    <n v="43.39"/>
    <n v="5.85"/>
    <s v="No"/>
    <x v="1"/>
    <s v="No"/>
    <n v="1"/>
    <s v="No"/>
    <x v="0"/>
    <x v="1"/>
    <d v="2004-09-27T00:00:00"/>
    <x v="1586"/>
    <x v="1"/>
    <s v="tier - 2"/>
    <x v="3"/>
    <x v="44"/>
  </r>
  <r>
    <s v="Id1588"/>
    <s v="Joseph R."/>
    <n v="15.08"/>
    <n v="4.8499999999999996"/>
    <s v="yes"/>
    <x v="0"/>
    <s v="Yes"/>
    <n v="1"/>
    <s v="No"/>
    <x v="3"/>
    <x v="2"/>
    <d v="1969-09-04T00:00:00"/>
    <x v="1587"/>
    <x v="1"/>
    <s v="tier - 2"/>
    <x v="1"/>
    <x v="15"/>
  </r>
  <r>
    <s v="Id1589"/>
    <s v="Sachiko"/>
    <n v="20.48"/>
    <n v="11.09"/>
    <s v="No"/>
    <x v="0"/>
    <s v="No"/>
    <n v="0"/>
    <s v="No"/>
    <x v="2"/>
    <x v="0"/>
    <d v="1974-08-17T00:00:00"/>
    <x v="1588"/>
    <x v="1"/>
    <s v="tier - 1"/>
    <x v="0"/>
    <x v="19"/>
  </r>
  <r>
    <s v="Id1590"/>
    <s v="Christopher"/>
    <n v="34.450000000000003"/>
    <n v="5.58"/>
    <s v="yes"/>
    <x v="0"/>
    <s v="No"/>
    <n v="0"/>
    <s v="No"/>
    <x v="0"/>
    <x v="2"/>
    <d v="1996-11-04T00:00:00"/>
    <x v="1589"/>
    <x v="1"/>
    <s v="tier - 3"/>
    <x v="14"/>
    <x v="45"/>
  </r>
  <r>
    <s v="Id1591"/>
    <s v="Joseph"/>
    <n v="34.21"/>
    <n v="9.7200000000000006"/>
    <s v="yes"/>
    <x v="0"/>
    <s v="No"/>
    <n v="0"/>
    <s v="No"/>
    <x v="0"/>
    <x v="0"/>
    <d v="1981-07-26T00:00:00"/>
    <x v="1590"/>
    <x v="1"/>
    <s v="tier - 3"/>
    <x v="0"/>
    <x v="36"/>
  </r>
  <r>
    <s v="Id1592"/>
    <s v="Lawrence"/>
    <n v="28.8"/>
    <n v="11.41"/>
    <s v="yes"/>
    <x v="0"/>
    <s v="No"/>
    <n v="0"/>
    <s v="No"/>
    <x v="1"/>
    <x v="0"/>
    <d v="1981-06-24T00:00:00"/>
    <x v="1591"/>
    <x v="1"/>
    <s v="tier - 1"/>
    <x v="3"/>
    <x v="36"/>
  </r>
  <r>
    <s v="Id1593"/>
    <s v=".  Katie"/>
    <n v="31.74"/>
    <n v="4.46"/>
    <s v="No"/>
    <x v="0"/>
    <s v="Yes"/>
    <n v="1"/>
    <s v="No"/>
    <x v="0"/>
    <x v="2"/>
    <d v="1993-11-16T00:00:00"/>
    <x v="1592"/>
    <x v="1"/>
    <s v="tier - 1"/>
    <x v="15"/>
    <x v="20"/>
  </r>
  <r>
    <s v="Id1594"/>
    <s v="Ruben"/>
    <n v="21.78"/>
    <n v="9.31"/>
    <s v="yes"/>
    <x v="0"/>
    <s v="No"/>
    <n v="0"/>
    <s v="No"/>
    <x v="2"/>
    <x v="0"/>
    <d v="1981-08-30T00:00:00"/>
    <x v="1593"/>
    <x v="0"/>
    <s v="tier - 3"/>
    <x v="0"/>
    <x v="36"/>
  </r>
  <r>
    <s v="Id1595"/>
    <s v="Sarah"/>
    <n v="23.75"/>
    <n v="5.03"/>
    <s v="No"/>
    <x v="0"/>
    <s v="No"/>
    <n v="1"/>
    <s v="No"/>
    <x v="2"/>
    <x v="2"/>
    <d v="1984-12-25T00:00:00"/>
    <x v="1594"/>
    <x v="1"/>
    <s v="tier - 1"/>
    <x v="0"/>
    <x v="31"/>
  </r>
  <r>
    <s v="Id1596"/>
    <s v=".  Angela R."/>
    <n v="33.21"/>
    <n v="5.07"/>
    <s v="yes"/>
    <x v="0"/>
    <s v="No"/>
    <n v="1"/>
    <s v="No"/>
    <x v="0"/>
    <x v="2"/>
    <d v="1995-10-17T00:00:00"/>
    <x v="1595"/>
    <x v="1"/>
    <s v="tier - 1"/>
    <x v="12"/>
    <x v="40"/>
  </r>
  <r>
    <s v="Id1597"/>
    <s v="Chatham"/>
    <n v="17.7"/>
    <n v="10.42"/>
    <s v="yes"/>
    <x v="0"/>
    <s v="No"/>
    <n v="2"/>
    <s v="No"/>
    <x v="3"/>
    <x v="0"/>
    <d v="1970-08-11T00:00:00"/>
    <x v="1596"/>
    <x v="1"/>
    <s v="tier - 2"/>
    <x v="0"/>
    <x v="2"/>
  </r>
  <r>
    <s v="Id1598"/>
    <s v="Derek"/>
    <n v="17.2"/>
    <n v="6.45"/>
    <s v="No"/>
    <x v="0"/>
    <s v="No"/>
    <n v="2"/>
    <s v="No"/>
    <x v="3"/>
    <x v="0"/>
    <d v="1972-06-08T00:00:00"/>
    <x v="1597"/>
    <x v="1"/>
    <s v="tier - 2"/>
    <x v="1"/>
    <x v="13"/>
  </r>
  <r>
    <s v="Id1599"/>
    <s v="Kalvin J."/>
    <n v="19.21"/>
    <n v="5.52"/>
    <s v="No"/>
    <x v="0"/>
    <s v="No"/>
    <n v="2"/>
    <s v="No"/>
    <x v="2"/>
    <x v="2"/>
    <d v="1972-08-11T00:00:00"/>
    <x v="1598"/>
    <x v="1"/>
    <s v="tier - 2"/>
    <x v="0"/>
    <x v="28"/>
  </r>
  <r>
    <s v="Id1600"/>
    <s v="Dave"/>
    <n v="23.2"/>
    <n v="4.41"/>
    <s v="No"/>
    <x v="0"/>
    <s v="Yes"/>
    <n v="1"/>
    <s v="No"/>
    <x v="2"/>
    <x v="2"/>
    <d v="1979-11-10T00:00:00"/>
    <x v="1599"/>
    <x v="1"/>
    <s v="tier - 1"/>
    <x v="3"/>
    <x v="18"/>
  </r>
  <r>
    <s v="Id1601"/>
    <s v="Barbara G."/>
    <n v="32.5"/>
    <n v="4.6900000000000004"/>
    <s v="yes"/>
    <x v="0"/>
    <s v="Yes"/>
    <n v="1"/>
    <s v="No"/>
    <x v="0"/>
    <x v="2"/>
    <d v="1983-07-11T00:00:00"/>
    <x v="1600"/>
    <x v="1"/>
    <s v="tier - 1"/>
    <x v="3"/>
    <x v="33"/>
  </r>
  <r>
    <s v="Id1602"/>
    <s v="Skylar"/>
    <n v="20.9"/>
    <n v="6.94"/>
    <s v="No"/>
    <x v="0"/>
    <s v="No"/>
    <n v="0"/>
    <s v="No"/>
    <x v="2"/>
    <x v="0"/>
    <d v="1978-09-19T00:00:00"/>
    <x v="1601"/>
    <x v="1"/>
    <s v="tier - 2"/>
    <x v="0"/>
    <x v="9"/>
  </r>
  <r>
    <s v="Id1603"/>
    <s v="Nick"/>
    <n v="19.11"/>
    <n v="4.3499999999999996"/>
    <s v="No"/>
    <x v="0"/>
    <s v="No"/>
    <n v="2"/>
    <s v="No"/>
    <x v="2"/>
    <x v="2"/>
    <d v="1972-07-29T00:00:00"/>
    <x v="1602"/>
    <x v="1"/>
    <s v="tier - 2"/>
    <x v="0"/>
    <x v="28"/>
  </r>
  <r>
    <s v="Id1604"/>
    <s v="Sunny S"/>
    <n v="31.17"/>
    <n v="5.28"/>
    <s v="No"/>
    <x v="0"/>
    <s v="No"/>
    <n v="1"/>
    <s v="No"/>
    <x v="0"/>
    <x v="2"/>
    <d v="1992-08-12T00:00:00"/>
    <x v="1603"/>
    <x v="1"/>
    <s v="tier - 1"/>
    <x v="14"/>
    <x v="34"/>
  </r>
  <r>
    <s v="Id1605"/>
    <s v=".  Anne-Marie"/>
    <n v="36.08"/>
    <n v="4.29"/>
    <s v="No"/>
    <x v="0"/>
    <s v="No"/>
    <n v="0"/>
    <s v="No"/>
    <x v="0"/>
    <x v="2"/>
    <d v="1999-09-10T00:00:00"/>
    <x v="1604"/>
    <x v="1"/>
    <s v="tier - 2"/>
    <x v="12"/>
    <x v="21"/>
  </r>
  <r>
    <s v="Id1606"/>
    <s v="Nicholas"/>
    <n v="28.024999999999999"/>
    <n v="5.69"/>
    <s v="yes"/>
    <x v="0"/>
    <s v="No"/>
    <n v="0"/>
    <s v="No"/>
    <x v="1"/>
    <x v="2"/>
    <d v="1985-06-22T00:00:00"/>
    <x v="1605"/>
    <x v="1"/>
    <s v="tier - 2"/>
    <x v="1"/>
    <x v="17"/>
  </r>
  <r>
    <s v="Id1607"/>
    <s v="Scott M."/>
    <n v="24.32"/>
    <n v="5.56"/>
    <s v="yes"/>
    <x v="0"/>
    <s v="No"/>
    <n v="0"/>
    <s v="No"/>
    <x v="2"/>
    <x v="2"/>
    <d v="1985-11-22T00:00:00"/>
    <x v="1606"/>
    <x v="1"/>
    <s v="tier - 1"/>
    <x v="1"/>
    <x v="17"/>
  </r>
  <r>
    <s v="Id1608"/>
    <s v="Marisa A"/>
    <n v="38"/>
    <n v="5.41"/>
    <s v="yes"/>
    <x v="0"/>
    <s v="No"/>
    <n v="1"/>
    <s v="No"/>
    <x v="0"/>
    <x v="2"/>
    <d v="1988-10-23T00:00:00"/>
    <x v="1607"/>
    <x v="1"/>
    <s v="tier - 1"/>
    <x v="3"/>
    <x v="24"/>
  </r>
  <r>
    <s v="Id1609"/>
    <s v="Katie"/>
    <n v="31.6"/>
    <n v="10.85"/>
    <s v="yes"/>
    <x v="0"/>
    <s v="No"/>
    <n v="0"/>
    <s v="No"/>
    <x v="0"/>
    <x v="0"/>
    <d v="1981-07-01T00:00:00"/>
    <x v="1608"/>
    <x v="1"/>
    <s v="tier - 3"/>
    <x v="3"/>
    <x v="36"/>
  </r>
  <r>
    <s v="Id1610"/>
    <s v="Amy L"/>
    <n v="31.02"/>
    <n v="11.63"/>
    <s v="yes"/>
    <x v="0"/>
    <s v="No"/>
    <n v="0"/>
    <s v="No"/>
    <x v="0"/>
    <x v="0"/>
    <d v="1981-07-22T00:00:00"/>
    <x v="1609"/>
    <x v="1"/>
    <s v="tier - 1"/>
    <x v="0"/>
    <x v="36"/>
  </r>
  <r>
    <s v="Id1611"/>
    <s v="Jenna M"/>
    <n v="29.26"/>
    <n v="5.68"/>
    <s v="yes"/>
    <x v="0"/>
    <s v="No"/>
    <n v="1"/>
    <s v="No"/>
    <x v="1"/>
    <x v="2"/>
    <d v="1988-08-01T00:00:00"/>
    <x v="1610"/>
    <x v="1"/>
    <s v="tier - 3"/>
    <x v="0"/>
    <x v="24"/>
  </r>
  <r>
    <s v="Id1612"/>
    <s v="Elizabeth M."/>
    <n v="15.09"/>
    <n v="7.59"/>
    <s v="yes"/>
    <x v="0"/>
    <s v="No"/>
    <n v="2"/>
    <s v="No"/>
    <x v="3"/>
    <x v="0"/>
    <d v="1970-07-05T00:00:00"/>
    <x v="1611"/>
    <x v="1"/>
    <s v="tier - 2"/>
    <x v="1"/>
    <x v="2"/>
  </r>
  <r>
    <s v="Id1613"/>
    <s v="Lyazid"/>
    <n v="22.63"/>
    <n v="5.09"/>
    <s v="yes"/>
    <x v="0"/>
    <s v="No"/>
    <n v="0"/>
    <s v="No"/>
    <x v="2"/>
    <x v="2"/>
    <d v="1985-07-09T00:00:00"/>
    <x v="1612"/>
    <x v="1"/>
    <s v="tier - 2"/>
    <x v="1"/>
    <x v="17"/>
  </r>
  <r>
    <s v="Id1614"/>
    <s v="Lindsey A."/>
    <n v="23.46"/>
    <n v="4.21"/>
    <s v="No"/>
    <x v="0"/>
    <s v="No"/>
    <n v="1"/>
    <s v="No"/>
    <x v="2"/>
    <x v="2"/>
    <d v="1984-08-06T00:00:00"/>
    <x v="1613"/>
    <x v="1"/>
    <s v="tier - 1"/>
    <x v="0"/>
    <x v="31"/>
  </r>
  <r>
    <s v="Id1615"/>
    <s v="Chris"/>
    <n v="22.56"/>
    <n v="4.34"/>
    <s v="yes"/>
    <x v="0"/>
    <s v="No"/>
    <n v="0"/>
    <s v="No"/>
    <x v="2"/>
    <x v="2"/>
    <d v="1985-07-15T00:00:00"/>
    <x v="1614"/>
    <x v="1"/>
    <s v="tier - 1"/>
    <x v="1"/>
    <x v="17"/>
  </r>
  <r>
    <s v="Id1616"/>
    <s v="Jennifer A"/>
    <n v="19.28"/>
    <n v="11.85"/>
    <s v="No"/>
    <x v="0"/>
    <s v="No"/>
    <n v="2"/>
    <s v="No"/>
    <x v="2"/>
    <x v="0"/>
    <d v="1973-08-06T00:00:00"/>
    <x v="1615"/>
    <x v="1"/>
    <s v="tier - 3"/>
    <x v="0"/>
    <x v="29"/>
  </r>
  <r>
    <s v="Id1617"/>
    <s v="Leif S."/>
    <n v="15.37"/>
    <n v="9.61"/>
    <s v="yes"/>
    <x v="0"/>
    <s v="No"/>
    <n v="2"/>
    <s v="No"/>
    <x v="3"/>
    <x v="0"/>
    <d v="1970-07-14T00:00:00"/>
    <x v="1616"/>
    <x v="1"/>
    <s v="tier - 3"/>
    <x v="1"/>
    <x v="2"/>
  </r>
  <r>
    <s v="Id1618"/>
    <s v="Stephanie A"/>
    <n v="18.71"/>
    <n v="5.29"/>
    <s v="yes"/>
    <x v="0"/>
    <s v="No"/>
    <n v="0"/>
    <s v="No"/>
    <x v="2"/>
    <x v="2"/>
    <d v="1976-07-12T00:00:00"/>
    <x v="1617"/>
    <x v="1"/>
    <s v="tier - 3"/>
    <x v="0"/>
    <x v="16"/>
  </r>
  <r>
    <s v="Id1619"/>
    <s v="Bo"/>
    <n v="20.61"/>
    <n v="6.89"/>
    <s v="No"/>
    <x v="0"/>
    <s v="No"/>
    <n v="0"/>
    <s v="No"/>
    <x v="2"/>
    <x v="0"/>
    <d v="1978-09-05T00:00:00"/>
    <x v="1618"/>
    <x v="1"/>
    <s v="tier - 1"/>
    <x v="0"/>
    <x v="9"/>
  </r>
  <r>
    <s v="Id1620"/>
    <s v="Leah"/>
    <n v="15.99"/>
    <n v="4.57"/>
    <s v="yes"/>
    <x v="0"/>
    <s v="Yes"/>
    <n v="1"/>
    <s v="No"/>
    <x v="3"/>
    <x v="2"/>
    <d v="1969-06-09T00:00:00"/>
    <x v="1619"/>
    <x v="1"/>
    <s v="tier - 2"/>
    <x v="3"/>
    <x v="15"/>
  </r>
  <r>
    <s v="Id1621"/>
    <s v="Kara Lynne"/>
    <n v="33.155000000000001"/>
    <n v="4.32"/>
    <s v="No"/>
    <x v="0"/>
    <s v="No"/>
    <n v="0"/>
    <s v="No"/>
    <x v="0"/>
    <x v="2"/>
    <d v="1990-10-18T00:00:00"/>
    <x v="1620"/>
    <x v="1"/>
    <s v="tier - 3"/>
    <x v="1"/>
    <x v="41"/>
  </r>
  <r>
    <s v="Id1622"/>
    <s v="Jeffrey"/>
    <n v="26.22"/>
    <n v="5.57"/>
    <s v="yes"/>
    <x v="0"/>
    <s v="Yes"/>
    <n v="1"/>
    <s v="No"/>
    <x v="1"/>
    <x v="2"/>
    <d v="1983-10-16T00:00:00"/>
    <x v="1621"/>
    <x v="2"/>
    <s v="tier - 2"/>
    <x v="1"/>
    <x v="33"/>
  </r>
  <r>
    <s v="Id1623"/>
    <s v="Justin"/>
    <n v="21.85"/>
    <n v="5.26"/>
    <s v="yes"/>
    <x v="0"/>
    <s v="Yes"/>
    <n v="1"/>
    <s v="No"/>
    <x v="2"/>
    <x v="2"/>
    <d v="1983-06-11T00:00:00"/>
    <x v="1622"/>
    <x v="1"/>
    <s v="tier - 3"/>
    <x v="1"/>
    <x v="33"/>
  </r>
  <r>
    <s v="Id1624"/>
    <s v="Emily"/>
    <n v="30.495000000000001"/>
    <n v="6.25"/>
    <s v="No"/>
    <x v="0"/>
    <s v="No"/>
    <n v="0"/>
    <s v="No"/>
    <x v="0"/>
    <x v="1"/>
    <d v="1991-08-25T00:00:00"/>
    <x v="1623"/>
    <x v="1"/>
    <s v="tier - 2"/>
    <x v="2"/>
    <x v="3"/>
  </r>
  <r>
    <s v="Id1625"/>
    <s v="Rebecca"/>
    <n v="34.104999999999997"/>
    <n v="5.67"/>
    <s v="yes"/>
    <x v="0"/>
    <s v="No"/>
    <n v="0"/>
    <s v="No"/>
    <x v="0"/>
    <x v="2"/>
    <d v="1985-08-21T00:00:00"/>
    <x v="1624"/>
    <x v="1"/>
    <s v="tier - 1"/>
    <x v="1"/>
    <x v="17"/>
  </r>
  <r>
    <s v="Id1626"/>
    <s v=".  Allie"/>
    <n v="32.770000000000003"/>
    <n v="4.42"/>
    <s v="yes"/>
    <x v="0"/>
    <s v="No"/>
    <n v="1"/>
    <s v="No"/>
    <x v="0"/>
    <x v="2"/>
    <d v="1995-08-09T00:00:00"/>
    <x v="1625"/>
    <x v="1"/>
    <s v="tier - 3"/>
    <x v="12"/>
    <x v="40"/>
  </r>
  <r>
    <s v="Id1627"/>
    <s v="Trasi"/>
    <n v="16.850000000000001"/>
    <n v="11.75"/>
    <s v="yes"/>
    <x v="0"/>
    <s v="No"/>
    <n v="2"/>
    <s v="No"/>
    <x v="3"/>
    <x v="0"/>
    <d v="1970-07-09T00:00:00"/>
    <x v="1626"/>
    <x v="1"/>
    <s v="tier - 2"/>
    <x v="0"/>
    <x v="2"/>
  </r>
  <r>
    <s v="Id1628"/>
    <s v="Kevin"/>
    <n v="34.700000000000003"/>
    <n v="6.06"/>
    <s v="No"/>
    <x v="0"/>
    <s v="No"/>
    <n v="1"/>
    <s v="No"/>
    <x v="0"/>
    <x v="1"/>
    <d v="1984-11-25T00:00:00"/>
    <x v="1627"/>
    <x v="0"/>
    <s v="tier - 2"/>
    <x v="3"/>
    <x v="31"/>
  </r>
  <r>
    <s v="Id1629"/>
    <s v="Fernando"/>
    <n v="37.049999999999997"/>
    <n v="5.48"/>
    <s v="No"/>
    <x v="0"/>
    <s v="No"/>
    <n v="1"/>
    <s v="No"/>
    <x v="0"/>
    <x v="2"/>
    <d v="1984-09-14T00:00:00"/>
    <x v="1628"/>
    <x v="0"/>
    <s v="tier - 1"/>
    <x v="7"/>
    <x v="31"/>
  </r>
  <r>
    <s v="Id1630"/>
    <s v="Ieva"/>
    <n v="18.78"/>
    <n v="4.45"/>
    <s v="No"/>
    <x v="0"/>
    <s v="Yes"/>
    <n v="1"/>
    <s v="No"/>
    <x v="2"/>
    <x v="2"/>
    <d v="1979-10-08T00:00:00"/>
    <x v="1629"/>
    <x v="1"/>
    <s v="tier - 2"/>
    <x v="1"/>
    <x v="18"/>
  </r>
  <r>
    <s v="Id1631"/>
    <s v="Chris"/>
    <n v="28.024999999999999"/>
    <n v="5"/>
    <s v="No"/>
    <x v="0"/>
    <s v="No"/>
    <n v="1"/>
    <s v="No"/>
    <x v="1"/>
    <x v="2"/>
    <d v="1984-07-21T00:00:00"/>
    <x v="1630"/>
    <x v="2"/>
    <s v="tier - 1"/>
    <x v="4"/>
    <x v="31"/>
  </r>
  <r>
    <s v="Id1632"/>
    <s v="Drew L."/>
    <n v="35.090000000000003"/>
    <n v="5.84"/>
    <s v="No"/>
    <x v="0"/>
    <s v="No"/>
    <n v="0"/>
    <s v="No"/>
    <x v="0"/>
    <x v="1"/>
    <d v="1994-06-08T00:00:00"/>
    <x v="1631"/>
    <x v="1"/>
    <s v="tier - 2"/>
    <x v="3"/>
    <x v="20"/>
  </r>
  <r>
    <s v="Id1633"/>
    <s v="Christina"/>
    <n v="34.42"/>
    <n v="5.21"/>
    <s v="yes"/>
    <x v="0"/>
    <s v="No"/>
    <n v="0"/>
    <s v="No"/>
    <x v="0"/>
    <x v="2"/>
    <d v="1996-09-28T00:00:00"/>
    <x v="1632"/>
    <x v="1"/>
    <s v="tier - 3"/>
    <x v="1"/>
    <x v="45"/>
  </r>
  <r>
    <s v="Id1634"/>
    <s v="Alexander G"/>
    <n v="29.4"/>
    <n v="4.26"/>
    <s v="No"/>
    <x v="0"/>
    <s v="No"/>
    <n v="0"/>
    <s v="No"/>
    <x v="1"/>
    <x v="2"/>
    <d v="1989-07-16T00:00:00"/>
    <x v="1633"/>
    <x v="1"/>
    <s v="tier - 1"/>
    <x v="3"/>
    <x v="4"/>
  </r>
  <r>
    <s v="Id1635"/>
    <s v="Meaghan"/>
    <n v="21.31"/>
    <n v="4.17"/>
    <s v="No"/>
    <x v="0"/>
    <s v="No"/>
    <n v="0"/>
    <s v="No"/>
    <x v="2"/>
    <x v="2"/>
    <d v="1980-07-08T00:00:00"/>
    <x v="1634"/>
    <x v="1"/>
    <s v="tier - 3"/>
    <x v="0"/>
    <x v="26"/>
  </r>
  <r>
    <s v="Id1636"/>
    <s v="Kristin"/>
    <n v="19.559999999999999"/>
    <n v="11.96"/>
    <s v="No"/>
    <x v="0"/>
    <s v="No"/>
    <n v="0"/>
    <s v="No"/>
    <x v="2"/>
    <x v="0"/>
    <d v="1974-08-17T00:00:00"/>
    <x v="1635"/>
    <x v="1"/>
    <s v="tier - 2"/>
    <x v="0"/>
    <x v="19"/>
  </r>
  <r>
    <s v="Id1637"/>
    <s v="Andrea K."/>
    <n v="37.335000000000001"/>
    <n v="6.26"/>
    <s v="yes"/>
    <x v="0"/>
    <s v="No"/>
    <n v="1"/>
    <s v="No"/>
    <x v="0"/>
    <x v="1"/>
    <d v="1988-11-10T00:00:00"/>
    <x v="1636"/>
    <x v="1"/>
    <s v="tier - 1"/>
    <x v="1"/>
    <x v="24"/>
  </r>
  <r>
    <s v="Id1638"/>
    <s v="Kris"/>
    <n v="19.53"/>
    <n v="11.68"/>
    <s v="No"/>
    <x v="0"/>
    <s v="No"/>
    <n v="0"/>
    <s v="No"/>
    <x v="2"/>
    <x v="0"/>
    <d v="1974-08-11T00:00:00"/>
    <x v="1637"/>
    <x v="1"/>
    <s v="tier - 3"/>
    <x v="0"/>
    <x v="19"/>
  </r>
  <r>
    <s v="Id1639"/>
    <s v="Alden W"/>
    <n v="34.1"/>
    <n v="5.16"/>
    <s v="No"/>
    <x v="0"/>
    <s v="No"/>
    <n v="0"/>
    <s v="No"/>
    <x v="0"/>
    <x v="2"/>
    <d v="1980-11-10T00:00:00"/>
    <x v="1638"/>
    <x v="1"/>
    <s v="tier - 2"/>
    <x v="3"/>
    <x v="26"/>
  </r>
  <r>
    <s v="Id1640"/>
    <s v="Suzanne M"/>
    <n v="16.5"/>
    <n v="6.9"/>
    <s v="yes"/>
    <x v="0"/>
    <s v="No"/>
    <n v="2"/>
    <s v="No"/>
    <x v="3"/>
    <x v="0"/>
    <d v="1970-12-25T00:00:00"/>
    <x v="1639"/>
    <x v="1"/>
    <s v="tier - 3"/>
    <x v="0"/>
    <x v="2"/>
  </r>
  <r>
    <s v="Id1641"/>
    <s v="Heidi Z."/>
    <n v="30.69"/>
    <n v="4.83"/>
    <s v="No"/>
    <x v="0"/>
    <s v="No"/>
    <n v="1"/>
    <s v="No"/>
    <x v="0"/>
    <x v="2"/>
    <d v="1984-10-11T00:00:00"/>
    <x v="1640"/>
    <x v="1"/>
    <s v="tier - 2"/>
    <x v="0"/>
    <x v="31"/>
  </r>
  <r>
    <s v="Id1642"/>
    <s v="Carolyn"/>
    <n v="28.93"/>
    <n v="4.87"/>
    <s v="No"/>
    <x v="0"/>
    <s v="No"/>
    <n v="1"/>
    <s v="No"/>
    <x v="1"/>
    <x v="2"/>
    <d v="1984-11-19T00:00:00"/>
    <x v="1641"/>
    <x v="1"/>
    <s v="tier - 3"/>
    <x v="0"/>
    <x v="31"/>
  </r>
  <r>
    <s v="Id1643"/>
    <s v="Sabine"/>
    <n v="38.9"/>
    <n v="4.28"/>
    <s v="No"/>
    <x v="0"/>
    <s v="No"/>
    <n v="0"/>
    <s v="No"/>
    <x v="0"/>
    <x v="2"/>
    <d v="1989-10-22T00:00:00"/>
    <x v="1642"/>
    <x v="1"/>
    <s v="tier - 2"/>
    <x v="3"/>
    <x v="4"/>
  </r>
  <r>
    <s v="Id1644"/>
    <s v="Bobby"/>
    <n v="26.9"/>
    <n v="4.07"/>
    <s v="No"/>
    <x v="0"/>
    <s v="No"/>
    <n v="0"/>
    <s v="No"/>
    <x v="1"/>
    <x v="2"/>
    <d v="1980-10-21T00:00:00"/>
    <x v="1643"/>
    <x v="2"/>
    <s v="tier - 3"/>
    <x v="3"/>
    <x v="26"/>
  </r>
  <r>
    <s v="Id1645"/>
    <s v="Fan"/>
    <n v="24.86"/>
    <n v="6.23"/>
    <s v="No"/>
    <x v="0"/>
    <s v="No"/>
    <n v="0"/>
    <s v="No"/>
    <x v="2"/>
    <x v="1"/>
    <d v="1980-08-05T00:00:00"/>
    <x v="1644"/>
    <x v="1"/>
    <s v="tier - 3"/>
    <x v="0"/>
    <x v="26"/>
  </r>
  <r>
    <s v="Id1646"/>
    <s v=".  Rachel M"/>
    <n v="39.14"/>
    <n v="6.24"/>
    <s v="No"/>
    <x v="1"/>
    <s v="No"/>
    <n v="1"/>
    <s v="No"/>
    <x v="0"/>
    <x v="1"/>
    <d v="2004-10-15T00:00:00"/>
    <x v="1645"/>
    <x v="1"/>
    <s v="tier - 1"/>
    <x v="12"/>
    <x v="44"/>
  </r>
  <r>
    <s v="Id1647"/>
    <s v="Greg"/>
    <n v="39.799999999999997"/>
    <n v="6.17"/>
    <s v="No"/>
    <x v="0"/>
    <s v="Yes"/>
    <n v="1"/>
    <s v="No"/>
    <x v="0"/>
    <x v="1"/>
    <d v="2003-11-13T00:00:00"/>
    <x v="1646"/>
    <x v="1"/>
    <s v="tier - 2"/>
    <x v="1"/>
    <x v="39"/>
  </r>
  <r>
    <s v="Id1648"/>
    <s v="Dan"/>
    <n v="34.32"/>
    <n v="5.16"/>
    <s v="No"/>
    <x v="0"/>
    <s v="No"/>
    <n v="1"/>
    <s v="No"/>
    <x v="0"/>
    <x v="2"/>
    <d v="1987-11-14T00:00:00"/>
    <x v="1647"/>
    <x v="2"/>
    <s v="tier - 2"/>
    <x v="0"/>
    <x v="38"/>
  </r>
  <r>
    <s v="Id1649"/>
    <s v="Jennifer A"/>
    <n v="32.51"/>
    <n v="4.3"/>
    <s v="No"/>
    <x v="0"/>
    <s v="No"/>
    <n v="0"/>
    <s v="No"/>
    <x v="0"/>
    <x v="2"/>
    <d v="1994-10-30T00:00:00"/>
    <x v="1648"/>
    <x v="1"/>
    <s v="tier - 1"/>
    <x v="1"/>
    <x v="6"/>
  </r>
  <r>
    <s v="Id1650"/>
    <s v=".  Jessica"/>
    <n v="30.71"/>
    <n v="6.14"/>
    <s v="No"/>
    <x v="0"/>
    <s v="Yes"/>
    <n v="1"/>
    <s v="No"/>
    <x v="0"/>
    <x v="1"/>
    <d v="1993-07-13T00:00:00"/>
    <x v="1649"/>
    <x v="1"/>
    <s v="tier - 2"/>
    <x v="15"/>
    <x v="20"/>
  </r>
  <r>
    <s v="Id1651"/>
    <s v="Chaiwat"/>
    <n v="28.9"/>
    <n v="5.36"/>
    <s v="No"/>
    <x v="0"/>
    <s v="No"/>
    <n v="1"/>
    <s v="No"/>
    <x v="1"/>
    <x v="2"/>
    <d v="1987-12-29T00:00:00"/>
    <x v="1650"/>
    <x v="2"/>
    <s v="tier - 3"/>
    <x v="3"/>
    <x v="38"/>
  </r>
  <r>
    <s v="Id1652"/>
    <s v="Kerri"/>
    <n v="36.19"/>
    <n v="4.3"/>
    <s v="No"/>
    <x v="0"/>
    <s v="No"/>
    <n v="0"/>
    <s v="No"/>
    <x v="0"/>
    <x v="2"/>
    <d v="1982-09-21T00:00:00"/>
    <x v="1651"/>
    <x v="1"/>
    <s v="tier - 1"/>
    <x v="0"/>
    <x v="37"/>
  </r>
  <r>
    <s v="Id1653"/>
    <s v="Lisa"/>
    <n v="29.6"/>
    <n v="4.09"/>
    <s v="No"/>
    <x v="0"/>
    <s v="No"/>
    <n v="0"/>
    <s v="No"/>
    <x v="1"/>
    <x v="2"/>
    <d v="1982-09-08T00:00:00"/>
    <x v="1652"/>
    <x v="1"/>
    <s v="tier - 1"/>
    <x v="3"/>
    <x v="37"/>
  </r>
  <r>
    <s v="Id1654"/>
    <s v="Nicholas G"/>
    <n v="30.95"/>
    <n v="6.27"/>
    <s v="No"/>
    <x v="0"/>
    <s v="Yes"/>
    <n v="1"/>
    <s v="No"/>
    <x v="0"/>
    <x v="1"/>
    <d v="1993-08-19T00:00:00"/>
    <x v="1653"/>
    <x v="1"/>
    <s v="tier - 2"/>
    <x v="14"/>
    <x v="20"/>
  </r>
  <r>
    <s v="Id1655"/>
    <s v="Vasilis S"/>
    <n v="19.95"/>
    <n v="5.39"/>
    <s v="No"/>
    <x v="0"/>
    <s v="No"/>
    <n v="1"/>
    <s v="No"/>
    <x v="2"/>
    <x v="2"/>
    <d v="1984-06-22T00:00:00"/>
    <x v="1654"/>
    <x v="1"/>
    <s v="tier - 3"/>
    <x v="1"/>
    <x v="31"/>
  </r>
  <r>
    <s v="Id1656"/>
    <s v="Michael P"/>
    <n v="23.65"/>
    <n v="5.75"/>
    <s v="yes"/>
    <x v="0"/>
    <s v="No"/>
    <n v="0"/>
    <s v="No"/>
    <x v="2"/>
    <x v="1"/>
    <d v="1985-09-18T00:00:00"/>
    <x v="1655"/>
    <x v="1"/>
    <s v="tier - 1"/>
    <x v="0"/>
    <x v="17"/>
  </r>
  <r>
    <s v="Id1657"/>
    <s v="Colleen C."/>
    <n v="43.34"/>
    <n v="4.91"/>
    <s v="No"/>
    <x v="0"/>
    <s v="No"/>
    <n v="1"/>
    <s v="No"/>
    <x v="0"/>
    <x v="2"/>
    <d v="1987-08-30T00:00:00"/>
    <x v="1656"/>
    <x v="1"/>
    <s v="tier - 2"/>
    <x v="0"/>
    <x v="38"/>
  </r>
  <r>
    <s v="Id1658"/>
    <s v=".  Annika"/>
    <n v="31.98"/>
    <n v="4.46"/>
    <s v="yes"/>
    <x v="0"/>
    <s v="No"/>
    <n v="1"/>
    <s v="No"/>
    <x v="0"/>
    <x v="2"/>
    <d v="1995-10-20T00:00:00"/>
    <x v="1657"/>
    <x v="1"/>
    <s v="tier - 2"/>
    <x v="15"/>
    <x v="40"/>
  </r>
  <r>
    <s v="Id1659"/>
    <s v="Kelly"/>
    <n v="35.86"/>
    <n v="6.22"/>
    <s v="No"/>
    <x v="0"/>
    <s v="No"/>
    <n v="1"/>
    <s v="No"/>
    <x v="0"/>
    <x v="1"/>
    <d v="1987-11-27T00:00:00"/>
    <x v="1658"/>
    <x v="1"/>
    <s v="tier - 3"/>
    <x v="0"/>
    <x v="38"/>
  </r>
  <r>
    <s v="Id1660"/>
    <s v="Nicholas C."/>
    <n v="15.2"/>
    <n v="8.82"/>
    <s v="No"/>
    <x v="0"/>
    <s v="No"/>
    <n v="0"/>
    <s v="No"/>
    <x v="3"/>
    <x v="0"/>
    <d v="1971-10-27T00:00:00"/>
    <x v="1659"/>
    <x v="1"/>
    <s v="tier - 3"/>
    <x v="1"/>
    <x v="13"/>
  </r>
  <r>
    <s v="Id1661"/>
    <s v=".  Kelly K"/>
    <n v="37.200000000000003"/>
    <n v="10.14"/>
    <s v="No"/>
    <x v="0"/>
    <s v="No"/>
    <n v="0"/>
    <s v="No"/>
    <x v="0"/>
    <x v="0"/>
    <d v="2002-10-22T00:00:00"/>
    <x v="1660"/>
    <x v="1"/>
    <s v="tier - 2"/>
    <x v="12"/>
    <x v="42"/>
  </r>
  <r>
    <s v="Id1662"/>
    <s v="Andrew"/>
    <n v="17.91"/>
    <n v="4.66"/>
    <s v="No"/>
    <x v="0"/>
    <s v="No"/>
    <n v="2"/>
    <s v="No"/>
    <x v="3"/>
    <x v="2"/>
    <d v="1972-09-02T00:00:00"/>
    <x v="1661"/>
    <x v="1"/>
    <s v="tier - 2"/>
    <x v="0"/>
    <x v="28"/>
  </r>
  <r>
    <s v="Id1663"/>
    <s v="Hannah"/>
    <n v="20.76"/>
    <n v="6.26"/>
    <s v="No"/>
    <x v="0"/>
    <s v="No"/>
    <n v="0"/>
    <s v="No"/>
    <x v="2"/>
    <x v="1"/>
    <d v="1980-06-18T00:00:00"/>
    <x v="1662"/>
    <x v="1"/>
    <s v="tier - 3"/>
    <x v="0"/>
    <x v="26"/>
  </r>
  <r>
    <s v="Id1664"/>
    <s v="Patricio Sr."/>
    <n v="38.99"/>
    <n v="5.21"/>
    <s v="No"/>
    <x v="1"/>
    <s v="No"/>
    <n v="1"/>
    <s v="No"/>
    <x v="0"/>
    <x v="2"/>
    <d v="2004-10-01T00:00:00"/>
    <x v="1663"/>
    <x v="1"/>
    <s v="tier - 3"/>
    <x v="13"/>
    <x v="44"/>
  </r>
  <r>
    <s v="Id1665"/>
    <s v="Robert B"/>
    <n v="42.655000000000001"/>
    <n v="5.94"/>
    <s v="yes"/>
    <x v="0"/>
    <s v="Yes"/>
    <n v="1"/>
    <s v="No"/>
    <x v="0"/>
    <x v="1"/>
    <d v="1983-11-30T00:00:00"/>
    <x v="1664"/>
    <x v="1"/>
    <s v="tier - 3"/>
    <x v="9"/>
    <x v="33"/>
  </r>
  <r>
    <s v="Id1666"/>
    <s v="Benjamin M"/>
    <n v="30.57"/>
    <n v="5.34"/>
    <s v="No"/>
    <x v="0"/>
    <s v="Yes"/>
    <n v="1"/>
    <s v="No"/>
    <x v="0"/>
    <x v="2"/>
    <d v="1993-08-10T00:00:00"/>
    <x v="1665"/>
    <x v="1"/>
    <s v="tier - 1"/>
    <x v="14"/>
    <x v="20"/>
  </r>
  <r>
    <s v="Id1667"/>
    <s v="Robert"/>
    <n v="17.7"/>
    <n v="6.38"/>
    <s v="No"/>
    <x v="0"/>
    <s v="No"/>
    <n v="2"/>
    <s v="No"/>
    <x v="3"/>
    <x v="1"/>
    <d v="1972-07-21T00:00:00"/>
    <x v="1666"/>
    <x v="1"/>
    <s v="tier - 3"/>
    <x v="0"/>
    <x v="28"/>
  </r>
  <r>
    <s v="Id1668"/>
    <s v="Eric R."/>
    <n v="34.770000000000003"/>
    <n v="4.47"/>
    <s v="No"/>
    <x v="0"/>
    <s v="No"/>
    <n v="1"/>
    <s v="No"/>
    <x v="0"/>
    <x v="2"/>
    <d v="1987-09-19T00:00:00"/>
    <x v="1667"/>
    <x v="0"/>
    <s v="tier - 2"/>
    <x v="1"/>
    <x v="38"/>
  </r>
  <r>
    <s v="Id1669"/>
    <s v="Matthew"/>
    <n v="16.88"/>
    <n v="9.9600000000000009"/>
    <s v="No"/>
    <x v="0"/>
    <s v="No"/>
    <n v="0"/>
    <s v="No"/>
    <x v="3"/>
    <x v="0"/>
    <d v="1971-09-18T00:00:00"/>
    <x v="1668"/>
    <x v="1"/>
    <s v="tier - 1"/>
    <x v="0"/>
    <x v="13"/>
  </r>
  <r>
    <s v="Id1670"/>
    <s v="Bob R"/>
    <n v="40.26"/>
    <n v="9.92"/>
    <s v="yes"/>
    <x v="0"/>
    <s v="No"/>
    <n v="0"/>
    <s v="No"/>
    <x v="0"/>
    <x v="0"/>
    <d v="1981-11-30T00:00:00"/>
    <x v="1669"/>
    <x v="2"/>
    <s v="tier - 3"/>
    <x v="0"/>
    <x v="36"/>
  </r>
  <r>
    <s v="Id1671"/>
    <s v="Stephanie J."/>
    <n v="25.6"/>
    <n v="6.03"/>
    <s v="No"/>
    <x v="0"/>
    <s v="Yes"/>
    <n v="1"/>
    <s v="No"/>
    <x v="1"/>
    <x v="1"/>
    <d v="1993-12-03T00:00:00"/>
    <x v="1670"/>
    <x v="1"/>
    <s v="tier - 1"/>
    <x v="3"/>
    <x v="20"/>
  </r>
  <r>
    <s v="Id1672"/>
    <s v="Jake"/>
    <n v="33.549999999999997"/>
    <n v="10.9"/>
    <s v="yes"/>
    <x v="0"/>
    <s v="No"/>
    <n v="0"/>
    <s v="No"/>
    <x v="0"/>
    <x v="0"/>
    <d v="1981-08-15T00:00:00"/>
    <x v="1671"/>
    <x v="1"/>
    <s v="tier - 3"/>
    <x v="0"/>
    <x v="36"/>
  </r>
  <r>
    <s v="Id1673"/>
    <s v="Alison L."/>
    <n v="16.690000000000001"/>
    <n v="10.66"/>
    <s v="No"/>
    <x v="0"/>
    <s v="No"/>
    <n v="0"/>
    <s v="No"/>
    <x v="3"/>
    <x v="0"/>
    <d v="1974-09-06T00:00:00"/>
    <x v="1672"/>
    <x v="1"/>
    <s v="tier - 2"/>
    <x v="1"/>
    <x v="19"/>
  </r>
  <r>
    <s v="Id1674"/>
    <s v="Lindsay M"/>
    <n v="19.95"/>
    <n v="4.05"/>
    <s v="No"/>
    <x v="0"/>
    <s v="No"/>
    <n v="1"/>
    <s v="No"/>
    <x v="2"/>
    <x v="2"/>
    <d v="1992-10-03T00:00:00"/>
    <x v="1673"/>
    <x v="1"/>
    <s v="tier - 3"/>
    <x v="1"/>
    <x v="34"/>
  </r>
  <r>
    <s v="Id1675"/>
    <s v="Guillaume"/>
    <n v="17.55"/>
    <n v="4.2300000000000004"/>
    <s v="No"/>
    <x v="0"/>
    <s v="No"/>
    <n v="2"/>
    <s v="No"/>
    <x v="3"/>
    <x v="2"/>
    <d v="1972-08-28T00:00:00"/>
    <x v="1674"/>
    <x v="1"/>
    <s v="tier - 1"/>
    <x v="0"/>
    <x v="28"/>
  </r>
  <r>
    <s v="Id1676"/>
    <s v="Kaylee"/>
    <n v="22.01"/>
    <n v="5.01"/>
    <s v="No"/>
    <x v="0"/>
    <s v="No"/>
    <n v="1"/>
    <s v="No"/>
    <x v="2"/>
    <x v="2"/>
    <d v="1984-10-12T00:00:00"/>
    <x v="1675"/>
    <x v="1"/>
    <s v="tier - 2"/>
    <x v="0"/>
    <x v="31"/>
  </r>
  <r>
    <s v="Id1677"/>
    <s v="Theresa"/>
    <n v="41.8"/>
    <n v="5.82"/>
    <s v="yes"/>
    <x v="0"/>
    <s v="Yes"/>
    <n v="1"/>
    <s v="No"/>
    <x v="0"/>
    <x v="1"/>
    <d v="1983-06-03T00:00:00"/>
    <x v="1676"/>
    <x v="1"/>
    <s v="tier - 1"/>
    <x v="0"/>
    <x v="37"/>
  </r>
  <r>
    <s v="Id1678"/>
    <s v="Travis G."/>
    <n v="19.170000000000002"/>
    <n v="7.94"/>
    <s v="No"/>
    <x v="0"/>
    <s v="No"/>
    <n v="0"/>
    <s v="No"/>
    <x v="2"/>
    <x v="0"/>
    <d v="1978-07-27T00:00:00"/>
    <x v="1677"/>
    <x v="1"/>
    <s v="tier - 1"/>
    <x v="0"/>
    <x v="9"/>
  </r>
  <r>
    <s v="Id1679"/>
    <s v="Emma L."/>
    <n v="32.799999999999997"/>
    <n v="6.16"/>
    <s v="yes"/>
    <x v="0"/>
    <s v="Yes"/>
    <n v="1"/>
    <s v="No"/>
    <x v="0"/>
    <x v="1"/>
    <d v="1983-11-08T00:00:00"/>
    <x v="1678"/>
    <x v="1"/>
    <s v="tier - 3"/>
    <x v="3"/>
    <x v="33"/>
  </r>
  <r>
    <s v="Id1680"/>
    <s v="Linda"/>
    <n v="35.814999999999998"/>
    <n v="4.1500000000000004"/>
    <s v="No"/>
    <x v="0"/>
    <s v="No"/>
    <n v="1"/>
    <s v="No"/>
    <x v="0"/>
    <x v="2"/>
    <d v="1987-11-09T00:00:00"/>
    <x v="1679"/>
    <x v="1"/>
    <s v="tier - 3"/>
    <x v="1"/>
    <x v="38"/>
  </r>
  <r>
    <s v="Id1681"/>
    <s v="Owen R"/>
    <n v="24.3"/>
    <n v="6.23"/>
    <s v="No"/>
    <x v="0"/>
    <s v="No"/>
    <n v="0"/>
    <s v="No"/>
    <x v="2"/>
    <x v="1"/>
    <d v="1994-08-15T00:00:00"/>
    <x v="1680"/>
    <x v="1"/>
    <s v="tier - 3"/>
    <x v="3"/>
    <x v="6"/>
  </r>
  <r>
    <s v="Id1682"/>
    <s v="Jacob"/>
    <n v="19.059999999999999"/>
    <n v="7.41"/>
    <s v="No"/>
    <x v="0"/>
    <s v="No"/>
    <n v="0"/>
    <s v="No"/>
    <x v="2"/>
    <x v="0"/>
    <d v="1978-08-11T00:00:00"/>
    <x v="1681"/>
    <x v="1"/>
    <s v="tier - 3"/>
    <x v="0"/>
    <x v="9"/>
  </r>
  <r>
    <s v="Id1683"/>
    <s v="Jacqueline"/>
    <n v="33.25"/>
    <n v="5.62"/>
    <s v="yes"/>
    <x v="0"/>
    <s v="No"/>
    <n v="1"/>
    <s v="No"/>
    <x v="0"/>
    <x v="2"/>
    <d v="1988-10-18T00:00:00"/>
    <x v="1682"/>
    <x v="1"/>
    <s v="tier - 3"/>
    <x v="2"/>
    <x v="24"/>
  </r>
  <r>
    <s v="Id1684"/>
    <s v="Yefeng"/>
    <n v="21.37"/>
    <n v="4.54"/>
    <s v="yes"/>
    <x v="0"/>
    <s v="Yes"/>
    <n v="1"/>
    <s v="No"/>
    <x v="2"/>
    <x v="2"/>
    <d v="1983-09-03T00:00:00"/>
    <x v="1683"/>
    <x v="1"/>
    <s v="tier - 1"/>
    <x v="0"/>
    <x v="33"/>
  </r>
  <r>
    <s v="Id1685"/>
    <s v="Thomas J"/>
    <n v="34.43"/>
    <n v="8.6199999999999992"/>
    <s v="yes"/>
    <x v="0"/>
    <s v="No"/>
    <n v="1"/>
    <s v="No"/>
    <x v="0"/>
    <x v="0"/>
    <d v="1986-12-21T00:00:00"/>
    <x v="1684"/>
    <x v="2"/>
    <s v="tier - 1"/>
    <x v="0"/>
    <x v="27"/>
  </r>
  <r>
    <s v="Id1686"/>
    <s v="Ken"/>
    <n v="20.86"/>
    <n v="4.3600000000000003"/>
    <s v="yes"/>
    <x v="0"/>
    <s v="No"/>
    <n v="0"/>
    <s v="No"/>
    <x v="2"/>
    <x v="2"/>
    <d v="1985-08-05T00:00:00"/>
    <x v="1685"/>
    <x v="1"/>
    <s v="tier - 1"/>
    <x v="1"/>
    <x v="17"/>
  </r>
  <r>
    <s v="Id1687"/>
    <s v="Annie E"/>
    <n v="18.34"/>
    <n v="10.01"/>
    <s v="No"/>
    <x v="0"/>
    <s v="No"/>
    <n v="0"/>
    <s v="No"/>
    <x v="3"/>
    <x v="0"/>
    <d v="1974-08-18T00:00:00"/>
    <x v="1686"/>
    <x v="1"/>
    <s v="tier - 3"/>
    <x v="0"/>
    <x v="19"/>
  </r>
  <r>
    <s v="Id1688"/>
    <s v=".  Noel K."/>
    <n v="34.15"/>
    <n v="5.42"/>
    <s v="No"/>
    <x v="0"/>
    <s v="No"/>
    <n v="0"/>
    <s v="No"/>
    <x v="0"/>
    <x v="2"/>
    <d v="1999-09-22T00:00:00"/>
    <x v="1687"/>
    <x v="1"/>
    <s v="tier - 3"/>
    <x v="12"/>
    <x v="21"/>
  </r>
  <r>
    <s v="Id1689"/>
    <s v="Mark S"/>
    <n v="18.350000000000001"/>
    <n v="5.12"/>
    <s v="No"/>
    <x v="0"/>
    <s v="No"/>
    <n v="0"/>
    <s v="No"/>
    <x v="3"/>
    <x v="2"/>
    <d v="1980-12-07T00:00:00"/>
    <x v="1688"/>
    <x v="1"/>
    <s v="tier - 2"/>
    <x v="1"/>
    <x v="26"/>
  </r>
  <r>
    <s v="Id1690"/>
    <s v="Federica"/>
    <n v="22.13"/>
    <n v="9.1999999999999993"/>
    <s v="yes"/>
    <x v="0"/>
    <s v="No"/>
    <n v="0"/>
    <s v="No"/>
    <x v="2"/>
    <x v="0"/>
    <d v="1981-07-07T00:00:00"/>
    <x v="1689"/>
    <x v="1"/>
    <s v="tier - 2"/>
    <x v="0"/>
    <x v="36"/>
  </r>
  <r>
    <s v="Id1691"/>
    <s v="Pamela L"/>
    <n v="22.51"/>
    <n v="6.08"/>
    <s v="yes"/>
    <x v="0"/>
    <s v="No"/>
    <n v="1"/>
    <s v="No"/>
    <x v="2"/>
    <x v="1"/>
    <d v="1988-08-29T00:00:00"/>
    <x v="1690"/>
    <x v="1"/>
    <s v="tier - 2"/>
    <x v="1"/>
    <x v="24"/>
  </r>
  <r>
    <s v="Id1692"/>
    <s v="Andrew W."/>
    <n v="31"/>
    <n v="4.7699999999999996"/>
    <s v="No"/>
    <x v="0"/>
    <s v="No"/>
    <n v="1"/>
    <s v="No"/>
    <x v="0"/>
    <x v="2"/>
    <d v="1984-11-17T00:00:00"/>
    <x v="1691"/>
    <x v="1"/>
    <s v="tier - 3"/>
    <x v="3"/>
    <x v="31"/>
  </r>
  <r>
    <s v="Id1693"/>
    <s v="Randall"/>
    <n v="28.27"/>
    <n v="4.62"/>
    <s v="No"/>
    <x v="0"/>
    <s v="No"/>
    <n v="1"/>
    <s v="No"/>
    <x v="1"/>
    <x v="2"/>
    <d v="1984-07-26T00:00:00"/>
    <x v="1692"/>
    <x v="1"/>
    <s v="tier - 2"/>
    <x v="0"/>
    <x v="31"/>
  </r>
  <r>
    <s v="Id1694"/>
    <s v="Tracy L"/>
    <n v="29.92"/>
    <n v="9.07"/>
    <s v="yes"/>
    <x v="0"/>
    <s v="No"/>
    <n v="1"/>
    <s v="No"/>
    <x v="0"/>
    <x v="0"/>
    <d v="1986-06-30T00:00:00"/>
    <x v="1693"/>
    <x v="1"/>
    <s v="tier - 3"/>
    <x v="0"/>
    <x v="27"/>
  </r>
  <r>
    <s v="Id1695"/>
    <s v="Azelie"/>
    <n v="25.9"/>
    <n v="9.1199999999999992"/>
    <s v="yes"/>
    <x v="0"/>
    <s v="No"/>
    <n v="1"/>
    <s v="No"/>
    <x v="1"/>
    <x v="0"/>
    <d v="1986-12-12T00:00:00"/>
    <x v="1694"/>
    <x v="1"/>
    <s v="tier - 3"/>
    <x v="3"/>
    <x v="27"/>
  </r>
  <r>
    <s v="Id1696"/>
    <s v="Monica M."/>
    <n v="27.74"/>
    <n v="7.32"/>
    <s v="yes"/>
    <x v="0"/>
    <s v="No"/>
    <n v="1"/>
    <s v="No"/>
    <x v="1"/>
    <x v="0"/>
    <d v="1986-10-02T00:00:00"/>
    <x v="1695"/>
    <x v="1"/>
    <s v="tier - 2"/>
    <x v="2"/>
    <x v="27"/>
  </r>
  <r>
    <s v="Id1697"/>
    <s v="Katarina K."/>
    <n v="17.260000000000002"/>
    <n v="11.73"/>
    <s v="No"/>
    <x v="0"/>
    <s v="No"/>
    <n v="2"/>
    <s v="No"/>
    <x v="3"/>
    <x v="0"/>
    <d v="1973-08-24T00:00:00"/>
    <x v="1696"/>
    <x v="1"/>
    <s v="tier - 2"/>
    <x v="0"/>
    <x v="29"/>
  </r>
  <r>
    <s v="Id1698"/>
    <s v="Jamie L."/>
    <n v="19.855"/>
    <n v="6.64"/>
    <s v="yes"/>
    <x v="0"/>
    <s v="No"/>
    <n v="1"/>
    <s v="No"/>
    <x v="2"/>
    <x v="0"/>
    <d v="1986-07-25T00:00:00"/>
    <x v="1697"/>
    <x v="1"/>
    <s v="tier - 2"/>
    <x v="2"/>
    <x v="27"/>
  </r>
  <r>
    <s v="Id1699"/>
    <s v="Brian"/>
    <n v="41.69"/>
    <n v="5.78"/>
    <s v="No"/>
    <x v="0"/>
    <s v="No"/>
    <n v="0"/>
    <s v="No"/>
    <x v="0"/>
    <x v="1"/>
    <d v="1982-10-25T00:00:00"/>
    <x v="1698"/>
    <x v="2"/>
    <s v="tier - 2"/>
    <x v="0"/>
    <x v="37"/>
  </r>
  <r>
    <s v="Id1700"/>
    <s v="Stacey L."/>
    <n v="16.12"/>
    <n v="10.45"/>
    <s v="No"/>
    <x v="0"/>
    <s v="No"/>
    <n v="0"/>
    <s v="No"/>
    <x v="3"/>
    <x v="0"/>
    <d v="1978-12-08T00:00:00"/>
    <x v="1699"/>
    <x v="1"/>
    <s v="tier - 2"/>
    <x v="1"/>
    <x v="9"/>
  </r>
  <r>
    <s v="Id1701"/>
    <s v="Stephen"/>
    <n v="37.43"/>
    <n v="4.5199999999999996"/>
    <s v="No"/>
    <x v="0"/>
    <s v="No"/>
    <n v="1"/>
    <s v="No"/>
    <x v="0"/>
    <x v="2"/>
    <d v="1992-12-17T00:00:00"/>
    <x v="1700"/>
    <x v="2"/>
    <s v="tier - 1"/>
    <x v="6"/>
    <x v="34"/>
  </r>
  <r>
    <s v="Id1702"/>
    <s v="Joshua"/>
    <n v="31.065000000000001"/>
    <n v="5.71"/>
    <s v="No"/>
    <x v="0"/>
    <s v="No"/>
    <n v="0"/>
    <s v="No"/>
    <x v="0"/>
    <x v="1"/>
    <d v="1991-08-06T00:00:00"/>
    <x v="1701"/>
    <x v="1"/>
    <s v="tier - 1"/>
    <x v="1"/>
    <x v="3"/>
  </r>
  <r>
    <s v="Id1703"/>
    <s v="Josh"/>
    <n v="25.08"/>
    <n v="4.7699999999999996"/>
    <s v="No"/>
    <x v="0"/>
    <s v="No"/>
    <n v="0"/>
    <s v="No"/>
    <x v="1"/>
    <x v="2"/>
    <d v="1982-12-27T00:00:00"/>
    <x v="1702"/>
    <x v="1"/>
    <s v="tier - 3"/>
    <x v="0"/>
    <x v="37"/>
  </r>
  <r>
    <s v="Id1704"/>
    <s v="Heather"/>
    <n v="15.2"/>
    <n v="7.81"/>
    <s v="yes"/>
    <x v="0"/>
    <s v="No"/>
    <n v="1"/>
    <s v="No"/>
    <x v="3"/>
    <x v="0"/>
    <d v="1975-09-27T00:00:00"/>
    <x v="1703"/>
    <x v="1"/>
    <s v="tier - 3"/>
    <x v="1"/>
    <x v="23"/>
  </r>
  <r>
    <s v="Id1705"/>
    <s v="James C."/>
    <n v="22.34"/>
    <n v="5.19"/>
    <s v="yes"/>
    <x v="0"/>
    <s v="No"/>
    <n v="0"/>
    <s v="No"/>
    <x v="2"/>
    <x v="2"/>
    <d v="1985-07-23T00:00:00"/>
    <x v="1704"/>
    <x v="1"/>
    <s v="tier - 1"/>
    <x v="0"/>
    <x v="17"/>
  </r>
  <r>
    <s v="Id1706"/>
    <s v="Kim"/>
    <n v="40.15"/>
    <n v="5.93"/>
    <s v="No"/>
    <x v="0"/>
    <s v="No"/>
    <n v="1"/>
    <s v="No"/>
    <x v="0"/>
    <x v="1"/>
    <d v="1984-10-01T00:00:00"/>
    <x v="1705"/>
    <x v="1"/>
    <s v="tier - 2"/>
    <x v="0"/>
    <x v="31"/>
  </r>
  <r>
    <s v="Id1707"/>
    <s v="Marie E."/>
    <n v="37.729999999999997"/>
    <n v="6.29"/>
    <s v="No"/>
    <x v="0"/>
    <s v="No"/>
    <n v="1"/>
    <s v="No"/>
    <x v="0"/>
    <x v="1"/>
    <d v="1984-11-03T00:00:00"/>
    <x v="1706"/>
    <x v="1"/>
    <s v="tier - 2"/>
    <x v="0"/>
    <x v="31"/>
  </r>
  <r>
    <s v="Id1708"/>
    <s v="Dariusz"/>
    <n v="25.35"/>
    <n v="4.9000000000000004"/>
    <s v="No"/>
    <x v="0"/>
    <s v="No"/>
    <n v="0"/>
    <s v="No"/>
    <x v="1"/>
    <x v="2"/>
    <d v="1989-12-06T00:00:00"/>
    <x v="1707"/>
    <x v="1"/>
    <s v="tier - 3"/>
    <x v="0"/>
    <x v="4"/>
  </r>
  <r>
    <s v="Id1709"/>
    <s v="Jessica E."/>
    <n v="26.41"/>
    <n v="5.07"/>
    <s v="yes"/>
    <x v="0"/>
    <s v="No"/>
    <n v="1"/>
    <s v="No"/>
    <x v="1"/>
    <x v="2"/>
    <d v="1988-11-08T00:00:00"/>
    <x v="1708"/>
    <x v="1"/>
    <s v="tier - 3"/>
    <x v="1"/>
    <x v="24"/>
  </r>
  <r>
    <s v="Id1710"/>
    <s v="Kristen"/>
    <n v="27.6"/>
    <n v="5.33"/>
    <s v="No"/>
    <x v="0"/>
    <s v="No"/>
    <n v="1"/>
    <s v="No"/>
    <x v="1"/>
    <x v="2"/>
    <d v="1984-08-01T00:00:00"/>
    <x v="1709"/>
    <x v="1"/>
    <s v="tier - 3"/>
    <x v="3"/>
    <x v="31"/>
  </r>
  <r>
    <s v="Id1711"/>
    <s v="Jose Guadalupe P. Sr."/>
    <n v="33.82"/>
    <n v="8.93"/>
    <s v="yes"/>
    <x v="0"/>
    <s v="No"/>
    <n v="1"/>
    <s v="No"/>
    <x v="0"/>
    <x v="0"/>
    <d v="1986-09-22T00:00:00"/>
    <x v="1710"/>
    <x v="1"/>
    <s v="tier - 3"/>
    <x v="1"/>
    <x v="27"/>
  </r>
  <r>
    <s v="Id1712"/>
    <s v="Cynthia"/>
    <n v="32.9"/>
    <n v="4.3499999999999996"/>
    <s v="No"/>
    <x v="0"/>
    <s v="No"/>
    <n v="0"/>
    <s v="No"/>
    <x v="0"/>
    <x v="2"/>
    <d v="1989-06-18T00:00:00"/>
    <x v="1711"/>
    <x v="1"/>
    <s v="tier - 1"/>
    <x v="3"/>
    <x v="4"/>
  </r>
  <r>
    <s v="Id1713"/>
    <s v="Tyler"/>
    <n v="30.875"/>
    <n v="9.5399999999999991"/>
    <s v="yes"/>
    <x v="0"/>
    <s v="No"/>
    <n v="1"/>
    <s v="No"/>
    <x v="0"/>
    <x v="0"/>
    <d v="1986-12-01T00:00:00"/>
    <x v="1712"/>
    <x v="1"/>
    <s v="tier - 2"/>
    <x v="1"/>
    <x v="27"/>
  </r>
  <r>
    <s v="Id1714"/>
    <s v="Holly J"/>
    <n v="32.64"/>
    <n v="5.91"/>
    <s v="No"/>
    <x v="0"/>
    <s v="No"/>
    <n v="0"/>
    <s v="No"/>
    <x v="0"/>
    <x v="1"/>
    <d v="1994-11-07T00:00:00"/>
    <x v="1713"/>
    <x v="1"/>
    <s v="tier - 1"/>
    <x v="3"/>
    <x v="6"/>
  </r>
  <r>
    <s v="Id1715"/>
    <s v="Kristen"/>
    <n v="22.135000000000002"/>
    <n v="5.0999999999999996"/>
    <s v="No"/>
    <x v="0"/>
    <s v="No"/>
    <n v="0"/>
    <s v="No"/>
    <x v="2"/>
    <x v="2"/>
    <d v="1989-07-07T00:00:00"/>
    <x v="1714"/>
    <x v="1"/>
    <s v="tier - 3"/>
    <x v="2"/>
    <x v="4"/>
  </r>
  <r>
    <s v="Id1716"/>
    <s v="Thomas"/>
    <n v="16.53"/>
    <n v="5.08"/>
    <s v="No"/>
    <x v="0"/>
    <s v="No"/>
    <n v="2"/>
    <s v="No"/>
    <x v="3"/>
    <x v="2"/>
    <d v="1972-11-15T00:00:00"/>
    <x v="1715"/>
    <x v="1"/>
    <s v="tier - 3"/>
    <x v="0"/>
    <x v="28"/>
  </r>
  <r>
    <s v="Id1717"/>
    <s v="Tricity M"/>
    <n v="32.774999999999999"/>
    <n v="4.75"/>
    <s v="No"/>
    <x v="0"/>
    <s v="No"/>
    <n v="0"/>
    <s v="No"/>
    <x v="0"/>
    <x v="2"/>
    <d v="1991-09-28T00:00:00"/>
    <x v="1716"/>
    <x v="1"/>
    <s v="tier - 1"/>
    <x v="1"/>
    <x v="3"/>
  </r>
  <r>
    <s v="Id1718"/>
    <s v="Sarah A"/>
    <n v="30.9"/>
    <n v="6.05"/>
    <s v="No"/>
    <x v="0"/>
    <s v="No"/>
    <n v="1"/>
    <s v="No"/>
    <x v="0"/>
    <x v="1"/>
    <d v="1992-09-18T00:00:00"/>
    <x v="1717"/>
    <x v="1"/>
    <s v="tier - 1"/>
    <x v="3"/>
    <x v="34"/>
  </r>
  <r>
    <s v="Id1719"/>
    <s v="Lisa M."/>
    <n v="15.58"/>
    <n v="11.56"/>
    <s v="No"/>
    <x v="0"/>
    <s v="No"/>
    <n v="0"/>
    <s v="No"/>
    <x v="3"/>
    <x v="0"/>
    <d v="1974-10-02T00:00:00"/>
    <x v="1718"/>
    <x v="1"/>
    <s v="tier - 1"/>
    <x v="1"/>
    <x v="19"/>
  </r>
  <r>
    <s v="Id1720"/>
    <s v="Tracy A."/>
    <n v="26.315000000000001"/>
    <n v="5.76"/>
    <s v="No"/>
    <x v="0"/>
    <s v="No"/>
    <n v="0"/>
    <s v="No"/>
    <x v="1"/>
    <x v="1"/>
    <d v="1994-07-13T00:00:00"/>
    <x v="1719"/>
    <x v="1"/>
    <s v="tier - 2"/>
    <x v="1"/>
    <x v="6"/>
  </r>
  <r>
    <s v="Id1721"/>
    <s v="Patrick"/>
    <n v="35.61"/>
    <n v="5.65"/>
    <s v="No"/>
    <x v="1"/>
    <s v="No"/>
    <n v="1"/>
    <s v="No"/>
    <x v="0"/>
    <x v="2"/>
    <d v="2000-12-09T00:00:00"/>
    <x v="1720"/>
    <x v="1"/>
    <s v="tier - 3"/>
    <x v="1"/>
    <x v="43"/>
  </r>
  <r>
    <s v="Id1722"/>
    <s v="Trent"/>
    <n v="37.56"/>
    <n v="5.88"/>
    <s v="No"/>
    <x v="1"/>
    <s v="No"/>
    <n v="1"/>
    <s v="No"/>
    <x v="0"/>
    <x v="1"/>
    <d v="2004-06-22T00:00:00"/>
    <x v="1721"/>
    <x v="1"/>
    <s v="tier - 2"/>
    <x v="13"/>
    <x v="44"/>
  </r>
  <r>
    <s v="Id1723"/>
    <s v="Julie"/>
    <n v="15.49"/>
    <n v="9.6"/>
    <s v="No"/>
    <x v="0"/>
    <s v="No"/>
    <n v="0"/>
    <s v="No"/>
    <x v="3"/>
    <x v="0"/>
    <d v="1974-06-12T00:00:00"/>
    <x v="1722"/>
    <x v="1"/>
    <s v="tier - 2"/>
    <x v="1"/>
    <x v="19"/>
  </r>
  <r>
    <s v="Id1724"/>
    <s v="Sawomir"/>
    <n v="23.48"/>
    <n v="6.24"/>
    <s v="No"/>
    <x v="0"/>
    <s v="No"/>
    <n v="1"/>
    <s v="No"/>
    <x v="2"/>
    <x v="1"/>
    <d v="1987-10-01T00:00:00"/>
    <x v="1723"/>
    <x v="1"/>
    <s v="tier - 2"/>
    <x v="0"/>
    <x v="38"/>
  </r>
  <r>
    <s v="Id1725"/>
    <s v="Micah"/>
    <n v="30.02"/>
    <n v="7.63"/>
    <s v="yes"/>
    <x v="0"/>
    <s v="No"/>
    <n v="1"/>
    <s v="No"/>
    <x v="0"/>
    <x v="0"/>
    <d v="1986-07-20T00:00:00"/>
    <x v="1724"/>
    <x v="1"/>
    <s v="tier - 3"/>
    <x v="1"/>
    <x v="27"/>
  </r>
  <r>
    <s v="Id1726"/>
    <s v="Kelly H."/>
    <n v="26.885000000000002"/>
    <n v="8.66"/>
    <s v="yes"/>
    <x v="0"/>
    <s v="No"/>
    <n v="1"/>
    <s v="No"/>
    <x v="1"/>
    <x v="0"/>
    <d v="1986-08-20T00:00:00"/>
    <x v="1725"/>
    <x v="1"/>
    <s v="tier - 2"/>
    <x v="1"/>
    <x v="27"/>
  </r>
  <r>
    <s v="Id1727"/>
    <s v="Lindsay M."/>
    <n v="25.84"/>
    <n v="8.5500000000000007"/>
    <s v="yes"/>
    <x v="0"/>
    <s v="No"/>
    <n v="1"/>
    <s v="No"/>
    <x v="1"/>
    <x v="0"/>
    <d v="1986-06-25T00:00:00"/>
    <x v="1726"/>
    <x v="1"/>
    <s v="tier - 2"/>
    <x v="1"/>
    <x v="27"/>
  </r>
  <r>
    <s v="Id1728"/>
    <s v="Austen G"/>
    <n v="27.454999999999998"/>
    <n v="4.54"/>
    <s v="No"/>
    <x v="0"/>
    <s v="No"/>
    <n v="0"/>
    <s v="No"/>
    <x v="1"/>
    <x v="2"/>
    <d v="1989-06-19T00:00:00"/>
    <x v="1727"/>
    <x v="1"/>
    <s v="tier - 2"/>
    <x v="1"/>
    <x v="4"/>
  </r>
  <r>
    <s v="Id1729"/>
    <s v="Tory J."/>
    <n v="24.605"/>
    <n v="5.7"/>
    <s v="No"/>
    <x v="0"/>
    <s v="No"/>
    <n v="0"/>
    <s v="No"/>
    <x v="2"/>
    <x v="1"/>
    <d v="1989-12-25T00:00:00"/>
    <x v="1728"/>
    <x v="1"/>
    <s v="tier - 2"/>
    <x v="1"/>
    <x v="4"/>
  </r>
  <r>
    <s v="Id1730"/>
    <s v="Robert J."/>
    <n v="30.8"/>
    <n v="5.07"/>
    <s v="No"/>
    <x v="0"/>
    <s v="No"/>
    <n v="0"/>
    <s v="No"/>
    <x v="0"/>
    <x v="2"/>
    <d v="1990-09-06T00:00:00"/>
    <x v="1729"/>
    <x v="2"/>
    <s v="tier - 3"/>
    <x v="3"/>
    <x v="41"/>
  </r>
  <r>
    <s v="Id1731"/>
    <s v="Steph"/>
    <n v="34.799999999999997"/>
    <n v="4.38"/>
    <s v="No"/>
    <x v="0"/>
    <s v="No"/>
    <n v="1"/>
    <s v="No"/>
    <x v="0"/>
    <x v="2"/>
    <d v="1987-09-09T00:00:00"/>
    <x v="1730"/>
    <x v="1"/>
    <s v="tier - 3"/>
    <x v="3"/>
    <x v="38"/>
  </r>
  <r>
    <s v="Id1732"/>
    <s v="Kate"/>
    <n v="34.21"/>
    <n v="4.54"/>
    <s v="No"/>
    <x v="0"/>
    <s v="No"/>
    <n v="1"/>
    <s v="No"/>
    <x v="0"/>
    <x v="2"/>
    <d v="1987-10-05T00:00:00"/>
    <x v="1731"/>
    <x v="1"/>
    <s v="tier - 2"/>
    <x v="0"/>
    <x v="38"/>
  </r>
  <r>
    <s v="Id1733"/>
    <s v="Kristina"/>
    <n v="31"/>
    <n v="5.38"/>
    <s v="No"/>
    <x v="0"/>
    <s v="No"/>
    <n v="1"/>
    <s v="No"/>
    <x v="0"/>
    <x v="2"/>
    <d v="1987-11-26T00:00:00"/>
    <x v="1732"/>
    <x v="1"/>
    <s v="tier - 2"/>
    <x v="3"/>
    <x v="38"/>
  </r>
  <r>
    <s v="Id1734"/>
    <s v="Flo"/>
    <n v="26.125"/>
    <n v="5.55"/>
    <s v="No"/>
    <x v="0"/>
    <s v="No"/>
    <n v="1"/>
    <s v="No"/>
    <x v="1"/>
    <x v="2"/>
    <d v="1987-12-29T00:00:00"/>
    <x v="1733"/>
    <x v="1"/>
    <s v="tier - 1"/>
    <x v="2"/>
    <x v="38"/>
  </r>
  <r>
    <s v="Id1735"/>
    <s v=".  Sarah P."/>
    <n v="30.13"/>
    <n v="4.03"/>
    <s v="yes"/>
    <x v="0"/>
    <s v="No"/>
    <n v="1"/>
    <s v="No"/>
    <x v="0"/>
    <x v="2"/>
    <d v="1995-06-06T00:00:00"/>
    <x v="1734"/>
    <x v="1"/>
    <s v="tier - 2"/>
    <x v="15"/>
    <x v="6"/>
  </r>
  <r>
    <s v="Id1736"/>
    <s v="Anabel"/>
    <n v="34.19"/>
    <n v="4.1900000000000004"/>
    <s v="No"/>
    <x v="0"/>
    <s v="No"/>
    <n v="0"/>
    <s v="No"/>
    <x v="0"/>
    <x v="2"/>
    <d v="1999-08-01T00:00:00"/>
    <x v="1735"/>
    <x v="1"/>
    <s v="tier - 1"/>
    <x v="1"/>
    <x v="21"/>
  </r>
  <r>
    <s v="Id1737"/>
    <s v="Ian"/>
    <n v="22.515000000000001"/>
    <n v="4.37"/>
    <s v="No"/>
    <x v="0"/>
    <s v="Yes"/>
    <n v="1"/>
    <s v="No"/>
    <x v="2"/>
    <x v="2"/>
    <d v="1993-07-17T00:00:00"/>
    <x v="1736"/>
    <x v="2"/>
    <s v="tier - 3"/>
    <x v="6"/>
    <x v="20"/>
  </r>
  <r>
    <s v="Id1738"/>
    <s v="Alex"/>
    <n v="18.239999999999998"/>
    <n v="5.31"/>
    <s v="yes"/>
    <x v="0"/>
    <s v="Yes"/>
    <n v="1"/>
    <s v="No"/>
    <x v="3"/>
    <x v="2"/>
    <d v="1983-07-24T00:00:00"/>
    <x v="1737"/>
    <x v="1"/>
    <s v="tier - 2"/>
    <x v="1"/>
    <x v="33"/>
  </r>
  <r>
    <s v="Id1739"/>
    <s v="Richard J"/>
    <n v="37.28"/>
    <n v="4.66"/>
    <s v="No"/>
    <x v="1"/>
    <s v="No"/>
    <n v="1"/>
    <s v="No"/>
    <x v="0"/>
    <x v="2"/>
    <d v="2004-11-06T00:00:00"/>
    <x v="1738"/>
    <x v="1"/>
    <s v="tier - 2"/>
    <x v="13"/>
    <x v="44"/>
  </r>
  <r>
    <s v="Id1740"/>
    <s v="Jacqueline N."/>
    <n v="18.2"/>
    <n v="6.19"/>
    <s v="No"/>
    <x v="0"/>
    <s v="Yes"/>
    <n v="1"/>
    <s v="No"/>
    <x v="3"/>
    <x v="1"/>
    <d v="1979-11-12T00:00:00"/>
    <x v="1739"/>
    <x v="1"/>
    <s v="tier - 2"/>
    <x v="0"/>
    <x v="18"/>
  </r>
  <r>
    <s v="Id1741"/>
    <s v="Cindy"/>
    <n v="20.53"/>
    <n v="4.8600000000000003"/>
    <s v="No"/>
    <x v="0"/>
    <s v="No"/>
    <n v="1"/>
    <s v="No"/>
    <x v="2"/>
    <x v="2"/>
    <d v="1984-06-16T00:00:00"/>
    <x v="1740"/>
    <x v="1"/>
    <s v="tier - 1"/>
    <x v="0"/>
    <x v="31"/>
  </r>
  <r>
    <s v="Id1742"/>
    <s v="Marcia"/>
    <n v="23.79"/>
    <n v="4.74"/>
    <s v="No"/>
    <x v="0"/>
    <s v="No"/>
    <n v="0"/>
    <s v="No"/>
    <x v="2"/>
    <x v="2"/>
    <d v="1991-08-29T00:00:00"/>
    <x v="1741"/>
    <x v="1"/>
    <s v="tier - 2"/>
    <x v="1"/>
    <x v="3"/>
  </r>
  <r>
    <s v="Id1743"/>
    <s v="Samantha R."/>
    <n v="29.8"/>
    <n v="6.03"/>
    <s v="No"/>
    <x v="0"/>
    <s v="No"/>
    <n v="0"/>
    <s v="No"/>
    <x v="1"/>
    <x v="1"/>
    <d v="1990-10-09T00:00:00"/>
    <x v="1742"/>
    <x v="1"/>
    <s v="tier - 2"/>
    <x v="3"/>
    <x v="41"/>
  </r>
  <r>
    <s v="Id1744"/>
    <s v="Katie"/>
    <n v="31.54"/>
    <n v="4.71"/>
    <s v="No"/>
    <x v="0"/>
    <s v="No"/>
    <n v="0"/>
    <s v="No"/>
    <x v="0"/>
    <x v="2"/>
    <d v="1990-06-22T00:00:00"/>
    <x v="1743"/>
    <x v="1"/>
    <s v="tier - 2"/>
    <x v="2"/>
    <x v="41"/>
  </r>
  <r>
    <s v="Id1745"/>
    <s v="John P"/>
    <n v="20.82"/>
    <n v="5.55"/>
    <s v="No"/>
    <x v="0"/>
    <s v="No"/>
    <n v="1"/>
    <s v="No"/>
    <x v="2"/>
    <x v="2"/>
    <d v="1984-12-22T00:00:00"/>
    <x v="1744"/>
    <x v="1"/>
    <s v="tier - 1"/>
    <x v="0"/>
    <x v="31"/>
  </r>
  <r>
    <s v="Id1746"/>
    <s v="Rachel"/>
    <n v="38.83"/>
    <n v="4.78"/>
    <s v="No"/>
    <x v="0"/>
    <s v="Yes"/>
    <n v="1"/>
    <s v="No"/>
    <x v="0"/>
    <x v="2"/>
    <d v="1993-09-10T00:00:00"/>
    <x v="1745"/>
    <x v="1"/>
    <s v="tier - 2"/>
    <x v="0"/>
    <x v="20"/>
  </r>
  <r>
    <s v="Id1747"/>
    <s v="Isabelle"/>
    <n v="23.44"/>
    <n v="4.6500000000000004"/>
    <s v="yes"/>
    <x v="0"/>
    <s v="No"/>
    <n v="1"/>
    <s v="No"/>
    <x v="2"/>
    <x v="2"/>
    <d v="1988-12-15T00:00:00"/>
    <x v="1746"/>
    <x v="1"/>
    <s v="tier - 1"/>
    <x v="0"/>
    <x v="24"/>
  </r>
  <r>
    <s v="Id1748"/>
    <s v="Neil"/>
    <n v="24.13"/>
    <n v="5.2"/>
    <s v="No"/>
    <x v="0"/>
    <s v="No"/>
    <n v="1"/>
    <s v="No"/>
    <x v="2"/>
    <x v="2"/>
    <d v="1987-09-13T00:00:00"/>
    <x v="1747"/>
    <x v="0"/>
    <s v="tier - 2"/>
    <x v="1"/>
    <x v="38"/>
  </r>
  <r>
    <s v="Id1749"/>
    <s v="Tom"/>
    <n v="42.13"/>
    <n v="4.54"/>
    <s v="yes"/>
    <x v="0"/>
    <s v="No"/>
    <n v="1"/>
    <s v="No"/>
    <x v="0"/>
    <x v="2"/>
    <d v="1988-11-01T00:00:00"/>
    <x v="1748"/>
    <x v="1"/>
    <s v="tier - 3"/>
    <x v="0"/>
    <x v="24"/>
  </r>
  <r>
    <s v="Id1750"/>
    <s v="Nathan"/>
    <n v="17.86"/>
    <n v="4.1100000000000003"/>
    <s v="No"/>
    <x v="0"/>
    <s v="No"/>
    <n v="1"/>
    <s v="No"/>
    <x v="3"/>
    <x v="2"/>
    <d v="1987-10-18T00:00:00"/>
    <x v="1749"/>
    <x v="1"/>
    <s v="tier - 2"/>
    <x v="1"/>
    <x v="38"/>
  </r>
  <r>
    <s v="Id1751"/>
    <s v=".  Kelli N"/>
    <n v="32.78"/>
    <n v="4.63"/>
    <s v="No"/>
    <x v="0"/>
    <s v="No"/>
    <n v="0"/>
    <s v="No"/>
    <x v="0"/>
    <x v="2"/>
    <d v="1999-12-19T00:00:00"/>
    <x v="1750"/>
    <x v="1"/>
    <s v="tier - 2"/>
    <x v="12"/>
    <x v="21"/>
  </r>
  <r>
    <s v="Id1752"/>
    <s v="Scott M."/>
    <n v="23.9"/>
    <n v="6.06"/>
    <s v="yes"/>
    <x v="0"/>
    <s v="Yes"/>
    <n v="1"/>
    <s v="No"/>
    <x v="2"/>
    <x v="1"/>
    <d v="1997-08-14T00:00:00"/>
    <x v="1751"/>
    <x v="2"/>
    <s v="tier - 2"/>
    <x v="3"/>
    <x v="30"/>
  </r>
  <r>
    <s v="Id1753"/>
    <s v="Grant A"/>
    <n v="15.47"/>
    <n v="8.43"/>
    <s v="No"/>
    <x v="0"/>
    <s v="No"/>
    <n v="0"/>
    <s v="No"/>
    <x v="3"/>
    <x v="0"/>
    <d v="1978-06-22T00:00:00"/>
    <x v="1752"/>
    <x v="1"/>
    <s v="tier - 3"/>
    <x v="1"/>
    <x v="9"/>
  </r>
  <r>
    <s v="Id1754"/>
    <s v="Jonathan C"/>
    <n v="28.54"/>
    <n v="5.51"/>
    <s v="No"/>
    <x v="0"/>
    <s v="Yes"/>
    <n v="1"/>
    <s v="No"/>
    <x v="1"/>
    <x v="2"/>
    <d v="1993-12-11T00:00:00"/>
    <x v="1753"/>
    <x v="1"/>
    <s v="tier - 1"/>
    <x v="14"/>
    <x v="20"/>
  </r>
  <r>
    <s v="Id1755"/>
    <s v="Rachael M."/>
    <n v="18.54"/>
    <n v="4.95"/>
    <s v="No"/>
    <x v="0"/>
    <s v="No"/>
    <n v="0"/>
    <s v="No"/>
    <x v="2"/>
    <x v="2"/>
    <d v="1980-10-07T00:00:00"/>
    <x v="1754"/>
    <x v="1"/>
    <s v="tier - 2"/>
    <x v="0"/>
    <x v="26"/>
  </r>
  <r>
    <s v="Id1756"/>
    <s v="Pilar"/>
    <n v="32.18"/>
    <n v="6.44"/>
    <s v="yes"/>
    <x v="0"/>
    <s v="Yes"/>
    <n v="1"/>
    <s v="No"/>
    <x v="0"/>
    <x v="0"/>
    <d v="1997-09-29T00:00:00"/>
    <x v="1755"/>
    <x v="1"/>
    <s v="tier - 2"/>
    <x v="1"/>
    <x v="30"/>
  </r>
  <r>
    <s v="Id1757"/>
    <s v="Kyle M"/>
    <n v="37.380000000000003"/>
    <n v="6.05"/>
    <s v="yes"/>
    <x v="0"/>
    <s v="No"/>
    <n v="0"/>
    <s v="No"/>
    <x v="0"/>
    <x v="1"/>
    <d v="2001-07-16T00:00:00"/>
    <x v="1756"/>
    <x v="1"/>
    <s v="tier - 3"/>
    <x v="3"/>
    <x v="46"/>
  </r>
  <r>
    <s v="Id1758"/>
    <s v=".  Christie"/>
    <n v="31.12"/>
    <n v="4.76"/>
    <s v="yes"/>
    <x v="0"/>
    <s v="Yes"/>
    <n v="1"/>
    <s v="No"/>
    <x v="0"/>
    <x v="2"/>
    <d v="1997-06-04T00:00:00"/>
    <x v="1757"/>
    <x v="1"/>
    <s v="tier - 2"/>
    <x v="15"/>
    <x v="45"/>
  </r>
  <r>
    <s v="Id1759"/>
    <s v="David A."/>
    <n v="22.01"/>
    <n v="6.72"/>
    <s v="yes"/>
    <x v="0"/>
    <s v="No"/>
    <n v="1"/>
    <s v="No"/>
    <x v="2"/>
    <x v="0"/>
    <d v="1986-10-29T00:00:00"/>
    <x v="1758"/>
    <x v="1"/>
    <s v="tier - 2"/>
    <x v="0"/>
    <x v="27"/>
  </r>
  <r>
    <s v="Id1760"/>
    <s v="Masahiro"/>
    <n v="27.645"/>
    <n v="5.7"/>
    <s v="No"/>
    <x v="0"/>
    <s v="No"/>
    <n v="0"/>
    <s v="No"/>
    <x v="1"/>
    <x v="1"/>
    <d v="1991-10-10T00:00:00"/>
    <x v="1759"/>
    <x v="2"/>
    <s v="tier - 1"/>
    <x v="4"/>
    <x v="3"/>
  </r>
  <r>
    <s v="Id1761"/>
    <s v="Logan B."/>
    <n v="29.64"/>
    <n v="5.31"/>
    <s v="yes"/>
    <x v="0"/>
    <s v="No"/>
    <n v="0"/>
    <s v="No"/>
    <x v="1"/>
    <x v="2"/>
    <d v="1985-07-28T00:00:00"/>
    <x v="1760"/>
    <x v="0"/>
    <s v="tier - 2"/>
    <x v="1"/>
    <x v="17"/>
  </r>
  <r>
    <s v="Id1762"/>
    <s v="Stephanie L."/>
    <n v="33.700000000000003"/>
    <n v="4.32"/>
    <s v="yes"/>
    <x v="0"/>
    <s v="No"/>
    <n v="1"/>
    <s v="No"/>
    <x v="0"/>
    <x v="2"/>
    <d v="1988-06-09T00:00:00"/>
    <x v="1761"/>
    <x v="1"/>
    <s v="tier - 3"/>
    <x v="3"/>
    <x v="24"/>
  </r>
  <r>
    <s v="Id1763"/>
    <s v="Angela H"/>
    <n v="27.5"/>
    <n v="4.2300000000000004"/>
    <s v="yes"/>
    <x v="0"/>
    <s v="No"/>
    <n v="1"/>
    <s v="No"/>
    <x v="1"/>
    <x v="2"/>
    <d v="1988-06-08T00:00:00"/>
    <x v="1762"/>
    <x v="1"/>
    <s v="tier - 3"/>
    <x v="3"/>
    <x v="38"/>
  </r>
  <r>
    <s v="Id1764"/>
    <s v="Britt K"/>
    <n v="16.12"/>
    <n v="6.09"/>
    <s v="No"/>
    <x v="0"/>
    <s v="No"/>
    <n v="0"/>
    <s v="No"/>
    <x v="3"/>
    <x v="1"/>
    <d v="1977-10-09T00:00:00"/>
    <x v="1763"/>
    <x v="1"/>
    <s v="tier - 3"/>
    <x v="0"/>
    <x v="1"/>
  </r>
  <r>
    <s v="Id1765"/>
    <s v="Joyce R."/>
    <n v="26.73"/>
    <n v="4.74"/>
    <s v="yes"/>
    <x v="0"/>
    <s v="No"/>
    <n v="1"/>
    <s v="No"/>
    <x v="1"/>
    <x v="2"/>
    <d v="1988-06-04T00:00:00"/>
    <x v="1764"/>
    <x v="1"/>
    <s v="tier - 2"/>
    <x v="0"/>
    <x v="38"/>
  </r>
  <r>
    <s v="Id1766"/>
    <s v="Ben"/>
    <n v="37.25"/>
    <n v="6.23"/>
    <s v="yes"/>
    <x v="0"/>
    <s v="No"/>
    <n v="0"/>
    <s v="No"/>
    <x v="0"/>
    <x v="1"/>
    <d v="2001-08-05T00:00:00"/>
    <x v="1765"/>
    <x v="1"/>
    <s v="tier - 2"/>
    <x v="3"/>
    <x v="46"/>
  </r>
  <r>
    <s v="Id1767"/>
    <s v="Sarah M."/>
    <n v="23.56"/>
    <n v="5.45"/>
    <s v="yes"/>
    <x v="0"/>
    <s v="No"/>
    <n v="1"/>
    <s v="No"/>
    <x v="2"/>
    <x v="2"/>
    <d v="1988-06-24T00:00:00"/>
    <x v="1766"/>
    <x v="1"/>
    <s v="tier - 3"/>
    <x v="2"/>
    <x v="24"/>
  </r>
  <r>
    <s v="Id1768"/>
    <s v="Sarah"/>
    <n v="15.84"/>
    <n v="10.34"/>
    <s v="No"/>
    <x v="0"/>
    <s v="No"/>
    <n v="2"/>
    <s v="No"/>
    <x v="3"/>
    <x v="0"/>
    <d v="1973-08-07T00:00:00"/>
    <x v="1767"/>
    <x v="1"/>
    <s v="tier - 3"/>
    <x v="0"/>
    <x v="29"/>
  </r>
  <r>
    <s v="Id1769"/>
    <s v="Katie"/>
    <n v="36.630000000000003"/>
    <n v="5.15"/>
    <s v="No"/>
    <x v="0"/>
    <s v="No"/>
    <n v="0"/>
    <s v="No"/>
    <x v="0"/>
    <x v="2"/>
    <d v="1991-07-30T00:00:00"/>
    <x v="1768"/>
    <x v="1"/>
    <s v="tier - 1"/>
    <x v="0"/>
    <x v="3"/>
  </r>
  <r>
    <s v="Id1770"/>
    <s v="Michaela L"/>
    <n v="16.47"/>
    <n v="11.72"/>
    <s v="No"/>
    <x v="0"/>
    <s v="No"/>
    <n v="0"/>
    <s v="No"/>
    <x v="3"/>
    <x v="0"/>
    <d v="1974-11-26T00:00:00"/>
    <x v="1769"/>
    <x v="1"/>
    <s v="tier - 2"/>
    <x v="0"/>
    <x v="19"/>
  </r>
  <r>
    <s v="Id1771"/>
    <s v="Shalaleh"/>
    <n v="25.8"/>
    <n v="5.29"/>
    <s v="No"/>
    <x v="0"/>
    <s v="No"/>
    <n v="0"/>
    <s v="No"/>
    <x v="1"/>
    <x v="2"/>
    <d v="1991-06-27T00:00:00"/>
    <x v="1770"/>
    <x v="1"/>
    <s v="tier - 3"/>
    <x v="3"/>
    <x v="3"/>
  </r>
  <r>
    <s v="Id1772"/>
    <s v="Karen"/>
    <n v="23.6"/>
    <n v="4.33"/>
    <s v="No"/>
    <x v="0"/>
    <s v="No"/>
    <n v="0"/>
    <s v="No"/>
    <x v="2"/>
    <x v="2"/>
    <d v="1991-07-23T00:00:00"/>
    <x v="1771"/>
    <x v="1"/>
    <s v="tier - 3"/>
    <x v="3"/>
    <x v="3"/>
  </r>
  <r>
    <s v="Id1773"/>
    <s v="Zuzana"/>
    <n v="32.11"/>
    <n v="6.24"/>
    <s v="No"/>
    <x v="0"/>
    <s v="Yes"/>
    <n v="1"/>
    <s v="No"/>
    <x v="0"/>
    <x v="1"/>
    <d v="1993-06-10T00:00:00"/>
    <x v="1772"/>
    <x v="1"/>
    <s v="tier - 2"/>
    <x v="1"/>
    <x v="20"/>
  </r>
  <r>
    <s v="Id1774"/>
    <s v="Daniel J."/>
    <n v="30.114999999999998"/>
    <n v="11.61"/>
    <s v="No"/>
    <x v="0"/>
    <s v="No"/>
    <n v="0"/>
    <s v="No"/>
    <x v="0"/>
    <x v="0"/>
    <d v="2002-09-21T00:00:00"/>
    <x v="1773"/>
    <x v="1"/>
    <s v="tier - 1"/>
    <x v="6"/>
    <x v="42"/>
  </r>
  <r>
    <s v="Id1775"/>
    <s v="Alexandra"/>
    <n v="20.28"/>
    <n v="11.07"/>
    <s v="yes"/>
    <x v="0"/>
    <s v="No"/>
    <n v="0"/>
    <s v="No"/>
    <x v="2"/>
    <x v="0"/>
    <d v="1981-07-18T00:00:00"/>
    <x v="1774"/>
    <x v="1"/>
    <s v="tier - 3"/>
    <x v="0"/>
    <x v="36"/>
  </r>
  <r>
    <s v="Id1776"/>
    <s v="Jessica"/>
    <n v="20.234999999999999"/>
    <n v="5.19"/>
    <s v="No"/>
    <x v="0"/>
    <s v="Yes"/>
    <n v="1"/>
    <s v="No"/>
    <x v="2"/>
    <x v="2"/>
    <d v="1993-06-10T00:00:00"/>
    <x v="1775"/>
    <x v="1"/>
    <s v="tier - 1"/>
    <x v="1"/>
    <x v="20"/>
  </r>
  <r>
    <s v="Id1777"/>
    <s v="Matthew M"/>
    <n v="25.27"/>
    <n v="5.7"/>
    <s v="yes"/>
    <x v="0"/>
    <s v="No"/>
    <n v="1"/>
    <s v="No"/>
    <x v="1"/>
    <x v="1"/>
    <d v="1988-10-23T00:00:00"/>
    <x v="1776"/>
    <x v="2"/>
    <s v="tier - 3"/>
    <x v="1"/>
    <x v="24"/>
  </r>
  <r>
    <s v="Id1778"/>
    <s v="Nadine A."/>
    <n v="24.24"/>
    <n v="6.15"/>
    <s v="No"/>
    <x v="0"/>
    <s v="No"/>
    <n v="0"/>
    <s v="No"/>
    <x v="2"/>
    <x v="1"/>
    <d v="1990-09-28T00:00:00"/>
    <x v="1777"/>
    <x v="1"/>
    <s v="tier - 3"/>
    <x v="0"/>
    <x v="41"/>
  </r>
  <r>
    <s v="Id1779"/>
    <s v="Peter J. Jr."/>
    <n v="35.75"/>
    <n v="5.07"/>
    <s v="No"/>
    <x v="0"/>
    <s v="No"/>
    <n v="0"/>
    <s v="No"/>
    <x v="0"/>
    <x v="2"/>
    <d v="1989-08-10T00:00:00"/>
    <x v="1778"/>
    <x v="2"/>
    <s v="tier - 2"/>
    <x v="0"/>
    <x v="4"/>
  </r>
  <r>
    <s v="Id1780"/>
    <s v="Colleen M"/>
    <n v="29.92"/>
    <n v="10.97"/>
    <s v="yes"/>
    <x v="0"/>
    <s v="No"/>
    <n v="1"/>
    <s v="No"/>
    <x v="0"/>
    <x v="0"/>
    <d v="1986-08-27T00:00:00"/>
    <x v="1779"/>
    <x v="1"/>
    <s v="tier - 1"/>
    <x v="0"/>
    <x v="27"/>
  </r>
  <r>
    <s v="Id1781"/>
    <s v="Julie A."/>
    <n v="26.2"/>
    <n v="10.93"/>
    <s v="yes"/>
    <x v="0"/>
    <s v="No"/>
    <n v="1"/>
    <s v="No"/>
    <x v="1"/>
    <x v="0"/>
    <d v="1986-09-23T00:00:00"/>
    <x v="1780"/>
    <x v="1"/>
    <s v="tier - 1"/>
    <x v="3"/>
    <x v="27"/>
  </r>
  <r>
    <s v="Id1782"/>
    <s v="Douglas W"/>
    <n v="26.695"/>
    <n v="4.21"/>
    <s v="yes"/>
    <x v="0"/>
    <s v="Yes"/>
    <n v="1"/>
    <s v="No"/>
    <x v="1"/>
    <x v="2"/>
    <d v="1997-08-29T00:00:00"/>
    <x v="1781"/>
    <x v="1"/>
    <s v="tier - 3"/>
    <x v="1"/>
    <x v="30"/>
  </r>
  <r>
    <s v="Id1783"/>
    <s v="Catherine"/>
    <n v="23.16"/>
    <n v="5.5"/>
    <s v="No"/>
    <x v="0"/>
    <s v="No"/>
    <n v="0"/>
    <s v="No"/>
    <x v="2"/>
    <x v="2"/>
    <d v="1989-11-01T00:00:00"/>
    <x v="1782"/>
    <x v="1"/>
    <s v="tier - 3"/>
    <x v="3"/>
    <x v="4"/>
  </r>
  <r>
    <s v="Id1784"/>
    <s v="James A"/>
    <n v="32.585000000000001"/>
    <n v="4.93"/>
    <s v="yes"/>
    <x v="0"/>
    <s v="No"/>
    <n v="1"/>
    <s v="No"/>
    <x v="0"/>
    <x v="2"/>
    <d v="1995-06-27T00:00:00"/>
    <x v="1783"/>
    <x v="1"/>
    <s v="tier - 3"/>
    <x v="6"/>
    <x v="40"/>
  </r>
  <r>
    <s v="Id1785"/>
    <s v="Youngseong"/>
    <n v="33.97"/>
    <n v="5.6"/>
    <s v="yes"/>
    <x v="0"/>
    <s v="No"/>
    <n v="0"/>
    <s v="No"/>
    <x v="0"/>
    <x v="2"/>
    <d v="2001-09-07T00:00:00"/>
    <x v="1784"/>
    <x v="1"/>
    <s v="tier - 3"/>
    <x v="14"/>
    <x v="46"/>
  </r>
  <r>
    <s v="Id1786"/>
    <s v="John"/>
    <n v="16.57"/>
    <n v="9.99"/>
    <s v="No"/>
    <x v="0"/>
    <s v="No"/>
    <n v="0"/>
    <s v="No"/>
    <x v="3"/>
    <x v="0"/>
    <d v="1974-07-11T00:00:00"/>
    <x v="1785"/>
    <x v="1"/>
    <s v="tier - 2"/>
    <x v="0"/>
    <x v="19"/>
  </r>
  <r>
    <s v="Id1787"/>
    <s v="Brandon S."/>
    <n v="17.55"/>
    <n v="5.93"/>
    <s v="No"/>
    <x v="0"/>
    <s v="Yes"/>
    <n v="1"/>
    <s v="No"/>
    <x v="3"/>
    <x v="1"/>
    <d v="1979-09-13T00:00:00"/>
    <x v="1786"/>
    <x v="1"/>
    <s v="tier - 3"/>
    <x v="0"/>
    <x v="18"/>
  </r>
  <r>
    <s v="Id1788"/>
    <s v="Sean P"/>
    <n v="29.41"/>
    <n v="6.29"/>
    <s v="yes"/>
    <x v="0"/>
    <s v="No"/>
    <n v="1"/>
    <s v="No"/>
    <x v="1"/>
    <x v="1"/>
    <d v="1995-07-29T00:00:00"/>
    <x v="1787"/>
    <x v="1"/>
    <s v="tier - 1"/>
    <x v="14"/>
    <x v="40"/>
  </r>
  <r>
    <s v="Id1789"/>
    <s v="Scott"/>
    <n v="17.91"/>
    <n v="5.65"/>
    <s v="No"/>
    <x v="0"/>
    <s v="No"/>
    <n v="1"/>
    <s v="No"/>
    <x v="3"/>
    <x v="2"/>
    <d v="1984-08-15T00:00:00"/>
    <x v="1788"/>
    <x v="1"/>
    <s v="tier - 1"/>
    <x v="1"/>
    <x v="31"/>
  </r>
  <r>
    <s v="Id1790"/>
    <s v="Janez"/>
    <n v="31.57"/>
    <n v="6.15"/>
    <s v="No"/>
    <x v="0"/>
    <s v="No"/>
    <n v="1"/>
    <s v="No"/>
    <x v="0"/>
    <x v="1"/>
    <d v="1992-10-10T00:00:00"/>
    <x v="1789"/>
    <x v="2"/>
    <s v="tier - 2"/>
    <x v="0"/>
    <x v="34"/>
  </r>
  <r>
    <s v="Id1791"/>
    <s v="John I. Jr."/>
    <n v="33.18"/>
    <n v="5.22"/>
    <s v="No"/>
    <x v="1"/>
    <s v="No"/>
    <n v="1"/>
    <s v="No"/>
    <x v="0"/>
    <x v="2"/>
    <d v="2000-08-11T00:00:00"/>
    <x v="1790"/>
    <x v="1"/>
    <s v="tier - 2"/>
    <x v="14"/>
    <x v="43"/>
  </r>
  <r>
    <s v="Id1792"/>
    <s v="Heather"/>
    <n v="37"/>
    <n v="11.66"/>
    <s v="No"/>
    <x v="0"/>
    <s v="No"/>
    <n v="0"/>
    <s v="No"/>
    <x v="0"/>
    <x v="0"/>
    <d v="2002-12-27T00:00:00"/>
    <x v="1791"/>
    <x v="1"/>
    <s v="tier - 1"/>
    <x v="3"/>
    <x v="42"/>
  </r>
  <r>
    <s v="Id1793"/>
    <s v="Michael"/>
    <n v="18.905000000000001"/>
    <n v="4.91"/>
    <s v="yes"/>
    <x v="0"/>
    <s v="No"/>
    <n v="1"/>
    <s v="No"/>
    <x v="2"/>
    <x v="2"/>
    <d v="1995-11-01T00:00:00"/>
    <x v="1792"/>
    <x v="0"/>
    <s v="tier - 2"/>
    <x v="10"/>
    <x v="40"/>
  </r>
  <r>
    <s v="Id1794"/>
    <s v="Kathleen"/>
    <n v="20.03"/>
    <n v="9.25"/>
    <s v="yes"/>
    <x v="0"/>
    <s v="No"/>
    <n v="0"/>
    <s v="No"/>
    <x v="2"/>
    <x v="0"/>
    <d v="1981-12-03T00:00:00"/>
    <x v="1793"/>
    <x v="1"/>
    <s v="tier - 1"/>
    <x v="0"/>
    <x v="36"/>
  </r>
  <r>
    <s v="Id1795"/>
    <s v="Ryan M"/>
    <n v="16.7"/>
    <n v="11.48"/>
    <s v="No"/>
    <x v="0"/>
    <s v="No"/>
    <n v="0"/>
    <s v="No"/>
    <x v="3"/>
    <x v="0"/>
    <d v="1978-06-03T00:00:00"/>
    <x v="1794"/>
    <x v="1"/>
    <s v="tier - 3"/>
    <x v="0"/>
    <x v="1"/>
  </r>
  <r>
    <s v="Id1796"/>
    <s v="Sara"/>
    <n v="39.82"/>
    <n v="6.06"/>
    <s v="No"/>
    <x v="0"/>
    <s v="No"/>
    <n v="0"/>
    <s v="No"/>
    <x v="0"/>
    <x v="1"/>
    <d v="1989-06-16T00:00:00"/>
    <x v="1795"/>
    <x v="1"/>
    <s v="tier - 1"/>
    <x v="0"/>
    <x v="4"/>
  </r>
  <r>
    <s v="Id1797"/>
    <s v="Deniz"/>
    <n v="22.04"/>
    <n v="5.86"/>
    <s v="No"/>
    <x v="0"/>
    <s v="No"/>
    <n v="1"/>
    <s v="No"/>
    <x v="2"/>
    <x v="1"/>
    <d v="1987-08-22T00:00:00"/>
    <x v="1796"/>
    <x v="1"/>
    <s v="tier - 3"/>
    <x v="0"/>
    <x v="38"/>
  </r>
  <r>
    <s v="Id1798"/>
    <s v="Shannon L."/>
    <n v="28.27"/>
    <n v="5.33"/>
    <s v="No"/>
    <x v="0"/>
    <s v="No"/>
    <n v="0"/>
    <s v="No"/>
    <x v="1"/>
    <x v="2"/>
    <d v="1989-07-09T00:00:00"/>
    <x v="1797"/>
    <x v="1"/>
    <s v="tier - 3"/>
    <x v="0"/>
    <x v="4"/>
  </r>
  <r>
    <s v="Id1799"/>
    <s v="Kaitlin M."/>
    <n v="18.5"/>
    <n v="5.33"/>
    <s v="No"/>
    <x v="0"/>
    <s v="No"/>
    <n v="0"/>
    <s v="No"/>
    <x v="2"/>
    <x v="2"/>
    <d v="1989-11-01T00:00:00"/>
    <x v="1798"/>
    <x v="1"/>
    <s v="tier - 3"/>
    <x v="3"/>
    <x v="4"/>
  </r>
  <r>
    <s v="Id1800"/>
    <s v="Alfredo"/>
    <n v="38.6"/>
    <n v="6.02"/>
    <s v="No"/>
    <x v="0"/>
    <s v="No"/>
    <n v="1"/>
    <s v="No"/>
    <x v="0"/>
    <x v="1"/>
    <d v="1987-09-27T00:00:00"/>
    <x v="1799"/>
    <x v="2"/>
    <s v="tier - 3"/>
    <x v="3"/>
    <x v="38"/>
  </r>
  <r>
    <s v="Id1801"/>
    <s v="Kristen"/>
    <n v="43.12"/>
    <n v="6.25"/>
    <s v="No"/>
    <x v="0"/>
    <s v="No"/>
    <n v="1"/>
    <s v="No"/>
    <x v="0"/>
    <x v="1"/>
    <d v="1992-06-16T00:00:00"/>
    <x v="1800"/>
    <x v="1"/>
    <s v="tier - 3"/>
    <x v="0"/>
    <x v="34"/>
  </r>
  <r>
    <s v="Id1802"/>
    <s v="Daniel"/>
    <n v="30.5"/>
    <n v="4.8099999999999996"/>
    <s v="No"/>
    <x v="0"/>
    <s v="No"/>
    <n v="1"/>
    <s v="No"/>
    <x v="0"/>
    <x v="2"/>
    <d v="1987-12-22T00:00:00"/>
    <x v="1801"/>
    <x v="2"/>
    <s v="tier - 1"/>
    <x v="3"/>
    <x v="38"/>
  </r>
  <r>
    <s v="Id1803"/>
    <s v="Jonathan"/>
    <n v="27.61"/>
    <n v="4.5999999999999996"/>
    <s v="No"/>
    <x v="0"/>
    <s v="No"/>
    <n v="1"/>
    <s v="No"/>
    <x v="1"/>
    <x v="2"/>
    <d v="1987-06-02T00:00:00"/>
    <x v="1802"/>
    <x v="1"/>
    <s v="tier - 2"/>
    <x v="0"/>
    <x v="27"/>
  </r>
  <r>
    <s v="Id1804"/>
    <s v="Troy"/>
    <n v="27.1"/>
    <n v="5.08"/>
    <s v="No"/>
    <x v="0"/>
    <s v="No"/>
    <n v="1"/>
    <s v="No"/>
    <x v="1"/>
    <x v="2"/>
    <d v="1987-12-05T00:00:00"/>
    <x v="1803"/>
    <x v="1"/>
    <s v="tier - 2"/>
    <x v="3"/>
    <x v="38"/>
  </r>
  <r>
    <s v="Id1805"/>
    <s v="Daniel C"/>
    <n v="35.93"/>
    <n v="5.43"/>
    <s v="No"/>
    <x v="1"/>
    <s v="No"/>
    <n v="1"/>
    <s v="No"/>
    <x v="0"/>
    <x v="2"/>
    <d v="2004-10-24T00:00:00"/>
    <x v="1804"/>
    <x v="1"/>
    <s v="tier - 3"/>
    <x v="14"/>
    <x v="44"/>
  </r>
  <r>
    <s v="Id1806"/>
    <s v="Lauren"/>
    <n v="32.68"/>
    <n v="5.44"/>
    <s v="No"/>
    <x v="0"/>
    <s v="No"/>
    <n v="0"/>
    <s v="No"/>
    <x v="0"/>
    <x v="2"/>
    <d v="1991-06-12T00:00:00"/>
    <x v="1805"/>
    <x v="1"/>
    <s v="tier - 3"/>
    <x v="1"/>
    <x v="3"/>
  </r>
  <r>
    <s v="Id1807"/>
    <s v="Jennefer"/>
    <n v="20.74"/>
    <n v="11.69"/>
    <s v="yes"/>
    <x v="0"/>
    <s v="No"/>
    <n v="1"/>
    <s v="No"/>
    <x v="2"/>
    <x v="0"/>
    <d v="1986-07-05T00:00:00"/>
    <x v="1806"/>
    <x v="1"/>
    <s v="tier - 1"/>
    <x v="0"/>
    <x v="27"/>
  </r>
  <r>
    <s v="Id1808"/>
    <s v="Tracey L."/>
    <n v="15.57"/>
    <n v="6.07"/>
    <s v="No"/>
    <x v="0"/>
    <s v="No"/>
    <n v="0"/>
    <s v="No"/>
    <x v="3"/>
    <x v="1"/>
    <d v="1980-12-02T00:00:00"/>
    <x v="1807"/>
    <x v="1"/>
    <s v="tier - 3"/>
    <x v="1"/>
    <x v="26"/>
  </r>
  <r>
    <s v="Id1809"/>
    <s v="Ashley"/>
    <n v="23.844999999999999"/>
    <n v="4.3600000000000003"/>
    <s v="No"/>
    <x v="0"/>
    <s v="No"/>
    <n v="0"/>
    <s v="No"/>
    <x v="2"/>
    <x v="2"/>
    <d v="1994-11-12T00:00:00"/>
    <x v="1808"/>
    <x v="1"/>
    <s v="tier - 1"/>
    <x v="1"/>
    <x v="6"/>
  </r>
  <r>
    <s v="Id1810"/>
    <s v="Cindy"/>
    <n v="22.895"/>
    <n v="5.24"/>
    <s v="No"/>
    <x v="0"/>
    <s v="No"/>
    <n v="1"/>
    <s v="No"/>
    <x v="2"/>
    <x v="2"/>
    <d v="1992-12-28T00:00:00"/>
    <x v="1809"/>
    <x v="1"/>
    <s v="tier - 2"/>
    <x v="2"/>
    <x v="34"/>
  </r>
  <r>
    <s v="Id1811"/>
    <s v="Esther"/>
    <n v="21.945"/>
    <n v="5.37"/>
    <s v="No"/>
    <x v="0"/>
    <s v="No"/>
    <n v="1"/>
    <s v="No"/>
    <x v="2"/>
    <x v="2"/>
    <d v="1992-09-09T00:00:00"/>
    <x v="1810"/>
    <x v="1"/>
    <s v="tier - 3"/>
    <x v="2"/>
    <x v="34"/>
  </r>
  <r>
    <s v="Id1812"/>
    <s v="Jackie"/>
    <n v="19.47"/>
    <n v="6.6"/>
    <s v="yes"/>
    <x v="0"/>
    <s v="No"/>
    <n v="0"/>
    <s v="No"/>
    <x v="2"/>
    <x v="0"/>
    <d v="1981-11-12T00:00:00"/>
    <x v="1811"/>
    <x v="1"/>
    <s v="tier - 3"/>
    <x v="3"/>
    <x v="36"/>
  </r>
  <r>
    <s v="Id1813"/>
    <s v="Timothy P."/>
    <n v="15.61"/>
    <n v="5.77"/>
    <s v="No"/>
    <x v="0"/>
    <s v="No"/>
    <n v="0"/>
    <s v="No"/>
    <x v="3"/>
    <x v="1"/>
    <d v="1977-12-04T00:00:00"/>
    <x v="1812"/>
    <x v="1"/>
    <s v="tier - 3"/>
    <x v="0"/>
    <x v="1"/>
  </r>
  <r>
    <s v="Id1814"/>
    <s v="Lauren"/>
    <n v="28.6"/>
    <n v="6.08"/>
    <s v="No"/>
    <x v="0"/>
    <s v="Yes"/>
    <n v="1"/>
    <s v="No"/>
    <x v="1"/>
    <x v="1"/>
    <d v="2003-08-22T00:00:00"/>
    <x v="1813"/>
    <x v="1"/>
    <s v="tier - 3"/>
    <x v="3"/>
    <x v="39"/>
  </r>
  <r>
    <s v="Id1815"/>
    <s v="Benjamin"/>
    <n v="46.53"/>
    <n v="4.16"/>
    <s v="No"/>
    <x v="0"/>
    <s v="No"/>
    <n v="0"/>
    <s v="No"/>
    <x v="0"/>
    <x v="2"/>
    <d v="1990-09-04T00:00:00"/>
    <x v="1814"/>
    <x v="2"/>
    <s v="tier - 3"/>
    <x v="0"/>
    <x v="41"/>
  </r>
  <r>
    <s v="Id1816"/>
    <s v="Hugo M"/>
    <n v="34.99"/>
    <n v="5.0999999999999996"/>
    <s v="No"/>
    <x v="0"/>
    <s v="Yes"/>
    <n v="1"/>
    <s v="No"/>
    <x v="0"/>
    <x v="2"/>
    <d v="2003-07-04T00:00:00"/>
    <x v="1815"/>
    <x v="1"/>
    <s v="tier - 1"/>
    <x v="14"/>
    <x v="39"/>
  </r>
  <r>
    <s v="Id1817"/>
    <s v="Daniel J. Jr."/>
    <n v="17.05"/>
    <n v="5.3"/>
    <s v="No"/>
    <x v="0"/>
    <s v="Yes"/>
    <n v="1"/>
    <s v="No"/>
    <x v="3"/>
    <x v="2"/>
    <d v="1979-09-18T00:00:00"/>
    <x v="1816"/>
    <x v="1"/>
    <s v="tier - 1"/>
    <x v="0"/>
    <x v="18"/>
  </r>
  <r>
    <s v="Id1818"/>
    <s v="Justin R"/>
    <n v="37.18"/>
    <n v="4.9000000000000004"/>
    <s v="No"/>
    <x v="0"/>
    <s v="No"/>
    <n v="0"/>
    <s v="No"/>
    <x v="0"/>
    <x v="2"/>
    <d v="1990-09-13T00:00:00"/>
    <x v="1817"/>
    <x v="1"/>
    <s v="tier - 1"/>
    <x v="0"/>
    <x v="41"/>
  </r>
  <r>
    <s v="Id1819"/>
    <s v="Colin"/>
    <n v="35.200000000000003"/>
    <n v="5.55"/>
    <s v="No"/>
    <x v="0"/>
    <s v="No"/>
    <n v="0"/>
    <s v="No"/>
    <x v="0"/>
    <x v="2"/>
    <d v="1990-06-26T00:00:00"/>
    <x v="1818"/>
    <x v="1"/>
    <s v="tier - 2"/>
    <x v="3"/>
    <x v="41"/>
  </r>
  <r>
    <s v="Id1820"/>
    <s v="Rob"/>
    <n v="37.335000000000001"/>
    <n v="4.95"/>
    <s v="No"/>
    <x v="0"/>
    <s v="No"/>
    <n v="0"/>
    <s v="No"/>
    <x v="0"/>
    <x v="2"/>
    <d v="1990-06-05T00:00:00"/>
    <x v="1819"/>
    <x v="2"/>
    <s v="tier - 3"/>
    <x v="4"/>
    <x v="4"/>
  </r>
  <r>
    <s v="Id1821"/>
    <s v="Patrick"/>
    <n v="27.265000000000001"/>
    <n v="6.46"/>
    <s v="yes"/>
    <x v="0"/>
    <s v="No"/>
    <n v="0"/>
    <s v="No"/>
    <x v="1"/>
    <x v="0"/>
    <d v="1996-12-25T00:00:00"/>
    <x v="1820"/>
    <x v="1"/>
    <s v="tier - 1"/>
    <x v="6"/>
    <x v="45"/>
  </r>
  <r>
    <s v="Id1822"/>
    <s v="Austin D"/>
    <n v="30.8"/>
    <n v="4.9000000000000004"/>
    <s v="yes"/>
    <x v="0"/>
    <s v="No"/>
    <n v="0"/>
    <s v="No"/>
    <x v="0"/>
    <x v="2"/>
    <d v="1985-10-22T00:00:00"/>
    <x v="1821"/>
    <x v="0"/>
    <s v="tier - 1"/>
    <x v="3"/>
    <x v="17"/>
  </r>
  <r>
    <s v="Id1823"/>
    <s v="Brittany"/>
    <n v="30.21"/>
    <n v="5.21"/>
    <s v="No"/>
    <x v="0"/>
    <s v="No"/>
    <n v="1"/>
    <s v="No"/>
    <x v="0"/>
    <x v="2"/>
    <d v="1998-07-29T00:00:00"/>
    <x v="1822"/>
    <x v="1"/>
    <s v="tier - 1"/>
    <x v="1"/>
    <x v="35"/>
  </r>
  <r>
    <s v="Id1824"/>
    <s v="Matthew T"/>
    <n v="35.340000000000003"/>
    <n v="4.13"/>
    <s v="No"/>
    <x v="1"/>
    <s v="No"/>
    <n v="1"/>
    <s v="No"/>
    <x v="0"/>
    <x v="2"/>
    <d v="2000-10-02T00:00:00"/>
    <x v="1823"/>
    <x v="1"/>
    <s v="tier - 3"/>
    <x v="3"/>
    <x v="43"/>
  </r>
  <r>
    <s v="Id1825"/>
    <s v="Becky G."/>
    <n v="26.695"/>
    <n v="5.28"/>
    <s v="No"/>
    <x v="0"/>
    <s v="No"/>
    <n v="0"/>
    <s v="No"/>
    <x v="1"/>
    <x v="2"/>
    <d v="1989-10-18T00:00:00"/>
    <x v="1824"/>
    <x v="1"/>
    <s v="tier - 2"/>
    <x v="1"/>
    <x v="4"/>
  </r>
  <r>
    <s v="Id1826"/>
    <s v="Virginie"/>
    <n v="29.355"/>
    <n v="4.68"/>
    <s v="yes"/>
    <x v="0"/>
    <s v="No"/>
    <n v="0"/>
    <s v="No"/>
    <x v="1"/>
    <x v="2"/>
    <d v="1996-12-25T00:00:00"/>
    <x v="1825"/>
    <x v="1"/>
    <s v="tier - 2"/>
    <x v="2"/>
    <x v="45"/>
  </r>
  <r>
    <s v="Id1827"/>
    <s v="Allison A"/>
    <n v="29.59"/>
    <n v="4.0599999999999996"/>
    <s v="No"/>
    <x v="0"/>
    <s v="No"/>
    <n v="0"/>
    <s v="No"/>
    <x v="1"/>
    <x v="2"/>
    <d v="1990-08-20T00:00:00"/>
    <x v="1826"/>
    <x v="1"/>
    <s v="tier - 2"/>
    <x v="0"/>
    <x v="41"/>
  </r>
  <r>
    <s v="Id1828"/>
    <s v="Julie"/>
    <n v="31.35"/>
    <n v="4.2"/>
    <s v="No"/>
    <x v="1"/>
    <s v="No"/>
    <n v="1"/>
    <s v="No"/>
    <x v="0"/>
    <x v="2"/>
    <d v="2004-12-22T00:00:00"/>
    <x v="1827"/>
    <x v="1"/>
    <s v="tier - 2"/>
    <x v="2"/>
    <x v="44"/>
  </r>
  <r>
    <s v="Id1829"/>
    <s v="Katherine"/>
    <n v="20.52"/>
    <n v="4.83"/>
    <s v="No"/>
    <x v="0"/>
    <s v="No"/>
    <n v="0"/>
    <s v="No"/>
    <x v="2"/>
    <x v="2"/>
    <d v="1990-08-17T00:00:00"/>
    <x v="1828"/>
    <x v="1"/>
    <s v="tier - 1"/>
    <x v="2"/>
    <x v="41"/>
  </r>
  <r>
    <s v="Id1830"/>
    <s v="Caleb"/>
    <n v="42.9"/>
    <n v="4.87"/>
    <s v="yes"/>
    <x v="0"/>
    <s v="No"/>
    <n v="1"/>
    <s v="No"/>
    <x v="0"/>
    <x v="2"/>
    <d v="1988-09-13T00:00:00"/>
    <x v="1829"/>
    <x v="1"/>
    <s v="tier - 2"/>
    <x v="3"/>
    <x v="24"/>
  </r>
  <r>
    <s v="Id1831"/>
    <s v="Jaime"/>
    <n v="24.6"/>
    <n v="5.86"/>
    <s v="No"/>
    <x v="0"/>
    <s v="Yes"/>
    <n v="1"/>
    <s v="No"/>
    <x v="2"/>
    <x v="1"/>
    <d v="1993-07-29T00:00:00"/>
    <x v="1830"/>
    <x v="1"/>
    <s v="tier - 1"/>
    <x v="3"/>
    <x v="20"/>
  </r>
  <r>
    <s v="Id1832"/>
    <s v="Hannah"/>
    <n v="28.405000000000001"/>
    <n v="4.12"/>
    <s v="No"/>
    <x v="0"/>
    <s v="No"/>
    <n v="1"/>
    <s v="No"/>
    <x v="1"/>
    <x v="2"/>
    <d v="1992-09-13T00:00:00"/>
    <x v="1831"/>
    <x v="1"/>
    <s v="tier - 2"/>
    <x v="1"/>
    <x v="34"/>
  </r>
  <r>
    <s v="Id1833"/>
    <s v="Zachariah"/>
    <n v="34.674999999999997"/>
    <n v="5.71"/>
    <s v="yes"/>
    <x v="0"/>
    <s v="No"/>
    <n v="1"/>
    <s v="No"/>
    <x v="0"/>
    <x v="1"/>
    <d v="1988-11-21T00:00:00"/>
    <x v="1832"/>
    <x v="1"/>
    <s v="tier - 2"/>
    <x v="6"/>
    <x v="24"/>
  </r>
  <r>
    <s v="Id1834"/>
    <s v="Patricia A"/>
    <n v="18.850000000000001"/>
    <n v="6.03"/>
    <s v="No"/>
    <x v="0"/>
    <s v="No"/>
    <n v="1"/>
    <s v="No"/>
    <x v="2"/>
    <x v="1"/>
    <d v="1987-11-05T00:00:00"/>
    <x v="1833"/>
    <x v="1"/>
    <s v="tier - 3"/>
    <x v="1"/>
    <x v="38"/>
  </r>
  <r>
    <s v="Id1835"/>
    <s v=".  Elizabeth A."/>
    <n v="34.130000000000003"/>
    <n v="5.65"/>
    <s v="No"/>
    <x v="0"/>
    <s v="Yes"/>
    <n v="1"/>
    <s v="No"/>
    <x v="0"/>
    <x v="2"/>
    <d v="2003-11-02T00:00:00"/>
    <x v="1834"/>
    <x v="1"/>
    <s v="tier - 3"/>
    <x v="12"/>
    <x v="39"/>
  </r>
  <r>
    <s v="Id1836"/>
    <s v="Benjamin"/>
    <n v="17.34"/>
    <n v="5.05"/>
    <s v="No"/>
    <x v="0"/>
    <s v="No"/>
    <n v="0"/>
    <s v="No"/>
    <x v="3"/>
    <x v="2"/>
    <d v="1980-08-16T00:00:00"/>
    <x v="1835"/>
    <x v="1"/>
    <s v="tier - 3"/>
    <x v="0"/>
    <x v="26"/>
  </r>
  <r>
    <s v="Id1837"/>
    <s v="Breno"/>
    <n v="17.440000000000001"/>
    <n v="6.26"/>
    <s v="No"/>
    <x v="0"/>
    <s v="No"/>
    <n v="0"/>
    <s v="No"/>
    <x v="3"/>
    <x v="1"/>
    <d v="1982-12-27T00:00:00"/>
    <x v="1836"/>
    <x v="1"/>
    <s v="tier - 3"/>
    <x v="0"/>
    <x v="37"/>
  </r>
  <r>
    <s v="Id1838"/>
    <s v="Takaya"/>
    <n v="33.659999999999997"/>
    <n v="4.08"/>
    <s v="yes"/>
    <x v="0"/>
    <s v="Yes"/>
    <n v="1"/>
    <s v="No"/>
    <x v="0"/>
    <x v="2"/>
    <d v="1997-06-13T00:00:00"/>
    <x v="1837"/>
    <x v="0"/>
    <s v="tier - 2"/>
    <x v="0"/>
    <x v="30"/>
  </r>
  <r>
    <s v="Id1839"/>
    <s v="Thomas IV"/>
    <n v="21.375"/>
    <n v="6.19"/>
    <s v="yes"/>
    <x v="0"/>
    <s v="No"/>
    <n v="1"/>
    <s v="No"/>
    <x v="2"/>
    <x v="1"/>
    <d v="1988-07-26T00:00:00"/>
    <x v="1838"/>
    <x v="1"/>
    <s v="tier - 1"/>
    <x v="6"/>
    <x v="24"/>
  </r>
  <r>
    <s v="Id1840"/>
    <s v="Bradley E"/>
    <n v="27.14"/>
    <n v="6.01"/>
    <s v="No"/>
    <x v="0"/>
    <s v="No"/>
    <n v="1"/>
    <s v="No"/>
    <x v="1"/>
    <x v="1"/>
    <d v="1992-10-12T00:00:00"/>
    <x v="1839"/>
    <x v="1"/>
    <s v="tier - 3"/>
    <x v="1"/>
    <x v="34"/>
  </r>
  <r>
    <s v="Id1841"/>
    <s v="Megan"/>
    <n v="35.78"/>
    <n v="6.07"/>
    <s v="No"/>
    <x v="1"/>
    <s v="No"/>
    <n v="1"/>
    <s v="No"/>
    <x v="0"/>
    <x v="1"/>
    <d v="2004-08-18T00:00:00"/>
    <x v="1840"/>
    <x v="1"/>
    <s v="tier - 2"/>
    <x v="1"/>
    <x v="44"/>
  </r>
  <r>
    <s v="Id1842"/>
    <s v="Ruby J"/>
    <n v="34.96"/>
    <n v="5.63"/>
    <s v="No"/>
    <x v="0"/>
    <s v="No"/>
    <n v="0"/>
    <s v="No"/>
    <x v="0"/>
    <x v="2"/>
    <d v="1999-09-20T00:00:00"/>
    <x v="1841"/>
    <x v="1"/>
    <s v="tier - 2"/>
    <x v="1"/>
    <x v="21"/>
  </r>
  <r>
    <s v="Id1843"/>
    <s v="Bart"/>
    <n v="38.39"/>
    <n v="6.05"/>
    <s v="No"/>
    <x v="0"/>
    <s v="No"/>
    <n v="0"/>
    <s v="No"/>
    <x v="0"/>
    <x v="1"/>
    <d v="1991-12-04T00:00:00"/>
    <x v="1842"/>
    <x v="2"/>
    <s v="tier - 3"/>
    <x v="0"/>
    <x v="3"/>
  </r>
  <r>
    <s v="Id1844"/>
    <s v="Robert A."/>
    <n v="33.82"/>
    <n v="4.6500000000000004"/>
    <s v="No"/>
    <x v="0"/>
    <s v="No"/>
    <n v="0"/>
    <s v="No"/>
    <x v="0"/>
    <x v="2"/>
    <d v="1990-10-15T00:00:00"/>
    <x v="1843"/>
    <x v="1"/>
    <s v="tier - 3"/>
    <x v="1"/>
    <x v="41"/>
  </r>
  <r>
    <s v="Id1845"/>
    <s v="Adam"/>
    <n v="27.835000000000001"/>
    <n v="5.37"/>
    <s v="No"/>
    <x v="0"/>
    <s v="No"/>
    <n v="0"/>
    <s v="No"/>
    <x v="1"/>
    <x v="2"/>
    <d v="1990-11-08T00:00:00"/>
    <x v="1844"/>
    <x v="1"/>
    <s v="tier - 3"/>
    <x v="1"/>
    <x v="41"/>
  </r>
  <r>
    <s v="Id1846"/>
    <s v="Yemane Adhane"/>
    <n v="33"/>
    <n v="5.39"/>
    <s v="No"/>
    <x v="0"/>
    <s v="No"/>
    <n v="0"/>
    <s v="No"/>
    <x v="0"/>
    <x v="2"/>
    <d v="1994-09-28T00:00:00"/>
    <x v="1845"/>
    <x v="0"/>
    <s v="tier - 2"/>
    <x v="0"/>
    <x v="6"/>
  </r>
  <r>
    <s v="Id1847"/>
    <s v="Jesse A."/>
    <n v="26.885000000000002"/>
    <n v="5.86"/>
    <s v="No"/>
    <x v="0"/>
    <s v="No"/>
    <n v="0"/>
    <s v="No"/>
    <x v="1"/>
    <x v="1"/>
    <d v="1991-10-03T00:00:00"/>
    <x v="1846"/>
    <x v="0"/>
    <s v="tier - 2"/>
    <x v="7"/>
    <x v="3"/>
  </r>
  <r>
    <s v="Id1848"/>
    <s v="Bird"/>
    <n v="29.26"/>
    <n v="4.4400000000000004"/>
    <s v="No"/>
    <x v="0"/>
    <s v="No"/>
    <n v="0"/>
    <s v="No"/>
    <x v="1"/>
    <x v="2"/>
    <d v="1994-12-24T00:00:00"/>
    <x v="1847"/>
    <x v="1"/>
    <s v="tier - 3"/>
    <x v="6"/>
    <x v="6"/>
  </r>
  <r>
    <s v="Id1849"/>
    <s v="Patrick M."/>
    <n v="26.98"/>
    <n v="4.41"/>
    <s v="No"/>
    <x v="0"/>
    <s v="No"/>
    <n v="0"/>
    <s v="No"/>
    <x v="1"/>
    <x v="2"/>
    <d v="1994-12-08T00:00:00"/>
    <x v="1848"/>
    <x v="2"/>
    <s v="tier - 2"/>
    <x v="4"/>
    <x v="6"/>
  </r>
  <r>
    <s v="Id1850"/>
    <s v="Kyle"/>
    <n v="32.11"/>
    <n v="5.19"/>
    <s v="No"/>
    <x v="0"/>
    <s v="Yes"/>
    <n v="1"/>
    <s v="No"/>
    <x v="0"/>
    <x v="2"/>
    <d v="1993-12-23T00:00:00"/>
    <x v="1849"/>
    <x v="1"/>
    <s v="tier - 2"/>
    <x v="1"/>
    <x v="20"/>
  </r>
  <r>
    <s v="Id1851"/>
    <s v="Ryan"/>
    <n v="31.73"/>
    <n v="5.16"/>
    <s v="No"/>
    <x v="0"/>
    <s v="Yes"/>
    <n v="1"/>
    <s v="No"/>
    <x v="0"/>
    <x v="2"/>
    <d v="1993-06-04T00:00:00"/>
    <x v="1850"/>
    <x v="1"/>
    <s v="tier - 3"/>
    <x v="1"/>
    <x v="34"/>
  </r>
  <r>
    <s v="Id1852"/>
    <s v="Yuri"/>
    <n v="22.515000000000001"/>
    <n v="4.24"/>
    <s v="No"/>
    <x v="0"/>
    <s v="No"/>
    <n v="0"/>
    <s v="No"/>
    <x v="2"/>
    <x v="2"/>
    <d v="1994-09-29T00:00:00"/>
    <x v="1851"/>
    <x v="2"/>
    <s v="tier - 1"/>
    <x v="6"/>
    <x v="6"/>
  </r>
  <r>
    <s v="Id1853"/>
    <s v="Ryan"/>
    <n v="25.9"/>
    <n v="5.45"/>
    <s v="No"/>
    <x v="0"/>
    <s v="No"/>
    <n v="1"/>
    <s v="No"/>
    <x v="1"/>
    <x v="2"/>
    <d v="1992-12-15T00:00:00"/>
    <x v="1852"/>
    <x v="1"/>
    <s v="tier - 3"/>
    <x v="16"/>
    <x v="34"/>
  </r>
  <r>
    <s v="Id1854"/>
    <s v="Debbie"/>
    <n v="27.72"/>
    <n v="5.03"/>
    <s v="yes"/>
    <x v="0"/>
    <s v="No"/>
    <n v="1"/>
    <s v="No"/>
    <x v="1"/>
    <x v="2"/>
    <d v="1988-08-16T00:00:00"/>
    <x v="1853"/>
    <x v="1"/>
    <s v="tier - 1"/>
    <x v="0"/>
    <x v="24"/>
  </r>
  <r>
    <s v="Id1855"/>
    <s v="Mark D"/>
    <n v="31.5"/>
    <n v="9.6199999999999992"/>
    <s v="yes"/>
    <x v="0"/>
    <s v="No"/>
    <n v="1"/>
    <s v="No"/>
    <x v="0"/>
    <x v="0"/>
    <d v="1986-07-13T00:00:00"/>
    <x v="1854"/>
    <x v="1"/>
    <s v="tier - 2"/>
    <x v="3"/>
    <x v="27"/>
  </r>
  <r>
    <s v="Id1856"/>
    <s v="Christopher"/>
    <n v="29.7"/>
    <n v="6.77"/>
    <s v="yes"/>
    <x v="0"/>
    <s v="No"/>
    <n v="1"/>
    <s v="No"/>
    <x v="1"/>
    <x v="0"/>
    <d v="1986-09-11T00:00:00"/>
    <x v="1855"/>
    <x v="2"/>
    <s v="tier - 2"/>
    <x v="0"/>
    <x v="27"/>
  </r>
  <r>
    <s v="Id1857"/>
    <s v="Daniell L"/>
    <n v="21.26"/>
    <n v="5.36"/>
    <s v="yes"/>
    <x v="0"/>
    <s v="No"/>
    <n v="1"/>
    <s v="No"/>
    <x v="2"/>
    <x v="2"/>
    <d v="1988-12-18T00:00:00"/>
    <x v="1856"/>
    <x v="1"/>
    <s v="tier - 2"/>
    <x v="0"/>
    <x v="24"/>
  </r>
  <r>
    <s v="Id1858"/>
    <s v="Janne"/>
    <n v="17.09"/>
    <n v="5.69"/>
    <s v="No"/>
    <x v="0"/>
    <s v="No"/>
    <n v="0"/>
    <s v="No"/>
    <x v="3"/>
    <x v="2"/>
    <d v="1982-06-29T00:00:00"/>
    <x v="1857"/>
    <x v="1"/>
    <s v="tier - 2"/>
    <x v="0"/>
    <x v="37"/>
  </r>
  <r>
    <s v="Id1859"/>
    <s v="Martina"/>
    <n v="24.3"/>
    <n v="4.9000000000000004"/>
    <s v="yes"/>
    <x v="0"/>
    <s v="Yes"/>
    <n v="1"/>
    <s v="No"/>
    <x v="2"/>
    <x v="2"/>
    <d v="1997-12-29T00:00:00"/>
    <x v="1858"/>
    <x v="1"/>
    <s v="tier - 2"/>
    <x v="3"/>
    <x v="30"/>
  </r>
  <r>
    <s v="Id1860"/>
    <s v="Elizabeth L"/>
    <n v="29.734999999999999"/>
    <n v="5.78"/>
    <s v="No"/>
    <x v="0"/>
    <s v="No"/>
    <n v="0"/>
    <s v="No"/>
    <x v="1"/>
    <x v="1"/>
    <d v="1990-12-28T00:00:00"/>
    <x v="1859"/>
    <x v="1"/>
    <s v="tier - 3"/>
    <x v="1"/>
    <x v="41"/>
  </r>
  <r>
    <s v="Id1861"/>
    <s v="Stephanie C."/>
    <n v="29.26"/>
    <n v="4.7"/>
    <s v="No"/>
    <x v="0"/>
    <s v="No"/>
    <n v="0"/>
    <s v="No"/>
    <x v="1"/>
    <x v="2"/>
    <d v="1991-12-13T00:00:00"/>
    <x v="1860"/>
    <x v="1"/>
    <s v="tier - 2"/>
    <x v="0"/>
    <x v="3"/>
  </r>
  <r>
    <s v="Id1862"/>
    <s v="Katie"/>
    <n v="33"/>
    <n v="6.28"/>
    <s v="No"/>
    <x v="0"/>
    <s v="No"/>
    <n v="0"/>
    <s v="No"/>
    <x v="0"/>
    <x v="1"/>
    <d v="1994-11-01T00:00:00"/>
    <x v="1861"/>
    <x v="1"/>
    <s v="tier - 2"/>
    <x v="0"/>
    <x v="6"/>
  </r>
  <r>
    <s v="Id1863"/>
    <s v="Callie"/>
    <n v="31.065000000000001"/>
    <n v="4.2300000000000004"/>
    <s v="No"/>
    <x v="0"/>
    <s v="No"/>
    <n v="0"/>
    <s v="No"/>
    <x v="0"/>
    <x v="2"/>
    <d v="1991-12-01T00:00:00"/>
    <x v="1862"/>
    <x v="1"/>
    <s v="tier - 1"/>
    <x v="2"/>
    <x v="3"/>
  </r>
  <r>
    <s v="Id1864"/>
    <s v="Inna"/>
    <n v="26.51"/>
    <n v="6.17"/>
    <s v="No"/>
    <x v="0"/>
    <s v="No"/>
    <n v="0"/>
    <s v="No"/>
    <x v="1"/>
    <x v="1"/>
    <d v="1994-10-26T00:00:00"/>
    <x v="1863"/>
    <x v="1"/>
    <s v="tier - 1"/>
    <x v="0"/>
    <x v="6"/>
  </r>
  <r>
    <s v="Id1865"/>
    <s v="Mary K."/>
    <n v="28.88"/>
    <n v="4.96"/>
    <s v="No"/>
    <x v="0"/>
    <s v="No"/>
    <n v="0"/>
    <s v="No"/>
    <x v="1"/>
    <x v="2"/>
    <d v="1994-10-02T00:00:00"/>
    <x v="1864"/>
    <x v="1"/>
    <s v="tier - 1"/>
    <x v="2"/>
    <x v="6"/>
  </r>
  <r>
    <s v="Id1866"/>
    <s v="Samuel M."/>
    <n v="35.814999999999998"/>
    <n v="5.1100000000000003"/>
    <s v="yes"/>
    <x v="0"/>
    <s v="No"/>
    <n v="1"/>
    <s v="No"/>
    <x v="0"/>
    <x v="2"/>
    <d v="1988-11-19T00:00:00"/>
    <x v="1865"/>
    <x v="1"/>
    <s v="tier - 1"/>
    <x v="1"/>
    <x v="24"/>
  </r>
  <r>
    <s v="Id1867"/>
    <s v="Kimberly"/>
    <n v="21.28"/>
    <n v="4.05"/>
    <s v="No"/>
    <x v="1"/>
    <s v="No"/>
    <n v="1"/>
    <s v="No"/>
    <x v="2"/>
    <x v="2"/>
    <d v="2000-10-25T00:00:00"/>
    <x v="1866"/>
    <x v="1"/>
    <s v="tier - 3"/>
    <x v="1"/>
    <x v="43"/>
  </r>
  <r>
    <s v="Id1868"/>
    <s v="Tom J."/>
    <n v="33.81"/>
    <n v="6.49"/>
    <s v="No"/>
    <x v="0"/>
    <s v="Yes"/>
    <n v="1"/>
    <s v="No"/>
    <x v="0"/>
    <x v="0"/>
    <d v="2003-07-08T00:00:00"/>
    <x v="1867"/>
    <x v="1"/>
    <s v="tier - 1"/>
    <x v="14"/>
    <x v="39"/>
  </r>
  <r>
    <s v="Id1869"/>
    <s v="Zachary"/>
    <n v="44.22"/>
    <n v="4.1900000000000004"/>
    <s v="No"/>
    <x v="0"/>
    <s v="No"/>
    <n v="1"/>
    <s v="No"/>
    <x v="0"/>
    <x v="2"/>
    <d v="1992-10-18T00:00:00"/>
    <x v="1868"/>
    <x v="2"/>
    <s v="tier - 2"/>
    <x v="0"/>
    <x v="34"/>
  </r>
  <r>
    <s v="Id1870"/>
    <s v="Dane"/>
    <n v="15.46"/>
    <n v="4.99"/>
    <s v="yes"/>
    <x v="0"/>
    <s v="Yes"/>
    <n v="1"/>
    <s v="No"/>
    <x v="3"/>
    <x v="2"/>
    <d v="1983-12-20T00:00:00"/>
    <x v="1869"/>
    <x v="1"/>
    <s v="tier - 1"/>
    <x v="1"/>
    <x v="33"/>
  </r>
  <r>
    <s v="Id1871"/>
    <s v="Dougie J"/>
    <n v="30.3"/>
    <n v="4.7699999999999996"/>
    <s v="yes"/>
    <x v="0"/>
    <s v="No"/>
    <n v="1"/>
    <s v="No"/>
    <x v="0"/>
    <x v="2"/>
    <d v="1995-06-14T00:00:00"/>
    <x v="1870"/>
    <x v="2"/>
    <s v="tier - 2"/>
    <x v="3"/>
    <x v="40"/>
  </r>
  <r>
    <s v="Id1872"/>
    <s v="Jeremiah H"/>
    <n v="16.670000000000002"/>
    <n v="5.46"/>
    <s v="No"/>
    <x v="0"/>
    <s v="No"/>
    <n v="0"/>
    <s v="No"/>
    <x v="3"/>
    <x v="2"/>
    <d v="1982-08-16T00:00:00"/>
    <x v="1871"/>
    <x v="1"/>
    <s v="tier - 3"/>
    <x v="0"/>
    <x v="37"/>
  </r>
  <r>
    <s v="Id1873"/>
    <s v="Ashley J."/>
    <n v="28.594999999999999"/>
    <n v="5.43"/>
    <s v="No"/>
    <x v="0"/>
    <s v="No"/>
    <n v="0"/>
    <s v="No"/>
    <x v="1"/>
    <x v="2"/>
    <d v="1991-11-01T00:00:00"/>
    <x v="1872"/>
    <x v="2"/>
    <s v="tier - 1"/>
    <x v="1"/>
    <x v="3"/>
  </r>
  <r>
    <s v="Id1874"/>
    <s v="Turner J."/>
    <n v="25.934999999999999"/>
    <n v="4.29"/>
    <s v="No"/>
    <x v="0"/>
    <s v="No"/>
    <n v="0"/>
    <s v="No"/>
    <x v="1"/>
    <x v="2"/>
    <d v="1991-08-03T00:00:00"/>
    <x v="1873"/>
    <x v="1"/>
    <s v="tier - 2"/>
    <x v="1"/>
    <x v="3"/>
  </r>
  <r>
    <s v="Id1875"/>
    <s v="Roger"/>
    <n v="27.645"/>
    <n v="5.25"/>
    <s v="No"/>
    <x v="0"/>
    <s v="No"/>
    <n v="1"/>
    <s v="No"/>
    <x v="1"/>
    <x v="2"/>
    <d v="1992-08-27T00:00:00"/>
    <x v="1874"/>
    <x v="2"/>
    <s v="tier - 1"/>
    <x v="4"/>
    <x v="34"/>
  </r>
  <r>
    <s v="Id1876"/>
    <s v="Pamela"/>
    <n v="30.1"/>
    <n v="4.04"/>
    <s v="No"/>
    <x v="0"/>
    <s v="No"/>
    <n v="1"/>
    <s v="No"/>
    <x v="0"/>
    <x v="2"/>
    <d v="1998-08-14T00:00:00"/>
    <x v="1875"/>
    <x v="1"/>
    <s v="tier - 1"/>
    <x v="3"/>
    <x v="35"/>
  </r>
  <r>
    <s v="Id1877"/>
    <s v="Allison M."/>
    <n v="26.79"/>
    <n v="5"/>
    <s v="yes"/>
    <x v="0"/>
    <s v="Yes"/>
    <n v="1"/>
    <s v="No"/>
    <x v="1"/>
    <x v="2"/>
    <d v="1997-09-06T00:00:00"/>
    <x v="1876"/>
    <x v="1"/>
    <s v="tier - 2"/>
    <x v="1"/>
    <x v="30"/>
  </r>
  <r>
    <s v="Id1878"/>
    <s v=".  Katherine H."/>
    <n v="27.1"/>
    <n v="4.01"/>
    <s v="yes"/>
    <x v="0"/>
    <s v="No"/>
    <n v="1"/>
    <s v="No"/>
    <x v="1"/>
    <x v="2"/>
    <d v="1995-11-03T00:00:00"/>
    <x v="1877"/>
    <x v="1"/>
    <s v="tier - 2"/>
    <x v="15"/>
    <x v="40"/>
  </r>
  <r>
    <s v="Id1879"/>
    <s v="Robin"/>
    <n v="24.31"/>
    <n v="5.4"/>
    <s v="No"/>
    <x v="0"/>
    <s v="No"/>
    <n v="0"/>
    <s v="No"/>
    <x v="2"/>
    <x v="2"/>
    <d v="1989-11-25T00:00:00"/>
    <x v="1878"/>
    <x v="1"/>
    <s v="tier - 3"/>
    <x v="0"/>
    <x v="4"/>
  </r>
  <r>
    <s v="Id1880"/>
    <s v="Terri"/>
    <n v="15.53"/>
    <n v="5.81"/>
    <s v="No"/>
    <x v="0"/>
    <s v="No"/>
    <n v="1"/>
    <s v="No"/>
    <x v="3"/>
    <x v="1"/>
    <d v="1984-12-16T00:00:00"/>
    <x v="1879"/>
    <x v="1"/>
    <s v="tier - 2"/>
    <x v="1"/>
    <x v="31"/>
  </r>
  <r>
    <s v="Id1881"/>
    <s v="Eddie"/>
    <n v="30.7"/>
    <n v="5.82"/>
    <s v="No"/>
    <x v="0"/>
    <s v="No"/>
    <n v="1"/>
    <s v="No"/>
    <x v="0"/>
    <x v="1"/>
    <d v="1998-11-26T00:00:00"/>
    <x v="1880"/>
    <x v="1"/>
    <s v="tier - 1"/>
    <x v="1"/>
    <x v="35"/>
  </r>
  <r>
    <s v="Id1882"/>
    <s v="Pamela"/>
    <n v="33.33"/>
    <n v="4.82"/>
    <s v="No"/>
    <x v="0"/>
    <s v="No"/>
    <n v="1"/>
    <s v="No"/>
    <x v="0"/>
    <x v="2"/>
    <d v="1992-12-04T00:00:00"/>
    <x v="1881"/>
    <x v="1"/>
    <s v="tier - 2"/>
    <x v="0"/>
    <x v="34"/>
  </r>
  <r>
    <s v="Id1883"/>
    <s v="Joyce"/>
    <n v="32.4"/>
    <n v="5.08"/>
    <s v="No"/>
    <x v="0"/>
    <s v="No"/>
    <n v="1"/>
    <s v="No"/>
    <x v="0"/>
    <x v="2"/>
    <d v="1992-11-28T00:00:00"/>
    <x v="1882"/>
    <x v="1"/>
    <s v="tier - 1"/>
    <x v="3"/>
    <x v="34"/>
  </r>
  <r>
    <s v="Id1884"/>
    <s v="Alison W."/>
    <n v="27.93"/>
    <n v="5.59"/>
    <s v="No"/>
    <x v="0"/>
    <s v="No"/>
    <n v="1"/>
    <s v="No"/>
    <x v="1"/>
    <x v="2"/>
    <d v="1992-12-18T00:00:00"/>
    <x v="1883"/>
    <x v="1"/>
    <s v="tier - 3"/>
    <x v="2"/>
    <x v="34"/>
  </r>
  <r>
    <s v="Id1885"/>
    <s v="Tammara C"/>
    <n v="21.754999999999999"/>
    <n v="5.12"/>
    <s v="No"/>
    <x v="0"/>
    <s v="No"/>
    <n v="0"/>
    <s v="No"/>
    <x v="2"/>
    <x v="2"/>
    <d v="1991-12-06T00:00:00"/>
    <x v="1884"/>
    <x v="1"/>
    <s v="tier - 1"/>
    <x v="1"/>
    <x v="3"/>
  </r>
  <r>
    <s v="Id1886"/>
    <s v="Dorota"/>
    <n v="25.934999999999999"/>
    <n v="4.95"/>
    <s v="No"/>
    <x v="0"/>
    <s v="No"/>
    <n v="0"/>
    <s v="No"/>
    <x v="1"/>
    <x v="2"/>
    <d v="1994-06-21T00:00:00"/>
    <x v="1885"/>
    <x v="1"/>
    <s v="tier - 3"/>
    <x v="1"/>
    <x v="6"/>
  </r>
  <r>
    <s v="Id1887"/>
    <s v="Jose Norberto Sr."/>
    <n v="31.5"/>
    <n v="6.16"/>
    <s v="No"/>
    <x v="0"/>
    <s v="No"/>
    <n v="0"/>
    <s v="No"/>
    <x v="0"/>
    <x v="1"/>
    <d v="1990-08-14T00:00:00"/>
    <x v="1886"/>
    <x v="1"/>
    <s v="tier - 3"/>
    <x v="3"/>
    <x v="41"/>
  </r>
  <r>
    <s v="Id1888"/>
    <s v="Peter"/>
    <n v="30.03"/>
    <n v="6.41"/>
    <s v="No"/>
    <x v="0"/>
    <s v="No"/>
    <n v="0"/>
    <s v="No"/>
    <x v="0"/>
    <x v="0"/>
    <d v="1990-12-01T00:00:00"/>
    <x v="1887"/>
    <x v="2"/>
    <s v="tier - 2"/>
    <x v="0"/>
    <x v="41"/>
  </r>
  <r>
    <s v="Id1889"/>
    <s v="Bryant"/>
    <n v="33.479999999999997"/>
    <n v="8.94"/>
    <s v="No"/>
    <x v="0"/>
    <s v="No"/>
    <n v="0"/>
    <s v="No"/>
    <x v="0"/>
    <x v="0"/>
    <d v="2002-10-18T00:00:00"/>
    <x v="1888"/>
    <x v="1"/>
    <s v="tier - 1"/>
    <x v="1"/>
    <x v="42"/>
  </r>
  <r>
    <s v="Id1890"/>
    <s v="Christina"/>
    <n v="16.510000000000002"/>
    <n v="4.42"/>
    <s v="yes"/>
    <x v="0"/>
    <s v="Yes"/>
    <n v="1"/>
    <s v="No"/>
    <x v="3"/>
    <x v="2"/>
    <d v="1983-08-16T00:00:00"/>
    <x v="1889"/>
    <x v="1"/>
    <s v="tier - 1"/>
    <x v="0"/>
    <x v="33"/>
  </r>
  <r>
    <s v="Id1891"/>
    <s v="John"/>
    <n v="33.155000000000001"/>
    <n v="5.3"/>
    <s v="yes"/>
    <x v="0"/>
    <s v="No"/>
    <n v="1"/>
    <s v="No"/>
    <x v="0"/>
    <x v="2"/>
    <d v="1995-10-14T00:00:00"/>
    <x v="1890"/>
    <x v="2"/>
    <s v="tier - 3"/>
    <x v="1"/>
    <x v="40"/>
  </r>
  <r>
    <s v="Id1892"/>
    <s v="Eduardo"/>
    <n v="37.29"/>
    <n v="4.6399999999999997"/>
    <s v="No"/>
    <x v="0"/>
    <s v="Yes"/>
    <n v="1"/>
    <s v="No"/>
    <x v="0"/>
    <x v="2"/>
    <d v="1993-12-13T00:00:00"/>
    <x v="1891"/>
    <x v="1"/>
    <s v="tier - 1"/>
    <x v="0"/>
    <x v="20"/>
  </r>
  <r>
    <s v="Id1893"/>
    <s v="Laura M."/>
    <n v="20.23"/>
    <n v="6.16"/>
    <s v="yes"/>
    <x v="0"/>
    <s v="No"/>
    <n v="1"/>
    <s v="No"/>
    <x v="2"/>
    <x v="1"/>
    <d v="1988-06-30T00:00:00"/>
    <x v="1892"/>
    <x v="1"/>
    <s v="tier - 1"/>
    <x v="0"/>
    <x v="24"/>
  </r>
  <r>
    <s v="Id1894"/>
    <s v="Charlie"/>
    <n v="28.975000000000001"/>
    <n v="4.12"/>
    <s v="No"/>
    <x v="0"/>
    <s v="Yes"/>
    <n v="1"/>
    <s v="No"/>
    <x v="1"/>
    <x v="2"/>
    <d v="1993-10-26T00:00:00"/>
    <x v="1893"/>
    <x v="2"/>
    <s v="tier - 3"/>
    <x v="5"/>
    <x v="20"/>
  </r>
  <r>
    <s v="Id1895"/>
    <s v="Melissa D."/>
    <n v="16.420000000000002"/>
    <n v="5.77"/>
    <s v="yes"/>
    <x v="0"/>
    <s v="Yes"/>
    <n v="1"/>
    <s v="No"/>
    <x v="3"/>
    <x v="1"/>
    <d v="1983-09-10T00:00:00"/>
    <x v="1894"/>
    <x v="1"/>
    <s v="tier - 1"/>
    <x v="0"/>
    <x v="33"/>
  </r>
  <r>
    <s v="Id1896"/>
    <s v="Dan C. Jr."/>
    <n v="17.559999999999999"/>
    <n v="6.2"/>
    <s v="No"/>
    <x v="0"/>
    <s v="No"/>
    <n v="1"/>
    <s v="No"/>
    <x v="3"/>
    <x v="1"/>
    <d v="1984-12-07T00:00:00"/>
    <x v="1895"/>
    <x v="1"/>
    <s v="tier - 1"/>
    <x v="0"/>
    <x v="31"/>
  </r>
  <r>
    <s v="Id1897"/>
    <s v="Matthew"/>
    <n v="24.13"/>
    <n v="4.3899999999999997"/>
    <s v="No"/>
    <x v="0"/>
    <s v="No"/>
    <n v="1"/>
    <s v="No"/>
    <x v="2"/>
    <x v="2"/>
    <d v="1992-08-11T00:00:00"/>
    <x v="1896"/>
    <x v="2"/>
    <s v="tier - 3"/>
    <x v="1"/>
    <x v="34"/>
  </r>
  <r>
    <s v="Id1898"/>
    <s v="Wesley C."/>
    <n v="19.95"/>
    <n v="5.13"/>
    <s v="No"/>
    <x v="1"/>
    <s v="No"/>
    <n v="2"/>
    <s v="No"/>
    <x v="2"/>
    <x v="2"/>
    <d v="2000-09-13T00:00:00"/>
    <x v="1897"/>
    <x v="1"/>
    <s v="tier - 1"/>
    <x v="5"/>
    <x v="43"/>
  </r>
  <r>
    <s v="Id1899"/>
    <s v="Christopher"/>
    <n v="21.24"/>
    <n v="4.49"/>
    <s v="No"/>
    <x v="0"/>
    <s v="No"/>
    <n v="0"/>
    <s v="No"/>
    <x v="2"/>
    <x v="2"/>
    <d v="1989-06-10T00:00:00"/>
    <x v="1898"/>
    <x v="1"/>
    <s v="tier - 1"/>
    <x v="0"/>
    <x v="4"/>
  </r>
  <r>
    <s v="Id1900"/>
    <s v="Jessica"/>
    <n v="44.22"/>
    <n v="6.35"/>
    <s v="No"/>
    <x v="0"/>
    <s v="No"/>
    <n v="0"/>
    <s v="No"/>
    <x v="0"/>
    <x v="1"/>
    <d v="1990-06-01T00:00:00"/>
    <x v="1899"/>
    <x v="1"/>
    <s v="tier - 2"/>
    <x v="0"/>
    <x v="4"/>
  </r>
  <r>
    <s v="Id1901"/>
    <s v="Christin"/>
    <n v="41.1"/>
    <n v="5.79"/>
    <s v="No"/>
    <x v="0"/>
    <s v="No"/>
    <n v="0"/>
    <s v="No"/>
    <x v="0"/>
    <x v="1"/>
    <d v="1990-10-22T00:00:00"/>
    <x v="1900"/>
    <x v="1"/>
    <s v="tier - 2"/>
    <x v="3"/>
    <x v="41"/>
  </r>
  <r>
    <s v="Id1902"/>
    <s v="Sara"/>
    <n v="34.200000000000003"/>
    <n v="4.78"/>
    <s v="yes"/>
    <x v="0"/>
    <s v="No"/>
    <n v="0"/>
    <s v="No"/>
    <x v="0"/>
    <x v="2"/>
    <d v="1996-11-08T00:00:00"/>
    <x v="1901"/>
    <x v="1"/>
    <s v="tier - 2"/>
    <x v="3"/>
    <x v="45"/>
  </r>
  <r>
    <s v="Id1903"/>
    <s v="Elizabeth"/>
    <n v="29.92"/>
    <n v="6.02"/>
    <s v="yes"/>
    <x v="0"/>
    <s v="No"/>
    <n v="0"/>
    <s v="No"/>
    <x v="0"/>
    <x v="1"/>
    <d v="1996-10-17T00:00:00"/>
    <x v="1902"/>
    <x v="1"/>
    <s v="tier - 2"/>
    <x v="0"/>
    <x v="45"/>
  </r>
  <r>
    <s v="Id1904"/>
    <s v="Margaret P."/>
    <n v="28.93"/>
    <n v="4.4400000000000004"/>
    <s v="No"/>
    <x v="0"/>
    <s v="No"/>
    <n v="0"/>
    <s v="No"/>
    <x v="1"/>
    <x v="2"/>
    <d v="1990-06-29T00:00:00"/>
    <x v="1903"/>
    <x v="1"/>
    <s v="tier - 3"/>
    <x v="0"/>
    <x v="41"/>
  </r>
  <r>
    <s v="Id1905"/>
    <s v="Tiffany K"/>
    <n v="31.254999999999999"/>
    <n v="5.84"/>
    <s v="yes"/>
    <x v="0"/>
    <s v="No"/>
    <n v="1"/>
    <s v="No"/>
    <x v="0"/>
    <x v="1"/>
    <d v="1995-09-11T00:00:00"/>
    <x v="1904"/>
    <x v="1"/>
    <s v="tier - 2"/>
    <x v="1"/>
    <x v="40"/>
  </r>
  <r>
    <s v="Id1906"/>
    <s v="David M."/>
    <n v="29.83"/>
    <n v="5.39"/>
    <s v="No"/>
    <x v="0"/>
    <s v="No"/>
    <n v="0"/>
    <s v="No"/>
    <x v="1"/>
    <x v="2"/>
    <d v="1999-06-10T00:00:00"/>
    <x v="1905"/>
    <x v="1"/>
    <s v="tier - 3"/>
    <x v="14"/>
    <x v="21"/>
  </r>
  <r>
    <s v="Id1907"/>
    <s v="Christine E"/>
    <n v="29.59"/>
    <n v="6.16"/>
    <s v="No"/>
    <x v="0"/>
    <s v="Yes"/>
    <n v="1"/>
    <s v="No"/>
    <x v="1"/>
    <x v="1"/>
    <d v="1993-09-11T00:00:00"/>
    <x v="1906"/>
    <x v="1"/>
    <s v="tier - 2"/>
    <x v="0"/>
    <x v="20"/>
  </r>
  <r>
    <s v="Id1908"/>
    <s v="Donna"/>
    <n v="31.16"/>
    <n v="4.49"/>
    <s v="No"/>
    <x v="0"/>
    <s v="Yes"/>
    <n v="1"/>
    <s v="No"/>
    <x v="0"/>
    <x v="2"/>
    <d v="1993-09-29T00:00:00"/>
    <x v="1907"/>
    <x v="1"/>
    <s v="tier - 3"/>
    <x v="2"/>
    <x v="20"/>
  </r>
  <r>
    <s v="Id1909"/>
    <s v="Rod"/>
    <n v="34.21"/>
    <n v="4.4800000000000004"/>
    <s v="yes"/>
    <x v="0"/>
    <s v="No"/>
    <n v="1"/>
    <s v="No"/>
    <x v="0"/>
    <x v="2"/>
    <d v="1988-09-24T00:00:00"/>
    <x v="1908"/>
    <x v="2"/>
    <s v="tier - 1"/>
    <x v="0"/>
    <x v="24"/>
  </r>
  <r>
    <s v="Id1910"/>
    <s v="Joe"/>
    <n v="34.86"/>
    <n v="10.97"/>
    <s v="No"/>
    <x v="0"/>
    <s v="No"/>
    <n v="0"/>
    <s v="No"/>
    <x v="0"/>
    <x v="0"/>
    <d v="2002-11-15T00:00:00"/>
    <x v="1909"/>
    <x v="1"/>
    <s v="tier - 3"/>
    <x v="3"/>
    <x v="42"/>
  </r>
  <r>
    <s v="Id1911"/>
    <s v="Kayleigh"/>
    <n v="34.58"/>
    <n v="5.14"/>
    <s v="No"/>
    <x v="1"/>
    <s v="No"/>
    <n v="2"/>
    <s v="No"/>
    <x v="0"/>
    <x v="2"/>
    <d v="2000-09-10T00:00:00"/>
    <x v="1910"/>
    <x v="1"/>
    <s v="tier - 2"/>
    <x v="2"/>
    <x v="43"/>
  </r>
  <r>
    <s v="Id1912"/>
    <s v="Lorcan A."/>
    <n v="17.940000000000001"/>
    <n v="5.17"/>
    <s v="yes"/>
    <x v="0"/>
    <s v="No"/>
    <n v="0"/>
    <s v="No"/>
    <x v="3"/>
    <x v="2"/>
    <d v="1985-12-05T00:00:00"/>
    <x v="1911"/>
    <x v="1"/>
    <s v="tier - 2"/>
    <x v="0"/>
    <x v="17"/>
  </r>
  <r>
    <s v="Id1913"/>
    <s v="Billy"/>
    <n v="26.8"/>
    <n v="6.18"/>
    <s v="yes"/>
    <x v="0"/>
    <s v="Yes"/>
    <n v="1"/>
    <s v="No"/>
    <x v="1"/>
    <x v="1"/>
    <d v="1997-06-24T00:00:00"/>
    <x v="1912"/>
    <x v="2"/>
    <s v="tier - 3"/>
    <x v="3"/>
    <x v="30"/>
  </r>
  <r>
    <s v="Id1914"/>
    <s v="Paul M."/>
    <n v="17.690000000000001"/>
    <n v="9.07"/>
    <s v="yes"/>
    <x v="0"/>
    <s v="No"/>
    <n v="0"/>
    <s v="No"/>
    <x v="3"/>
    <x v="0"/>
    <d v="1981-06-27T00:00:00"/>
    <x v="1913"/>
    <x v="1"/>
    <s v="tier - 2"/>
    <x v="0"/>
    <x v="36"/>
  </r>
  <r>
    <s v="Id1915"/>
    <s v="Brenda M."/>
    <n v="25.77"/>
    <n v="4.43"/>
    <s v="No"/>
    <x v="0"/>
    <s v="Yes"/>
    <n v="1"/>
    <s v="No"/>
    <x v="1"/>
    <x v="2"/>
    <d v="1993-08-14T00:00:00"/>
    <x v="1914"/>
    <x v="1"/>
    <s v="tier - 2"/>
    <x v="1"/>
    <x v="20"/>
  </r>
  <r>
    <s v="Id1916"/>
    <s v="Jeff H"/>
    <n v="34.46"/>
    <n v="4.17"/>
    <s v="No"/>
    <x v="1"/>
    <s v="No"/>
    <n v="1"/>
    <s v="No"/>
    <x v="0"/>
    <x v="2"/>
    <d v="2004-06-13T00:00:00"/>
    <x v="1915"/>
    <x v="1"/>
    <s v="tier - 2"/>
    <x v="1"/>
    <x v="44"/>
  </r>
  <r>
    <s v="Id1917"/>
    <s v="Michael"/>
    <n v="30.875"/>
    <n v="4.95"/>
    <s v="yes"/>
    <x v="0"/>
    <s v="No"/>
    <n v="0"/>
    <s v="No"/>
    <x v="0"/>
    <x v="2"/>
    <d v="1996-07-23T00:00:00"/>
    <x v="1916"/>
    <x v="0"/>
    <s v="tier - 3"/>
    <x v="1"/>
    <x v="45"/>
  </r>
  <r>
    <s v="Id1918"/>
    <s v="Jan"/>
    <n v="39.49"/>
    <n v="5.13"/>
    <s v="No"/>
    <x v="0"/>
    <s v="No"/>
    <n v="0"/>
    <s v="No"/>
    <x v="0"/>
    <x v="2"/>
    <d v="1991-07-25T00:00:00"/>
    <x v="1917"/>
    <x v="1"/>
    <s v="tier - 3"/>
    <x v="0"/>
    <x v="3"/>
  </r>
  <r>
    <s v="Id1919"/>
    <s v="Bernard"/>
    <n v="28.88"/>
    <n v="4.0999999999999996"/>
    <s v="No"/>
    <x v="0"/>
    <s v="No"/>
    <n v="0"/>
    <s v="No"/>
    <x v="1"/>
    <x v="2"/>
    <d v="1990-07-24T00:00:00"/>
    <x v="1918"/>
    <x v="0"/>
    <s v="tier - 1"/>
    <x v="1"/>
    <x v="41"/>
  </r>
  <r>
    <s v="Id1920"/>
    <s v="Craig"/>
    <n v="20.234999999999999"/>
    <n v="5.01"/>
    <s v="yes"/>
    <x v="0"/>
    <s v="No"/>
    <n v="0"/>
    <s v="No"/>
    <x v="2"/>
    <x v="2"/>
    <d v="2001-09-18T00:00:00"/>
    <x v="1919"/>
    <x v="1"/>
    <s v="tier - 2"/>
    <x v="4"/>
    <x v="46"/>
  </r>
  <r>
    <s v="Id1921"/>
    <s v=".  Bryn"/>
    <n v="30.67"/>
    <n v="5.09"/>
    <s v="yes"/>
    <x v="0"/>
    <s v="No"/>
    <n v="0"/>
    <s v="No"/>
    <x v="0"/>
    <x v="2"/>
    <d v="2001-09-06T00:00:00"/>
    <x v="1920"/>
    <x v="1"/>
    <s v="tier - 3"/>
    <x v="15"/>
    <x v="46"/>
  </r>
  <r>
    <s v="Id1922"/>
    <s v="Michael"/>
    <n v="30.875"/>
    <n v="6.49"/>
    <s v="No"/>
    <x v="0"/>
    <s v="No"/>
    <n v="0"/>
    <s v="No"/>
    <x v="0"/>
    <x v="0"/>
    <d v="1991-09-19T00:00:00"/>
    <x v="1921"/>
    <x v="2"/>
    <s v="tier - 1"/>
    <x v="4"/>
    <x v="3"/>
  </r>
  <r>
    <s v="Id1923"/>
    <s v="Benjamin"/>
    <n v="23.8"/>
    <n v="4.08"/>
    <s v="No"/>
    <x v="0"/>
    <s v="No"/>
    <n v="0"/>
    <s v="No"/>
    <x v="2"/>
    <x v="2"/>
    <d v="1994-06-12T00:00:00"/>
    <x v="1922"/>
    <x v="2"/>
    <s v="tier - 2"/>
    <x v="3"/>
    <x v="6"/>
  </r>
  <r>
    <s v="Id1924"/>
    <s v="Jay"/>
    <n v="15.37"/>
    <n v="8.6300000000000008"/>
    <s v="yes"/>
    <x v="0"/>
    <s v="No"/>
    <n v="0"/>
    <s v="No"/>
    <x v="3"/>
    <x v="0"/>
    <d v="1981-09-29T00:00:00"/>
    <x v="1923"/>
    <x v="1"/>
    <s v="tier - 3"/>
    <x v="1"/>
    <x v="36"/>
  </r>
  <r>
    <s v="Id1925"/>
    <s v="William"/>
    <n v="30.4"/>
    <n v="5.28"/>
    <s v="No"/>
    <x v="0"/>
    <s v="No"/>
    <n v="0"/>
    <s v="No"/>
    <x v="0"/>
    <x v="2"/>
    <d v="1999-09-24T00:00:00"/>
    <x v="1924"/>
    <x v="1"/>
    <s v="tier - 3"/>
    <x v="1"/>
    <x v="21"/>
  </r>
  <r>
    <s v="Id1926"/>
    <s v="Shelley"/>
    <n v="19.48"/>
    <n v="5.63"/>
    <s v="yes"/>
    <x v="0"/>
    <s v="No"/>
    <n v="1"/>
    <s v="No"/>
    <x v="2"/>
    <x v="2"/>
    <d v="1988-09-28T00:00:00"/>
    <x v="1925"/>
    <x v="1"/>
    <s v="tier - 3"/>
    <x v="0"/>
    <x v="24"/>
  </r>
  <r>
    <s v="Id1927"/>
    <s v="Jekaterina"/>
    <n v="16.96"/>
    <n v="11.47"/>
    <s v="yes"/>
    <x v="0"/>
    <s v="No"/>
    <n v="0"/>
    <s v="No"/>
    <x v="3"/>
    <x v="0"/>
    <d v="1981-09-13T00:00:00"/>
    <x v="1926"/>
    <x v="1"/>
    <s v="tier - 1"/>
    <x v="0"/>
    <x v="36"/>
  </r>
  <r>
    <s v="Id1928"/>
    <s v="Daniel"/>
    <n v="19.05"/>
    <n v="4.92"/>
    <s v="No"/>
    <x v="0"/>
    <s v="No"/>
    <n v="1"/>
    <s v="No"/>
    <x v="2"/>
    <x v="2"/>
    <d v="1987-09-24T00:00:00"/>
    <x v="1927"/>
    <x v="1"/>
    <s v="tier - 3"/>
    <x v="0"/>
    <x v="38"/>
  </r>
  <r>
    <s v="Id1929"/>
    <s v="Pauline"/>
    <n v="37.619999999999997"/>
    <n v="4.18"/>
    <s v="No"/>
    <x v="0"/>
    <s v="No"/>
    <n v="0"/>
    <s v="No"/>
    <x v="0"/>
    <x v="2"/>
    <d v="1994-06-21T00:00:00"/>
    <x v="1928"/>
    <x v="1"/>
    <s v="tier - 1"/>
    <x v="0"/>
    <x v="6"/>
  </r>
  <r>
    <s v="Id1930"/>
    <s v="Colleen"/>
    <n v="29.1"/>
    <n v="4.67"/>
    <s v="No"/>
    <x v="0"/>
    <s v="No"/>
    <n v="0"/>
    <s v="No"/>
    <x v="1"/>
    <x v="2"/>
    <d v="1991-12-24T00:00:00"/>
    <x v="1929"/>
    <x v="1"/>
    <s v="tier - 3"/>
    <x v="3"/>
    <x v="3"/>
  </r>
  <r>
    <s v="Id1931"/>
    <s v="Aleah K"/>
    <n v="26.62"/>
    <n v="6.24"/>
    <s v="No"/>
    <x v="0"/>
    <s v="No"/>
    <n v="0"/>
    <s v="No"/>
    <x v="1"/>
    <x v="1"/>
    <d v="1991-09-25T00:00:00"/>
    <x v="1930"/>
    <x v="1"/>
    <s v="tier - 1"/>
    <x v="0"/>
    <x v="3"/>
  </r>
  <r>
    <s v="Id1932"/>
    <s v="Mare"/>
    <n v="25.74"/>
    <n v="5.99"/>
    <s v="No"/>
    <x v="0"/>
    <s v="No"/>
    <n v="0"/>
    <s v="No"/>
    <x v="1"/>
    <x v="1"/>
    <d v="1991-11-28T00:00:00"/>
    <x v="1931"/>
    <x v="1"/>
    <s v="tier - 2"/>
    <x v="0"/>
    <x v="3"/>
  </r>
  <r>
    <s v="Id1933"/>
    <s v="Kevin"/>
    <n v="18.22"/>
    <n v="10.27"/>
    <s v="yes"/>
    <x v="0"/>
    <s v="No"/>
    <n v="1"/>
    <s v="No"/>
    <x v="3"/>
    <x v="0"/>
    <d v="1986-12-09T00:00:00"/>
    <x v="1932"/>
    <x v="1"/>
    <s v="tier - 2"/>
    <x v="0"/>
    <x v="27"/>
  </r>
  <r>
    <s v="Id1934"/>
    <s v="Jessica"/>
    <n v="26.03"/>
    <n v="5.97"/>
    <s v="No"/>
    <x v="0"/>
    <s v="Yes"/>
    <n v="1"/>
    <s v="No"/>
    <x v="1"/>
    <x v="1"/>
    <d v="1993-06-22T00:00:00"/>
    <x v="1933"/>
    <x v="1"/>
    <s v="tier - 2"/>
    <x v="1"/>
    <x v="20"/>
  </r>
  <r>
    <s v="Id1935"/>
    <s v="Amanda R"/>
    <n v="17.29"/>
    <n v="4.9800000000000004"/>
    <s v="No"/>
    <x v="0"/>
    <s v="No"/>
    <n v="0"/>
    <s v="No"/>
    <x v="3"/>
    <x v="2"/>
    <d v="1994-12-22T00:00:00"/>
    <x v="1934"/>
    <x v="1"/>
    <s v="tier - 3"/>
    <x v="2"/>
    <x v="6"/>
  </r>
  <r>
    <s v="Id1936"/>
    <s v="Murray W."/>
    <n v="18.170000000000002"/>
    <n v="6.91"/>
    <s v="yes"/>
    <x v="0"/>
    <s v="No"/>
    <n v="1"/>
    <s v="No"/>
    <x v="3"/>
    <x v="0"/>
    <d v="1986-08-01T00:00:00"/>
    <x v="1935"/>
    <x v="1"/>
    <s v="tier - 2"/>
    <x v="0"/>
    <x v="27"/>
  </r>
  <r>
    <s v="Id1937"/>
    <s v=".  Meghan P."/>
    <n v="32.54"/>
    <n v="6.38"/>
    <s v="No"/>
    <x v="1"/>
    <s v="No"/>
    <n v="1"/>
    <s v="No"/>
    <x v="0"/>
    <x v="1"/>
    <d v="2004-07-05T00:00:00"/>
    <x v="1936"/>
    <x v="1"/>
    <s v="tier - 2"/>
    <x v="15"/>
    <x v="44"/>
  </r>
  <r>
    <s v="Id1938"/>
    <s v="David"/>
    <n v="30.25"/>
    <n v="4.7699999999999996"/>
    <s v="No"/>
    <x v="0"/>
    <s v="No"/>
    <n v="0"/>
    <s v="No"/>
    <x v="0"/>
    <x v="2"/>
    <d v="1989-07-02T00:00:00"/>
    <x v="1937"/>
    <x v="1"/>
    <s v="tier - 2"/>
    <x v="0"/>
    <x v="4"/>
  </r>
  <r>
    <s v="Id1939"/>
    <s v="Seth"/>
    <n v="19.59"/>
    <n v="6.04"/>
    <s v="yes"/>
    <x v="0"/>
    <s v="No"/>
    <n v="1"/>
    <s v="No"/>
    <x v="2"/>
    <x v="1"/>
    <d v="1988-12-18T00:00:00"/>
    <x v="1938"/>
    <x v="1"/>
    <s v="tier - 3"/>
    <x v="0"/>
    <x v="24"/>
  </r>
  <r>
    <s v="Id1940"/>
    <s v="Michael P."/>
    <n v="45.9"/>
    <n v="4.3"/>
    <s v="yes"/>
    <x v="0"/>
    <s v="No"/>
    <n v="1"/>
    <s v="No"/>
    <x v="0"/>
    <x v="2"/>
    <d v="1995-12-21T00:00:00"/>
    <x v="1939"/>
    <x v="1"/>
    <s v="tier - 3"/>
    <x v="3"/>
    <x v="40"/>
  </r>
  <r>
    <s v="Id1941"/>
    <s v="Russell M"/>
    <n v="17.059999999999999"/>
    <n v="8.75"/>
    <s v="yes"/>
    <x v="0"/>
    <s v="No"/>
    <n v="0"/>
    <s v="No"/>
    <x v="3"/>
    <x v="0"/>
    <d v="1981-08-14T00:00:00"/>
    <x v="1940"/>
    <x v="1"/>
    <s v="tier - 2"/>
    <x v="0"/>
    <x v="36"/>
  </r>
  <r>
    <s v="Id1942"/>
    <s v="Martin"/>
    <n v="32.07"/>
    <n v="5.25"/>
    <s v="No"/>
    <x v="0"/>
    <s v="Yes"/>
    <n v="1"/>
    <s v="No"/>
    <x v="0"/>
    <x v="2"/>
    <d v="2003-08-10T00:00:00"/>
    <x v="1941"/>
    <x v="1"/>
    <s v="tier - 2"/>
    <x v="14"/>
    <x v="39"/>
  </r>
  <r>
    <s v="Id1943"/>
    <s v="Michael"/>
    <n v="16.5"/>
    <n v="5.03"/>
    <s v="No"/>
    <x v="0"/>
    <s v="No"/>
    <n v="1"/>
    <s v="No"/>
    <x v="3"/>
    <x v="2"/>
    <d v="1984-09-06T00:00:00"/>
    <x v="1942"/>
    <x v="1"/>
    <s v="tier - 3"/>
    <x v="0"/>
    <x v="31"/>
  </r>
  <r>
    <s v="Id1944"/>
    <s v="Miles"/>
    <n v="31.4"/>
    <n v="5.88"/>
    <s v="No"/>
    <x v="0"/>
    <s v="No"/>
    <n v="1"/>
    <s v="No"/>
    <x v="0"/>
    <x v="1"/>
    <d v="1992-09-14T00:00:00"/>
    <x v="1943"/>
    <x v="2"/>
    <s v="tier - 1"/>
    <x v="3"/>
    <x v="34"/>
  </r>
  <r>
    <s v="Id1945"/>
    <s v="Amanda"/>
    <n v="20.36"/>
    <n v="4.49"/>
    <s v="No"/>
    <x v="0"/>
    <s v="No"/>
    <n v="0"/>
    <s v="No"/>
    <x v="2"/>
    <x v="2"/>
    <d v="1990-12-08T00:00:00"/>
    <x v="1944"/>
    <x v="1"/>
    <s v="tier - 3"/>
    <x v="3"/>
    <x v="41"/>
  </r>
  <r>
    <s v="Id1946"/>
    <s v="Roger"/>
    <n v="25.46"/>
    <n v="4.1399999999999997"/>
    <s v="No"/>
    <x v="0"/>
    <s v="No"/>
    <n v="1"/>
    <s v="No"/>
    <x v="1"/>
    <x v="2"/>
    <d v="1992-11-17T00:00:00"/>
    <x v="1945"/>
    <x v="0"/>
    <s v="tier - 2"/>
    <x v="7"/>
    <x v="34"/>
  </r>
  <r>
    <s v="Id1947"/>
    <s v="Brock J"/>
    <n v="17.09"/>
    <n v="5.8"/>
    <s v="yes"/>
    <x v="0"/>
    <s v="No"/>
    <n v="0"/>
    <s v="No"/>
    <x v="3"/>
    <x v="1"/>
    <d v="1985-12-14T00:00:00"/>
    <x v="1946"/>
    <x v="1"/>
    <s v="tier - 1"/>
    <x v="0"/>
    <x v="17"/>
  </r>
  <r>
    <s v="Id1948"/>
    <s v="Stephen F."/>
    <n v="20.83"/>
    <n v="5.12"/>
    <s v="No"/>
    <x v="0"/>
    <s v="No"/>
    <n v="0"/>
    <s v="No"/>
    <x v="2"/>
    <x v="2"/>
    <d v="1990-07-11T00:00:00"/>
    <x v="1947"/>
    <x v="1"/>
    <s v="tier - 1"/>
    <x v="0"/>
    <x v="41"/>
  </r>
  <r>
    <s v="Id1949"/>
    <s v="Missy"/>
    <n v="18.920000000000002"/>
    <n v="5.98"/>
    <s v="yes"/>
    <x v="0"/>
    <s v="No"/>
    <n v="1"/>
    <s v="No"/>
    <x v="2"/>
    <x v="1"/>
    <d v="1988-07-04T00:00:00"/>
    <x v="1948"/>
    <x v="1"/>
    <s v="tier - 1"/>
    <x v="0"/>
    <x v="24"/>
  </r>
  <r>
    <s v="Id1950"/>
    <s v="William"/>
    <n v="37.1"/>
    <n v="5.46"/>
    <s v="No"/>
    <x v="0"/>
    <s v="No"/>
    <n v="0"/>
    <s v="No"/>
    <x v="0"/>
    <x v="2"/>
    <d v="1999-11-12T00:00:00"/>
    <x v="1949"/>
    <x v="1"/>
    <s v="tier - 2"/>
    <x v="3"/>
    <x v="21"/>
  </r>
  <r>
    <s v="Id1951"/>
    <s v="Lauren M"/>
    <n v="22.515000000000001"/>
    <n v="4.91"/>
    <s v="yes"/>
    <x v="0"/>
    <s v="Yes"/>
    <n v="1"/>
    <s v="No"/>
    <x v="2"/>
    <x v="2"/>
    <d v="1997-10-04T00:00:00"/>
    <x v="1950"/>
    <x v="1"/>
    <s v="tier - 2"/>
    <x v="1"/>
    <x v="30"/>
  </r>
  <r>
    <s v="Id1952"/>
    <s v="Apolo U."/>
    <n v="32.700000000000003"/>
    <n v="4.66"/>
    <s v="No"/>
    <x v="0"/>
    <s v="No"/>
    <n v="0"/>
    <s v="No"/>
    <x v="0"/>
    <x v="2"/>
    <d v="1999-07-06T00:00:00"/>
    <x v="1951"/>
    <x v="1"/>
    <s v="tier - 3"/>
    <x v="3"/>
    <x v="21"/>
  </r>
  <r>
    <s v="Id1953"/>
    <s v="Alfons"/>
    <n v="17.75"/>
    <n v="6.8"/>
    <s v="yes"/>
    <x v="0"/>
    <s v="No"/>
    <n v="1"/>
    <s v="No"/>
    <x v="3"/>
    <x v="0"/>
    <d v="1986-09-27T00:00:00"/>
    <x v="1952"/>
    <x v="1"/>
    <s v="tier - 2"/>
    <x v="0"/>
    <x v="27"/>
  </r>
  <r>
    <s v="Id1954"/>
    <s v="Amber"/>
    <n v="33.630000000000003"/>
    <n v="4.47"/>
    <s v="yes"/>
    <x v="0"/>
    <s v="No"/>
    <n v="0"/>
    <s v="No"/>
    <x v="0"/>
    <x v="2"/>
    <d v="2001-08-11T00:00:00"/>
    <x v="1953"/>
    <x v="1"/>
    <s v="tier - 2"/>
    <x v="1"/>
    <x v="46"/>
  </r>
  <r>
    <s v="Id1955"/>
    <s v="Leah C."/>
    <n v="34.799999999999997"/>
    <n v="4.08"/>
    <s v="yes"/>
    <x v="0"/>
    <s v="No"/>
    <n v="1"/>
    <s v="No"/>
    <x v="0"/>
    <x v="2"/>
    <d v="1995-10-23T00:00:00"/>
    <x v="1954"/>
    <x v="1"/>
    <s v="tier - 3"/>
    <x v="3"/>
    <x v="40"/>
  </r>
  <r>
    <s v="Id1956"/>
    <s v="Lilia"/>
    <n v="16.809999999999999"/>
    <n v="5.51"/>
    <s v="yes"/>
    <x v="0"/>
    <s v="No"/>
    <n v="1"/>
    <s v="No"/>
    <x v="3"/>
    <x v="2"/>
    <d v="1988-08-18T00:00:00"/>
    <x v="1955"/>
    <x v="1"/>
    <s v="tier - 1"/>
    <x v="1"/>
    <x v="24"/>
  </r>
  <r>
    <s v="Id1957"/>
    <s v="Danny"/>
    <n v="16.690000000000001"/>
    <n v="8.4"/>
    <s v="yes"/>
    <x v="0"/>
    <s v="No"/>
    <n v="0"/>
    <s v="No"/>
    <x v="3"/>
    <x v="0"/>
    <d v="1981-08-10T00:00:00"/>
    <x v="1956"/>
    <x v="1"/>
    <s v="tier - 1"/>
    <x v="0"/>
    <x v="36"/>
  </r>
  <r>
    <s v="Id1958"/>
    <s v="Lauren"/>
    <n v="23.21"/>
    <n v="5.14"/>
    <s v="yes"/>
    <x v="0"/>
    <s v="No"/>
    <n v="1"/>
    <s v="No"/>
    <x v="2"/>
    <x v="2"/>
    <d v="1995-10-16T00:00:00"/>
    <x v="1957"/>
    <x v="1"/>
    <s v="tier - 1"/>
    <x v="0"/>
    <x v="40"/>
  </r>
  <r>
    <s v="Id1959"/>
    <s v="Courtney"/>
    <n v="25.175000000000001"/>
    <n v="5.21"/>
    <s v="yes"/>
    <x v="0"/>
    <s v="No"/>
    <n v="1"/>
    <s v="No"/>
    <x v="1"/>
    <x v="2"/>
    <d v="1995-10-09T00:00:00"/>
    <x v="1958"/>
    <x v="1"/>
    <s v="tier - 3"/>
    <x v="2"/>
    <x v="40"/>
  </r>
  <r>
    <s v="Id1960"/>
    <s v="Elizabeth"/>
    <n v="34.770000000000003"/>
    <n v="6.23"/>
    <s v="No"/>
    <x v="0"/>
    <s v="No"/>
    <n v="0"/>
    <s v="No"/>
    <x v="0"/>
    <x v="1"/>
    <d v="1994-06-24T00:00:00"/>
    <x v="1959"/>
    <x v="1"/>
    <s v="tier - 3"/>
    <x v="1"/>
    <x v="6"/>
  </r>
  <r>
    <s v="Id1961"/>
    <s v="Satomi"/>
    <n v="27.7"/>
    <n v="5.6"/>
    <s v="No"/>
    <x v="0"/>
    <s v="No"/>
    <n v="1"/>
    <s v="No"/>
    <x v="1"/>
    <x v="2"/>
    <d v="1992-08-22T00:00:00"/>
    <x v="1960"/>
    <x v="1"/>
    <s v="tier - 3"/>
    <x v="3"/>
    <x v="34"/>
  </r>
  <r>
    <s v="Id1962"/>
    <s v="Matthew D"/>
    <n v="19.12"/>
    <n v="4.72"/>
    <s v="yes"/>
    <x v="0"/>
    <s v="No"/>
    <n v="1"/>
    <s v="No"/>
    <x v="2"/>
    <x v="2"/>
    <d v="1988-09-15T00:00:00"/>
    <x v="1961"/>
    <x v="1"/>
    <s v="tier - 1"/>
    <x v="0"/>
    <x v="24"/>
  </r>
  <r>
    <s v="Id1963"/>
    <s v="Peter T II"/>
    <n v="32.67"/>
    <n v="4.67"/>
    <s v="No"/>
    <x v="0"/>
    <s v="Yes"/>
    <n v="1"/>
    <s v="No"/>
    <x v="0"/>
    <x v="2"/>
    <d v="2003-09-24T00:00:00"/>
    <x v="1962"/>
    <x v="1"/>
    <s v="tier - 2"/>
    <x v="1"/>
    <x v="39"/>
  </r>
  <r>
    <s v="Id1964"/>
    <s v="Manuel"/>
    <n v="28.5"/>
    <n v="6.11"/>
    <s v="No"/>
    <x v="0"/>
    <s v="No"/>
    <n v="1"/>
    <s v="No"/>
    <x v="1"/>
    <x v="1"/>
    <d v="1998-08-16T00:00:00"/>
    <x v="1963"/>
    <x v="2"/>
    <s v="tier - 3"/>
    <x v="1"/>
    <x v="35"/>
  </r>
  <r>
    <s v="Id1965"/>
    <s v="Kindsey P."/>
    <n v="39.270000000000003"/>
    <n v="6.25"/>
    <s v="No"/>
    <x v="0"/>
    <s v="No"/>
    <n v="0"/>
    <s v="No"/>
    <x v="0"/>
    <x v="1"/>
    <d v="1999-06-22T00:00:00"/>
    <x v="1964"/>
    <x v="1"/>
    <s v="tier - 2"/>
    <x v="0"/>
    <x v="21"/>
  </r>
  <r>
    <s v="Id1966"/>
    <s v="Thomas G."/>
    <n v="32.49"/>
    <n v="4"/>
    <s v="yes"/>
    <x v="0"/>
    <s v="No"/>
    <n v="0"/>
    <s v="No"/>
    <x v="0"/>
    <x v="2"/>
    <d v="1996-08-18T00:00:00"/>
    <x v="1965"/>
    <x v="0"/>
    <s v="tier - 2"/>
    <x v="5"/>
    <x v="45"/>
  </r>
  <r>
    <s v="Id1967"/>
    <s v="Kyle S"/>
    <n v="23.7"/>
    <n v="5.55"/>
    <s v="yes"/>
    <x v="0"/>
    <s v="No"/>
    <n v="0"/>
    <s v="No"/>
    <x v="2"/>
    <x v="2"/>
    <d v="1996-11-19T00:00:00"/>
    <x v="1966"/>
    <x v="2"/>
    <s v="tier - 3"/>
    <x v="3"/>
    <x v="45"/>
  </r>
  <r>
    <s v="Id1968"/>
    <s v="Alexander J."/>
    <n v="30.4"/>
    <n v="5.95"/>
    <s v="No"/>
    <x v="1"/>
    <s v="No"/>
    <n v="1"/>
    <s v="No"/>
    <x v="0"/>
    <x v="1"/>
    <d v="2004-06-26T00:00:00"/>
    <x v="1967"/>
    <x v="1"/>
    <s v="tier - 3"/>
    <x v="4"/>
    <x v="44"/>
  </r>
  <r>
    <s v="Id1969"/>
    <s v="Dustin L"/>
    <n v="38.94"/>
    <n v="4.3600000000000003"/>
    <s v="No"/>
    <x v="0"/>
    <s v="Yes"/>
    <n v="1"/>
    <s v="No"/>
    <x v="0"/>
    <x v="2"/>
    <d v="1993-10-12T00:00:00"/>
    <x v="1968"/>
    <x v="1"/>
    <s v="tier - 2"/>
    <x v="0"/>
    <x v="20"/>
  </r>
  <r>
    <s v="Id1970"/>
    <s v=".  Chloe"/>
    <n v="31.02"/>
    <n v="4.84"/>
    <s v="No"/>
    <x v="0"/>
    <s v="Yes"/>
    <n v="1"/>
    <s v="No"/>
    <x v="0"/>
    <x v="2"/>
    <d v="2003-07-29T00:00:00"/>
    <x v="1969"/>
    <x v="1"/>
    <s v="tier - 1"/>
    <x v="15"/>
    <x v="39"/>
  </r>
  <r>
    <s v="Id1971"/>
    <s v="Cailtlin"/>
    <n v="17.5"/>
    <n v="4.5599999999999996"/>
    <s v="No"/>
    <x v="0"/>
    <s v="No"/>
    <n v="1"/>
    <s v="No"/>
    <x v="3"/>
    <x v="2"/>
    <d v="1987-11-14T00:00:00"/>
    <x v="1970"/>
    <x v="1"/>
    <s v="tier - 1"/>
    <x v="3"/>
    <x v="38"/>
  </r>
  <r>
    <s v="Id1972"/>
    <s v="Joshua"/>
    <n v="34.799999999999997"/>
    <n v="4.42"/>
    <s v="yes"/>
    <x v="1"/>
    <s v="No"/>
    <n v="2"/>
    <s v="No"/>
    <x v="0"/>
    <x v="2"/>
    <d v="2000-11-20T00:00:00"/>
    <x v="1971"/>
    <x v="1"/>
    <s v="tier - 1"/>
    <x v="3"/>
    <x v="43"/>
  </r>
  <r>
    <s v="Id1973"/>
    <s v="Chuy"/>
    <n v="17.3"/>
    <n v="7.66"/>
    <s v="yes"/>
    <x v="0"/>
    <s v="No"/>
    <n v="1"/>
    <s v="No"/>
    <x v="3"/>
    <x v="0"/>
    <d v="1986-06-27T00:00:00"/>
    <x v="1972"/>
    <x v="1"/>
    <s v="tier - 1"/>
    <x v="0"/>
    <x v="27"/>
  </r>
  <r>
    <s v="Id1974"/>
    <s v="Laurie B"/>
    <n v="32.25"/>
    <n v="5.2"/>
    <s v="yes"/>
    <x v="0"/>
    <s v="No"/>
    <n v="0"/>
    <s v="No"/>
    <x v="0"/>
    <x v="2"/>
    <d v="2001-09-26T00:00:00"/>
    <x v="1973"/>
    <x v="1"/>
    <s v="tier - 2"/>
    <x v="3"/>
    <x v="46"/>
  </r>
  <r>
    <s v="Id1975"/>
    <s v="Rachel B."/>
    <n v="42.4"/>
    <n v="5.53"/>
    <s v="yes"/>
    <x v="0"/>
    <s v="No"/>
    <n v="0"/>
    <s v="No"/>
    <x v="0"/>
    <x v="2"/>
    <d v="1996-12-19T00:00:00"/>
    <x v="1974"/>
    <x v="1"/>
    <s v="tier - 2"/>
    <x v="3"/>
    <x v="45"/>
  </r>
  <r>
    <s v="Id1976"/>
    <s v="Liza"/>
    <n v="38.664999999999999"/>
    <n v="4.8600000000000003"/>
    <s v="No"/>
    <x v="1"/>
    <s v="No"/>
    <n v="1"/>
    <s v="No"/>
    <x v="0"/>
    <x v="2"/>
    <d v="2004-11-16T00:00:00"/>
    <x v="1975"/>
    <x v="1"/>
    <s v="tier - 2"/>
    <x v="8"/>
    <x v="44"/>
  </r>
  <r>
    <s v="Id1977"/>
    <s v="Lindsey"/>
    <n v="29.92"/>
    <n v="5.49"/>
    <s v="yes"/>
    <x v="0"/>
    <s v="No"/>
    <n v="0"/>
    <s v="No"/>
    <x v="0"/>
    <x v="2"/>
    <d v="1996-09-27T00:00:00"/>
    <x v="1976"/>
    <x v="1"/>
    <s v="tier - 3"/>
    <x v="0"/>
    <x v="45"/>
  </r>
  <r>
    <s v="Id1978"/>
    <s v="Lindsay E."/>
    <n v="29.48"/>
    <n v="4.09"/>
    <s v="yes"/>
    <x v="0"/>
    <s v="No"/>
    <n v="0"/>
    <s v="No"/>
    <x v="1"/>
    <x v="2"/>
    <d v="1996-07-10T00:00:00"/>
    <x v="1977"/>
    <x v="1"/>
    <s v="tier - 3"/>
    <x v="0"/>
    <x v="45"/>
  </r>
  <r>
    <s v="Id1979"/>
    <s v="Kathleen M."/>
    <n v="28.785"/>
    <n v="4.3099999999999996"/>
    <s v="yes"/>
    <x v="0"/>
    <s v="No"/>
    <n v="0"/>
    <s v="No"/>
    <x v="1"/>
    <x v="2"/>
    <d v="1996-06-13T00:00:00"/>
    <x v="1978"/>
    <x v="1"/>
    <s v="tier - 2"/>
    <x v="2"/>
    <x v="45"/>
  </r>
  <r>
    <s v="Id1980"/>
    <s v="Aya"/>
    <n v="19.8"/>
    <n v="4"/>
    <s v="yes"/>
    <x v="0"/>
    <s v="No"/>
    <n v="0"/>
    <s v="No"/>
    <x v="2"/>
    <x v="2"/>
    <d v="1996-09-14T00:00:00"/>
    <x v="1979"/>
    <x v="1"/>
    <s v="tier - 1"/>
    <x v="3"/>
    <x v="45"/>
  </r>
  <r>
    <s v="Id1981"/>
    <s v="Carolyn R"/>
    <n v="35.53"/>
    <n v="4.68"/>
    <s v="No"/>
    <x v="0"/>
    <s v="Yes"/>
    <n v="1"/>
    <s v="No"/>
    <x v="0"/>
    <x v="2"/>
    <d v="1993-08-07T00:00:00"/>
    <x v="1980"/>
    <x v="1"/>
    <s v="tier - 2"/>
    <x v="0"/>
    <x v="20"/>
  </r>
  <r>
    <s v="Id1982"/>
    <s v="Bethany"/>
    <n v="21.47"/>
    <n v="4.0199999999999996"/>
    <s v="yes"/>
    <x v="0"/>
    <s v="No"/>
    <n v="1"/>
    <s v="No"/>
    <x v="2"/>
    <x v="2"/>
    <d v="1995-07-23T00:00:00"/>
    <x v="1981"/>
    <x v="1"/>
    <s v="tier - 3"/>
    <x v="1"/>
    <x v="40"/>
  </r>
  <r>
    <s v="Id1983"/>
    <s v="Holly A"/>
    <n v="25.9"/>
    <n v="5.12"/>
    <s v="No"/>
    <x v="0"/>
    <s v="Yes"/>
    <n v="1"/>
    <s v="No"/>
    <x v="1"/>
    <x v="2"/>
    <d v="1993-09-28T00:00:00"/>
    <x v="1982"/>
    <x v="1"/>
    <s v="tier - 1"/>
    <x v="3"/>
    <x v="20"/>
  </r>
  <r>
    <s v="Id1984"/>
    <s v="Ping"/>
    <n v="20.81"/>
    <n v="5.52"/>
    <s v="No"/>
    <x v="0"/>
    <s v="No"/>
    <n v="0"/>
    <s v="No"/>
    <x v="2"/>
    <x v="2"/>
    <d v="1991-07-01T00:00:00"/>
    <x v="1983"/>
    <x v="1"/>
    <s v="tier - 1"/>
    <x v="0"/>
    <x v="3"/>
  </r>
  <r>
    <s v="Id1985"/>
    <s v="Tim"/>
    <n v="25.84"/>
    <n v="5.81"/>
    <s v="yes"/>
    <x v="0"/>
    <s v="Yes"/>
    <n v="1"/>
    <s v="No"/>
    <x v="1"/>
    <x v="1"/>
    <d v="1997-10-20T00:00:00"/>
    <x v="1984"/>
    <x v="2"/>
    <s v="tier - 3"/>
    <x v="6"/>
    <x v="30"/>
  </r>
  <r>
    <s v="Id1986"/>
    <s v="John"/>
    <n v="30.95"/>
    <n v="5.16"/>
    <s v="No"/>
    <x v="0"/>
    <s v="Yes"/>
    <n v="1"/>
    <s v="No"/>
    <x v="0"/>
    <x v="2"/>
    <d v="2003-12-18T00:00:00"/>
    <x v="1985"/>
    <x v="1"/>
    <s v="tier - 1"/>
    <x v="14"/>
    <x v="39"/>
  </r>
  <r>
    <s v="Id1987"/>
    <s v=".  Cynthia"/>
    <n v="30.54"/>
    <n v="5"/>
    <s v="No"/>
    <x v="0"/>
    <s v="Yes"/>
    <n v="1"/>
    <s v="No"/>
    <x v="0"/>
    <x v="2"/>
    <d v="2003-12-05T00:00:00"/>
    <x v="1986"/>
    <x v="1"/>
    <s v="tier - 2"/>
    <x v="15"/>
    <x v="39"/>
  </r>
  <r>
    <s v="Id1988"/>
    <s v="Emmett"/>
    <n v="33.914999999999999"/>
    <n v="5.84"/>
    <s v="yes"/>
    <x v="0"/>
    <s v="No"/>
    <n v="0"/>
    <s v="No"/>
    <x v="0"/>
    <x v="1"/>
    <d v="1996-12-17T00:00:00"/>
    <x v="1987"/>
    <x v="1"/>
    <s v="tier - 2"/>
    <x v="1"/>
    <x v="45"/>
  </r>
  <r>
    <s v="Id1989"/>
    <s v="Kate"/>
    <n v="33.31"/>
    <n v="4.1900000000000004"/>
    <s v="No"/>
    <x v="0"/>
    <s v="Yes"/>
    <n v="1"/>
    <s v="No"/>
    <x v="0"/>
    <x v="2"/>
    <d v="2003-12-03T00:00:00"/>
    <x v="1988"/>
    <x v="1"/>
    <s v="tier - 3"/>
    <x v="3"/>
    <x v="39"/>
  </r>
  <r>
    <s v="Id1990"/>
    <s v="Christopher L."/>
    <n v="25.745000000000001"/>
    <n v="4.62"/>
    <s v="yes"/>
    <x v="0"/>
    <s v="No"/>
    <n v="0"/>
    <s v="No"/>
    <x v="1"/>
    <x v="2"/>
    <d v="2001-11-06T00:00:00"/>
    <x v="1989"/>
    <x v="1"/>
    <s v="tier - 1"/>
    <x v="6"/>
    <x v="46"/>
  </r>
  <r>
    <s v="Id1991"/>
    <s v="Christopher P."/>
    <n v="37.1"/>
    <n v="6.24"/>
    <s v="No"/>
    <x v="0"/>
    <s v="No"/>
    <n v="0"/>
    <s v="No"/>
    <x v="0"/>
    <x v="1"/>
    <d v="1994-12-01T00:00:00"/>
    <x v="1990"/>
    <x v="1"/>
    <s v="tier - 3"/>
    <x v="3"/>
    <x v="6"/>
  </r>
  <r>
    <s v="Id1992"/>
    <s v="Christopher W"/>
    <n v="35.435000000000002"/>
    <n v="5.81"/>
    <s v="No"/>
    <x v="0"/>
    <s v="No"/>
    <n v="0"/>
    <s v="No"/>
    <x v="0"/>
    <x v="1"/>
    <d v="1994-08-02T00:00:00"/>
    <x v="1991"/>
    <x v="2"/>
    <s v="tier - 1"/>
    <x v="4"/>
    <x v="6"/>
  </r>
  <r>
    <s v="Id1993"/>
    <s v="Norman H."/>
    <n v="20.399999999999999"/>
    <n v="4.83"/>
    <s v="No"/>
    <x v="0"/>
    <s v="No"/>
    <n v="0"/>
    <s v="No"/>
    <x v="2"/>
    <x v="2"/>
    <d v="1991-10-13T00:00:00"/>
    <x v="1992"/>
    <x v="2"/>
    <s v="tier - 2"/>
    <x v="3"/>
    <x v="3"/>
  </r>
  <r>
    <s v="Id1994"/>
    <s v="Susan"/>
    <n v="42.13"/>
    <n v="5.72"/>
    <s v="yes"/>
    <x v="0"/>
    <s v="Yes"/>
    <n v="1"/>
    <s v="No"/>
    <x v="0"/>
    <x v="1"/>
    <d v="1997-12-02T00:00:00"/>
    <x v="1993"/>
    <x v="1"/>
    <s v="tier - 3"/>
    <x v="0"/>
    <x v="30"/>
  </r>
  <r>
    <s v="Id1995"/>
    <s v="Tatyana K"/>
    <n v="33.99"/>
    <n v="4.83"/>
    <s v="yes"/>
    <x v="0"/>
    <s v="Yes"/>
    <n v="1"/>
    <s v="No"/>
    <x v="0"/>
    <x v="2"/>
    <d v="1997-08-02T00:00:00"/>
    <x v="1994"/>
    <x v="1"/>
    <s v="tier - 3"/>
    <x v="0"/>
    <x v="30"/>
  </r>
  <r>
    <s v="Id1996"/>
    <s v="Chrissy"/>
    <n v="28.594999999999999"/>
    <n v="4.1399999999999997"/>
    <s v="yes"/>
    <x v="0"/>
    <s v="Yes"/>
    <n v="1"/>
    <s v="No"/>
    <x v="1"/>
    <x v="2"/>
    <d v="1997-10-06T00:00:00"/>
    <x v="1995"/>
    <x v="1"/>
    <s v="tier - 2"/>
    <x v="2"/>
    <x v="30"/>
  </r>
  <r>
    <s v="Id1997"/>
    <s v="Carrie"/>
    <n v="20.8"/>
    <n v="4.07"/>
    <s v="yes"/>
    <x v="0"/>
    <s v="Yes"/>
    <n v="1"/>
    <s v="No"/>
    <x v="2"/>
    <x v="2"/>
    <d v="1997-12-22T00:00:00"/>
    <x v="1996"/>
    <x v="1"/>
    <s v="tier - 3"/>
    <x v="3"/>
    <x v="30"/>
  </r>
  <r>
    <s v="Id1998"/>
    <s v="Halle"/>
    <n v="23.465"/>
    <n v="6.26"/>
    <s v="yes"/>
    <x v="0"/>
    <s v="Yes"/>
    <n v="1"/>
    <s v="No"/>
    <x v="2"/>
    <x v="1"/>
    <d v="1997-12-05T00:00:00"/>
    <x v="1997"/>
    <x v="1"/>
    <s v="tier - 3"/>
    <x v="2"/>
    <x v="30"/>
  </r>
  <r>
    <s v="Id1999"/>
    <s v="Carolyn"/>
    <n v="40.185000000000002"/>
    <n v="5.88"/>
    <s v="yes"/>
    <x v="0"/>
    <s v="No"/>
    <n v="0"/>
    <s v="No"/>
    <x v="0"/>
    <x v="1"/>
    <d v="1996-09-11T00:00:00"/>
    <x v="1998"/>
    <x v="1"/>
    <s v="tier - 3"/>
    <x v="1"/>
    <x v="45"/>
  </r>
  <r>
    <s v="Id2000"/>
    <s v="Tara D."/>
    <n v="21.89"/>
    <n v="5.72"/>
    <s v="yes"/>
    <x v="0"/>
    <s v="No"/>
    <n v="0"/>
    <s v="No"/>
    <x v="2"/>
    <x v="1"/>
    <d v="2001-10-02T00:00:00"/>
    <x v="1999"/>
    <x v="1"/>
    <s v="tier - 2"/>
    <x v="0"/>
    <x v="46"/>
  </r>
  <r>
    <s v="Id2001"/>
    <s v="Rasim M"/>
    <n v="29.34"/>
    <n v="6.09"/>
    <s v="yes"/>
    <x v="1"/>
    <s v="No"/>
    <n v="2"/>
    <s v="No"/>
    <x v="1"/>
    <x v="1"/>
    <d v="2000-08-23T00:00:00"/>
    <x v="2000"/>
    <x v="1"/>
    <s v="tier - 2"/>
    <x v="1"/>
    <x v="43"/>
  </r>
  <r>
    <s v="Id2002"/>
    <s v="Dina"/>
    <n v="22.61"/>
    <n v="4.25"/>
    <s v="yes"/>
    <x v="0"/>
    <s v="No"/>
    <n v="0"/>
    <s v="No"/>
    <x v="2"/>
    <x v="2"/>
    <d v="1996-08-03T00:00:00"/>
    <x v="2001"/>
    <x v="1"/>
    <s v="tier - 1"/>
    <x v="1"/>
    <x v="45"/>
  </r>
  <r>
    <s v="Id2003"/>
    <s v="Lisa"/>
    <n v="22.23"/>
    <n v="6.09"/>
    <s v="yes"/>
    <x v="0"/>
    <s v="No"/>
    <n v="0"/>
    <s v="No"/>
    <x v="2"/>
    <x v="1"/>
    <d v="1996-10-14T00:00:00"/>
    <x v="2002"/>
    <x v="1"/>
    <s v="tier - 2"/>
    <x v="1"/>
    <x v="45"/>
  </r>
  <r>
    <s v="Id2004"/>
    <s v="Caitrin"/>
    <n v="33.4"/>
    <n v="5.51"/>
    <s v="No"/>
    <x v="0"/>
    <s v="No"/>
    <n v="0"/>
    <s v="No"/>
    <x v="0"/>
    <x v="2"/>
    <d v="1994-07-06T00:00:00"/>
    <x v="2003"/>
    <x v="1"/>
    <s v="tier - 1"/>
    <x v="3"/>
    <x v="6"/>
  </r>
  <r>
    <s v="Id2005"/>
    <s v="Adriana S"/>
    <n v="33.11"/>
    <n v="5.63"/>
    <s v="No"/>
    <x v="0"/>
    <s v="No"/>
    <n v="0"/>
    <s v="No"/>
    <x v="0"/>
    <x v="2"/>
    <d v="1994-11-25T00:00:00"/>
    <x v="2004"/>
    <x v="1"/>
    <s v="tier - 3"/>
    <x v="0"/>
    <x v="6"/>
  </r>
  <r>
    <s v="Id2006"/>
    <s v="Megan"/>
    <n v="16.815000000000001"/>
    <n v="5.29"/>
    <s v="yes"/>
    <x v="0"/>
    <s v="No"/>
    <n v="0"/>
    <s v="No"/>
    <x v="3"/>
    <x v="2"/>
    <d v="2001-10-29T00:00:00"/>
    <x v="2005"/>
    <x v="1"/>
    <s v="tier - 3"/>
    <x v="2"/>
    <x v="46"/>
  </r>
  <r>
    <s v="Id2007"/>
    <s v=".  Kristen M"/>
    <n v="25.61"/>
    <n v="4"/>
    <s v="No"/>
    <x v="0"/>
    <s v="Yes"/>
    <n v="1"/>
    <s v="No"/>
    <x v="1"/>
    <x v="2"/>
    <d v="1993-09-25T00:00:00"/>
    <x v="2006"/>
    <x v="1"/>
    <s v="tier - 3"/>
    <x v="0"/>
    <x v="20"/>
  </r>
  <r>
    <s v="Id2008"/>
    <s v="Alix"/>
    <n v="25.8"/>
    <n v="5.49"/>
    <s v="No"/>
    <x v="0"/>
    <s v="No"/>
    <n v="0"/>
    <s v="No"/>
    <x v="1"/>
    <x v="2"/>
    <d v="1994-11-10T00:00:00"/>
    <x v="2007"/>
    <x v="1"/>
    <s v="tier - 1"/>
    <x v="3"/>
    <x v="6"/>
  </r>
  <r>
    <s v="Id2009"/>
    <s v="Kakushin"/>
    <n v="27.39"/>
    <n v="5.34"/>
    <s v="No"/>
    <x v="0"/>
    <s v="No"/>
    <n v="0"/>
    <s v="No"/>
    <x v="1"/>
    <x v="2"/>
    <d v="1999-10-25T00:00:00"/>
    <x v="2008"/>
    <x v="1"/>
    <s v="tier - 3"/>
    <x v="14"/>
    <x v="21"/>
  </r>
  <r>
    <s v="Id2010"/>
    <s v="Michael J"/>
    <n v="17.03"/>
    <n v="4.12"/>
    <s v="No"/>
    <x v="0"/>
    <s v="No"/>
    <n v="1"/>
    <s v="No"/>
    <x v="3"/>
    <x v="2"/>
    <d v="1987-10-01T00:00:00"/>
    <x v="2009"/>
    <x v="1"/>
    <s v="tier - 2"/>
    <x v="0"/>
    <x v="38"/>
  </r>
  <r>
    <s v="Id2011"/>
    <s v="Bradley"/>
    <n v="23.75"/>
    <n v="5.49"/>
    <s v="yes"/>
    <x v="0"/>
    <s v="No"/>
    <n v="0"/>
    <s v="No"/>
    <x v="2"/>
    <x v="2"/>
    <d v="2001-07-13T00:00:00"/>
    <x v="2010"/>
    <x v="1"/>
    <s v="tier - 1"/>
    <x v="1"/>
    <x v="46"/>
  </r>
  <r>
    <s v="Id2012"/>
    <s v="Matt"/>
    <n v="26.03"/>
    <n v="5.1100000000000003"/>
    <s v="yes"/>
    <x v="0"/>
    <s v="No"/>
    <n v="1"/>
    <s v="No"/>
    <x v="1"/>
    <x v="2"/>
    <d v="1995-10-10T00:00:00"/>
    <x v="2011"/>
    <x v="2"/>
    <s v="tier - 1"/>
    <x v="6"/>
    <x v="40"/>
  </r>
  <r>
    <s v="Id2013"/>
    <s v="Amanda C."/>
    <n v="16.079999999999998"/>
    <n v="5.94"/>
    <s v="No"/>
    <x v="0"/>
    <s v="No"/>
    <n v="0"/>
    <s v="No"/>
    <x v="3"/>
    <x v="1"/>
    <d v="1989-07-01T00:00:00"/>
    <x v="2012"/>
    <x v="1"/>
    <s v="tier - 1"/>
    <x v="1"/>
    <x v="4"/>
  </r>
  <r>
    <s v="Id2014"/>
    <s v="Valur"/>
    <n v="30.875"/>
    <n v="5.54"/>
    <s v="No"/>
    <x v="0"/>
    <s v="No"/>
    <n v="0"/>
    <s v="No"/>
    <x v="0"/>
    <x v="2"/>
    <d v="1994-10-26T00:00:00"/>
    <x v="2013"/>
    <x v="2"/>
    <s v="tier - 1"/>
    <x v="1"/>
    <x v="6"/>
  </r>
  <r>
    <s v="Id2015"/>
    <s v="Erica J"/>
    <n v="31.79"/>
    <n v="7.09"/>
    <s v="No"/>
    <x v="0"/>
    <s v="No"/>
    <n v="0"/>
    <s v="No"/>
    <x v="0"/>
    <x v="0"/>
    <d v="2002-11-21T00:00:00"/>
    <x v="2014"/>
    <x v="1"/>
    <s v="tier - 3"/>
    <x v="0"/>
    <x v="42"/>
  </r>
  <r>
    <s v="Id2016"/>
    <s v="Stephen F."/>
    <n v="28.48"/>
    <n v="6.22"/>
    <s v="yes"/>
    <x v="0"/>
    <s v="Yes"/>
    <n v="1"/>
    <s v="No"/>
    <x v="1"/>
    <x v="1"/>
    <d v="1997-11-22T00:00:00"/>
    <x v="2015"/>
    <x v="1"/>
    <s v="tier - 2"/>
    <x v="3"/>
    <x v="30"/>
  </r>
  <r>
    <s v="Id2017"/>
    <s v="Lissa"/>
    <n v="26.6"/>
    <n v="4.33"/>
    <s v="No"/>
    <x v="0"/>
    <s v="No"/>
    <n v="1"/>
    <s v="No"/>
    <x v="1"/>
    <x v="2"/>
    <d v="1998-12-09T00:00:00"/>
    <x v="2016"/>
    <x v="1"/>
    <s v="tier - 1"/>
    <x v="8"/>
    <x v="35"/>
  </r>
  <r>
    <s v="Id2018"/>
    <s v="Megan"/>
    <n v="25.27"/>
    <n v="5.83"/>
    <s v="No"/>
    <x v="0"/>
    <s v="No"/>
    <n v="1"/>
    <s v="No"/>
    <x v="1"/>
    <x v="1"/>
    <d v="1998-12-15T00:00:00"/>
    <x v="2017"/>
    <x v="1"/>
    <s v="tier - 3"/>
    <x v="2"/>
    <x v="35"/>
  </r>
  <r>
    <s v="Id2019"/>
    <s v="Alyson"/>
    <n v="34.484999999999999"/>
    <n v="4.7"/>
    <s v="yes"/>
    <x v="0"/>
    <s v="Yes"/>
    <n v="1"/>
    <s v="No"/>
    <x v="0"/>
    <x v="2"/>
    <d v="1997-10-19T00:00:00"/>
    <x v="2018"/>
    <x v="1"/>
    <s v="tier - 3"/>
    <x v="1"/>
    <x v="30"/>
  </r>
  <r>
    <s v="Id2020"/>
    <s v="Chance B"/>
    <n v="15.57"/>
    <n v="4.07"/>
    <s v="yes"/>
    <x v="0"/>
    <s v="No"/>
    <n v="1"/>
    <s v="No"/>
    <x v="3"/>
    <x v="2"/>
    <d v="1988-10-28T00:00:00"/>
    <x v="2019"/>
    <x v="1"/>
    <s v="tier - 2"/>
    <x v="1"/>
    <x v="24"/>
  </r>
  <r>
    <s v="Id2021"/>
    <s v="Sean P"/>
    <n v="30.36"/>
    <n v="9.39"/>
    <s v="No"/>
    <x v="0"/>
    <s v="No"/>
    <n v="0"/>
    <s v="No"/>
    <x v="0"/>
    <x v="0"/>
    <d v="2002-11-15T00:00:00"/>
    <x v="2020"/>
    <x v="1"/>
    <s v="tier - 3"/>
    <x v="1"/>
    <x v="42"/>
  </r>
  <r>
    <s v="Id2022"/>
    <s v="Therese"/>
    <n v="19.37"/>
    <n v="4.18"/>
    <s v="No"/>
    <x v="0"/>
    <s v="No"/>
    <n v="0"/>
    <s v="No"/>
    <x v="2"/>
    <x v="2"/>
    <d v="1991-11-20T00:00:00"/>
    <x v="2021"/>
    <x v="1"/>
    <s v="tier - 2"/>
    <x v="0"/>
    <x v="3"/>
  </r>
  <r>
    <s v="Id2023"/>
    <s v="Beau"/>
    <n v="16.71"/>
    <n v="4.18"/>
    <s v="No"/>
    <x v="0"/>
    <s v="No"/>
    <n v="1"/>
    <s v="No"/>
    <x v="3"/>
    <x v="2"/>
    <d v="1987-06-18T00:00:00"/>
    <x v="2022"/>
    <x v="1"/>
    <s v="tier - 3"/>
    <x v="0"/>
    <x v="38"/>
  </r>
  <r>
    <s v="Id2024"/>
    <s v="Kelsey M"/>
    <n v="24.1"/>
    <n v="4.4000000000000004"/>
    <s v="yes"/>
    <x v="0"/>
    <s v="No"/>
    <n v="1"/>
    <s v="No"/>
    <x v="2"/>
    <x v="2"/>
    <d v="1995-11-24T00:00:00"/>
    <x v="2023"/>
    <x v="1"/>
    <s v="tier - 1"/>
    <x v="3"/>
    <x v="40"/>
  </r>
  <r>
    <s v="Id2025"/>
    <s v="Gretchen"/>
    <n v="29.77"/>
    <n v="9.9"/>
    <s v="No"/>
    <x v="0"/>
    <s v="No"/>
    <n v="0"/>
    <s v="No"/>
    <x v="1"/>
    <x v="0"/>
    <d v="2002-07-30T00:00:00"/>
    <x v="2024"/>
    <x v="1"/>
    <s v="tier - 3"/>
    <x v="1"/>
    <x v="42"/>
  </r>
  <r>
    <s v="Id2026"/>
    <s v="Nicholas E."/>
    <n v="46.53"/>
    <n v="4.84"/>
    <s v="yes"/>
    <x v="0"/>
    <s v="No"/>
    <n v="0"/>
    <s v="No"/>
    <x v="0"/>
    <x v="2"/>
    <d v="1996-06-30T00:00:00"/>
    <x v="2025"/>
    <x v="1"/>
    <s v="tier - 2"/>
    <x v="0"/>
    <x v="45"/>
  </r>
  <r>
    <s v="Id2027"/>
    <s v="Deborah"/>
    <n v="23.4"/>
    <n v="5.53"/>
    <s v="No"/>
    <x v="0"/>
    <s v="Yes"/>
    <n v="1"/>
    <s v="No"/>
    <x v="2"/>
    <x v="2"/>
    <d v="2003-11-05T00:00:00"/>
    <x v="2026"/>
    <x v="1"/>
    <s v="tier - 2"/>
    <x v="3"/>
    <x v="39"/>
  </r>
  <r>
    <s v="Id2028"/>
    <s v="Chuck W. Jr."/>
    <n v="30"/>
    <n v="4.33"/>
    <s v="yes"/>
    <x v="0"/>
    <s v="No"/>
    <n v="0"/>
    <s v="No"/>
    <x v="0"/>
    <x v="2"/>
    <d v="1996-08-13T00:00:00"/>
    <x v="2027"/>
    <x v="1"/>
    <s v="tier - 2"/>
    <x v="3"/>
    <x v="45"/>
  </r>
  <r>
    <s v="Id2029"/>
    <s v="Daniel"/>
    <n v="29.15"/>
    <n v="4.91"/>
    <s v="yes"/>
    <x v="0"/>
    <s v="No"/>
    <n v="0"/>
    <s v="No"/>
    <x v="1"/>
    <x v="2"/>
    <d v="1996-08-24T00:00:00"/>
    <x v="2028"/>
    <x v="1"/>
    <s v="tier - 2"/>
    <x v="0"/>
    <x v="45"/>
  </r>
  <r>
    <s v="Id2030"/>
    <s v="Amany"/>
    <n v="34.865000000000002"/>
    <n v="4.8"/>
    <s v="No"/>
    <x v="0"/>
    <s v="No"/>
    <n v="0"/>
    <s v="No"/>
    <x v="0"/>
    <x v="2"/>
    <d v="1999-12-01T00:00:00"/>
    <x v="2029"/>
    <x v="1"/>
    <s v="tier - 2"/>
    <x v="2"/>
    <x v="21"/>
  </r>
  <r>
    <s v="Id2031"/>
    <s v="Kipling"/>
    <n v="28.12"/>
    <n v="5.55"/>
    <s v="yes"/>
    <x v="1"/>
    <s v="No"/>
    <n v="2"/>
    <s v="No"/>
    <x v="1"/>
    <x v="2"/>
    <d v="2000-07-14T00:00:00"/>
    <x v="2030"/>
    <x v="1"/>
    <s v="tier - 1"/>
    <x v="1"/>
    <x v="43"/>
  </r>
  <r>
    <s v="Id2032"/>
    <s v="Duncan"/>
    <n v="29.45"/>
    <n v="5.24"/>
    <s v="yes"/>
    <x v="0"/>
    <s v="No"/>
    <n v="0"/>
    <s v="No"/>
    <x v="1"/>
    <x v="2"/>
    <d v="1996-09-21T00:00:00"/>
    <x v="2031"/>
    <x v="2"/>
    <s v="tier - 3"/>
    <x v="4"/>
    <x v="45"/>
  </r>
  <r>
    <s v="Id2033"/>
    <s v="Louis C."/>
    <n v="27.94"/>
    <n v="6.08"/>
    <s v="No"/>
    <x v="0"/>
    <s v="Yes"/>
    <n v="1"/>
    <s v="No"/>
    <x v="1"/>
    <x v="1"/>
    <d v="1993-09-12T00:00:00"/>
    <x v="2032"/>
    <x v="0"/>
    <s v="tier - 3"/>
    <x v="0"/>
    <x v="20"/>
  </r>
  <r>
    <s v="Id2034"/>
    <s v="Daniel J"/>
    <n v="27.2"/>
    <n v="5.83"/>
    <s v="No"/>
    <x v="0"/>
    <s v="Yes"/>
    <n v="1"/>
    <s v="No"/>
    <x v="1"/>
    <x v="1"/>
    <d v="1993-08-01T00:00:00"/>
    <x v="2033"/>
    <x v="2"/>
    <s v="tier - 3"/>
    <x v="3"/>
    <x v="20"/>
  </r>
  <r>
    <s v="Id2035"/>
    <s v="Ildiko M."/>
    <n v="33.344999999999999"/>
    <n v="4.29"/>
    <s v="No"/>
    <x v="0"/>
    <s v="No"/>
    <n v="1"/>
    <s v="No"/>
    <x v="0"/>
    <x v="2"/>
    <d v="1998-12-04T00:00:00"/>
    <x v="2034"/>
    <x v="1"/>
    <s v="tier - 3"/>
    <x v="1"/>
    <x v="35"/>
  </r>
  <r>
    <s v="Id2036"/>
    <s v="Melinda E."/>
    <n v="29.925000000000001"/>
    <n v="5.3"/>
    <s v="No"/>
    <x v="0"/>
    <s v="No"/>
    <n v="1"/>
    <s v="No"/>
    <x v="0"/>
    <x v="2"/>
    <d v="1998-12-17T00:00:00"/>
    <x v="2035"/>
    <x v="1"/>
    <s v="tier - 3"/>
    <x v="1"/>
    <x v="35"/>
  </r>
  <r>
    <s v="Id2037"/>
    <s v="Ashley M"/>
    <n v="24.225000000000001"/>
    <n v="4.42"/>
    <s v="No"/>
    <x v="0"/>
    <s v="No"/>
    <n v="1"/>
    <s v="No"/>
    <x v="2"/>
    <x v="2"/>
    <d v="1998-11-15T00:00:00"/>
    <x v="2036"/>
    <x v="1"/>
    <s v="tier - 3"/>
    <x v="1"/>
    <x v="35"/>
  </r>
  <r>
    <s v="Id2038"/>
    <s v="Stephanie"/>
    <n v="29.68"/>
    <n v="5.68"/>
    <s v="No"/>
    <x v="1"/>
    <s v="No"/>
    <n v="1"/>
    <s v="No"/>
    <x v="1"/>
    <x v="2"/>
    <d v="2000-10-01T00:00:00"/>
    <x v="2037"/>
    <x v="1"/>
    <s v="tier - 3"/>
    <x v="3"/>
    <x v="43"/>
  </r>
  <r>
    <s v="Id2039"/>
    <s v="Sean P."/>
    <n v="20.614999999999998"/>
    <n v="6.05"/>
    <s v="No"/>
    <x v="0"/>
    <s v="Yes"/>
    <n v="1"/>
    <s v="No"/>
    <x v="2"/>
    <x v="1"/>
    <d v="2003-12-23T00:00:00"/>
    <x v="2038"/>
    <x v="1"/>
    <s v="tier - 1"/>
    <x v="1"/>
    <x v="39"/>
  </r>
  <r>
    <s v="Id2040"/>
    <s v="Emily G"/>
    <n v="32.119999999999997"/>
    <n v="5.33"/>
    <s v="No"/>
    <x v="1"/>
    <s v="No"/>
    <n v="1"/>
    <s v="No"/>
    <x v="0"/>
    <x v="2"/>
    <d v="2004-08-04T00:00:00"/>
    <x v="2039"/>
    <x v="1"/>
    <s v="tier - 3"/>
    <x v="0"/>
    <x v="44"/>
  </r>
  <r>
    <s v="Id2041"/>
    <s v="Malcolm"/>
    <n v="27.36"/>
    <n v="6.22"/>
    <s v="No"/>
    <x v="0"/>
    <s v="No"/>
    <n v="0"/>
    <s v="No"/>
    <x v="1"/>
    <x v="1"/>
    <d v="1999-10-24T00:00:00"/>
    <x v="2040"/>
    <x v="1"/>
    <s v="tier - 3"/>
    <x v="1"/>
    <x v="21"/>
  </r>
  <r>
    <s v="Id2042"/>
    <s v="Danilo"/>
    <n v="17.385000000000002"/>
    <n v="5.84"/>
    <s v="No"/>
    <x v="0"/>
    <s v="No"/>
    <n v="0"/>
    <s v="No"/>
    <x v="3"/>
    <x v="1"/>
    <d v="1999-12-29T00:00:00"/>
    <x v="2041"/>
    <x v="1"/>
    <s v="tier - 1"/>
    <x v="1"/>
    <x v="21"/>
  </r>
  <r>
    <s v="Id2043"/>
    <s v="Mikko"/>
    <n v="30.13"/>
    <n v="5.71"/>
    <s v="No"/>
    <x v="1"/>
    <s v="No"/>
    <n v="1"/>
    <s v="No"/>
    <x v="0"/>
    <x v="1"/>
    <d v="2004-06-14T00:00:00"/>
    <x v="2042"/>
    <x v="1"/>
    <s v="tier - 1"/>
    <x v="14"/>
    <x v="44"/>
  </r>
  <r>
    <s v="Id2044"/>
    <s v="Paula C."/>
    <n v="25.44"/>
    <n v="6.04"/>
    <s v="yes"/>
    <x v="0"/>
    <s v="Yes"/>
    <n v="1"/>
    <s v="No"/>
    <x v="1"/>
    <x v="1"/>
    <d v="1997-12-10T00:00:00"/>
    <x v="2043"/>
    <x v="1"/>
    <s v="tier - 1"/>
    <x v="1"/>
    <x v="30"/>
  </r>
  <r>
    <s v="Id2045"/>
    <s v="Kirsten N."/>
    <n v="39.805"/>
    <n v="4.38"/>
    <s v="No"/>
    <x v="1"/>
    <s v="No"/>
    <n v="1"/>
    <s v="No"/>
    <x v="0"/>
    <x v="2"/>
    <d v="2000-10-11T00:00:00"/>
    <x v="2044"/>
    <x v="1"/>
    <s v="tier - 1"/>
    <x v="2"/>
    <x v="43"/>
  </r>
  <r>
    <s v="Id2046"/>
    <s v="Christy"/>
    <n v="30.4"/>
    <n v="5.56"/>
    <s v="yes"/>
    <x v="1"/>
    <s v="No"/>
    <n v="1"/>
    <s v="No"/>
    <x v="0"/>
    <x v="2"/>
    <d v="2000-06-03T00:00:00"/>
    <x v="2045"/>
    <x v="1"/>
    <s v="tier - 3"/>
    <x v="2"/>
    <x v="21"/>
  </r>
  <r>
    <s v="Id2047"/>
    <s v="Jennifer"/>
    <n v="23.18"/>
    <n v="4.24"/>
    <s v="No"/>
    <x v="1"/>
    <s v="No"/>
    <n v="1"/>
    <s v="No"/>
    <x v="2"/>
    <x v="2"/>
    <d v="2000-09-17T00:00:00"/>
    <x v="2046"/>
    <x v="1"/>
    <s v="tier - 3"/>
    <x v="2"/>
    <x v="43"/>
  </r>
  <r>
    <s v="Id2048"/>
    <s v="Jingjing"/>
    <n v="39.615000000000002"/>
    <n v="6.32"/>
    <s v="No"/>
    <x v="0"/>
    <s v="Yes"/>
    <n v="1"/>
    <s v="No"/>
    <x v="0"/>
    <x v="1"/>
    <d v="2003-07-03T00:00:00"/>
    <x v="2047"/>
    <x v="1"/>
    <s v="tier - 3"/>
    <x v="1"/>
    <x v="39"/>
  </r>
  <r>
    <s v="Id2049"/>
    <s v="Morgan"/>
    <n v="30.59"/>
    <n v="6.3"/>
    <s v="yes"/>
    <x v="0"/>
    <s v="Yes"/>
    <n v="1"/>
    <s v="No"/>
    <x v="0"/>
    <x v="1"/>
    <d v="1997-07-06T00:00:00"/>
    <x v="2048"/>
    <x v="2"/>
    <s v="tier - 3"/>
    <x v="4"/>
    <x v="30"/>
  </r>
  <r>
    <s v="Id2050"/>
    <s v="Patrick J."/>
    <n v="16.72"/>
    <n v="4.38"/>
    <s v="yes"/>
    <x v="0"/>
    <s v="No"/>
    <n v="1"/>
    <s v="No"/>
    <x v="3"/>
    <x v="2"/>
    <d v="1988-09-20T00:00:00"/>
    <x v="2049"/>
    <x v="1"/>
    <s v="tier - 2"/>
    <x v="0"/>
    <x v="24"/>
  </r>
  <r>
    <s v="Id2051"/>
    <s v="Frankline"/>
    <n v="26.22"/>
    <n v="4.6500000000000004"/>
    <s v="yes"/>
    <x v="0"/>
    <s v="Yes"/>
    <n v="1"/>
    <s v="No"/>
    <x v="1"/>
    <x v="2"/>
    <d v="1997-11-30T00:00:00"/>
    <x v="2050"/>
    <x v="0"/>
    <s v="tier - 3"/>
    <x v="7"/>
    <x v="30"/>
  </r>
  <r>
    <s v="Id2052"/>
    <s v="Laura T."/>
    <n v="31.824999999999999"/>
    <n v="4.7"/>
    <s v="No"/>
    <x v="0"/>
    <s v="Yes"/>
    <n v="1"/>
    <s v="No"/>
    <x v="0"/>
    <x v="2"/>
    <d v="2003-09-06T00:00:00"/>
    <x v="2051"/>
    <x v="1"/>
    <s v="tier - 2"/>
    <x v="1"/>
    <x v="39"/>
  </r>
  <r>
    <s v="Id2053"/>
    <s v="Natalia"/>
    <n v="25.745000000000001"/>
    <n v="4.34"/>
    <s v="No"/>
    <x v="0"/>
    <s v="Yes"/>
    <n v="1"/>
    <s v="No"/>
    <x v="1"/>
    <x v="2"/>
    <d v="2003-07-01T00:00:00"/>
    <x v="2052"/>
    <x v="1"/>
    <s v="tier - 3"/>
    <x v="1"/>
    <x v="39"/>
  </r>
  <r>
    <s v="Id2054"/>
    <s v="Jennifer L."/>
    <n v="24.605"/>
    <n v="5.62"/>
    <s v="No"/>
    <x v="0"/>
    <s v="Yes"/>
    <n v="1"/>
    <s v="No"/>
    <x v="2"/>
    <x v="2"/>
    <d v="2003-06-21T00:00:00"/>
    <x v="2053"/>
    <x v="1"/>
    <s v="tier - 2"/>
    <x v="1"/>
    <x v="39"/>
  </r>
  <r>
    <s v="Id2055"/>
    <s v="Brooke"/>
    <n v="24.51"/>
    <n v="4.24"/>
    <s v="No"/>
    <x v="0"/>
    <s v="Yes"/>
    <n v="1"/>
    <s v="No"/>
    <x v="2"/>
    <x v="2"/>
    <d v="2003-09-17T00:00:00"/>
    <x v="2054"/>
    <x v="1"/>
    <s v="tier - 2"/>
    <x v="1"/>
    <x v="39"/>
  </r>
  <r>
    <s v="Id2056"/>
    <s v="Jeremy M"/>
    <n v="31.065000000000001"/>
    <n v="4.57"/>
    <s v="yes"/>
    <x v="0"/>
    <s v="No"/>
    <n v="0"/>
    <s v="No"/>
    <x v="0"/>
    <x v="2"/>
    <d v="1996-08-13T00:00:00"/>
    <x v="2055"/>
    <x v="1"/>
    <s v="tier - 1"/>
    <x v="1"/>
    <x v="45"/>
  </r>
  <r>
    <s v="Id2057"/>
    <s v="Megan L."/>
    <n v="28.12"/>
    <n v="5.05"/>
    <s v="No"/>
    <x v="0"/>
    <s v="No"/>
    <n v="0"/>
    <s v="No"/>
    <x v="1"/>
    <x v="2"/>
    <d v="1999-07-11T00:00:00"/>
    <x v="2056"/>
    <x v="1"/>
    <s v="tier - 2"/>
    <x v="1"/>
    <x v="21"/>
  </r>
  <r>
    <s v="Id2058"/>
    <s v="Bryan"/>
    <n v="38.06"/>
    <n v="6.16"/>
    <s v="No"/>
    <x v="0"/>
    <s v="No"/>
    <n v="0"/>
    <s v="No"/>
    <x v="0"/>
    <x v="1"/>
    <d v="1994-07-02T00:00:00"/>
    <x v="2057"/>
    <x v="2"/>
    <s v="tier - 2"/>
    <x v="0"/>
    <x v="6"/>
  </r>
  <r>
    <s v="Id2059"/>
    <s v="Marny"/>
    <n v="24.96"/>
    <n v="4.57"/>
    <s v="No"/>
    <x v="0"/>
    <s v="No"/>
    <n v="0"/>
    <s v="No"/>
    <x v="1"/>
    <x v="2"/>
    <d v="1994-09-17T00:00:00"/>
    <x v="2058"/>
    <x v="1"/>
    <s v="tier - 2"/>
    <x v="0"/>
    <x v="6"/>
  </r>
  <r>
    <s v="Id2060"/>
    <s v="Marc"/>
    <n v="17.670000000000002"/>
    <n v="5.53"/>
    <s v="yes"/>
    <x v="0"/>
    <s v="No"/>
    <n v="0"/>
    <s v="No"/>
    <x v="3"/>
    <x v="2"/>
    <d v="1996-08-05T00:00:00"/>
    <x v="2059"/>
    <x v="2"/>
    <s v="tier - 2"/>
    <x v="1"/>
    <x v="45"/>
  </r>
  <r>
    <s v="Id2061"/>
    <s v="Benjamin L"/>
    <n v="31.35"/>
    <n v="5.84"/>
    <s v="No"/>
    <x v="1"/>
    <s v="No"/>
    <n v="1"/>
    <s v="No"/>
    <x v="0"/>
    <x v="1"/>
    <d v="2000-06-09T00:00:00"/>
    <x v="2060"/>
    <x v="1"/>
    <s v="tier - 1"/>
    <x v="1"/>
    <x v="43"/>
  </r>
  <r>
    <s v="Id2062"/>
    <s v="Rob G"/>
    <n v="28.31"/>
    <n v="6.41"/>
    <s v="No"/>
    <x v="1"/>
    <s v="No"/>
    <n v="1"/>
    <s v="No"/>
    <x v="1"/>
    <x v="0"/>
    <d v="2000-09-24T00:00:00"/>
    <x v="2061"/>
    <x v="1"/>
    <s v="tier - 2"/>
    <x v="1"/>
    <x v="43"/>
  </r>
  <r>
    <s v="Id2063"/>
    <s v="Stefanie A"/>
    <n v="30.3"/>
    <n v="4.7300000000000004"/>
    <s v="yes"/>
    <x v="0"/>
    <s v="Yes"/>
    <n v="1"/>
    <s v="No"/>
    <x v="0"/>
    <x v="2"/>
    <d v="1997-06-26T00:00:00"/>
    <x v="2062"/>
    <x v="1"/>
    <s v="tier - 1"/>
    <x v="3"/>
    <x v="30"/>
  </r>
  <r>
    <s v="Id2064"/>
    <s v="Stephanie"/>
    <n v="26.4"/>
    <n v="6.22"/>
    <s v="yes"/>
    <x v="0"/>
    <s v="No"/>
    <n v="0"/>
    <s v="No"/>
    <x v="1"/>
    <x v="1"/>
    <d v="2001-09-26T00:00:00"/>
    <x v="2063"/>
    <x v="1"/>
    <s v="tier - 1"/>
    <x v="3"/>
    <x v="46"/>
  </r>
  <r>
    <s v="Id2065"/>
    <s v="Caroline F."/>
    <n v="22.135000000000002"/>
    <n v="4.46"/>
    <s v="yes"/>
    <x v="0"/>
    <s v="No"/>
    <n v="0"/>
    <s v="No"/>
    <x v="2"/>
    <x v="2"/>
    <d v="2001-08-28T00:00:00"/>
    <x v="2064"/>
    <x v="1"/>
    <s v="tier - 2"/>
    <x v="2"/>
    <x v="46"/>
  </r>
  <r>
    <s v="Id2066"/>
    <s v="Julia J."/>
    <n v="17.399999999999999"/>
    <n v="4.5"/>
    <s v="yes"/>
    <x v="0"/>
    <s v="No"/>
    <n v="0"/>
    <s v="No"/>
    <x v="3"/>
    <x v="2"/>
    <d v="2001-11-15T00:00:00"/>
    <x v="2065"/>
    <x v="1"/>
    <s v="tier - 3"/>
    <x v="3"/>
    <x v="46"/>
  </r>
  <r>
    <s v="Id2067"/>
    <s v="Jack"/>
    <n v="28.06"/>
    <n v="8.93"/>
    <s v="No"/>
    <x v="0"/>
    <s v="No"/>
    <n v="0"/>
    <s v="No"/>
    <x v="1"/>
    <x v="0"/>
    <d v="2002-10-20T00:00:00"/>
    <x v="2066"/>
    <x v="1"/>
    <s v="tier - 2"/>
    <x v="14"/>
    <x v="42"/>
  </r>
  <r>
    <s v="Id2068"/>
    <s v="Bernat"/>
    <n v="31.13"/>
    <n v="11.02"/>
    <s v="No"/>
    <x v="0"/>
    <s v="No"/>
    <n v="0"/>
    <s v="No"/>
    <x v="0"/>
    <x v="0"/>
    <d v="2002-07-11T00:00:00"/>
    <x v="2067"/>
    <x v="1"/>
    <s v="tier - 3"/>
    <x v="0"/>
    <x v="42"/>
  </r>
  <r>
    <s v="Id2069"/>
    <s v="Hicham"/>
    <n v="18.46"/>
    <n v="5.25"/>
    <s v="No"/>
    <x v="0"/>
    <s v="No"/>
    <n v="0"/>
    <s v="No"/>
    <x v="3"/>
    <x v="2"/>
    <d v="1991-10-17T00:00:00"/>
    <x v="2068"/>
    <x v="1"/>
    <s v="tier - 1"/>
    <x v="0"/>
    <x v="3"/>
  </r>
  <r>
    <s v="Id2070"/>
    <s v="Sarah"/>
    <n v="17.3"/>
    <n v="4.75"/>
    <s v="No"/>
    <x v="0"/>
    <s v="No"/>
    <n v="0"/>
    <s v="No"/>
    <x v="3"/>
    <x v="2"/>
    <d v="1990-08-01T00:00:00"/>
    <x v="2069"/>
    <x v="1"/>
    <s v="tier - 2"/>
    <x v="0"/>
    <x v="41"/>
  </r>
  <r>
    <s v="Id2071"/>
    <s v="Anthony S"/>
    <n v="35.625"/>
    <n v="4.68"/>
    <s v="yes"/>
    <x v="0"/>
    <s v="Yes"/>
    <n v="1"/>
    <s v="No"/>
    <x v="0"/>
    <x v="2"/>
    <d v="1997-07-28T00:00:00"/>
    <x v="2070"/>
    <x v="2"/>
    <s v="tier - 3"/>
    <x v="1"/>
    <x v="30"/>
  </r>
  <r>
    <s v="Id2072"/>
    <s v="Elisabetta"/>
    <n v="20.234999999999999"/>
    <n v="6.17"/>
    <s v="yes"/>
    <x v="1"/>
    <s v="No"/>
    <n v="2"/>
    <s v="No"/>
    <x v="2"/>
    <x v="1"/>
    <d v="2000-12-25T00:00:00"/>
    <x v="2071"/>
    <x v="1"/>
    <s v="tier - 3"/>
    <x v="1"/>
    <x v="43"/>
  </r>
  <r>
    <s v="Id2073"/>
    <s v="Trevor N."/>
    <n v="27.55"/>
    <n v="4.5599999999999996"/>
    <s v="yes"/>
    <x v="0"/>
    <s v="Yes"/>
    <n v="1"/>
    <s v="No"/>
    <x v="1"/>
    <x v="2"/>
    <d v="1997-07-02T00:00:00"/>
    <x v="2072"/>
    <x v="2"/>
    <s v="tier - 1"/>
    <x v="1"/>
    <x v="30"/>
  </r>
  <r>
    <s v="Id2074"/>
    <s v="Nancy"/>
    <n v="17.97"/>
    <n v="6.3"/>
    <s v="No"/>
    <x v="0"/>
    <s v="No"/>
    <n v="0"/>
    <s v="No"/>
    <x v="3"/>
    <x v="1"/>
    <d v="1991-10-05T00:00:00"/>
    <x v="2073"/>
    <x v="1"/>
    <s v="tier - 1"/>
    <x v="0"/>
    <x v="3"/>
  </r>
  <r>
    <s v="Id2075"/>
    <s v="Allison R."/>
    <n v="29.98"/>
    <n v="6.03"/>
    <s v="No"/>
    <x v="1"/>
    <s v="No"/>
    <n v="1"/>
    <s v="No"/>
    <x v="0"/>
    <x v="1"/>
    <d v="2004-11-06T00:00:00"/>
    <x v="2074"/>
    <x v="1"/>
    <s v="tier - 2"/>
    <x v="1"/>
    <x v="44"/>
  </r>
  <r>
    <s v="Id2076"/>
    <s v="Robert J."/>
    <n v="33.659999999999997"/>
    <n v="4.2"/>
    <s v="yes"/>
    <x v="0"/>
    <s v="No"/>
    <n v="1"/>
    <s v="No"/>
    <x v="0"/>
    <x v="2"/>
    <d v="1995-11-15T00:00:00"/>
    <x v="2075"/>
    <x v="2"/>
    <s v="tier - 3"/>
    <x v="0"/>
    <x v="40"/>
  </r>
  <r>
    <s v="Id2077"/>
    <s v="Nicholas"/>
    <n v="32.67"/>
    <n v="5.61"/>
    <s v="yes"/>
    <x v="0"/>
    <s v="No"/>
    <n v="1"/>
    <s v="No"/>
    <x v="0"/>
    <x v="2"/>
    <d v="1995-07-09T00:00:00"/>
    <x v="2076"/>
    <x v="2"/>
    <s v="tier - 3"/>
    <x v="0"/>
    <x v="40"/>
  </r>
  <r>
    <s v="Id2078"/>
    <s v="Kevin L"/>
    <n v="30.5"/>
    <n v="5.88"/>
    <s v="yes"/>
    <x v="0"/>
    <s v="No"/>
    <n v="1"/>
    <s v="No"/>
    <x v="0"/>
    <x v="1"/>
    <d v="1995-08-14T00:00:00"/>
    <x v="2077"/>
    <x v="2"/>
    <s v="tier - 1"/>
    <x v="3"/>
    <x v="40"/>
  </r>
  <r>
    <s v="Id2079"/>
    <s v="Bryan"/>
    <n v="23.1"/>
    <n v="5.92"/>
    <s v="yes"/>
    <x v="0"/>
    <s v="No"/>
    <n v="1"/>
    <s v="No"/>
    <x v="2"/>
    <x v="1"/>
    <d v="1995-09-06T00:00:00"/>
    <x v="2078"/>
    <x v="2"/>
    <s v="tier - 2"/>
    <x v="0"/>
    <x v="40"/>
  </r>
  <r>
    <s v="Id2080"/>
    <s v="Janae N."/>
    <n v="39.49"/>
    <n v="4.8099999999999996"/>
    <s v="No"/>
    <x v="0"/>
    <s v="No"/>
    <n v="1"/>
    <s v="No"/>
    <x v="0"/>
    <x v="2"/>
    <d v="1998-12-20T00:00:00"/>
    <x v="2079"/>
    <x v="1"/>
    <s v="tier - 2"/>
    <x v="0"/>
    <x v="35"/>
  </r>
  <r>
    <s v="Id2081"/>
    <s v="Audrey"/>
    <n v="33.99"/>
    <n v="4.55"/>
    <s v="No"/>
    <x v="0"/>
    <s v="No"/>
    <n v="1"/>
    <s v="No"/>
    <x v="0"/>
    <x v="2"/>
    <d v="1998-09-02T00:00:00"/>
    <x v="2080"/>
    <x v="1"/>
    <s v="tier - 3"/>
    <x v="0"/>
    <x v="35"/>
  </r>
  <r>
    <s v="Id2082"/>
    <s v="Laura"/>
    <n v="27.72"/>
    <n v="6.43"/>
    <s v="No"/>
    <x v="0"/>
    <s v="No"/>
    <n v="1"/>
    <s v="No"/>
    <x v="1"/>
    <x v="0"/>
    <d v="1998-12-17T00:00:00"/>
    <x v="2081"/>
    <x v="1"/>
    <s v="tier - 3"/>
    <x v="0"/>
    <x v="35"/>
  </r>
  <r>
    <s v="Id2083"/>
    <s v="Nicole F"/>
    <n v="30.59"/>
    <n v="11.62"/>
    <s v="No"/>
    <x v="0"/>
    <s v="No"/>
    <n v="0"/>
    <s v="No"/>
    <x v="0"/>
    <x v="0"/>
    <d v="2002-10-11T00:00:00"/>
    <x v="2082"/>
    <x v="1"/>
    <s v="tier - 2"/>
    <x v="2"/>
    <x v="42"/>
  </r>
  <r>
    <s v="Id2084"/>
    <s v="Krista L"/>
    <n v="22.6"/>
    <n v="6.04"/>
    <s v="No"/>
    <x v="0"/>
    <s v="No"/>
    <n v="1"/>
    <s v="No"/>
    <x v="2"/>
    <x v="1"/>
    <d v="1998-08-19T00:00:00"/>
    <x v="2083"/>
    <x v="1"/>
    <s v="tier - 1"/>
    <x v="3"/>
    <x v="35"/>
  </r>
  <r>
    <s v="Id2085"/>
    <s v="Denise"/>
    <n v="28.785"/>
    <n v="8.82"/>
    <s v="No"/>
    <x v="0"/>
    <s v="No"/>
    <n v="0"/>
    <s v="No"/>
    <x v="1"/>
    <x v="0"/>
    <d v="2002-07-29T00:00:00"/>
    <x v="2084"/>
    <x v="1"/>
    <s v="tier - 1"/>
    <x v="2"/>
    <x v="42"/>
  </r>
  <r>
    <s v="Id2086"/>
    <s v="Ariel"/>
    <n v="50.38"/>
    <n v="5.8"/>
    <s v="No"/>
    <x v="0"/>
    <s v="No"/>
    <n v="0"/>
    <s v="No"/>
    <x v="0"/>
    <x v="1"/>
    <d v="1999-12-21T00:00:00"/>
    <x v="2085"/>
    <x v="1"/>
    <s v="tier - 2"/>
    <x v="0"/>
    <x v="21"/>
  </r>
  <r>
    <s v="Id2087"/>
    <s v="Jeremy"/>
    <n v="35.200000000000003"/>
    <n v="4.28"/>
    <s v="No"/>
    <x v="0"/>
    <s v="No"/>
    <n v="0"/>
    <s v="No"/>
    <x v="0"/>
    <x v="2"/>
    <d v="1999-08-12T00:00:00"/>
    <x v="2086"/>
    <x v="1"/>
    <s v="tier - 2"/>
    <x v="3"/>
    <x v="21"/>
  </r>
  <r>
    <s v="Id2088"/>
    <s v="Rosalie"/>
    <n v="35.72"/>
    <n v="5.5"/>
    <s v="yes"/>
    <x v="0"/>
    <s v="No"/>
    <n v="0"/>
    <s v="No"/>
    <x v="0"/>
    <x v="2"/>
    <d v="2001-08-03T00:00:00"/>
    <x v="2087"/>
    <x v="1"/>
    <s v="tier - 3"/>
    <x v="1"/>
    <x v="46"/>
  </r>
  <r>
    <s v="Id2089"/>
    <s v="Jay"/>
    <n v="24.51"/>
    <n v="4.6900000000000004"/>
    <s v="No"/>
    <x v="0"/>
    <s v="No"/>
    <n v="0"/>
    <s v="No"/>
    <x v="2"/>
    <x v="2"/>
    <d v="1999-10-10T00:00:00"/>
    <x v="2088"/>
    <x v="1"/>
    <s v="tier - 1"/>
    <x v="9"/>
    <x v="21"/>
  </r>
  <r>
    <s v="Id2090"/>
    <s v="Vitaliy"/>
    <n v="23.844999999999999"/>
    <n v="4.43"/>
    <s v="No"/>
    <x v="0"/>
    <s v="No"/>
    <n v="0"/>
    <s v="No"/>
    <x v="2"/>
    <x v="2"/>
    <d v="1999-12-17T00:00:00"/>
    <x v="2089"/>
    <x v="1"/>
    <s v="tier - 1"/>
    <x v="7"/>
    <x v="21"/>
  </r>
  <r>
    <s v="Id2091"/>
    <s v="Benjamin W."/>
    <n v="15.68"/>
    <n v="6.16"/>
    <s v="yes"/>
    <x v="0"/>
    <s v="No"/>
    <n v="1"/>
    <s v="No"/>
    <x v="3"/>
    <x v="1"/>
    <d v="1988-10-12T00:00:00"/>
    <x v="2090"/>
    <x v="1"/>
    <s v="tier - 2"/>
    <x v="0"/>
    <x v="24"/>
  </r>
  <r>
    <s v="Id2092"/>
    <s v="Jesse"/>
    <n v="32.395000000000003"/>
    <n v="6.66"/>
    <s v="No"/>
    <x v="0"/>
    <s v="No"/>
    <n v="0"/>
    <s v="No"/>
    <x v="0"/>
    <x v="0"/>
    <d v="2002-08-05T00:00:00"/>
    <x v="2091"/>
    <x v="1"/>
    <s v="tier - 1"/>
    <x v="1"/>
    <x v="42"/>
  </r>
  <r>
    <s v="Id2093"/>
    <s v="Mark"/>
    <n v="23.655000000000001"/>
    <n v="5.92"/>
    <s v="No"/>
    <x v="0"/>
    <s v="No"/>
    <n v="1"/>
    <s v="No"/>
    <x v="2"/>
    <x v="1"/>
    <d v="1998-07-21T00:00:00"/>
    <x v="2092"/>
    <x v="2"/>
    <s v="tier - 3"/>
    <x v="1"/>
    <x v="35"/>
  </r>
  <r>
    <s v="Id2094"/>
    <s v="Lauren"/>
    <n v="28.4"/>
    <n v="5.97"/>
    <s v="No"/>
    <x v="0"/>
    <s v="Yes"/>
    <n v="1"/>
    <s v="No"/>
    <x v="1"/>
    <x v="1"/>
    <d v="2003-11-18T00:00:00"/>
    <x v="2093"/>
    <x v="1"/>
    <s v="tier - 3"/>
    <x v="3"/>
    <x v="39"/>
  </r>
  <r>
    <s v="Id2095"/>
    <s v="Massimiliano"/>
    <n v="35.42"/>
    <n v="4.6399999999999997"/>
    <s v="yes"/>
    <x v="0"/>
    <s v="No"/>
    <n v="0"/>
    <s v="No"/>
    <x v="0"/>
    <x v="2"/>
    <d v="1996-09-17T00:00:00"/>
    <x v="2094"/>
    <x v="1"/>
    <s v="tier - 1"/>
    <x v="0"/>
    <x v="45"/>
  </r>
  <r>
    <s v="Id2096"/>
    <s v="Josh"/>
    <n v="26.18"/>
    <n v="6.12"/>
    <s v="No"/>
    <x v="1"/>
    <s v="No"/>
    <n v="1"/>
    <s v="No"/>
    <x v="1"/>
    <x v="1"/>
    <d v="2004-12-06T00:00:00"/>
    <x v="2095"/>
    <x v="1"/>
    <s v="tier - 3"/>
    <x v="0"/>
    <x v="44"/>
  </r>
  <r>
    <s v="Id2097"/>
    <s v="Kiyokatsu"/>
    <n v="20.8"/>
    <n v="4.87"/>
    <s v="yes"/>
    <x v="0"/>
    <s v="No"/>
    <n v="0"/>
    <s v="No"/>
    <x v="2"/>
    <x v="2"/>
    <d v="1996-06-28T00:00:00"/>
    <x v="2096"/>
    <x v="0"/>
    <s v="tier - 2"/>
    <x v="3"/>
    <x v="45"/>
  </r>
  <r>
    <s v="Id2098"/>
    <s v="Amanda L"/>
    <n v="15.82"/>
    <n v="4.5999999999999996"/>
    <s v="No"/>
    <x v="0"/>
    <s v="No"/>
    <n v="0"/>
    <s v="No"/>
    <x v="3"/>
    <x v="2"/>
    <d v="1989-10-05T00:00:00"/>
    <x v="2097"/>
    <x v="1"/>
    <s v="tier - 1"/>
    <x v="0"/>
    <x v="4"/>
  </r>
  <r>
    <s v="Id2099"/>
    <s v="Matthew"/>
    <n v="17.670000000000002"/>
    <n v="4.78"/>
    <s v="No"/>
    <x v="0"/>
    <s v="No"/>
    <n v="0"/>
    <s v="No"/>
    <x v="3"/>
    <x v="2"/>
    <d v="1991-07-16T00:00:00"/>
    <x v="2098"/>
    <x v="1"/>
    <s v="tier - 1"/>
    <x v="0"/>
    <x v="3"/>
  </r>
  <r>
    <s v="Id2100"/>
    <s v="Julia M"/>
    <n v="31.92"/>
    <n v="11.05"/>
    <s v="No"/>
    <x v="0"/>
    <s v="No"/>
    <n v="0"/>
    <s v="No"/>
    <x v="0"/>
    <x v="0"/>
    <d v="2002-09-12T00:00:00"/>
    <x v="2099"/>
    <x v="1"/>
    <s v="tier - 1"/>
    <x v="1"/>
    <x v="42"/>
  </r>
  <r>
    <s v="Id2101"/>
    <s v="Rhea"/>
    <n v="28.975000000000001"/>
    <n v="7.62"/>
    <s v="No"/>
    <x v="0"/>
    <s v="No"/>
    <n v="0"/>
    <s v="No"/>
    <x v="1"/>
    <x v="0"/>
    <d v="2002-06-15T00:00:00"/>
    <x v="2100"/>
    <x v="1"/>
    <s v="tier - 1"/>
    <x v="1"/>
    <x v="42"/>
  </r>
  <r>
    <s v="Id2102"/>
    <s v="Justin"/>
    <n v="31.73"/>
    <n v="4.78"/>
    <s v="yes"/>
    <x v="1"/>
    <s v="No"/>
    <n v="2"/>
    <s v="No"/>
    <x v="0"/>
    <x v="2"/>
    <d v="2000-09-11T00:00:00"/>
    <x v="2101"/>
    <x v="1"/>
    <s v="tier - 3"/>
    <x v="4"/>
    <x v="43"/>
  </r>
  <r>
    <s v="Id2103"/>
    <s v="Shamus M."/>
    <n v="28.88"/>
    <n v="6.09"/>
    <s v="yes"/>
    <x v="1"/>
    <s v="No"/>
    <n v="2"/>
    <s v="No"/>
    <x v="1"/>
    <x v="1"/>
    <d v="2000-08-30T00:00:00"/>
    <x v="2102"/>
    <x v="1"/>
    <s v="tier - 2"/>
    <x v="11"/>
    <x v="43"/>
  </r>
  <r>
    <s v="Id2104"/>
    <s v="Mike"/>
    <n v="25.555"/>
    <n v="5.1100000000000003"/>
    <s v="No"/>
    <x v="0"/>
    <s v="Yes"/>
    <n v="1"/>
    <s v="No"/>
    <x v="1"/>
    <x v="2"/>
    <d v="2003-09-10T00:00:00"/>
    <x v="2103"/>
    <x v="1"/>
    <s v="tier - 3"/>
    <x v="1"/>
    <x v="39"/>
  </r>
  <r>
    <s v="Id2105"/>
    <s v="Mary Beth"/>
    <n v="37.29"/>
    <n v="4.46"/>
    <s v="No"/>
    <x v="1"/>
    <s v="No"/>
    <n v="1"/>
    <s v="No"/>
    <x v="0"/>
    <x v="2"/>
    <d v="2004-11-12T00:00:00"/>
    <x v="2104"/>
    <x v="1"/>
    <s v="tier - 1"/>
    <x v="0"/>
    <x v="44"/>
  </r>
  <r>
    <s v="Id2106"/>
    <s v="Erin"/>
    <n v="40.28"/>
    <n v="6.11"/>
    <s v="No"/>
    <x v="1"/>
    <s v="No"/>
    <n v="1"/>
    <s v="No"/>
    <x v="0"/>
    <x v="1"/>
    <d v="2004-06-25T00:00:00"/>
    <x v="2105"/>
    <x v="1"/>
    <s v="tier - 1"/>
    <x v="2"/>
    <x v="44"/>
  </r>
  <r>
    <s v="Id2107"/>
    <s v="Hallie"/>
    <n v="40.185000000000002"/>
    <n v="4.66"/>
    <s v="No"/>
    <x v="1"/>
    <s v="No"/>
    <n v="1"/>
    <s v="No"/>
    <x v="0"/>
    <x v="2"/>
    <d v="2004-09-13T00:00:00"/>
    <x v="2106"/>
    <x v="1"/>
    <s v="tier - 1"/>
    <x v="2"/>
    <x v="44"/>
  </r>
  <r>
    <s v="Id2108"/>
    <s v="Paige P"/>
    <n v="23.57"/>
    <n v="6.14"/>
    <s v="No"/>
    <x v="0"/>
    <s v="No"/>
    <n v="0"/>
    <s v="No"/>
    <x v="2"/>
    <x v="1"/>
    <d v="1994-09-17T00:00:00"/>
    <x v="2107"/>
    <x v="1"/>
    <s v="tier - 2"/>
    <x v="0"/>
    <x v="6"/>
  </r>
  <r>
    <s v="Id2109"/>
    <s v="Ji"/>
    <n v="35.625"/>
    <n v="6.21"/>
    <s v="No"/>
    <x v="1"/>
    <s v="No"/>
    <n v="1"/>
    <s v="No"/>
    <x v="0"/>
    <x v="1"/>
    <d v="2004-07-27T00:00:00"/>
    <x v="2108"/>
    <x v="1"/>
    <s v="tier - 2"/>
    <x v="2"/>
    <x v="44"/>
  </r>
  <r>
    <s v="Id2110"/>
    <s v="Carissa A"/>
    <n v="33.155000000000001"/>
    <n v="4.5999999999999996"/>
    <s v="No"/>
    <x v="1"/>
    <s v="No"/>
    <n v="1"/>
    <s v="No"/>
    <x v="0"/>
    <x v="2"/>
    <d v="2004-08-06T00:00:00"/>
    <x v="2109"/>
    <x v="1"/>
    <s v="tier - 2"/>
    <x v="2"/>
    <x v="44"/>
  </r>
  <r>
    <s v="Id2111"/>
    <s v="Mona"/>
    <n v="31.92"/>
    <n v="5.04"/>
    <s v="No"/>
    <x v="1"/>
    <s v="No"/>
    <n v="1"/>
    <s v="No"/>
    <x v="0"/>
    <x v="2"/>
    <d v="2004-12-13T00:00:00"/>
    <x v="2110"/>
    <x v="1"/>
    <s v="tier - 3"/>
    <x v="2"/>
    <x v="44"/>
  </r>
  <r>
    <s v="Id2112"/>
    <s v="Kristin R."/>
    <n v="30.305"/>
    <n v="5.08"/>
    <s v="No"/>
    <x v="1"/>
    <s v="No"/>
    <n v="1"/>
    <s v="No"/>
    <x v="0"/>
    <x v="2"/>
    <d v="2004-07-28T00:00:00"/>
    <x v="2111"/>
    <x v="1"/>
    <s v="tier - 2"/>
    <x v="2"/>
    <x v="44"/>
  </r>
  <r>
    <s v="Id2113"/>
    <s v="Beth"/>
    <n v="30.114999999999998"/>
    <n v="4.38"/>
    <s v="No"/>
    <x v="1"/>
    <s v="No"/>
    <n v="1"/>
    <s v="No"/>
    <x v="0"/>
    <x v="2"/>
    <d v="2004-07-06T00:00:00"/>
    <x v="2112"/>
    <x v="1"/>
    <s v="tier - 2"/>
    <x v="2"/>
    <x v="44"/>
  </r>
  <r>
    <s v="Id2114"/>
    <s v="Allison"/>
    <n v="24.09"/>
    <n v="4.79"/>
    <s v="No"/>
    <x v="1"/>
    <s v="No"/>
    <n v="1"/>
    <s v="No"/>
    <x v="2"/>
    <x v="2"/>
    <d v="2004-08-27T00:00:00"/>
    <x v="2113"/>
    <x v="1"/>
    <s v="tier - 3"/>
    <x v="0"/>
    <x v="44"/>
  </r>
  <r>
    <s v="Id2115"/>
    <s v="Ashley E"/>
    <n v="28.215"/>
    <n v="4.21"/>
    <s v="No"/>
    <x v="1"/>
    <s v="No"/>
    <n v="1"/>
    <s v="No"/>
    <x v="1"/>
    <x v="2"/>
    <d v="2004-09-12T00:00:00"/>
    <x v="2114"/>
    <x v="1"/>
    <s v="tier - 2"/>
    <x v="2"/>
    <x v="44"/>
  </r>
  <r>
    <s v="Id2116"/>
    <s v="Hilary K."/>
    <n v="26.315000000000001"/>
    <n v="5.47"/>
    <s v="No"/>
    <x v="1"/>
    <s v="No"/>
    <n v="1"/>
    <s v="No"/>
    <x v="1"/>
    <x v="2"/>
    <d v="2004-06-03T00:00:00"/>
    <x v="2115"/>
    <x v="1"/>
    <s v="tier - 1"/>
    <x v="8"/>
    <x v="39"/>
  </r>
  <r>
    <s v="Id2117"/>
    <s v="Dominique"/>
    <n v="25.08"/>
    <n v="5.09"/>
    <s v="No"/>
    <x v="1"/>
    <s v="No"/>
    <n v="1"/>
    <s v="No"/>
    <x v="1"/>
    <x v="2"/>
    <d v="2004-09-07T00:00:00"/>
    <x v="2116"/>
    <x v="1"/>
    <s v="tier - 3"/>
    <x v="2"/>
    <x v="44"/>
  </r>
  <r>
    <s v="Id2118"/>
    <s v="Carlos I"/>
    <n v="15.41"/>
    <n v="5.08"/>
    <s v="No"/>
    <x v="0"/>
    <s v="No"/>
    <n v="0"/>
    <s v="No"/>
    <x v="3"/>
    <x v="2"/>
    <d v="1991-09-16T00:00:00"/>
    <x v="2117"/>
    <x v="1"/>
    <s v="tier - 2"/>
    <x v="1"/>
    <x v="3"/>
  </r>
  <r>
    <s v="Id2119"/>
    <s v="Matthew"/>
    <n v="23.83"/>
    <n v="5.68"/>
    <s v="No"/>
    <x v="0"/>
    <s v="No"/>
    <n v="0"/>
    <s v="No"/>
    <x v="2"/>
    <x v="2"/>
    <d v="1994-09-27T00:00:00"/>
    <x v="2118"/>
    <x v="1"/>
    <s v="tier - 2"/>
    <x v="0"/>
    <x v="6"/>
  </r>
  <r>
    <s v="Id2120"/>
    <s v="Kara"/>
    <n v="36"/>
    <n v="4.66"/>
    <s v="No"/>
    <x v="1"/>
    <s v="No"/>
    <n v="1"/>
    <s v="No"/>
    <x v="0"/>
    <x v="2"/>
    <d v="2000-06-23T00:00:00"/>
    <x v="2119"/>
    <x v="1"/>
    <s v="tier - 2"/>
    <x v="3"/>
    <x v="43"/>
  </r>
  <r>
    <s v="Id2121"/>
    <s v="Sarah S"/>
    <n v="28.82"/>
    <n v="5.59"/>
    <s v="No"/>
    <x v="1"/>
    <s v="No"/>
    <n v="1"/>
    <s v="No"/>
    <x v="1"/>
    <x v="2"/>
    <d v="2000-10-10T00:00:00"/>
    <x v="2120"/>
    <x v="1"/>
    <s v="tier - 2"/>
    <x v="0"/>
    <x v="43"/>
  </r>
  <r>
    <s v="Id2122"/>
    <s v="Shauna R."/>
    <n v="28.05"/>
    <n v="6.2"/>
    <s v="No"/>
    <x v="1"/>
    <s v="No"/>
    <n v="1"/>
    <s v="No"/>
    <x v="1"/>
    <x v="1"/>
    <d v="2000-10-29T00:00:00"/>
    <x v="2121"/>
    <x v="1"/>
    <s v="tier - 3"/>
    <x v="0"/>
    <x v="43"/>
  </r>
  <r>
    <s v="Id2123"/>
    <s v="Lindsay J."/>
    <n v="27.1"/>
    <n v="4.45"/>
    <s v="No"/>
    <x v="1"/>
    <s v="No"/>
    <n v="1"/>
    <s v="No"/>
    <x v="1"/>
    <x v="2"/>
    <d v="2000-11-22T00:00:00"/>
    <x v="2122"/>
    <x v="1"/>
    <s v="tier - 2"/>
    <x v="3"/>
    <x v="43"/>
  </r>
  <r>
    <s v="Id2124"/>
    <s v="Danya A."/>
    <n v="24.3"/>
    <n v="6.1"/>
    <s v="yes"/>
    <x v="1"/>
    <s v="No"/>
    <n v="1"/>
    <s v="No"/>
    <x v="2"/>
    <x v="1"/>
    <d v="2000-12-27T00:00:00"/>
    <x v="2123"/>
    <x v="1"/>
    <s v="tier - 3"/>
    <x v="3"/>
    <x v="43"/>
  </r>
  <r>
    <s v="Id2125"/>
    <s v="Lorraine"/>
    <n v="30.72"/>
    <n v="6.06"/>
    <s v="No"/>
    <x v="1"/>
    <s v="No"/>
    <n v="1"/>
    <s v="No"/>
    <x v="0"/>
    <x v="1"/>
    <d v="2004-08-04T00:00:00"/>
    <x v="2124"/>
    <x v="1"/>
    <s v="tier - 1"/>
    <x v="3"/>
    <x v="44"/>
  </r>
  <r>
    <s v="Id2126"/>
    <s v="Jennifer L."/>
    <n v="37.43"/>
    <n v="4.5599999999999996"/>
    <s v="No"/>
    <x v="0"/>
    <s v="Yes"/>
    <n v="1"/>
    <s v="No"/>
    <x v="0"/>
    <x v="2"/>
    <d v="2003-08-19T00:00:00"/>
    <x v="2125"/>
    <x v="1"/>
    <s v="tier - 1"/>
    <x v="1"/>
    <x v="39"/>
  </r>
  <r>
    <s v="Id2127"/>
    <s v="Jesus Sr."/>
    <n v="25.74"/>
    <n v="6.41"/>
    <s v="yes"/>
    <x v="0"/>
    <s v="Yes"/>
    <n v="1"/>
    <s v="No"/>
    <x v="1"/>
    <x v="0"/>
    <d v="1997-11-03T00:00:00"/>
    <x v="2126"/>
    <x v="2"/>
    <s v="tier - 1"/>
    <x v="0"/>
    <x v="30"/>
  </r>
  <r>
    <s v="Id2128"/>
    <s v="Kristen"/>
    <n v="36.575000000000003"/>
    <n v="5.57"/>
    <s v="No"/>
    <x v="0"/>
    <s v="Yes"/>
    <n v="1"/>
    <s v="No"/>
    <x v="0"/>
    <x v="2"/>
    <d v="2003-10-26T00:00:00"/>
    <x v="2127"/>
    <x v="1"/>
    <s v="tier - 2"/>
    <x v="1"/>
    <x v="39"/>
  </r>
  <r>
    <s v="Id2129"/>
    <s v="Catherine C."/>
    <n v="35.15"/>
    <n v="5.47"/>
    <s v="No"/>
    <x v="0"/>
    <s v="Yes"/>
    <n v="1"/>
    <s v="No"/>
    <x v="0"/>
    <x v="2"/>
    <d v="2003-08-01T00:00:00"/>
    <x v="2128"/>
    <x v="1"/>
    <s v="tier - 3"/>
    <x v="1"/>
    <x v="39"/>
  </r>
  <r>
    <s v="Id2130"/>
    <s v="Paula"/>
    <n v="32.11"/>
    <n v="4.43"/>
    <s v="No"/>
    <x v="0"/>
    <s v="Yes"/>
    <n v="1"/>
    <s v="No"/>
    <x v="0"/>
    <x v="2"/>
    <d v="2003-09-22T00:00:00"/>
    <x v="2129"/>
    <x v="1"/>
    <s v="tier - 3"/>
    <x v="1"/>
    <x v="39"/>
  </r>
  <r>
    <s v="Id2131"/>
    <s v="Evan"/>
    <n v="30.495000000000001"/>
    <n v="4.95"/>
    <s v="No"/>
    <x v="0"/>
    <s v="Yes"/>
    <n v="1"/>
    <s v="No"/>
    <x v="0"/>
    <x v="2"/>
    <d v="2003-06-30T00:00:00"/>
    <x v="2130"/>
    <x v="1"/>
    <s v="tier - 1"/>
    <x v="1"/>
    <x v="39"/>
  </r>
  <r>
    <s v="Id2132"/>
    <s v="Nathan J"/>
    <n v="29.24"/>
    <n v="4.04"/>
    <s v="No"/>
    <x v="1"/>
    <s v="No"/>
    <n v="1"/>
    <s v="No"/>
    <x v="1"/>
    <x v="2"/>
    <d v="2004-08-04T00:00:00"/>
    <x v="2131"/>
    <x v="1"/>
    <s v="tier - 1"/>
    <x v="1"/>
    <x v="44"/>
  </r>
  <r>
    <s v="Id2133"/>
    <s v="Ashley M"/>
    <n v="22.515000000000001"/>
    <n v="5.93"/>
    <s v="No"/>
    <x v="0"/>
    <s v="Yes"/>
    <n v="1"/>
    <s v="No"/>
    <x v="2"/>
    <x v="1"/>
    <d v="2003-10-30T00:00:00"/>
    <x v="2132"/>
    <x v="1"/>
    <s v="tier - 3"/>
    <x v="1"/>
    <x v="39"/>
  </r>
  <r>
    <s v="Id2134"/>
    <s v="Jason"/>
    <n v="15.65"/>
    <n v="4.2300000000000004"/>
    <s v="No"/>
    <x v="0"/>
    <s v="No"/>
    <n v="0"/>
    <s v="No"/>
    <x v="3"/>
    <x v="2"/>
    <d v="1989-10-21T00:00:00"/>
    <x v="2133"/>
    <x v="1"/>
    <s v="tier - 2"/>
    <x v="0"/>
    <x v="4"/>
  </r>
  <r>
    <s v="Id2135"/>
    <s v="Marshall"/>
    <n v="27.36"/>
    <n v="5.59"/>
    <s v="yes"/>
    <x v="0"/>
    <s v="No"/>
    <n v="0"/>
    <s v="No"/>
    <x v="1"/>
    <x v="2"/>
    <d v="2001-09-28T00:00:00"/>
    <x v="2134"/>
    <x v="1"/>
    <s v="tier - 1"/>
    <x v="4"/>
    <x v="46"/>
  </r>
  <r>
    <s v="Id2136"/>
    <s v="Lavar"/>
    <n v="22.3"/>
    <n v="4.8899999999999997"/>
    <s v="yes"/>
    <x v="0"/>
    <s v="No"/>
    <n v="0"/>
    <s v="No"/>
    <x v="2"/>
    <x v="2"/>
    <d v="2001-06-22T00:00:00"/>
    <x v="2135"/>
    <x v="2"/>
    <s v="tier - 2"/>
    <x v="3"/>
    <x v="46"/>
  </r>
  <r>
    <s v="Id2137"/>
    <s v="Charlie T."/>
    <n v="26.03"/>
    <n v="5.81"/>
    <s v="yes"/>
    <x v="0"/>
    <s v="No"/>
    <n v="0"/>
    <s v="No"/>
    <x v="1"/>
    <x v="1"/>
    <d v="2001-07-14T00:00:00"/>
    <x v="2136"/>
    <x v="2"/>
    <s v="tier - 2"/>
    <x v="9"/>
    <x v="46"/>
  </r>
  <r>
    <s v="Id2138"/>
    <s v=".  Lauren"/>
    <n v="27.74"/>
    <n v="4.29"/>
    <s v="No"/>
    <x v="1"/>
    <s v="No"/>
    <n v="1"/>
    <s v="No"/>
    <x v="1"/>
    <x v="2"/>
    <d v="2004-12-12T00:00:00"/>
    <x v="2137"/>
    <x v="2"/>
    <s v="tier - 2"/>
    <x v="15"/>
    <x v="44"/>
  </r>
  <r>
    <s v="Id2139"/>
    <s v="Arthur"/>
    <n v="32.11"/>
    <n v="4.03"/>
    <s v="yes"/>
    <x v="1"/>
    <s v="No"/>
    <n v="2"/>
    <s v="No"/>
    <x v="0"/>
    <x v="2"/>
    <d v="2000-12-26T00:00:00"/>
    <x v="2138"/>
    <x v="2"/>
    <s v="tier - 3"/>
    <x v="1"/>
    <x v="43"/>
  </r>
  <r>
    <s v="Id2140"/>
    <s v="Thomas"/>
    <n v="25.175000000000001"/>
    <n v="6.29"/>
    <s v="yes"/>
    <x v="1"/>
    <s v="No"/>
    <n v="2"/>
    <s v="No"/>
    <x v="1"/>
    <x v="1"/>
    <d v="2000-11-02T00:00:00"/>
    <x v="2139"/>
    <x v="2"/>
    <s v="tier - 3"/>
    <x v="1"/>
    <x v="43"/>
  </r>
  <r>
    <s v="Id2141"/>
    <s v="Jennifer"/>
    <n v="39.49"/>
    <n v="4.4800000000000004"/>
    <s v="yes"/>
    <x v="0"/>
    <s v="No"/>
    <n v="0"/>
    <s v="No"/>
    <x v="0"/>
    <x v="2"/>
    <d v="2001-12-04T00:00:00"/>
    <x v="2140"/>
    <x v="2"/>
    <s v="tier - 2"/>
    <x v="0"/>
    <x v="46"/>
  </r>
  <r>
    <s v="Id2142"/>
    <s v="Tammy"/>
    <n v="34.869999999999997"/>
    <n v="5.51"/>
    <s v="yes"/>
    <x v="0"/>
    <s v="No"/>
    <n v="0"/>
    <s v="No"/>
    <x v="0"/>
    <x v="2"/>
    <d v="2001-07-06T00:00:00"/>
    <x v="2141"/>
    <x v="2"/>
    <s v="tier - 2"/>
    <x v="0"/>
    <x v="46"/>
  </r>
  <r>
    <s v="Id2143"/>
    <s v="Lena"/>
    <n v="34.6"/>
    <n v="4.5"/>
    <s v="yes"/>
    <x v="0"/>
    <s v="No"/>
    <n v="0"/>
    <s v="No"/>
    <x v="0"/>
    <x v="2"/>
    <d v="2001-06-01T00:00:00"/>
    <x v="2142"/>
    <x v="2"/>
    <s v="tier - 1"/>
    <x v="3"/>
    <x v="43"/>
  </r>
  <r>
    <s v="Id2144"/>
    <s v="Valentina"/>
    <n v="25.8"/>
    <n v="6.29"/>
    <s v="yes"/>
    <x v="0"/>
    <s v="No"/>
    <n v="0"/>
    <s v="No"/>
    <x v="1"/>
    <x v="1"/>
    <d v="2001-07-14T00:00:00"/>
    <x v="2143"/>
    <x v="2"/>
    <s v="tier - 2"/>
    <x v="3"/>
    <x v="46"/>
  </r>
  <r>
    <s v="Id2145"/>
    <s v="Russell N."/>
    <n v="35.86"/>
    <n v="4.33"/>
    <s v="No"/>
    <x v="0"/>
    <s v="No"/>
    <n v="1"/>
    <s v="No"/>
    <x v="0"/>
    <x v="2"/>
    <d v="1998-06-14T00:00:00"/>
    <x v="2144"/>
    <x v="2"/>
    <s v="tier - 2"/>
    <x v="0"/>
    <x v="35"/>
  </r>
  <r>
    <s v="Id2146"/>
    <s v="Scott R."/>
    <n v="40.47"/>
    <n v="11.15"/>
    <s v="No"/>
    <x v="0"/>
    <s v="No"/>
    <n v="0"/>
    <s v="No"/>
    <x v="0"/>
    <x v="0"/>
    <d v="2002-07-29T00:00:00"/>
    <x v="2145"/>
    <x v="2"/>
    <s v="tier - 3"/>
    <x v="4"/>
    <x v="42"/>
  </r>
  <r>
    <s v="Id2147"/>
    <s v="Jose Francisco Sr."/>
    <n v="32.01"/>
    <n v="6.45"/>
    <s v="No"/>
    <x v="0"/>
    <s v="No"/>
    <n v="1"/>
    <s v="No"/>
    <x v="0"/>
    <x v="0"/>
    <d v="1998-07-29T00:00:00"/>
    <x v="2146"/>
    <x v="2"/>
    <s v="tier - 1"/>
    <x v="0"/>
    <x v="35"/>
  </r>
  <r>
    <s v="Id2148"/>
    <s v="Paul J"/>
    <n v="33"/>
    <n v="9.27"/>
    <s v="No"/>
    <x v="0"/>
    <s v="No"/>
    <n v="0"/>
    <s v="No"/>
    <x v="0"/>
    <x v="0"/>
    <d v="2002-08-16T00:00:00"/>
    <x v="2147"/>
    <x v="2"/>
    <s v="tier - 3"/>
    <x v="3"/>
    <x v="42"/>
  </r>
  <r>
    <s v="Id2149"/>
    <s v="Adam"/>
    <n v="29.3"/>
    <n v="6.15"/>
    <s v="No"/>
    <x v="0"/>
    <s v="No"/>
    <n v="1"/>
    <s v="No"/>
    <x v="1"/>
    <x v="1"/>
    <d v="1998-11-29T00:00:00"/>
    <x v="2148"/>
    <x v="2"/>
    <s v="tier - 1"/>
    <x v="3"/>
    <x v="35"/>
  </r>
  <r>
    <s v="Id2150"/>
    <s v="Edward J."/>
    <n v="25.8"/>
    <n v="4.13"/>
    <s v="No"/>
    <x v="0"/>
    <s v="No"/>
    <n v="1"/>
    <s v="No"/>
    <x v="1"/>
    <x v="2"/>
    <d v="1998-08-05T00:00:00"/>
    <x v="2149"/>
    <x v="2"/>
    <s v="tier - 1"/>
    <x v="3"/>
    <x v="35"/>
  </r>
  <r>
    <s v="Id2151"/>
    <s v="Patrick A."/>
    <n v="23.4"/>
    <n v="4.24"/>
    <s v="No"/>
    <x v="0"/>
    <s v="No"/>
    <n v="1"/>
    <s v="No"/>
    <x v="2"/>
    <x v="2"/>
    <d v="1998-09-28T00:00:00"/>
    <x v="2150"/>
    <x v="2"/>
    <s v="tier - 3"/>
    <x v="3"/>
    <x v="35"/>
  </r>
  <r>
    <s v="Id2152"/>
    <s v="Geraint H"/>
    <n v="27.93"/>
    <n v="9.8800000000000008"/>
    <s v="No"/>
    <x v="0"/>
    <s v="No"/>
    <n v="0"/>
    <s v="No"/>
    <x v="1"/>
    <x v="0"/>
    <d v="2002-10-29T00:00:00"/>
    <x v="2151"/>
    <x v="2"/>
    <s v="tier - 2"/>
    <x v="4"/>
    <x v="42"/>
  </r>
  <r>
    <s v="Id2153"/>
    <s v="Dj"/>
    <n v="22"/>
    <n v="9.5"/>
    <s v="No"/>
    <x v="0"/>
    <s v="No"/>
    <n v="0"/>
    <s v="No"/>
    <x v="2"/>
    <x v="0"/>
    <d v="2002-07-07T00:00:00"/>
    <x v="2152"/>
    <x v="2"/>
    <s v="tier - 1"/>
    <x v="3"/>
    <x v="42"/>
  </r>
  <r>
    <s v="Id2154"/>
    <s v="Zachary A"/>
    <n v="36.86"/>
    <n v="4.97"/>
    <s v="yes"/>
    <x v="0"/>
    <s v="No"/>
    <n v="0"/>
    <s v="No"/>
    <x v="0"/>
    <x v="2"/>
    <d v="2001-10-09T00:00:00"/>
    <x v="2153"/>
    <x v="2"/>
    <s v="tier - 2"/>
    <x v="1"/>
    <x v="46"/>
  </r>
  <r>
    <s v="Id2155"/>
    <s v="Brian W."/>
    <n v="31.254999999999999"/>
    <n v="5.49"/>
    <s v="yes"/>
    <x v="0"/>
    <s v="No"/>
    <n v="0"/>
    <s v="No"/>
    <x v="0"/>
    <x v="2"/>
    <d v="2001-06-03T00:00:00"/>
    <x v="2154"/>
    <x v="2"/>
    <s v="tier - 3"/>
    <x v="1"/>
    <x v="43"/>
  </r>
  <r>
    <s v="Id2156"/>
    <s v="Joe"/>
    <n v="23.06"/>
    <n v="4.47"/>
    <s v="No"/>
    <x v="0"/>
    <s v="No"/>
    <n v="0"/>
    <s v="No"/>
    <x v="2"/>
    <x v="2"/>
    <d v="1994-12-06T00:00:00"/>
    <x v="2155"/>
    <x v="2"/>
    <s v="tier - 3"/>
    <x v="0"/>
    <x v="6"/>
  </r>
  <r>
    <s v="Id2157"/>
    <s v="Stephen"/>
    <n v="28.975000000000001"/>
    <n v="4.34"/>
    <s v="yes"/>
    <x v="0"/>
    <s v="No"/>
    <n v="0"/>
    <s v="No"/>
    <x v="1"/>
    <x v="2"/>
    <d v="2001-08-10T00:00:00"/>
    <x v="2156"/>
    <x v="2"/>
    <s v="tier - 1"/>
    <x v="1"/>
    <x v="46"/>
  </r>
  <r>
    <s v="Id2158"/>
    <s v="Ellen L."/>
    <n v="33.299999999999997"/>
    <n v="9.49"/>
    <s v="No"/>
    <x v="0"/>
    <s v="No"/>
    <n v="0"/>
    <s v="No"/>
    <x v="0"/>
    <x v="0"/>
    <d v="2002-11-21T00:00:00"/>
    <x v="2157"/>
    <x v="2"/>
    <s v="tier - 1"/>
    <x v="3"/>
    <x v="42"/>
  </r>
  <r>
    <s v="Id2159"/>
    <s v="Cindy"/>
    <n v="33"/>
    <n v="10.16"/>
    <s v="No"/>
    <x v="0"/>
    <s v="No"/>
    <n v="0"/>
    <s v="No"/>
    <x v="0"/>
    <x v="0"/>
    <d v="2002-11-29T00:00:00"/>
    <x v="2158"/>
    <x v="2"/>
    <s v="tier - 2"/>
    <x v="0"/>
    <x v="42"/>
  </r>
  <r>
    <s v="Id2160"/>
    <s v="Abigail R."/>
    <n v="31.46"/>
    <n v="11.19"/>
    <s v="No"/>
    <x v="0"/>
    <s v="No"/>
    <n v="0"/>
    <s v="No"/>
    <x v="0"/>
    <x v="0"/>
    <d v="2002-10-29T00:00:00"/>
    <x v="2159"/>
    <x v="2"/>
    <s v="tier - 1"/>
    <x v="0"/>
    <x v="42"/>
  </r>
  <r>
    <s v="Id2161"/>
    <s v="Amy L."/>
    <n v="29.6"/>
    <n v="11.03"/>
    <s v="No"/>
    <x v="0"/>
    <s v="No"/>
    <n v="0"/>
    <s v="No"/>
    <x v="1"/>
    <x v="0"/>
    <d v="2002-10-22T00:00:00"/>
    <x v="2160"/>
    <x v="2"/>
    <s v="tier - 2"/>
    <x v="3"/>
    <x v="42"/>
  </r>
  <r>
    <s v="Id2162"/>
    <s v="Amy"/>
    <n v="22.05"/>
    <n v="4.43"/>
    <s v="yes"/>
    <x v="0"/>
    <s v="No"/>
    <n v="0"/>
    <s v="No"/>
    <x v="2"/>
    <x v="2"/>
    <d v="1996-12-02T00:00:00"/>
    <x v="2161"/>
    <x v="2"/>
    <s v="tier - 3"/>
    <x v="1"/>
    <x v="45"/>
  </r>
  <r>
    <s v="Id2163"/>
    <s v=".  Grace H"/>
    <n v="27.06"/>
    <n v="6.14"/>
    <s v="No"/>
    <x v="1"/>
    <s v="No"/>
    <n v="1"/>
    <s v="No"/>
    <x v="1"/>
    <x v="1"/>
    <d v="2004-10-27T00:00:00"/>
    <x v="2162"/>
    <x v="2"/>
    <s v="tier - 1"/>
    <x v="15"/>
    <x v="44"/>
  </r>
  <r>
    <s v="Id2164"/>
    <s v="Caitie J."/>
    <n v="20.49"/>
    <n v="4.87"/>
    <s v="No"/>
    <x v="0"/>
    <s v="No"/>
    <n v="0"/>
    <s v="No"/>
    <x v="2"/>
    <x v="2"/>
    <d v="1994-07-06T00:00:00"/>
    <x v="2163"/>
    <x v="2"/>
    <s v="tier - 2"/>
    <x v="1"/>
    <x v="6"/>
  </r>
  <r>
    <s v="Id2165"/>
    <s v="Benjamin"/>
    <n v="28.4"/>
    <n v="4.3"/>
    <s v="No"/>
    <x v="0"/>
    <s v="Yes"/>
    <n v="1"/>
    <s v="No"/>
    <x v="1"/>
    <x v="2"/>
    <d v="2003-12-20T00:00:00"/>
    <x v="2164"/>
    <x v="2"/>
    <s v="tier - 2"/>
    <x v="3"/>
    <x v="39"/>
  </r>
  <r>
    <s v="Id2166"/>
    <s v="Ian T"/>
    <n v="41.91"/>
    <n v="6.19"/>
    <s v="No"/>
    <x v="0"/>
    <s v="No"/>
    <n v="0"/>
    <s v="No"/>
    <x v="0"/>
    <x v="1"/>
    <d v="1999-09-12T00:00:00"/>
    <x v="2165"/>
    <x v="2"/>
    <s v="tier - 2"/>
    <x v="0"/>
    <x v="21"/>
  </r>
  <r>
    <s v="Id2167"/>
    <s v="Tadese"/>
    <n v="24.6"/>
    <n v="6.19"/>
    <s v="No"/>
    <x v="0"/>
    <s v="Yes"/>
    <n v="1"/>
    <s v="No"/>
    <x v="2"/>
    <x v="1"/>
    <d v="2003-11-04T00:00:00"/>
    <x v="2166"/>
    <x v="2"/>
    <s v="tier - 2"/>
    <x v="3"/>
    <x v="39"/>
  </r>
  <r>
    <s v="Id2168"/>
    <s v="Jonathan"/>
    <n v="20.9"/>
    <n v="5.12"/>
    <s v="No"/>
    <x v="0"/>
    <s v="Yes"/>
    <n v="1"/>
    <s v="No"/>
    <x v="2"/>
    <x v="2"/>
    <d v="2003-11-11T00:00:00"/>
    <x v="2167"/>
    <x v="2"/>
    <s v="tier - 3"/>
    <x v="3"/>
    <x v="39"/>
  </r>
  <r>
    <s v="Id2169"/>
    <s v="Dathan"/>
    <n v="34.4"/>
    <n v="4.04"/>
    <s v="No"/>
    <x v="0"/>
    <s v="No"/>
    <n v="0"/>
    <s v="No"/>
    <x v="0"/>
    <x v="2"/>
    <d v="1999-11-01T00:00:00"/>
    <x v="2168"/>
    <x v="2"/>
    <s v="tier - 2"/>
    <x v="3"/>
    <x v="21"/>
  </r>
  <r>
    <s v="Id2170"/>
    <s v="Eric"/>
    <n v="32.56"/>
    <n v="5.36"/>
    <s v="No"/>
    <x v="0"/>
    <s v="No"/>
    <n v="0"/>
    <s v="No"/>
    <x v="0"/>
    <x v="2"/>
    <d v="1999-08-17T00:00:00"/>
    <x v="2169"/>
    <x v="2"/>
    <s v="tier - 3"/>
    <x v="0"/>
    <x v="21"/>
  </r>
  <r>
    <s v="Id2171"/>
    <s v="Allison M"/>
    <n v="27.98"/>
    <n v="4.38"/>
    <s v="No"/>
    <x v="1"/>
    <s v="No"/>
    <n v="1"/>
    <s v="No"/>
    <x v="1"/>
    <x v="2"/>
    <d v="2004-06-19T00:00:00"/>
    <x v="2170"/>
    <x v="2"/>
    <s v="tier - 1"/>
    <x v="1"/>
    <x v="44"/>
  </r>
  <r>
    <s v="Id2172"/>
    <s v="Paul"/>
    <n v="26.51"/>
    <n v="4.58"/>
    <s v="No"/>
    <x v="0"/>
    <s v="No"/>
    <n v="0"/>
    <s v="No"/>
    <x v="1"/>
    <x v="2"/>
    <d v="1999-07-25T00:00:00"/>
    <x v="2171"/>
    <x v="2"/>
    <s v="tier - 3"/>
    <x v="0"/>
    <x v="21"/>
  </r>
  <r>
    <s v="Id2173"/>
    <s v="Aaron R"/>
    <n v="29.734999999999999"/>
    <n v="11.92"/>
    <s v="No"/>
    <x v="0"/>
    <s v="No"/>
    <n v="0"/>
    <s v="No"/>
    <x v="1"/>
    <x v="0"/>
    <d v="2002-10-13T00:00:00"/>
    <x v="2172"/>
    <x v="2"/>
    <s v="tier - 3"/>
    <x v="1"/>
    <x v="42"/>
  </r>
  <r>
    <s v="Id2174"/>
    <s v="Caitlin H."/>
    <n v="40.5"/>
    <n v="5.4"/>
    <s v="No"/>
    <x v="0"/>
    <s v="Yes"/>
    <n v="1"/>
    <s v="No"/>
    <x v="0"/>
    <x v="2"/>
    <d v="2003-12-19T00:00:00"/>
    <x v="2173"/>
    <x v="2"/>
    <s v="tier - 1"/>
    <x v="3"/>
    <x v="39"/>
  </r>
  <r>
    <s v="Id2175"/>
    <s v="Harald E."/>
    <n v="25.64"/>
    <n v="4.76"/>
    <s v="No"/>
    <x v="0"/>
    <s v="No"/>
    <n v="1"/>
    <s v="No"/>
    <x v="1"/>
    <x v="2"/>
    <d v="1998-09-07T00:00:00"/>
    <x v="2174"/>
    <x v="2"/>
    <s v="tier - 3"/>
    <x v="0"/>
    <x v="35"/>
  </r>
  <r>
    <s v="Id2176"/>
    <s v="Siobhan A."/>
    <n v="32.9"/>
    <n v="4.78"/>
    <s v="No"/>
    <x v="0"/>
    <s v="Yes"/>
    <n v="1"/>
    <s v="No"/>
    <x v="0"/>
    <x v="2"/>
    <d v="2003-10-26T00:00:00"/>
    <x v="2175"/>
    <x v="2"/>
    <s v="tier - 1"/>
    <x v="3"/>
    <x v="39"/>
  </r>
  <r>
    <s v="Id2177"/>
    <s v="Andrea J."/>
    <n v="29.8"/>
    <n v="4.26"/>
    <s v="No"/>
    <x v="0"/>
    <s v="Yes"/>
    <n v="1"/>
    <s v="No"/>
    <x v="1"/>
    <x v="2"/>
    <d v="2003-12-28T00:00:00"/>
    <x v="2176"/>
    <x v="2"/>
    <s v="tier - 1"/>
    <x v="3"/>
    <x v="39"/>
  </r>
  <r>
    <s v="Id2178"/>
    <s v="Marie"/>
    <n v="28.9"/>
    <n v="5.85"/>
    <s v="No"/>
    <x v="0"/>
    <s v="Yes"/>
    <n v="1"/>
    <s v="No"/>
    <x v="1"/>
    <x v="1"/>
    <d v="2003-06-25T00:00:00"/>
    <x v="2177"/>
    <x v="2"/>
    <s v="tier - 1"/>
    <x v="3"/>
    <x v="39"/>
  </r>
  <r>
    <s v="Id2179"/>
    <s v="Rachel A."/>
    <n v="24.7"/>
    <n v="5.32"/>
    <s v="No"/>
    <x v="0"/>
    <s v="Yes"/>
    <n v="1"/>
    <s v="No"/>
    <x v="2"/>
    <x v="2"/>
    <d v="2003-07-14T00:00:00"/>
    <x v="2178"/>
    <x v="2"/>
    <s v="tier - 2"/>
    <x v="3"/>
    <x v="39"/>
  </r>
  <r>
    <s v="Id2180"/>
    <s v="Emma"/>
    <n v="20.6"/>
    <n v="5.14"/>
    <s v="No"/>
    <x v="0"/>
    <s v="Yes"/>
    <n v="1"/>
    <s v="No"/>
    <x v="2"/>
    <x v="2"/>
    <d v="2003-10-09T00:00:00"/>
    <x v="2179"/>
    <x v="2"/>
    <s v="tier - 2"/>
    <x v="3"/>
    <x v="39"/>
  </r>
  <r>
    <s v="Id2181"/>
    <s v="Kiersten"/>
    <n v="18.600000000000001"/>
    <n v="5"/>
    <s v="No"/>
    <x v="0"/>
    <s v="Yes"/>
    <n v="1"/>
    <s v="No"/>
    <x v="2"/>
    <x v="2"/>
    <d v="2003-08-01T00:00:00"/>
    <x v="2180"/>
    <x v="2"/>
    <s v="tier - 2"/>
    <x v="3"/>
    <x v="39"/>
  </r>
  <r>
    <s v="Id2182"/>
    <s v="Rachael"/>
    <n v="17.8"/>
    <n v="4.55"/>
    <s v="No"/>
    <x v="0"/>
    <s v="Yes"/>
    <n v="1"/>
    <s v="No"/>
    <x v="3"/>
    <x v="2"/>
    <d v="2003-12-21T00:00:00"/>
    <x v="2181"/>
    <x v="2"/>
    <s v="tier - 3"/>
    <x v="3"/>
    <x v="39"/>
  </r>
  <r>
    <s v="Id2183"/>
    <s v="Timothy P."/>
    <n v="35.200000000000003"/>
    <n v="5.97"/>
    <s v="No"/>
    <x v="1"/>
    <s v="No"/>
    <n v="1"/>
    <s v="No"/>
    <x v="0"/>
    <x v="1"/>
    <d v="2004-09-09T00:00:00"/>
    <x v="2182"/>
    <x v="2"/>
    <s v="tier - 1"/>
    <x v="0"/>
    <x v="44"/>
  </r>
  <r>
    <s v="Id2184"/>
    <s v="Lelisa"/>
    <n v="33.770000000000003"/>
    <n v="4.0199999999999996"/>
    <s v="No"/>
    <x v="1"/>
    <s v="No"/>
    <n v="1"/>
    <s v="No"/>
    <x v="0"/>
    <x v="2"/>
    <d v="2004-11-21T00:00:00"/>
    <x v="2183"/>
    <x v="2"/>
    <s v="tier - 2"/>
    <x v="0"/>
    <x v="44"/>
  </r>
  <r>
    <s v="Id2185"/>
    <s v="Nate"/>
    <n v="30.03"/>
    <n v="4.04"/>
    <s v="No"/>
    <x v="1"/>
    <s v="No"/>
    <n v="1"/>
    <s v="No"/>
    <x v="0"/>
    <x v="2"/>
    <d v="2004-11-11T00:00:00"/>
    <x v="2184"/>
    <x v="2"/>
    <s v="tier - 3"/>
    <x v="0"/>
    <x v="44"/>
  </r>
  <r>
    <s v="Id2186"/>
    <s v="Chris C."/>
    <n v="29.37"/>
    <n v="5.54"/>
    <s v="No"/>
    <x v="1"/>
    <s v="No"/>
    <n v="1"/>
    <s v="No"/>
    <x v="1"/>
    <x v="2"/>
    <d v="2004-11-10T00:00:00"/>
    <x v="2185"/>
    <x v="2"/>
    <s v="tier - 3"/>
    <x v="0"/>
    <x v="44"/>
  </r>
  <r>
    <s v="Id2187"/>
    <s v="Scott"/>
    <n v="28.5"/>
    <n v="4.03"/>
    <s v="No"/>
    <x v="1"/>
    <s v="No"/>
    <n v="1"/>
    <s v="No"/>
    <x v="1"/>
    <x v="2"/>
    <d v="2004-09-21T00:00:00"/>
    <x v="2186"/>
    <x v="2"/>
    <s v="tier - 1"/>
    <x v="4"/>
    <x v="44"/>
  </r>
  <r>
    <s v="Id2188"/>
    <s v="Kevin"/>
    <n v="23.32"/>
    <n v="5.62"/>
    <s v="No"/>
    <x v="1"/>
    <s v="No"/>
    <n v="1"/>
    <s v="No"/>
    <x v="2"/>
    <x v="2"/>
    <d v="2004-10-19T00:00:00"/>
    <x v="2187"/>
    <x v="2"/>
    <s v="tier - 3"/>
    <x v="0"/>
    <x v="44"/>
  </r>
  <r>
    <s v="Id2189"/>
    <s v="Erik C."/>
    <n v="26.125"/>
    <n v="5.27"/>
    <s v="No"/>
    <x v="1"/>
    <s v="No"/>
    <n v="1"/>
    <s v="No"/>
    <x v="1"/>
    <x v="2"/>
    <d v="2004-09-12T00:00:00"/>
    <x v="2188"/>
    <x v="2"/>
    <s v="tier - 1"/>
    <x v="9"/>
    <x v="44"/>
  </r>
  <r>
    <s v="Id2190"/>
    <s v="Shawn C"/>
    <n v="25.46"/>
    <n v="5.18"/>
    <s v="No"/>
    <x v="1"/>
    <s v="No"/>
    <n v="1"/>
    <s v="No"/>
    <x v="1"/>
    <x v="2"/>
    <d v="2004-08-17T00:00:00"/>
    <x v="2189"/>
    <x v="2"/>
    <s v="tier - 2"/>
    <x v="4"/>
    <x v="44"/>
  </r>
  <r>
    <s v="Id2191"/>
    <s v="Vajin L."/>
    <n v="23.75"/>
    <n v="5.27"/>
    <s v="No"/>
    <x v="1"/>
    <s v="No"/>
    <n v="1"/>
    <s v="No"/>
    <x v="2"/>
    <x v="2"/>
    <d v="2004-11-06T00:00:00"/>
    <x v="2190"/>
    <x v="1"/>
    <s v="tier - 2"/>
    <x v="5"/>
    <x v="44"/>
  </r>
  <r>
    <s v="Id2192"/>
    <s v="John K. Jr."/>
    <n v="23.085000000000001"/>
    <n v="5.62"/>
    <s v="No"/>
    <x v="1"/>
    <s v="No"/>
    <n v="1"/>
    <s v="No"/>
    <x v="2"/>
    <x v="2"/>
    <d v="2004-06-14T00:00:00"/>
    <x v="2191"/>
    <x v="1"/>
    <s v="tier - 3"/>
    <x v="11"/>
    <x v="44"/>
  </r>
  <r>
    <s v="Id2193"/>
    <s v="Kevin J."/>
    <n v="22.99"/>
    <n v="5.0599999999999996"/>
    <s v="No"/>
    <x v="1"/>
    <s v="No"/>
    <n v="1"/>
    <s v="No"/>
    <x v="2"/>
    <x v="2"/>
    <d v="2004-08-07T00:00:00"/>
    <x v="2192"/>
    <x v="1"/>
    <s v="tier - 1"/>
    <x v="4"/>
    <x v="44"/>
  </r>
  <r>
    <s v="Id2194"/>
    <s v="Kirby W."/>
    <n v="21.47"/>
    <n v="4.6900000000000004"/>
    <s v="No"/>
    <x v="1"/>
    <s v="No"/>
    <n v="1"/>
    <s v="No"/>
    <x v="2"/>
    <x v="2"/>
    <d v="2004-09-10T00:00:00"/>
    <x v="2193"/>
    <x v="1"/>
    <s v="tier - 3"/>
    <x v="9"/>
    <x v="44"/>
  </r>
  <r>
    <s v="Id2195"/>
    <s v="J A"/>
    <n v="15.96"/>
    <n v="5.44"/>
    <s v="No"/>
    <x v="1"/>
    <s v="No"/>
    <n v="1"/>
    <s v="No"/>
    <x v="3"/>
    <x v="2"/>
    <d v="2004-06-17T00:00:00"/>
    <x v="2194"/>
    <x v="1"/>
    <s v="tier - 2"/>
    <x v="5"/>
    <x v="44"/>
  </r>
  <r>
    <s v="Id2196"/>
    <s v="Dustin G."/>
    <n v="39.5"/>
    <n v="5.05"/>
    <s v="No"/>
    <x v="1"/>
    <s v="No"/>
    <n v="1"/>
    <s v="No"/>
    <x v="0"/>
    <x v="2"/>
    <d v="2000-06-21T00:00:00"/>
    <x v="2195"/>
    <x v="1"/>
    <s v="tier - 2"/>
    <x v="3"/>
    <x v="43"/>
  </r>
  <r>
    <s v="Id2197"/>
    <s v="Anthony G"/>
    <n v="33.770000000000003"/>
    <n v="6"/>
    <s v="No"/>
    <x v="1"/>
    <s v="No"/>
    <n v="1"/>
    <s v="No"/>
    <x v="0"/>
    <x v="1"/>
    <d v="2000-12-10T00:00:00"/>
    <x v="2196"/>
    <x v="1"/>
    <s v="tier - 2"/>
    <x v="0"/>
    <x v="43"/>
  </r>
  <r>
    <s v="Id2198"/>
    <s v="Ryan"/>
    <n v="26.84"/>
    <n v="5.99"/>
    <s v="yes"/>
    <x v="1"/>
    <s v="No"/>
    <n v="1"/>
    <s v="No"/>
    <x v="1"/>
    <x v="1"/>
    <d v="2000-12-23T00:00:00"/>
    <x v="2197"/>
    <x v="1"/>
    <s v="tier - 2"/>
    <x v="0"/>
    <x v="43"/>
  </r>
  <r>
    <s v="Id2199"/>
    <s v="Eric N"/>
    <n v="35.53"/>
    <n v="4.3600000000000003"/>
    <s v="No"/>
    <x v="0"/>
    <s v="Yes"/>
    <n v="1"/>
    <s v="No"/>
    <x v="0"/>
    <x v="2"/>
    <d v="2003-08-30T00:00:00"/>
    <x v="2198"/>
    <x v="1"/>
    <s v="tier - 1"/>
    <x v="1"/>
    <x v="39"/>
  </r>
  <r>
    <s v="Id2200"/>
    <s v="Connor"/>
    <n v="30.59"/>
    <n v="4.41"/>
    <s v="No"/>
    <x v="0"/>
    <s v="Yes"/>
    <n v="1"/>
    <s v="No"/>
    <x v="0"/>
    <x v="2"/>
    <d v="2003-12-21T00:00:00"/>
    <x v="2199"/>
    <x v="1"/>
    <s v="tier - 2"/>
    <x v="1"/>
    <x v="39"/>
  </r>
  <r>
    <s v="Id2201"/>
    <s v="Patrick H."/>
    <n v="30.59"/>
    <n v="4.17"/>
    <s v="No"/>
    <x v="0"/>
    <s v="Yes"/>
    <n v="1"/>
    <s v="No"/>
    <x v="0"/>
    <x v="2"/>
    <d v="2003-10-16T00:00:00"/>
    <x v="2199"/>
    <x v="1"/>
    <s v="tier - 2"/>
    <x v="1"/>
    <x v="39"/>
  </r>
  <r>
    <s v="Id2202"/>
    <s v="Tyler"/>
    <n v="27.835000000000001"/>
    <n v="4.4400000000000004"/>
    <s v="No"/>
    <x v="0"/>
    <s v="Yes"/>
    <n v="1"/>
    <s v="No"/>
    <x v="1"/>
    <x v="2"/>
    <d v="2003-06-30T00:00:00"/>
    <x v="2200"/>
    <x v="1"/>
    <s v="tier - 3"/>
    <x v="1"/>
    <x v="39"/>
  </r>
  <r>
    <s v="Id2203"/>
    <s v="Deborah L."/>
    <n v="40.26"/>
    <n v="5.52"/>
    <s v="No"/>
    <x v="1"/>
    <s v="No"/>
    <n v="1"/>
    <s v="No"/>
    <x v="0"/>
    <x v="2"/>
    <d v="2004-06-13T00:00:00"/>
    <x v="2201"/>
    <x v="1"/>
    <s v="tier - 2"/>
    <x v="0"/>
    <x v="44"/>
  </r>
  <r>
    <s v="Id2204"/>
    <s v="Andrea K"/>
    <n v="39.82"/>
    <n v="6.01"/>
    <s v="No"/>
    <x v="1"/>
    <s v="No"/>
    <n v="1"/>
    <s v="No"/>
    <x v="0"/>
    <x v="1"/>
    <d v="2004-11-08T00:00:00"/>
    <x v="2202"/>
    <x v="1"/>
    <s v="tier - 1"/>
    <x v="0"/>
    <x v="44"/>
  </r>
  <r>
    <s v="Id2205"/>
    <s v="Elleree"/>
    <n v="39.159999999999997"/>
    <n v="5.81"/>
    <s v="No"/>
    <x v="1"/>
    <s v="No"/>
    <n v="1"/>
    <s v="No"/>
    <x v="0"/>
    <x v="1"/>
    <d v="2004-09-13T00:00:00"/>
    <x v="2203"/>
    <x v="1"/>
    <s v="tier - 2"/>
    <x v="0"/>
    <x v="44"/>
  </r>
  <r>
    <s v="Id2206"/>
    <s v="Brandon J"/>
    <n v="25.555"/>
    <n v="4.37"/>
    <s v="No"/>
    <x v="0"/>
    <s v="Yes"/>
    <n v="1"/>
    <s v="No"/>
    <x v="1"/>
    <x v="2"/>
    <d v="2003-10-16T00:00:00"/>
    <x v="2204"/>
    <x v="1"/>
    <s v="tier - 2"/>
    <x v="1"/>
    <x v="39"/>
  </r>
  <r>
    <s v="Id2207"/>
    <s v="Steve"/>
    <n v="25.175000000000001"/>
    <n v="5.74"/>
    <s v="No"/>
    <x v="0"/>
    <s v="Yes"/>
    <n v="1"/>
    <s v="No"/>
    <x v="1"/>
    <x v="1"/>
    <d v="2003-11-03T00:00:00"/>
    <x v="2205"/>
    <x v="1"/>
    <s v="tier - 2"/>
    <x v="1"/>
    <x v="39"/>
  </r>
  <r>
    <s v="Id2208"/>
    <s v="Nina Wavik Sr."/>
    <n v="38.28"/>
    <n v="5.39"/>
    <s v="No"/>
    <x v="1"/>
    <s v="No"/>
    <n v="1"/>
    <s v="No"/>
    <x v="0"/>
    <x v="2"/>
    <d v="2004-12-09T00:00:00"/>
    <x v="2206"/>
    <x v="1"/>
    <s v="tier - 1"/>
    <x v="0"/>
    <x v="44"/>
  </r>
  <r>
    <s v="Id2209"/>
    <s v="Dani"/>
    <n v="38.17"/>
    <n v="4.07"/>
    <s v="No"/>
    <x v="1"/>
    <s v="No"/>
    <n v="1"/>
    <s v="No"/>
    <x v="0"/>
    <x v="2"/>
    <d v="2004-07-05T00:00:00"/>
    <x v="2207"/>
    <x v="1"/>
    <s v="tier - 3"/>
    <x v="0"/>
    <x v="44"/>
  </r>
  <r>
    <s v="Id2210"/>
    <s v="Jennifer A."/>
    <n v="36.85"/>
    <n v="5.49"/>
    <s v="No"/>
    <x v="1"/>
    <s v="No"/>
    <n v="1"/>
    <s v="No"/>
    <x v="0"/>
    <x v="2"/>
    <d v="2004-08-04T00:00:00"/>
    <x v="2208"/>
    <x v="1"/>
    <s v="tier - 2"/>
    <x v="0"/>
    <x v="44"/>
  </r>
  <r>
    <s v="Id2211"/>
    <s v="Martin"/>
    <n v="22.61"/>
    <n v="5.68"/>
    <s v="No"/>
    <x v="0"/>
    <s v="Yes"/>
    <n v="1"/>
    <s v="No"/>
    <x v="2"/>
    <x v="2"/>
    <d v="2003-11-17T00:00:00"/>
    <x v="2209"/>
    <x v="1"/>
    <s v="tier - 1"/>
    <x v="1"/>
    <x v="39"/>
  </r>
  <r>
    <s v="Id2212"/>
    <s v="Steve"/>
    <n v="21.754999999999999"/>
    <n v="6.09"/>
    <s v="No"/>
    <x v="0"/>
    <s v="Yes"/>
    <n v="1"/>
    <s v="No"/>
    <x v="2"/>
    <x v="1"/>
    <d v="2003-07-04T00:00:00"/>
    <x v="2210"/>
    <x v="1"/>
    <s v="tier - 2"/>
    <x v="1"/>
    <x v="39"/>
  </r>
  <r>
    <s v="Id2213"/>
    <s v="Christopher"/>
    <n v="20.425000000000001"/>
    <n v="5.53"/>
    <s v="No"/>
    <x v="0"/>
    <s v="Yes"/>
    <n v="1"/>
    <s v="No"/>
    <x v="2"/>
    <x v="2"/>
    <d v="2003-11-09T00:00:00"/>
    <x v="2211"/>
    <x v="1"/>
    <s v="tier - 3"/>
    <x v="1"/>
    <x v="39"/>
  </r>
  <r>
    <s v="Id2214"/>
    <s v="Kathryn M."/>
    <n v="31.35"/>
    <n v="4.28"/>
    <s v="No"/>
    <x v="1"/>
    <s v="No"/>
    <n v="1"/>
    <s v="No"/>
    <x v="0"/>
    <x v="2"/>
    <d v="2004-09-25T00:00:00"/>
    <x v="2212"/>
    <x v="1"/>
    <s v="tier - 1"/>
    <x v="0"/>
    <x v="44"/>
  </r>
  <r>
    <s v="Id2215"/>
    <s v="Emily"/>
    <n v="31.13"/>
    <n v="6.01"/>
    <s v="No"/>
    <x v="1"/>
    <s v="No"/>
    <n v="1"/>
    <s v="No"/>
    <x v="0"/>
    <x v="1"/>
    <d v="2004-07-21T00:00:00"/>
    <x v="2213"/>
    <x v="1"/>
    <s v="tier - 2"/>
    <x v="0"/>
    <x v="44"/>
  </r>
  <r>
    <s v="Id2216"/>
    <s v="Trent A"/>
    <n v="17.48"/>
    <n v="4.59"/>
    <s v="No"/>
    <x v="0"/>
    <s v="Yes"/>
    <n v="1"/>
    <s v="No"/>
    <x v="3"/>
    <x v="2"/>
    <d v="2003-07-14T00:00:00"/>
    <x v="2214"/>
    <x v="1"/>
    <s v="tier - 2"/>
    <x v="1"/>
    <x v="39"/>
  </r>
  <r>
    <s v="Id2217"/>
    <s v="Jennifer E"/>
    <n v="22.57"/>
    <n v="5.8"/>
    <s v="yes"/>
    <x v="0"/>
    <s v="No"/>
    <n v="1"/>
    <s v="No"/>
    <x v="2"/>
    <x v="1"/>
    <d v="1995-12-05T00:00:00"/>
    <x v="2215"/>
    <x v="1"/>
    <s v="tier - 1"/>
    <x v="0"/>
    <x v="40"/>
  </r>
  <r>
    <s v="Id2218"/>
    <s v="Polly"/>
    <n v="26.73"/>
    <n v="5.08"/>
    <s v="No"/>
    <x v="1"/>
    <s v="No"/>
    <n v="1"/>
    <s v="No"/>
    <x v="1"/>
    <x v="2"/>
    <d v="2004-06-22T00:00:00"/>
    <x v="2216"/>
    <x v="1"/>
    <s v="tier - 1"/>
    <x v="0"/>
    <x v="44"/>
  </r>
  <r>
    <s v="Id2219"/>
    <s v="Elizabeth"/>
    <n v="20.79"/>
    <n v="5.84"/>
    <s v="No"/>
    <x v="1"/>
    <s v="No"/>
    <n v="1"/>
    <s v="No"/>
    <x v="2"/>
    <x v="1"/>
    <d v="2004-12-19T00:00:00"/>
    <x v="2217"/>
    <x v="1"/>
    <s v="tier - 3"/>
    <x v="0"/>
    <x v="44"/>
  </r>
  <r>
    <s v="Id2220"/>
    <s v="Tiffany A."/>
    <n v="20.149999999999999"/>
    <n v="4.1500000000000004"/>
    <s v="No"/>
    <x v="0"/>
    <s v="No"/>
    <n v="1"/>
    <s v="No"/>
    <x v="2"/>
    <x v="2"/>
    <d v="1992-07-22T00:00:00"/>
    <x v="2218"/>
    <x v="1"/>
    <s v="tier - 1"/>
    <x v="0"/>
    <x v="34"/>
  </r>
  <r>
    <s v="Id2221"/>
    <s v="Cole"/>
    <n v="36.85"/>
    <n v="4.3600000000000003"/>
    <s v="yes"/>
    <x v="0"/>
    <s v="No"/>
    <n v="0"/>
    <s v="No"/>
    <x v="0"/>
    <x v="2"/>
    <d v="2001-12-05T00:00:00"/>
    <x v="2219"/>
    <x v="1"/>
    <s v="tier - 2"/>
    <x v="0"/>
    <x v="46"/>
  </r>
  <r>
    <s v="Id2222"/>
    <s v="Matthew T."/>
    <n v="35.53"/>
    <n v="4.55"/>
    <s v="yes"/>
    <x v="0"/>
    <s v="No"/>
    <n v="0"/>
    <s v="No"/>
    <x v="0"/>
    <x v="2"/>
    <d v="2001-10-02T00:00:00"/>
    <x v="2220"/>
    <x v="1"/>
    <s v="tier - 2"/>
    <x v="0"/>
    <x v="46"/>
  </r>
  <r>
    <s v="Id2223"/>
    <s v="Zachary"/>
    <n v="31.1"/>
    <n v="4.37"/>
    <s v="yes"/>
    <x v="0"/>
    <s v="No"/>
    <n v="0"/>
    <s v="No"/>
    <x v="0"/>
    <x v="2"/>
    <d v="2001-10-07T00:00:00"/>
    <x v="2221"/>
    <x v="1"/>
    <s v="tier - 3"/>
    <x v="3"/>
    <x v="46"/>
  </r>
  <r>
    <s v="Id2224"/>
    <s v="Matthew T."/>
    <n v="23.21"/>
    <n v="5.24"/>
    <s v="yes"/>
    <x v="0"/>
    <s v="No"/>
    <n v="0"/>
    <s v="No"/>
    <x v="2"/>
    <x v="2"/>
    <d v="2001-10-25T00:00:00"/>
    <x v="2222"/>
    <x v="1"/>
    <s v="tier - 3"/>
    <x v="0"/>
    <x v="46"/>
  </r>
  <r>
    <s v="Id2225"/>
    <s v="Pat"/>
    <n v="18.36"/>
    <n v="5.96"/>
    <s v="No"/>
    <x v="0"/>
    <s v="No"/>
    <n v="1"/>
    <s v="No"/>
    <x v="3"/>
    <x v="1"/>
    <d v="1998-06-19T00:00:00"/>
    <x v="2223"/>
    <x v="1"/>
    <s v="tier - 2"/>
    <x v="0"/>
    <x v="35"/>
  </r>
  <r>
    <s v="Id2226"/>
    <s v="Ashley"/>
    <n v="15.92"/>
    <n v="4.76"/>
    <s v="yes"/>
    <x v="0"/>
    <s v="No"/>
    <n v="1"/>
    <s v="No"/>
    <x v="3"/>
    <x v="2"/>
    <d v="1995-07-07T00:00:00"/>
    <x v="2224"/>
    <x v="1"/>
    <s v="tier - 3"/>
    <x v="0"/>
    <x v="40"/>
  </r>
  <r>
    <s v="Id2227"/>
    <s v="Elizabeth A."/>
    <n v="15.17"/>
    <n v="4.3"/>
    <s v="yes"/>
    <x v="0"/>
    <s v="Yes"/>
    <n v="1"/>
    <s v="No"/>
    <x v="3"/>
    <x v="2"/>
    <d v="1997-09-09T00:00:00"/>
    <x v="2225"/>
    <x v="1"/>
    <s v="tier - 1"/>
    <x v="1"/>
    <x v="30"/>
  </r>
  <r>
    <s v="Id2228"/>
    <s v="Rebecca M."/>
    <n v="16.63"/>
    <n v="4.5"/>
    <s v="No"/>
    <x v="0"/>
    <s v="No"/>
    <n v="1"/>
    <s v="No"/>
    <x v="3"/>
    <x v="2"/>
    <d v="1998-06-07T00:00:00"/>
    <x v="2226"/>
    <x v="1"/>
    <s v="tier - 1"/>
    <x v="0"/>
    <x v="30"/>
  </r>
  <r>
    <s v="Id2229"/>
    <s v="Ruth"/>
    <n v="19.39"/>
    <n v="5.59"/>
    <s v="No"/>
    <x v="0"/>
    <s v="Yes"/>
    <n v="1"/>
    <s v="No"/>
    <x v="2"/>
    <x v="2"/>
    <d v="2003-06-20T00:00:00"/>
    <x v="2227"/>
    <x v="1"/>
    <s v="tier - 2"/>
    <x v="0"/>
    <x v="39"/>
  </r>
  <r>
    <s v="Id2230"/>
    <s v="Gregory S"/>
    <n v="17.34"/>
    <n v="6.29"/>
    <s v="yes"/>
    <x v="0"/>
    <s v="Yes"/>
    <n v="1"/>
    <s v="No"/>
    <x v="3"/>
    <x v="1"/>
    <d v="1997-09-19T00:00:00"/>
    <x v="2228"/>
    <x v="1"/>
    <s v="tier - 1"/>
    <x v="0"/>
    <x v="30"/>
  </r>
  <r>
    <s v="Id2231"/>
    <s v="Alexandra S"/>
    <n v="17.940000000000001"/>
    <n v="4.1900000000000004"/>
    <s v="No"/>
    <x v="1"/>
    <s v="No"/>
    <n v="1"/>
    <s v="No"/>
    <x v="3"/>
    <x v="2"/>
    <d v="2000-10-01T00:00:00"/>
    <x v="2229"/>
    <x v="1"/>
    <s v="tier - 2"/>
    <x v="0"/>
    <x v="43"/>
  </r>
  <r>
    <s v="Id2232"/>
    <s v="Hillary"/>
    <n v="16.670000000000002"/>
    <n v="4.7"/>
    <s v="yes"/>
    <x v="0"/>
    <s v="Yes"/>
    <n v="1"/>
    <s v="No"/>
    <x v="3"/>
    <x v="2"/>
    <d v="1997-06-05T00:00:00"/>
    <x v="2230"/>
    <x v="1"/>
    <s v="tier - 2"/>
    <x v="0"/>
    <x v="45"/>
  </r>
  <r>
    <s v="Id2233"/>
    <s v="Amy K."/>
    <n v="20.58"/>
    <n v="5.64"/>
    <s v="yes"/>
    <x v="0"/>
    <s v="No"/>
    <n v="0"/>
    <s v="No"/>
    <x v="2"/>
    <x v="2"/>
    <d v="2001-08-23T00:00:00"/>
    <x v="2231"/>
    <x v="1"/>
    <s v="tier - 2"/>
    <x v="0"/>
    <x v="46"/>
  </r>
  <r>
    <s v="Id2234"/>
    <s v="Scott"/>
    <n v="16.5"/>
    <n v="4.1100000000000003"/>
    <s v="yes"/>
    <x v="0"/>
    <s v="No"/>
    <n v="0"/>
    <s v="No"/>
    <x v="3"/>
    <x v="2"/>
    <d v="1996-10-23T00:00:00"/>
    <x v="2232"/>
    <x v="1"/>
    <s v="tier - 3"/>
    <x v="0"/>
    <x v="45"/>
  </r>
  <r>
    <s v="Id2235"/>
    <s v="John"/>
    <n v="15.41"/>
    <n v="5.43"/>
    <s v="yes"/>
    <x v="0"/>
    <s v="Yes"/>
    <n v="1"/>
    <s v="No"/>
    <x v="3"/>
    <x v="2"/>
    <d v="1997-06-27T00:00:00"/>
    <x v="2233"/>
    <x v="1"/>
    <s v="tier - 3"/>
    <x v="3"/>
    <x v="30"/>
  </r>
  <r>
    <s v="Id2236"/>
    <s v="Maaikel"/>
    <n v="24.59"/>
    <n v="4.38"/>
    <s v="No"/>
    <x v="0"/>
    <s v="No"/>
    <n v="1"/>
    <s v="No"/>
    <x v="2"/>
    <x v="2"/>
    <d v="1998-12-05T00:00:00"/>
    <x v="2234"/>
    <x v="1"/>
    <s v="tier - 2"/>
    <x v="0"/>
    <x v="35"/>
  </r>
  <r>
    <s v="Id2237"/>
    <s v="Daniel C"/>
    <n v="33.33"/>
    <n v="9.7899999999999991"/>
    <s v="No"/>
    <x v="0"/>
    <s v="No"/>
    <n v="0"/>
    <s v="No"/>
    <x v="0"/>
    <x v="0"/>
    <d v="2002-06-22T00:00:00"/>
    <x v="2235"/>
    <x v="1"/>
    <s v="tier - 1"/>
    <x v="0"/>
    <x v="42"/>
  </r>
  <r>
    <s v="Id2238"/>
    <s v="Christopher S."/>
    <n v="18.5"/>
    <n v="11.84"/>
    <s v="No"/>
    <x v="0"/>
    <s v="No"/>
    <n v="0"/>
    <s v="No"/>
    <x v="2"/>
    <x v="0"/>
    <d v="2002-07-14T00:00:00"/>
    <x v="2236"/>
    <x v="1"/>
    <s v="tier - 2"/>
    <x v="0"/>
    <x v="42"/>
  </r>
  <r>
    <s v="Id2239"/>
    <s v="William R"/>
    <n v="18.579999999999998"/>
    <n v="6.22"/>
    <s v="No"/>
    <x v="0"/>
    <s v="No"/>
    <n v="0"/>
    <s v="No"/>
    <x v="2"/>
    <x v="1"/>
    <d v="1999-10-06T00:00:00"/>
    <x v="2237"/>
    <x v="1"/>
    <s v="tier - 2"/>
    <x v="0"/>
    <x v="21"/>
  </r>
  <r>
    <s v="Id2240"/>
    <s v="Lyndsy"/>
    <n v="16.64"/>
    <n v="10.01"/>
    <s v="No"/>
    <x v="0"/>
    <s v="No"/>
    <n v="0"/>
    <s v="No"/>
    <x v="3"/>
    <x v="0"/>
    <d v="2002-12-15T00:00:00"/>
    <x v="2238"/>
    <x v="1"/>
    <s v="tier - 1"/>
    <x v="0"/>
    <x v="42"/>
  </r>
  <r>
    <s v="Id2241"/>
    <s v="Jessica"/>
    <n v="19.329999999999998"/>
    <n v="4.32"/>
    <s v="No"/>
    <x v="0"/>
    <s v="No"/>
    <n v="1"/>
    <s v="No"/>
    <x v="2"/>
    <x v="2"/>
    <d v="1998-07-03T00:00:00"/>
    <x v="2239"/>
    <x v="1"/>
    <s v="tier - 1"/>
    <x v="0"/>
    <x v="35"/>
  </r>
  <r>
    <s v="Id2242"/>
    <s v="Anna"/>
    <n v="21.26"/>
    <n v="5.65"/>
    <s v="yes"/>
    <x v="0"/>
    <s v="Yes"/>
    <n v="1"/>
    <s v="No"/>
    <x v="2"/>
    <x v="2"/>
    <d v="1997-10-07T00:00:00"/>
    <x v="2240"/>
    <x v="1"/>
    <s v="tier - 2"/>
    <x v="1"/>
    <x v="30"/>
  </r>
  <r>
    <s v="Id2243"/>
    <s v="Jordan"/>
    <n v="15.6"/>
    <n v="4.12"/>
    <s v="yes"/>
    <x v="0"/>
    <s v="No"/>
    <n v="1"/>
    <s v="No"/>
    <x v="3"/>
    <x v="2"/>
    <d v="1995-12-30T00:00:00"/>
    <x v="2241"/>
    <x v="1"/>
    <s v="tier - 3"/>
    <x v="1"/>
    <x v="40"/>
  </r>
  <r>
    <s v="Id2244"/>
    <s v="Brian"/>
    <n v="24.39"/>
    <n v="6.24"/>
    <s v="No"/>
    <x v="0"/>
    <s v="No"/>
    <n v="1"/>
    <s v="No"/>
    <x v="2"/>
    <x v="1"/>
    <d v="1998-11-12T00:00:00"/>
    <x v="2242"/>
    <x v="1"/>
    <s v="tier - 3"/>
    <x v="0"/>
    <x v="35"/>
  </r>
  <r>
    <s v="Id2245"/>
    <s v="Katherine A"/>
    <n v="24.75"/>
    <n v="4.83"/>
    <s v="No"/>
    <x v="0"/>
    <s v="No"/>
    <n v="0"/>
    <s v="No"/>
    <x v="2"/>
    <x v="2"/>
    <d v="1999-06-14T00:00:00"/>
    <x v="2243"/>
    <x v="1"/>
    <s v="tier - 3"/>
    <x v="0"/>
    <x v="21"/>
  </r>
  <r>
    <s v="Id2246"/>
    <s v="Melanie"/>
    <n v="20.88"/>
    <n v="7.4"/>
    <s v="No"/>
    <x v="0"/>
    <s v="No"/>
    <n v="0"/>
    <s v="No"/>
    <x v="2"/>
    <x v="0"/>
    <d v="2002-07-13T00:00:00"/>
    <x v="2244"/>
    <x v="1"/>
    <s v="tier - 2"/>
    <x v="0"/>
    <x v="42"/>
  </r>
  <r>
    <s v="Id2247"/>
    <s v="Jessica"/>
    <n v="20.43"/>
    <n v="4.54"/>
    <s v="No"/>
    <x v="0"/>
    <s v="No"/>
    <n v="0"/>
    <s v="No"/>
    <x v="2"/>
    <x v="2"/>
    <d v="1999-10-02T00:00:00"/>
    <x v="2245"/>
    <x v="1"/>
    <s v="tier - 2"/>
    <x v="0"/>
    <x v="21"/>
  </r>
  <r>
    <s v="Id2248"/>
    <s v="Eric S"/>
    <n v="15.18"/>
    <n v="11.11"/>
    <s v="No"/>
    <x v="0"/>
    <s v="No"/>
    <n v="0"/>
    <s v="No"/>
    <x v="3"/>
    <x v="0"/>
    <d v="2002-07-10T00:00:00"/>
    <x v="2245"/>
    <x v="1"/>
    <s v="tier - 2"/>
    <x v="1"/>
    <x v="42"/>
  </r>
  <r>
    <s v="Id2249"/>
    <s v="Joseph"/>
    <n v="15.12"/>
    <n v="4.03"/>
    <s v="yes"/>
    <x v="0"/>
    <s v="No"/>
    <n v="0"/>
    <s v="No"/>
    <x v="3"/>
    <x v="2"/>
    <d v="2001-07-29T00:00:00"/>
    <x v="2246"/>
    <x v="1"/>
    <s v="tier - 3"/>
    <x v="1"/>
    <x v="46"/>
  </r>
  <r>
    <s v="Id2250"/>
    <s v="Mary"/>
    <n v="23.88"/>
    <n v="4.51"/>
    <s v="No"/>
    <x v="0"/>
    <s v="No"/>
    <n v="1"/>
    <s v="No"/>
    <x v="2"/>
    <x v="2"/>
    <d v="1998-11-04T00:00:00"/>
    <x v="2247"/>
    <x v="1"/>
    <s v="tier - 2"/>
    <x v="0"/>
    <x v="35"/>
  </r>
  <r>
    <s v="Id2251"/>
    <s v="Natalie"/>
    <n v="16.13"/>
    <n v="5.56"/>
    <s v="No"/>
    <x v="1"/>
    <s v="No"/>
    <n v="1"/>
    <s v="No"/>
    <x v="3"/>
    <x v="2"/>
    <d v="2000-12-26T00:00:00"/>
    <x v="2248"/>
    <x v="1"/>
    <s v="tier - 2"/>
    <x v="0"/>
    <x v="43"/>
  </r>
  <r>
    <s v="Id2252"/>
    <s v="Christopher"/>
    <n v="24.09"/>
    <n v="4.0999999999999996"/>
    <s v="No"/>
    <x v="1"/>
    <s v="No"/>
    <n v="1"/>
    <s v="No"/>
    <x v="2"/>
    <x v="2"/>
    <d v="2004-10-28T00:00:00"/>
    <x v="2249"/>
    <x v="1"/>
    <s v="tier - 3"/>
    <x v="0"/>
    <x v="44"/>
  </r>
  <r>
    <s v="Id2253"/>
    <s v="Sonja"/>
    <n v="19.43"/>
    <n v="5.85"/>
    <s v="No"/>
    <x v="1"/>
    <s v="No"/>
    <n v="1"/>
    <s v="No"/>
    <x v="2"/>
    <x v="1"/>
    <d v="2004-10-30T00:00:00"/>
    <x v="2250"/>
    <x v="1"/>
    <s v="tier - 1"/>
    <x v="0"/>
    <x v="44"/>
  </r>
  <r>
    <s v="Id2254"/>
    <s v="Alexandra"/>
    <n v="15.22"/>
    <n v="4.92"/>
    <s v="yes"/>
    <x v="0"/>
    <s v="Yes"/>
    <n v="1"/>
    <s v="No"/>
    <x v="3"/>
    <x v="2"/>
    <d v="1997-11-26T00:00:00"/>
    <x v="2251"/>
    <x v="1"/>
    <s v="tier - 2"/>
    <x v="1"/>
    <x v="30"/>
  </r>
  <r>
    <s v="Id2255"/>
    <s v="Martha L."/>
    <n v="20.72"/>
    <n v="9.4600000000000009"/>
    <s v="No"/>
    <x v="0"/>
    <s v="No"/>
    <n v="0"/>
    <s v="No"/>
    <x v="2"/>
    <x v="0"/>
    <d v="2002-11-04T00:00:00"/>
    <x v="2252"/>
    <x v="1"/>
    <s v="tier - 1"/>
    <x v="0"/>
    <x v="42"/>
  </r>
  <r>
    <s v="Id2256"/>
    <s v="Ryan C."/>
    <n v="35.4"/>
    <n v="5.94"/>
    <s v="No"/>
    <x v="0"/>
    <s v="Yes"/>
    <n v="1"/>
    <s v="No"/>
    <x v="0"/>
    <x v="1"/>
    <d v="2003-09-21T00:00:00"/>
    <x v="2253"/>
    <x v="1"/>
    <s v="tier - 3"/>
    <x v="3"/>
    <x v="39"/>
  </r>
  <r>
    <s v="Id2257"/>
    <s v="Cliff"/>
    <n v="34.4"/>
    <n v="5.7"/>
    <s v="No"/>
    <x v="0"/>
    <s v="Yes"/>
    <n v="1"/>
    <s v="No"/>
    <x v="0"/>
    <x v="1"/>
    <d v="2003-11-15T00:00:00"/>
    <x v="2254"/>
    <x v="1"/>
    <s v="tier - 3"/>
    <x v="3"/>
    <x v="39"/>
  </r>
  <r>
    <s v="Id2258"/>
    <s v="Blue"/>
    <n v="34.1"/>
    <n v="4.13"/>
    <s v="No"/>
    <x v="0"/>
    <s v="Yes"/>
    <n v="1"/>
    <s v="No"/>
    <x v="0"/>
    <x v="2"/>
    <d v="2003-06-30T00:00:00"/>
    <x v="2255"/>
    <x v="1"/>
    <s v="tier - 3"/>
    <x v="3"/>
    <x v="39"/>
  </r>
  <r>
    <s v="Id2259"/>
    <s v="Jeffrey M"/>
    <n v="30.4"/>
    <n v="4.7699999999999996"/>
    <s v="No"/>
    <x v="0"/>
    <s v="Yes"/>
    <n v="1"/>
    <s v="No"/>
    <x v="0"/>
    <x v="2"/>
    <d v="2003-12-13T00:00:00"/>
    <x v="2256"/>
    <x v="1"/>
    <s v="tier - 3"/>
    <x v="3"/>
    <x v="39"/>
  </r>
  <r>
    <s v="Id2260"/>
    <s v="Andrew"/>
    <n v="28.7"/>
    <n v="4.99"/>
    <s v="No"/>
    <x v="0"/>
    <s v="Yes"/>
    <n v="1"/>
    <s v="No"/>
    <x v="1"/>
    <x v="2"/>
    <d v="2003-07-10T00:00:00"/>
    <x v="2257"/>
    <x v="1"/>
    <s v="tier - 2"/>
    <x v="3"/>
    <x v="39"/>
  </r>
  <r>
    <s v="Id2261"/>
    <s v="Julia"/>
    <n v="17.440000000000001"/>
    <n v="4.42"/>
    <s v="yes"/>
    <x v="0"/>
    <s v="Yes"/>
    <n v="1"/>
    <s v="No"/>
    <x v="3"/>
    <x v="2"/>
    <d v="1997-11-04T00:00:00"/>
    <x v="2258"/>
    <x v="1"/>
    <s v="tier - 2"/>
    <x v="0"/>
    <x v="30"/>
  </r>
  <r>
    <s v="Id2262"/>
    <s v="Daniel"/>
    <n v="27.6"/>
    <n v="4.01"/>
    <s v="No"/>
    <x v="0"/>
    <s v="Yes"/>
    <n v="1"/>
    <s v="No"/>
    <x v="1"/>
    <x v="2"/>
    <d v="2003-10-15T00:00:00"/>
    <x v="2259"/>
    <x v="1"/>
    <s v="tier - 3"/>
    <x v="3"/>
    <x v="39"/>
  </r>
  <r>
    <s v="Id2263"/>
    <s v="Jaime"/>
    <n v="20.7"/>
    <n v="4.49"/>
    <s v="No"/>
    <x v="0"/>
    <s v="Yes"/>
    <n v="1"/>
    <s v="No"/>
    <x v="2"/>
    <x v="2"/>
    <d v="2003-06-08T00:00:00"/>
    <x v="2260"/>
    <x v="1"/>
    <s v="tier - 1"/>
    <x v="3"/>
    <x v="42"/>
  </r>
  <r>
    <s v="Id2264"/>
    <s v="Mohd Syahidan"/>
    <n v="20.3"/>
    <n v="6.37"/>
    <s v="No"/>
    <x v="0"/>
    <s v="Yes"/>
    <n v="1"/>
    <s v="No"/>
    <x v="2"/>
    <x v="1"/>
    <d v="2003-09-15T00:00:00"/>
    <x v="2261"/>
    <x v="1"/>
    <s v="tier - 1"/>
    <x v="3"/>
    <x v="39"/>
  </r>
  <r>
    <s v="Id2265"/>
    <s v="Matthew"/>
    <n v="19.8"/>
    <n v="5.12"/>
    <s v="No"/>
    <x v="0"/>
    <s v="Yes"/>
    <n v="1"/>
    <s v="No"/>
    <x v="2"/>
    <x v="2"/>
    <d v="2003-09-02T00:00:00"/>
    <x v="2262"/>
    <x v="1"/>
    <s v="tier - 2"/>
    <x v="3"/>
    <x v="39"/>
  </r>
  <r>
    <s v="Id2266"/>
    <s v="Elizabeth S."/>
    <n v="21.87"/>
    <n v="8.59"/>
    <s v="No"/>
    <x v="0"/>
    <s v="No"/>
    <n v="0"/>
    <s v="No"/>
    <x v="2"/>
    <x v="0"/>
    <d v="2002-07-01T00:00:00"/>
    <x v="2263"/>
    <x v="1"/>
    <s v="tier - 2"/>
    <x v="0"/>
    <x v="42"/>
  </r>
  <r>
    <s v="Id2267"/>
    <s v="Katie"/>
    <n v="16.600000000000001"/>
    <n v="5.87"/>
    <s v="No"/>
    <x v="0"/>
    <s v="No"/>
    <n v="1"/>
    <s v="No"/>
    <x v="3"/>
    <x v="1"/>
    <d v="1998-11-11T00:00:00"/>
    <x v="2264"/>
    <x v="1"/>
    <s v="tier - 1"/>
    <x v="1"/>
    <x v="35"/>
  </r>
  <r>
    <s v="Id2268"/>
    <s v="Christi A."/>
    <n v="21.98"/>
    <n v="7.03"/>
    <s v="No"/>
    <x v="0"/>
    <s v="No"/>
    <n v="0"/>
    <s v="No"/>
    <x v="2"/>
    <x v="0"/>
    <d v="2002-06-12T00:00:00"/>
    <x v="2265"/>
    <x v="1"/>
    <s v="tier - 2"/>
    <x v="0"/>
    <x v="42"/>
  </r>
  <r>
    <s v="Id2269"/>
    <s v="Sandra K."/>
    <n v="19.7"/>
    <n v="5.51"/>
    <s v="No"/>
    <x v="0"/>
    <s v="No"/>
    <n v="1"/>
    <s v="No"/>
    <x v="2"/>
    <x v="2"/>
    <d v="1998-09-13T00:00:00"/>
    <x v="2266"/>
    <x v="1"/>
    <s v="tier - 1"/>
    <x v="0"/>
    <x v="35"/>
  </r>
  <r>
    <s v="Id2270"/>
    <s v="Katharine"/>
    <n v="19.21"/>
    <n v="4.76"/>
    <s v="No"/>
    <x v="1"/>
    <s v="No"/>
    <n v="1"/>
    <s v="No"/>
    <x v="2"/>
    <x v="2"/>
    <d v="2004-08-16T00:00:00"/>
    <x v="2267"/>
    <x v="1"/>
    <s v="tier - 1"/>
    <x v="1"/>
    <x v="44"/>
  </r>
  <r>
    <s v="Id2271"/>
    <s v="Jerome"/>
    <n v="19.3"/>
    <n v="4.7"/>
    <s v="No"/>
    <x v="1"/>
    <s v="No"/>
    <n v="1"/>
    <s v="No"/>
    <x v="2"/>
    <x v="2"/>
    <d v="2004-07-09T00:00:00"/>
    <x v="2268"/>
    <x v="1"/>
    <s v="tier - 1"/>
    <x v="0"/>
    <x v="44"/>
  </r>
  <r>
    <s v="Id2272"/>
    <s v="Julia R"/>
    <n v="16.22"/>
    <n v="6.21"/>
    <s v="yes"/>
    <x v="0"/>
    <s v="No"/>
    <n v="0"/>
    <s v="No"/>
    <x v="3"/>
    <x v="1"/>
    <d v="1996-10-04T00:00:00"/>
    <x v="2269"/>
    <x v="1"/>
    <s v="tier - 3"/>
    <x v="1"/>
    <x v="45"/>
  </r>
  <r>
    <s v="Id2273"/>
    <s v="Sean Henry"/>
    <n v="17.12"/>
    <n v="4.5199999999999996"/>
    <s v="No"/>
    <x v="1"/>
    <s v="No"/>
    <n v="1"/>
    <s v="No"/>
    <x v="3"/>
    <x v="2"/>
    <d v="2004-06-02T00:00:00"/>
    <x v="2270"/>
    <x v="1"/>
    <s v="tier - 1"/>
    <x v="0"/>
    <x v="39"/>
  </r>
  <r>
    <s v="Id2274"/>
    <s v="Rachel A."/>
    <n v="19.07"/>
    <n v="5.45"/>
    <s v="No"/>
    <x v="0"/>
    <s v="No"/>
    <n v="1"/>
    <s v="No"/>
    <x v="2"/>
    <x v="2"/>
    <d v="1992-11-06T00:00:00"/>
    <x v="2271"/>
    <x v="1"/>
    <s v="tier - 3"/>
    <x v="0"/>
    <x v="34"/>
  </r>
  <r>
    <s v="Id2275"/>
    <s v="Jim"/>
    <n v="15.56"/>
    <n v="4.42"/>
    <s v="No"/>
    <x v="0"/>
    <s v="No"/>
    <n v="0"/>
    <s v="No"/>
    <x v="3"/>
    <x v="2"/>
    <d v="1999-12-28T00:00:00"/>
    <x v="2272"/>
    <x v="1"/>
    <s v="tier - 3"/>
    <x v="1"/>
    <x v="21"/>
  </r>
  <r>
    <s v="Id2276"/>
    <s v="Tim"/>
    <n v="22.76"/>
    <n v="9.44"/>
    <s v="No"/>
    <x v="0"/>
    <s v="No"/>
    <n v="0"/>
    <s v="No"/>
    <x v="2"/>
    <x v="0"/>
    <d v="2002-08-26T00:00:00"/>
    <x v="2273"/>
    <x v="1"/>
    <s v="tier - 1"/>
    <x v="0"/>
    <x v="42"/>
  </r>
  <r>
    <s v="Id2277"/>
    <s v="Abby L."/>
    <n v="22.79"/>
    <n v="6.15"/>
    <s v="yes"/>
    <x v="0"/>
    <s v="Yes"/>
    <n v="1"/>
    <s v="No"/>
    <x v="2"/>
    <x v="1"/>
    <d v="1997-10-28T00:00:00"/>
    <x v="2274"/>
    <x v="1"/>
    <s v="tier - 2"/>
    <x v="0"/>
    <x v="30"/>
  </r>
  <r>
    <s v="Id2278"/>
    <s v="Mark"/>
    <n v="17.41"/>
    <n v="5.13"/>
    <s v="yes"/>
    <x v="0"/>
    <s v="No"/>
    <n v="0"/>
    <s v="No"/>
    <x v="3"/>
    <x v="2"/>
    <d v="1996-12-11T00:00:00"/>
    <x v="2275"/>
    <x v="1"/>
    <s v="tier - 3"/>
    <x v="0"/>
    <x v="45"/>
  </r>
  <r>
    <s v="Id2279"/>
    <s v="Ali"/>
    <n v="19.32"/>
    <n v="4.96"/>
    <s v="yes"/>
    <x v="0"/>
    <s v="No"/>
    <n v="0"/>
    <s v="No"/>
    <x v="2"/>
    <x v="2"/>
    <d v="2001-11-12T00:00:00"/>
    <x v="2276"/>
    <x v="1"/>
    <s v="tier - 1"/>
    <x v="0"/>
    <x v="46"/>
  </r>
  <r>
    <s v="Id2280"/>
    <s v="Joshua"/>
    <n v="18.25"/>
    <n v="10.95"/>
    <s v="No"/>
    <x v="0"/>
    <s v="No"/>
    <n v="0"/>
    <s v="No"/>
    <x v="3"/>
    <x v="0"/>
    <d v="2002-12-11T00:00:00"/>
    <x v="2277"/>
    <x v="1"/>
    <s v="tier - 3"/>
    <x v="1"/>
    <x v="42"/>
  </r>
  <r>
    <s v="Id2281"/>
    <s v="Pierre"/>
    <n v="53.13"/>
    <n v="4.4400000000000004"/>
    <s v="No"/>
    <x v="1"/>
    <s v="No"/>
    <n v="1"/>
    <s v="No"/>
    <x v="0"/>
    <x v="2"/>
    <d v="2004-07-11T00:00:00"/>
    <x v="2278"/>
    <x v="1"/>
    <s v="tier - 3"/>
    <x v="0"/>
    <x v="44"/>
  </r>
  <r>
    <s v="Id2282"/>
    <s v="Kate"/>
    <n v="20.46"/>
    <n v="4.0199999999999996"/>
    <s v="No"/>
    <x v="0"/>
    <s v="No"/>
    <n v="0"/>
    <s v="No"/>
    <x v="2"/>
    <x v="2"/>
    <d v="1994-12-26T00:00:00"/>
    <x v="2279"/>
    <x v="1"/>
    <s v="tier - 1"/>
    <x v="0"/>
    <x v="6"/>
  </r>
  <r>
    <s v="Id2283"/>
    <s v="David"/>
    <n v="43.01"/>
    <n v="5.44"/>
    <s v="No"/>
    <x v="1"/>
    <s v="No"/>
    <n v="1"/>
    <s v="No"/>
    <x v="0"/>
    <x v="2"/>
    <d v="2004-10-18T00:00:00"/>
    <x v="2280"/>
    <x v="1"/>
    <s v="tier - 2"/>
    <x v="0"/>
    <x v="44"/>
  </r>
  <r>
    <s v="Id2284"/>
    <s v="Carla"/>
    <n v="15.01"/>
    <n v="4.1500000000000004"/>
    <s v="No"/>
    <x v="0"/>
    <s v="Yes"/>
    <n v="1"/>
    <s v="No"/>
    <x v="3"/>
    <x v="2"/>
    <d v="2003-06-12T00:00:00"/>
    <x v="2281"/>
    <x v="1"/>
    <s v="tier - 1"/>
    <x v="1"/>
    <x v="39"/>
  </r>
  <r>
    <s v="Id2285"/>
    <s v="Alvaro Sr."/>
    <n v="41.14"/>
    <n v="6.02"/>
    <s v="No"/>
    <x v="1"/>
    <s v="No"/>
    <n v="1"/>
    <s v="No"/>
    <x v="0"/>
    <x v="1"/>
    <d v="2004-10-10T00:00:00"/>
    <x v="2282"/>
    <x v="1"/>
    <s v="tier - 2"/>
    <x v="0"/>
    <x v="44"/>
  </r>
  <r>
    <s v="Id2286"/>
    <s v="Hope"/>
    <n v="16.55"/>
    <n v="7.73"/>
    <s v="No"/>
    <x v="0"/>
    <s v="No"/>
    <n v="0"/>
    <s v="No"/>
    <x v="3"/>
    <x v="0"/>
    <d v="2002-10-01T00:00:00"/>
    <x v="2283"/>
    <x v="2"/>
    <s v="tier - 2"/>
    <x v="3"/>
    <x v="42"/>
  </r>
  <r>
    <s v="Id2287"/>
    <s v="Mark P."/>
    <n v="37.29"/>
    <n v="5.03"/>
    <s v="No"/>
    <x v="1"/>
    <s v="No"/>
    <n v="1"/>
    <s v="No"/>
    <x v="0"/>
    <x v="2"/>
    <d v="2004-11-12T00:00:00"/>
    <x v="2284"/>
    <x v="2"/>
    <s v="tier - 3"/>
    <x v="0"/>
    <x v="44"/>
  </r>
  <r>
    <s v="Id2288"/>
    <s v="Desiree"/>
    <n v="16.739999999999998"/>
    <n v="4.08"/>
    <s v="yes"/>
    <x v="0"/>
    <s v="No"/>
    <n v="0"/>
    <s v="No"/>
    <x v="3"/>
    <x v="2"/>
    <d v="2001-09-25T00:00:00"/>
    <x v="2285"/>
    <x v="2"/>
    <s v="tier - 1"/>
    <x v="0"/>
    <x v="46"/>
  </r>
  <r>
    <s v="Id2289"/>
    <s v="Mario Jr."/>
    <n v="34.43"/>
    <n v="4.2699999999999996"/>
    <s v="No"/>
    <x v="1"/>
    <s v="No"/>
    <n v="1"/>
    <s v="No"/>
    <x v="0"/>
    <x v="2"/>
    <d v="2004-09-27T00:00:00"/>
    <x v="2286"/>
    <x v="2"/>
    <s v="tier - 2"/>
    <x v="0"/>
    <x v="44"/>
  </r>
  <r>
    <s v="Id2290"/>
    <s v="Lusapho"/>
    <n v="34.1"/>
    <n v="4.07"/>
    <s v="No"/>
    <x v="1"/>
    <s v="No"/>
    <n v="1"/>
    <s v="No"/>
    <x v="0"/>
    <x v="2"/>
    <d v="2004-12-15T00:00:00"/>
    <x v="2287"/>
    <x v="2"/>
    <s v="tier - 1"/>
    <x v="0"/>
    <x v="44"/>
  </r>
  <r>
    <s v="Id2291"/>
    <s v="Erin C."/>
    <n v="19.3"/>
    <n v="10.36"/>
    <s v="No"/>
    <x v="0"/>
    <s v="No"/>
    <n v="0"/>
    <s v="No"/>
    <x v="2"/>
    <x v="0"/>
    <d v="2002-10-11T00:00:00"/>
    <x v="2288"/>
    <x v="2"/>
    <s v="tier - 1"/>
    <x v="0"/>
    <x v="42"/>
  </r>
  <r>
    <s v="Id2292"/>
    <s v="Alan F"/>
    <n v="33.659999999999997"/>
    <n v="5.71"/>
    <s v="No"/>
    <x v="1"/>
    <s v="No"/>
    <n v="1"/>
    <s v="No"/>
    <x v="0"/>
    <x v="1"/>
    <d v="2004-07-28T00:00:00"/>
    <x v="2289"/>
    <x v="2"/>
    <s v="tier - 3"/>
    <x v="0"/>
    <x v="44"/>
  </r>
  <r>
    <s v="Id2293"/>
    <s v="Ryan"/>
    <n v="33.33"/>
    <n v="6.08"/>
    <s v="No"/>
    <x v="1"/>
    <s v="No"/>
    <n v="1"/>
    <s v="No"/>
    <x v="0"/>
    <x v="1"/>
    <d v="2004-06-11T00:00:00"/>
    <x v="2290"/>
    <x v="2"/>
    <s v="tier - 3"/>
    <x v="0"/>
    <x v="44"/>
  </r>
  <r>
    <s v="Id2294"/>
    <s v="Hope"/>
    <n v="21.84"/>
    <n v="5.71"/>
    <s v="No"/>
    <x v="1"/>
    <s v="No"/>
    <n v="1"/>
    <s v="No"/>
    <x v="2"/>
    <x v="1"/>
    <d v="2004-11-06T00:00:00"/>
    <x v="2291"/>
    <x v="2"/>
    <s v="tier - 3"/>
    <x v="0"/>
    <x v="44"/>
  </r>
  <r>
    <s v="Id2295"/>
    <s v="Josh"/>
    <n v="16.87"/>
    <n v="9.1300000000000008"/>
    <s v="No"/>
    <x v="0"/>
    <s v="No"/>
    <n v="0"/>
    <s v="No"/>
    <x v="3"/>
    <x v="0"/>
    <d v="2002-09-19T00:00:00"/>
    <x v="2292"/>
    <x v="2"/>
    <s v="tier - 1"/>
    <x v="0"/>
    <x v="42"/>
  </r>
  <r>
    <s v="Id2296"/>
    <s v="Jacob J"/>
    <n v="30.14"/>
    <n v="5.49"/>
    <s v="No"/>
    <x v="1"/>
    <s v="No"/>
    <n v="1"/>
    <s v="No"/>
    <x v="0"/>
    <x v="2"/>
    <d v="2004-11-14T00:00:00"/>
    <x v="2293"/>
    <x v="2"/>
    <s v="tier - 1"/>
    <x v="0"/>
    <x v="44"/>
  </r>
  <r>
    <s v="Id2297"/>
    <s v="Jose Tomas"/>
    <n v="23.21"/>
    <n v="4.37"/>
    <s v="No"/>
    <x v="1"/>
    <s v="No"/>
    <n v="1"/>
    <s v="No"/>
    <x v="2"/>
    <x v="2"/>
    <d v="2004-09-12T00:00:00"/>
    <x v="2294"/>
    <x v="2"/>
    <s v="tier - 1"/>
    <x v="0"/>
    <x v="44"/>
  </r>
  <r>
    <s v="Id2298"/>
    <s v="Mary Evan"/>
    <n v="17.170000000000002"/>
    <n v="8.4600000000000009"/>
    <s v="No"/>
    <x v="0"/>
    <s v="No"/>
    <n v="0"/>
    <s v="No"/>
    <x v="3"/>
    <x v="0"/>
    <d v="2002-10-13T00:00:00"/>
    <x v="2295"/>
    <x v="2"/>
    <s v="tier - 3"/>
    <x v="0"/>
    <x v="42"/>
  </r>
  <r>
    <s v="Id2299"/>
    <s v="Justin K."/>
    <n v="15.61"/>
    <n v="5.28"/>
    <s v="No"/>
    <x v="0"/>
    <s v="No"/>
    <n v="1"/>
    <s v="No"/>
    <x v="3"/>
    <x v="2"/>
    <d v="1998-08-26T00:00:00"/>
    <x v="2296"/>
    <x v="2"/>
    <s v="tier - 2"/>
    <x v="0"/>
    <x v="35"/>
  </r>
  <r>
    <s v="Id2300"/>
    <s v="Patrick"/>
    <n v="17.98"/>
    <n v="5.33"/>
    <s v="yes"/>
    <x v="0"/>
    <s v="Yes"/>
    <n v="1"/>
    <s v="No"/>
    <x v="3"/>
    <x v="2"/>
    <d v="1997-07-13T00:00:00"/>
    <x v="2297"/>
    <x v="2"/>
    <s v="tier - 3"/>
    <x v="0"/>
    <x v="30"/>
  </r>
  <r>
    <s v="Id2301"/>
    <s v="Roman"/>
    <n v="21.64"/>
    <n v="5.5"/>
    <s v="No"/>
    <x v="1"/>
    <s v="No"/>
    <n v="1"/>
    <s v="No"/>
    <x v="2"/>
    <x v="2"/>
    <d v="2004-06-24T00:00:00"/>
    <x v="2298"/>
    <x v="2"/>
    <s v="tier - 3"/>
    <x v="0"/>
    <x v="44"/>
  </r>
  <r>
    <s v="Id2302"/>
    <s v="David"/>
    <n v="16.399999999999999"/>
    <n v="5.4"/>
    <s v="No"/>
    <x v="0"/>
    <s v="Yes"/>
    <n v="1"/>
    <s v="No"/>
    <x v="3"/>
    <x v="2"/>
    <d v="1993-07-28T00:00:00"/>
    <x v="2299"/>
    <x v="2"/>
    <s v="tier - 1"/>
    <x v="0"/>
    <x v="20"/>
  </r>
  <r>
    <s v="Id2303"/>
    <s v="Evelyn L"/>
    <n v="15.77"/>
    <n v="6.05"/>
    <s v="yes"/>
    <x v="0"/>
    <s v="No"/>
    <n v="1"/>
    <s v="No"/>
    <x v="3"/>
    <x v="1"/>
    <d v="1995-10-01T00:00:00"/>
    <x v="2300"/>
    <x v="2"/>
    <s v="tier - 2"/>
    <x v="0"/>
    <x v="40"/>
  </r>
  <r>
    <s v="Id2304"/>
    <s v="Jim"/>
    <n v="18.27"/>
    <n v="11.46"/>
    <s v="No"/>
    <x v="0"/>
    <s v="No"/>
    <n v="0"/>
    <s v="No"/>
    <x v="3"/>
    <x v="0"/>
    <d v="2002-07-01T00:00:00"/>
    <x v="2301"/>
    <x v="2"/>
    <s v="tier - 2"/>
    <x v="1"/>
    <x v="42"/>
  </r>
  <r>
    <s v="Id2305"/>
    <s v="Matthew S"/>
    <n v="16.489999999999998"/>
    <n v="8.48"/>
    <s v="No"/>
    <x v="0"/>
    <s v="No"/>
    <n v="0"/>
    <s v="No"/>
    <x v="3"/>
    <x v="0"/>
    <d v="2002-07-20T00:00:00"/>
    <x v="2302"/>
    <x v="2"/>
    <s v="tier - 1"/>
    <x v="0"/>
    <x v="42"/>
  </r>
  <r>
    <s v="Id2306"/>
    <s v="Kenneth"/>
    <n v="16.14"/>
    <n v="4.8600000000000003"/>
    <s v="No"/>
    <x v="0"/>
    <s v="No"/>
    <n v="0"/>
    <s v="No"/>
    <x v="3"/>
    <x v="2"/>
    <d v="1994-06-17T00:00:00"/>
    <x v="2303"/>
    <x v="2"/>
    <s v="tier - 2"/>
    <x v="0"/>
    <x v="6"/>
  </r>
  <r>
    <s v="Id2307"/>
    <s v="Andrea"/>
    <n v="20.85"/>
    <n v="4.45"/>
    <s v="yes"/>
    <x v="0"/>
    <s v="No"/>
    <n v="1"/>
    <s v="No"/>
    <x v="2"/>
    <x v="2"/>
    <d v="1995-11-05T00:00:00"/>
    <x v="2304"/>
    <x v="2"/>
    <s v="tier - 1"/>
    <x v="0"/>
    <x v="40"/>
  </r>
  <r>
    <s v="Id2308"/>
    <s v="Kristina"/>
    <n v="15.88"/>
    <n v="4.3600000000000003"/>
    <s v="No"/>
    <x v="0"/>
    <s v="No"/>
    <n v="0"/>
    <s v="No"/>
    <x v="3"/>
    <x v="2"/>
    <d v="1999-08-05T00:00:00"/>
    <x v="2305"/>
    <x v="2"/>
    <s v="tier - 2"/>
    <x v="0"/>
    <x v="21"/>
  </r>
  <r>
    <s v="Id2309"/>
    <s v="Kristen"/>
    <n v="20.66"/>
    <n v="5.8"/>
    <s v="No"/>
    <x v="1"/>
    <s v="No"/>
    <n v="1"/>
    <s v="No"/>
    <x v="2"/>
    <x v="1"/>
    <d v="2000-12-09T00:00:00"/>
    <x v="2306"/>
    <x v="2"/>
    <s v="tier - 2"/>
    <x v="0"/>
    <x v="43"/>
  </r>
  <r>
    <s v="Id2310"/>
    <s v="Matthew"/>
    <n v="20.399999999999999"/>
    <n v="5.27"/>
    <s v="No"/>
    <x v="0"/>
    <s v="No"/>
    <n v="0"/>
    <s v="No"/>
    <x v="2"/>
    <x v="2"/>
    <d v="1994-08-22T00:00:00"/>
    <x v="2307"/>
    <x v="2"/>
    <s v="tier - 2"/>
    <x v="0"/>
    <x v="6"/>
  </r>
  <r>
    <s v="Id2311"/>
    <s v=".  Kathleen"/>
    <n v="25.19"/>
    <n v="5.64"/>
    <s v="yes"/>
    <x v="0"/>
    <s v="No"/>
    <n v="0"/>
    <s v="No"/>
    <x v="1"/>
    <x v="2"/>
    <d v="2001-11-19T00:00:00"/>
    <x v="2308"/>
    <x v="2"/>
    <s v="tier - 2"/>
    <x v="0"/>
    <x v="46"/>
  </r>
  <r>
    <s v="Id2312"/>
    <s v="Lindsey"/>
    <n v="20.54"/>
    <n v="4.2"/>
    <s v="yes"/>
    <x v="0"/>
    <s v="No"/>
    <n v="1"/>
    <s v="No"/>
    <x v="2"/>
    <x v="2"/>
    <d v="1995-10-28T00:00:00"/>
    <x v="2309"/>
    <x v="2"/>
    <s v="tier - 1"/>
    <x v="0"/>
    <x v="40"/>
  </r>
  <r>
    <s v="Id2313"/>
    <s v="Robert"/>
    <n v="20.13"/>
    <n v="5.42"/>
    <s v="No"/>
    <x v="0"/>
    <s v="No"/>
    <n v="0"/>
    <s v="No"/>
    <x v="2"/>
    <x v="2"/>
    <d v="1994-10-30T00:00:00"/>
    <x v="2310"/>
    <x v="2"/>
    <s v="tier - 1"/>
    <x v="0"/>
    <x v="6"/>
  </r>
  <r>
    <s v="Id2314"/>
    <s v="Sarah E."/>
    <n v="18.93"/>
    <n v="6.11"/>
    <s v="No"/>
    <x v="0"/>
    <s v="Yes"/>
    <n v="1"/>
    <s v="No"/>
    <x v="2"/>
    <x v="1"/>
    <d v="1993-08-27T00:00:00"/>
    <x v="2311"/>
    <x v="2"/>
    <s v="tier - 1"/>
    <x v="0"/>
    <x v="20"/>
  </r>
  <r>
    <s v="Id2315"/>
    <s v="Flannery"/>
    <n v="24.14"/>
    <n v="5.29"/>
    <s v="No"/>
    <x v="1"/>
    <s v="No"/>
    <n v="1"/>
    <s v="No"/>
    <x v="2"/>
    <x v="2"/>
    <d v="2000-08-18T00:00:00"/>
    <x v="2312"/>
    <x v="2"/>
    <s v="tier - 1"/>
    <x v="0"/>
    <x v="43"/>
  </r>
  <r>
    <s v="Id2316"/>
    <s v="John T"/>
    <n v="25.03"/>
    <n v="5.91"/>
    <s v="No"/>
    <x v="1"/>
    <s v="No"/>
    <n v="1"/>
    <s v="No"/>
    <x v="1"/>
    <x v="1"/>
    <d v="2004-09-07T00:00:00"/>
    <x v="2313"/>
    <x v="2"/>
    <s v="tier - 2"/>
    <x v="3"/>
    <x v="44"/>
  </r>
  <r>
    <s v="Id2317"/>
    <s v="Koji"/>
    <n v="20.47"/>
    <n v="5.81"/>
    <s v="yes"/>
    <x v="0"/>
    <s v="No"/>
    <n v="1"/>
    <s v="No"/>
    <x v="2"/>
    <x v="1"/>
    <d v="1995-12-07T00:00:00"/>
    <x v="2314"/>
    <x v="2"/>
    <s v="tier - 2"/>
    <x v="0"/>
    <x v="40"/>
  </r>
  <r>
    <s v="Id2318"/>
    <s v="Candice M"/>
    <n v="18.82"/>
    <n v="5.51"/>
    <s v="yes"/>
    <x v="0"/>
    <s v="No"/>
    <n v="0"/>
    <s v="No"/>
    <x v="2"/>
    <x v="2"/>
    <d v="1996-09-18T00:00:00"/>
    <x v="2315"/>
    <x v="2"/>
    <s v="tier - 2"/>
    <x v="1"/>
    <x v="45"/>
  </r>
  <r>
    <s v="Id2319"/>
    <s v="Theodore A."/>
    <n v="17.079999999999998"/>
    <n v="5.73"/>
    <s v="No"/>
    <x v="0"/>
    <s v="Yes"/>
    <n v="1"/>
    <s v="No"/>
    <x v="3"/>
    <x v="1"/>
    <d v="1993-12-28T00:00:00"/>
    <x v="2316"/>
    <x v="2"/>
    <s v="tier - 3"/>
    <x v="0"/>
    <x v="20"/>
  </r>
  <r>
    <s v="Id2320"/>
    <s v="Lindy"/>
    <n v="19.21"/>
    <n v="5.53"/>
    <s v="yes"/>
    <x v="0"/>
    <s v="No"/>
    <n v="0"/>
    <s v="No"/>
    <x v="2"/>
    <x v="2"/>
    <d v="1996-07-22T00:00:00"/>
    <x v="2317"/>
    <x v="2"/>
    <s v="tier - 3"/>
    <x v="0"/>
    <x v="45"/>
  </r>
  <r>
    <s v="Id2321"/>
    <s v="Thomas"/>
    <n v="17.86"/>
    <n v="5.43"/>
    <s v="No"/>
    <x v="0"/>
    <s v="Yes"/>
    <n v="1"/>
    <s v="No"/>
    <x v="3"/>
    <x v="2"/>
    <d v="1993-08-09T00:00:00"/>
    <x v="2317"/>
    <x v="2"/>
    <s v="tier - 1"/>
    <x v="0"/>
    <x v="20"/>
  </r>
  <r>
    <s v="Id2322"/>
    <s v="Holly"/>
    <n v="21.38"/>
    <n v="8.01"/>
    <s v="No"/>
    <x v="0"/>
    <s v="No"/>
    <n v="0"/>
    <s v="No"/>
    <x v="2"/>
    <x v="0"/>
    <d v="2002-09-19T00:00:00"/>
    <x v="2318"/>
    <x v="2"/>
    <s v="tier - 1"/>
    <x v="1"/>
    <x v="42"/>
  </r>
  <r>
    <s v="Id2323"/>
    <s v="Matthew"/>
    <n v="23.35"/>
    <n v="5.94"/>
    <s v="No"/>
    <x v="0"/>
    <s v="No"/>
    <n v="0"/>
    <s v="No"/>
    <x v="2"/>
    <x v="1"/>
    <d v="1999-11-14T00:00:00"/>
    <x v="2319"/>
    <x v="2"/>
    <s v="tier - 1"/>
    <x v="0"/>
    <x v="21"/>
  </r>
  <r>
    <s v="Id2324"/>
    <s v="Meghan K"/>
    <n v="22.24"/>
    <n v="5.04"/>
    <s v="No"/>
    <x v="0"/>
    <s v="No"/>
    <n v="0"/>
    <s v="No"/>
    <x v="2"/>
    <x v="2"/>
    <d v="1999-11-26T00:00:00"/>
    <x v="2320"/>
    <x v="1"/>
    <s v="tier - 3"/>
    <x v="0"/>
    <x v="21"/>
  </r>
  <r>
    <s v="Id2325"/>
    <s v="Fred"/>
    <n v="24.76"/>
    <n v="4.54"/>
    <s v="yes"/>
    <x v="0"/>
    <s v="No"/>
    <n v="0"/>
    <s v="No"/>
    <x v="2"/>
    <x v="2"/>
    <d v="2001-09-12T00:00:00"/>
    <x v="2321"/>
    <x v="2"/>
    <s v="tier - 2"/>
    <x v="0"/>
    <x v="46"/>
  </r>
  <r>
    <s v="Id2326"/>
    <s v="Sebastian"/>
    <n v="20.100000000000001"/>
    <n v="5.6"/>
    <s v="yes"/>
    <x v="0"/>
    <s v="Yes"/>
    <n v="1"/>
    <s v="No"/>
    <x v="2"/>
    <x v="2"/>
    <d v="1997-12-09T00:00:00"/>
    <x v="2322"/>
    <x v="2"/>
    <s v="tier - 3"/>
    <x v="0"/>
    <x v="30"/>
  </r>
  <r>
    <s v="Id2327"/>
    <s v="Laura"/>
    <n v="21.77"/>
    <n v="10.67"/>
    <s v="No"/>
    <x v="0"/>
    <s v="No"/>
    <n v="0"/>
    <s v="No"/>
    <x v="2"/>
    <x v="0"/>
    <d v="2002-07-29T00:00:00"/>
    <x v="2323"/>
    <x v="2"/>
    <s v="tier - 2"/>
    <x v="1"/>
    <x v="42"/>
  </r>
  <r>
    <s v="Id2328"/>
    <s v="Nicole"/>
    <n v="17.82"/>
    <n v="5.26"/>
    <s v="yes"/>
    <x v="0"/>
    <s v="No"/>
    <n v="1"/>
    <s v="No"/>
    <x v="3"/>
    <x v="2"/>
    <d v="1995-10-04T00:00:00"/>
    <x v="2324"/>
    <x v="2"/>
    <s v="tier - 3"/>
    <x v="0"/>
    <x v="40"/>
  </r>
  <r>
    <s v="Id2329"/>
    <s v="Susan E"/>
    <n v="17.07"/>
    <n v="5.22"/>
    <s v="No"/>
    <x v="0"/>
    <s v="Yes"/>
    <n v="1"/>
    <s v="No"/>
    <x v="3"/>
    <x v="2"/>
    <d v="1993-11-01T00:00:00"/>
    <x v="2324"/>
    <x v="2"/>
    <s v="tier - 3"/>
    <x v="0"/>
    <x v="20"/>
  </r>
  <r>
    <s v="Id2330"/>
    <s v="Katy"/>
    <n v="22.24"/>
    <n v="4.29"/>
    <s v="yes"/>
    <x v="0"/>
    <s v="No"/>
    <n v="0"/>
    <s v="No"/>
    <x v="2"/>
    <x v="2"/>
    <d v="2001-11-20T00:00:00"/>
    <x v="2325"/>
    <x v="2"/>
    <s v="tier - 3"/>
    <x v="1"/>
    <x v="46"/>
  </r>
  <r>
    <s v="Id2331"/>
    <s v="Jordan"/>
    <n v="22.34"/>
    <n v="5.57"/>
    <s v="No"/>
    <x v="0"/>
    <s v="No"/>
    <n v="1"/>
    <s v="No"/>
    <x v="2"/>
    <x v="2"/>
    <d v="1998-06-27T00:00:00"/>
    <x v="2326"/>
    <x v="2"/>
    <s v="tier - 3"/>
    <x v="0"/>
    <x v="35"/>
  </r>
  <r>
    <s v="Id2332"/>
    <s v="Juan D. Sr."/>
    <n v="17.7"/>
    <n v="6.28"/>
    <s v="No"/>
    <x v="0"/>
    <s v="No"/>
    <n v="1"/>
    <s v="No"/>
    <x v="3"/>
    <x v="1"/>
    <d v="1992-08-13T00:00:00"/>
    <x v="2327"/>
    <x v="2"/>
    <s v="tier - 3"/>
    <x v="0"/>
    <x v="34"/>
  </r>
  <r>
    <s v="Id2333"/>
    <s v="Julie"/>
    <n v="16.47"/>
    <n v="6.35"/>
    <s v="No"/>
    <x v="0"/>
    <s v="Yes"/>
    <n v="1"/>
    <s v="No"/>
    <x v="3"/>
    <x v="1"/>
    <d v="1993-11-30T00:00:00"/>
    <x v="2328"/>
    <x v="1"/>
    <s v="tier - 1"/>
    <x v="0"/>
    <x v="20"/>
  </r>
  <r>
    <s v="Id2334"/>
    <s v="Evan P"/>
    <n v="17.600000000000001"/>
    <n v="4.3899999999999997"/>
    <s v="No"/>
    <x v="0"/>
    <s v="No"/>
    <n v="1"/>
    <s v="No"/>
    <x v="3"/>
    <x v="2"/>
    <d v="1992-08-30T00:00:00"/>
    <x v="2329"/>
    <x v="1"/>
    <s v="tier - 1"/>
    <x v="0"/>
    <x v="34"/>
  </r>
  <r>
    <s v="Id2335"/>
    <s v="Aaron K"/>
    <n v="17.579999999999998"/>
    <n v="4.51"/>
    <s v="No"/>
    <x v="0"/>
    <s v="No"/>
    <n v="1"/>
    <s v="No"/>
    <x v="3"/>
    <x v="2"/>
    <d v="1992-12-09T00:00:00"/>
    <x v="2330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B13" firstHeaderRow="1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arg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arg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Z3:BB51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48">
        <item x="44"/>
        <item x="39"/>
        <item x="42"/>
        <item x="46"/>
        <item x="43"/>
        <item x="21"/>
        <item x="35"/>
        <item x="30"/>
        <item x="45"/>
        <item x="40"/>
        <item x="6"/>
        <item x="20"/>
        <item x="34"/>
        <item x="3"/>
        <item x="41"/>
        <item x="4"/>
        <item x="24"/>
        <item x="38"/>
        <item x="27"/>
        <item x="17"/>
        <item x="31"/>
        <item x="33"/>
        <item x="37"/>
        <item x="36"/>
        <item x="26"/>
        <item x="18"/>
        <item x="9"/>
        <item x="1"/>
        <item x="16"/>
        <item x="23"/>
        <item x="19"/>
        <item x="29"/>
        <item x="28"/>
        <item x="13"/>
        <item x="2"/>
        <item x="15"/>
        <item x="0"/>
        <item x="22"/>
        <item x="25"/>
        <item x="11"/>
        <item x="32"/>
        <item x="8"/>
        <item x="5"/>
        <item x="12"/>
        <item x="14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arges" fld="12" subtotal="count" baseField="16" baseItem="11"/>
    <dataField name="Average of charges" fld="12" subtotal="average" baseField="16" baseItem="11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L3:AN51" firstHeaderRow="0" firstDataRow="1" firstDataCol="1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 defaultSubtotal="0"/>
    <pivotField showAll="0"/>
    <pivotField showAll="0"/>
    <pivotField showAll="0"/>
    <pivotField showAll="0"/>
    <pivotField axis="axisRow" showAll="0" defaultSubtotal="0">
      <items count="47">
        <item x="44"/>
        <item x="39"/>
        <item x="42"/>
        <item x="46"/>
        <item x="43"/>
        <item x="21"/>
        <item x="35"/>
        <item x="30"/>
        <item x="45"/>
        <item x="40"/>
        <item x="6"/>
        <item x="20"/>
        <item x="34"/>
        <item x="3"/>
        <item x="41"/>
        <item x="4"/>
        <item x="24"/>
        <item x="38"/>
        <item x="27"/>
        <item x="17"/>
        <item x="31"/>
        <item x="33"/>
        <item x="37"/>
        <item x="36"/>
        <item x="26"/>
        <item x="18"/>
        <item x="9"/>
        <item x="1"/>
        <item x="16"/>
        <item x="23"/>
        <item x="19"/>
        <item x="29"/>
        <item x="28"/>
        <item x="13"/>
        <item x="2"/>
        <item x="15"/>
        <item x="0"/>
        <item x="22"/>
        <item x="25"/>
        <item x="11"/>
        <item x="32"/>
        <item x="8"/>
        <item x="5"/>
        <item x="12"/>
        <item x="14"/>
        <item x="10"/>
        <item x="7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" fld="2" baseField="0" baseItem="0"/>
    <dataField name="Sum of HBA1C" fld="3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V3:Z2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 defaultSubtotal="0"/>
    <pivotField dataField="1" showAll="0"/>
    <pivotField axis="axisCol" showAll="0">
      <items count="5">
        <item m="1" x="3"/>
        <item x="0"/>
        <item x="1"/>
        <item x="2"/>
        <item t="default"/>
      </items>
    </pivotField>
    <pivotField showAll="0"/>
    <pivotField axis="axisRow" showAll="0">
      <items count="19">
        <item m="1" x="17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 defaultSubtotal="0"/>
  </pivotFields>
  <rowFields count="1">
    <field x="1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 v="1"/>
    </i>
    <i>
      <x v="2"/>
    </i>
    <i>
      <x v="3"/>
    </i>
    <i t="grand">
      <x/>
    </i>
  </colItems>
  <dataFields count="1">
    <dataField name="Average of charges" fld="12" subtotal="average" baseField="15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3:S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numFmtId="14" showAll="0" defaultSubtotal="0"/>
    <pivotField dataField="1" showAll="0" varSubtotal="1"/>
    <pivotField showAll="0"/>
    <pivotField showAll="0"/>
    <pivotField showAll="0"/>
    <pivotField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Var of charges" fld="12" subtotal="var" baseField="1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J6" firstHeaderRow="1" firstDataRow="1" firstDataCol="1"/>
  <pivotFields count="17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numFmtId="14" showAll="0" defaultSubtotal="0"/>
    <pivotField showAll="0"/>
    <pivotField showAll="0"/>
    <pivotField showAll="0"/>
    <pivotField showAll="0"/>
    <pivotField showAll="0" defaultSubtota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No of major surgeries" fld="7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m="1"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Cancer history" fld="6" subtotal="count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6"/>
  <sheetViews>
    <sheetView workbookViewId="0">
      <selection activeCell="G2" sqref="G2"/>
    </sheetView>
  </sheetViews>
  <sheetFormatPr defaultRowHeight="15" x14ac:dyDescent="0.25"/>
  <cols>
    <col min="1" max="1" width="15.5703125" customWidth="1"/>
    <col min="2" max="2" width="37.42578125" bestFit="1" customWidth="1"/>
    <col min="7" max="7" width="24.28515625" bestFit="1" customWidth="1"/>
  </cols>
  <sheetData>
    <row r="1" spans="1:7" s="2" customFormat="1" ht="18.95" customHeight="1" x14ac:dyDescent="0.25">
      <c r="A1" s="5" t="s">
        <v>0</v>
      </c>
      <c r="B1" s="6" t="s">
        <v>2384</v>
      </c>
      <c r="C1" s="6" t="s">
        <v>8383</v>
      </c>
      <c r="D1" s="6" t="s">
        <v>8384</v>
      </c>
      <c r="E1" s="6" t="s">
        <v>8385</v>
      </c>
      <c r="G1" s="6" t="s">
        <v>10465</v>
      </c>
    </row>
    <row r="2" spans="1:7" ht="15.75" x14ac:dyDescent="0.25">
      <c r="A2" s="1" t="s">
        <v>2372</v>
      </c>
      <c r="B2" s="1" t="s">
        <v>2385</v>
      </c>
      <c r="C2" t="s">
        <v>4732</v>
      </c>
      <c r="D2" t="s">
        <v>4733</v>
      </c>
      <c r="E2" t="s">
        <v>4734</v>
      </c>
      <c r="G2">
        <v>0</v>
      </c>
    </row>
    <row r="3" spans="1:7" ht="15.75" x14ac:dyDescent="0.25">
      <c r="A3" s="1" t="s">
        <v>2371</v>
      </c>
      <c r="B3" s="1" t="s">
        <v>2386</v>
      </c>
      <c r="C3" t="s">
        <v>6737</v>
      </c>
      <c r="D3" t="s">
        <v>6738</v>
      </c>
      <c r="E3" t="s">
        <v>4735</v>
      </c>
    </row>
    <row r="4" spans="1:7" ht="15.75" x14ac:dyDescent="0.25">
      <c r="A4" s="1" t="s">
        <v>2370</v>
      </c>
      <c r="B4" s="1" t="s">
        <v>2387</v>
      </c>
      <c r="C4" t="s">
        <v>6737</v>
      </c>
      <c r="D4" t="s">
        <v>6739</v>
      </c>
      <c r="E4" t="s">
        <v>4736</v>
      </c>
      <c r="G4" s="6" t="s">
        <v>10466</v>
      </c>
    </row>
    <row r="5" spans="1:7" ht="15.75" x14ac:dyDescent="0.25">
      <c r="A5" s="1" t="s">
        <v>2369</v>
      </c>
      <c r="B5" s="1" t="s">
        <v>2388</v>
      </c>
      <c r="C5" t="s">
        <v>4732</v>
      </c>
      <c r="D5" t="s">
        <v>6740</v>
      </c>
      <c r="E5" t="s">
        <v>4737</v>
      </c>
      <c r="G5">
        <f>COUNTA(A2:A2336)</f>
        <v>2335</v>
      </c>
    </row>
    <row r="6" spans="1:7" ht="15.75" x14ac:dyDescent="0.25">
      <c r="A6" s="1" t="s">
        <v>2368</v>
      </c>
      <c r="B6" s="1" t="s">
        <v>2389</v>
      </c>
      <c r="C6" t="s">
        <v>4732</v>
      </c>
      <c r="D6" t="s">
        <v>6741</v>
      </c>
      <c r="E6" t="s">
        <v>4738</v>
      </c>
    </row>
    <row r="7" spans="1:7" ht="15.75" x14ac:dyDescent="0.25">
      <c r="A7" s="1" t="s">
        <v>2367</v>
      </c>
      <c r="B7" s="1" t="s">
        <v>2390</v>
      </c>
      <c r="C7" t="s">
        <v>6737</v>
      </c>
      <c r="D7" t="s">
        <v>6742</v>
      </c>
      <c r="E7" t="s">
        <v>4739</v>
      </c>
    </row>
    <row r="8" spans="1:7" ht="15.75" x14ac:dyDescent="0.25">
      <c r="A8" s="1" t="s">
        <v>2366</v>
      </c>
      <c r="B8" s="1" t="s">
        <v>2391</v>
      </c>
      <c r="C8" t="s">
        <v>6737</v>
      </c>
      <c r="D8" t="s">
        <v>5302</v>
      </c>
      <c r="E8" t="s">
        <v>4740</v>
      </c>
    </row>
    <row r="9" spans="1:7" ht="15.75" x14ac:dyDescent="0.25">
      <c r="A9" s="1" t="s">
        <v>2365</v>
      </c>
      <c r="B9" s="1" t="s">
        <v>2392</v>
      </c>
      <c r="C9" t="s">
        <v>6737</v>
      </c>
      <c r="D9" t="s">
        <v>6743</v>
      </c>
      <c r="E9" t="s">
        <v>4741</v>
      </c>
    </row>
    <row r="10" spans="1:7" ht="15.75" x14ac:dyDescent="0.25">
      <c r="A10" s="1" t="s">
        <v>2364</v>
      </c>
      <c r="B10" s="1" t="s">
        <v>2393</v>
      </c>
      <c r="C10" t="s">
        <v>6737</v>
      </c>
      <c r="D10" t="s">
        <v>6744</v>
      </c>
      <c r="E10" t="s">
        <v>4742</v>
      </c>
    </row>
    <row r="11" spans="1:7" ht="15.75" x14ac:dyDescent="0.25">
      <c r="A11" s="1" t="s">
        <v>2363</v>
      </c>
      <c r="B11" s="1" t="s">
        <v>2394</v>
      </c>
      <c r="C11" t="s">
        <v>4732</v>
      </c>
      <c r="D11" t="s">
        <v>6745</v>
      </c>
      <c r="E11" t="s">
        <v>4743</v>
      </c>
    </row>
    <row r="12" spans="1:7" ht="15.75" x14ac:dyDescent="0.25">
      <c r="A12" s="1" t="s">
        <v>2362</v>
      </c>
      <c r="B12" s="1" t="s">
        <v>2395</v>
      </c>
      <c r="C12" t="s">
        <v>4732</v>
      </c>
      <c r="D12" t="s">
        <v>6746</v>
      </c>
      <c r="E12" t="s">
        <v>4744</v>
      </c>
    </row>
    <row r="13" spans="1:7" ht="15.75" x14ac:dyDescent="0.25">
      <c r="A13" s="1" t="s">
        <v>2361</v>
      </c>
      <c r="B13" s="1" t="s">
        <v>2396</v>
      </c>
      <c r="C13" t="s">
        <v>6737</v>
      </c>
      <c r="D13" t="s">
        <v>6747</v>
      </c>
      <c r="E13" t="s">
        <v>4745</v>
      </c>
    </row>
    <row r="14" spans="1:7" ht="15.75" x14ac:dyDescent="0.25">
      <c r="A14" s="1" t="s">
        <v>2360</v>
      </c>
      <c r="B14" s="1" t="s">
        <v>2397</v>
      </c>
      <c r="C14" t="s">
        <v>6737</v>
      </c>
      <c r="D14" t="s">
        <v>6748</v>
      </c>
      <c r="E14" t="s">
        <v>4746</v>
      </c>
    </row>
    <row r="15" spans="1:7" ht="15.75" x14ac:dyDescent="0.25">
      <c r="A15" s="1" t="s">
        <v>2359</v>
      </c>
      <c r="B15" s="1" t="s">
        <v>2398</v>
      </c>
      <c r="C15" t="s">
        <v>6737</v>
      </c>
      <c r="D15" t="s">
        <v>6749</v>
      </c>
      <c r="E15" t="s">
        <v>4747</v>
      </c>
    </row>
    <row r="16" spans="1:7" ht="15.75" x14ac:dyDescent="0.25">
      <c r="A16" s="1" t="s">
        <v>2358</v>
      </c>
      <c r="B16" s="1" t="s">
        <v>2399</v>
      </c>
      <c r="C16" t="s">
        <v>4732</v>
      </c>
      <c r="D16" t="s">
        <v>6750</v>
      </c>
      <c r="E16" t="s">
        <v>4748</v>
      </c>
    </row>
    <row r="17" spans="1:5" ht="15.75" x14ac:dyDescent="0.25">
      <c r="A17" s="1" t="s">
        <v>2357</v>
      </c>
      <c r="B17" s="1" t="s">
        <v>2400</v>
      </c>
      <c r="C17" t="s">
        <v>6737</v>
      </c>
      <c r="D17" t="s">
        <v>6751</v>
      </c>
      <c r="E17" t="s">
        <v>4749</v>
      </c>
    </row>
    <row r="18" spans="1:5" ht="15.75" x14ac:dyDescent="0.25">
      <c r="A18" s="1" t="s">
        <v>2356</v>
      </c>
      <c r="B18" s="1" t="s">
        <v>2401</v>
      </c>
      <c r="C18" t="s">
        <v>4732</v>
      </c>
      <c r="D18" t="s">
        <v>6752</v>
      </c>
      <c r="E18" t="s">
        <v>4750</v>
      </c>
    </row>
    <row r="19" spans="1:5" ht="15.75" x14ac:dyDescent="0.25">
      <c r="A19" s="1" t="s">
        <v>2355</v>
      </c>
      <c r="B19" s="1" t="s">
        <v>2402</v>
      </c>
      <c r="C19" t="s">
        <v>4732</v>
      </c>
      <c r="D19" t="s">
        <v>6753</v>
      </c>
      <c r="E19" t="s">
        <v>4751</v>
      </c>
    </row>
    <row r="20" spans="1:5" ht="15.75" x14ac:dyDescent="0.25">
      <c r="A20" s="1" t="s">
        <v>2354</v>
      </c>
      <c r="B20" s="1" t="s">
        <v>2403</v>
      </c>
      <c r="C20" t="s">
        <v>6737</v>
      </c>
      <c r="D20" t="s">
        <v>6754</v>
      </c>
      <c r="E20" t="s">
        <v>4752</v>
      </c>
    </row>
    <row r="21" spans="1:5" ht="15.75" x14ac:dyDescent="0.25">
      <c r="A21" s="1" t="s">
        <v>2353</v>
      </c>
      <c r="B21" s="1" t="s">
        <v>2404</v>
      </c>
      <c r="C21" t="s">
        <v>6737</v>
      </c>
      <c r="D21" t="s">
        <v>6755</v>
      </c>
      <c r="E21" t="s">
        <v>4753</v>
      </c>
    </row>
    <row r="22" spans="1:5" ht="15.75" x14ac:dyDescent="0.25">
      <c r="A22" s="1" t="s">
        <v>2352</v>
      </c>
      <c r="B22" s="1" t="s">
        <v>2405</v>
      </c>
      <c r="C22" t="s">
        <v>6737</v>
      </c>
      <c r="D22" t="s">
        <v>6756</v>
      </c>
      <c r="E22" t="s">
        <v>4754</v>
      </c>
    </row>
    <row r="23" spans="1:5" ht="15.75" x14ac:dyDescent="0.25">
      <c r="A23" s="1" t="s">
        <v>2351</v>
      </c>
      <c r="B23" s="1" t="s">
        <v>2406</v>
      </c>
      <c r="C23" t="s">
        <v>4732</v>
      </c>
      <c r="D23" t="s">
        <v>6757</v>
      </c>
      <c r="E23" t="s">
        <v>4755</v>
      </c>
    </row>
    <row r="24" spans="1:5" ht="15.75" x14ac:dyDescent="0.25">
      <c r="A24" s="1" t="s">
        <v>2350</v>
      </c>
      <c r="B24" s="1" t="s">
        <v>2407</v>
      </c>
      <c r="C24" t="s">
        <v>4732</v>
      </c>
      <c r="D24" t="s">
        <v>6758</v>
      </c>
      <c r="E24" t="s">
        <v>4756</v>
      </c>
    </row>
    <row r="25" spans="1:5" ht="15.75" x14ac:dyDescent="0.25">
      <c r="A25" s="1" t="s">
        <v>2349</v>
      </c>
      <c r="B25" s="1" t="s">
        <v>2408</v>
      </c>
      <c r="C25" t="s">
        <v>6737</v>
      </c>
      <c r="D25" t="s">
        <v>6759</v>
      </c>
      <c r="E25" t="s">
        <v>4757</v>
      </c>
    </row>
    <row r="26" spans="1:5" ht="15.75" x14ac:dyDescent="0.25">
      <c r="A26" s="1" t="s">
        <v>2348</v>
      </c>
      <c r="B26" s="1" t="s">
        <v>2409</v>
      </c>
      <c r="C26" t="s">
        <v>6737</v>
      </c>
      <c r="D26" t="s">
        <v>6760</v>
      </c>
      <c r="E26" t="s">
        <v>4758</v>
      </c>
    </row>
    <row r="27" spans="1:5" ht="15.75" x14ac:dyDescent="0.25">
      <c r="A27" s="1" t="s">
        <v>2347</v>
      </c>
      <c r="B27" s="1" t="s">
        <v>2410</v>
      </c>
      <c r="C27" t="s">
        <v>6737</v>
      </c>
      <c r="D27" t="s">
        <v>6761</v>
      </c>
      <c r="E27" t="s">
        <v>4759</v>
      </c>
    </row>
    <row r="28" spans="1:5" ht="15.75" x14ac:dyDescent="0.25">
      <c r="A28" s="1" t="s">
        <v>2346</v>
      </c>
      <c r="B28" s="1" t="s">
        <v>2411</v>
      </c>
      <c r="C28" t="s">
        <v>6737</v>
      </c>
      <c r="D28" t="s">
        <v>6762</v>
      </c>
      <c r="E28" t="s">
        <v>4760</v>
      </c>
    </row>
    <row r="29" spans="1:5" ht="15.75" x14ac:dyDescent="0.25">
      <c r="A29" s="1" t="s">
        <v>2345</v>
      </c>
      <c r="B29" s="1" t="s">
        <v>2412</v>
      </c>
      <c r="C29" t="s">
        <v>4732</v>
      </c>
      <c r="D29" t="s">
        <v>6763</v>
      </c>
      <c r="E29" t="s">
        <v>4761</v>
      </c>
    </row>
    <row r="30" spans="1:5" ht="15.75" x14ac:dyDescent="0.25">
      <c r="A30" s="1" t="s">
        <v>2344</v>
      </c>
      <c r="B30" s="1" t="s">
        <v>2413</v>
      </c>
      <c r="C30" t="s">
        <v>6737</v>
      </c>
      <c r="D30" t="s">
        <v>6743</v>
      </c>
      <c r="E30" t="s">
        <v>4762</v>
      </c>
    </row>
    <row r="31" spans="1:5" ht="15.75" x14ac:dyDescent="0.25">
      <c r="A31" s="1" t="s">
        <v>2343</v>
      </c>
      <c r="B31" s="1" t="s">
        <v>2414</v>
      </c>
      <c r="C31" t="s">
        <v>4732</v>
      </c>
      <c r="D31" t="s">
        <v>6764</v>
      </c>
      <c r="E31" t="s">
        <v>4763</v>
      </c>
    </row>
    <row r="32" spans="1:5" ht="15.75" x14ac:dyDescent="0.25">
      <c r="A32" s="1" t="s">
        <v>2342</v>
      </c>
      <c r="B32" s="1" t="s">
        <v>2415</v>
      </c>
      <c r="C32" t="s">
        <v>4732</v>
      </c>
      <c r="D32" t="s">
        <v>6765</v>
      </c>
      <c r="E32" t="s">
        <v>4764</v>
      </c>
    </row>
    <row r="33" spans="1:5" ht="15.75" x14ac:dyDescent="0.25">
      <c r="A33" s="1" t="s">
        <v>2341</v>
      </c>
      <c r="B33" s="1" t="s">
        <v>2416</v>
      </c>
      <c r="C33" t="s">
        <v>6737</v>
      </c>
      <c r="D33" t="s">
        <v>6766</v>
      </c>
      <c r="E33" t="s">
        <v>4765</v>
      </c>
    </row>
    <row r="34" spans="1:5" ht="15.75" x14ac:dyDescent="0.25">
      <c r="A34" s="1" t="s">
        <v>2340</v>
      </c>
      <c r="B34" s="1" t="s">
        <v>2417</v>
      </c>
      <c r="C34" t="s">
        <v>6737</v>
      </c>
      <c r="D34" t="s">
        <v>6767</v>
      </c>
      <c r="E34" t="s">
        <v>4766</v>
      </c>
    </row>
    <row r="35" spans="1:5" ht="15.75" x14ac:dyDescent="0.25">
      <c r="A35" s="1" t="s">
        <v>2339</v>
      </c>
      <c r="B35" s="1" t="s">
        <v>2418</v>
      </c>
      <c r="C35" t="s">
        <v>4732</v>
      </c>
      <c r="D35" t="s">
        <v>6768</v>
      </c>
      <c r="E35" t="s">
        <v>4767</v>
      </c>
    </row>
    <row r="36" spans="1:5" ht="15.75" x14ac:dyDescent="0.25">
      <c r="A36" s="1" t="s">
        <v>2338</v>
      </c>
      <c r="B36" s="1" t="s">
        <v>2419</v>
      </c>
      <c r="C36" t="s">
        <v>4732</v>
      </c>
      <c r="D36" t="s">
        <v>6769</v>
      </c>
      <c r="E36" t="s">
        <v>4768</v>
      </c>
    </row>
    <row r="37" spans="1:5" ht="15.75" x14ac:dyDescent="0.25">
      <c r="A37" s="1" t="s">
        <v>2337</v>
      </c>
      <c r="B37" s="1" t="s">
        <v>2420</v>
      </c>
      <c r="C37" t="s">
        <v>6737</v>
      </c>
      <c r="D37" t="s">
        <v>6770</v>
      </c>
      <c r="E37" t="s">
        <v>4769</v>
      </c>
    </row>
    <row r="38" spans="1:5" ht="15.75" x14ac:dyDescent="0.25">
      <c r="A38" s="1" t="s">
        <v>2336</v>
      </c>
      <c r="B38" s="1" t="s">
        <v>2421</v>
      </c>
      <c r="C38" t="s">
        <v>6737</v>
      </c>
      <c r="D38" t="s">
        <v>6771</v>
      </c>
      <c r="E38" t="s">
        <v>4770</v>
      </c>
    </row>
    <row r="39" spans="1:5" ht="15.75" x14ac:dyDescent="0.25">
      <c r="A39" s="1" t="s">
        <v>2335</v>
      </c>
      <c r="B39" s="1" t="s">
        <v>2422</v>
      </c>
      <c r="C39" t="s">
        <v>4732</v>
      </c>
      <c r="D39" t="s">
        <v>6772</v>
      </c>
      <c r="E39" t="s">
        <v>4771</v>
      </c>
    </row>
    <row r="40" spans="1:5" ht="15.75" x14ac:dyDescent="0.25">
      <c r="A40" s="1" t="s">
        <v>2334</v>
      </c>
      <c r="B40" s="1" t="s">
        <v>2423</v>
      </c>
      <c r="C40" t="s">
        <v>4732</v>
      </c>
      <c r="D40" t="s">
        <v>6773</v>
      </c>
      <c r="E40" t="s">
        <v>4772</v>
      </c>
    </row>
    <row r="41" spans="1:5" ht="15.75" x14ac:dyDescent="0.25">
      <c r="A41" s="1" t="s">
        <v>2333</v>
      </c>
      <c r="B41" s="1" t="s">
        <v>2424</v>
      </c>
      <c r="C41" t="s">
        <v>6737</v>
      </c>
      <c r="D41" t="s">
        <v>6774</v>
      </c>
      <c r="E41" t="s">
        <v>4773</v>
      </c>
    </row>
    <row r="42" spans="1:5" ht="15.75" x14ac:dyDescent="0.25">
      <c r="A42" s="1" t="s">
        <v>2332</v>
      </c>
      <c r="B42" s="1" t="s">
        <v>2425</v>
      </c>
      <c r="C42" t="s">
        <v>6737</v>
      </c>
      <c r="D42" t="s">
        <v>6775</v>
      </c>
      <c r="E42" t="s">
        <v>4774</v>
      </c>
    </row>
    <row r="43" spans="1:5" ht="15.75" x14ac:dyDescent="0.25">
      <c r="A43" s="1" t="s">
        <v>2331</v>
      </c>
      <c r="B43" s="1" t="s">
        <v>2426</v>
      </c>
      <c r="C43" t="s">
        <v>4732</v>
      </c>
      <c r="D43" t="s">
        <v>6776</v>
      </c>
      <c r="E43" t="s">
        <v>4775</v>
      </c>
    </row>
    <row r="44" spans="1:5" ht="15.75" x14ac:dyDescent="0.25">
      <c r="A44" s="1" t="s">
        <v>2330</v>
      </c>
      <c r="B44" s="1" t="s">
        <v>2427</v>
      </c>
      <c r="C44" t="s">
        <v>4732</v>
      </c>
      <c r="D44" t="s">
        <v>6758</v>
      </c>
      <c r="E44" t="s">
        <v>4776</v>
      </c>
    </row>
    <row r="45" spans="1:5" ht="15.75" x14ac:dyDescent="0.25">
      <c r="A45" s="1" t="s">
        <v>2329</v>
      </c>
      <c r="B45" s="1" t="s">
        <v>2428</v>
      </c>
      <c r="C45" t="s">
        <v>6737</v>
      </c>
      <c r="D45" t="s">
        <v>5056</v>
      </c>
      <c r="E45" t="s">
        <v>4777</v>
      </c>
    </row>
    <row r="46" spans="1:5" ht="15.75" x14ac:dyDescent="0.25">
      <c r="A46" s="1" t="s">
        <v>2328</v>
      </c>
      <c r="B46" s="1" t="s">
        <v>2429</v>
      </c>
      <c r="C46" t="s">
        <v>6737</v>
      </c>
      <c r="D46" t="s">
        <v>6777</v>
      </c>
      <c r="E46" t="s">
        <v>4778</v>
      </c>
    </row>
    <row r="47" spans="1:5" ht="15.75" x14ac:dyDescent="0.25">
      <c r="A47" s="1" t="s">
        <v>2327</v>
      </c>
      <c r="B47" s="1" t="s">
        <v>2430</v>
      </c>
      <c r="C47" t="s">
        <v>4732</v>
      </c>
      <c r="D47" t="s">
        <v>6778</v>
      </c>
      <c r="E47" t="s">
        <v>4779</v>
      </c>
    </row>
    <row r="48" spans="1:5" ht="15.75" x14ac:dyDescent="0.25">
      <c r="A48" s="1" t="s">
        <v>2326</v>
      </c>
      <c r="B48" s="1" t="s">
        <v>2431</v>
      </c>
      <c r="C48" t="s">
        <v>6737</v>
      </c>
      <c r="D48" t="s">
        <v>6779</v>
      </c>
      <c r="E48" t="s">
        <v>4780</v>
      </c>
    </row>
    <row r="49" spans="1:5" ht="15.75" x14ac:dyDescent="0.25">
      <c r="A49" s="1" t="s">
        <v>2325</v>
      </c>
      <c r="B49" s="1" t="s">
        <v>2432</v>
      </c>
      <c r="C49" t="s">
        <v>4732</v>
      </c>
      <c r="D49" t="s">
        <v>6780</v>
      </c>
      <c r="E49" t="s">
        <v>4775</v>
      </c>
    </row>
    <row r="50" spans="1:5" ht="15.75" x14ac:dyDescent="0.25">
      <c r="A50" s="1" t="s">
        <v>2324</v>
      </c>
      <c r="B50" s="1" t="s">
        <v>2433</v>
      </c>
      <c r="C50" t="s">
        <v>6737</v>
      </c>
      <c r="D50" t="s">
        <v>6781</v>
      </c>
      <c r="E50" t="s">
        <v>4781</v>
      </c>
    </row>
    <row r="51" spans="1:5" ht="15.75" x14ac:dyDescent="0.25">
      <c r="A51" s="1" t="s">
        <v>2323</v>
      </c>
      <c r="B51" s="1" t="s">
        <v>2434</v>
      </c>
      <c r="C51" t="s">
        <v>6737</v>
      </c>
      <c r="D51" t="s">
        <v>5198</v>
      </c>
      <c r="E51" t="s">
        <v>4782</v>
      </c>
    </row>
    <row r="52" spans="1:5" ht="15.75" x14ac:dyDescent="0.25">
      <c r="A52" s="1" t="s">
        <v>2322</v>
      </c>
      <c r="B52" s="1" t="s">
        <v>2435</v>
      </c>
      <c r="C52" t="s">
        <v>6737</v>
      </c>
      <c r="D52" t="s">
        <v>6782</v>
      </c>
      <c r="E52" t="s">
        <v>4783</v>
      </c>
    </row>
    <row r="53" spans="1:5" ht="15.75" x14ac:dyDescent="0.25">
      <c r="A53" s="1" t="s">
        <v>2321</v>
      </c>
      <c r="B53" s="1" t="s">
        <v>2436</v>
      </c>
      <c r="C53" t="s">
        <v>4732</v>
      </c>
      <c r="D53" t="s">
        <v>6783</v>
      </c>
      <c r="E53" t="s">
        <v>4784</v>
      </c>
    </row>
    <row r="54" spans="1:5" ht="15.75" x14ac:dyDescent="0.25">
      <c r="A54" s="1" t="s">
        <v>2320</v>
      </c>
      <c r="B54" s="1" t="s">
        <v>2437</v>
      </c>
      <c r="C54" t="s">
        <v>6737</v>
      </c>
      <c r="D54" t="s">
        <v>6747</v>
      </c>
      <c r="E54" t="s">
        <v>4785</v>
      </c>
    </row>
    <row r="55" spans="1:5" ht="15.75" x14ac:dyDescent="0.25">
      <c r="A55" s="1" t="s">
        <v>2319</v>
      </c>
      <c r="B55" s="1" t="s">
        <v>2438</v>
      </c>
      <c r="C55" t="s">
        <v>6737</v>
      </c>
      <c r="D55" t="s">
        <v>6784</v>
      </c>
      <c r="E55" t="s">
        <v>4786</v>
      </c>
    </row>
    <row r="56" spans="1:5" ht="15.75" x14ac:dyDescent="0.25">
      <c r="A56" s="1" t="s">
        <v>2318</v>
      </c>
      <c r="B56" s="1" t="s">
        <v>2439</v>
      </c>
      <c r="C56" t="s">
        <v>4732</v>
      </c>
      <c r="D56" t="s">
        <v>6785</v>
      </c>
      <c r="E56" t="s">
        <v>4787</v>
      </c>
    </row>
    <row r="57" spans="1:5" ht="15.75" x14ac:dyDescent="0.25">
      <c r="A57" s="1" t="s">
        <v>2317</v>
      </c>
      <c r="B57" s="1" t="s">
        <v>2440</v>
      </c>
      <c r="C57" t="s">
        <v>4732</v>
      </c>
      <c r="D57" t="s">
        <v>6786</v>
      </c>
      <c r="E57" t="s">
        <v>4788</v>
      </c>
    </row>
    <row r="58" spans="1:5" ht="15.75" x14ac:dyDescent="0.25">
      <c r="A58" s="1" t="s">
        <v>2316</v>
      </c>
      <c r="B58" s="1" t="s">
        <v>2441</v>
      </c>
      <c r="C58" t="s">
        <v>6737</v>
      </c>
      <c r="D58" t="s">
        <v>6787</v>
      </c>
      <c r="E58" t="s">
        <v>4789</v>
      </c>
    </row>
    <row r="59" spans="1:5" ht="15.75" x14ac:dyDescent="0.25">
      <c r="A59" s="1" t="s">
        <v>2315</v>
      </c>
      <c r="B59" s="1" t="s">
        <v>2442</v>
      </c>
      <c r="C59" t="s">
        <v>4732</v>
      </c>
      <c r="D59" t="s">
        <v>5978</v>
      </c>
      <c r="E59" t="s">
        <v>4790</v>
      </c>
    </row>
    <row r="60" spans="1:5" ht="15.75" x14ac:dyDescent="0.25">
      <c r="A60" s="1" t="s">
        <v>2314</v>
      </c>
      <c r="B60" s="1" t="s">
        <v>2443</v>
      </c>
      <c r="C60" t="s">
        <v>6737</v>
      </c>
      <c r="D60" t="s">
        <v>6788</v>
      </c>
      <c r="E60" t="s">
        <v>4791</v>
      </c>
    </row>
    <row r="61" spans="1:5" ht="15.75" x14ac:dyDescent="0.25">
      <c r="A61" s="1" t="s">
        <v>2313</v>
      </c>
      <c r="B61" s="1" t="s">
        <v>2444</v>
      </c>
      <c r="C61" t="s">
        <v>4732</v>
      </c>
      <c r="D61" t="s">
        <v>6789</v>
      </c>
      <c r="E61" t="s">
        <v>4792</v>
      </c>
    </row>
    <row r="62" spans="1:5" ht="15.75" x14ac:dyDescent="0.25">
      <c r="A62" s="1" t="s">
        <v>2312</v>
      </c>
      <c r="B62" s="1" t="s">
        <v>2445</v>
      </c>
      <c r="C62" t="s">
        <v>6737</v>
      </c>
      <c r="D62" t="s">
        <v>6790</v>
      </c>
      <c r="E62" t="s">
        <v>4793</v>
      </c>
    </row>
    <row r="63" spans="1:5" ht="15.75" x14ac:dyDescent="0.25">
      <c r="A63" s="1" t="s">
        <v>2311</v>
      </c>
      <c r="B63" s="1" t="s">
        <v>2446</v>
      </c>
      <c r="C63" t="s">
        <v>4732</v>
      </c>
      <c r="D63" t="s">
        <v>6791</v>
      </c>
      <c r="E63" t="s">
        <v>4794</v>
      </c>
    </row>
    <row r="64" spans="1:5" ht="15.75" x14ac:dyDescent="0.25">
      <c r="A64" s="1" t="s">
        <v>2310</v>
      </c>
      <c r="B64" s="1" t="s">
        <v>2447</v>
      </c>
      <c r="C64" t="s">
        <v>4732</v>
      </c>
      <c r="D64" t="s">
        <v>6113</v>
      </c>
      <c r="E64" t="s">
        <v>4795</v>
      </c>
    </row>
    <row r="65" spans="1:5" ht="15.75" x14ac:dyDescent="0.25">
      <c r="A65" s="1" t="s">
        <v>2309</v>
      </c>
      <c r="B65" s="1" t="s">
        <v>2448</v>
      </c>
      <c r="C65" t="s">
        <v>6737</v>
      </c>
      <c r="D65" t="s">
        <v>6747</v>
      </c>
      <c r="E65" t="s">
        <v>4796</v>
      </c>
    </row>
    <row r="66" spans="1:5" ht="15.75" x14ac:dyDescent="0.25">
      <c r="A66" s="1" t="s">
        <v>2308</v>
      </c>
      <c r="B66" s="1" t="s">
        <v>2449</v>
      </c>
      <c r="C66" t="s">
        <v>6737</v>
      </c>
      <c r="D66" t="s">
        <v>6792</v>
      </c>
      <c r="E66" t="s">
        <v>4797</v>
      </c>
    </row>
    <row r="67" spans="1:5" ht="15.75" x14ac:dyDescent="0.25">
      <c r="A67" s="1" t="s">
        <v>2307</v>
      </c>
      <c r="B67" s="1" t="s">
        <v>2450</v>
      </c>
      <c r="C67" t="s">
        <v>4732</v>
      </c>
      <c r="D67" t="s">
        <v>6793</v>
      </c>
      <c r="E67" t="s">
        <v>4798</v>
      </c>
    </row>
    <row r="68" spans="1:5" ht="15.75" x14ac:dyDescent="0.25">
      <c r="A68" s="1" t="s">
        <v>2306</v>
      </c>
      <c r="B68" s="1" t="s">
        <v>2451</v>
      </c>
      <c r="C68" t="s">
        <v>6737</v>
      </c>
      <c r="D68" t="s">
        <v>6794</v>
      </c>
      <c r="E68" t="s">
        <v>4799</v>
      </c>
    </row>
    <row r="69" spans="1:5" ht="15.75" x14ac:dyDescent="0.25">
      <c r="A69" s="1" t="s">
        <v>2305</v>
      </c>
      <c r="B69" s="1" t="s">
        <v>2452</v>
      </c>
      <c r="C69" t="s">
        <v>6737</v>
      </c>
      <c r="D69" t="s">
        <v>6795</v>
      </c>
      <c r="E69" t="s">
        <v>4800</v>
      </c>
    </row>
    <row r="70" spans="1:5" ht="15.75" x14ac:dyDescent="0.25">
      <c r="A70" s="1" t="s">
        <v>2304</v>
      </c>
      <c r="B70" s="1" t="s">
        <v>2453</v>
      </c>
      <c r="C70" t="s">
        <v>4732</v>
      </c>
      <c r="D70" t="s">
        <v>6796</v>
      </c>
      <c r="E70" t="s">
        <v>4801</v>
      </c>
    </row>
    <row r="71" spans="1:5" ht="15.75" x14ac:dyDescent="0.25">
      <c r="A71" s="1" t="s">
        <v>2303</v>
      </c>
      <c r="B71" s="1" t="s">
        <v>2454</v>
      </c>
      <c r="C71" t="s">
        <v>6737</v>
      </c>
      <c r="D71" t="s">
        <v>6640</v>
      </c>
      <c r="E71" t="s">
        <v>4802</v>
      </c>
    </row>
    <row r="72" spans="1:5" ht="15.75" x14ac:dyDescent="0.25">
      <c r="A72" s="1" t="s">
        <v>2302</v>
      </c>
      <c r="B72" s="1" t="s">
        <v>2455</v>
      </c>
      <c r="C72" t="s">
        <v>6737</v>
      </c>
      <c r="D72" t="s">
        <v>6797</v>
      </c>
      <c r="E72" t="s">
        <v>4803</v>
      </c>
    </row>
    <row r="73" spans="1:5" ht="15.75" x14ac:dyDescent="0.25">
      <c r="A73" s="1" t="s">
        <v>2301</v>
      </c>
      <c r="B73" s="1" t="s">
        <v>2456</v>
      </c>
      <c r="C73" t="s">
        <v>6737</v>
      </c>
      <c r="D73" t="s">
        <v>6798</v>
      </c>
      <c r="E73" t="s">
        <v>4804</v>
      </c>
    </row>
    <row r="74" spans="1:5" ht="15.75" x14ac:dyDescent="0.25">
      <c r="A74" s="1" t="s">
        <v>2300</v>
      </c>
      <c r="B74" s="1" t="s">
        <v>2457</v>
      </c>
      <c r="C74" t="s">
        <v>4732</v>
      </c>
      <c r="D74" t="s">
        <v>6799</v>
      </c>
      <c r="E74" t="s">
        <v>4805</v>
      </c>
    </row>
    <row r="75" spans="1:5" ht="15.75" x14ac:dyDescent="0.25">
      <c r="A75" s="1" t="s">
        <v>2299</v>
      </c>
      <c r="B75" s="1" t="s">
        <v>2458</v>
      </c>
      <c r="C75" t="s">
        <v>4732</v>
      </c>
      <c r="D75" t="s">
        <v>6800</v>
      </c>
      <c r="E75" t="s">
        <v>4806</v>
      </c>
    </row>
    <row r="76" spans="1:5" ht="15.75" x14ac:dyDescent="0.25">
      <c r="A76" s="1" t="s">
        <v>2298</v>
      </c>
      <c r="B76" s="1" t="s">
        <v>2459</v>
      </c>
      <c r="C76" t="s">
        <v>4732</v>
      </c>
      <c r="D76" t="s">
        <v>6801</v>
      </c>
      <c r="E76" t="s">
        <v>4807</v>
      </c>
    </row>
    <row r="77" spans="1:5" ht="15.75" x14ac:dyDescent="0.25">
      <c r="A77" s="1" t="s">
        <v>2297</v>
      </c>
      <c r="B77" s="1" t="s">
        <v>2460</v>
      </c>
      <c r="C77" t="s">
        <v>6737</v>
      </c>
      <c r="D77" t="s">
        <v>6802</v>
      </c>
      <c r="E77" t="s">
        <v>4808</v>
      </c>
    </row>
    <row r="78" spans="1:5" ht="15.75" x14ac:dyDescent="0.25">
      <c r="A78" s="1" t="s">
        <v>2296</v>
      </c>
      <c r="B78" s="1" t="s">
        <v>2461</v>
      </c>
      <c r="C78" t="s">
        <v>4732</v>
      </c>
      <c r="D78" t="s">
        <v>6803</v>
      </c>
      <c r="E78" t="s">
        <v>4809</v>
      </c>
    </row>
    <row r="79" spans="1:5" ht="15.75" x14ac:dyDescent="0.25">
      <c r="A79" s="1" t="s">
        <v>2295</v>
      </c>
      <c r="B79" s="1" t="s">
        <v>2462</v>
      </c>
      <c r="C79" t="s">
        <v>4732</v>
      </c>
      <c r="D79" t="s">
        <v>5988</v>
      </c>
      <c r="E79" t="s">
        <v>4810</v>
      </c>
    </row>
    <row r="80" spans="1:5" ht="15.75" x14ac:dyDescent="0.25">
      <c r="A80" s="1" t="s">
        <v>2294</v>
      </c>
      <c r="B80" s="1" t="s">
        <v>2463</v>
      </c>
      <c r="C80" t="s">
        <v>6737</v>
      </c>
      <c r="D80" t="s">
        <v>6804</v>
      </c>
      <c r="E80" t="s">
        <v>4811</v>
      </c>
    </row>
    <row r="81" spans="1:5" ht="15.75" x14ac:dyDescent="0.25">
      <c r="A81" s="1" t="s">
        <v>2293</v>
      </c>
      <c r="B81" s="1" t="s">
        <v>2464</v>
      </c>
      <c r="C81" t="s">
        <v>4732</v>
      </c>
      <c r="D81" t="s">
        <v>6805</v>
      </c>
      <c r="E81" t="s">
        <v>4812</v>
      </c>
    </row>
    <row r="82" spans="1:5" ht="15.75" x14ac:dyDescent="0.25">
      <c r="A82" s="1" t="s">
        <v>2292</v>
      </c>
      <c r="B82" s="1" t="s">
        <v>2465</v>
      </c>
      <c r="C82" t="s">
        <v>4732</v>
      </c>
      <c r="D82" t="s">
        <v>6806</v>
      </c>
      <c r="E82" t="s">
        <v>4813</v>
      </c>
    </row>
    <row r="83" spans="1:5" ht="15.75" x14ac:dyDescent="0.25">
      <c r="A83" s="1" t="s">
        <v>2291</v>
      </c>
      <c r="B83" s="1" t="s">
        <v>2466</v>
      </c>
      <c r="C83" t="s">
        <v>6737</v>
      </c>
      <c r="D83" t="s">
        <v>5863</v>
      </c>
      <c r="E83" t="s">
        <v>4814</v>
      </c>
    </row>
    <row r="84" spans="1:5" ht="15.75" x14ac:dyDescent="0.25">
      <c r="A84" s="1" t="s">
        <v>2290</v>
      </c>
      <c r="B84" s="1" t="s">
        <v>2467</v>
      </c>
      <c r="C84" t="s">
        <v>4732</v>
      </c>
      <c r="D84" t="s">
        <v>6807</v>
      </c>
      <c r="E84" t="s">
        <v>4815</v>
      </c>
    </row>
    <row r="85" spans="1:5" ht="15.75" x14ac:dyDescent="0.25">
      <c r="A85" s="1" t="s">
        <v>2289</v>
      </c>
      <c r="B85" s="1" t="s">
        <v>2468</v>
      </c>
      <c r="C85" t="s">
        <v>6737</v>
      </c>
      <c r="D85" t="s">
        <v>6808</v>
      </c>
      <c r="E85" t="s">
        <v>4816</v>
      </c>
    </row>
    <row r="86" spans="1:5" ht="15.75" x14ac:dyDescent="0.25">
      <c r="A86" s="1" t="s">
        <v>2288</v>
      </c>
      <c r="B86" s="1" t="s">
        <v>2469</v>
      </c>
      <c r="C86" t="s">
        <v>6737</v>
      </c>
      <c r="D86" t="s">
        <v>6809</v>
      </c>
      <c r="E86" t="s">
        <v>4817</v>
      </c>
    </row>
    <row r="87" spans="1:5" ht="15.75" x14ac:dyDescent="0.25">
      <c r="A87" s="1" t="s">
        <v>2287</v>
      </c>
      <c r="B87" s="1" t="s">
        <v>2470</v>
      </c>
      <c r="C87" t="s">
        <v>6737</v>
      </c>
      <c r="D87" t="s">
        <v>6810</v>
      </c>
      <c r="E87" t="s">
        <v>4818</v>
      </c>
    </row>
    <row r="88" spans="1:5" ht="15.75" x14ac:dyDescent="0.25">
      <c r="A88" s="1" t="s">
        <v>2286</v>
      </c>
      <c r="B88" s="1" t="s">
        <v>2471</v>
      </c>
      <c r="C88" t="s">
        <v>6737</v>
      </c>
      <c r="D88" t="s">
        <v>6811</v>
      </c>
      <c r="E88" t="s">
        <v>4819</v>
      </c>
    </row>
    <row r="89" spans="1:5" ht="15.75" x14ac:dyDescent="0.25">
      <c r="A89" s="1" t="s">
        <v>2285</v>
      </c>
      <c r="B89" s="1" t="s">
        <v>2472</v>
      </c>
      <c r="C89" t="s">
        <v>4732</v>
      </c>
      <c r="D89" t="s">
        <v>6812</v>
      </c>
      <c r="E89" t="s">
        <v>4820</v>
      </c>
    </row>
    <row r="90" spans="1:5" ht="15.75" x14ac:dyDescent="0.25">
      <c r="A90" s="1" t="s">
        <v>2284</v>
      </c>
      <c r="B90" s="1" t="s">
        <v>2473</v>
      </c>
      <c r="C90" t="s">
        <v>4732</v>
      </c>
      <c r="D90" t="s">
        <v>5059</v>
      </c>
      <c r="E90" t="s">
        <v>4821</v>
      </c>
    </row>
    <row r="91" spans="1:5" ht="15.75" x14ac:dyDescent="0.25">
      <c r="A91" s="1" t="s">
        <v>2283</v>
      </c>
      <c r="B91" s="1" t="s">
        <v>2474</v>
      </c>
      <c r="C91" t="s">
        <v>4732</v>
      </c>
      <c r="D91" t="s">
        <v>6813</v>
      </c>
      <c r="E91" t="s">
        <v>4822</v>
      </c>
    </row>
    <row r="92" spans="1:5" ht="15.75" x14ac:dyDescent="0.25">
      <c r="A92" s="1" t="s">
        <v>2282</v>
      </c>
      <c r="B92" s="1" t="s">
        <v>2475</v>
      </c>
      <c r="C92" t="s">
        <v>4732</v>
      </c>
      <c r="D92" t="s">
        <v>6814</v>
      </c>
      <c r="E92" t="s">
        <v>4823</v>
      </c>
    </row>
    <row r="93" spans="1:5" ht="15.75" x14ac:dyDescent="0.25">
      <c r="A93" s="1" t="s">
        <v>2281</v>
      </c>
      <c r="B93" s="1" t="s">
        <v>2476</v>
      </c>
      <c r="C93" t="s">
        <v>4732</v>
      </c>
      <c r="D93" t="s">
        <v>6815</v>
      </c>
      <c r="E93" t="s">
        <v>4824</v>
      </c>
    </row>
    <row r="94" spans="1:5" ht="15.75" x14ac:dyDescent="0.25">
      <c r="A94" s="1" t="s">
        <v>2280</v>
      </c>
      <c r="B94" s="1" t="s">
        <v>2477</v>
      </c>
      <c r="C94" t="s">
        <v>6737</v>
      </c>
      <c r="D94" t="s">
        <v>6816</v>
      </c>
      <c r="E94" t="s">
        <v>4825</v>
      </c>
    </row>
    <row r="95" spans="1:5" ht="15.75" x14ac:dyDescent="0.25">
      <c r="A95" s="1" t="s">
        <v>2279</v>
      </c>
      <c r="B95" s="1" t="s">
        <v>2478</v>
      </c>
      <c r="C95" t="s">
        <v>6737</v>
      </c>
      <c r="D95" t="s">
        <v>6747</v>
      </c>
      <c r="E95" t="s">
        <v>4826</v>
      </c>
    </row>
    <row r="96" spans="1:5" ht="15.75" x14ac:dyDescent="0.25">
      <c r="A96" s="1" t="s">
        <v>2278</v>
      </c>
      <c r="B96" s="1" t="s">
        <v>2479</v>
      </c>
      <c r="C96" t="s">
        <v>4732</v>
      </c>
      <c r="D96" t="s">
        <v>6764</v>
      </c>
      <c r="E96" t="s">
        <v>4827</v>
      </c>
    </row>
    <row r="97" spans="1:5" ht="15.75" x14ac:dyDescent="0.25">
      <c r="A97" s="1" t="s">
        <v>2277</v>
      </c>
      <c r="B97" s="1" t="s">
        <v>2480</v>
      </c>
      <c r="C97" t="s">
        <v>6737</v>
      </c>
      <c r="D97" t="s">
        <v>5573</v>
      </c>
      <c r="E97" t="s">
        <v>4828</v>
      </c>
    </row>
    <row r="98" spans="1:5" ht="15.75" x14ac:dyDescent="0.25">
      <c r="A98" s="1" t="s">
        <v>2276</v>
      </c>
      <c r="B98" s="1" t="s">
        <v>2481</v>
      </c>
      <c r="C98" t="s">
        <v>4732</v>
      </c>
      <c r="D98" t="s">
        <v>6817</v>
      </c>
      <c r="E98" t="s">
        <v>4829</v>
      </c>
    </row>
    <row r="99" spans="1:5" ht="15.75" x14ac:dyDescent="0.25">
      <c r="A99" s="1" t="s">
        <v>2275</v>
      </c>
      <c r="B99" s="1" t="s">
        <v>2482</v>
      </c>
      <c r="C99" t="s">
        <v>4732</v>
      </c>
      <c r="D99" t="s">
        <v>6818</v>
      </c>
      <c r="E99" t="s">
        <v>4830</v>
      </c>
    </row>
    <row r="100" spans="1:5" ht="15.75" x14ac:dyDescent="0.25">
      <c r="A100" s="1" t="s">
        <v>2274</v>
      </c>
      <c r="B100" s="1" t="s">
        <v>2483</v>
      </c>
      <c r="C100" t="s">
        <v>6737</v>
      </c>
      <c r="D100" t="s">
        <v>6819</v>
      </c>
      <c r="E100" t="s">
        <v>4831</v>
      </c>
    </row>
    <row r="101" spans="1:5" ht="15.75" x14ac:dyDescent="0.25">
      <c r="A101" s="1" t="s">
        <v>2273</v>
      </c>
      <c r="B101" s="1" t="s">
        <v>2484</v>
      </c>
      <c r="C101" t="s">
        <v>6737</v>
      </c>
      <c r="D101" t="s">
        <v>6794</v>
      </c>
      <c r="E101" t="s">
        <v>4832</v>
      </c>
    </row>
    <row r="102" spans="1:5" ht="15.75" x14ac:dyDescent="0.25">
      <c r="A102" s="1" t="s">
        <v>2272</v>
      </c>
      <c r="B102" s="1" t="s">
        <v>2485</v>
      </c>
      <c r="C102" t="s">
        <v>6737</v>
      </c>
      <c r="D102" t="s">
        <v>6285</v>
      </c>
      <c r="E102" t="s">
        <v>4833</v>
      </c>
    </row>
    <row r="103" spans="1:5" ht="15.75" x14ac:dyDescent="0.25">
      <c r="A103" s="1" t="s">
        <v>2271</v>
      </c>
      <c r="B103" s="1" t="s">
        <v>2486</v>
      </c>
      <c r="C103" t="s">
        <v>4732</v>
      </c>
      <c r="D103" t="s">
        <v>6820</v>
      </c>
      <c r="E103" t="s">
        <v>4834</v>
      </c>
    </row>
    <row r="104" spans="1:5" ht="15.75" x14ac:dyDescent="0.25">
      <c r="A104" s="1" t="s">
        <v>2270</v>
      </c>
      <c r="B104" s="1" t="s">
        <v>2487</v>
      </c>
      <c r="C104" t="s">
        <v>6737</v>
      </c>
      <c r="D104" t="s">
        <v>6821</v>
      </c>
      <c r="E104" t="s">
        <v>4835</v>
      </c>
    </row>
    <row r="105" spans="1:5" ht="15.75" x14ac:dyDescent="0.25">
      <c r="A105" s="1" t="s">
        <v>2269</v>
      </c>
      <c r="B105" s="1" t="s">
        <v>2488</v>
      </c>
      <c r="C105" t="s">
        <v>6737</v>
      </c>
      <c r="D105" t="s">
        <v>6822</v>
      </c>
      <c r="E105" t="s">
        <v>4836</v>
      </c>
    </row>
    <row r="106" spans="1:5" ht="15.75" x14ac:dyDescent="0.25">
      <c r="A106" s="1" t="s">
        <v>2268</v>
      </c>
      <c r="B106" s="1" t="s">
        <v>2489</v>
      </c>
      <c r="C106" t="s">
        <v>6737</v>
      </c>
      <c r="D106" t="s">
        <v>6823</v>
      </c>
      <c r="E106" t="s">
        <v>4837</v>
      </c>
    </row>
    <row r="107" spans="1:5" ht="15.75" x14ac:dyDescent="0.25">
      <c r="A107" s="1" t="s">
        <v>2267</v>
      </c>
      <c r="B107" s="1" t="s">
        <v>2490</v>
      </c>
      <c r="C107" t="s">
        <v>6737</v>
      </c>
      <c r="D107" t="s">
        <v>6824</v>
      </c>
      <c r="E107" t="s">
        <v>4838</v>
      </c>
    </row>
    <row r="108" spans="1:5" ht="15.75" x14ac:dyDescent="0.25">
      <c r="A108" s="1" t="s">
        <v>2266</v>
      </c>
      <c r="B108" s="1" t="s">
        <v>2491</v>
      </c>
      <c r="C108" t="s">
        <v>6737</v>
      </c>
      <c r="D108" t="s">
        <v>6825</v>
      </c>
      <c r="E108" t="s">
        <v>4839</v>
      </c>
    </row>
    <row r="109" spans="1:5" ht="15.75" x14ac:dyDescent="0.25">
      <c r="A109" s="1" t="s">
        <v>2265</v>
      </c>
      <c r="B109" s="1" t="s">
        <v>2492</v>
      </c>
      <c r="C109" t="s">
        <v>4732</v>
      </c>
      <c r="D109" t="s">
        <v>6826</v>
      </c>
      <c r="E109" t="s">
        <v>4840</v>
      </c>
    </row>
    <row r="110" spans="1:5" ht="15.75" x14ac:dyDescent="0.25">
      <c r="A110" s="1" t="s">
        <v>2264</v>
      </c>
      <c r="B110" s="1" t="s">
        <v>2493</v>
      </c>
      <c r="C110" t="s">
        <v>4732</v>
      </c>
      <c r="D110" t="s">
        <v>6827</v>
      </c>
      <c r="E110" t="s">
        <v>4841</v>
      </c>
    </row>
    <row r="111" spans="1:5" ht="15.75" x14ac:dyDescent="0.25">
      <c r="A111" s="1" t="s">
        <v>2263</v>
      </c>
      <c r="B111" s="1" t="s">
        <v>2494</v>
      </c>
      <c r="C111" t="s">
        <v>6737</v>
      </c>
      <c r="D111" t="s">
        <v>6816</v>
      </c>
      <c r="E111" t="s">
        <v>4842</v>
      </c>
    </row>
    <row r="112" spans="1:5" ht="15.75" x14ac:dyDescent="0.25">
      <c r="A112" s="1" t="s">
        <v>2262</v>
      </c>
      <c r="B112" s="1" t="s">
        <v>2495</v>
      </c>
      <c r="C112" t="s">
        <v>6737</v>
      </c>
      <c r="D112" t="s">
        <v>6828</v>
      </c>
      <c r="E112" t="s">
        <v>4843</v>
      </c>
    </row>
    <row r="113" spans="1:5" ht="15.75" x14ac:dyDescent="0.25">
      <c r="A113" s="1" t="s">
        <v>2261</v>
      </c>
      <c r="B113" s="1" t="s">
        <v>2496</v>
      </c>
      <c r="C113" t="s">
        <v>4732</v>
      </c>
      <c r="D113" t="s">
        <v>6829</v>
      </c>
      <c r="E113" t="s">
        <v>4844</v>
      </c>
    </row>
    <row r="114" spans="1:5" ht="15.75" x14ac:dyDescent="0.25">
      <c r="A114" s="1" t="s">
        <v>2260</v>
      </c>
      <c r="B114" s="1" t="s">
        <v>2497</v>
      </c>
      <c r="C114" t="s">
        <v>4732</v>
      </c>
      <c r="D114" t="s">
        <v>6830</v>
      </c>
      <c r="E114" t="s">
        <v>4845</v>
      </c>
    </row>
    <row r="115" spans="1:5" ht="15.75" x14ac:dyDescent="0.25">
      <c r="A115" s="1" t="s">
        <v>2259</v>
      </c>
      <c r="B115" s="1" t="s">
        <v>2498</v>
      </c>
      <c r="C115" t="s">
        <v>6737</v>
      </c>
      <c r="D115" t="s">
        <v>6831</v>
      </c>
      <c r="E115" t="s">
        <v>4846</v>
      </c>
    </row>
    <row r="116" spans="1:5" ht="15.75" x14ac:dyDescent="0.25">
      <c r="A116" s="1" t="s">
        <v>2258</v>
      </c>
      <c r="B116" s="1" t="s">
        <v>2499</v>
      </c>
      <c r="C116" t="s">
        <v>6737</v>
      </c>
      <c r="D116" t="s">
        <v>5243</v>
      </c>
      <c r="E116" t="s">
        <v>4847</v>
      </c>
    </row>
    <row r="117" spans="1:5" ht="15.75" x14ac:dyDescent="0.25">
      <c r="A117" s="1" t="s">
        <v>2257</v>
      </c>
      <c r="B117" s="1" t="s">
        <v>2500</v>
      </c>
      <c r="C117" t="s">
        <v>4732</v>
      </c>
      <c r="D117" t="s">
        <v>6832</v>
      </c>
      <c r="E117" t="s">
        <v>4848</v>
      </c>
    </row>
    <row r="118" spans="1:5" ht="15.75" x14ac:dyDescent="0.25">
      <c r="A118" s="1" t="s">
        <v>2256</v>
      </c>
      <c r="B118" s="1" t="s">
        <v>2501</v>
      </c>
      <c r="C118" t="s">
        <v>6737</v>
      </c>
      <c r="D118" t="s">
        <v>6833</v>
      </c>
      <c r="E118" t="s">
        <v>4849</v>
      </c>
    </row>
    <row r="119" spans="1:5" ht="15.75" x14ac:dyDescent="0.25">
      <c r="A119" s="1" t="s">
        <v>2255</v>
      </c>
      <c r="B119" s="1" t="s">
        <v>2502</v>
      </c>
      <c r="C119" t="s">
        <v>6737</v>
      </c>
      <c r="D119" t="s">
        <v>6755</v>
      </c>
      <c r="E119" t="s">
        <v>4850</v>
      </c>
    </row>
    <row r="120" spans="1:5" ht="15.75" x14ac:dyDescent="0.25">
      <c r="A120" s="1" t="s">
        <v>2254</v>
      </c>
      <c r="B120" s="1" t="s">
        <v>2503</v>
      </c>
      <c r="C120" t="s">
        <v>6737</v>
      </c>
      <c r="D120" t="s">
        <v>6834</v>
      </c>
      <c r="E120" t="s">
        <v>4851</v>
      </c>
    </row>
    <row r="121" spans="1:5" ht="15.75" x14ac:dyDescent="0.25">
      <c r="A121" s="1" t="s">
        <v>2253</v>
      </c>
      <c r="B121" s="1" t="s">
        <v>2504</v>
      </c>
      <c r="C121" t="s">
        <v>6737</v>
      </c>
      <c r="D121" t="s">
        <v>6835</v>
      </c>
      <c r="E121" t="s">
        <v>4852</v>
      </c>
    </row>
    <row r="122" spans="1:5" ht="15.75" x14ac:dyDescent="0.25">
      <c r="A122" s="1" t="s">
        <v>2252</v>
      </c>
      <c r="B122" s="1" t="s">
        <v>2505</v>
      </c>
      <c r="C122" t="s">
        <v>6737</v>
      </c>
      <c r="D122" t="s">
        <v>6836</v>
      </c>
      <c r="E122" t="s">
        <v>4853</v>
      </c>
    </row>
    <row r="123" spans="1:5" ht="15.75" x14ac:dyDescent="0.25">
      <c r="A123" s="1" t="s">
        <v>2251</v>
      </c>
      <c r="B123" s="1" t="s">
        <v>2506</v>
      </c>
      <c r="C123" t="s">
        <v>6737</v>
      </c>
      <c r="D123" t="s">
        <v>6837</v>
      </c>
      <c r="E123" t="s">
        <v>4854</v>
      </c>
    </row>
    <row r="124" spans="1:5" ht="15.75" x14ac:dyDescent="0.25">
      <c r="A124" s="1" t="s">
        <v>2250</v>
      </c>
      <c r="B124" s="1" t="s">
        <v>2507</v>
      </c>
      <c r="C124" t="s">
        <v>4732</v>
      </c>
      <c r="D124" t="s">
        <v>6838</v>
      </c>
      <c r="E124" t="s">
        <v>4855</v>
      </c>
    </row>
    <row r="125" spans="1:5" ht="15.75" x14ac:dyDescent="0.25">
      <c r="A125" s="1" t="s">
        <v>2249</v>
      </c>
      <c r="B125" s="1" t="s">
        <v>2508</v>
      </c>
      <c r="C125" t="s">
        <v>6737</v>
      </c>
      <c r="D125" t="s">
        <v>6839</v>
      </c>
      <c r="E125" t="s">
        <v>4856</v>
      </c>
    </row>
    <row r="126" spans="1:5" ht="15.75" x14ac:dyDescent="0.25">
      <c r="A126" s="1" t="s">
        <v>2248</v>
      </c>
      <c r="B126" s="1" t="s">
        <v>2509</v>
      </c>
      <c r="C126" t="s">
        <v>4732</v>
      </c>
      <c r="D126" t="s">
        <v>6840</v>
      </c>
      <c r="E126" t="s">
        <v>4857</v>
      </c>
    </row>
    <row r="127" spans="1:5" ht="15.75" x14ac:dyDescent="0.25">
      <c r="A127" s="1" t="s">
        <v>2247</v>
      </c>
      <c r="B127" s="1" t="s">
        <v>2510</v>
      </c>
      <c r="C127" t="s">
        <v>6737</v>
      </c>
      <c r="D127" t="s">
        <v>6841</v>
      </c>
      <c r="E127" t="s">
        <v>4858</v>
      </c>
    </row>
    <row r="128" spans="1:5" ht="15.75" x14ac:dyDescent="0.25">
      <c r="A128" s="1" t="s">
        <v>2246</v>
      </c>
      <c r="B128" s="1" t="s">
        <v>2511</v>
      </c>
      <c r="C128" t="s">
        <v>6737</v>
      </c>
      <c r="D128" t="s">
        <v>6842</v>
      </c>
      <c r="E128" t="s">
        <v>4859</v>
      </c>
    </row>
    <row r="129" spans="1:5" ht="15.75" x14ac:dyDescent="0.25">
      <c r="A129" s="1" t="s">
        <v>2245</v>
      </c>
      <c r="B129" s="1" t="s">
        <v>2512</v>
      </c>
      <c r="C129" t="s">
        <v>6737</v>
      </c>
      <c r="D129" t="s">
        <v>6843</v>
      </c>
      <c r="E129" t="s">
        <v>4860</v>
      </c>
    </row>
    <row r="130" spans="1:5" ht="15.75" x14ac:dyDescent="0.25">
      <c r="A130" s="1" t="s">
        <v>2244</v>
      </c>
      <c r="B130" s="1" t="s">
        <v>2513</v>
      </c>
      <c r="C130" t="s">
        <v>6737</v>
      </c>
      <c r="D130" t="s">
        <v>6844</v>
      </c>
      <c r="E130" t="s">
        <v>4861</v>
      </c>
    </row>
    <row r="131" spans="1:5" ht="15.75" x14ac:dyDescent="0.25">
      <c r="A131" s="1" t="s">
        <v>2243</v>
      </c>
      <c r="B131" s="1" t="s">
        <v>2514</v>
      </c>
      <c r="C131" t="s">
        <v>6737</v>
      </c>
      <c r="D131" t="s">
        <v>6845</v>
      </c>
      <c r="E131" t="s">
        <v>4862</v>
      </c>
    </row>
    <row r="132" spans="1:5" ht="15.75" x14ac:dyDescent="0.25">
      <c r="A132" s="1" t="s">
        <v>2242</v>
      </c>
      <c r="B132" s="1" t="s">
        <v>2515</v>
      </c>
      <c r="C132" t="s">
        <v>6737</v>
      </c>
      <c r="D132" t="s">
        <v>6846</v>
      </c>
      <c r="E132" t="s">
        <v>4863</v>
      </c>
    </row>
    <row r="133" spans="1:5" ht="15.75" x14ac:dyDescent="0.25">
      <c r="A133" s="1" t="s">
        <v>2241</v>
      </c>
      <c r="B133" s="1" t="s">
        <v>2516</v>
      </c>
      <c r="C133" t="s">
        <v>4732</v>
      </c>
      <c r="D133" t="s">
        <v>6847</v>
      </c>
      <c r="E133" t="s">
        <v>4864</v>
      </c>
    </row>
    <row r="134" spans="1:5" ht="15.75" x14ac:dyDescent="0.25">
      <c r="A134" s="1" t="s">
        <v>2240</v>
      </c>
      <c r="B134" s="1" t="s">
        <v>2517</v>
      </c>
      <c r="C134" t="s">
        <v>6737</v>
      </c>
      <c r="D134" t="s">
        <v>6848</v>
      </c>
      <c r="E134" t="s">
        <v>4865</v>
      </c>
    </row>
    <row r="135" spans="1:5" ht="15.75" x14ac:dyDescent="0.25">
      <c r="A135" s="1" t="s">
        <v>2239</v>
      </c>
      <c r="B135" s="1" t="s">
        <v>2518</v>
      </c>
      <c r="C135" t="s">
        <v>6737</v>
      </c>
      <c r="D135" t="s">
        <v>6849</v>
      </c>
      <c r="E135" t="s">
        <v>4866</v>
      </c>
    </row>
    <row r="136" spans="1:5" ht="15.75" x14ac:dyDescent="0.25">
      <c r="A136" s="1" t="s">
        <v>2238</v>
      </c>
      <c r="B136" s="1" t="s">
        <v>2519</v>
      </c>
      <c r="C136" t="s">
        <v>4732</v>
      </c>
      <c r="D136" t="s">
        <v>6850</v>
      </c>
      <c r="E136" t="s">
        <v>4867</v>
      </c>
    </row>
    <row r="137" spans="1:5" ht="15.75" x14ac:dyDescent="0.25">
      <c r="A137" s="1" t="s">
        <v>2237</v>
      </c>
      <c r="B137" s="1" t="s">
        <v>2520</v>
      </c>
      <c r="C137" t="s">
        <v>4732</v>
      </c>
      <c r="D137" t="s">
        <v>6851</v>
      </c>
      <c r="E137" t="s">
        <v>4868</v>
      </c>
    </row>
    <row r="138" spans="1:5" ht="15.75" x14ac:dyDescent="0.25">
      <c r="A138" s="1" t="s">
        <v>2236</v>
      </c>
      <c r="B138" s="1" t="s">
        <v>2521</v>
      </c>
      <c r="C138" t="s">
        <v>4732</v>
      </c>
      <c r="D138" t="s">
        <v>6852</v>
      </c>
      <c r="E138" t="s">
        <v>4869</v>
      </c>
    </row>
    <row r="139" spans="1:5" ht="15.75" x14ac:dyDescent="0.25">
      <c r="A139" s="1" t="s">
        <v>2235</v>
      </c>
      <c r="B139" s="1" t="s">
        <v>2522</v>
      </c>
      <c r="C139" t="s">
        <v>6737</v>
      </c>
      <c r="D139" t="s">
        <v>6853</v>
      </c>
      <c r="E139" t="s">
        <v>4870</v>
      </c>
    </row>
    <row r="140" spans="1:5" ht="15.75" x14ac:dyDescent="0.25">
      <c r="A140" s="1" t="s">
        <v>2234</v>
      </c>
      <c r="B140" s="1" t="s">
        <v>2523</v>
      </c>
      <c r="C140" t="s">
        <v>6737</v>
      </c>
      <c r="D140" t="s">
        <v>6854</v>
      </c>
      <c r="E140" t="s">
        <v>4871</v>
      </c>
    </row>
    <row r="141" spans="1:5" ht="15.75" x14ac:dyDescent="0.25">
      <c r="A141" s="1" t="s">
        <v>2233</v>
      </c>
      <c r="B141" s="1" t="s">
        <v>2524</v>
      </c>
      <c r="C141" t="s">
        <v>6737</v>
      </c>
      <c r="D141" t="s">
        <v>6855</v>
      </c>
      <c r="E141" t="s">
        <v>4872</v>
      </c>
    </row>
    <row r="142" spans="1:5" ht="15.75" x14ac:dyDescent="0.25">
      <c r="A142" s="1" t="s">
        <v>2232</v>
      </c>
      <c r="B142" s="1" t="s">
        <v>2525</v>
      </c>
      <c r="C142" t="s">
        <v>6737</v>
      </c>
      <c r="D142" t="s">
        <v>6856</v>
      </c>
      <c r="E142" t="s">
        <v>4873</v>
      </c>
    </row>
    <row r="143" spans="1:5" ht="15.75" x14ac:dyDescent="0.25">
      <c r="A143" s="1" t="s">
        <v>2231</v>
      </c>
      <c r="B143" s="1" t="s">
        <v>2526</v>
      </c>
      <c r="C143" t="s">
        <v>6737</v>
      </c>
      <c r="D143" t="s">
        <v>6857</v>
      </c>
      <c r="E143" t="s">
        <v>4874</v>
      </c>
    </row>
    <row r="144" spans="1:5" ht="15.75" x14ac:dyDescent="0.25">
      <c r="A144" s="1" t="s">
        <v>2230</v>
      </c>
      <c r="B144" s="1" t="s">
        <v>2527</v>
      </c>
      <c r="C144" t="s">
        <v>4732</v>
      </c>
      <c r="D144" t="s">
        <v>6858</v>
      </c>
      <c r="E144" t="s">
        <v>4875</v>
      </c>
    </row>
    <row r="145" spans="1:5" ht="15.75" x14ac:dyDescent="0.25">
      <c r="A145" s="1" t="s">
        <v>2229</v>
      </c>
      <c r="B145" s="1" t="s">
        <v>2528</v>
      </c>
      <c r="C145" t="s">
        <v>6737</v>
      </c>
      <c r="D145" t="s">
        <v>6859</v>
      </c>
      <c r="E145" t="s">
        <v>4876</v>
      </c>
    </row>
    <row r="146" spans="1:5" ht="15.75" x14ac:dyDescent="0.25">
      <c r="A146" s="1" t="s">
        <v>2228</v>
      </c>
      <c r="B146" s="1" t="s">
        <v>2529</v>
      </c>
      <c r="C146" t="s">
        <v>6737</v>
      </c>
      <c r="D146" t="s">
        <v>6860</v>
      </c>
      <c r="E146" t="s">
        <v>4877</v>
      </c>
    </row>
    <row r="147" spans="1:5" ht="15.75" x14ac:dyDescent="0.25">
      <c r="A147" s="1" t="s">
        <v>2227</v>
      </c>
      <c r="B147" s="1" t="s">
        <v>2530</v>
      </c>
      <c r="C147" t="s">
        <v>4732</v>
      </c>
      <c r="D147" t="s">
        <v>6861</v>
      </c>
      <c r="E147" t="s">
        <v>4878</v>
      </c>
    </row>
    <row r="148" spans="1:5" ht="15.75" x14ac:dyDescent="0.25">
      <c r="A148" s="1" t="s">
        <v>2226</v>
      </c>
      <c r="B148" s="1" t="s">
        <v>2531</v>
      </c>
      <c r="C148" t="s">
        <v>6737</v>
      </c>
      <c r="D148" t="s">
        <v>6862</v>
      </c>
      <c r="E148" t="s">
        <v>4813</v>
      </c>
    </row>
    <row r="149" spans="1:5" ht="15.75" x14ac:dyDescent="0.25">
      <c r="A149" s="1" t="s">
        <v>2225</v>
      </c>
      <c r="B149" s="1" t="s">
        <v>2532</v>
      </c>
      <c r="C149" t="s">
        <v>6737</v>
      </c>
      <c r="D149" t="s">
        <v>6863</v>
      </c>
      <c r="E149" t="s">
        <v>4879</v>
      </c>
    </row>
    <row r="150" spans="1:5" ht="15.75" x14ac:dyDescent="0.25">
      <c r="A150" s="1" t="s">
        <v>2224</v>
      </c>
      <c r="B150" s="1" t="s">
        <v>2533</v>
      </c>
      <c r="C150" t="s">
        <v>6737</v>
      </c>
      <c r="D150" t="s">
        <v>6864</v>
      </c>
      <c r="E150" t="s">
        <v>4880</v>
      </c>
    </row>
    <row r="151" spans="1:5" ht="15.75" x14ac:dyDescent="0.25">
      <c r="A151" s="1" t="s">
        <v>2223</v>
      </c>
      <c r="B151" s="1" t="s">
        <v>2534</v>
      </c>
      <c r="C151" t="s">
        <v>6737</v>
      </c>
      <c r="D151" t="s">
        <v>6865</v>
      </c>
      <c r="E151" t="s">
        <v>4881</v>
      </c>
    </row>
    <row r="152" spans="1:5" ht="15.75" x14ac:dyDescent="0.25">
      <c r="A152" s="1" t="s">
        <v>2222</v>
      </c>
      <c r="B152" s="1" t="s">
        <v>2535</v>
      </c>
      <c r="C152" t="s">
        <v>4732</v>
      </c>
      <c r="D152" t="s">
        <v>6866</v>
      </c>
      <c r="E152" t="s">
        <v>4882</v>
      </c>
    </row>
    <row r="153" spans="1:5" ht="15.75" x14ac:dyDescent="0.25">
      <c r="A153" s="1" t="s">
        <v>2221</v>
      </c>
      <c r="B153" s="1" t="s">
        <v>2536</v>
      </c>
      <c r="C153" t="s">
        <v>6737</v>
      </c>
      <c r="D153" t="s">
        <v>6862</v>
      </c>
      <c r="E153" t="s">
        <v>4883</v>
      </c>
    </row>
    <row r="154" spans="1:5" ht="15.75" x14ac:dyDescent="0.25">
      <c r="A154" s="1" t="s">
        <v>2220</v>
      </c>
      <c r="B154" s="1" t="s">
        <v>2537</v>
      </c>
      <c r="C154" t="s">
        <v>6737</v>
      </c>
      <c r="D154" t="s">
        <v>5748</v>
      </c>
      <c r="E154" t="s">
        <v>4884</v>
      </c>
    </row>
    <row r="155" spans="1:5" ht="15.75" x14ac:dyDescent="0.25">
      <c r="A155" s="1" t="s">
        <v>2219</v>
      </c>
      <c r="B155" s="1" t="s">
        <v>2538</v>
      </c>
      <c r="C155" t="s">
        <v>6737</v>
      </c>
      <c r="D155" t="s">
        <v>6867</v>
      </c>
      <c r="E155" t="s">
        <v>4885</v>
      </c>
    </row>
    <row r="156" spans="1:5" ht="15.75" x14ac:dyDescent="0.25">
      <c r="A156" s="1" t="s">
        <v>2218</v>
      </c>
      <c r="B156" s="1" t="s">
        <v>2539</v>
      </c>
      <c r="C156" t="s">
        <v>6737</v>
      </c>
      <c r="D156" t="s">
        <v>6868</v>
      </c>
      <c r="E156" t="s">
        <v>4886</v>
      </c>
    </row>
    <row r="157" spans="1:5" ht="15.75" x14ac:dyDescent="0.25">
      <c r="A157" s="1" t="s">
        <v>2217</v>
      </c>
      <c r="B157" s="1" t="s">
        <v>2540</v>
      </c>
      <c r="C157" t="s">
        <v>6737</v>
      </c>
      <c r="D157" t="s">
        <v>6869</v>
      </c>
      <c r="E157" t="s">
        <v>4887</v>
      </c>
    </row>
    <row r="158" spans="1:5" ht="15.75" x14ac:dyDescent="0.25">
      <c r="A158" s="1" t="s">
        <v>2216</v>
      </c>
      <c r="B158" s="1" t="s">
        <v>2541</v>
      </c>
      <c r="C158" t="s">
        <v>6737</v>
      </c>
      <c r="D158" t="s">
        <v>6794</v>
      </c>
      <c r="E158" t="s">
        <v>4888</v>
      </c>
    </row>
    <row r="159" spans="1:5" ht="15.75" x14ac:dyDescent="0.25">
      <c r="A159" s="1" t="s">
        <v>2215</v>
      </c>
      <c r="B159" s="1" t="s">
        <v>2542</v>
      </c>
      <c r="C159" t="s">
        <v>4732</v>
      </c>
      <c r="D159" t="s">
        <v>6870</v>
      </c>
      <c r="E159" t="s">
        <v>4889</v>
      </c>
    </row>
    <row r="160" spans="1:5" ht="15.75" x14ac:dyDescent="0.25">
      <c r="A160" s="1" t="s">
        <v>2214</v>
      </c>
      <c r="B160" s="1" t="s">
        <v>2543</v>
      </c>
      <c r="C160" t="s">
        <v>4732</v>
      </c>
      <c r="D160" t="s">
        <v>6871</v>
      </c>
      <c r="E160" t="s">
        <v>4890</v>
      </c>
    </row>
    <row r="161" spans="1:5" ht="15.75" x14ac:dyDescent="0.25">
      <c r="A161" s="1" t="s">
        <v>2213</v>
      </c>
      <c r="B161" s="1" t="s">
        <v>2544</v>
      </c>
      <c r="C161" t="s">
        <v>6737</v>
      </c>
      <c r="D161" t="s">
        <v>6872</v>
      </c>
      <c r="E161" t="s">
        <v>4891</v>
      </c>
    </row>
    <row r="162" spans="1:5" ht="15.75" x14ac:dyDescent="0.25">
      <c r="A162" s="1" t="s">
        <v>2212</v>
      </c>
      <c r="B162" s="1" t="s">
        <v>2545</v>
      </c>
      <c r="C162" t="s">
        <v>6737</v>
      </c>
      <c r="D162" t="s">
        <v>6873</v>
      </c>
      <c r="E162" t="s">
        <v>4892</v>
      </c>
    </row>
    <row r="163" spans="1:5" ht="15.75" x14ac:dyDescent="0.25">
      <c r="A163" s="1" t="s">
        <v>2211</v>
      </c>
      <c r="B163" s="1" t="s">
        <v>2546</v>
      </c>
      <c r="C163" t="s">
        <v>6737</v>
      </c>
      <c r="D163" t="s">
        <v>6874</v>
      </c>
      <c r="E163" t="s">
        <v>4893</v>
      </c>
    </row>
    <row r="164" spans="1:5" ht="15.75" x14ac:dyDescent="0.25">
      <c r="A164" s="1" t="s">
        <v>2210</v>
      </c>
      <c r="B164" s="1" t="s">
        <v>2547</v>
      </c>
      <c r="C164" t="s">
        <v>6737</v>
      </c>
      <c r="D164" t="s">
        <v>6875</v>
      </c>
      <c r="E164" t="s">
        <v>4894</v>
      </c>
    </row>
    <row r="165" spans="1:5" ht="15.75" x14ac:dyDescent="0.25">
      <c r="A165" s="1" t="s">
        <v>2209</v>
      </c>
      <c r="B165" s="1" t="s">
        <v>2548</v>
      </c>
      <c r="C165" t="s">
        <v>6737</v>
      </c>
      <c r="D165" t="s">
        <v>6876</v>
      </c>
      <c r="E165" t="s">
        <v>4895</v>
      </c>
    </row>
    <row r="166" spans="1:5" ht="15.75" x14ac:dyDescent="0.25">
      <c r="A166" s="1" t="s">
        <v>2208</v>
      </c>
      <c r="B166" s="1" t="s">
        <v>2549</v>
      </c>
      <c r="C166" t="s">
        <v>4732</v>
      </c>
      <c r="D166" t="s">
        <v>6877</v>
      </c>
      <c r="E166" t="s">
        <v>4896</v>
      </c>
    </row>
    <row r="167" spans="1:5" ht="15.75" x14ac:dyDescent="0.25">
      <c r="A167" s="1" t="s">
        <v>2207</v>
      </c>
      <c r="B167" s="1" t="s">
        <v>2550</v>
      </c>
      <c r="C167" t="s">
        <v>6737</v>
      </c>
      <c r="D167" t="s">
        <v>6878</v>
      </c>
      <c r="E167" t="s">
        <v>4897</v>
      </c>
    </row>
    <row r="168" spans="1:5" ht="15.75" x14ac:dyDescent="0.25">
      <c r="A168" s="1" t="s">
        <v>2206</v>
      </c>
      <c r="B168" s="1" t="s">
        <v>2551</v>
      </c>
      <c r="C168" t="s">
        <v>4732</v>
      </c>
      <c r="D168" t="s">
        <v>6879</v>
      </c>
      <c r="E168" t="s">
        <v>4898</v>
      </c>
    </row>
    <row r="169" spans="1:5" ht="15.75" x14ac:dyDescent="0.25">
      <c r="A169" s="1" t="s">
        <v>2205</v>
      </c>
      <c r="B169" s="1" t="s">
        <v>2552</v>
      </c>
      <c r="C169" t="s">
        <v>4732</v>
      </c>
      <c r="D169" t="s">
        <v>6880</v>
      </c>
      <c r="E169" t="s">
        <v>4899</v>
      </c>
    </row>
    <row r="170" spans="1:5" ht="15.75" x14ac:dyDescent="0.25">
      <c r="A170" s="1" t="s">
        <v>2204</v>
      </c>
      <c r="B170" s="1" t="s">
        <v>2553</v>
      </c>
      <c r="C170" t="s">
        <v>6737</v>
      </c>
      <c r="D170" t="s">
        <v>6881</v>
      </c>
      <c r="E170" t="s">
        <v>4900</v>
      </c>
    </row>
    <row r="171" spans="1:5" ht="15.75" x14ac:dyDescent="0.25">
      <c r="A171" s="1" t="s">
        <v>2203</v>
      </c>
      <c r="B171" s="1" t="s">
        <v>2554</v>
      </c>
      <c r="C171" t="s">
        <v>6737</v>
      </c>
      <c r="D171" t="s">
        <v>6882</v>
      </c>
      <c r="E171" t="s">
        <v>4901</v>
      </c>
    </row>
    <row r="172" spans="1:5" ht="15.75" x14ac:dyDescent="0.25">
      <c r="A172" s="1" t="s">
        <v>2202</v>
      </c>
      <c r="B172" s="1" t="s">
        <v>2555</v>
      </c>
      <c r="C172" t="s">
        <v>4732</v>
      </c>
      <c r="D172" t="s">
        <v>6764</v>
      </c>
      <c r="E172" t="s">
        <v>4902</v>
      </c>
    </row>
    <row r="173" spans="1:5" ht="15.75" x14ac:dyDescent="0.25">
      <c r="A173" s="1" t="s">
        <v>2201</v>
      </c>
      <c r="B173" s="1" t="s">
        <v>2556</v>
      </c>
      <c r="C173" t="s">
        <v>4732</v>
      </c>
      <c r="D173" t="s">
        <v>6883</v>
      </c>
      <c r="E173" t="s">
        <v>4903</v>
      </c>
    </row>
    <row r="174" spans="1:5" ht="15.75" x14ac:dyDescent="0.25">
      <c r="A174" s="1" t="s">
        <v>2200</v>
      </c>
      <c r="B174" s="1" t="s">
        <v>2557</v>
      </c>
      <c r="C174" t="s">
        <v>6737</v>
      </c>
      <c r="D174" t="s">
        <v>6884</v>
      </c>
      <c r="E174" t="s">
        <v>4904</v>
      </c>
    </row>
    <row r="175" spans="1:5" ht="15.75" x14ac:dyDescent="0.25">
      <c r="A175" s="1" t="s">
        <v>2199</v>
      </c>
      <c r="B175" s="1" t="s">
        <v>2558</v>
      </c>
      <c r="C175" t="s">
        <v>4732</v>
      </c>
      <c r="D175" t="s">
        <v>6827</v>
      </c>
      <c r="E175" t="s">
        <v>4905</v>
      </c>
    </row>
    <row r="176" spans="1:5" ht="15.75" x14ac:dyDescent="0.25">
      <c r="A176" s="1" t="s">
        <v>2198</v>
      </c>
      <c r="B176" s="1" t="s">
        <v>2559</v>
      </c>
      <c r="C176" t="s">
        <v>6737</v>
      </c>
      <c r="D176" t="s">
        <v>6885</v>
      </c>
      <c r="E176" t="s">
        <v>4906</v>
      </c>
    </row>
    <row r="177" spans="1:5" ht="15.75" x14ac:dyDescent="0.25">
      <c r="A177" s="1" t="s">
        <v>2197</v>
      </c>
      <c r="B177" s="1" t="s">
        <v>2560</v>
      </c>
      <c r="C177" t="s">
        <v>6737</v>
      </c>
      <c r="D177" t="s">
        <v>6755</v>
      </c>
      <c r="E177" t="s">
        <v>4907</v>
      </c>
    </row>
    <row r="178" spans="1:5" ht="15.75" x14ac:dyDescent="0.25">
      <c r="A178" s="1" t="s">
        <v>2196</v>
      </c>
      <c r="B178" s="1" t="s">
        <v>2561</v>
      </c>
      <c r="C178" t="s">
        <v>4732</v>
      </c>
      <c r="D178" t="s">
        <v>6886</v>
      </c>
      <c r="E178" t="s">
        <v>4908</v>
      </c>
    </row>
    <row r="179" spans="1:5" ht="15.75" x14ac:dyDescent="0.25">
      <c r="A179" s="1" t="s">
        <v>2195</v>
      </c>
      <c r="B179" s="1" t="s">
        <v>2562</v>
      </c>
      <c r="C179" t="s">
        <v>4732</v>
      </c>
      <c r="D179" t="s">
        <v>6887</v>
      </c>
      <c r="E179" t="s">
        <v>4909</v>
      </c>
    </row>
    <row r="180" spans="1:5" ht="15.75" x14ac:dyDescent="0.25">
      <c r="A180" s="1" t="s">
        <v>2194</v>
      </c>
      <c r="B180" s="1" t="s">
        <v>2563</v>
      </c>
      <c r="C180" t="s">
        <v>4732</v>
      </c>
      <c r="D180" t="s">
        <v>6888</v>
      </c>
      <c r="E180" t="s">
        <v>4910</v>
      </c>
    </row>
    <row r="181" spans="1:5" ht="15.75" x14ac:dyDescent="0.25">
      <c r="A181" s="1" t="s">
        <v>2193</v>
      </c>
      <c r="B181" s="1" t="s">
        <v>2564</v>
      </c>
      <c r="C181" t="s">
        <v>4732</v>
      </c>
      <c r="D181" t="s">
        <v>6889</v>
      </c>
      <c r="E181" t="s">
        <v>4911</v>
      </c>
    </row>
    <row r="182" spans="1:5" ht="15.75" x14ac:dyDescent="0.25">
      <c r="A182" s="1" t="s">
        <v>2192</v>
      </c>
      <c r="B182" s="1" t="s">
        <v>2565</v>
      </c>
      <c r="C182" t="s">
        <v>4732</v>
      </c>
      <c r="D182" t="s">
        <v>6890</v>
      </c>
      <c r="E182" t="s">
        <v>4912</v>
      </c>
    </row>
    <row r="183" spans="1:5" ht="15.75" x14ac:dyDescent="0.25">
      <c r="A183" s="1" t="s">
        <v>2191</v>
      </c>
      <c r="B183" s="1" t="s">
        <v>2566</v>
      </c>
      <c r="C183" t="s">
        <v>6737</v>
      </c>
      <c r="D183" t="s">
        <v>6891</v>
      </c>
      <c r="E183" t="s">
        <v>4913</v>
      </c>
    </row>
    <row r="184" spans="1:5" ht="15.75" x14ac:dyDescent="0.25">
      <c r="A184" s="1" t="s">
        <v>2190</v>
      </c>
      <c r="B184" s="1" t="s">
        <v>2567</v>
      </c>
      <c r="C184" t="s">
        <v>6737</v>
      </c>
      <c r="D184" t="s">
        <v>6892</v>
      </c>
      <c r="E184" t="s">
        <v>4914</v>
      </c>
    </row>
    <row r="185" spans="1:5" ht="15.75" x14ac:dyDescent="0.25">
      <c r="A185" s="1" t="s">
        <v>2189</v>
      </c>
      <c r="B185" s="1" t="s">
        <v>2568</v>
      </c>
      <c r="C185" t="s">
        <v>6737</v>
      </c>
      <c r="D185" t="s">
        <v>6893</v>
      </c>
      <c r="E185" t="s">
        <v>4915</v>
      </c>
    </row>
    <row r="186" spans="1:5" ht="15.75" x14ac:dyDescent="0.25">
      <c r="A186" s="1" t="s">
        <v>2188</v>
      </c>
      <c r="B186" s="1" t="s">
        <v>2569</v>
      </c>
      <c r="C186" t="s">
        <v>6737</v>
      </c>
      <c r="D186" t="s">
        <v>6894</v>
      </c>
      <c r="E186" t="s">
        <v>4916</v>
      </c>
    </row>
    <row r="187" spans="1:5" ht="15.75" x14ac:dyDescent="0.25">
      <c r="A187" s="1" t="s">
        <v>2187</v>
      </c>
      <c r="B187" s="1" t="s">
        <v>2570</v>
      </c>
      <c r="C187" t="s">
        <v>4732</v>
      </c>
      <c r="D187" t="s">
        <v>6895</v>
      </c>
      <c r="E187" t="s">
        <v>4917</v>
      </c>
    </row>
    <row r="188" spans="1:5" ht="15.75" x14ac:dyDescent="0.25">
      <c r="A188" s="1" t="s">
        <v>2186</v>
      </c>
      <c r="B188" s="1" t="s">
        <v>2571</v>
      </c>
      <c r="C188" t="s">
        <v>6737</v>
      </c>
      <c r="D188" t="s">
        <v>6896</v>
      </c>
      <c r="E188" t="s">
        <v>4918</v>
      </c>
    </row>
    <row r="189" spans="1:5" ht="15.75" x14ac:dyDescent="0.25">
      <c r="A189" s="1" t="s">
        <v>2185</v>
      </c>
      <c r="B189" s="1" t="s">
        <v>2572</v>
      </c>
      <c r="C189" t="s">
        <v>6737</v>
      </c>
      <c r="D189" t="s">
        <v>6897</v>
      </c>
      <c r="E189" t="s">
        <v>4919</v>
      </c>
    </row>
    <row r="190" spans="1:5" ht="15.75" x14ac:dyDescent="0.25">
      <c r="A190" s="1" t="s">
        <v>2184</v>
      </c>
      <c r="B190" s="1" t="s">
        <v>2573</v>
      </c>
      <c r="C190" t="s">
        <v>4732</v>
      </c>
      <c r="D190" t="s">
        <v>6898</v>
      </c>
      <c r="E190" t="s">
        <v>4920</v>
      </c>
    </row>
    <row r="191" spans="1:5" ht="15.75" x14ac:dyDescent="0.25">
      <c r="A191" s="1" t="s">
        <v>2183</v>
      </c>
      <c r="B191" s="1" t="s">
        <v>2574</v>
      </c>
      <c r="C191" t="s">
        <v>4732</v>
      </c>
      <c r="D191" t="s">
        <v>6899</v>
      </c>
      <c r="E191" t="s">
        <v>4921</v>
      </c>
    </row>
    <row r="192" spans="1:5" ht="15.75" x14ac:dyDescent="0.25">
      <c r="A192" s="1" t="s">
        <v>2182</v>
      </c>
      <c r="B192" s="1" t="s">
        <v>2575</v>
      </c>
      <c r="C192" t="s">
        <v>6737</v>
      </c>
      <c r="D192" t="s">
        <v>6900</v>
      </c>
      <c r="E192" t="s">
        <v>4922</v>
      </c>
    </row>
    <row r="193" spans="1:5" ht="15.75" x14ac:dyDescent="0.25">
      <c r="A193" s="1" t="s">
        <v>2181</v>
      </c>
      <c r="B193" s="1" t="s">
        <v>2576</v>
      </c>
      <c r="C193" t="s">
        <v>6737</v>
      </c>
      <c r="D193" t="s">
        <v>6901</v>
      </c>
      <c r="E193" t="s">
        <v>4923</v>
      </c>
    </row>
    <row r="194" spans="1:5" ht="15.75" x14ac:dyDescent="0.25">
      <c r="A194" s="1" t="s">
        <v>2180</v>
      </c>
      <c r="B194" s="1" t="s">
        <v>2577</v>
      </c>
      <c r="C194" t="s">
        <v>4732</v>
      </c>
      <c r="D194" t="s">
        <v>6902</v>
      </c>
      <c r="E194" t="s">
        <v>4924</v>
      </c>
    </row>
    <row r="195" spans="1:5" ht="15.75" x14ac:dyDescent="0.25">
      <c r="A195" s="1" t="s">
        <v>2179</v>
      </c>
      <c r="B195" s="1" t="s">
        <v>2578</v>
      </c>
      <c r="C195" t="s">
        <v>6737</v>
      </c>
      <c r="D195" t="s">
        <v>6903</v>
      </c>
      <c r="E195" t="s">
        <v>4925</v>
      </c>
    </row>
    <row r="196" spans="1:5" ht="15.75" x14ac:dyDescent="0.25">
      <c r="A196" s="1" t="s">
        <v>2178</v>
      </c>
      <c r="B196" s="1" t="s">
        <v>2579</v>
      </c>
      <c r="C196" t="s">
        <v>6737</v>
      </c>
      <c r="D196" t="s">
        <v>6904</v>
      </c>
      <c r="E196" t="s">
        <v>4926</v>
      </c>
    </row>
    <row r="197" spans="1:5" ht="15.75" x14ac:dyDescent="0.25">
      <c r="A197" s="1" t="s">
        <v>2177</v>
      </c>
      <c r="B197" s="1" t="s">
        <v>2580</v>
      </c>
      <c r="C197" t="s">
        <v>6737</v>
      </c>
      <c r="D197" t="s">
        <v>6905</v>
      </c>
      <c r="E197" t="s">
        <v>4927</v>
      </c>
    </row>
    <row r="198" spans="1:5" ht="15.75" x14ac:dyDescent="0.25">
      <c r="A198" s="1" t="s">
        <v>2176</v>
      </c>
      <c r="B198" s="1" t="s">
        <v>2581</v>
      </c>
      <c r="C198" t="s">
        <v>6737</v>
      </c>
      <c r="D198" t="s">
        <v>6906</v>
      </c>
      <c r="E198" t="s">
        <v>4928</v>
      </c>
    </row>
    <row r="199" spans="1:5" ht="15.75" x14ac:dyDescent="0.25">
      <c r="A199" s="1" t="s">
        <v>2175</v>
      </c>
      <c r="B199" s="1" t="s">
        <v>2582</v>
      </c>
      <c r="C199" t="s">
        <v>6737</v>
      </c>
      <c r="D199" t="s">
        <v>6857</v>
      </c>
      <c r="E199" t="s">
        <v>4929</v>
      </c>
    </row>
    <row r="200" spans="1:5" ht="15.75" x14ac:dyDescent="0.25">
      <c r="A200" s="1" t="s">
        <v>2174</v>
      </c>
      <c r="B200" s="1" t="s">
        <v>2583</v>
      </c>
      <c r="C200" t="s">
        <v>4732</v>
      </c>
      <c r="D200" t="s">
        <v>6907</v>
      </c>
      <c r="E200" t="s">
        <v>4930</v>
      </c>
    </row>
    <row r="201" spans="1:5" ht="15.75" x14ac:dyDescent="0.25">
      <c r="A201" s="1" t="s">
        <v>2173</v>
      </c>
      <c r="B201" s="1" t="s">
        <v>2584</v>
      </c>
      <c r="C201" t="s">
        <v>6737</v>
      </c>
      <c r="D201" t="s">
        <v>6854</v>
      </c>
      <c r="E201" t="s">
        <v>4931</v>
      </c>
    </row>
    <row r="202" spans="1:5" ht="15.75" x14ac:dyDescent="0.25">
      <c r="A202" s="1" t="s">
        <v>2172</v>
      </c>
      <c r="B202" s="1" t="s">
        <v>2585</v>
      </c>
      <c r="C202" t="s">
        <v>6737</v>
      </c>
      <c r="D202" t="s">
        <v>6908</v>
      </c>
      <c r="E202" t="s">
        <v>4932</v>
      </c>
    </row>
    <row r="203" spans="1:5" ht="15.75" x14ac:dyDescent="0.25">
      <c r="A203" s="1" t="s">
        <v>2171</v>
      </c>
      <c r="B203" s="1" t="s">
        <v>2586</v>
      </c>
      <c r="C203" t="s">
        <v>6737</v>
      </c>
      <c r="D203" t="s">
        <v>6909</v>
      </c>
      <c r="E203" t="s">
        <v>4933</v>
      </c>
    </row>
    <row r="204" spans="1:5" ht="15.75" x14ac:dyDescent="0.25">
      <c r="A204" s="1" t="s">
        <v>2170</v>
      </c>
      <c r="B204" s="1" t="s">
        <v>2587</v>
      </c>
      <c r="C204" t="s">
        <v>6737</v>
      </c>
      <c r="D204" t="s">
        <v>6910</v>
      </c>
      <c r="E204" t="s">
        <v>4934</v>
      </c>
    </row>
    <row r="205" spans="1:5" ht="15.75" x14ac:dyDescent="0.25">
      <c r="A205" s="1" t="s">
        <v>2169</v>
      </c>
      <c r="B205" s="1" t="s">
        <v>2588</v>
      </c>
      <c r="C205" t="s">
        <v>4732</v>
      </c>
      <c r="D205" t="s">
        <v>6812</v>
      </c>
      <c r="E205" t="s">
        <v>4935</v>
      </c>
    </row>
    <row r="206" spans="1:5" ht="15.75" x14ac:dyDescent="0.25">
      <c r="A206" s="1" t="s">
        <v>2168</v>
      </c>
      <c r="B206" s="1" t="s">
        <v>2589</v>
      </c>
      <c r="C206" t="s">
        <v>6737</v>
      </c>
      <c r="D206" t="s">
        <v>6911</v>
      </c>
      <c r="E206" t="s">
        <v>4936</v>
      </c>
    </row>
    <row r="207" spans="1:5" ht="15.75" x14ac:dyDescent="0.25">
      <c r="A207" s="1" t="s">
        <v>2167</v>
      </c>
      <c r="B207" s="1" t="s">
        <v>2590</v>
      </c>
      <c r="C207" t="s">
        <v>4732</v>
      </c>
      <c r="D207" t="s">
        <v>6912</v>
      </c>
      <c r="E207" t="s">
        <v>4937</v>
      </c>
    </row>
    <row r="208" spans="1:5" ht="15.75" x14ac:dyDescent="0.25">
      <c r="A208" s="1" t="s">
        <v>2166</v>
      </c>
      <c r="B208" s="1" t="s">
        <v>2591</v>
      </c>
      <c r="C208" t="s">
        <v>4732</v>
      </c>
      <c r="D208" t="s">
        <v>6913</v>
      </c>
      <c r="E208" t="s">
        <v>4938</v>
      </c>
    </row>
    <row r="209" spans="1:5" ht="15.75" x14ac:dyDescent="0.25">
      <c r="A209" s="1" t="s">
        <v>2165</v>
      </c>
      <c r="B209" s="1" t="s">
        <v>2592</v>
      </c>
      <c r="C209" t="s">
        <v>6737</v>
      </c>
      <c r="D209" t="s">
        <v>6914</v>
      </c>
      <c r="E209" t="s">
        <v>4939</v>
      </c>
    </row>
    <row r="210" spans="1:5" ht="15.75" x14ac:dyDescent="0.25">
      <c r="A210" s="1" t="s">
        <v>2164</v>
      </c>
      <c r="B210" s="1" t="s">
        <v>2593</v>
      </c>
      <c r="C210" t="s">
        <v>4732</v>
      </c>
      <c r="D210" t="s">
        <v>6915</v>
      </c>
      <c r="E210" t="s">
        <v>4940</v>
      </c>
    </row>
    <row r="211" spans="1:5" ht="15.75" x14ac:dyDescent="0.25">
      <c r="A211" s="1" t="s">
        <v>2163</v>
      </c>
      <c r="B211" s="1" t="s">
        <v>2594</v>
      </c>
      <c r="C211" t="s">
        <v>4732</v>
      </c>
      <c r="D211" t="s">
        <v>6916</v>
      </c>
      <c r="E211" t="s">
        <v>4941</v>
      </c>
    </row>
    <row r="212" spans="1:5" ht="15.75" x14ac:dyDescent="0.25">
      <c r="A212" s="1" t="s">
        <v>2162</v>
      </c>
      <c r="B212" s="1" t="s">
        <v>2595</v>
      </c>
      <c r="C212" t="s">
        <v>6737</v>
      </c>
      <c r="D212" t="s">
        <v>6917</v>
      </c>
      <c r="E212" t="s">
        <v>4942</v>
      </c>
    </row>
    <row r="213" spans="1:5" ht="15.75" x14ac:dyDescent="0.25">
      <c r="A213" s="1" t="s">
        <v>2161</v>
      </c>
      <c r="B213" s="1" t="s">
        <v>2596</v>
      </c>
      <c r="C213" t="s">
        <v>6737</v>
      </c>
      <c r="D213" t="s">
        <v>6918</v>
      </c>
      <c r="E213" t="s">
        <v>4943</v>
      </c>
    </row>
    <row r="214" spans="1:5" ht="15.75" x14ac:dyDescent="0.25">
      <c r="A214" s="1" t="s">
        <v>2160</v>
      </c>
      <c r="B214" s="1" t="s">
        <v>2597</v>
      </c>
      <c r="C214" t="s">
        <v>6737</v>
      </c>
      <c r="D214" t="s">
        <v>6919</v>
      </c>
      <c r="E214" t="s">
        <v>4944</v>
      </c>
    </row>
    <row r="215" spans="1:5" ht="15.75" x14ac:dyDescent="0.25">
      <c r="A215" s="1" t="s">
        <v>2159</v>
      </c>
      <c r="B215" s="1" t="s">
        <v>2598</v>
      </c>
      <c r="C215" t="s">
        <v>6737</v>
      </c>
      <c r="D215" t="s">
        <v>6738</v>
      </c>
      <c r="E215" t="s">
        <v>4945</v>
      </c>
    </row>
    <row r="216" spans="1:5" ht="15.75" x14ac:dyDescent="0.25">
      <c r="A216" s="1" t="s">
        <v>2158</v>
      </c>
      <c r="B216" s="1" t="s">
        <v>2599</v>
      </c>
      <c r="C216" t="s">
        <v>4732</v>
      </c>
      <c r="D216" t="s">
        <v>6818</v>
      </c>
      <c r="E216" t="s">
        <v>4946</v>
      </c>
    </row>
    <row r="217" spans="1:5" ht="15.75" x14ac:dyDescent="0.25">
      <c r="A217" s="1" t="s">
        <v>2157</v>
      </c>
      <c r="B217" s="1" t="s">
        <v>2600</v>
      </c>
      <c r="C217" t="s">
        <v>6737</v>
      </c>
      <c r="D217" t="s">
        <v>6920</v>
      </c>
      <c r="E217" t="s">
        <v>4947</v>
      </c>
    </row>
    <row r="218" spans="1:5" ht="15.75" x14ac:dyDescent="0.25">
      <c r="A218" s="1" t="s">
        <v>2156</v>
      </c>
      <c r="B218" s="1" t="s">
        <v>2601</v>
      </c>
      <c r="C218" t="s">
        <v>6737</v>
      </c>
      <c r="D218" t="s">
        <v>6783</v>
      </c>
      <c r="E218" t="s">
        <v>4948</v>
      </c>
    </row>
    <row r="219" spans="1:5" ht="15.75" x14ac:dyDescent="0.25">
      <c r="A219" s="1" t="s">
        <v>2155</v>
      </c>
      <c r="B219" s="1" t="s">
        <v>2602</v>
      </c>
      <c r="C219" t="s">
        <v>6737</v>
      </c>
      <c r="D219" t="s">
        <v>6808</v>
      </c>
      <c r="E219" t="s">
        <v>4949</v>
      </c>
    </row>
    <row r="220" spans="1:5" ht="15.75" x14ac:dyDescent="0.25">
      <c r="A220" s="1" t="s">
        <v>2154</v>
      </c>
      <c r="B220" s="1" t="s">
        <v>2603</v>
      </c>
      <c r="C220" t="s">
        <v>6737</v>
      </c>
      <c r="D220" t="s">
        <v>6921</v>
      </c>
      <c r="E220" t="s">
        <v>4950</v>
      </c>
    </row>
    <row r="221" spans="1:5" ht="15.75" x14ac:dyDescent="0.25">
      <c r="A221" s="1" t="s">
        <v>2153</v>
      </c>
      <c r="B221" s="1" t="s">
        <v>2604</v>
      </c>
      <c r="C221" t="s">
        <v>6737</v>
      </c>
      <c r="D221" t="s">
        <v>6922</v>
      </c>
      <c r="E221" t="s">
        <v>4813</v>
      </c>
    </row>
    <row r="222" spans="1:5" ht="15.75" x14ac:dyDescent="0.25">
      <c r="A222" s="1" t="s">
        <v>2152</v>
      </c>
      <c r="B222" s="1" t="s">
        <v>2605</v>
      </c>
      <c r="C222" t="s">
        <v>4732</v>
      </c>
      <c r="D222" t="s">
        <v>6923</v>
      </c>
      <c r="E222" t="s">
        <v>4951</v>
      </c>
    </row>
    <row r="223" spans="1:5" ht="15.75" x14ac:dyDescent="0.25">
      <c r="A223" s="1" t="s">
        <v>2151</v>
      </c>
      <c r="B223" s="1" t="s">
        <v>2606</v>
      </c>
      <c r="C223" t="s">
        <v>6737</v>
      </c>
      <c r="D223" t="s">
        <v>6924</v>
      </c>
      <c r="E223" t="s">
        <v>4952</v>
      </c>
    </row>
    <row r="224" spans="1:5" ht="15.75" x14ac:dyDescent="0.25">
      <c r="A224" s="1" t="s">
        <v>2150</v>
      </c>
      <c r="B224" s="1" t="s">
        <v>2607</v>
      </c>
      <c r="C224" t="s">
        <v>6737</v>
      </c>
      <c r="D224" t="s">
        <v>6925</v>
      </c>
      <c r="E224" t="s">
        <v>4953</v>
      </c>
    </row>
    <row r="225" spans="1:5" ht="15.75" x14ac:dyDescent="0.25">
      <c r="A225" s="1" t="s">
        <v>2149</v>
      </c>
      <c r="B225" s="1" t="s">
        <v>2608</v>
      </c>
      <c r="C225" t="s">
        <v>4732</v>
      </c>
      <c r="D225" t="s">
        <v>6926</v>
      </c>
      <c r="E225" t="s">
        <v>4954</v>
      </c>
    </row>
    <row r="226" spans="1:5" ht="15.75" x14ac:dyDescent="0.25">
      <c r="A226" s="1" t="s">
        <v>2148</v>
      </c>
      <c r="B226" s="1" t="s">
        <v>2609</v>
      </c>
      <c r="C226" t="s">
        <v>4732</v>
      </c>
      <c r="D226" t="s">
        <v>6805</v>
      </c>
      <c r="E226" t="s">
        <v>4955</v>
      </c>
    </row>
    <row r="227" spans="1:5" ht="15.75" x14ac:dyDescent="0.25">
      <c r="A227" s="1" t="s">
        <v>2147</v>
      </c>
      <c r="B227" s="1" t="s">
        <v>2610</v>
      </c>
      <c r="C227" t="s">
        <v>6737</v>
      </c>
      <c r="D227" t="s">
        <v>6927</v>
      </c>
      <c r="E227" t="s">
        <v>4797</v>
      </c>
    </row>
    <row r="228" spans="1:5" ht="15.75" x14ac:dyDescent="0.25">
      <c r="A228" s="1" t="s">
        <v>2146</v>
      </c>
      <c r="B228" s="1" t="s">
        <v>2611</v>
      </c>
      <c r="C228" t="s">
        <v>4732</v>
      </c>
      <c r="D228" t="s">
        <v>6928</v>
      </c>
      <c r="E228" t="s">
        <v>4956</v>
      </c>
    </row>
    <row r="229" spans="1:5" ht="15.75" x14ac:dyDescent="0.25">
      <c r="A229" s="1" t="s">
        <v>2145</v>
      </c>
      <c r="B229" s="1" t="s">
        <v>2612</v>
      </c>
      <c r="C229" t="s">
        <v>6737</v>
      </c>
      <c r="D229" t="s">
        <v>6929</v>
      </c>
      <c r="E229" t="s">
        <v>4957</v>
      </c>
    </row>
    <row r="230" spans="1:5" ht="15.75" x14ac:dyDescent="0.25">
      <c r="A230" s="1" t="s">
        <v>2144</v>
      </c>
      <c r="B230" s="1" t="s">
        <v>2613</v>
      </c>
      <c r="C230" t="s">
        <v>4732</v>
      </c>
      <c r="D230" t="s">
        <v>6930</v>
      </c>
      <c r="E230" t="s">
        <v>4958</v>
      </c>
    </row>
    <row r="231" spans="1:5" ht="15.75" x14ac:dyDescent="0.25">
      <c r="A231" s="1" t="s">
        <v>2143</v>
      </c>
      <c r="B231" s="1" t="s">
        <v>2614</v>
      </c>
      <c r="C231" t="s">
        <v>4732</v>
      </c>
      <c r="D231" t="s">
        <v>6931</v>
      </c>
      <c r="E231" t="s">
        <v>4959</v>
      </c>
    </row>
    <row r="232" spans="1:5" ht="15.75" x14ac:dyDescent="0.25">
      <c r="A232" s="1" t="s">
        <v>2142</v>
      </c>
      <c r="B232" s="1" t="s">
        <v>2615</v>
      </c>
      <c r="C232" t="s">
        <v>6737</v>
      </c>
      <c r="D232" t="s">
        <v>6261</v>
      </c>
      <c r="E232" t="s">
        <v>4960</v>
      </c>
    </row>
    <row r="233" spans="1:5" ht="15.75" x14ac:dyDescent="0.25">
      <c r="A233" s="1" t="s">
        <v>2141</v>
      </c>
      <c r="B233" s="1" t="s">
        <v>2616</v>
      </c>
      <c r="C233" t="s">
        <v>6737</v>
      </c>
      <c r="D233" t="s">
        <v>6932</v>
      </c>
      <c r="E233" t="s">
        <v>4961</v>
      </c>
    </row>
    <row r="234" spans="1:5" ht="15.75" x14ac:dyDescent="0.25">
      <c r="A234" s="1" t="s">
        <v>2140</v>
      </c>
      <c r="B234" s="1" t="s">
        <v>2617</v>
      </c>
      <c r="C234" t="s">
        <v>6737</v>
      </c>
      <c r="D234" t="s">
        <v>6933</v>
      </c>
      <c r="E234" t="s">
        <v>4962</v>
      </c>
    </row>
    <row r="235" spans="1:5" ht="15.75" x14ac:dyDescent="0.25">
      <c r="A235" s="1" t="s">
        <v>2139</v>
      </c>
      <c r="B235" s="1" t="s">
        <v>2618</v>
      </c>
      <c r="C235" t="s">
        <v>6737</v>
      </c>
      <c r="D235" t="s">
        <v>6934</v>
      </c>
      <c r="E235" t="s">
        <v>4963</v>
      </c>
    </row>
    <row r="236" spans="1:5" ht="15.75" x14ac:dyDescent="0.25">
      <c r="A236" s="1" t="s">
        <v>2138</v>
      </c>
      <c r="B236" s="1" t="s">
        <v>2619</v>
      </c>
      <c r="C236" t="s">
        <v>6737</v>
      </c>
      <c r="D236" t="s">
        <v>6929</v>
      </c>
      <c r="E236" t="s">
        <v>4866</v>
      </c>
    </row>
    <row r="237" spans="1:5" ht="15.75" x14ac:dyDescent="0.25">
      <c r="A237" s="1" t="s">
        <v>2137</v>
      </c>
      <c r="B237" s="1" t="s">
        <v>2620</v>
      </c>
      <c r="C237" t="s">
        <v>4732</v>
      </c>
      <c r="D237" t="s">
        <v>6935</v>
      </c>
      <c r="E237" t="s">
        <v>4964</v>
      </c>
    </row>
    <row r="238" spans="1:5" ht="15.75" x14ac:dyDescent="0.25">
      <c r="A238" s="1" t="s">
        <v>2136</v>
      </c>
      <c r="B238" s="1" t="s">
        <v>2621</v>
      </c>
      <c r="C238" t="s">
        <v>6737</v>
      </c>
      <c r="D238" t="s">
        <v>6936</v>
      </c>
      <c r="E238" t="s">
        <v>4965</v>
      </c>
    </row>
    <row r="239" spans="1:5" ht="15.75" x14ac:dyDescent="0.25">
      <c r="A239" s="1" t="s">
        <v>2135</v>
      </c>
      <c r="B239" s="1" t="s">
        <v>2622</v>
      </c>
      <c r="C239" t="s">
        <v>6737</v>
      </c>
      <c r="D239" t="s">
        <v>6937</v>
      </c>
      <c r="E239" t="s">
        <v>4966</v>
      </c>
    </row>
    <row r="240" spans="1:5" ht="15.75" x14ac:dyDescent="0.25">
      <c r="A240" s="1" t="s">
        <v>2134</v>
      </c>
      <c r="B240" s="1" t="s">
        <v>2623</v>
      </c>
      <c r="C240" t="s">
        <v>4732</v>
      </c>
      <c r="D240" t="s">
        <v>6938</v>
      </c>
      <c r="E240" t="s">
        <v>4967</v>
      </c>
    </row>
    <row r="241" spans="1:5" ht="15.75" x14ac:dyDescent="0.25">
      <c r="A241" s="1" t="s">
        <v>2133</v>
      </c>
      <c r="B241" s="1" t="s">
        <v>2624</v>
      </c>
      <c r="C241" t="s">
        <v>4732</v>
      </c>
      <c r="D241" t="s">
        <v>6939</v>
      </c>
      <c r="E241" t="s">
        <v>4968</v>
      </c>
    </row>
    <row r="242" spans="1:5" ht="15.75" x14ac:dyDescent="0.25">
      <c r="A242" s="1" t="s">
        <v>2132</v>
      </c>
      <c r="B242" s="1" t="s">
        <v>2625</v>
      </c>
      <c r="C242" t="s">
        <v>6737</v>
      </c>
      <c r="D242" t="s">
        <v>6940</v>
      </c>
      <c r="E242" t="s">
        <v>4969</v>
      </c>
    </row>
    <row r="243" spans="1:5" ht="15.75" x14ac:dyDescent="0.25">
      <c r="A243" s="1" t="s">
        <v>2130</v>
      </c>
      <c r="B243" s="1" t="s">
        <v>2626</v>
      </c>
      <c r="C243" t="s">
        <v>6737</v>
      </c>
      <c r="D243" t="s">
        <v>6039</v>
      </c>
      <c r="E243" t="s">
        <v>4970</v>
      </c>
    </row>
    <row r="244" spans="1:5" ht="15.75" x14ac:dyDescent="0.25">
      <c r="A244" s="1" t="s">
        <v>2129</v>
      </c>
      <c r="B244" s="1" t="s">
        <v>2627</v>
      </c>
      <c r="C244" t="s">
        <v>6737</v>
      </c>
      <c r="D244" t="s">
        <v>6941</v>
      </c>
      <c r="E244" t="s">
        <v>4971</v>
      </c>
    </row>
    <row r="245" spans="1:5" ht="15.75" x14ac:dyDescent="0.25">
      <c r="A245" s="1" t="s">
        <v>2128</v>
      </c>
      <c r="B245" s="1" t="s">
        <v>2628</v>
      </c>
      <c r="C245" t="s">
        <v>6737</v>
      </c>
      <c r="D245" t="s">
        <v>6942</v>
      </c>
      <c r="E245" t="s">
        <v>4972</v>
      </c>
    </row>
    <row r="246" spans="1:5" ht="15.75" x14ac:dyDescent="0.25">
      <c r="A246" s="1" t="s">
        <v>2127</v>
      </c>
      <c r="B246" s="1" t="s">
        <v>2629</v>
      </c>
      <c r="C246" t="s">
        <v>6737</v>
      </c>
      <c r="D246" t="s">
        <v>6943</v>
      </c>
      <c r="E246" t="s">
        <v>4973</v>
      </c>
    </row>
    <row r="247" spans="1:5" ht="15.75" x14ac:dyDescent="0.25">
      <c r="A247" s="1" t="s">
        <v>2126</v>
      </c>
      <c r="B247" s="1" t="s">
        <v>2630</v>
      </c>
      <c r="C247" t="s">
        <v>6737</v>
      </c>
      <c r="D247" t="s">
        <v>6944</v>
      </c>
      <c r="E247" t="s">
        <v>4974</v>
      </c>
    </row>
    <row r="248" spans="1:5" ht="15.75" x14ac:dyDescent="0.25">
      <c r="A248" s="1" t="s">
        <v>2125</v>
      </c>
      <c r="B248" s="1" t="s">
        <v>2631</v>
      </c>
      <c r="C248" t="s">
        <v>4732</v>
      </c>
      <c r="D248" t="s">
        <v>6945</v>
      </c>
      <c r="E248" t="s">
        <v>4975</v>
      </c>
    </row>
    <row r="249" spans="1:5" ht="15.75" x14ac:dyDescent="0.25">
      <c r="A249" s="1" t="s">
        <v>2124</v>
      </c>
      <c r="B249" s="1" t="s">
        <v>2632</v>
      </c>
      <c r="C249" t="s">
        <v>4732</v>
      </c>
      <c r="D249" t="s">
        <v>6946</v>
      </c>
      <c r="E249" t="s">
        <v>4976</v>
      </c>
    </row>
    <row r="250" spans="1:5" ht="15.75" x14ac:dyDescent="0.25">
      <c r="A250" s="1" t="s">
        <v>2123</v>
      </c>
      <c r="B250" s="1" t="s">
        <v>2633</v>
      </c>
      <c r="C250" t="s">
        <v>4732</v>
      </c>
      <c r="D250" t="s">
        <v>5026</v>
      </c>
      <c r="E250" t="s">
        <v>4977</v>
      </c>
    </row>
    <row r="251" spans="1:5" ht="15.75" x14ac:dyDescent="0.25">
      <c r="A251" s="1" t="s">
        <v>2122</v>
      </c>
      <c r="B251" s="1" t="s">
        <v>2634</v>
      </c>
      <c r="C251" t="s">
        <v>4732</v>
      </c>
      <c r="D251" t="s">
        <v>6947</v>
      </c>
      <c r="E251" t="s">
        <v>4978</v>
      </c>
    </row>
    <row r="252" spans="1:5" ht="15.75" x14ac:dyDescent="0.25">
      <c r="A252" s="1" t="s">
        <v>2121</v>
      </c>
      <c r="B252" s="1" t="s">
        <v>2635</v>
      </c>
      <c r="C252" t="s">
        <v>4732</v>
      </c>
      <c r="D252" t="s">
        <v>6948</v>
      </c>
      <c r="E252" t="s">
        <v>4979</v>
      </c>
    </row>
    <row r="253" spans="1:5" ht="15.75" x14ac:dyDescent="0.25">
      <c r="A253" s="1" t="s">
        <v>2120</v>
      </c>
      <c r="B253" s="1" t="s">
        <v>2636</v>
      </c>
      <c r="C253" t="s">
        <v>4732</v>
      </c>
      <c r="D253" t="s">
        <v>4733</v>
      </c>
      <c r="E253" t="s">
        <v>4980</v>
      </c>
    </row>
    <row r="254" spans="1:5" ht="15.75" x14ac:dyDescent="0.25">
      <c r="A254" s="1" t="s">
        <v>2119</v>
      </c>
      <c r="B254" s="1" t="s">
        <v>2637</v>
      </c>
      <c r="C254" t="s">
        <v>4732</v>
      </c>
      <c r="D254" t="s">
        <v>6949</v>
      </c>
      <c r="E254" t="s">
        <v>4981</v>
      </c>
    </row>
    <row r="255" spans="1:5" ht="15.75" x14ac:dyDescent="0.25">
      <c r="A255" s="1" t="s">
        <v>2118</v>
      </c>
      <c r="B255" s="1" t="s">
        <v>2638</v>
      </c>
      <c r="C255" t="s">
        <v>6737</v>
      </c>
      <c r="D255" t="s">
        <v>6783</v>
      </c>
      <c r="E255" t="s">
        <v>4982</v>
      </c>
    </row>
    <row r="256" spans="1:5" ht="15.75" x14ac:dyDescent="0.25">
      <c r="A256" s="1" t="s">
        <v>2117</v>
      </c>
      <c r="B256" s="1" t="s">
        <v>2639</v>
      </c>
      <c r="C256" t="s">
        <v>6737</v>
      </c>
      <c r="D256" t="s">
        <v>6950</v>
      </c>
      <c r="E256" t="s">
        <v>4983</v>
      </c>
    </row>
    <row r="257" spans="1:5" ht="15.75" x14ac:dyDescent="0.25">
      <c r="A257" s="1" t="s">
        <v>2116</v>
      </c>
      <c r="B257" s="1" t="s">
        <v>2640</v>
      </c>
      <c r="C257" t="s">
        <v>6737</v>
      </c>
      <c r="D257" t="s">
        <v>6951</v>
      </c>
      <c r="E257" t="s">
        <v>4984</v>
      </c>
    </row>
    <row r="258" spans="1:5" ht="15.75" x14ac:dyDescent="0.25">
      <c r="A258" s="1" t="s">
        <v>2115</v>
      </c>
      <c r="B258" s="1" t="s">
        <v>2641</v>
      </c>
      <c r="C258" t="s">
        <v>6737</v>
      </c>
      <c r="D258" t="s">
        <v>6952</v>
      </c>
      <c r="E258" t="s">
        <v>4985</v>
      </c>
    </row>
    <row r="259" spans="1:5" ht="15.75" x14ac:dyDescent="0.25">
      <c r="A259" s="1" t="s">
        <v>2114</v>
      </c>
      <c r="B259" s="1" t="s">
        <v>2642</v>
      </c>
      <c r="C259" t="s">
        <v>6737</v>
      </c>
      <c r="D259" t="s">
        <v>6953</v>
      </c>
      <c r="E259" t="s">
        <v>4986</v>
      </c>
    </row>
    <row r="260" spans="1:5" ht="15.75" x14ac:dyDescent="0.25">
      <c r="A260" s="1" t="s">
        <v>2113</v>
      </c>
      <c r="B260" s="1" t="s">
        <v>2643</v>
      </c>
      <c r="C260" t="s">
        <v>6737</v>
      </c>
      <c r="D260" t="s">
        <v>6954</v>
      </c>
      <c r="E260" t="s">
        <v>4987</v>
      </c>
    </row>
    <row r="261" spans="1:5" ht="15.75" x14ac:dyDescent="0.25">
      <c r="A261" s="1" t="s">
        <v>2112</v>
      </c>
      <c r="B261" s="1" t="s">
        <v>2644</v>
      </c>
      <c r="C261" t="s">
        <v>4732</v>
      </c>
      <c r="D261" t="s">
        <v>6955</v>
      </c>
      <c r="E261" t="s">
        <v>4988</v>
      </c>
    </row>
    <row r="262" spans="1:5" ht="15.75" x14ac:dyDescent="0.25">
      <c r="A262" s="1" t="s">
        <v>2111</v>
      </c>
      <c r="B262" s="1" t="s">
        <v>2645</v>
      </c>
      <c r="C262" t="s">
        <v>6737</v>
      </c>
      <c r="D262" t="s">
        <v>6956</v>
      </c>
      <c r="E262" t="s">
        <v>4989</v>
      </c>
    </row>
    <row r="263" spans="1:5" ht="15.75" x14ac:dyDescent="0.25">
      <c r="A263" s="1" t="s">
        <v>2110</v>
      </c>
      <c r="B263" s="1" t="s">
        <v>2646</v>
      </c>
      <c r="C263" t="s">
        <v>4732</v>
      </c>
      <c r="D263" t="s">
        <v>6957</v>
      </c>
      <c r="E263" t="s">
        <v>4990</v>
      </c>
    </row>
    <row r="264" spans="1:5" ht="15.75" x14ac:dyDescent="0.25">
      <c r="A264" s="1" t="s">
        <v>2109</v>
      </c>
      <c r="B264" s="1" t="s">
        <v>2647</v>
      </c>
      <c r="C264" t="s">
        <v>6737</v>
      </c>
      <c r="D264" t="s">
        <v>6958</v>
      </c>
      <c r="E264" t="s">
        <v>4991</v>
      </c>
    </row>
    <row r="265" spans="1:5" ht="15.75" x14ac:dyDescent="0.25">
      <c r="A265" s="1" t="s">
        <v>2108</v>
      </c>
      <c r="B265" s="1" t="s">
        <v>2648</v>
      </c>
      <c r="C265" t="s">
        <v>4732</v>
      </c>
      <c r="D265" t="s">
        <v>6959</v>
      </c>
      <c r="E265" t="s">
        <v>4992</v>
      </c>
    </row>
    <row r="266" spans="1:5" ht="15.75" x14ac:dyDescent="0.25">
      <c r="A266" s="1" t="s">
        <v>2107</v>
      </c>
      <c r="B266" s="1" t="s">
        <v>2649</v>
      </c>
      <c r="C266" t="s">
        <v>4732</v>
      </c>
      <c r="D266" t="s">
        <v>6960</v>
      </c>
      <c r="E266" t="s">
        <v>4993</v>
      </c>
    </row>
    <row r="267" spans="1:5" ht="15.75" x14ac:dyDescent="0.25">
      <c r="A267" s="1" t="s">
        <v>2106</v>
      </c>
      <c r="B267" s="1" t="s">
        <v>2650</v>
      </c>
      <c r="C267" t="s">
        <v>6737</v>
      </c>
      <c r="D267" t="s">
        <v>6925</v>
      </c>
      <c r="E267" t="s">
        <v>4994</v>
      </c>
    </row>
    <row r="268" spans="1:5" ht="15.75" x14ac:dyDescent="0.25">
      <c r="A268" s="1" t="s">
        <v>2105</v>
      </c>
      <c r="B268" s="1" t="s">
        <v>2651</v>
      </c>
      <c r="C268" t="s">
        <v>4732</v>
      </c>
      <c r="D268" t="s">
        <v>6961</v>
      </c>
      <c r="E268" t="s">
        <v>4995</v>
      </c>
    </row>
    <row r="269" spans="1:5" ht="15.75" x14ac:dyDescent="0.25">
      <c r="A269" s="1" t="s">
        <v>2104</v>
      </c>
      <c r="B269" s="1" t="s">
        <v>2652</v>
      </c>
      <c r="C269" t="s">
        <v>4732</v>
      </c>
      <c r="D269" t="s">
        <v>6962</v>
      </c>
      <c r="E269" t="s">
        <v>4921</v>
      </c>
    </row>
    <row r="270" spans="1:5" ht="15.75" x14ac:dyDescent="0.25">
      <c r="A270" s="1" t="s">
        <v>2103</v>
      </c>
      <c r="B270" s="1" t="s">
        <v>2653</v>
      </c>
      <c r="C270" t="s">
        <v>6737</v>
      </c>
      <c r="D270" t="s">
        <v>6761</v>
      </c>
      <c r="E270" t="s">
        <v>4996</v>
      </c>
    </row>
    <row r="271" spans="1:5" ht="15.75" x14ac:dyDescent="0.25">
      <c r="A271" s="1" t="s">
        <v>2102</v>
      </c>
      <c r="B271" s="1" t="s">
        <v>2654</v>
      </c>
      <c r="C271" t="s">
        <v>6737</v>
      </c>
      <c r="D271" t="s">
        <v>6963</v>
      </c>
      <c r="E271" t="s">
        <v>4997</v>
      </c>
    </row>
    <row r="272" spans="1:5" ht="15.75" x14ac:dyDescent="0.25">
      <c r="A272" s="1" t="s">
        <v>2101</v>
      </c>
      <c r="B272" s="1" t="s">
        <v>2655</v>
      </c>
      <c r="C272" t="s">
        <v>6737</v>
      </c>
      <c r="D272" t="s">
        <v>6964</v>
      </c>
      <c r="E272" t="s">
        <v>4998</v>
      </c>
    </row>
    <row r="273" spans="1:5" ht="15.75" x14ac:dyDescent="0.25">
      <c r="A273" s="1" t="s">
        <v>2100</v>
      </c>
      <c r="B273" s="1" t="s">
        <v>2656</v>
      </c>
      <c r="C273" t="s">
        <v>6737</v>
      </c>
      <c r="D273" t="s">
        <v>6743</v>
      </c>
      <c r="E273" t="s">
        <v>4999</v>
      </c>
    </row>
    <row r="274" spans="1:5" ht="15.75" x14ac:dyDescent="0.25">
      <c r="A274" s="1" t="s">
        <v>2099</v>
      </c>
      <c r="B274" s="1" t="s">
        <v>2657</v>
      </c>
      <c r="C274" t="s">
        <v>6737</v>
      </c>
      <c r="D274" t="s">
        <v>6965</v>
      </c>
      <c r="E274" t="s">
        <v>5000</v>
      </c>
    </row>
    <row r="275" spans="1:5" ht="15.75" x14ac:dyDescent="0.25">
      <c r="A275" s="1" t="s">
        <v>2098</v>
      </c>
      <c r="B275" s="1" t="s">
        <v>2658</v>
      </c>
      <c r="C275" t="s">
        <v>6737</v>
      </c>
      <c r="D275" t="s">
        <v>6966</v>
      </c>
      <c r="E275" t="s">
        <v>5001</v>
      </c>
    </row>
    <row r="276" spans="1:5" ht="15.75" x14ac:dyDescent="0.25">
      <c r="A276" s="1" t="s">
        <v>2097</v>
      </c>
      <c r="B276" s="1" t="s">
        <v>2659</v>
      </c>
      <c r="C276" t="s">
        <v>6737</v>
      </c>
      <c r="D276" t="s">
        <v>6967</v>
      </c>
      <c r="E276" t="s">
        <v>5002</v>
      </c>
    </row>
    <row r="277" spans="1:5" ht="15.75" x14ac:dyDescent="0.25">
      <c r="A277" s="1" t="s">
        <v>2096</v>
      </c>
      <c r="B277" s="1" t="s">
        <v>2660</v>
      </c>
      <c r="C277" t="s">
        <v>6737</v>
      </c>
      <c r="D277" t="s">
        <v>6911</v>
      </c>
      <c r="E277" t="s">
        <v>5003</v>
      </c>
    </row>
    <row r="278" spans="1:5" ht="15.75" x14ac:dyDescent="0.25">
      <c r="A278" s="1" t="s">
        <v>2095</v>
      </c>
      <c r="B278" s="1" t="s">
        <v>2661</v>
      </c>
      <c r="C278" t="s">
        <v>6737</v>
      </c>
      <c r="D278" t="s">
        <v>6968</v>
      </c>
      <c r="E278" t="s">
        <v>5004</v>
      </c>
    </row>
    <row r="279" spans="1:5" ht="15.75" x14ac:dyDescent="0.25">
      <c r="A279" s="1" t="s">
        <v>2094</v>
      </c>
      <c r="B279" s="1" t="s">
        <v>2662</v>
      </c>
      <c r="C279" t="s">
        <v>6737</v>
      </c>
      <c r="D279" t="s">
        <v>6969</v>
      </c>
      <c r="E279" t="s">
        <v>5005</v>
      </c>
    </row>
    <row r="280" spans="1:5" ht="15.75" x14ac:dyDescent="0.25">
      <c r="A280" s="1" t="s">
        <v>2093</v>
      </c>
      <c r="B280" s="1" t="s">
        <v>2663</v>
      </c>
      <c r="C280" t="s">
        <v>4732</v>
      </c>
      <c r="D280" t="s">
        <v>6970</v>
      </c>
      <c r="E280" t="s">
        <v>4912</v>
      </c>
    </row>
    <row r="281" spans="1:5" ht="15.75" x14ac:dyDescent="0.25">
      <c r="A281" s="1" t="s">
        <v>2092</v>
      </c>
      <c r="B281" s="1" t="s">
        <v>2664</v>
      </c>
      <c r="C281" t="s">
        <v>6737</v>
      </c>
      <c r="D281" t="s">
        <v>6971</v>
      </c>
      <c r="E281" t="s">
        <v>5006</v>
      </c>
    </row>
    <row r="282" spans="1:5" ht="15.75" x14ac:dyDescent="0.25">
      <c r="A282" s="1" t="s">
        <v>2091</v>
      </c>
      <c r="B282" s="1" t="s">
        <v>2665</v>
      </c>
      <c r="C282" t="s">
        <v>4732</v>
      </c>
      <c r="D282" t="s">
        <v>6972</v>
      </c>
      <c r="E282" t="s">
        <v>5007</v>
      </c>
    </row>
    <row r="283" spans="1:5" ht="15.75" x14ac:dyDescent="0.25">
      <c r="A283" s="1" t="s">
        <v>2090</v>
      </c>
      <c r="B283" s="1" t="s">
        <v>2666</v>
      </c>
      <c r="C283" t="s">
        <v>6737</v>
      </c>
      <c r="D283" t="s">
        <v>6973</v>
      </c>
      <c r="E283" t="s">
        <v>4826</v>
      </c>
    </row>
    <row r="284" spans="1:5" ht="15.75" x14ac:dyDescent="0.25">
      <c r="A284" s="1" t="s">
        <v>2089</v>
      </c>
      <c r="B284" s="1" t="s">
        <v>2667</v>
      </c>
      <c r="C284" t="s">
        <v>6737</v>
      </c>
      <c r="D284" t="s">
        <v>6974</v>
      </c>
      <c r="E284" t="s">
        <v>5008</v>
      </c>
    </row>
    <row r="285" spans="1:5" ht="15.75" x14ac:dyDescent="0.25">
      <c r="A285" s="1" t="s">
        <v>2088</v>
      </c>
      <c r="B285" s="1" t="s">
        <v>2668</v>
      </c>
      <c r="C285" t="s">
        <v>6737</v>
      </c>
      <c r="D285" t="s">
        <v>6975</v>
      </c>
      <c r="E285" t="s">
        <v>5009</v>
      </c>
    </row>
    <row r="286" spans="1:5" ht="15.75" x14ac:dyDescent="0.25">
      <c r="A286" s="1" t="s">
        <v>2087</v>
      </c>
      <c r="B286" s="1" t="s">
        <v>2669</v>
      </c>
      <c r="C286" t="s">
        <v>6737</v>
      </c>
      <c r="D286" t="s">
        <v>6976</v>
      </c>
      <c r="E286" t="s">
        <v>5010</v>
      </c>
    </row>
    <row r="287" spans="1:5" ht="15.75" x14ac:dyDescent="0.25">
      <c r="A287" s="1" t="s">
        <v>2086</v>
      </c>
      <c r="B287" s="1" t="s">
        <v>2670</v>
      </c>
      <c r="C287" t="s">
        <v>4732</v>
      </c>
      <c r="D287" t="s">
        <v>6977</v>
      </c>
      <c r="E287" t="s">
        <v>5011</v>
      </c>
    </row>
    <row r="288" spans="1:5" ht="15.75" x14ac:dyDescent="0.25">
      <c r="A288" s="1" t="s">
        <v>2085</v>
      </c>
      <c r="B288" s="1" t="s">
        <v>2671</v>
      </c>
      <c r="C288" t="s">
        <v>4732</v>
      </c>
      <c r="D288" t="s">
        <v>6978</v>
      </c>
      <c r="E288" t="s">
        <v>5012</v>
      </c>
    </row>
    <row r="289" spans="1:5" ht="15.75" x14ac:dyDescent="0.25">
      <c r="A289" s="1" t="s">
        <v>2084</v>
      </c>
      <c r="B289" s="1" t="s">
        <v>2672</v>
      </c>
      <c r="C289" t="s">
        <v>6737</v>
      </c>
      <c r="D289" t="s">
        <v>6911</v>
      </c>
      <c r="E289" t="s">
        <v>5013</v>
      </c>
    </row>
    <row r="290" spans="1:5" ht="15.75" x14ac:dyDescent="0.25">
      <c r="A290" s="1" t="s">
        <v>2083</v>
      </c>
      <c r="B290" s="1" t="s">
        <v>2673</v>
      </c>
      <c r="C290" t="s">
        <v>6737</v>
      </c>
      <c r="D290" t="s">
        <v>4802</v>
      </c>
      <c r="E290" t="s">
        <v>5014</v>
      </c>
    </row>
    <row r="291" spans="1:5" ht="15.75" x14ac:dyDescent="0.25">
      <c r="A291" s="1" t="s">
        <v>2082</v>
      </c>
      <c r="B291" s="1" t="s">
        <v>2674</v>
      </c>
      <c r="C291" t="s">
        <v>6737</v>
      </c>
      <c r="D291" t="s">
        <v>6927</v>
      </c>
      <c r="E291" t="s">
        <v>5015</v>
      </c>
    </row>
    <row r="292" spans="1:5" ht="15.75" x14ac:dyDescent="0.25">
      <c r="A292" s="1" t="s">
        <v>2081</v>
      </c>
      <c r="B292" s="1" t="s">
        <v>2675</v>
      </c>
      <c r="C292" t="s">
        <v>6737</v>
      </c>
      <c r="D292" t="s">
        <v>6979</v>
      </c>
      <c r="E292" t="s">
        <v>5016</v>
      </c>
    </row>
    <row r="293" spans="1:5" ht="15.75" x14ac:dyDescent="0.25">
      <c r="A293" s="1" t="s">
        <v>2080</v>
      </c>
      <c r="B293" s="1" t="s">
        <v>2676</v>
      </c>
      <c r="C293" t="s">
        <v>6737</v>
      </c>
      <c r="D293" t="s">
        <v>6980</v>
      </c>
      <c r="E293" t="s">
        <v>5017</v>
      </c>
    </row>
    <row r="294" spans="1:5" ht="15.75" x14ac:dyDescent="0.25">
      <c r="A294" s="1" t="s">
        <v>2079</v>
      </c>
      <c r="B294" s="1" t="s">
        <v>2677</v>
      </c>
      <c r="C294" t="s">
        <v>6737</v>
      </c>
      <c r="D294" t="s">
        <v>6981</v>
      </c>
      <c r="E294" t="s">
        <v>5018</v>
      </c>
    </row>
    <row r="295" spans="1:5" ht="15.75" x14ac:dyDescent="0.25">
      <c r="A295" s="1" t="s">
        <v>2078</v>
      </c>
      <c r="B295" s="1" t="s">
        <v>2678</v>
      </c>
      <c r="C295" t="s">
        <v>4732</v>
      </c>
      <c r="D295" t="s">
        <v>6982</v>
      </c>
      <c r="E295" t="s">
        <v>5019</v>
      </c>
    </row>
    <row r="296" spans="1:5" ht="15.75" x14ac:dyDescent="0.25">
      <c r="A296" s="1" t="s">
        <v>2077</v>
      </c>
      <c r="B296" s="1" t="s">
        <v>2679</v>
      </c>
      <c r="C296" t="s">
        <v>6737</v>
      </c>
      <c r="D296" t="s">
        <v>6983</v>
      </c>
      <c r="E296" t="s">
        <v>5020</v>
      </c>
    </row>
    <row r="297" spans="1:5" ht="15.75" x14ac:dyDescent="0.25">
      <c r="A297" s="1" t="s">
        <v>2076</v>
      </c>
      <c r="B297" s="1" t="s">
        <v>2680</v>
      </c>
      <c r="C297" t="s">
        <v>6737</v>
      </c>
      <c r="D297" t="s">
        <v>6984</v>
      </c>
      <c r="E297" t="s">
        <v>5021</v>
      </c>
    </row>
    <row r="298" spans="1:5" ht="15.75" x14ac:dyDescent="0.25">
      <c r="A298" s="1" t="s">
        <v>2075</v>
      </c>
      <c r="B298" s="1" t="s">
        <v>2681</v>
      </c>
      <c r="C298" t="s">
        <v>6737</v>
      </c>
      <c r="D298" t="s">
        <v>6985</v>
      </c>
      <c r="E298" t="s">
        <v>5022</v>
      </c>
    </row>
    <row r="299" spans="1:5" ht="15.75" x14ac:dyDescent="0.25">
      <c r="A299" s="1" t="s">
        <v>2074</v>
      </c>
      <c r="B299" s="1" t="s">
        <v>2682</v>
      </c>
      <c r="C299" t="s">
        <v>4732</v>
      </c>
      <c r="D299" t="s">
        <v>6986</v>
      </c>
      <c r="E299" t="s">
        <v>5023</v>
      </c>
    </row>
    <row r="300" spans="1:5" ht="15.75" x14ac:dyDescent="0.25">
      <c r="A300" s="1" t="s">
        <v>2073</v>
      </c>
      <c r="B300" s="1" t="s">
        <v>2683</v>
      </c>
      <c r="C300" t="s">
        <v>6737</v>
      </c>
      <c r="D300" t="s">
        <v>6987</v>
      </c>
      <c r="E300" t="s">
        <v>5024</v>
      </c>
    </row>
    <row r="301" spans="1:5" ht="15.75" x14ac:dyDescent="0.25">
      <c r="A301" s="1" t="s">
        <v>2072</v>
      </c>
      <c r="B301" s="1" t="s">
        <v>2684</v>
      </c>
      <c r="C301" t="s">
        <v>4732</v>
      </c>
      <c r="D301" t="s">
        <v>6988</v>
      </c>
      <c r="E301" t="s">
        <v>5025</v>
      </c>
    </row>
    <row r="302" spans="1:5" ht="15.75" x14ac:dyDescent="0.25">
      <c r="A302" s="1" t="s">
        <v>2071</v>
      </c>
      <c r="B302" s="1" t="s">
        <v>2685</v>
      </c>
      <c r="C302" t="s">
        <v>6737</v>
      </c>
      <c r="D302" t="s">
        <v>6653</v>
      </c>
      <c r="E302" t="s">
        <v>4971</v>
      </c>
    </row>
    <row r="303" spans="1:5" ht="15.75" x14ac:dyDescent="0.25">
      <c r="A303" s="1" t="s">
        <v>2070</v>
      </c>
      <c r="B303" s="1" t="s">
        <v>2686</v>
      </c>
      <c r="C303" t="s">
        <v>4732</v>
      </c>
      <c r="D303" t="s">
        <v>6807</v>
      </c>
      <c r="E303" t="s">
        <v>5026</v>
      </c>
    </row>
    <row r="304" spans="1:5" ht="15.75" x14ac:dyDescent="0.25">
      <c r="A304" s="1" t="s">
        <v>2069</v>
      </c>
      <c r="B304" s="1" t="s">
        <v>2687</v>
      </c>
      <c r="C304" t="s">
        <v>6737</v>
      </c>
      <c r="D304" t="s">
        <v>6989</v>
      </c>
      <c r="E304" t="s">
        <v>5027</v>
      </c>
    </row>
    <row r="305" spans="1:5" ht="15.75" x14ac:dyDescent="0.25">
      <c r="A305" s="1" t="s">
        <v>2068</v>
      </c>
      <c r="B305" s="1" t="s">
        <v>2688</v>
      </c>
      <c r="C305" t="s">
        <v>4732</v>
      </c>
      <c r="D305" t="s">
        <v>6990</v>
      </c>
      <c r="E305" t="s">
        <v>5028</v>
      </c>
    </row>
    <row r="306" spans="1:5" ht="15.75" x14ac:dyDescent="0.25">
      <c r="A306" s="1" t="s">
        <v>2067</v>
      </c>
      <c r="B306" s="1" t="s">
        <v>2689</v>
      </c>
      <c r="C306" t="s">
        <v>4732</v>
      </c>
      <c r="D306" t="s">
        <v>6991</v>
      </c>
      <c r="E306" t="s">
        <v>5029</v>
      </c>
    </row>
    <row r="307" spans="1:5" ht="15.75" x14ac:dyDescent="0.25">
      <c r="A307" s="1" t="s">
        <v>2066</v>
      </c>
      <c r="B307" s="1" t="s">
        <v>2690</v>
      </c>
      <c r="C307" t="s">
        <v>4732</v>
      </c>
      <c r="D307" t="s">
        <v>6992</v>
      </c>
      <c r="E307" t="s">
        <v>4968</v>
      </c>
    </row>
    <row r="308" spans="1:5" ht="15.75" x14ac:dyDescent="0.25">
      <c r="A308" s="1" t="s">
        <v>2065</v>
      </c>
      <c r="B308" s="1" t="s">
        <v>2691</v>
      </c>
      <c r="C308" t="s">
        <v>4732</v>
      </c>
      <c r="D308" t="s">
        <v>6793</v>
      </c>
      <c r="E308" t="s">
        <v>5030</v>
      </c>
    </row>
    <row r="309" spans="1:5" ht="15.75" x14ac:dyDescent="0.25">
      <c r="A309" s="1" t="s">
        <v>2064</v>
      </c>
      <c r="B309" s="1" t="s">
        <v>2692</v>
      </c>
      <c r="C309" t="s">
        <v>6737</v>
      </c>
      <c r="D309" t="s">
        <v>6993</v>
      </c>
      <c r="E309" t="s">
        <v>5031</v>
      </c>
    </row>
    <row r="310" spans="1:5" ht="15.75" x14ac:dyDescent="0.25">
      <c r="A310" s="1" t="s">
        <v>2063</v>
      </c>
      <c r="B310" s="1" t="s">
        <v>2693</v>
      </c>
      <c r="C310" t="s">
        <v>4732</v>
      </c>
      <c r="D310" t="s">
        <v>6994</v>
      </c>
      <c r="E310" t="s">
        <v>5032</v>
      </c>
    </row>
    <row r="311" spans="1:5" ht="15.75" x14ac:dyDescent="0.25">
      <c r="A311" s="1" t="s">
        <v>2062</v>
      </c>
      <c r="B311" s="1" t="s">
        <v>2694</v>
      </c>
      <c r="C311" t="s">
        <v>4732</v>
      </c>
      <c r="D311" t="s">
        <v>6995</v>
      </c>
      <c r="E311" t="s">
        <v>5033</v>
      </c>
    </row>
    <row r="312" spans="1:5" ht="15.75" x14ac:dyDescent="0.25">
      <c r="A312" s="1" t="s">
        <v>2061</v>
      </c>
      <c r="B312" s="1" t="s">
        <v>2695</v>
      </c>
      <c r="C312" t="s">
        <v>6737</v>
      </c>
      <c r="D312" t="s">
        <v>6996</v>
      </c>
      <c r="E312" t="s">
        <v>4803</v>
      </c>
    </row>
    <row r="313" spans="1:5" ht="15.75" x14ac:dyDescent="0.25">
      <c r="A313" s="1" t="s">
        <v>2060</v>
      </c>
      <c r="B313" s="1" t="s">
        <v>2696</v>
      </c>
      <c r="C313" t="s">
        <v>6737</v>
      </c>
      <c r="D313" t="s">
        <v>6997</v>
      </c>
      <c r="E313" t="s">
        <v>5034</v>
      </c>
    </row>
    <row r="314" spans="1:5" ht="15.75" x14ac:dyDescent="0.25">
      <c r="A314" s="1" t="s">
        <v>2059</v>
      </c>
      <c r="B314" s="1" t="s">
        <v>2697</v>
      </c>
      <c r="C314" t="s">
        <v>6737</v>
      </c>
      <c r="D314" t="s">
        <v>6998</v>
      </c>
      <c r="E314" t="s">
        <v>5035</v>
      </c>
    </row>
    <row r="315" spans="1:5" ht="15.75" x14ac:dyDescent="0.25">
      <c r="A315" s="1" t="s">
        <v>2058</v>
      </c>
      <c r="B315" s="1" t="s">
        <v>2698</v>
      </c>
      <c r="C315" t="s">
        <v>4732</v>
      </c>
      <c r="D315" t="s">
        <v>6999</v>
      </c>
      <c r="E315" t="s">
        <v>5036</v>
      </c>
    </row>
    <row r="316" spans="1:5" ht="15.75" x14ac:dyDescent="0.25">
      <c r="A316" s="1" t="s">
        <v>2057</v>
      </c>
      <c r="B316" s="1" t="s">
        <v>2699</v>
      </c>
      <c r="C316" t="s">
        <v>4732</v>
      </c>
      <c r="D316" t="s">
        <v>7000</v>
      </c>
      <c r="E316" t="s">
        <v>5037</v>
      </c>
    </row>
    <row r="317" spans="1:5" ht="15.75" x14ac:dyDescent="0.25">
      <c r="A317" s="1" t="s">
        <v>2056</v>
      </c>
      <c r="B317" s="1" t="s">
        <v>2700</v>
      </c>
      <c r="C317" t="s">
        <v>6737</v>
      </c>
      <c r="D317" t="s">
        <v>6885</v>
      </c>
      <c r="E317" t="s">
        <v>5038</v>
      </c>
    </row>
    <row r="318" spans="1:5" ht="15.75" x14ac:dyDescent="0.25">
      <c r="A318" s="1" t="s">
        <v>2055</v>
      </c>
      <c r="B318" s="1" t="s">
        <v>2701</v>
      </c>
      <c r="C318" t="s">
        <v>6737</v>
      </c>
      <c r="D318" t="s">
        <v>6755</v>
      </c>
      <c r="E318" t="s">
        <v>5039</v>
      </c>
    </row>
    <row r="319" spans="1:5" ht="15.75" x14ac:dyDescent="0.25">
      <c r="A319" s="1" t="s">
        <v>2054</v>
      </c>
      <c r="B319" s="1" t="s">
        <v>2702</v>
      </c>
      <c r="C319" t="s">
        <v>6737</v>
      </c>
      <c r="D319" t="s">
        <v>7001</v>
      </c>
      <c r="E319" t="s">
        <v>5040</v>
      </c>
    </row>
    <row r="320" spans="1:5" ht="15.75" x14ac:dyDescent="0.25">
      <c r="A320" s="1" t="s">
        <v>2053</v>
      </c>
      <c r="B320" s="1" t="s">
        <v>2703</v>
      </c>
      <c r="C320" t="s">
        <v>6737</v>
      </c>
      <c r="D320" t="s">
        <v>7002</v>
      </c>
      <c r="E320" t="s">
        <v>5041</v>
      </c>
    </row>
    <row r="321" spans="1:5" ht="15.75" x14ac:dyDescent="0.25">
      <c r="A321" s="1" t="s">
        <v>2052</v>
      </c>
      <c r="B321" s="1" t="s">
        <v>2704</v>
      </c>
      <c r="C321" t="s">
        <v>4732</v>
      </c>
      <c r="D321" t="s">
        <v>7003</v>
      </c>
      <c r="E321" t="s">
        <v>5042</v>
      </c>
    </row>
    <row r="322" spans="1:5" ht="15.75" x14ac:dyDescent="0.25">
      <c r="A322" s="1" t="s">
        <v>2051</v>
      </c>
      <c r="B322" s="1" t="s">
        <v>2705</v>
      </c>
      <c r="C322" t="s">
        <v>4732</v>
      </c>
      <c r="D322" t="s">
        <v>7004</v>
      </c>
      <c r="E322" t="s">
        <v>5043</v>
      </c>
    </row>
    <row r="323" spans="1:5" ht="15.75" x14ac:dyDescent="0.25">
      <c r="A323" s="1" t="s">
        <v>2050</v>
      </c>
      <c r="B323" s="1" t="s">
        <v>2706</v>
      </c>
      <c r="C323" t="s">
        <v>6737</v>
      </c>
      <c r="D323" t="s">
        <v>7005</v>
      </c>
      <c r="E323" t="s">
        <v>5044</v>
      </c>
    </row>
    <row r="324" spans="1:5" ht="15.75" x14ac:dyDescent="0.25">
      <c r="A324" s="1" t="s">
        <v>2049</v>
      </c>
      <c r="B324" s="1" t="s">
        <v>2707</v>
      </c>
      <c r="C324" t="s">
        <v>6737</v>
      </c>
      <c r="D324" t="s">
        <v>7006</v>
      </c>
      <c r="E324" t="s">
        <v>5008</v>
      </c>
    </row>
    <row r="325" spans="1:5" ht="15.75" x14ac:dyDescent="0.25">
      <c r="A325" s="1" t="s">
        <v>2048</v>
      </c>
      <c r="B325" s="1" t="s">
        <v>2708</v>
      </c>
      <c r="C325" t="s">
        <v>6737</v>
      </c>
      <c r="D325" t="s">
        <v>6867</v>
      </c>
      <c r="E325" t="s">
        <v>5045</v>
      </c>
    </row>
    <row r="326" spans="1:5" ht="15.75" x14ac:dyDescent="0.25">
      <c r="A326" s="1" t="s">
        <v>2047</v>
      </c>
      <c r="B326" s="1" t="s">
        <v>2709</v>
      </c>
      <c r="C326" t="s">
        <v>4732</v>
      </c>
      <c r="D326" t="s">
        <v>7007</v>
      </c>
      <c r="E326" t="s">
        <v>5046</v>
      </c>
    </row>
    <row r="327" spans="1:5" ht="15.75" x14ac:dyDescent="0.25">
      <c r="A327" s="1" t="s">
        <v>2046</v>
      </c>
      <c r="B327" s="1" t="s">
        <v>2710</v>
      </c>
      <c r="C327" t="s">
        <v>6737</v>
      </c>
      <c r="D327" t="s">
        <v>7008</v>
      </c>
      <c r="E327" t="s">
        <v>5047</v>
      </c>
    </row>
    <row r="328" spans="1:5" ht="15.75" x14ac:dyDescent="0.25">
      <c r="A328" s="1" t="s">
        <v>2045</v>
      </c>
      <c r="B328" s="1" t="s">
        <v>2711</v>
      </c>
      <c r="C328" t="s">
        <v>6737</v>
      </c>
      <c r="D328" t="s">
        <v>6261</v>
      </c>
      <c r="E328" t="s">
        <v>5048</v>
      </c>
    </row>
    <row r="329" spans="1:5" ht="15.75" x14ac:dyDescent="0.25">
      <c r="A329" s="1" t="s">
        <v>2044</v>
      </c>
      <c r="B329" s="1" t="s">
        <v>2712</v>
      </c>
      <c r="C329" t="s">
        <v>6737</v>
      </c>
      <c r="D329" t="s">
        <v>6305</v>
      </c>
      <c r="E329" t="s">
        <v>5049</v>
      </c>
    </row>
    <row r="330" spans="1:5" ht="15.75" x14ac:dyDescent="0.25">
      <c r="A330" s="1" t="s">
        <v>2043</v>
      </c>
      <c r="B330" s="1" t="s">
        <v>2713</v>
      </c>
      <c r="C330" t="s">
        <v>6737</v>
      </c>
      <c r="D330" t="s">
        <v>6927</v>
      </c>
      <c r="E330" t="s">
        <v>5050</v>
      </c>
    </row>
    <row r="331" spans="1:5" ht="15.75" x14ac:dyDescent="0.25">
      <c r="A331" s="1" t="s">
        <v>2042</v>
      </c>
      <c r="B331" s="1" t="s">
        <v>2714</v>
      </c>
      <c r="C331" t="s">
        <v>6737</v>
      </c>
      <c r="D331" t="s">
        <v>7009</v>
      </c>
      <c r="E331" t="s">
        <v>5051</v>
      </c>
    </row>
    <row r="332" spans="1:5" ht="15.75" x14ac:dyDescent="0.25">
      <c r="A332" s="1" t="s">
        <v>2041</v>
      </c>
      <c r="B332" s="1" t="s">
        <v>2715</v>
      </c>
      <c r="C332" t="s">
        <v>6737</v>
      </c>
      <c r="D332" t="s">
        <v>7010</v>
      </c>
      <c r="E332" t="s">
        <v>5052</v>
      </c>
    </row>
    <row r="333" spans="1:5" ht="15.75" x14ac:dyDescent="0.25">
      <c r="A333" s="1" t="s">
        <v>2040</v>
      </c>
      <c r="B333" s="1" t="s">
        <v>2716</v>
      </c>
      <c r="C333" t="s">
        <v>6737</v>
      </c>
      <c r="D333" t="s">
        <v>7002</v>
      </c>
      <c r="E333" t="s">
        <v>5053</v>
      </c>
    </row>
    <row r="334" spans="1:5" ht="15.75" x14ac:dyDescent="0.25">
      <c r="A334" s="1" t="s">
        <v>2039</v>
      </c>
      <c r="B334" s="1" t="s">
        <v>2717</v>
      </c>
      <c r="C334" t="s">
        <v>4732</v>
      </c>
      <c r="D334" t="s">
        <v>7011</v>
      </c>
      <c r="E334" t="s">
        <v>5054</v>
      </c>
    </row>
    <row r="335" spans="1:5" ht="15.75" x14ac:dyDescent="0.25">
      <c r="A335" s="1" t="s">
        <v>2038</v>
      </c>
      <c r="B335" s="1" t="s">
        <v>2718</v>
      </c>
      <c r="C335" t="s">
        <v>6737</v>
      </c>
      <c r="D335" t="s">
        <v>7012</v>
      </c>
      <c r="E335" t="s">
        <v>5055</v>
      </c>
    </row>
    <row r="336" spans="1:5" ht="15.75" x14ac:dyDescent="0.25">
      <c r="A336" s="1" t="s">
        <v>2037</v>
      </c>
      <c r="B336" s="1" t="s">
        <v>2719</v>
      </c>
      <c r="C336" t="s">
        <v>4732</v>
      </c>
      <c r="D336" t="s">
        <v>7013</v>
      </c>
      <c r="E336" t="s">
        <v>5056</v>
      </c>
    </row>
    <row r="337" spans="1:5" ht="15.75" x14ac:dyDescent="0.25">
      <c r="A337" s="1" t="s">
        <v>2036</v>
      </c>
      <c r="B337" s="1" t="s">
        <v>2720</v>
      </c>
      <c r="C337" t="s">
        <v>6737</v>
      </c>
      <c r="D337" t="s">
        <v>7014</v>
      </c>
      <c r="E337" t="s">
        <v>5057</v>
      </c>
    </row>
    <row r="338" spans="1:5" ht="15.75" x14ac:dyDescent="0.25">
      <c r="A338" s="1" t="s">
        <v>2035</v>
      </c>
      <c r="B338" s="1" t="s">
        <v>2721</v>
      </c>
      <c r="C338" t="s">
        <v>4732</v>
      </c>
      <c r="D338" t="s">
        <v>7015</v>
      </c>
      <c r="E338" t="s">
        <v>5058</v>
      </c>
    </row>
    <row r="339" spans="1:5" ht="15.75" x14ac:dyDescent="0.25">
      <c r="A339" s="1" t="s">
        <v>2034</v>
      </c>
      <c r="B339" s="1" t="s">
        <v>2722</v>
      </c>
      <c r="C339" t="s">
        <v>4732</v>
      </c>
      <c r="D339" t="s">
        <v>7016</v>
      </c>
      <c r="E339" t="s">
        <v>5059</v>
      </c>
    </row>
    <row r="340" spans="1:5" ht="15.75" x14ac:dyDescent="0.25">
      <c r="A340" s="1" t="s">
        <v>2033</v>
      </c>
      <c r="B340" s="1" t="s">
        <v>2723</v>
      </c>
      <c r="C340" t="s">
        <v>6737</v>
      </c>
      <c r="D340" t="s">
        <v>6876</v>
      </c>
      <c r="E340" t="s">
        <v>5060</v>
      </c>
    </row>
    <row r="341" spans="1:5" ht="15.75" x14ac:dyDescent="0.25">
      <c r="A341" s="1" t="s">
        <v>2032</v>
      </c>
      <c r="B341" s="1" t="s">
        <v>2724</v>
      </c>
      <c r="C341" t="s">
        <v>4732</v>
      </c>
      <c r="D341" t="s">
        <v>7017</v>
      </c>
      <c r="E341" t="s">
        <v>5061</v>
      </c>
    </row>
    <row r="342" spans="1:5" ht="15.75" x14ac:dyDescent="0.25">
      <c r="A342" s="1" t="s">
        <v>2031</v>
      </c>
      <c r="B342" s="1" t="s">
        <v>2725</v>
      </c>
      <c r="C342" t="s">
        <v>4732</v>
      </c>
      <c r="D342" t="s">
        <v>7018</v>
      </c>
      <c r="E342" t="s">
        <v>5062</v>
      </c>
    </row>
    <row r="343" spans="1:5" ht="15.75" x14ac:dyDescent="0.25">
      <c r="A343" s="1" t="s">
        <v>2030</v>
      </c>
      <c r="B343" s="1" t="s">
        <v>2726</v>
      </c>
      <c r="C343" t="s">
        <v>4732</v>
      </c>
      <c r="D343" t="s">
        <v>7019</v>
      </c>
      <c r="E343" t="s">
        <v>5063</v>
      </c>
    </row>
    <row r="344" spans="1:5" ht="15.75" x14ac:dyDescent="0.25">
      <c r="A344" s="1" t="s">
        <v>2029</v>
      </c>
      <c r="B344" s="1" t="s">
        <v>2727</v>
      </c>
      <c r="C344" t="s">
        <v>4732</v>
      </c>
      <c r="D344" t="s">
        <v>6818</v>
      </c>
      <c r="E344" t="s">
        <v>5064</v>
      </c>
    </row>
    <row r="345" spans="1:5" ht="15.75" x14ac:dyDescent="0.25">
      <c r="A345" s="1" t="s">
        <v>2028</v>
      </c>
      <c r="B345" s="1" t="s">
        <v>2728</v>
      </c>
      <c r="C345" t="s">
        <v>6737</v>
      </c>
      <c r="D345" t="s">
        <v>6086</v>
      </c>
      <c r="E345" t="s">
        <v>5065</v>
      </c>
    </row>
    <row r="346" spans="1:5" ht="15.75" x14ac:dyDescent="0.25">
      <c r="A346" s="1" t="s">
        <v>2027</v>
      </c>
      <c r="B346" s="1" t="s">
        <v>2729</v>
      </c>
      <c r="C346" t="s">
        <v>4732</v>
      </c>
      <c r="D346" t="s">
        <v>7020</v>
      </c>
      <c r="E346" t="s">
        <v>5066</v>
      </c>
    </row>
    <row r="347" spans="1:5" ht="15.75" x14ac:dyDescent="0.25">
      <c r="A347" s="1" t="s">
        <v>2026</v>
      </c>
      <c r="B347" s="1" t="s">
        <v>2730</v>
      </c>
      <c r="C347" t="s">
        <v>6737</v>
      </c>
      <c r="D347" t="s">
        <v>6783</v>
      </c>
      <c r="E347" t="s">
        <v>5067</v>
      </c>
    </row>
    <row r="348" spans="1:5" ht="15.75" x14ac:dyDescent="0.25">
      <c r="A348" s="1" t="s">
        <v>2025</v>
      </c>
      <c r="B348" s="1" t="s">
        <v>2731</v>
      </c>
      <c r="C348" t="s">
        <v>4732</v>
      </c>
      <c r="D348" t="s">
        <v>7021</v>
      </c>
      <c r="E348" t="s">
        <v>5068</v>
      </c>
    </row>
    <row r="349" spans="1:5" ht="15.75" x14ac:dyDescent="0.25">
      <c r="A349" s="1" t="s">
        <v>2024</v>
      </c>
      <c r="B349" s="1" t="s">
        <v>2732</v>
      </c>
      <c r="C349" t="s">
        <v>4732</v>
      </c>
      <c r="D349" t="s">
        <v>7022</v>
      </c>
      <c r="E349" t="s">
        <v>5069</v>
      </c>
    </row>
    <row r="350" spans="1:5" ht="15.75" x14ac:dyDescent="0.25">
      <c r="A350" s="1" t="s">
        <v>2023</v>
      </c>
      <c r="B350" s="1" t="s">
        <v>2733</v>
      </c>
      <c r="C350" t="s">
        <v>6737</v>
      </c>
      <c r="D350" t="s">
        <v>7023</v>
      </c>
      <c r="E350" t="s">
        <v>5070</v>
      </c>
    </row>
    <row r="351" spans="1:5" ht="15.75" x14ac:dyDescent="0.25">
      <c r="A351" s="1" t="s">
        <v>2022</v>
      </c>
      <c r="B351" s="1" t="s">
        <v>2734</v>
      </c>
      <c r="C351" t="s">
        <v>4732</v>
      </c>
      <c r="D351" t="s">
        <v>7024</v>
      </c>
      <c r="E351" t="s">
        <v>5071</v>
      </c>
    </row>
    <row r="352" spans="1:5" ht="15.75" x14ac:dyDescent="0.25">
      <c r="A352" s="1" t="s">
        <v>2021</v>
      </c>
      <c r="B352" s="1" t="s">
        <v>2735</v>
      </c>
      <c r="C352" t="s">
        <v>6737</v>
      </c>
      <c r="D352" t="s">
        <v>7025</v>
      </c>
      <c r="E352" t="s">
        <v>5072</v>
      </c>
    </row>
    <row r="353" spans="1:5" ht="15.75" x14ac:dyDescent="0.25">
      <c r="A353" s="1" t="s">
        <v>2020</v>
      </c>
      <c r="B353" s="1" t="s">
        <v>2736</v>
      </c>
      <c r="C353" t="s">
        <v>4732</v>
      </c>
      <c r="D353" t="s">
        <v>7026</v>
      </c>
      <c r="E353" t="s">
        <v>5073</v>
      </c>
    </row>
    <row r="354" spans="1:5" ht="15.75" x14ac:dyDescent="0.25">
      <c r="A354" s="1" t="s">
        <v>2019</v>
      </c>
      <c r="B354" s="1" t="s">
        <v>2737</v>
      </c>
      <c r="C354" t="s">
        <v>6737</v>
      </c>
      <c r="D354" t="s">
        <v>7027</v>
      </c>
      <c r="E354" t="s">
        <v>4813</v>
      </c>
    </row>
    <row r="355" spans="1:5" ht="15.75" x14ac:dyDescent="0.25">
      <c r="A355" s="1" t="s">
        <v>2018</v>
      </c>
      <c r="B355" s="1" t="s">
        <v>2738</v>
      </c>
      <c r="C355" t="s">
        <v>4732</v>
      </c>
      <c r="D355" t="s">
        <v>7028</v>
      </c>
      <c r="E355" t="s">
        <v>5074</v>
      </c>
    </row>
    <row r="356" spans="1:5" ht="15.75" x14ac:dyDescent="0.25">
      <c r="A356" s="1" t="s">
        <v>2017</v>
      </c>
      <c r="B356" s="1" t="s">
        <v>2739</v>
      </c>
      <c r="C356" t="s">
        <v>4732</v>
      </c>
      <c r="D356" t="s">
        <v>7029</v>
      </c>
      <c r="E356" t="s">
        <v>5075</v>
      </c>
    </row>
    <row r="357" spans="1:5" ht="15.75" x14ac:dyDescent="0.25">
      <c r="A357" s="1" t="s">
        <v>2016</v>
      </c>
      <c r="B357" s="1" t="s">
        <v>2740</v>
      </c>
      <c r="C357" t="s">
        <v>4732</v>
      </c>
      <c r="D357" t="s">
        <v>7030</v>
      </c>
      <c r="E357" t="s">
        <v>5076</v>
      </c>
    </row>
    <row r="358" spans="1:5" ht="15.75" x14ac:dyDescent="0.25">
      <c r="A358" s="1" t="s">
        <v>2015</v>
      </c>
      <c r="B358" s="1" t="s">
        <v>2741</v>
      </c>
      <c r="C358" t="s">
        <v>6737</v>
      </c>
      <c r="D358" t="s">
        <v>6124</v>
      </c>
      <c r="E358" t="s">
        <v>5077</v>
      </c>
    </row>
    <row r="359" spans="1:5" ht="15.75" x14ac:dyDescent="0.25">
      <c r="A359" s="1" t="s">
        <v>2014</v>
      </c>
      <c r="B359" s="1" t="s">
        <v>2742</v>
      </c>
      <c r="C359" t="s">
        <v>6737</v>
      </c>
      <c r="D359" t="s">
        <v>7031</v>
      </c>
      <c r="E359" t="s">
        <v>5078</v>
      </c>
    </row>
    <row r="360" spans="1:5" ht="15.75" x14ac:dyDescent="0.25">
      <c r="A360" s="1" t="s">
        <v>2013</v>
      </c>
      <c r="B360" s="1" t="s">
        <v>2743</v>
      </c>
      <c r="C360" t="s">
        <v>6737</v>
      </c>
      <c r="D360" t="s">
        <v>7032</v>
      </c>
      <c r="E360" t="s">
        <v>5079</v>
      </c>
    </row>
    <row r="361" spans="1:5" ht="15.75" x14ac:dyDescent="0.25">
      <c r="A361" s="1" t="s">
        <v>2012</v>
      </c>
      <c r="B361" s="1" t="s">
        <v>2744</v>
      </c>
      <c r="C361" t="s">
        <v>6737</v>
      </c>
      <c r="D361" t="s">
        <v>7033</v>
      </c>
      <c r="E361" t="s">
        <v>4920</v>
      </c>
    </row>
    <row r="362" spans="1:5" ht="15.75" x14ac:dyDescent="0.25">
      <c r="A362" s="1" t="s">
        <v>2011</v>
      </c>
      <c r="B362" s="1" t="s">
        <v>2745</v>
      </c>
      <c r="C362" t="s">
        <v>6737</v>
      </c>
      <c r="D362" t="s">
        <v>7034</v>
      </c>
      <c r="E362" t="s">
        <v>5080</v>
      </c>
    </row>
    <row r="363" spans="1:5" ht="15.75" x14ac:dyDescent="0.25">
      <c r="A363" s="1" t="s">
        <v>2010</v>
      </c>
      <c r="B363" s="1" t="s">
        <v>2746</v>
      </c>
      <c r="C363" t="s">
        <v>6737</v>
      </c>
      <c r="D363" t="s">
        <v>6794</v>
      </c>
      <c r="E363" t="s">
        <v>5081</v>
      </c>
    </row>
    <row r="364" spans="1:5" ht="15.75" x14ac:dyDescent="0.25">
      <c r="A364" s="1" t="s">
        <v>2009</v>
      </c>
      <c r="B364" s="1" t="s">
        <v>2747</v>
      </c>
      <c r="C364" t="s">
        <v>6737</v>
      </c>
      <c r="D364" t="s">
        <v>7035</v>
      </c>
      <c r="E364" t="s">
        <v>5082</v>
      </c>
    </row>
    <row r="365" spans="1:5" ht="15.75" x14ac:dyDescent="0.25">
      <c r="A365" s="1" t="s">
        <v>2008</v>
      </c>
      <c r="B365" s="1" t="s">
        <v>2748</v>
      </c>
      <c r="C365" t="s">
        <v>4732</v>
      </c>
      <c r="D365" t="s">
        <v>7036</v>
      </c>
      <c r="E365" t="s">
        <v>5083</v>
      </c>
    </row>
    <row r="366" spans="1:5" ht="15.75" x14ac:dyDescent="0.25">
      <c r="A366" s="1" t="s">
        <v>2007</v>
      </c>
      <c r="B366" s="1" t="s">
        <v>2749</v>
      </c>
      <c r="C366" t="s">
        <v>4732</v>
      </c>
      <c r="D366" t="s">
        <v>7037</v>
      </c>
      <c r="E366" t="s">
        <v>5084</v>
      </c>
    </row>
    <row r="367" spans="1:5" ht="15.75" x14ac:dyDescent="0.25">
      <c r="A367" s="1" t="s">
        <v>2006</v>
      </c>
      <c r="B367" s="1" t="s">
        <v>2750</v>
      </c>
      <c r="C367" t="s">
        <v>6737</v>
      </c>
      <c r="D367" t="s">
        <v>7038</v>
      </c>
      <c r="E367" t="s">
        <v>5085</v>
      </c>
    </row>
    <row r="368" spans="1:5" ht="15.75" x14ac:dyDescent="0.25">
      <c r="A368" s="1" t="s">
        <v>2005</v>
      </c>
      <c r="B368" s="1" t="s">
        <v>2751</v>
      </c>
      <c r="C368" t="s">
        <v>6737</v>
      </c>
      <c r="D368" t="s">
        <v>7039</v>
      </c>
      <c r="E368" t="s">
        <v>5086</v>
      </c>
    </row>
    <row r="369" spans="1:5" ht="15.75" x14ac:dyDescent="0.25">
      <c r="A369" s="1" t="s">
        <v>2004</v>
      </c>
      <c r="B369" s="1" t="s">
        <v>2752</v>
      </c>
      <c r="C369" t="s">
        <v>4732</v>
      </c>
      <c r="D369" t="s">
        <v>7040</v>
      </c>
      <c r="E369" t="s">
        <v>5087</v>
      </c>
    </row>
    <row r="370" spans="1:5" ht="15.75" x14ac:dyDescent="0.25">
      <c r="A370" s="1" t="s">
        <v>2003</v>
      </c>
      <c r="B370" s="1" t="s">
        <v>2753</v>
      </c>
      <c r="C370" t="s">
        <v>6737</v>
      </c>
      <c r="D370" t="s">
        <v>7041</v>
      </c>
      <c r="E370" t="s">
        <v>5088</v>
      </c>
    </row>
    <row r="371" spans="1:5" ht="15.75" x14ac:dyDescent="0.25">
      <c r="A371" s="1" t="s">
        <v>2002</v>
      </c>
      <c r="B371" s="1" t="s">
        <v>2754</v>
      </c>
      <c r="C371" t="s">
        <v>6737</v>
      </c>
      <c r="D371" t="s">
        <v>7042</v>
      </c>
      <c r="E371" t="s">
        <v>5089</v>
      </c>
    </row>
    <row r="372" spans="1:5" ht="15.75" x14ac:dyDescent="0.25">
      <c r="A372" s="1" t="s">
        <v>2001</v>
      </c>
      <c r="B372" s="1" t="s">
        <v>2755</v>
      </c>
      <c r="C372" t="s">
        <v>4732</v>
      </c>
      <c r="D372" t="s">
        <v>7043</v>
      </c>
      <c r="E372" t="s">
        <v>5090</v>
      </c>
    </row>
    <row r="373" spans="1:5" ht="15.75" x14ac:dyDescent="0.25">
      <c r="A373" s="1" t="s">
        <v>2000</v>
      </c>
      <c r="B373" s="1" t="s">
        <v>2756</v>
      </c>
      <c r="C373" t="s">
        <v>6737</v>
      </c>
      <c r="D373" t="s">
        <v>5463</v>
      </c>
      <c r="E373" t="s">
        <v>5091</v>
      </c>
    </row>
    <row r="374" spans="1:5" ht="15.75" x14ac:dyDescent="0.25">
      <c r="A374" s="1" t="s">
        <v>1999</v>
      </c>
      <c r="B374" s="1" t="s">
        <v>2757</v>
      </c>
      <c r="C374" t="s">
        <v>4732</v>
      </c>
      <c r="D374" t="s">
        <v>7044</v>
      </c>
      <c r="E374" t="s">
        <v>5092</v>
      </c>
    </row>
    <row r="375" spans="1:5" ht="15.75" x14ac:dyDescent="0.25">
      <c r="A375" s="1" t="s">
        <v>1998</v>
      </c>
      <c r="B375" s="1" t="s">
        <v>2758</v>
      </c>
      <c r="C375" t="s">
        <v>4732</v>
      </c>
      <c r="D375" t="s">
        <v>6977</v>
      </c>
      <c r="E375" t="s">
        <v>5093</v>
      </c>
    </row>
    <row r="376" spans="1:5" ht="15.75" x14ac:dyDescent="0.25">
      <c r="A376" s="1" t="s">
        <v>1997</v>
      </c>
      <c r="B376" s="1" t="s">
        <v>2759</v>
      </c>
      <c r="C376" t="s">
        <v>4732</v>
      </c>
      <c r="D376" t="s">
        <v>7045</v>
      </c>
      <c r="E376" t="s">
        <v>5094</v>
      </c>
    </row>
    <row r="377" spans="1:5" ht="15.75" x14ac:dyDescent="0.25">
      <c r="A377" s="1" t="s">
        <v>1996</v>
      </c>
      <c r="B377" s="1" t="s">
        <v>2760</v>
      </c>
      <c r="C377" t="s">
        <v>6737</v>
      </c>
      <c r="D377" t="s">
        <v>7046</v>
      </c>
      <c r="E377" t="s">
        <v>5095</v>
      </c>
    </row>
    <row r="378" spans="1:5" ht="15.75" x14ac:dyDescent="0.25">
      <c r="A378" s="1" t="s">
        <v>1995</v>
      </c>
      <c r="B378" s="1" t="s">
        <v>2761</v>
      </c>
      <c r="C378" t="s">
        <v>6737</v>
      </c>
      <c r="D378" t="s">
        <v>6867</v>
      </c>
      <c r="E378" t="s">
        <v>5096</v>
      </c>
    </row>
    <row r="379" spans="1:5" ht="15.75" x14ac:dyDescent="0.25">
      <c r="A379" s="1" t="s">
        <v>1994</v>
      </c>
      <c r="B379" s="1" t="s">
        <v>2762</v>
      </c>
      <c r="C379" t="s">
        <v>4732</v>
      </c>
      <c r="D379" t="s">
        <v>7047</v>
      </c>
      <c r="E379" t="s">
        <v>5097</v>
      </c>
    </row>
    <row r="380" spans="1:5" ht="15.75" x14ac:dyDescent="0.25">
      <c r="A380" s="1" t="s">
        <v>1993</v>
      </c>
      <c r="B380" s="1" t="s">
        <v>2763</v>
      </c>
      <c r="C380" t="s">
        <v>4732</v>
      </c>
      <c r="D380" t="s">
        <v>6902</v>
      </c>
      <c r="E380" t="s">
        <v>5098</v>
      </c>
    </row>
    <row r="381" spans="1:5" ht="15.75" x14ac:dyDescent="0.25">
      <c r="A381" s="1" t="s">
        <v>1992</v>
      </c>
      <c r="B381" s="1" t="s">
        <v>2764</v>
      </c>
      <c r="C381" t="s">
        <v>6737</v>
      </c>
      <c r="D381" t="s">
        <v>7048</v>
      </c>
      <c r="E381" t="s">
        <v>5099</v>
      </c>
    </row>
    <row r="382" spans="1:5" ht="15.75" x14ac:dyDescent="0.25">
      <c r="A382" s="1" t="s">
        <v>1991</v>
      </c>
      <c r="B382" s="1" t="s">
        <v>2765</v>
      </c>
      <c r="C382" t="s">
        <v>4732</v>
      </c>
      <c r="D382" t="s">
        <v>7049</v>
      </c>
      <c r="E382" t="s">
        <v>5100</v>
      </c>
    </row>
    <row r="383" spans="1:5" ht="15.75" x14ac:dyDescent="0.25">
      <c r="A383" s="1" t="s">
        <v>1990</v>
      </c>
      <c r="B383" s="1" t="s">
        <v>2766</v>
      </c>
      <c r="C383" t="s">
        <v>6737</v>
      </c>
      <c r="D383" t="s">
        <v>5302</v>
      </c>
      <c r="E383" t="s">
        <v>5101</v>
      </c>
    </row>
    <row r="384" spans="1:5" ht="15.75" x14ac:dyDescent="0.25">
      <c r="A384" s="1" t="s">
        <v>1989</v>
      </c>
      <c r="B384" s="1" t="s">
        <v>2767</v>
      </c>
      <c r="C384" t="s">
        <v>6737</v>
      </c>
      <c r="D384" t="s">
        <v>6933</v>
      </c>
      <c r="E384" t="s">
        <v>5102</v>
      </c>
    </row>
    <row r="385" spans="1:5" ht="15.75" x14ac:dyDescent="0.25">
      <c r="A385" s="1" t="s">
        <v>1988</v>
      </c>
      <c r="B385" s="1" t="s">
        <v>2768</v>
      </c>
      <c r="C385" t="s">
        <v>4732</v>
      </c>
      <c r="D385" t="s">
        <v>6803</v>
      </c>
      <c r="E385" t="s">
        <v>5103</v>
      </c>
    </row>
    <row r="386" spans="1:5" ht="15.75" x14ac:dyDescent="0.25">
      <c r="A386" s="1" t="s">
        <v>1987</v>
      </c>
      <c r="B386" s="1" t="s">
        <v>2769</v>
      </c>
      <c r="C386" t="s">
        <v>6737</v>
      </c>
      <c r="D386" t="s">
        <v>7050</v>
      </c>
      <c r="E386" t="s">
        <v>5104</v>
      </c>
    </row>
    <row r="387" spans="1:5" ht="15.75" x14ac:dyDescent="0.25">
      <c r="A387" s="1" t="s">
        <v>1986</v>
      </c>
      <c r="B387" s="1" t="s">
        <v>2770</v>
      </c>
      <c r="C387" t="s">
        <v>6737</v>
      </c>
      <c r="D387" t="s">
        <v>7051</v>
      </c>
      <c r="E387" t="s">
        <v>5105</v>
      </c>
    </row>
    <row r="388" spans="1:5" ht="15.75" x14ac:dyDescent="0.25">
      <c r="A388" s="1" t="s">
        <v>1985</v>
      </c>
      <c r="B388" s="1" t="s">
        <v>2771</v>
      </c>
      <c r="C388" t="s">
        <v>4732</v>
      </c>
      <c r="D388" t="s">
        <v>7052</v>
      </c>
      <c r="E388" t="s">
        <v>5106</v>
      </c>
    </row>
    <row r="389" spans="1:5" ht="15.75" x14ac:dyDescent="0.25">
      <c r="A389" s="1" t="s">
        <v>1984</v>
      </c>
      <c r="B389" s="1" t="s">
        <v>2772</v>
      </c>
      <c r="C389" t="s">
        <v>6737</v>
      </c>
      <c r="D389" t="s">
        <v>7053</v>
      </c>
      <c r="E389" t="s">
        <v>5107</v>
      </c>
    </row>
    <row r="390" spans="1:5" ht="15.75" x14ac:dyDescent="0.25">
      <c r="A390" s="1" t="s">
        <v>1983</v>
      </c>
      <c r="B390" s="1" t="s">
        <v>2773</v>
      </c>
      <c r="C390" t="s">
        <v>4732</v>
      </c>
      <c r="D390" t="s">
        <v>6995</v>
      </c>
      <c r="E390" t="s">
        <v>5108</v>
      </c>
    </row>
    <row r="391" spans="1:5" ht="15.75" x14ac:dyDescent="0.25">
      <c r="A391" s="1" t="s">
        <v>1982</v>
      </c>
      <c r="B391" s="1" t="s">
        <v>2774</v>
      </c>
      <c r="C391" t="s">
        <v>4732</v>
      </c>
      <c r="D391" t="s">
        <v>7054</v>
      </c>
      <c r="E391" t="s">
        <v>5109</v>
      </c>
    </row>
    <row r="392" spans="1:5" ht="15.75" x14ac:dyDescent="0.25">
      <c r="A392" s="1" t="s">
        <v>1981</v>
      </c>
      <c r="B392" s="1" t="s">
        <v>2775</v>
      </c>
      <c r="C392" t="s">
        <v>6737</v>
      </c>
      <c r="D392" t="s">
        <v>7055</v>
      </c>
      <c r="E392" t="s">
        <v>5110</v>
      </c>
    </row>
    <row r="393" spans="1:5" ht="15.75" x14ac:dyDescent="0.25">
      <c r="A393" s="1" t="s">
        <v>1980</v>
      </c>
      <c r="B393" s="1" t="s">
        <v>2776</v>
      </c>
      <c r="C393" t="s">
        <v>6737</v>
      </c>
      <c r="D393" t="s">
        <v>5198</v>
      </c>
      <c r="E393" t="s">
        <v>5111</v>
      </c>
    </row>
    <row r="394" spans="1:5" ht="15.75" x14ac:dyDescent="0.25">
      <c r="A394" s="1" t="s">
        <v>1979</v>
      </c>
      <c r="B394" s="1" t="s">
        <v>2777</v>
      </c>
      <c r="C394" t="s">
        <v>4732</v>
      </c>
      <c r="D394" t="s">
        <v>7056</v>
      </c>
      <c r="E394" t="s">
        <v>5112</v>
      </c>
    </row>
    <row r="395" spans="1:5" ht="15.75" x14ac:dyDescent="0.25">
      <c r="A395" s="1" t="s">
        <v>1978</v>
      </c>
      <c r="B395" s="1" t="s">
        <v>2778</v>
      </c>
      <c r="C395" t="s">
        <v>6737</v>
      </c>
      <c r="D395" t="s">
        <v>7057</v>
      </c>
      <c r="E395" t="s">
        <v>4937</v>
      </c>
    </row>
    <row r="396" spans="1:5" ht="15.75" x14ac:dyDescent="0.25">
      <c r="A396" s="1" t="s">
        <v>1977</v>
      </c>
      <c r="B396" s="1" t="s">
        <v>2779</v>
      </c>
      <c r="C396" t="s">
        <v>4732</v>
      </c>
      <c r="D396" t="s">
        <v>7058</v>
      </c>
      <c r="E396" t="s">
        <v>5113</v>
      </c>
    </row>
    <row r="397" spans="1:5" ht="15.75" x14ac:dyDescent="0.25">
      <c r="A397" s="1" t="s">
        <v>1976</v>
      </c>
      <c r="B397" s="1" t="s">
        <v>2780</v>
      </c>
      <c r="C397" t="s">
        <v>4732</v>
      </c>
      <c r="D397" t="s">
        <v>7059</v>
      </c>
      <c r="E397" t="s">
        <v>5114</v>
      </c>
    </row>
    <row r="398" spans="1:5" ht="15.75" x14ac:dyDescent="0.25">
      <c r="A398" s="1" t="s">
        <v>1975</v>
      </c>
      <c r="B398" s="1" t="s">
        <v>2781</v>
      </c>
      <c r="C398" t="s">
        <v>4732</v>
      </c>
      <c r="D398" t="s">
        <v>7060</v>
      </c>
      <c r="E398" t="s">
        <v>5115</v>
      </c>
    </row>
    <row r="399" spans="1:5" ht="15.75" x14ac:dyDescent="0.25">
      <c r="A399" s="1" t="s">
        <v>1974</v>
      </c>
      <c r="B399" s="1" t="s">
        <v>2782</v>
      </c>
      <c r="C399" t="s">
        <v>6737</v>
      </c>
      <c r="D399" t="s">
        <v>7061</v>
      </c>
      <c r="E399" t="s">
        <v>5116</v>
      </c>
    </row>
    <row r="400" spans="1:5" ht="15.75" x14ac:dyDescent="0.25">
      <c r="A400" s="1" t="s">
        <v>1973</v>
      </c>
      <c r="B400" s="1" t="s">
        <v>2783</v>
      </c>
      <c r="C400" t="s">
        <v>4732</v>
      </c>
      <c r="D400" t="s">
        <v>6812</v>
      </c>
      <c r="E400" t="s">
        <v>5117</v>
      </c>
    </row>
    <row r="401" spans="1:5" ht="15.75" x14ac:dyDescent="0.25">
      <c r="A401" s="1" t="s">
        <v>1972</v>
      </c>
      <c r="B401" s="1" t="s">
        <v>2784</v>
      </c>
      <c r="C401" t="s">
        <v>4732</v>
      </c>
      <c r="D401" t="s">
        <v>7062</v>
      </c>
      <c r="E401" t="s">
        <v>5118</v>
      </c>
    </row>
    <row r="402" spans="1:5" ht="15.75" x14ac:dyDescent="0.25">
      <c r="A402" s="1" t="s">
        <v>1971</v>
      </c>
      <c r="B402" s="1" t="s">
        <v>2785</v>
      </c>
      <c r="C402" t="s">
        <v>6737</v>
      </c>
      <c r="D402" t="s">
        <v>7063</v>
      </c>
      <c r="E402" t="s">
        <v>5119</v>
      </c>
    </row>
    <row r="403" spans="1:5" ht="15.75" x14ac:dyDescent="0.25">
      <c r="A403" s="1" t="s">
        <v>1970</v>
      </c>
      <c r="B403" s="1" t="s">
        <v>2786</v>
      </c>
      <c r="C403" t="s">
        <v>4732</v>
      </c>
      <c r="D403" t="s">
        <v>7064</v>
      </c>
      <c r="E403" t="s">
        <v>5120</v>
      </c>
    </row>
    <row r="404" spans="1:5" ht="15.75" x14ac:dyDescent="0.25">
      <c r="A404" s="1" t="s">
        <v>1969</v>
      </c>
      <c r="B404" s="1" t="s">
        <v>2787</v>
      </c>
      <c r="C404" t="s">
        <v>4732</v>
      </c>
      <c r="D404" t="s">
        <v>7065</v>
      </c>
      <c r="E404" t="s">
        <v>5121</v>
      </c>
    </row>
    <row r="405" spans="1:5" ht="15.75" x14ac:dyDescent="0.25">
      <c r="A405" s="1" t="s">
        <v>1968</v>
      </c>
      <c r="B405" s="1" t="s">
        <v>2788</v>
      </c>
      <c r="C405" t="s">
        <v>6737</v>
      </c>
      <c r="D405" t="s">
        <v>7066</v>
      </c>
      <c r="E405" t="s">
        <v>5122</v>
      </c>
    </row>
    <row r="406" spans="1:5" ht="15.75" x14ac:dyDescent="0.25">
      <c r="A406" s="1" t="s">
        <v>1967</v>
      </c>
      <c r="B406" s="1" t="s">
        <v>2789</v>
      </c>
      <c r="C406" t="s">
        <v>6737</v>
      </c>
      <c r="D406" t="s">
        <v>7067</v>
      </c>
      <c r="E406" t="s">
        <v>5123</v>
      </c>
    </row>
    <row r="407" spans="1:5" ht="15.75" x14ac:dyDescent="0.25">
      <c r="A407" s="1" t="s">
        <v>1966</v>
      </c>
      <c r="B407" s="1" t="s">
        <v>2790</v>
      </c>
      <c r="C407" t="s">
        <v>6737</v>
      </c>
      <c r="D407" t="s">
        <v>7068</v>
      </c>
      <c r="E407" t="s">
        <v>5124</v>
      </c>
    </row>
    <row r="408" spans="1:5" ht="15.75" x14ac:dyDescent="0.25">
      <c r="A408" s="1" t="s">
        <v>1965</v>
      </c>
      <c r="B408" s="1" t="s">
        <v>2791</v>
      </c>
      <c r="C408" t="s">
        <v>6737</v>
      </c>
      <c r="D408" t="s">
        <v>7069</v>
      </c>
      <c r="E408" t="s">
        <v>5125</v>
      </c>
    </row>
    <row r="409" spans="1:5" ht="15.75" x14ac:dyDescent="0.25">
      <c r="A409" s="1" t="s">
        <v>1964</v>
      </c>
      <c r="B409" s="1" t="s">
        <v>2792</v>
      </c>
      <c r="C409" t="s">
        <v>6737</v>
      </c>
      <c r="D409" t="s">
        <v>7070</v>
      </c>
      <c r="E409" t="s">
        <v>5126</v>
      </c>
    </row>
    <row r="410" spans="1:5" ht="15.75" x14ac:dyDescent="0.25">
      <c r="A410" s="1" t="s">
        <v>1963</v>
      </c>
      <c r="B410" s="1" t="s">
        <v>2793</v>
      </c>
      <c r="C410" t="s">
        <v>6737</v>
      </c>
      <c r="D410" t="s">
        <v>7071</v>
      </c>
      <c r="E410" t="s">
        <v>5127</v>
      </c>
    </row>
    <row r="411" spans="1:5" ht="15.75" x14ac:dyDescent="0.25">
      <c r="A411" s="1" t="s">
        <v>1962</v>
      </c>
      <c r="B411" s="1" t="s">
        <v>2794</v>
      </c>
      <c r="C411" t="s">
        <v>4732</v>
      </c>
      <c r="D411" t="s">
        <v>7072</v>
      </c>
      <c r="E411" t="s">
        <v>5128</v>
      </c>
    </row>
    <row r="412" spans="1:5" ht="15.75" x14ac:dyDescent="0.25">
      <c r="A412" s="1" t="s">
        <v>1961</v>
      </c>
      <c r="B412" s="1" t="s">
        <v>2795</v>
      </c>
      <c r="C412" t="s">
        <v>4732</v>
      </c>
      <c r="D412" t="s">
        <v>7073</v>
      </c>
      <c r="E412" t="s">
        <v>5129</v>
      </c>
    </row>
    <row r="413" spans="1:5" ht="15.75" x14ac:dyDescent="0.25">
      <c r="A413" s="1" t="s">
        <v>1960</v>
      </c>
      <c r="B413" s="1" t="s">
        <v>2796</v>
      </c>
      <c r="C413" t="s">
        <v>6737</v>
      </c>
      <c r="D413" t="s">
        <v>7074</v>
      </c>
      <c r="E413" t="s">
        <v>5130</v>
      </c>
    </row>
    <row r="414" spans="1:5" ht="15.75" x14ac:dyDescent="0.25">
      <c r="A414" s="1" t="s">
        <v>1959</v>
      </c>
      <c r="B414" s="1" t="s">
        <v>2797</v>
      </c>
      <c r="C414" t="s">
        <v>4732</v>
      </c>
      <c r="D414" t="s">
        <v>7075</v>
      </c>
      <c r="E414" t="s">
        <v>5131</v>
      </c>
    </row>
    <row r="415" spans="1:5" ht="15.75" x14ac:dyDescent="0.25">
      <c r="A415" s="1" t="s">
        <v>1958</v>
      </c>
      <c r="B415" s="1" t="s">
        <v>2798</v>
      </c>
      <c r="C415" t="s">
        <v>4732</v>
      </c>
      <c r="D415" t="s">
        <v>7076</v>
      </c>
      <c r="E415" t="s">
        <v>5132</v>
      </c>
    </row>
    <row r="416" spans="1:5" ht="15.75" x14ac:dyDescent="0.25">
      <c r="A416" s="1" t="s">
        <v>1957</v>
      </c>
      <c r="B416" s="1" t="s">
        <v>2799</v>
      </c>
      <c r="C416" t="s">
        <v>6737</v>
      </c>
      <c r="D416" t="s">
        <v>7077</v>
      </c>
      <c r="E416" t="s">
        <v>5133</v>
      </c>
    </row>
    <row r="417" spans="1:5" ht="15.75" x14ac:dyDescent="0.25">
      <c r="A417" s="1" t="s">
        <v>1956</v>
      </c>
      <c r="B417" s="1" t="s">
        <v>2800</v>
      </c>
      <c r="C417" t="s">
        <v>6737</v>
      </c>
      <c r="D417" t="s">
        <v>5302</v>
      </c>
      <c r="E417" t="s">
        <v>5134</v>
      </c>
    </row>
    <row r="418" spans="1:5" ht="15.75" x14ac:dyDescent="0.25">
      <c r="A418" s="1" t="s">
        <v>1955</v>
      </c>
      <c r="B418" s="1" t="s">
        <v>2801</v>
      </c>
      <c r="C418" t="s">
        <v>4732</v>
      </c>
      <c r="D418" t="s">
        <v>7078</v>
      </c>
      <c r="E418" t="s">
        <v>5135</v>
      </c>
    </row>
    <row r="419" spans="1:5" ht="15.75" x14ac:dyDescent="0.25">
      <c r="A419" s="1" t="s">
        <v>1954</v>
      </c>
      <c r="B419" s="1" t="s">
        <v>2802</v>
      </c>
      <c r="C419" t="s">
        <v>4732</v>
      </c>
      <c r="D419" t="s">
        <v>7020</v>
      </c>
      <c r="E419" t="s">
        <v>5136</v>
      </c>
    </row>
    <row r="420" spans="1:5" ht="15.75" x14ac:dyDescent="0.25">
      <c r="A420" s="1" t="s">
        <v>1953</v>
      </c>
      <c r="B420" s="1" t="s">
        <v>2803</v>
      </c>
      <c r="C420" t="s">
        <v>4732</v>
      </c>
      <c r="D420" t="s">
        <v>7079</v>
      </c>
      <c r="E420" t="s">
        <v>5137</v>
      </c>
    </row>
    <row r="421" spans="1:5" ht="15.75" x14ac:dyDescent="0.25">
      <c r="A421" s="1" t="s">
        <v>1952</v>
      </c>
      <c r="B421" s="1" t="s">
        <v>2804</v>
      </c>
      <c r="C421" t="s">
        <v>4732</v>
      </c>
      <c r="D421" t="s">
        <v>7080</v>
      </c>
      <c r="E421" t="s">
        <v>5138</v>
      </c>
    </row>
    <row r="422" spans="1:5" ht="15.75" x14ac:dyDescent="0.25">
      <c r="A422" s="1" t="s">
        <v>1951</v>
      </c>
      <c r="B422" s="1" t="s">
        <v>2805</v>
      </c>
      <c r="C422" t="s">
        <v>6737</v>
      </c>
      <c r="D422" t="s">
        <v>7081</v>
      </c>
      <c r="E422" t="s">
        <v>5139</v>
      </c>
    </row>
    <row r="423" spans="1:5" ht="15.75" x14ac:dyDescent="0.25">
      <c r="A423" s="1" t="s">
        <v>1950</v>
      </c>
      <c r="B423" s="1" t="s">
        <v>2806</v>
      </c>
      <c r="C423" t="s">
        <v>4732</v>
      </c>
      <c r="D423" t="s">
        <v>7082</v>
      </c>
      <c r="E423" t="s">
        <v>4843</v>
      </c>
    </row>
    <row r="424" spans="1:5" ht="15.75" x14ac:dyDescent="0.25">
      <c r="A424" s="1" t="s">
        <v>1949</v>
      </c>
      <c r="B424" s="1" t="s">
        <v>2807</v>
      </c>
      <c r="C424" t="s">
        <v>4732</v>
      </c>
      <c r="D424" t="s">
        <v>7083</v>
      </c>
      <c r="E424" t="s">
        <v>5140</v>
      </c>
    </row>
    <row r="425" spans="1:5" ht="15.75" x14ac:dyDescent="0.25">
      <c r="A425" s="1" t="s">
        <v>1948</v>
      </c>
      <c r="B425" s="1" t="s">
        <v>2808</v>
      </c>
      <c r="C425" t="s">
        <v>4732</v>
      </c>
      <c r="D425" t="s">
        <v>7084</v>
      </c>
      <c r="E425" t="s">
        <v>5141</v>
      </c>
    </row>
    <row r="426" spans="1:5" ht="15.75" x14ac:dyDescent="0.25">
      <c r="A426" s="1" t="s">
        <v>1947</v>
      </c>
      <c r="B426" s="1" t="s">
        <v>2809</v>
      </c>
      <c r="C426" t="s">
        <v>6737</v>
      </c>
      <c r="D426" t="s">
        <v>7076</v>
      </c>
      <c r="E426" t="s">
        <v>5142</v>
      </c>
    </row>
    <row r="427" spans="1:5" ht="15.75" x14ac:dyDescent="0.25">
      <c r="A427" s="1" t="s">
        <v>1946</v>
      </c>
      <c r="B427" s="1" t="s">
        <v>2810</v>
      </c>
      <c r="C427" t="s">
        <v>6737</v>
      </c>
      <c r="D427" t="s">
        <v>6911</v>
      </c>
      <c r="E427" t="s">
        <v>5143</v>
      </c>
    </row>
    <row r="428" spans="1:5" ht="15.75" x14ac:dyDescent="0.25">
      <c r="A428" s="1" t="s">
        <v>1945</v>
      </c>
      <c r="B428" s="1" t="s">
        <v>2811</v>
      </c>
      <c r="C428" t="s">
        <v>4732</v>
      </c>
      <c r="D428" t="s">
        <v>7085</v>
      </c>
      <c r="E428" t="s">
        <v>5144</v>
      </c>
    </row>
    <row r="429" spans="1:5" ht="15.75" x14ac:dyDescent="0.25">
      <c r="A429" s="1" t="s">
        <v>1944</v>
      </c>
      <c r="B429" s="1" t="s">
        <v>2812</v>
      </c>
      <c r="C429" t="s">
        <v>4732</v>
      </c>
      <c r="D429" t="s">
        <v>7086</v>
      </c>
      <c r="E429" t="s">
        <v>5145</v>
      </c>
    </row>
    <row r="430" spans="1:5" ht="15.75" x14ac:dyDescent="0.25">
      <c r="A430" s="1" t="s">
        <v>1943</v>
      </c>
      <c r="B430" s="1" t="s">
        <v>2813</v>
      </c>
      <c r="C430" t="s">
        <v>4732</v>
      </c>
      <c r="D430" t="s">
        <v>6805</v>
      </c>
      <c r="E430" t="s">
        <v>5146</v>
      </c>
    </row>
    <row r="431" spans="1:5" ht="15.75" x14ac:dyDescent="0.25">
      <c r="A431" s="1" t="s">
        <v>1942</v>
      </c>
      <c r="B431" s="1" t="s">
        <v>2814</v>
      </c>
      <c r="C431" t="s">
        <v>4732</v>
      </c>
      <c r="D431" t="s">
        <v>7087</v>
      </c>
      <c r="E431" t="s">
        <v>5147</v>
      </c>
    </row>
    <row r="432" spans="1:5" ht="15.75" x14ac:dyDescent="0.25">
      <c r="A432" s="1" t="s">
        <v>1941</v>
      </c>
      <c r="B432" s="1" t="s">
        <v>2815</v>
      </c>
      <c r="C432" t="s">
        <v>4732</v>
      </c>
      <c r="D432" t="s">
        <v>7088</v>
      </c>
      <c r="E432" t="s">
        <v>5148</v>
      </c>
    </row>
    <row r="433" spans="1:5" ht="15.75" x14ac:dyDescent="0.25">
      <c r="A433" s="1" t="s">
        <v>1940</v>
      </c>
      <c r="B433" s="1" t="s">
        <v>2816</v>
      </c>
      <c r="C433" t="s">
        <v>4732</v>
      </c>
      <c r="D433" t="s">
        <v>7089</v>
      </c>
      <c r="E433" t="s">
        <v>5149</v>
      </c>
    </row>
    <row r="434" spans="1:5" ht="15.75" x14ac:dyDescent="0.25">
      <c r="A434" s="1" t="s">
        <v>1939</v>
      </c>
      <c r="B434" s="1" t="s">
        <v>2817</v>
      </c>
      <c r="C434" t="s">
        <v>6737</v>
      </c>
      <c r="D434" t="s">
        <v>7069</v>
      </c>
      <c r="E434" t="s">
        <v>5150</v>
      </c>
    </row>
    <row r="435" spans="1:5" ht="15.75" x14ac:dyDescent="0.25">
      <c r="A435" s="1" t="s">
        <v>1938</v>
      </c>
      <c r="B435" s="1" t="s">
        <v>2818</v>
      </c>
      <c r="C435" t="s">
        <v>4732</v>
      </c>
      <c r="D435" t="s">
        <v>6812</v>
      </c>
      <c r="E435" t="s">
        <v>5151</v>
      </c>
    </row>
    <row r="436" spans="1:5" ht="15.75" x14ac:dyDescent="0.25">
      <c r="A436" s="1" t="s">
        <v>1937</v>
      </c>
      <c r="B436" s="1" t="s">
        <v>2819</v>
      </c>
      <c r="C436" t="s">
        <v>6737</v>
      </c>
      <c r="D436" t="s">
        <v>7090</v>
      </c>
      <c r="E436" t="s">
        <v>5152</v>
      </c>
    </row>
    <row r="437" spans="1:5" ht="15.75" x14ac:dyDescent="0.25">
      <c r="A437" s="1" t="s">
        <v>1936</v>
      </c>
      <c r="B437" s="1" t="s">
        <v>2820</v>
      </c>
      <c r="C437" t="s">
        <v>6737</v>
      </c>
      <c r="D437" t="s">
        <v>7091</v>
      </c>
      <c r="E437" t="s">
        <v>5153</v>
      </c>
    </row>
    <row r="438" spans="1:5" ht="15.75" x14ac:dyDescent="0.25">
      <c r="A438" s="1" t="s">
        <v>1935</v>
      </c>
      <c r="B438" s="1" t="s">
        <v>2821</v>
      </c>
      <c r="C438" t="s">
        <v>6737</v>
      </c>
      <c r="D438" t="s">
        <v>7092</v>
      </c>
      <c r="E438" t="s">
        <v>5154</v>
      </c>
    </row>
    <row r="439" spans="1:5" ht="15.75" x14ac:dyDescent="0.25">
      <c r="A439" s="1" t="s">
        <v>1934</v>
      </c>
      <c r="B439" s="1" t="s">
        <v>2822</v>
      </c>
      <c r="C439" t="s">
        <v>4732</v>
      </c>
      <c r="D439" t="s">
        <v>7037</v>
      </c>
      <c r="E439" t="s">
        <v>5155</v>
      </c>
    </row>
    <row r="440" spans="1:5" ht="15.75" x14ac:dyDescent="0.25">
      <c r="A440" s="1" t="s">
        <v>1933</v>
      </c>
      <c r="B440" s="1" t="s">
        <v>2823</v>
      </c>
      <c r="C440" t="s">
        <v>6737</v>
      </c>
      <c r="D440" t="s">
        <v>7093</v>
      </c>
      <c r="E440" t="s">
        <v>5156</v>
      </c>
    </row>
    <row r="441" spans="1:5" ht="15.75" x14ac:dyDescent="0.25">
      <c r="A441" s="1" t="s">
        <v>1932</v>
      </c>
      <c r="B441" s="1" t="s">
        <v>2824</v>
      </c>
      <c r="C441" t="s">
        <v>4732</v>
      </c>
      <c r="D441" t="s">
        <v>7094</v>
      </c>
      <c r="E441" t="s">
        <v>5157</v>
      </c>
    </row>
    <row r="442" spans="1:5" ht="15.75" x14ac:dyDescent="0.25">
      <c r="A442" s="1" t="s">
        <v>1931</v>
      </c>
      <c r="B442" s="1" t="s">
        <v>2825</v>
      </c>
      <c r="C442" t="s">
        <v>4732</v>
      </c>
      <c r="D442" t="s">
        <v>7095</v>
      </c>
      <c r="E442" t="s">
        <v>5158</v>
      </c>
    </row>
    <row r="443" spans="1:5" ht="15.75" x14ac:dyDescent="0.25">
      <c r="A443" s="1" t="s">
        <v>1930</v>
      </c>
      <c r="B443" s="1" t="s">
        <v>2826</v>
      </c>
      <c r="C443" t="s">
        <v>6737</v>
      </c>
      <c r="D443" t="s">
        <v>7096</v>
      </c>
      <c r="E443" t="s">
        <v>5159</v>
      </c>
    </row>
    <row r="444" spans="1:5" ht="15.75" x14ac:dyDescent="0.25">
      <c r="A444" s="1" t="s">
        <v>1929</v>
      </c>
      <c r="B444" s="1" t="s">
        <v>2827</v>
      </c>
      <c r="C444" t="s">
        <v>6737</v>
      </c>
      <c r="D444" t="s">
        <v>7097</v>
      </c>
      <c r="E444" t="s">
        <v>4802</v>
      </c>
    </row>
    <row r="445" spans="1:5" ht="15.75" x14ac:dyDescent="0.25">
      <c r="A445" s="1" t="s">
        <v>1928</v>
      </c>
      <c r="B445" s="1" t="s">
        <v>2828</v>
      </c>
      <c r="C445" t="s">
        <v>4732</v>
      </c>
      <c r="D445" t="s">
        <v>7098</v>
      </c>
      <c r="E445" t="s">
        <v>5160</v>
      </c>
    </row>
    <row r="446" spans="1:5" ht="15.75" x14ac:dyDescent="0.25">
      <c r="A446" s="1" t="s">
        <v>1927</v>
      </c>
      <c r="B446" s="1" t="s">
        <v>2829</v>
      </c>
      <c r="C446" t="s">
        <v>4732</v>
      </c>
      <c r="D446" t="s">
        <v>7099</v>
      </c>
      <c r="E446" t="s">
        <v>5161</v>
      </c>
    </row>
    <row r="447" spans="1:5" ht="15.75" x14ac:dyDescent="0.25">
      <c r="A447" s="1" t="s">
        <v>1926</v>
      </c>
      <c r="B447" s="1" t="s">
        <v>2830</v>
      </c>
      <c r="C447" t="s">
        <v>6737</v>
      </c>
      <c r="D447" t="s">
        <v>6305</v>
      </c>
      <c r="E447" t="s">
        <v>5162</v>
      </c>
    </row>
    <row r="448" spans="1:5" ht="15.75" x14ac:dyDescent="0.25">
      <c r="A448" s="1" t="s">
        <v>1925</v>
      </c>
      <c r="B448" s="1" t="s">
        <v>2831</v>
      </c>
      <c r="C448" t="s">
        <v>4732</v>
      </c>
      <c r="D448" t="s">
        <v>7100</v>
      </c>
      <c r="E448" t="s">
        <v>5163</v>
      </c>
    </row>
    <row r="449" spans="1:5" ht="15.75" x14ac:dyDescent="0.25">
      <c r="A449" s="1" t="s">
        <v>1924</v>
      </c>
      <c r="B449" s="1" t="s">
        <v>2832</v>
      </c>
      <c r="C449" t="s">
        <v>6737</v>
      </c>
      <c r="D449" t="s">
        <v>7101</v>
      </c>
      <c r="E449" t="s">
        <v>5164</v>
      </c>
    </row>
    <row r="450" spans="1:5" ht="15.75" x14ac:dyDescent="0.25">
      <c r="A450" s="1" t="s">
        <v>1923</v>
      </c>
      <c r="B450" s="1" t="s">
        <v>2833</v>
      </c>
      <c r="C450" t="s">
        <v>6737</v>
      </c>
      <c r="D450" t="s">
        <v>7102</v>
      </c>
      <c r="E450" t="s">
        <v>4733</v>
      </c>
    </row>
    <row r="451" spans="1:5" ht="15.75" x14ac:dyDescent="0.25">
      <c r="A451" s="1" t="s">
        <v>1922</v>
      </c>
      <c r="B451" s="1" t="s">
        <v>2834</v>
      </c>
      <c r="C451" t="s">
        <v>4732</v>
      </c>
      <c r="D451" t="s">
        <v>7103</v>
      </c>
      <c r="E451" t="s">
        <v>5165</v>
      </c>
    </row>
    <row r="452" spans="1:5" ht="15.75" x14ac:dyDescent="0.25">
      <c r="A452" s="1" t="s">
        <v>1921</v>
      </c>
      <c r="B452" s="1" t="s">
        <v>2835</v>
      </c>
      <c r="C452" t="s">
        <v>4732</v>
      </c>
      <c r="D452" t="s">
        <v>7104</v>
      </c>
      <c r="E452" t="s">
        <v>5071</v>
      </c>
    </row>
    <row r="453" spans="1:5" ht="15.75" x14ac:dyDescent="0.25">
      <c r="A453" s="1" t="s">
        <v>1920</v>
      </c>
      <c r="B453" s="1" t="s">
        <v>2836</v>
      </c>
      <c r="C453" t="s">
        <v>6737</v>
      </c>
      <c r="D453" t="s">
        <v>7105</v>
      </c>
      <c r="E453" t="s">
        <v>4784</v>
      </c>
    </row>
    <row r="454" spans="1:5" ht="15.75" x14ac:dyDescent="0.25">
      <c r="A454" s="1" t="s">
        <v>1919</v>
      </c>
      <c r="B454" s="1" t="s">
        <v>2837</v>
      </c>
      <c r="C454" t="s">
        <v>4732</v>
      </c>
      <c r="D454" t="s">
        <v>7106</v>
      </c>
      <c r="E454" t="s">
        <v>5166</v>
      </c>
    </row>
    <row r="455" spans="1:5" ht="15.75" x14ac:dyDescent="0.25">
      <c r="A455" s="1" t="s">
        <v>1918</v>
      </c>
      <c r="B455" s="1" t="s">
        <v>2838</v>
      </c>
      <c r="C455" t="s">
        <v>6737</v>
      </c>
      <c r="D455" t="s">
        <v>6848</v>
      </c>
      <c r="E455" t="s">
        <v>5167</v>
      </c>
    </row>
    <row r="456" spans="1:5" ht="15.75" x14ac:dyDescent="0.25">
      <c r="A456" s="1" t="s">
        <v>1917</v>
      </c>
      <c r="B456" s="1" t="s">
        <v>2839</v>
      </c>
      <c r="C456" t="s">
        <v>6737</v>
      </c>
      <c r="D456" t="s">
        <v>5302</v>
      </c>
      <c r="E456" t="s">
        <v>5168</v>
      </c>
    </row>
    <row r="457" spans="1:5" ht="15.75" x14ac:dyDescent="0.25">
      <c r="A457" s="1" t="s">
        <v>1916</v>
      </c>
      <c r="B457" s="1" t="s">
        <v>2840</v>
      </c>
      <c r="C457" t="s">
        <v>6737</v>
      </c>
      <c r="D457" t="s">
        <v>4970</v>
      </c>
      <c r="E457" t="s">
        <v>5169</v>
      </c>
    </row>
    <row r="458" spans="1:5" ht="15.75" x14ac:dyDescent="0.25">
      <c r="A458" s="1" t="s">
        <v>1915</v>
      </c>
      <c r="B458" s="1" t="s">
        <v>2841</v>
      </c>
      <c r="C458" t="s">
        <v>6737</v>
      </c>
      <c r="D458" t="s">
        <v>4802</v>
      </c>
      <c r="E458" t="s">
        <v>5170</v>
      </c>
    </row>
    <row r="459" spans="1:5" ht="15.75" x14ac:dyDescent="0.25">
      <c r="A459" s="1" t="s">
        <v>1914</v>
      </c>
      <c r="B459" s="1" t="s">
        <v>2842</v>
      </c>
      <c r="C459" t="s">
        <v>6737</v>
      </c>
      <c r="D459" t="s">
        <v>7107</v>
      </c>
      <c r="E459" t="s">
        <v>5171</v>
      </c>
    </row>
    <row r="460" spans="1:5" ht="15.75" x14ac:dyDescent="0.25">
      <c r="A460" s="1" t="s">
        <v>1913</v>
      </c>
      <c r="B460" s="1" t="s">
        <v>2843</v>
      </c>
      <c r="C460" t="s">
        <v>4732</v>
      </c>
      <c r="D460" t="s">
        <v>7108</v>
      </c>
      <c r="E460" t="s">
        <v>5172</v>
      </c>
    </row>
    <row r="461" spans="1:5" ht="15.75" x14ac:dyDescent="0.25">
      <c r="A461" s="1" t="s">
        <v>1912</v>
      </c>
      <c r="B461" s="1" t="s">
        <v>2844</v>
      </c>
      <c r="C461" t="s">
        <v>6737</v>
      </c>
      <c r="D461" t="s">
        <v>7109</v>
      </c>
      <c r="E461" t="s">
        <v>4797</v>
      </c>
    </row>
    <row r="462" spans="1:5" ht="15.75" x14ac:dyDescent="0.25">
      <c r="A462" s="1" t="s">
        <v>1911</v>
      </c>
      <c r="B462" s="1" t="s">
        <v>2845</v>
      </c>
      <c r="C462" t="s">
        <v>4732</v>
      </c>
      <c r="D462" t="s">
        <v>7110</v>
      </c>
      <c r="E462" t="s">
        <v>5020</v>
      </c>
    </row>
    <row r="463" spans="1:5" ht="15.75" x14ac:dyDescent="0.25">
      <c r="A463" s="1" t="s">
        <v>1910</v>
      </c>
      <c r="B463" s="1" t="s">
        <v>2846</v>
      </c>
      <c r="C463" t="s">
        <v>4732</v>
      </c>
      <c r="D463" t="s">
        <v>5978</v>
      </c>
      <c r="E463" t="s">
        <v>4813</v>
      </c>
    </row>
    <row r="464" spans="1:5" ht="15.75" x14ac:dyDescent="0.25">
      <c r="A464" s="1" t="s">
        <v>1909</v>
      </c>
      <c r="B464" s="1" t="s">
        <v>2847</v>
      </c>
      <c r="C464" t="s">
        <v>4732</v>
      </c>
      <c r="D464" t="s">
        <v>7111</v>
      </c>
      <c r="E464" t="s">
        <v>5173</v>
      </c>
    </row>
    <row r="465" spans="1:5" ht="15.75" x14ac:dyDescent="0.25">
      <c r="A465" s="1" t="s">
        <v>1908</v>
      </c>
      <c r="B465" s="1" t="s">
        <v>2848</v>
      </c>
      <c r="C465" t="s">
        <v>6737</v>
      </c>
      <c r="D465" t="s">
        <v>7112</v>
      </c>
      <c r="E465" t="s">
        <v>5174</v>
      </c>
    </row>
    <row r="466" spans="1:5" ht="15.75" x14ac:dyDescent="0.25">
      <c r="A466" s="1" t="s">
        <v>1907</v>
      </c>
      <c r="B466" s="1" t="s">
        <v>2849</v>
      </c>
      <c r="C466" t="s">
        <v>4732</v>
      </c>
      <c r="D466" t="s">
        <v>6803</v>
      </c>
      <c r="E466" t="s">
        <v>5175</v>
      </c>
    </row>
    <row r="467" spans="1:5" ht="15.75" x14ac:dyDescent="0.25">
      <c r="A467" s="1" t="s">
        <v>1906</v>
      </c>
      <c r="B467" s="1" t="s">
        <v>2850</v>
      </c>
      <c r="C467" t="s">
        <v>6737</v>
      </c>
      <c r="D467" t="s">
        <v>7113</v>
      </c>
      <c r="E467" t="s">
        <v>5176</v>
      </c>
    </row>
    <row r="468" spans="1:5" ht="15.75" x14ac:dyDescent="0.25">
      <c r="A468" s="1" t="s">
        <v>1905</v>
      </c>
      <c r="B468" s="1" t="s">
        <v>2851</v>
      </c>
      <c r="C468" t="s">
        <v>6737</v>
      </c>
      <c r="D468" t="s">
        <v>7114</v>
      </c>
      <c r="E468" t="s">
        <v>4800</v>
      </c>
    </row>
    <row r="469" spans="1:5" ht="15.75" x14ac:dyDescent="0.25">
      <c r="A469" s="1" t="s">
        <v>1904</v>
      </c>
      <c r="B469" s="1" t="s">
        <v>2852</v>
      </c>
      <c r="C469" t="s">
        <v>4732</v>
      </c>
      <c r="D469" t="s">
        <v>7115</v>
      </c>
      <c r="E469" t="s">
        <v>5177</v>
      </c>
    </row>
    <row r="470" spans="1:5" ht="15.75" x14ac:dyDescent="0.25">
      <c r="A470" s="1" t="s">
        <v>1903</v>
      </c>
      <c r="B470" s="1" t="s">
        <v>2853</v>
      </c>
      <c r="C470" t="s">
        <v>4732</v>
      </c>
      <c r="D470" t="s">
        <v>7116</v>
      </c>
      <c r="E470" t="s">
        <v>5178</v>
      </c>
    </row>
    <row r="471" spans="1:5" ht="15.75" x14ac:dyDescent="0.25">
      <c r="A471" s="1" t="s">
        <v>1902</v>
      </c>
      <c r="B471" s="1" t="s">
        <v>2854</v>
      </c>
      <c r="C471" t="s">
        <v>6737</v>
      </c>
      <c r="D471" t="s">
        <v>7117</v>
      </c>
      <c r="E471" t="s">
        <v>5179</v>
      </c>
    </row>
    <row r="472" spans="1:5" ht="15.75" x14ac:dyDescent="0.25">
      <c r="A472" s="1" t="s">
        <v>1901</v>
      </c>
      <c r="B472" s="1" t="s">
        <v>2855</v>
      </c>
      <c r="C472" t="s">
        <v>6737</v>
      </c>
      <c r="D472" t="s">
        <v>7118</v>
      </c>
      <c r="E472" t="s">
        <v>5180</v>
      </c>
    </row>
    <row r="473" spans="1:5" ht="15.75" x14ac:dyDescent="0.25">
      <c r="A473" s="1" t="s">
        <v>1900</v>
      </c>
      <c r="B473" s="1" t="s">
        <v>2856</v>
      </c>
      <c r="C473" t="s">
        <v>6737</v>
      </c>
      <c r="D473" t="s">
        <v>6927</v>
      </c>
      <c r="E473" t="s">
        <v>5181</v>
      </c>
    </row>
    <row r="474" spans="1:5" ht="15.75" x14ac:dyDescent="0.25">
      <c r="A474" s="1" t="s">
        <v>1899</v>
      </c>
      <c r="B474" s="1" t="s">
        <v>2857</v>
      </c>
      <c r="C474" t="s">
        <v>6737</v>
      </c>
      <c r="D474" t="s">
        <v>7119</v>
      </c>
      <c r="E474" t="s">
        <v>4973</v>
      </c>
    </row>
    <row r="475" spans="1:5" ht="15.75" x14ac:dyDescent="0.25">
      <c r="A475" s="1" t="s">
        <v>1898</v>
      </c>
      <c r="B475" s="1" t="s">
        <v>2858</v>
      </c>
      <c r="C475" t="s">
        <v>6737</v>
      </c>
      <c r="D475" t="s">
        <v>6747</v>
      </c>
      <c r="E475" t="s">
        <v>5182</v>
      </c>
    </row>
    <row r="476" spans="1:5" ht="15.75" x14ac:dyDescent="0.25">
      <c r="A476" s="1" t="s">
        <v>1897</v>
      </c>
      <c r="B476" s="1" t="s">
        <v>2859</v>
      </c>
      <c r="C476" t="s">
        <v>6737</v>
      </c>
      <c r="D476" t="s">
        <v>7120</v>
      </c>
      <c r="E476" t="s">
        <v>5183</v>
      </c>
    </row>
    <row r="477" spans="1:5" ht="15.75" x14ac:dyDescent="0.25">
      <c r="A477" s="1" t="s">
        <v>1895</v>
      </c>
      <c r="B477" s="1" t="s">
        <v>2860</v>
      </c>
      <c r="C477" t="s">
        <v>6737</v>
      </c>
      <c r="D477" t="s">
        <v>7121</v>
      </c>
      <c r="E477" t="s">
        <v>5184</v>
      </c>
    </row>
    <row r="478" spans="1:5" ht="15.75" x14ac:dyDescent="0.25">
      <c r="A478" s="1" t="s">
        <v>1894</v>
      </c>
      <c r="B478" s="1" t="s">
        <v>2861</v>
      </c>
      <c r="C478" t="s">
        <v>4732</v>
      </c>
      <c r="D478" t="s">
        <v>7122</v>
      </c>
      <c r="E478" t="s">
        <v>5185</v>
      </c>
    </row>
    <row r="479" spans="1:5" ht="15.75" x14ac:dyDescent="0.25">
      <c r="A479" s="1" t="s">
        <v>1893</v>
      </c>
      <c r="B479" s="1" t="s">
        <v>2862</v>
      </c>
      <c r="C479" t="s">
        <v>6737</v>
      </c>
      <c r="D479" t="s">
        <v>7123</v>
      </c>
      <c r="E479" t="s">
        <v>5186</v>
      </c>
    </row>
    <row r="480" spans="1:5" ht="15.75" x14ac:dyDescent="0.25">
      <c r="A480" s="1" t="s">
        <v>1892</v>
      </c>
      <c r="B480" s="1" t="s">
        <v>2863</v>
      </c>
      <c r="C480" t="s">
        <v>6737</v>
      </c>
      <c r="D480" t="s">
        <v>7124</v>
      </c>
      <c r="E480" t="s">
        <v>5187</v>
      </c>
    </row>
    <row r="481" spans="1:5" ht="15.75" x14ac:dyDescent="0.25">
      <c r="A481" s="1" t="s">
        <v>1891</v>
      </c>
      <c r="B481" s="1" t="s">
        <v>2864</v>
      </c>
      <c r="C481" t="s">
        <v>6737</v>
      </c>
      <c r="D481" t="s">
        <v>7125</v>
      </c>
      <c r="E481" t="s">
        <v>5188</v>
      </c>
    </row>
    <row r="482" spans="1:5" ht="15.75" x14ac:dyDescent="0.25">
      <c r="A482" s="1" t="s">
        <v>1890</v>
      </c>
      <c r="B482" s="1" t="s">
        <v>2865</v>
      </c>
      <c r="C482" t="s">
        <v>6737</v>
      </c>
      <c r="D482" t="s">
        <v>6892</v>
      </c>
      <c r="E482" t="s">
        <v>5189</v>
      </c>
    </row>
    <row r="483" spans="1:5" ht="15.75" x14ac:dyDescent="0.25">
      <c r="A483" s="1" t="s">
        <v>1889</v>
      </c>
      <c r="B483" s="1" t="s">
        <v>2866</v>
      </c>
      <c r="C483" t="s">
        <v>6737</v>
      </c>
      <c r="D483" t="s">
        <v>7126</v>
      </c>
      <c r="E483" t="s">
        <v>5190</v>
      </c>
    </row>
    <row r="484" spans="1:5" ht="15.75" x14ac:dyDescent="0.25">
      <c r="A484" s="1" t="s">
        <v>1888</v>
      </c>
      <c r="B484" s="1" t="s">
        <v>2867</v>
      </c>
      <c r="C484" t="s">
        <v>4732</v>
      </c>
      <c r="D484" t="s">
        <v>7127</v>
      </c>
      <c r="E484" t="s">
        <v>5191</v>
      </c>
    </row>
    <row r="485" spans="1:5" ht="15.75" x14ac:dyDescent="0.25">
      <c r="A485" s="1" t="s">
        <v>1887</v>
      </c>
      <c r="B485" s="1" t="s">
        <v>2868</v>
      </c>
      <c r="C485" t="s">
        <v>4732</v>
      </c>
      <c r="D485" t="s">
        <v>7128</v>
      </c>
      <c r="E485" t="s">
        <v>4863</v>
      </c>
    </row>
    <row r="486" spans="1:5" ht="15.75" x14ac:dyDescent="0.25">
      <c r="A486" s="1" t="s">
        <v>1886</v>
      </c>
      <c r="B486" s="1" t="s">
        <v>2869</v>
      </c>
      <c r="C486" t="s">
        <v>6737</v>
      </c>
      <c r="D486" t="s">
        <v>6869</v>
      </c>
      <c r="E486" t="s">
        <v>5192</v>
      </c>
    </row>
    <row r="487" spans="1:5" ht="15.75" x14ac:dyDescent="0.25">
      <c r="A487" s="1" t="s">
        <v>1885</v>
      </c>
      <c r="B487" s="1" t="s">
        <v>2870</v>
      </c>
      <c r="C487" t="s">
        <v>6737</v>
      </c>
      <c r="D487" t="s">
        <v>6797</v>
      </c>
      <c r="E487" t="s">
        <v>5050</v>
      </c>
    </row>
    <row r="488" spans="1:5" ht="15.75" x14ac:dyDescent="0.25">
      <c r="A488" s="1" t="s">
        <v>1884</v>
      </c>
      <c r="B488" s="1" t="s">
        <v>2871</v>
      </c>
      <c r="C488" t="s">
        <v>7129</v>
      </c>
      <c r="D488" t="s">
        <v>7130</v>
      </c>
      <c r="E488" t="s">
        <v>5193</v>
      </c>
    </row>
    <row r="489" spans="1:5" ht="15.75" x14ac:dyDescent="0.25">
      <c r="A489" s="1" t="s">
        <v>1883</v>
      </c>
      <c r="B489" s="1" t="s">
        <v>2872</v>
      </c>
      <c r="C489" t="s">
        <v>4732</v>
      </c>
      <c r="D489" t="s">
        <v>7131</v>
      </c>
      <c r="E489" t="s">
        <v>5194</v>
      </c>
    </row>
    <row r="490" spans="1:5" ht="15.75" x14ac:dyDescent="0.25">
      <c r="A490" s="1" t="s">
        <v>1882</v>
      </c>
      <c r="B490" s="1" t="s">
        <v>2873</v>
      </c>
      <c r="C490" t="s">
        <v>6737</v>
      </c>
      <c r="D490" t="s">
        <v>6849</v>
      </c>
      <c r="E490" t="s">
        <v>5195</v>
      </c>
    </row>
    <row r="491" spans="1:5" ht="15.75" x14ac:dyDescent="0.25">
      <c r="A491" s="1" t="s">
        <v>1881</v>
      </c>
      <c r="B491" s="1" t="s">
        <v>2874</v>
      </c>
      <c r="C491" t="s">
        <v>6737</v>
      </c>
      <c r="D491" t="s">
        <v>5302</v>
      </c>
      <c r="E491" t="s">
        <v>5196</v>
      </c>
    </row>
    <row r="492" spans="1:5" ht="15.75" x14ac:dyDescent="0.25">
      <c r="A492" s="1" t="s">
        <v>1880</v>
      </c>
      <c r="B492" s="1" t="s">
        <v>2875</v>
      </c>
      <c r="C492" t="s">
        <v>4732</v>
      </c>
      <c r="D492" t="s">
        <v>7132</v>
      </c>
      <c r="E492" t="s">
        <v>5197</v>
      </c>
    </row>
    <row r="493" spans="1:5" ht="15.75" x14ac:dyDescent="0.25">
      <c r="A493" s="1" t="s">
        <v>1879</v>
      </c>
      <c r="B493" s="1" t="s">
        <v>2876</v>
      </c>
      <c r="C493" t="s">
        <v>4732</v>
      </c>
      <c r="D493" t="s">
        <v>7133</v>
      </c>
      <c r="E493" t="s">
        <v>5198</v>
      </c>
    </row>
    <row r="494" spans="1:5" ht="15.75" x14ac:dyDescent="0.25">
      <c r="A494" s="1" t="s">
        <v>1878</v>
      </c>
      <c r="B494" s="1" t="s">
        <v>2877</v>
      </c>
      <c r="C494" t="s">
        <v>4732</v>
      </c>
      <c r="D494" t="s">
        <v>6990</v>
      </c>
      <c r="E494" t="s">
        <v>5199</v>
      </c>
    </row>
    <row r="495" spans="1:5" ht="15.75" x14ac:dyDescent="0.25">
      <c r="A495" s="1" t="s">
        <v>1877</v>
      </c>
      <c r="B495" s="1" t="s">
        <v>2878</v>
      </c>
      <c r="C495" t="s">
        <v>6737</v>
      </c>
      <c r="D495" t="s">
        <v>7134</v>
      </c>
      <c r="E495" t="s">
        <v>5200</v>
      </c>
    </row>
    <row r="496" spans="1:5" ht="15.75" x14ac:dyDescent="0.25">
      <c r="A496" s="1" t="s">
        <v>1876</v>
      </c>
      <c r="B496" s="1" t="s">
        <v>2879</v>
      </c>
      <c r="C496" t="s">
        <v>6737</v>
      </c>
      <c r="D496" t="s">
        <v>7135</v>
      </c>
      <c r="E496" t="s">
        <v>5189</v>
      </c>
    </row>
    <row r="497" spans="1:5" ht="15.75" x14ac:dyDescent="0.25">
      <c r="A497" s="1" t="s">
        <v>1875</v>
      </c>
      <c r="B497" s="1" t="s">
        <v>2880</v>
      </c>
      <c r="C497" t="s">
        <v>7129</v>
      </c>
      <c r="D497" t="s">
        <v>7136</v>
      </c>
      <c r="E497" t="s">
        <v>5201</v>
      </c>
    </row>
    <row r="498" spans="1:5" ht="15.75" x14ac:dyDescent="0.25">
      <c r="A498" s="1" t="s">
        <v>1874</v>
      </c>
      <c r="B498" s="1" t="s">
        <v>2881</v>
      </c>
      <c r="C498" t="s">
        <v>4732</v>
      </c>
      <c r="D498" t="s">
        <v>7137</v>
      </c>
      <c r="E498" t="s">
        <v>5202</v>
      </c>
    </row>
    <row r="499" spans="1:5" ht="15.75" x14ac:dyDescent="0.25">
      <c r="A499" s="1" t="s">
        <v>1873</v>
      </c>
      <c r="B499" s="1" t="s">
        <v>2882</v>
      </c>
      <c r="C499" t="s">
        <v>6737</v>
      </c>
      <c r="D499" t="s">
        <v>6927</v>
      </c>
      <c r="E499" t="s">
        <v>5203</v>
      </c>
    </row>
    <row r="500" spans="1:5" ht="15.75" x14ac:dyDescent="0.25">
      <c r="A500" s="1" t="s">
        <v>1872</v>
      </c>
      <c r="B500" s="1" t="s">
        <v>2883</v>
      </c>
      <c r="C500" t="s">
        <v>4732</v>
      </c>
      <c r="D500" t="s">
        <v>7138</v>
      </c>
      <c r="E500" t="s">
        <v>5204</v>
      </c>
    </row>
    <row r="501" spans="1:5" ht="15.75" x14ac:dyDescent="0.25">
      <c r="A501" s="1" t="s">
        <v>1871</v>
      </c>
      <c r="B501" s="1" t="s">
        <v>2884</v>
      </c>
      <c r="C501" t="s">
        <v>4732</v>
      </c>
      <c r="D501" t="s">
        <v>6818</v>
      </c>
      <c r="E501" t="s">
        <v>5205</v>
      </c>
    </row>
    <row r="502" spans="1:5" ht="15.75" x14ac:dyDescent="0.25">
      <c r="A502" s="1" t="s">
        <v>1870</v>
      </c>
      <c r="B502" s="1" t="s">
        <v>2885</v>
      </c>
      <c r="C502" t="s">
        <v>6737</v>
      </c>
      <c r="D502" t="s">
        <v>7139</v>
      </c>
      <c r="E502" t="s">
        <v>5206</v>
      </c>
    </row>
    <row r="503" spans="1:5" ht="15.75" x14ac:dyDescent="0.25">
      <c r="A503" s="1" t="s">
        <v>1869</v>
      </c>
      <c r="B503" s="1" t="s">
        <v>2886</v>
      </c>
      <c r="C503" t="s">
        <v>6737</v>
      </c>
      <c r="D503" t="s">
        <v>7140</v>
      </c>
      <c r="E503" t="s">
        <v>4802</v>
      </c>
    </row>
    <row r="504" spans="1:5" ht="15.75" x14ac:dyDescent="0.25">
      <c r="A504" s="1" t="s">
        <v>1868</v>
      </c>
      <c r="B504" s="1" t="s">
        <v>2887</v>
      </c>
      <c r="C504" t="s">
        <v>4732</v>
      </c>
      <c r="D504" t="s">
        <v>7141</v>
      </c>
      <c r="E504" t="s">
        <v>5207</v>
      </c>
    </row>
    <row r="505" spans="1:5" ht="15.75" x14ac:dyDescent="0.25">
      <c r="A505" s="1" t="s">
        <v>1867</v>
      </c>
      <c r="B505" s="1" t="s">
        <v>2888</v>
      </c>
      <c r="C505" t="s">
        <v>4732</v>
      </c>
      <c r="D505" t="s">
        <v>7142</v>
      </c>
      <c r="E505" t="s">
        <v>5208</v>
      </c>
    </row>
    <row r="506" spans="1:5" ht="15.75" x14ac:dyDescent="0.25">
      <c r="A506" s="1" t="s">
        <v>1866</v>
      </c>
      <c r="B506" s="1" t="s">
        <v>2889</v>
      </c>
      <c r="C506" t="s">
        <v>4732</v>
      </c>
      <c r="D506" t="s">
        <v>6805</v>
      </c>
      <c r="E506" t="s">
        <v>5209</v>
      </c>
    </row>
    <row r="507" spans="1:5" ht="15.75" x14ac:dyDescent="0.25">
      <c r="A507" s="1" t="s">
        <v>1865</v>
      </c>
      <c r="B507" s="1" t="s">
        <v>2890</v>
      </c>
      <c r="C507" t="s">
        <v>4732</v>
      </c>
      <c r="D507" t="s">
        <v>7143</v>
      </c>
      <c r="E507" t="s">
        <v>5210</v>
      </c>
    </row>
    <row r="508" spans="1:5" ht="15.75" x14ac:dyDescent="0.25">
      <c r="A508" s="1" t="s">
        <v>1864</v>
      </c>
      <c r="B508" s="1" t="s">
        <v>2891</v>
      </c>
      <c r="C508" t="s">
        <v>6737</v>
      </c>
      <c r="D508" t="s">
        <v>7144</v>
      </c>
      <c r="E508" t="s">
        <v>5211</v>
      </c>
    </row>
    <row r="509" spans="1:5" ht="15.75" x14ac:dyDescent="0.25">
      <c r="A509" s="1" t="s">
        <v>1863</v>
      </c>
      <c r="B509" s="1" t="s">
        <v>2892</v>
      </c>
      <c r="C509" t="s">
        <v>6737</v>
      </c>
      <c r="D509" t="s">
        <v>7145</v>
      </c>
      <c r="E509" t="s">
        <v>5212</v>
      </c>
    </row>
    <row r="510" spans="1:5" ht="15.75" x14ac:dyDescent="0.25">
      <c r="A510" s="1" t="s">
        <v>1862</v>
      </c>
      <c r="B510" s="1" t="s">
        <v>2893</v>
      </c>
      <c r="C510" t="s">
        <v>4732</v>
      </c>
      <c r="D510" t="s">
        <v>7146</v>
      </c>
      <c r="E510" t="s">
        <v>5213</v>
      </c>
    </row>
    <row r="511" spans="1:5" ht="15.75" x14ac:dyDescent="0.25">
      <c r="A511" s="1" t="s">
        <v>1861</v>
      </c>
      <c r="B511" s="1" t="s">
        <v>2894</v>
      </c>
      <c r="C511" t="s">
        <v>6737</v>
      </c>
      <c r="D511" t="s">
        <v>7147</v>
      </c>
      <c r="E511" t="s">
        <v>5214</v>
      </c>
    </row>
    <row r="512" spans="1:5" ht="15.75" x14ac:dyDescent="0.25">
      <c r="A512" s="1" t="s">
        <v>1860</v>
      </c>
      <c r="B512" s="1" t="s">
        <v>2895</v>
      </c>
      <c r="C512" t="s">
        <v>6737</v>
      </c>
      <c r="D512" t="s">
        <v>7033</v>
      </c>
      <c r="E512" t="s">
        <v>5215</v>
      </c>
    </row>
    <row r="513" spans="1:5" ht="15.75" x14ac:dyDescent="0.25">
      <c r="A513" s="1" t="s">
        <v>1859</v>
      </c>
      <c r="B513" s="1" t="s">
        <v>2896</v>
      </c>
      <c r="C513" t="s">
        <v>6737</v>
      </c>
      <c r="D513" t="s">
        <v>6869</v>
      </c>
      <c r="E513" t="s">
        <v>5216</v>
      </c>
    </row>
    <row r="514" spans="1:5" ht="15.75" x14ac:dyDescent="0.25">
      <c r="A514" s="1" t="s">
        <v>1858</v>
      </c>
      <c r="B514" s="1" t="s">
        <v>2897</v>
      </c>
      <c r="C514" t="s">
        <v>6737</v>
      </c>
      <c r="D514" t="s">
        <v>6556</v>
      </c>
      <c r="E514" t="s">
        <v>5217</v>
      </c>
    </row>
    <row r="515" spans="1:5" ht="15.75" x14ac:dyDescent="0.25">
      <c r="A515" s="1" t="s">
        <v>1857</v>
      </c>
      <c r="B515" s="1" t="s">
        <v>2898</v>
      </c>
      <c r="C515" t="s">
        <v>4732</v>
      </c>
      <c r="D515" t="s">
        <v>7148</v>
      </c>
      <c r="E515" t="s">
        <v>5218</v>
      </c>
    </row>
    <row r="516" spans="1:5" ht="15.75" x14ac:dyDescent="0.25">
      <c r="A516" s="1" t="s">
        <v>1856</v>
      </c>
      <c r="B516" s="1" t="s">
        <v>2899</v>
      </c>
      <c r="C516" t="s">
        <v>6737</v>
      </c>
      <c r="D516" t="s">
        <v>7149</v>
      </c>
      <c r="E516" t="s">
        <v>5219</v>
      </c>
    </row>
    <row r="517" spans="1:5" ht="15.75" x14ac:dyDescent="0.25">
      <c r="A517" s="1" t="s">
        <v>1855</v>
      </c>
      <c r="B517" s="1" t="s">
        <v>2900</v>
      </c>
      <c r="C517" t="s">
        <v>6737</v>
      </c>
      <c r="D517" t="s">
        <v>6794</v>
      </c>
      <c r="E517" t="s">
        <v>5220</v>
      </c>
    </row>
    <row r="518" spans="1:5" ht="15.75" x14ac:dyDescent="0.25">
      <c r="A518" s="1" t="s">
        <v>1854</v>
      </c>
      <c r="B518" s="1" t="s">
        <v>2901</v>
      </c>
      <c r="C518" t="s">
        <v>4732</v>
      </c>
      <c r="D518" t="s">
        <v>6827</v>
      </c>
      <c r="E518" t="s">
        <v>5221</v>
      </c>
    </row>
    <row r="519" spans="1:5" ht="15.75" x14ac:dyDescent="0.25">
      <c r="A519" s="1" t="s">
        <v>1853</v>
      </c>
      <c r="B519" s="1" t="s">
        <v>2902</v>
      </c>
      <c r="C519" t="s">
        <v>4732</v>
      </c>
      <c r="D519" t="s">
        <v>7138</v>
      </c>
      <c r="E519" t="s">
        <v>5222</v>
      </c>
    </row>
    <row r="520" spans="1:5" ht="15.75" x14ac:dyDescent="0.25">
      <c r="A520" s="1" t="s">
        <v>1852</v>
      </c>
      <c r="B520" s="1" t="s">
        <v>2903</v>
      </c>
      <c r="C520" t="s">
        <v>6737</v>
      </c>
      <c r="D520" t="s">
        <v>7063</v>
      </c>
      <c r="E520" t="s">
        <v>5223</v>
      </c>
    </row>
    <row r="521" spans="1:5" ht="15.75" x14ac:dyDescent="0.25">
      <c r="A521" s="1" t="s">
        <v>1851</v>
      </c>
      <c r="B521" s="1" t="s">
        <v>2904</v>
      </c>
      <c r="C521" t="s">
        <v>4732</v>
      </c>
      <c r="D521" t="s">
        <v>7150</v>
      </c>
      <c r="E521" t="s">
        <v>5224</v>
      </c>
    </row>
    <row r="522" spans="1:5" ht="15.75" x14ac:dyDescent="0.25">
      <c r="A522" s="1" t="s">
        <v>1850</v>
      </c>
      <c r="B522" s="1" t="s">
        <v>2905</v>
      </c>
      <c r="C522" t="s">
        <v>6737</v>
      </c>
      <c r="D522" t="s">
        <v>7151</v>
      </c>
      <c r="E522" t="s">
        <v>5225</v>
      </c>
    </row>
    <row r="523" spans="1:5" ht="15.75" x14ac:dyDescent="0.25">
      <c r="A523" s="1" t="s">
        <v>1849</v>
      </c>
      <c r="B523" s="1" t="s">
        <v>2906</v>
      </c>
      <c r="C523" t="s">
        <v>6737</v>
      </c>
      <c r="D523" t="s">
        <v>6761</v>
      </c>
      <c r="E523" t="s">
        <v>5226</v>
      </c>
    </row>
    <row r="524" spans="1:5" ht="15.75" x14ac:dyDescent="0.25">
      <c r="A524" s="1" t="s">
        <v>1848</v>
      </c>
      <c r="B524" s="1" t="s">
        <v>2907</v>
      </c>
      <c r="C524" t="s">
        <v>4732</v>
      </c>
      <c r="D524" t="s">
        <v>7152</v>
      </c>
      <c r="E524" t="s">
        <v>5227</v>
      </c>
    </row>
    <row r="525" spans="1:5" ht="15.75" x14ac:dyDescent="0.25">
      <c r="A525" s="1" t="s">
        <v>1847</v>
      </c>
      <c r="B525" s="1" t="s">
        <v>2908</v>
      </c>
      <c r="C525" t="s">
        <v>7129</v>
      </c>
      <c r="D525" t="s">
        <v>7153</v>
      </c>
      <c r="E525" t="s">
        <v>5228</v>
      </c>
    </row>
    <row r="526" spans="1:5" ht="15.75" x14ac:dyDescent="0.25">
      <c r="A526" s="1" t="s">
        <v>1846</v>
      </c>
      <c r="B526" s="1" t="s">
        <v>2909</v>
      </c>
      <c r="C526" t="s">
        <v>4732</v>
      </c>
      <c r="D526" t="s">
        <v>7154</v>
      </c>
      <c r="E526" t="s">
        <v>5229</v>
      </c>
    </row>
    <row r="527" spans="1:5" ht="15.75" x14ac:dyDescent="0.25">
      <c r="A527" s="1" t="s">
        <v>1845</v>
      </c>
      <c r="B527" s="1" t="s">
        <v>2910</v>
      </c>
      <c r="C527" t="s">
        <v>4732</v>
      </c>
      <c r="D527" t="s">
        <v>6898</v>
      </c>
      <c r="E527" t="s">
        <v>5230</v>
      </c>
    </row>
    <row r="528" spans="1:5" ht="15.75" x14ac:dyDescent="0.25">
      <c r="A528" s="1" t="s">
        <v>1844</v>
      </c>
      <c r="B528" s="1" t="s">
        <v>2911</v>
      </c>
      <c r="C528" t="s">
        <v>7129</v>
      </c>
      <c r="D528" t="s">
        <v>7155</v>
      </c>
      <c r="E528" t="s">
        <v>5231</v>
      </c>
    </row>
    <row r="529" spans="1:5" ht="15.75" x14ac:dyDescent="0.25">
      <c r="A529" s="1" t="s">
        <v>1843</v>
      </c>
      <c r="B529" s="1" t="s">
        <v>2912</v>
      </c>
      <c r="C529" t="s">
        <v>4732</v>
      </c>
      <c r="D529" t="s">
        <v>5978</v>
      </c>
      <c r="E529" t="s">
        <v>5232</v>
      </c>
    </row>
    <row r="530" spans="1:5" ht="15.75" x14ac:dyDescent="0.25">
      <c r="A530" s="1" t="s">
        <v>1842</v>
      </c>
      <c r="B530" s="1" t="s">
        <v>2913</v>
      </c>
      <c r="C530" t="s">
        <v>6737</v>
      </c>
      <c r="D530" t="s">
        <v>6951</v>
      </c>
      <c r="E530" t="s">
        <v>5233</v>
      </c>
    </row>
    <row r="531" spans="1:5" ht="15.75" x14ac:dyDescent="0.25">
      <c r="A531" s="1" t="s">
        <v>1841</v>
      </c>
      <c r="B531" s="1" t="s">
        <v>2914</v>
      </c>
      <c r="C531" t="s">
        <v>6737</v>
      </c>
      <c r="D531" t="s">
        <v>7156</v>
      </c>
      <c r="E531" t="s">
        <v>5234</v>
      </c>
    </row>
    <row r="532" spans="1:5" ht="15.75" x14ac:dyDescent="0.25">
      <c r="A532" s="1" t="s">
        <v>1840</v>
      </c>
      <c r="B532" s="1" t="s">
        <v>2915</v>
      </c>
      <c r="C532" t="s">
        <v>4732</v>
      </c>
      <c r="D532" t="s">
        <v>7157</v>
      </c>
      <c r="E532" t="s">
        <v>5235</v>
      </c>
    </row>
    <row r="533" spans="1:5" ht="15.75" x14ac:dyDescent="0.25">
      <c r="A533" s="1" t="s">
        <v>1839</v>
      </c>
      <c r="B533" s="1" t="s">
        <v>2916</v>
      </c>
      <c r="C533" t="s">
        <v>6737</v>
      </c>
      <c r="D533" t="s">
        <v>6860</v>
      </c>
      <c r="E533" t="s">
        <v>5236</v>
      </c>
    </row>
    <row r="534" spans="1:5" ht="15.75" x14ac:dyDescent="0.25">
      <c r="A534" s="1" t="s">
        <v>1838</v>
      </c>
      <c r="B534" s="1" t="s">
        <v>2917</v>
      </c>
      <c r="C534" t="s">
        <v>4732</v>
      </c>
      <c r="D534" t="s">
        <v>7158</v>
      </c>
      <c r="E534" t="s">
        <v>5237</v>
      </c>
    </row>
    <row r="535" spans="1:5" ht="15.75" x14ac:dyDescent="0.25">
      <c r="A535" s="1" t="s">
        <v>1837</v>
      </c>
      <c r="B535" s="1" t="s">
        <v>2918</v>
      </c>
      <c r="C535" t="s">
        <v>6737</v>
      </c>
      <c r="D535" t="s">
        <v>7145</v>
      </c>
      <c r="E535" t="s">
        <v>5238</v>
      </c>
    </row>
    <row r="536" spans="1:5" ht="15.75" x14ac:dyDescent="0.25">
      <c r="A536" s="1" t="s">
        <v>1836</v>
      </c>
      <c r="B536" s="1" t="s">
        <v>2919</v>
      </c>
      <c r="C536" t="s">
        <v>4732</v>
      </c>
      <c r="D536" t="s">
        <v>7159</v>
      </c>
      <c r="E536" t="s">
        <v>5239</v>
      </c>
    </row>
    <row r="537" spans="1:5" ht="15.75" x14ac:dyDescent="0.25">
      <c r="A537" s="1" t="s">
        <v>1835</v>
      </c>
      <c r="B537" s="1" t="s">
        <v>2920</v>
      </c>
      <c r="C537" t="s">
        <v>6737</v>
      </c>
      <c r="D537" t="s">
        <v>7160</v>
      </c>
      <c r="E537" t="s">
        <v>4802</v>
      </c>
    </row>
    <row r="538" spans="1:5" ht="15.75" x14ac:dyDescent="0.25">
      <c r="A538" s="1" t="s">
        <v>1834</v>
      </c>
      <c r="B538" s="1" t="s">
        <v>2921</v>
      </c>
      <c r="C538" t="s">
        <v>4732</v>
      </c>
      <c r="D538" t="s">
        <v>7161</v>
      </c>
      <c r="E538" t="s">
        <v>5240</v>
      </c>
    </row>
    <row r="539" spans="1:5" ht="15.75" x14ac:dyDescent="0.25">
      <c r="A539" s="1" t="s">
        <v>1833</v>
      </c>
      <c r="B539" s="1" t="s">
        <v>2922</v>
      </c>
      <c r="C539" t="s">
        <v>4732</v>
      </c>
      <c r="D539" t="s">
        <v>4991</v>
      </c>
      <c r="E539" t="s">
        <v>5241</v>
      </c>
    </row>
    <row r="540" spans="1:5" ht="15.75" x14ac:dyDescent="0.25">
      <c r="A540" s="1" t="s">
        <v>1832</v>
      </c>
      <c r="B540" s="1" t="s">
        <v>2923</v>
      </c>
      <c r="C540" t="s">
        <v>4732</v>
      </c>
      <c r="D540" t="s">
        <v>7157</v>
      </c>
      <c r="E540" t="s">
        <v>5242</v>
      </c>
    </row>
    <row r="541" spans="1:5" ht="15.75" x14ac:dyDescent="0.25">
      <c r="A541" s="1" t="s">
        <v>1831</v>
      </c>
      <c r="B541" s="1" t="s">
        <v>2924</v>
      </c>
      <c r="C541" t="s">
        <v>6737</v>
      </c>
      <c r="D541" t="s">
        <v>6794</v>
      </c>
      <c r="E541" t="s">
        <v>5243</v>
      </c>
    </row>
    <row r="542" spans="1:5" ht="15.75" x14ac:dyDescent="0.25">
      <c r="A542" s="1" t="s">
        <v>1830</v>
      </c>
      <c r="B542" s="1" t="s">
        <v>2925</v>
      </c>
      <c r="C542" t="s">
        <v>6737</v>
      </c>
      <c r="D542" t="s">
        <v>7162</v>
      </c>
      <c r="E542" t="s">
        <v>5244</v>
      </c>
    </row>
    <row r="543" spans="1:5" ht="15.75" x14ac:dyDescent="0.25">
      <c r="A543" s="1" t="s">
        <v>1829</v>
      </c>
      <c r="B543" s="1" t="s">
        <v>2926</v>
      </c>
      <c r="C543" t="s">
        <v>6737</v>
      </c>
      <c r="D543" t="s">
        <v>7163</v>
      </c>
      <c r="E543" t="s">
        <v>5245</v>
      </c>
    </row>
    <row r="544" spans="1:5" ht="15.75" x14ac:dyDescent="0.25">
      <c r="A544" s="1" t="s">
        <v>1828</v>
      </c>
      <c r="B544" s="1" t="s">
        <v>2927</v>
      </c>
      <c r="C544" t="s">
        <v>4732</v>
      </c>
      <c r="D544" t="s">
        <v>6931</v>
      </c>
      <c r="E544" t="s">
        <v>5246</v>
      </c>
    </row>
    <row r="545" spans="1:5" ht="15.75" x14ac:dyDescent="0.25">
      <c r="A545" s="1" t="s">
        <v>1827</v>
      </c>
      <c r="B545" s="1" t="s">
        <v>2928</v>
      </c>
      <c r="C545" t="s">
        <v>4732</v>
      </c>
      <c r="D545" t="s">
        <v>7164</v>
      </c>
      <c r="E545" t="s">
        <v>5247</v>
      </c>
    </row>
    <row r="546" spans="1:5" ht="15.75" x14ac:dyDescent="0.25">
      <c r="A546" s="1" t="s">
        <v>1826</v>
      </c>
      <c r="B546" s="1" t="s">
        <v>2929</v>
      </c>
      <c r="C546" t="s">
        <v>7129</v>
      </c>
      <c r="D546" t="s">
        <v>7165</v>
      </c>
      <c r="E546" t="s">
        <v>5248</v>
      </c>
    </row>
    <row r="547" spans="1:5" ht="15.75" x14ac:dyDescent="0.25">
      <c r="A547" s="1" t="s">
        <v>1825</v>
      </c>
      <c r="B547" s="1" t="s">
        <v>2930</v>
      </c>
      <c r="C547" t="s">
        <v>6737</v>
      </c>
      <c r="D547" t="s">
        <v>7046</v>
      </c>
      <c r="E547" t="s">
        <v>5249</v>
      </c>
    </row>
    <row r="548" spans="1:5" ht="15.75" x14ac:dyDescent="0.25">
      <c r="A548" s="1" t="s">
        <v>1824</v>
      </c>
      <c r="B548" s="1" t="s">
        <v>2931</v>
      </c>
      <c r="C548" t="s">
        <v>4732</v>
      </c>
      <c r="D548" t="s">
        <v>7166</v>
      </c>
      <c r="E548" t="s">
        <v>5250</v>
      </c>
    </row>
    <row r="549" spans="1:5" ht="15.75" x14ac:dyDescent="0.25">
      <c r="A549" s="1" t="s">
        <v>1823</v>
      </c>
      <c r="B549" s="1" t="s">
        <v>2932</v>
      </c>
      <c r="C549" t="s">
        <v>6737</v>
      </c>
      <c r="D549" t="s">
        <v>7167</v>
      </c>
      <c r="E549" t="s">
        <v>5251</v>
      </c>
    </row>
    <row r="550" spans="1:5" ht="15.75" x14ac:dyDescent="0.25">
      <c r="A550" s="1" t="s">
        <v>1822</v>
      </c>
      <c r="B550" s="1" t="s">
        <v>2933</v>
      </c>
      <c r="C550" t="s">
        <v>6737</v>
      </c>
      <c r="D550" t="s">
        <v>7168</v>
      </c>
      <c r="E550" t="s">
        <v>5252</v>
      </c>
    </row>
    <row r="551" spans="1:5" ht="15.75" x14ac:dyDescent="0.25">
      <c r="A551" s="1" t="s">
        <v>1821</v>
      </c>
      <c r="B551" s="1" t="s">
        <v>2934</v>
      </c>
      <c r="C551" t="s">
        <v>6737</v>
      </c>
      <c r="D551" t="s">
        <v>7169</v>
      </c>
      <c r="E551" t="s">
        <v>5253</v>
      </c>
    </row>
    <row r="552" spans="1:5" ht="15.75" x14ac:dyDescent="0.25">
      <c r="A552" s="1" t="s">
        <v>1820</v>
      </c>
      <c r="B552" s="1" t="s">
        <v>2935</v>
      </c>
      <c r="C552" t="s">
        <v>4732</v>
      </c>
      <c r="D552" t="s">
        <v>7170</v>
      </c>
      <c r="E552" t="s">
        <v>5254</v>
      </c>
    </row>
    <row r="553" spans="1:5" ht="15.75" x14ac:dyDescent="0.25">
      <c r="A553" s="1" t="s">
        <v>1819</v>
      </c>
      <c r="B553" s="1" t="s">
        <v>2936</v>
      </c>
      <c r="C553" t="s">
        <v>6737</v>
      </c>
      <c r="D553" t="s">
        <v>7118</v>
      </c>
      <c r="E553" t="s">
        <v>4911</v>
      </c>
    </row>
    <row r="554" spans="1:5" ht="15.75" x14ac:dyDescent="0.25">
      <c r="A554" s="1" t="s">
        <v>1818</v>
      </c>
      <c r="B554" s="1" t="s">
        <v>2937</v>
      </c>
      <c r="C554" t="s">
        <v>6737</v>
      </c>
      <c r="D554" t="s">
        <v>7171</v>
      </c>
      <c r="E554" t="s">
        <v>5255</v>
      </c>
    </row>
    <row r="555" spans="1:5" ht="15.75" x14ac:dyDescent="0.25">
      <c r="A555" s="1" t="s">
        <v>1817</v>
      </c>
      <c r="B555" s="1" t="s">
        <v>2938</v>
      </c>
      <c r="C555" t="s">
        <v>4732</v>
      </c>
      <c r="D555" t="s">
        <v>7172</v>
      </c>
      <c r="E555" t="s">
        <v>5256</v>
      </c>
    </row>
    <row r="556" spans="1:5" ht="15.75" x14ac:dyDescent="0.25">
      <c r="A556" s="1" t="s">
        <v>1816</v>
      </c>
      <c r="B556" s="1" t="s">
        <v>2939</v>
      </c>
      <c r="C556" t="s">
        <v>6737</v>
      </c>
      <c r="D556" t="s">
        <v>6285</v>
      </c>
      <c r="E556" t="s">
        <v>5257</v>
      </c>
    </row>
    <row r="557" spans="1:5" ht="15.75" x14ac:dyDescent="0.25">
      <c r="A557" s="1" t="s">
        <v>1815</v>
      </c>
      <c r="B557" s="1" t="s">
        <v>2940</v>
      </c>
      <c r="C557" t="s">
        <v>6737</v>
      </c>
      <c r="D557" t="s">
        <v>7173</v>
      </c>
      <c r="E557" t="s">
        <v>5258</v>
      </c>
    </row>
    <row r="558" spans="1:5" ht="15.75" x14ac:dyDescent="0.25">
      <c r="A558" s="1" t="s">
        <v>1814</v>
      </c>
      <c r="B558" s="1" t="s">
        <v>2941</v>
      </c>
      <c r="C558" t="s">
        <v>4732</v>
      </c>
      <c r="D558" t="s">
        <v>7174</v>
      </c>
      <c r="E558" t="s">
        <v>5259</v>
      </c>
    </row>
    <row r="559" spans="1:5" ht="15.75" x14ac:dyDescent="0.25">
      <c r="A559" s="1" t="s">
        <v>1813</v>
      </c>
      <c r="B559" s="1" t="s">
        <v>2942</v>
      </c>
      <c r="C559" t="s">
        <v>6737</v>
      </c>
      <c r="D559" t="s">
        <v>6816</v>
      </c>
      <c r="E559" t="s">
        <v>5260</v>
      </c>
    </row>
    <row r="560" spans="1:5" ht="15.75" x14ac:dyDescent="0.25">
      <c r="A560" s="1" t="s">
        <v>1812</v>
      </c>
      <c r="B560" s="1" t="s">
        <v>2943</v>
      </c>
      <c r="C560" t="s">
        <v>4732</v>
      </c>
      <c r="D560" t="s">
        <v>7175</v>
      </c>
      <c r="E560" t="s">
        <v>5261</v>
      </c>
    </row>
    <row r="561" spans="1:5" ht="15.75" x14ac:dyDescent="0.25">
      <c r="A561" s="1" t="s">
        <v>1811</v>
      </c>
      <c r="B561" s="1" t="s">
        <v>2944</v>
      </c>
      <c r="C561" t="s">
        <v>6737</v>
      </c>
      <c r="D561" t="s">
        <v>7176</v>
      </c>
      <c r="E561" t="s">
        <v>5262</v>
      </c>
    </row>
    <row r="562" spans="1:5" ht="15.75" x14ac:dyDescent="0.25">
      <c r="A562" s="1" t="s">
        <v>1810</v>
      </c>
      <c r="B562" s="1" t="s">
        <v>2945</v>
      </c>
      <c r="C562" t="s">
        <v>4732</v>
      </c>
      <c r="D562" t="s">
        <v>7177</v>
      </c>
      <c r="E562" t="s">
        <v>5263</v>
      </c>
    </row>
    <row r="563" spans="1:5" ht="15.75" x14ac:dyDescent="0.25">
      <c r="A563" s="1" t="s">
        <v>1809</v>
      </c>
      <c r="B563" s="1" t="s">
        <v>2946</v>
      </c>
      <c r="C563" t="s">
        <v>6737</v>
      </c>
      <c r="D563" t="s">
        <v>7178</v>
      </c>
      <c r="E563" t="s">
        <v>5264</v>
      </c>
    </row>
    <row r="564" spans="1:5" ht="15.75" x14ac:dyDescent="0.25">
      <c r="A564" s="1" t="s">
        <v>1808</v>
      </c>
      <c r="B564" s="1" t="s">
        <v>2947</v>
      </c>
      <c r="C564" t="s">
        <v>6737</v>
      </c>
      <c r="D564" t="s">
        <v>7179</v>
      </c>
      <c r="E564" t="s">
        <v>5265</v>
      </c>
    </row>
    <row r="565" spans="1:5" ht="15.75" x14ac:dyDescent="0.25">
      <c r="A565" s="1" t="s">
        <v>1807</v>
      </c>
      <c r="B565" s="1" t="s">
        <v>2948</v>
      </c>
      <c r="C565" t="s">
        <v>4732</v>
      </c>
      <c r="D565" t="s">
        <v>7180</v>
      </c>
      <c r="E565" t="s">
        <v>5266</v>
      </c>
    </row>
    <row r="566" spans="1:5" ht="15.75" x14ac:dyDescent="0.25">
      <c r="A566" s="1" t="s">
        <v>1806</v>
      </c>
      <c r="B566" s="1" t="s">
        <v>2949</v>
      </c>
      <c r="C566" t="s">
        <v>7129</v>
      </c>
      <c r="D566" t="s">
        <v>7181</v>
      </c>
      <c r="E566" t="s">
        <v>5267</v>
      </c>
    </row>
    <row r="567" spans="1:5" ht="15.75" x14ac:dyDescent="0.25">
      <c r="A567" s="1" t="s">
        <v>1805</v>
      </c>
      <c r="B567" s="1" t="s">
        <v>2950</v>
      </c>
      <c r="C567" t="s">
        <v>6737</v>
      </c>
      <c r="D567" t="s">
        <v>7182</v>
      </c>
      <c r="E567" t="s">
        <v>5268</v>
      </c>
    </row>
    <row r="568" spans="1:5" ht="15.75" x14ac:dyDescent="0.25">
      <c r="A568" s="1" t="s">
        <v>1804</v>
      </c>
      <c r="B568" s="1" t="s">
        <v>2951</v>
      </c>
      <c r="C568" t="s">
        <v>4732</v>
      </c>
      <c r="D568" t="s">
        <v>7183</v>
      </c>
      <c r="E568" t="s">
        <v>5269</v>
      </c>
    </row>
    <row r="569" spans="1:5" ht="15.75" x14ac:dyDescent="0.25">
      <c r="A569" s="1" t="s">
        <v>1803</v>
      </c>
      <c r="B569" s="1" t="s">
        <v>2952</v>
      </c>
      <c r="C569" t="s">
        <v>4732</v>
      </c>
      <c r="D569" t="s">
        <v>7184</v>
      </c>
      <c r="E569" t="s">
        <v>5270</v>
      </c>
    </row>
    <row r="570" spans="1:5" ht="15.75" x14ac:dyDescent="0.25">
      <c r="A570" s="1" t="s">
        <v>1802</v>
      </c>
      <c r="B570" s="1" t="s">
        <v>2953</v>
      </c>
      <c r="C570" t="s">
        <v>4732</v>
      </c>
      <c r="D570" t="s">
        <v>7185</v>
      </c>
      <c r="E570" t="s">
        <v>5271</v>
      </c>
    </row>
    <row r="571" spans="1:5" ht="15.75" x14ac:dyDescent="0.25">
      <c r="A571" s="1" t="s">
        <v>1801</v>
      </c>
      <c r="B571" s="1" t="s">
        <v>2954</v>
      </c>
      <c r="C571" t="s">
        <v>6737</v>
      </c>
      <c r="D571" t="s">
        <v>7186</v>
      </c>
      <c r="E571" t="s">
        <v>5272</v>
      </c>
    </row>
    <row r="572" spans="1:5" ht="15.75" x14ac:dyDescent="0.25">
      <c r="A572" s="1" t="s">
        <v>1800</v>
      </c>
      <c r="B572" s="1" t="s">
        <v>2955</v>
      </c>
      <c r="C572" t="s">
        <v>6737</v>
      </c>
      <c r="D572" t="s">
        <v>7187</v>
      </c>
      <c r="E572" t="s">
        <v>5273</v>
      </c>
    </row>
    <row r="573" spans="1:5" ht="15.75" x14ac:dyDescent="0.25">
      <c r="A573" s="1" t="s">
        <v>1799</v>
      </c>
      <c r="B573" s="1" t="s">
        <v>2956</v>
      </c>
      <c r="C573" t="s">
        <v>6737</v>
      </c>
      <c r="D573" t="s">
        <v>6908</v>
      </c>
      <c r="E573" t="s">
        <v>5274</v>
      </c>
    </row>
    <row r="574" spans="1:5" ht="15.75" x14ac:dyDescent="0.25">
      <c r="A574" s="1" t="s">
        <v>1798</v>
      </c>
      <c r="B574" s="1" t="s">
        <v>2957</v>
      </c>
      <c r="C574" t="s">
        <v>7129</v>
      </c>
      <c r="D574" t="s">
        <v>7188</v>
      </c>
      <c r="E574" t="s">
        <v>5275</v>
      </c>
    </row>
    <row r="575" spans="1:5" ht="15.75" x14ac:dyDescent="0.25">
      <c r="A575" s="1" t="s">
        <v>1797</v>
      </c>
      <c r="B575" s="1" t="s">
        <v>2958</v>
      </c>
      <c r="C575" t="s">
        <v>6737</v>
      </c>
      <c r="D575" t="s">
        <v>7189</v>
      </c>
      <c r="E575" t="s">
        <v>5276</v>
      </c>
    </row>
    <row r="576" spans="1:5" ht="15.75" x14ac:dyDescent="0.25">
      <c r="A576" s="1" t="s">
        <v>1796</v>
      </c>
      <c r="B576" s="1" t="s">
        <v>2959</v>
      </c>
      <c r="C576" t="s">
        <v>6737</v>
      </c>
      <c r="D576" t="s">
        <v>7190</v>
      </c>
      <c r="E576" t="s">
        <v>5277</v>
      </c>
    </row>
    <row r="577" spans="1:5" ht="15.75" x14ac:dyDescent="0.25">
      <c r="A577" s="1" t="s">
        <v>1795</v>
      </c>
      <c r="B577" s="1" t="s">
        <v>2960</v>
      </c>
      <c r="C577" t="s">
        <v>4732</v>
      </c>
      <c r="D577" t="s">
        <v>7191</v>
      </c>
      <c r="E577" t="s">
        <v>5278</v>
      </c>
    </row>
    <row r="578" spans="1:5" ht="15.75" x14ac:dyDescent="0.25">
      <c r="A578" s="1" t="s">
        <v>1794</v>
      </c>
      <c r="B578" s="1" t="s">
        <v>2961</v>
      </c>
      <c r="C578" t="s">
        <v>7129</v>
      </c>
      <c r="D578" t="s">
        <v>7192</v>
      </c>
      <c r="E578" t="s">
        <v>5279</v>
      </c>
    </row>
    <row r="579" spans="1:5" ht="15.75" x14ac:dyDescent="0.25">
      <c r="A579" s="1" t="s">
        <v>1793</v>
      </c>
      <c r="B579" s="1" t="s">
        <v>2962</v>
      </c>
      <c r="C579" t="s">
        <v>6737</v>
      </c>
      <c r="D579" t="s">
        <v>7193</v>
      </c>
      <c r="E579" t="s">
        <v>5280</v>
      </c>
    </row>
    <row r="580" spans="1:5" ht="15.75" x14ac:dyDescent="0.25">
      <c r="A580" s="1" t="s">
        <v>1792</v>
      </c>
      <c r="B580" s="1" t="s">
        <v>2963</v>
      </c>
      <c r="C580" t="s">
        <v>4732</v>
      </c>
      <c r="D580" t="s">
        <v>7194</v>
      </c>
      <c r="E580" t="s">
        <v>5281</v>
      </c>
    </row>
    <row r="581" spans="1:5" ht="15.75" x14ac:dyDescent="0.25">
      <c r="A581" s="1" t="s">
        <v>1791</v>
      </c>
      <c r="B581" s="1" t="s">
        <v>2964</v>
      </c>
      <c r="C581" t="s">
        <v>4732</v>
      </c>
      <c r="D581" t="s">
        <v>7195</v>
      </c>
      <c r="E581" t="s">
        <v>5282</v>
      </c>
    </row>
    <row r="582" spans="1:5" ht="15.75" x14ac:dyDescent="0.25">
      <c r="A582" s="1" t="s">
        <v>1790</v>
      </c>
      <c r="B582" s="1" t="s">
        <v>2965</v>
      </c>
      <c r="C582" t="s">
        <v>6737</v>
      </c>
      <c r="D582" t="s">
        <v>7196</v>
      </c>
      <c r="E582" t="s">
        <v>5283</v>
      </c>
    </row>
    <row r="583" spans="1:5" ht="15.75" x14ac:dyDescent="0.25">
      <c r="A583" s="1" t="s">
        <v>1789</v>
      </c>
      <c r="B583" s="1" t="s">
        <v>2966</v>
      </c>
      <c r="C583" t="s">
        <v>6737</v>
      </c>
      <c r="D583" t="s">
        <v>6739</v>
      </c>
      <c r="E583" t="s">
        <v>5284</v>
      </c>
    </row>
    <row r="584" spans="1:5" ht="15.75" x14ac:dyDescent="0.25">
      <c r="A584" s="1" t="s">
        <v>1788</v>
      </c>
      <c r="B584" s="1" t="s">
        <v>2967</v>
      </c>
      <c r="C584" t="s">
        <v>4732</v>
      </c>
      <c r="D584" t="s">
        <v>7197</v>
      </c>
      <c r="E584" t="s">
        <v>5285</v>
      </c>
    </row>
    <row r="585" spans="1:5" ht="15.75" x14ac:dyDescent="0.25">
      <c r="A585" s="1" t="s">
        <v>1787</v>
      </c>
      <c r="B585" s="1" t="s">
        <v>2968</v>
      </c>
      <c r="C585" t="s">
        <v>6737</v>
      </c>
      <c r="D585" t="s">
        <v>7074</v>
      </c>
      <c r="E585" t="s">
        <v>5286</v>
      </c>
    </row>
    <row r="586" spans="1:5" ht="15.75" x14ac:dyDescent="0.25">
      <c r="A586" s="1" t="s">
        <v>1786</v>
      </c>
      <c r="B586" s="1" t="s">
        <v>2969</v>
      </c>
      <c r="C586" t="s">
        <v>4732</v>
      </c>
      <c r="D586" t="s">
        <v>7198</v>
      </c>
      <c r="E586" t="s">
        <v>5287</v>
      </c>
    </row>
    <row r="587" spans="1:5" ht="15.75" x14ac:dyDescent="0.25">
      <c r="A587" s="1" t="s">
        <v>1785</v>
      </c>
      <c r="B587" s="1" t="s">
        <v>2970</v>
      </c>
      <c r="C587" t="s">
        <v>4732</v>
      </c>
      <c r="D587" t="s">
        <v>7037</v>
      </c>
      <c r="E587" t="s">
        <v>5288</v>
      </c>
    </row>
    <row r="588" spans="1:5" ht="15.75" x14ac:dyDescent="0.25">
      <c r="A588" s="1" t="s">
        <v>1784</v>
      </c>
      <c r="B588" s="1" t="s">
        <v>2971</v>
      </c>
      <c r="C588" t="s">
        <v>4732</v>
      </c>
      <c r="D588" t="s">
        <v>7199</v>
      </c>
      <c r="E588" t="s">
        <v>5289</v>
      </c>
    </row>
    <row r="589" spans="1:5" ht="15.75" x14ac:dyDescent="0.25">
      <c r="A589" s="1" t="s">
        <v>1783</v>
      </c>
      <c r="B589" s="1" t="s">
        <v>2972</v>
      </c>
      <c r="C589" t="s">
        <v>4732</v>
      </c>
      <c r="D589" t="s">
        <v>7200</v>
      </c>
      <c r="E589" t="s">
        <v>5290</v>
      </c>
    </row>
    <row r="590" spans="1:5" ht="15.75" x14ac:dyDescent="0.25">
      <c r="A590" s="1" t="s">
        <v>1782</v>
      </c>
      <c r="B590" s="1" t="s">
        <v>2973</v>
      </c>
      <c r="C590" t="s">
        <v>7129</v>
      </c>
      <c r="D590" t="s">
        <v>7201</v>
      </c>
      <c r="E590" t="s">
        <v>4811</v>
      </c>
    </row>
    <row r="591" spans="1:5" ht="15.75" x14ac:dyDescent="0.25">
      <c r="A591" s="1" t="s">
        <v>1781</v>
      </c>
      <c r="B591" s="1" t="s">
        <v>2974</v>
      </c>
      <c r="C591" t="s">
        <v>4732</v>
      </c>
      <c r="D591" t="s">
        <v>7202</v>
      </c>
      <c r="E591" t="s">
        <v>5291</v>
      </c>
    </row>
    <row r="592" spans="1:5" ht="15.75" x14ac:dyDescent="0.25">
      <c r="A592" s="1" t="s">
        <v>1780</v>
      </c>
      <c r="B592" s="1" t="s">
        <v>2975</v>
      </c>
      <c r="C592" t="s">
        <v>6737</v>
      </c>
      <c r="D592" t="s">
        <v>6954</v>
      </c>
      <c r="E592" t="s">
        <v>5292</v>
      </c>
    </row>
    <row r="593" spans="1:5" ht="15.75" x14ac:dyDescent="0.25">
      <c r="A593" s="1" t="s">
        <v>1779</v>
      </c>
      <c r="B593" s="1" t="s">
        <v>2976</v>
      </c>
      <c r="C593" t="s">
        <v>4732</v>
      </c>
      <c r="D593" t="s">
        <v>7203</v>
      </c>
      <c r="E593" t="s">
        <v>4800</v>
      </c>
    </row>
    <row r="594" spans="1:5" ht="15.75" x14ac:dyDescent="0.25">
      <c r="A594" s="1" t="s">
        <v>1778</v>
      </c>
      <c r="B594" s="1" t="s">
        <v>2977</v>
      </c>
      <c r="C594" t="s">
        <v>4732</v>
      </c>
      <c r="D594" t="s">
        <v>7204</v>
      </c>
      <c r="E594" t="s">
        <v>5293</v>
      </c>
    </row>
    <row r="595" spans="1:5" ht="15.75" x14ac:dyDescent="0.25">
      <c r="A595" s="1" t="s">
        <v>1777</v>
      </c>
      <c r="B595" s="1" t="s">
        <v>2978</v>
      </c>
      <c r="C595" t="s">
        <v>7129</v>
      </c>
      <c r="D595" t="s">
        <v>7205</v>
      </c>
      <c r="E595" t="s">
        <v>5294</v>
      </c>
    </row>
    <row r="596" spans="1:5" ht="15.75" x14ac:dyDescent="0.25">
      <c r="A596" s="1" t="s">
        <v>1776</v>
      </c>
      <c r="B596" s="1" t="s">
        <v>2979</v>
      </c>
      <c r="C596" t="s">
        <v>4732</v>
      </c>
      <c r="D596" t="s">
        <v>7206</v>
      </c>
      <c r="E596" t="s">
        <v>5295</v>
      </c>
    </row>
    <row r="597" spans="1:5" ht="15.75" x14ac:dyDescent="0.25">
      <c r="A597" s="1" t="s">
        <v>1775</v>
      </c>
      <c r="B597" s="1" t="s">
        <v>2980</v>
      </c>
      <c r="C597" t="s">
        <v>6737</v>
      </c>
      <c r="D597" t="s">
        <v>7207</v>
      </c>
      <c r="E597" t="s">
        <v>5296</v>
      </c>
    </row>
    <row r="598" spans="1:5" ht="15.75" x14ac:dyDescent="0.25">
      <c r="A598" s="1" t="s">
        <v>1774</v>
      </c>
      <c r="B598" s="1" t="s">
        <v>2981</v>
      </c>
      <c r="C598" t="s">
        <v>6737</v>
      </c>
      <c r="D598" t="s">
        <v>7208</v>
      </c>
      <c r="E598" t="s">
        <v>5297</v>
      </c>
    </row>
    <row r="599" spans="1:5" ht="15.75" x14ac:dyDescent="0.25">
      <c r="A599" s="1" t="s">
        <v>1773</v>
      </c>
      <c r="B599" s="1" t="s">
        <v>2982</v>
      </c>
      <c r="C599" t="s">
        <v>4732</v>
      </c>
      <c r="D599" t="s">
        <v>7209</v>
      </c>
      <c r="E599" t="s">
        <v>5298</v>
      </c>
    </row>
    <row r="600" spans="1:5" ht="15.75" x14ac:dyDescent="0.25">
      <c r="A600" s="1" t="s">
        <v>1772</v>
      </c>
      <c r="B600" s="1" t="s">
        <v>2983</v>
      </c>
      <c r="C600" t="s">
        <v>4732</v>
      </c>
      <c r="D600" t="s">
        <v>7210</v>
      </c>
      <c r="E600" t="s">
        <v>5299</v>
      </c>
    </row>
    <row r="601" spans="1:5" ht="15.75" x14ac:dyDescent="0.25">
      <c r="A601" s="1" t="s">
        <v>1771</v>
      </c>
      <c r="B601" s="1" t="s">
        <v>2984</v>
      </c>
      <c r="C601" t="s">
        <v>6737</v>
      </c>
      <c r="D601" t="s">
        <v>7211</v>
      </c>
      <c r="E601" t="s">
        <v>5300</v>
      </c>
    </row>
    <row r="602" spans="1:5" ht="15.75" x14ac:dyDescent="0.25">
      <c r="A602" s="1" t="s">
        <v>1770</v>
      </c>
      <c r="B602" s="1" t="s">
        <v>2985</v>
      </c>
      <c r="C602" t="s">
        <v>4732</v>
      </c>
      <c r="D602" t="s">
        <v>7212</v>
      </c>
      <c r="E602" t="s">
        <v>5301</v>
      </c>
    </row>
    <row r="603" spans="1:5" ht="15.75" x14ac:dyDescent="0.25">
      <c r="A603" s="1" t="s">
        <v>1769</v>
      </c>
      <c r="B603" s="1" t="s">
        <v>2986</v>
      </c>
      <c r="C603" t="s">
        <v>7129</v>
      </c>
      <c r="D603" t="s">
        <v>7213</v>
      </c>
      <c r="E603" t="s">
        <v>5302</v>
      </c>
    </row>
    <row r="604" spans="1:5" ht="15.75" x14ac:dyDescent="0.25">
      <c r="A604" s="1" t="s">
        <v>1768</v>
      </c>
      <c r="B604" s="1" t="s">
        <v>2987</v>
      </c>
      <c r="C604" t="s">
        <v>7129</v>
      </c>
      <c r="D604" t="s">
        <v>7214</v>
      </c>
      <c r="E604" t="s">
        <v>5303</v>
      </c>
    </row>
    <row r="605" spans="1:5" ht="15.75" x14ac:dyDescent="0.25">
      <c r="A605" s="1" t="s">
        <v>1767</v>
      </c>
      <c r="B605" s="1" t="s">
        <v>2988</v>
      </c>
      <c r="C605" t="s">
        <v>6737</v>
      </c>
      <c r="D605" t="s">
        <v>7196</v>
      </c>
      <c r="E605" t="s">
        <v>5304</v>
      </c>
    </row>
    <row r="606" spans="1:5" ht="15.75" x14ac:dyDescent="0.25">
      <c r="A606" s="1" t="s">
        <v>1766</v>
      </c>
      <c r="B606" s="1" t="s">
        <v>2989</v>
      </c>
      <c r="C606" t="s">
        <v>6737</v>
      </c>
      <c r="D606" t="s">
        <v>7215</v>
      </c>
      <c r="E606" t="s">
        <v>4848</v>
      </c>
    </row>
    <row r="607" spans="1:5" ht="15.75" x14ac:dyDescent="0.25">
      <c r="A607" s="1" t="s">
        <v>1765</v>
      </c>
      <c r="B607" s="1" t="s">
        <v>2990</v>
      </c>
      <c r="C607" t="s">
        <v>6737</v>
      </c>
      <c r="D607" t="s">
        <v>7216</v>
      </c>
      <c r="E607" t="s">
        <v>5305</v>
      </c>
    </row>
    <row r="608" spans="1:5" ht="15.75" x14ac:dyDescent="0.25">
      <c r="A608" s="1" t="s">
        <v>1764</v>
      </c>
      <c r="B608" s="1" t="s">
        <v>2991</v>
      </c>
      <c r="C608" t="s">
        <v>6737</v>
      </c>
      <c r="D608" t="s">
        <v>7217</v>
      </c>
      <c r="E608" t="s">
        <v>5306</v>
      </c>
    </row>
    <row r="609" spans="1:5" ht="15.75" x14ac:dyDescent="0.25">
      <c r="A609" s="1" t="s">
        <v>1763</v>
      </c>
      <c r="B609" s="1" t="s">
        <v>2992</v>
      </c>
      <c r="C609" t="s">
        <v>6737</v>
      </c>
      <c r="D609" t="s">
        <v>7218</v>
      </c>
      <c r="E609" t="s">
        <v>5307</v>
      </c>
    </row>
    <row r="610" spans="1:5" ht="15.75" x14ac:dyDescent="0.25">
      <c r="A610" s="1" t="s">
        <v>1762</v>
      </c>
      <c r="B610" s="1" t="s">
        <v>2993</v>
      </c>
      <c r="C610" t="s">
        <v>6737</v>
      </c>
      <c r="D610" t="s">
        <v>7219</v>
      </c>
      <c r="E610" t="s">
        <v>5308</v>
      </c>
    </row>
    <row r="611" spans="1:5" ht="15.75" x14ac:dyDescent="0.25">
      <c r="A611" s="1" t="s">
        <v>1761</v>
      </c>
      <c r="B611" s="1" t="s">
        <v>2994</v>
      </c>
      <c r="C611" t="s">
        <v>7129</v>
      </c>
      <c r="D611" t="s">
        <v>7220</v>
      </c>
      <c r="E611" t="s">
        <v>5309</v>
      </c>
    </row>
    <row r="612" spans="1:5" ht="15.75" x14ac:dyDescent="0.25">
      <c r="A612" s="1" t="s">
        <v>1760</v>
      </c>
      <c r="B612" s="1" t="s">
        <v>2995</v>
      </c>
      <c r="C612" t="s">
        <v>6737</v>
      </c>
      <c r="D612" t="s">
        <v>7221</v>
      </c>
      <c r="E612" t="s">
        <v>5310</v>
      </c>
    </row>
    <row r="613" spans="1:5" ht="15.75" x14ac:dyDescent="0.25">
      <c r="A613" s="1" t="s">
        <v>1759</v>
      </c>
      <c r="B613" s="1" t="s">
        <v>2996</v>
      </c>
      <c r="C613" t="s">
        <v>4732</v>
      </c>
      <c r="D613" t="s">
        <v>6955</v>
      </c>
      <c r="E613" t="s">
        <v>5311</v>
      </c>
    </row>
    <row r="614" spans="1:5" ht="15.75" x14ac:dyDescent="0.25">
      <c r="A614" s="1" t="s">
        <v>1758</v>
      </c>
      <c r="B614" s="1" t="s">
        <v>2997</v>
      </c>
      <c r="C614" t="s">
        <v>4732</v>
      </c>
      <c r="D614" t="s">
        <v>7222</v>
      </c>
      <c r="E614" t="s">
        <v>5312</v>
      </c>
    </row>
    <row r="615" spans="1:5" ht="15.75" x14ac:dyDescent="0.25">
      <c r="A615" s="1" t="s">
        <v>1757</v>
      </c>
      <c r="B615" s="1" t="s">
        <v>2998</v>
      </c>
      <c r="C615" t="s">
        <v>6737</v>
      </c>
      <c r="D615" t="s">
        <v>7223</v>
      </c>
      <c r="E615" t="s">
        <v>5313</v>
      </c>
    </row>
    <row r="616" spans="1:5" ht="15.75" x14ac:dyDescent="0.25">
      <c r="A616" s="1" t="s">
        <v>1756</v>
      </c>
      <c r="B616" s="1" t="s">
        <v>2999</v>
      </c>
      <c r="C616" t="s">
        <v>4732</v>
      </c>
      <c r="D616" t="s">
        <v>7224</v>
      </c>
      <c r="E616" t="s">
        <v>5314</v>
      </c>
    </row>
    <row r="617" spans="1:5" ht="15.75" x14ac:dyDescent="0.25">
      <c r="A617" s="1" t="s">
        <v>1755</v>
      </c>
      <c r="B617" s="1" t="s">
        <v>3000</v>
      </c>
      <c r="C617" t="s">
        <v>4732</v>
      </c>
      <c r="D617" t="s">
        <v>7225</v>
      </c>
      <c r="E617" t="s">
        <v>4803</v>
      </c>
    </row>
    <row r="618" spans="1:5" ht="15.75" x14ac:dyDescent="0.25">
      <c r="A618" s="1" t="s">
        <v>1754</v>
      </c>
      <c r="B618" s="1" t="s">
        <v>3001</v>
      </c>
      <c r="C618" t="s">
        <v>7129</v>
      </c>
      <c r="D618" t="s">
        <v>7226</v>
      </c>
      <c r="E618" t="s">
        <v>5008</v>
      </c>
    </row>
    <row r="619" spans="1:5" ht="15.75" x14ac:dyDescent="0.25">
      <c r="A619" s="1" t="s">
        <v>1753</v>
      </c>
      <c r="B619" s="1" t="s">
        <v>3002</v>
      </c>
      <c r="C619" t="s">
        <v>4732</v>
      </c>
      <c r="D619" t="s">
        <v>6895</v>
      </c>
      <c r="E619" t="s">
        <v>5315</v>
      </c>
    </row>
    <row r="620" spans="1:5" ht="15.75" x14ac:dyDescent="0.25">
      <c r="A620" s="1" t="s">
        <v>1752</v>
      </c>
      <c r="B620" s="1" t="s">
        <v>3003</v>
      </c>
      <c r="C620" t="s">
        <v>4732</v>
      </c>
      <c r="D620" t="s">
        <v>6938</v>
      </c>
      <c r="E620" t="s">
        <v>5316</v>
      </c>
    </row>
    <row r="621" spans="1:5" ht="15.75" x14ac:dyDescent="0.25">
      <c r="A621" s="1" t="s">
        <v>1751</v>
      </c>
      <c r="B621" s="1" t="s">
        <v>3004</v>
      </c>
      <c r="C621" t="s">
        <v>4732</v>
      </c>
      <c r="D621" t="s">
        <v>7227</v>
      </c>
      <c r="E621" t="s">
        <v>5317</v>
      </c>
    </row>
    <row r="622" spans="1:5" ht="15.75" x14ac:dyDescent="0.25">
      <c r="A622" s="1" t="s">
        <v>1750</v>
      </c>
      <c r="B622" s="1" t="s">
        <v>3005</v>
      </c>
      <c r="C622" t="s">
        <v>7129</v>
      </c>
      <c r="D622" t="s">
        <v>7228</v>
      </c>
      <c r="E622" t="s">
        <v>5318</v>
      </c>
    </row>
    <row r="623" spans="1:5" ht="15.75" x14ac:dyDescent="0.25">
      <c r="A623" s="1" t="s">
        <v>1749</v>
      </c>
      <c r="B623" s="1" t="s">
        <v>3006</v>
      </c>
      <c r="C623" t="s">
        <v>6737</v>
      </c>
      <c r="D623" t="s">
        <v>7229</v>
      </c>
      <c r="E623" t="s">
        <v>5319</v>
      </c>
    </row>
    <row r="624" spans="1:5" ht="15.75" x14ac:dyDescent="0.25">
      <c r="A624" s="1" t="s">
        <v>1748</v>
      </c>
      <c r="B624" s="1" t="s">
        <v>3007</v>
      </c>
      <c r="C624" t="s">
        <v>4732</v>
      </c>
      <c r="D624" t="s">
        <v>7230</v>
      </c>
      <c r="E624" t="s">
        <v>5320</v>
      </c>
    </row>
    <row r="625" spans="1:5" ht="15.75" x14ac:dyDescent="0.25">
      <c r="A625" s="1" t="s">
        <v>1747</v>
      </c>
      <c r="B625" s="1" t="s">
        <v>3008</v>
      </c>
      <c r="C625" t="s">
        <v>6737</v>
      </c>
      <c r="D625" t="s">
        <v>7231</v>
      </c>
      <c r="E625" t="s">
        <v>5321</v>
      </c>
    </row>
    <row r="626" spans="1:5" ht="15.75" x14ac:dyDescent="0.25">
      <c r="A626" s="1" t="s">
        <v>1746</v>
      </c>
      <c r="B626" s="1" t="s">
        <v>3009</v>
      </c>
      <c r="C626" t="s">
        <v>6737</v>
      </c>
      <c r="D626" t="s">
        <v>7232</v>
      </c>
      <c r="E626" t="s">
        <v>5322</v>
      </c>
    </row>
    <row r="627" spans="1:5" ht="15.75" x14ac:dyDescent="0.25">
      <c r="A627" s="1" t="s">
        <v>1745</v>
      </c>
      <c r="B627" s="1" t="s">
        <v>3010</v>
      </c>
      <c r="C627" t="s">
        <v>6737</v>
      </c>
      <c r="D627" t="s">
        <v>7233</v>
      </c>
      <c r="E627" t="s">
        <v>5323</v>
      </c>
    </row>
    <row r="628" spans="1:5" ht="15.75" x14ac:dyDescent="0.25">
      <c r="A628" s="1" t="s">
        <v>1744</v>
      </c>
      <c r="B628" s="1" t="s">
        <v>3011</v>
      </c>
      <c r="C628" t="s">
        <v>6737</v>
      </c>
      <c r="D628" t="s">
        <v>7234</v>
      </c>
      <c r="E628" t="s">
        <v>5324</v>
      </c>
    </row>
    <row r="629" spans="1:5" ht="15.75" x14ac:dyDescent="0.25">
      <c r="A629" s="1" t="s">
        <v>1743</v>
      </c>
      <c r="B629" s="1" t="s">
        <v>3012</v>
      </c>
      <c r="C629" t="s">
        <v>7129</v>
      </c>
      <c r="D629" t="s">
        <v>7235</v>
      </c>
      <c r="E629" t="s">
        <v>5325</v>
      </c>
    </row>
    <row r="630" spans="1:5" ht="15.75" x14ac:dyDescent="0.25">
      <c r="A630" s="1" t="s">
        <v>1742</v>
      </c>
      <c r="B630" s="1" t="s">
        <v>3013</v>
      </c>
      <c r="C630" t="s">
        <v>6737</v>
      </c>
      <c r="D630" t="s">
        <v>7236</v>
      </c>
      <c r="E630" t="s">
        <v>5326</v>
      </c>
    </row>
    <row r="631" spans="1:5" ht="15.75" x14ac:dyDescent="0.25">
      <c r="A631" s="1" t="s">
        <v>1741</v>
      </c>
      <c r="B631" s="1" t="s">
        <v>3014</v>
      </c>
      <c r="C631" t="s">
        <v>4732</v>
      </c>
      <c r="D631" t="s">
        <v>7237</v>
      </c>
      <c r="E631" t="s">
        <v>4998</v>
      </c>
    </row>
    <row r="632" spans="1:5" ht="15.75" x14ac:dyDescent="0.25">
      <c r="A632" s="1" t="s">
        <v>1740</v>
      </c>
      <c r="B632" s="1" t="s">
        <v>3015</v>
      </c>
      <c r="C632" t="s">
        <v>7129</v>
      </c>
      <c r="D632" t="s">
        <v>7238</v>
      </c>
      <c r="E632" t="s">
        <v>5327</v>
      </c>
    </row>
    <row r="633" spans="1:5" ht="15.75" x14ac:dyDescent="0.25">
      <c r="A633" s="1" t="s">
        <v>1739</v>
      </c>
      <c r="B633" s="1" t="s">
        <v>3016</v>
      </c>
      <c r="C633" t="s">
        <v>6737</v>
      </c>
      <c r="D633" t="s">
        <v>6925</v>
      </c>
      <c r="E633" t="s">
        <v>5328</v>
      </c>
    </row>
    <row r="634" spans="1:5" ht="15.75" x14ac:dyDescent="0.25">
      <c r="A634" s="1" t="s">
        <v>1738</v>
      </c>
      <c r="B634" s="1" t="s">
        <v>3017</v>
      </c>
      <c r="C634" t="s">
        <v>6737</v>
      </c>
      <c r="D634" t="s">
        <v>7074</v>
      </c>
      <c r="E634" t="s">
        <v>5329</v>
      </c>
    </row>
    <row r="635" spans="1:5" ht="15.75" x14ac:dyDescent="0.25">
      <c r="A635" s="1" t="s">
        <v>1737</v>
      </c>
      <c r="B635" s="1" t="s">
        <v>3018</v>
      </c>
      <c r="C635" t="s">
        <v>7129</v>
      </c>
      <c r="D635" t="s">
        <v>7239</v>
      </c>
      <c r="E635" t="s">
        <v>5330</v>
      </c>
    </row>
    <row r="636" spans="1:5" ht="15.75" x14ac:dyDescent="0.25">
      <c r="A636" s="1" t="s">
        <v>1736</v>
      </c>
      <c r="B636" s="1" t="s">
        <v>3019</v>
      </c>
      <c r="C636" t="s">
        <v>6737</v>
      </c>
      <c r="D636" t="s">
        <v>7240</v>
      </c>
      <c r="E636" t="s">
        <v>5053</v>
      </c>
    </row>
    <row r="637" spans="1:5" ht="15.75" x14ac:dyDescent="0.25">
      <c r="A637" s="1" t="s">
        <v>1735</v>
      </c>
      <c r="B637" s="1" t="s">
        <v>3020</v>
      </c>
      <c r="C637" t="s">
        <v>7129</v>
      </c>
      <c r="D637" t="s">
        <v>7241</v>
      </c>
      <c r="E637" t="s">
        <v>5331</v>
      </c>
    </row>
    <row r="638" spans="1:5" ht="15.75" x14ac:dyDescent="0.25">
      <c r="A638" s="1" t="s">
        <v>1734</v>
      </c>
      <c r="B638" s="1" t="s">
        <v>3021</v>
      </c>
      <c r="C638" t="s">
        <v>4732</v>
      </c>
      <c r="D638" t="s">
        <v>6945</v>
      </c>
      <c r="E638" t="s">
        <v>5332</v>
      </c>
    </row>
    <row r="639" spans="1:5" ht="15.75" x14ac:dyDescent="0.25">
      <c r="A639" s="1" t="s">
        <v>1733</v>
      </c>
      <c r="B639" s="1" t="s">
        <v>3022</v>
      </c>
      <c r="C639" t="s">
        <v>6737</v>
      </c>
      <c r="D639" t="s">
        <v>6839</v>
      </c>
      <c r="E639" t="s">
        <v>5333</v>
      </c>
    </row>
    <row r="640" spans="1:5" ht="15.75" x14ac:dyDescent="0.25">
      <c r="A640" s="1" t="s">
        <v>1732</v>
      </c>
      <c r="B640" s="1" t="s">
        <v>3023</v>
      </c>
      <c r="C640" t="s">
        <v>4732</v>
      </c>
      <c r="D640" t="s">
        <v>7242</v>
      </c>
      <c r="E640" t="s">
        <v>5334</v>
      </c>
    </row>
    <row r="641" spans="1:5" ht="15.75" x14ac:dyDescent="0.25">
      <c r="A641" s="1" t="s">
        <v>1731</v>
      </c>
      <c r="B641" s="1" t="s">
        <v>3024</v>
      </c>
      <c r="C641" t="s">
        <v>7129</v>
      </c>
      <c r="D641" t="s">
        <v>7243</v>
      </c>
      <c r="E641" t="s">
        <v>4737</v>
      </c>
    </row>
    <row r="642" spans="1:5" ht="15.75" x14ac:dyDescent="0.25">
      <c r="A642" s="1" t="s">
        <v>1730</v>
      </c>
      <c r="B642" s="1" t="s">
        <v>3025</v>
      </c>
      <c r="C642" t="s">
        <v>6737</v>
      </c>
      <c r="D642" t="s">
        <v>7244</v>
      </c>
      <c r="E642" t="s">
        <v>5335</v>
      </c>
    </row>
    <row r="643" spans="1:5" ht="15.75" x14ac:dyDescent="0.25">
      <c r="A643" s="1" t="s">
        <v>1729</v>
      </c>
      <c r="B643" s="1" t="s">
        <v>3026</v>
      </c>
      <c r="C643" t="s">
        <v>4732</v>
      </c>
      <c r="D643" t="s">
        <v>7245</v>
      </c>
      <c r="E643" t="s">
        <v>4797</v>
      </c>
    </row>
    <row r="644" spans="1:5" ht="15.75" x14ac:dyDescent="0.25">
      <c r="A644" s="1" t="s">
        <v>1728</v>
      </c>
      <c r="B644" s="1" t="s">
        <v>3027</v>
      </c>
      <c r="C644" t="s">
        <v>6737</v>
      </c>
      <c r="D644" t="s">
        <v>5302</v>
      </c>
      <c r="E644" t="s">
        <v>5336</v>
      </c>
    </row>
    <row r="645" spans="1:5" ht="15.75" x14ac:dyDescent="0.25">
      <c r="A645" s="1" t="s">
        <v>1727</v>
      </c>
      <c r="B645" s="1" t="s">
        <v>3028</v>
      </c>
      <c r="C645" t="s">
        <v>6737</v>
      </c>
      <c r="D645" t="s">
        <v>7246</v>
      </c>
      <c r="E645" t="s">
        <v>5337</v>
      </c>
    </row>
    <row r="646" spans="1:5" ht="15.75" x14ac:dyDescent="0.25">
      <c r="A646" s="1" t="s">
        <v>1726</v>
      </c>
      <c r="B646" s="1" t="s">
        <v>3029</v>
      </c>
      <c r="C646" t="s">
        <v>4732</v>
      </c>
      <c r="D646" t="s">
        <v>7062</v>
      </c>
      <c r="E646" t="s">
        <v>5338</v>
      </c>
    </row>
    <row r="647" spans="1:5" ht="15.75" x14ac:dyDescent="0.25">
      <c r="A647" s="1" t="s">
        <v>1725</v>
      </c>
      <c r="B647" s="1" t="s">
        <v>3030</v>
      </c>
      <c r="C647" t="s">
        <v>4732</v>
      </c>
      <c r="D647" t="s">
        <v>7247</v>
      </c>
      <c r="E647" t="s">
        <v>5339</v>
      </c>
    </row>
    <row r="648" spans="1:5" ht="15.75" x14ac:dyDescent="0.25">
      <c r="A648" s="1" t="s">
        <v>1724</v>
      </c>
      <c r="B648" s="1" t="s">
        <v>3031</v>
      </c>
      <c r="C648" t="s">
        <v>4732</v>
      </c>
      <c r="D648" t="s">
        <v>7248</v>
      </c>
      <c r="E648" t="s">
        <v>5340</v>
      </c>
    </row>
    <row r="649" spans="1:5" ht="15.75" x14ac:dyDescent="0.25">
      <c r="A649" s="1" t="s">
        <v>1723</v>
      </c>
      <c r="B649" s="1" t="s">
        <v>3032</v>
      </c>
      <c r="C649" t="s">
        <v>6737</v>
      </c>
      <c r="D649" t="s">
        <v>7249</v>
      </c>
      <c r="E649" t="s">
        <v>5341</v>
      </c>
    </row>
    <row r="650" spans="1:5" ht="15.75" x14ac:dyDescent="0.25">
      <c r="A650" s="1" t="s">
        <v>1722</v>
      </c>
      <c r="B650" s="1" t="s">
        <v>3033</v>
      </c>
      <c r="C650" t="s">
        <v>6737</v>
      </c>
      <c r="D650" t="s">
        <v>7063</v>
      </c>
      <c r="E650" t="s">
        <v>5342</v>
      </c>
    </row>
    <row r="651" spans="1:5" ht="15.75" x14ac:dyDescent="0.25">
      <c r="A651" s="1" t="s">
        <v>1721</v>
      </c>
      <c r="B651" s="1" t="s">
        <v>3034</v>
      </c>
      <c r="C651" t="s">
        <v>4732</v>
      </c>
      <c r="D651" t="s">
        <v>7250</v>
      </c>
      <c r="E651" t="s">
        <v>5343</v>
      </c>
    </row>
    <row r="652" spans="1:5" ht="15.75" x14ac:dyDescent="0.25">
      <c r="A652" s="1" t="s">
        <v>1720</v>
      </c>
      <c r="B652" s="1" t="s">
        <v>3035</v>
      </c>
      <c r="C652" t="s">
        <v>6737</v>
      </c>
      <c r="D652" t="s">
        <v>6747</v>
      </c>
      <c r="E652" t="s">
        <v>5344</v>
      </c>
    </row>
    <row r="653" spans="1:5" ht="15.75" x14ac:dyDescent="0.25">
      <c r="A653" s="1" t="s">
        <v>1719</v>
      </c>
      <c r="B653" s="1" t="s">
        <v>3036</v>
      </c>
      <c r="C653" t="s">
        <v>4732</v>
      </c>
      <c r="D653" t="s">
        <v>7251</v>
      </c>
      <c r="E653" t="s">
        <v>5345</v>
      </c>
    </row>
    <row r="654" spans="1:5" ht="15.75" x14ac:dyDescent="0.25">
      <c r="A654" s="1" t="s">
        <v>1718</v>
      </c>
      <c r="B654" s="1" t="s">
        <v>3037</v>
      </c>
      <c r="C654" t="s">
        <v>6737</v>
      </c>
      <c r="D654" t="s">
        <v>7252</v>
      </c>
      <c r="E654" t="s">
        <v>5346</v>
      </c>
    </row>
    <row r="655" spans="1:5" ht="15.75" x14ac:dyDescent="0.25">
      <c r="A655" s="1" t="s">
        <v>1717</v>
      </c>
      <c r="B655" s="1" t="s">
        <v>3038</v>
      </c>
      <c r="C655" t="s">
        <v>6737</v>
      </c>
      <c r="D655" t="s">
        <v>5573</v>
      </c>
      <c r="E655" t="s">
        <v>5347</v>
      </c>
    </row>
    <row r="656" spans="1:5" ht="15.75" x14ac:dyDescent="0.25">
      <c r="A656" s="1" t="s">
        <v>1716</v>
      </c>
      <c r="B656" s="1" t="s">
        <v>3039</v>
      </c>
      <c r="C656" t="s">
        <v>6737</v>
      </c>
      <c r="D656" t="s">
        <v>7253</v>
      </c>
      <c r="E656" t="s">
        <v>5348</v>
      </c>
    </row>
    <row r="657" spans="1:5" ht="15.75" x14ac:dyDescent="0.25">
      <c r="A657" s="1" t="s">
        <v>1715</v>
      </c>
      <c r="B657" s="1" t="s">
        <v>3040</v>
      </c>
      <c r="C657" t="s">
        <v>6737</v>
      </c>
      <c r="D657" t="s">
        <v>7254</v>
      </c>
      <c r="E657" t="s">
        <v>5349</v>
      </c>
    </row>
    <row r="658" spans="1:5" ht="15.75" x14ac:dyDescent="0.25">
      <c r="A658" s="1" t="s">
        <v>1714</v>
      </c>
      <c r="B658" s="1" t="s">
        <v>3041</v>
      </c>
      <c r="C658" t="s">
        <v>4732</v>
      </c>
      <c r="D658" t="s">
        <v>7255</v>
      </c>
      <c r="E658" t="s">
        <v>5350</v>
      </c>
    </row>
    <row r="659" spans="1:5" ht="15.75" x14ac:dyDescent="0.25">
      <c r="A659" s="1" t="s">
        <v>1713</v>
      </c>
      <c r="B659" s="1" t="s">
        <v>3042</v>
      </c>
      <c r="C659" t="s">
        <v>4732</v>
      </c>
      <c r="D659" t="s">
        <v>7256</v>
      </c>
      <c r="E659" t="s">
        <v>5351</v>
      </c>
    </row>
    <row r="660" spans="1:5" ht="15.75" x14ac:dyDescent="0.25">
      <c r="A660" s="1" t="s">
        <v>1712</v>
      </c>
      <c r="B660" s="1" t="s">
        <v>3043</v>
      </c>
      <c r="C660" t="s">
        <v>4732</v>
      </c>
      <c r="D660" t="s">
        <v>7257</v>
      </c>
      <c r="E660" t="s">
        <v>5352</v>
      </c>
    </row>
    <row r="661" spans="1:5" ht="15.75" x14ac:dyDescent="0.25">
      <c r="A661" s="1" t="s">
        <v>1711</v>
      </c>
      <c r="B661" s="1" t="s">
        <v>3044</v>
      </c>
      <c r="C661" t="s">
        <v>4732</v>
      </c>
      <c r="D661" t="s">
        <v>7258</v>
      </c>
      <c r="E661" t="s">
        <v>5353</v>
      </c>
    </row>
    <row r="662" spans="1:5" ht="15.75" x14ac:dyDescent="0.25">
      <c r="A662" s="1" t="s">
        <v>1710</v>
      </c>
      <c r="B662" s="1" t="s">
        <v>3045</v>
      </c>
      <c r="C662" t="s">
        <v>6737</v>
      </c>
      <c r="D662" t="s">
        <v>7259</v>
      </c>
      <c r="E662" t="s">
        <v>5354</v>
      </c>
    </row>
    <row r="663" spans="1:5" ht="15.75" x14ac:dyDescent="0.25">
      <c r="A663" s="1" t="s">
        <v>1709</v>
      </c>
      <c r="B663" s="1" t="s">
        <v>3046</v>
      </c>
      <c r="C663" t="s">
        <v>6737</v>
      </c>
      <c r="D663" t="s">
        <v>7260</v>
      </c>
      <c r="E663" t="s">
        <v>5355</v>
      </c>
    </row>
    <row r="664" spans="1:5" ht="15.75" x14ac:dyDescent="0.25">
      <c r="A664" s="1" t="s">
        <v>1708</v>
      </c>
      <c r="B664" s="1" t="s">
        <v>3047</v>
      </c>
      <c r="C664" t="s">
        <v>6737</v>
      </c>
      <c r="D664" t="s">
        <v>7261</v>
      </c>
      <c r="E664" t="s">
        <v>5356</v>
      </c>
    </row>
    <row r="665" spans="1:5" ht="15.75" x14ac:dyDescent="0.25">
      <c r="A665" s="1" t="s">
        <v>1707</v>
      </c>
      <c r="B665" s="1" t="s">
        <v>3048</v>
      </c>
      <c r="C665" t="s">
        <v>4732</v>
      </c>
      <c r="D665" t="s">
        <v>7262</v>
      </c>
      <c r="E665" t="s">
        <v>5357</v>
      </c>
    </row>
    <row r="666" spans="1:5" ht="15.75" x14ac:dyDescent="0.25">
      <c r="A666" s="1" t="s">
        <v>1706</v>
      </c>
      <c r="B666" s="1" t="s">
        <v>3049</v>
      </c>
      <c r="C666" t="s">
        <v>4732</v>
      </c>
      <c r="D666" t="s">
        <v>7263</v>
      </c>
      <c r="E666" t="s">
        <v>5358</v>
      </c>
    </row>
    <row r="667" spans="1:5" ht="15.75" x14ac:dyDescent="0.25">
      <c r="A667" s="1" t="s">
        <v>1705</v>
      </c>
      <c r="B667" s="1" t="s">
        <v>3050</v>
      </c>
      <c r="C667" t="s">
        <v>6737</v>
      </c>
      <c r="D667" t="s">
        <v>7264</v>
      </c>
      <c r="E667" t="s">
        <v>5359</v>
      </c>
    </row>
    <row r="668" spans="1:5" ht="15.75" x14ac:dyDescent="0.25">
      <c r="A668" s="1" t="s">
        <v>1704</v>
      </c>
      <c r="B668" s="1" t="s">
        <v>3051</v>
      </c>
      <c r="C668" t="s">
        <v>7129</v>
      </c>
      <c r="D668" t="s">
        <v>7265</v>
      </c>
      <c r="E668" t="s">
        <v>5360</v>
      </c>
    </row>
    <row r="669" spans="1:5" ht="15.75" x14ac:dyDescent="0.25">
      <c r="A669" s="1" t="s">
        <v>1703</v>
      </c>
      <c r="B669" s="1" t="s">
        <v>3052</v>
      </c>
      <c r="C669" t="s">
        <v>7129</v>
      </c>
      <c r="D669" t="s">
        <v>7266</v>
      </c>
      <c r="E669" t="s">
        <v>5361</v>
      </c>
    </row>
    <row r="670" spans="1:5" ht="15.75" x14ac:dyDescent="0.25">
      <c r="A670" s="1" t="s">
        <v>1702</v>
      </c>
      <c r="B670" s="1" t="s">
        <v>3053</v>
      </c>
      <c r="C670" t="s">
        <v>6737</v>
      </c>
      <c r="D670" t="s">
        <v>6894</v>
      </c>
      <c r="E670" t="s">
        <v>5362</v>
      </c>
    </row>
    <row r="671" spans="1:5" ht="15.75" x14ac:dyDescent="0.25">
      <c r="A671" s="1" t="s">
        <v>1701</v>
      </c>
      <c r="B671" s="1" t="s">
        <v>3054</v>
      </c>
      <c r="C671" t="s">
        <v>7129</v>
      </c>
      <c r="D671" t="s">
        <v>7267</v>
      </c>
      <c r="E671" t="s">
        <v>5085</v>
      </c>
    </row>
    <row r="672" spans="1:5" ht="15.75" x14ac:dyDescent="0.25">
      <c r="A672" s="1" t="s">
        <v>1700</v>
      </c>
      <c r="B672" s="1" t="s">
        <v>3055</v>
      </c>
      <c r="C672" t="s">
        <v>6737</v>
      </c>
      <c r="D672" t="s">
        <v>7268</v>
      </c>
      <c r="E672" t="s">
        <v>5363</v>
      </c>
    </row>
    <row r="673" spans="1:5" ht="15.75" x14ac:dyDescent="0.25">
      <c r="A673" s="1" t="s">
        <v>1699</v>
      </c>
      <c r="B673" s="1" t="s">
        <v>3056</v>
      </c>
      <c r="C673" t="s">
        <v>4732</v>
      </c>
      <c r="D673" t="s">
        <v>7269</v>
      </c>
      <c r="E673" t="s">
        <v>5364</v>
      </c>
    </row>
    <row r="674" spans="1:5" ht="15.75" x14ac:dyDescent="0.25">
      <c r="A674" s="1" t="s">
        <v>1698</v>
      </c>
      <c r="B674" s="1" t="s">
        <v>3057</v>
      </c>
      <c r="C674" t="s">
        <v>4732</v>
      </c>
      <c r="D674" t="s">
        <v>7270</v>
      </c>
      <c r="E674" t="s">
        <v>5365</v>
      </c>
    </row>
    <row r="675" spans="1:5" ht="15.75" x14ac:dyDescent="0.25">
      <c r="A675" s="1" t="s">
        <v>1697</v>
      </c>
      <c r="B675" s="1" t="s">
        <v>3058</v>
      </c>
      <c r="C675" t="s">
        <v>4732</v>
      </c>
      <c r="D675" t="s">
        <v>7271</v>
      </c>
      <c r="E675" t="s">
        <v>5366</v>
      </c>
    </row>
    <row r="676" spans="1:5" ht="15.75" x14ac:dyDescent="0.25">
      <c r="A676" s="1" t="s">
        <v>1696</v>
      </c>
      <c r="B676" s="1" t="s">
        <v>3059</v>
      </c>
      <c r="C676" t="s">
        <v>4732</v>
      </c>
      <c r="D676" t="s">
        <v>7272</v>
      </c>
      <c r="E676" t="s">
        <v>5367</v>
      </c>
    </row>
    <row r="677" spans="1:5" ht="15.75" x14ac:dyDescent="0.25">
      <c r="A677" s="1" t="s">
        <v>1695</v>
      </c>
      <c r="B677" s="1" t="s">
        <v>3060</v>
      </c>
      <c r="C677" t="s">
        <v>4732</v>
      </c>
      <c r="D677" t="s">
        <v>7273</v>
      </c>
      <c r="E677" t="s">
        <v>5368</v>
      </c>
    </row>
    <row r="678" spans="1:5" ht="15.75" x14ac:dyDescent="0.25">
      <c r="A678" s="1" t="s">
        <v>1694</v>
      </c>
      <c r="B678" s="1" t="s">
        <v>3061</v>
      </c>
      <c r="C678" t="s">
        <v>7129</v>
      </c>
      <c r="D678" t="s">
        <v>7274</v>
      </c>
      <c r="E678" t="s">
        <v>5369</v>
      </c>
    </row>
    <row r="679" spans="1:5" ht="15.75" x14ac:dyDescent="0.25">
      <c r="A679" s="1" t="s">
        <v>1693</v>
      </c>
      <c r="B679" s="1" t="s">
        <v>3062</v>
      </c>
      <c r="C679" t="s">
        <v>4732</v>
      </c>
      <c r="D679" t="s">
        <v>7275</v>
      </c>
      <c r="E679" t="s">
        <v>5370</v>
      </c>
    </row>
    <row r="680" spans="1:5" ht="15.75" x14ac:dyDescent="0.25">
      <c r="A680" s="1" t="s">
        <v>1692</v>
      </c>
      <c r="B680" s="1" t="s">
        <v>3063</v>
      </c>
      <c r="C680" t="s">
        <v>6737</v>
      </c>
      <c r="D680" t="s">
        <v>7276</v>
      </c>
      <c r="E680" t="s">
        <v>5371</v>
      </c>
    </row>
    <row r="681" spans="1:5" ht="15.75" x14ac:dyDescent="0.25">
      <c r="A681" s="1" t="s">
        <v>1691</v>
      </c>
      <c r="B681" s="1" t="s">
        <v>3064</v>
      </c>
      <c r="C681" t="s">
        <v>6737</v>
      </c>
      <c r="D681" t="s">
        <v>7061</v>
      </c>
      <c r="E681" t="s">
        <v>5372</v>
      </c>
    </row>
    <row r="682" spans="1:5" ht="15.75" x14ac:dyDescent="0.25">
      <c r="A682" s="1" t="s">
        <v>1690</v>
      </c>
      <c r="B682" s="1" t="s">
        <v>3065</v>
      </c>
      <c r="C682" t="s">
        <v>4732</v>
      </c>
      <c r="D682" t="s">
        <v>7277</v>
      </c>
      <c r="E682" t="s">
        <v>5373</v>
      </c>
    </row>
    <row r="683" spans="1:5" ht="15.75" x14ac:dyDescent="0.25">
      <c r="A683" s="1" t="s">
        <v>1689</v>
      </c>
      <c r="B683" s="1" t="s">
        <v>3066</v>
      </c>
      <c r="C683" t="s">
        <v>7129</v>
      </c>
      <c r="D683" t="s">
        <v>7278</v>
      </c>
      <c r="E683" t="s">
        <v>5374</v>
      </c>
    </row>
    <row r="684" spans="1:5" ht="15.75" x14ac:dyDescent="0.25">
      <c r="A684" s="1" t="s">
        <v>1688</v>
      </c>
      <c r="B684" s="1" t="s">
        <v>3067</v>
      </c>
      <c r="C684" t="s">
        <v>4732</v>
      </c>
      <c r="D684" t="s">
        <v>6818</v>
      </c>
      <c r="E684" t="s">
        <v>5375</v>
      </c>
    </row>
    <row r="685" spans="1:5" ht="15.75" x14ac:dyDescent="0.25">
      <c r="A685" s="1" t="s">
        <v>1687</v>
      </c>
      <c r="B685" s="1" t="s">
        <v>3068</v>
      </c>
      <c r="C685" t="s">
        <v>4732</v>
      </c>
      <c r="D685" t="s">
        <v>7279</v>
      </c>
      <c r="E685" t="s">
        <v>5376</v>
      </c>
    </row>
    <row r="686" spans="1:5" ht="15.75" x14ac:dyDescent="0.25">
      <c r="A686" s="1" t="s">
        <v>1686</v>
      </c>
      <c r="B686" s="1" t="s">
        <v>3069</v>
      </c>
      <c r="C686" t="s">
        <v>6737</v>
      </c>
      <c r="D686" t="s">
        <v>7280</v>
      </c>
      <c r="E686" t="s">
        <v>5377</v>
      </c>
    </row>
    <row r="687" spans="1:5" ht="15.75" x14ac:dyDescent="0.25">
      <c r="A687" s="1" t="s">
        <v>1685</v>
      </c>
      <c r="B687" s="1" t="s">
        <v>3070</v>
      </c>
      <c r="C687" t="s">
        <v>6737</v>
      </c>
      <c r="D687" t="s">
        <v>7281</v>
      </c>
      <c r="E687" t="s">
        <v>5378</v>
      </c>
    </row>
    <row r="688" spans="1:5" ht="15.75" x14ac:dyDescent="0.25">
      <c r="A688" s="1" t="s">
        <v>1684</v>
      </c>
      <c r="B688" s="1" t="s">
        <v>3071</v>
      </c>
      <c r="C688" t="s">
        <v>4732</v>
      </c>
      <c r="D688" t="s">
        <v>7282</v>
      </c>
      <c r="E688" t="s">
        <v>5379</v>
      </c>
    </row>
    <row r="689" spans="1:5" ht="15.75" x14ac:dyDescent="0.25">
      <c r="A689" s="1" t="s">
        <v>1683</v>
      </c>
      <c r="B689" s="1" t="s">
        <v>3072</v>
      </c>
      <c r="C689" t="s">
        <v>4732</v>
      </c>
      <c r="D689" t="s">
        <v>7283</v>
      </c>
      <c r="E689" t="s">
        <v>5380</v>
      </c>
    </row>
    <row r="690" spans="1:5" ht="15.75" x14ac:dyDescent="0.25">
      <c r="A690" s="1" t="s">
        <v>1682</v>
      </c>
      <c r="B690" s="1" t="s">
        <v>3073</v>
      </c>
      <c r="C690" t="s">
        <v>4732</v>
      </c>
      <c r="D690" t="s">
        <v>7284</v>
      </c>
      <c r="E690" t="s">
        <v>5381</v>
      </c>
    </row>
    <row r="691" spans="1:5" ht="15.75" x14ac:dyDescent="0.25">
      <c r="A691" s="1" t="s">
        <v>1681</v>
      </c>
      <c r="B691" s="1" t="s">
        <v>3074</v>
      </c>
      <c r="C691" t="s">
        <v>4732</v>
      </c>
      <c r="D691" t="s">
        <v>7285</v>
      </c>
      <c r="E691" t="s">
        <v>5382</v>
      </c>
    </row>
    <row r="692" spans="1:5" ht="15.75" x14ac:dyDescent="0.25">
      <c r="A692" s="1" t="s">
        <v>1680</v>
      </c>
      <c r="B692" s="1" t="s">
        <v>3075</v>
      </c>
      <c r="C692" t="s">
        <v>4732</v>
      </c>
      <c r="D692" t="s">
        <v>7286</v>
      </c>
      <c r="E692" t="s">
        <v>5383</v>
      </c>
    </row>
    <row r="693" spans="1:5" ht="15.75" x14ac:dyDescent="0.25">
      <c r="A693" s="1" t="s">
        <v>1679</v>
      </c>
      <c r="B693" s="1" t="s">
        <v>3076</v>
      </c>
      <c r="C693" t="s">
        <v>6737</v>
      </c>
      <c r="D693" t="s">
        <v>7287</v>
      </c>
      <c r="E693" t="s">
        <v>5384</v>
      </c>
    </row>
    <row r="694" spans="1:5" ht="15.75" x14ac:dyDescent="0.25">
      <c r="A694" s="1" t="s">
        <v>1678</v>
      </c>
      <c r="B694" s="1" t="s">
        <v>3077</v>
      </c>
      <c r="C694" t="s">
        <v>7129</v>
      </c>
      <c r="D694" t="s">
        <v>7288</v>
      </c>
      <c r="E694" t="s">
        <v>5385</v>
      </c>
    </row>
    <row r="695" spans="1:5" ht="15.75" x14ac:dyDescent="0.25">
      <c r="A695" s="1" t="s">
        <v>1677</v>
      </c>
      <c r="B695" s="1" t="s">
        <v>3078</v>
      </c>
      <c r="C695" t="s">
        <v>4732</v>
      </c>
      <c r="D695" t="s">
        <v>7289</v>
      </c>
      <c r="E695" t="s">
        <v>5386</v>
      </c>
    </row>
    <row r="696" spans="1:5" ht="15.75" x14ac:dyDescent="0.25">
      <c r="A696" s="1" t="s">
        <v>1676</v>
      </c>
      <c r="B696" s="1" t="s">
        <v>3079</v>
      </c>
      <c r="C696" t="s">
        <v>6737</v>
      </c>
      <c r="D696" t="s">
        <v>6381</v>
      </c>
      <c r="E696" t="s">
        <v>5387</v>
      </c>
    </row>
    <row r="697" spans="1:5" ht="15.75" x14ac:dyDescent="0.25">
      <c r="A697" s="1" t="s">
        <v>1675</v>
      </c>
      <c r="B697" s="1" t="s">
        <v>3080</v>
      </c>
      <c r="C697" t="s">
        <v>6737</v>
      </c>
      <c r="D697" t="s">
        <v>7290</v>
      </c>
      <c r="E697" t="s">
        <v>5388</v>
      </c>
    </row>
    <row r="698" spans="1:5" ht="15.75" x14ac:dyDescent="0.25">
      <c r="A698" s="1" t="s">
        <v>1674</v>
      </c>
      <c r="B698" s="1" t="s">
        <v>3081</v>
      </c>
      <c r="C698" t="s">
        <v>6737</v>
      </c>
      <c r="D698" t="s">
        <v>7291</v>
      </c>
      <c r="E698" t="s">
        <v>5389</v>
      </c>
    </row>
    <row r="699" spans="1:5" ht="15.75" x14ac:dyDescent="0.25">
      <c r="A699" s="1" t="s">
        <v>1673</v>
      </c>
      <c r="B699" s="1" t="s">
        <v>3082</v>
      </c>
      <c r="C699" t="s">
        <v>4732</v>
      </c>
      <c r="D699" t="s">
        <v>6807</v>
      </c>
      <c r="E699" t="s">
        <v>5390</v>
      </c>
    </row>
    <row r="700" spans="1:5" ht="15.75" x14ac:dyDescent="0.25">
      <c r="A700" s="1" t="s">
        <v>1672</v>
      </c>
      <c r="B700" s="1" t="s">
        <v>3083</v>
      </c>
      <c r="C700" t="s">
        <v>4732</v>
      </c>
      <c r="D700" t="s">
        <v>7292</v>
      </c>
      <c r="E700" t="s">
        <v>5391</v>
      </c>
    </row>
    <row r="701" spans="1:5" ht="15.75" x14ac:dyDescent="0.25">
      <c r="A701" s="1" t="s">
        <v>1671</v>
      </c>
      <c r="B701" s="1" t="s">
        <v>3084</v>
      </c>
      <c r="C701" t="s">
        <v>6737</v>
      </c>
      <c r="D701" t="s">
        <v>7293</v>
      </c>
      <c r="E701" t="s">
        <v>5392</v>
      </c>
    </row>
    <row r="702" spans="1:5" ht="15.75" x14ac:dyDescent="0.25">
      <c r="A702" s="1" t="s">
        <v>1670</v>
      </c>
      <c r="B702" s="1" t="s">
        <v>3085</v>
      </c>
      <c r="C702" t="s">
        <v>7129</v>
      </c>
      <c r="D702" t="s">
        <v>7294</v>
      </c>
      <c r="E702" t="s">
        <v>5393</v>
      </c>
    </row>
    <row r="703" spans="1:5" ht="15.75" x14ac:dyDescent="0.25">
      <c r="A703" s="1" t="s">
        <v>1669</v>
      </c>
      <c r="B703" s="1" t="s">
        <v>3086</v>
      </c>
      <c r="C703" t="s">
        <v>6737</v>
      </c>
      <c r="D703" t="s">
        <v>7295</v>
      </c>
      <c r="E703" t="s">
        <v>5394</v>
      </c>
    </row>
    <row r="704" spans="1:5" ht="15.75" x14ac:dyDescent="0.25">
      <c r="A704" s="1" t="s">
        <v>1668</v>
      </c>
      <c r="B704" s="1" t="s">
        <v>3087</v>
      </c>
      <c r="C704" t="s">
        <v>6737</v>
      </c>
      <c r="D704" t="s">
        <v>7296</v>
      </c>
      <c r="E704" t="s">
        <v>5395</v>
      </c>
    </row>
    <row r="705" spans="1:5" ht="15.75" x14ac:dyDescent="0.25">
      <c r="A705" s="1" t="s">
        <v>1667</v>
      </c>
      <c r="B705" s="1" t="s">
        <v>3088</v>
      </c>
      <c r="C705" t="s">
        <v>4732</v>
      </c>
      <c r="D705" t="s">
        <v>6803</v>
      </c>
      <c r="E705" t="s">
        <v>5396</v>
      </c>
    </row>
    <row r="706" spans="1:5" ht="15.75" x14ac:dyDescent="0.25">
      <c r="A706" s="1" t="s">
        <v>1666</v>
      </c>
      <c r="B706" s="1" t="s">
        <v>3089</v>
      </c>
      <c r="C706" t="s">
        <v>4732</v>
      </c>
      <c r="D706" t="s">
        <v>7297</v>
      </c>
      <c r="E706" t="s">
        <v>5397</v>
      </c>
    </row>
    <row r="707" spans="1:5" ht="15.75" x14ac:dyDescent="0.25">
      <c r="A707" s="1" t="s">
        <v>1665</v>
      </c>
      <c r="B707" s="1" t="s">
        <v>3090</v>
      </c>
      <c r="C707" t="s">
        <v>6737</v>
      </c>
      <c r="D707" t="s">
        <v>7298</v>
      </c>
      <c r="E707" t="s">
        <v>5398</v>
      </c>
    </row>
    <row r="708" spans="1:5" ht="15.75" x14ac:dyDescent="0.25">
      <c r="A708" s="1" t="s">
        <v>1664</v>
      </c>
      <c r="B708" s="1" t="s">
        <v>3091</v>
      </c>
      <c r="C708" t="s">
        <v>4732</v>
      </c>
      <c r="D708" t="s">
        <v>7083</v>
      </c>
      <c r="E708" t="s">
        <v>5399</v>
      </c>
    </row>
    <row r="709" spans="1:5" ht="15.75" x14ac:dyDescent="0.25">
      <c r="A709" s="1" t="s">
        <v>1663</v>
      </c>
      <c r="B709" s="1" t="s">
        <v>3092</v>
      </c>
      <c r="C709" t="s">
        <v>7129</v>
      </c>
      <c r="D709" t="s">
        <v>7181</v>
      </c>
      <c r="E709" t="s">
        <v>5189</v>
      </c>
    </row>
    <row r="710" spans="1:5" ht="15.75" x14ac:dyDescent="0.25">
      <c r="A710" s="1" t="s">
        <v>1662</v>
      </c>
      <c r="B710" s="1" t="s">
        <v>3093</v>
      </c>
      <c r="C710" t="s">
        <v>7129</v>
      </c>
      <c r="D710" t="s">
        <v>7299</v>
      </c>
      <c r="E710" t="s">
        <v>5400</v>
      </c>
    </row>
    <row r="711" spans="1:5" ht="15.75" x14ac:dyDescent="0.25">
      <c r="A711" s="1" t="s">
        <v>1661</v>
      </c>
      <c r="B711" s="1" t="s">
        <v>3094</v>
      </c>
      <c r="C711" t="s">
        <v>4732</v>
      </c>
      <c r="D711" t="s">
        <v>7300</v>
      </c>
      <c r="E711" t="s">
        <v>5401</v>
      </c>
    </row>
    <row r="712" spans="1:5" ht="15.75" x14ac:dyDescent="0.25">
      <c r="A712" s="1" t="s">
        <v>1660</v>
      </c>
      <c r="B712" s="1" t="s">
        <v>3095</v>
      </c>
      <c r="C712" t="s">
        <v>4732</v>
      </c>
      <c r="D712" t="s">
        <v>7301</v>
      </c>
      <c r="E712" t="s">
        <v>5402</v>
      </c>
    </row>
    <row r="713" spans="1:5" ht="15.75" x14ac:dyDescent="0.25">
      <c r="A713" s="1" t="s">
        <v>1659</v>
      </c>
      <c r="B713" s="1" t="s">
        <v>3096</v>
      </c>
      <c r="C713" t="s">
        <v>4732</v>
      </c>
      <c r="D713" t="s">
        <v>7302</v>
      </c>
      <c r="E713" t="s">
        <v>5403</v>
      </c>
    </row>
    <row r="714" spans="1:5" ht="15.75" x14ac:dyDescent="0.25">
      <c r="A714" s="1" t="s">
        <v>1658</v>
      </c>
      <c r="B714" s="1" t="s">
        <v>3097</v>
      </c>
      <c r="C714" t="s">
        <v>6737</v>
      </c>
      <c r="D714" t="s">
        <v>7303</v>
      </c>
      <c r="E714" t="s">
        <v>5404</v>
      </c>
    </row>
    <row r="715" spans="1:5" ht="15.75" x14ac:dyDescent="0.25">
      <c r="A715" s="1" t="s">
        <v>1657</v>
      </c>
      <c r="B715" s="1" t="s">
        <v>3098</v>
      </c>
      <c r="C715" t="s">
        <v>7129</v>
      </c>
      <c r="D715" t="s">
        <v>7304</v>
      </c>
      <c r="E715" t="s">
        <v>5405</v>
      </c>
    </row>
    <row r="716" spans="1:5" ht="15.75" x14ac:dyDescent="0.25">
      <c r="A716" s="1" t="s">
        <v>1656</v>
      </c>
      <c r="B716" s="1" t="s">
        <v>3099</v>
      </c>
      <c r="C716" t="s">
        <v>7129</v>
      </c>
      <c r="D716" t="s">
        <v>7305</v>
      </c>
      <c r="E716" t="s">
        <v>4797</v>
      </c>
    </row>
    <row r="717" spans="1:5" ht="15.75" x14ac:dyDescent="0.25">
      <c r="A717" s="1" t="s">
        <v>1655</v>
      </c>
      <c r="B717" s="1" t="s">
        <v>3100</v>
      </c>
      <c r="C717" t="s">
        <v>4732</v>
      </c>
      <c r="D717" t="s">
        <v>7306</v>
      </c>
      <c r="E717" t="s">
        <v>5406</v>
      </c>
    </row>
    <row r="718" spans="1:5" ht="15.75" x14ac:dyDescent="0.25">
      <c r="A718" s="1" t="s">
        <v>1654</v>
      </c>
      <c r="B718" s="1" t="s">
        <v>3101</v>
      </c>
      <c r="C718" t="s">
        <v>4732</v>
      </c>
      <c r="D718" t="s">
        <v>7307</v>
      </c>
      <c r="E718" t="s">
        <v>5407</v>
      </c>
    </row>
    <row r="719" spans="1:5" ht="15.75" x14ac:dyDescent="0.25">
      <c r="A719" s="1" t="s">
        <v>1653</v>
      </c>
      <c r="B719" s="1" t="s">
        <v>3102</v>
      </c>
      <c r="C719" t="s">
        <v>6737</v>
      </c>
      <c r="D719" t="s">
        <v>7308</v>
      </c>
      <c r="E719" t="s">
        <v>5408</v>
      </c>
    </row>
    <row r="720" spans="1:5" ht="15.75" x14ac:dyDescent="0.25">
      <c r="A720" s="1" t="s">
        <v>1652</v>
      </c>
      <c r="B720" s="1" t="s">
        <v>3103</v>
      </c>
      <c r="C720" t="s">
        <v>6737</v>
      </c>
      <c r="D720" t="s">
        <v>7309</v>
      </c>
      <c r="E720" t="s">
        <v>5409</v>
      </c>
    </row>
    <row r="721" spans="1:5" ht="15.75" x14ac:dyDescent="0.25">
      <c r="A721" s="1" t="s">
        <v>1651</v>
      </c>
      <c r="B721" s="1" t="s">
        <v>3104</v>
      </c>
      <c r="C721" t="s">
        <v>6737</v>
      </c>
      <c r="D721" t="s">
        <v>7310</v>
      </c>
      <c r="E721" t="s">
        <v>5410</v>
      </c>
    </row>
    <row r="722" spans="1:5" ht="15.75" x14ac:dyDescent="0.25">
      <c r="A722" s="1" t="s">
        <v>1650</v>
      </c>
      <c r="B722" s="1" t="s">
        <v>3105</v>
      </c>
      <c r="C722" t="s">
        <v>4732</v>
      </c>
      <c r="D722" t="s">
        <v>6764</v>
      </c>
      <c r="E722" t="s">
        <v>5411</v>
      </c>
    </row>
    <row r="723" spans="1:5" ht="15.75" x14ac:dyDescent="0.25">
      <c r="A723" s="1" t="s">
        <v>1649</v>
      </c>
      <c r="B723" s="1" t="s">
        <v>3106</v>
      </c>
      <c r="C723" t="s">
        <v>4732</v>
      </c>
      <c r="D723" t="s">
        <v>7072</v>
      </c>
      <c r="E723" t="s">
        <v>5412</v>
      </c>
    </row>
    <row r="724" spans="1:5" ht="15.75" x14ac:dyDescent="0.25">
      <c r="A724" s="1" t="s">
        <v>1648</v>
      </c>
      <c r="B724" s="1" t="s">
        <v>3107</v>
      </c>
      <c r="C724" t="s">
        <v>4732</v>
      </c>
      <c r="D724" t="s">
        <v>7311</v>
      </c>
      <c r="E724" t="s">
        <v>5413</v>
      </c>
    </row>
    <row r="725" spans="1:5" ht="15.75" x14ac:dyDescent="0.25">
      <c r="A725" s="1" t="s">
        <v>1647</v>
      </c>
      <c r="B725" s="1" t="s">
        <v>3108</v>
      </c>
      <c r="C725" t="s">
        <v>7129</v>
      </c>
      <c r="D725" t="s">
        <v>7312</v>
      </c>
      <c r="E725" t="s">
        <v>5414</v>
      </c>
    </row>
    <row r="726" spans="1:5" ht="15.75" x14ac:dyDescent="0.25">
      <c r="A726" s="1" t="s">
        <v>1646</v>
      </c>
      <c r="B726" s="1" t="s">
        <v>3109</v>
      </c>
      <c r="C726" t="s">
        <v>6737</v>
      </c>
      <c r="D726" t="s">
        <v>7313</v>
      </c>
      <c r="E726" t="s">
        <v>5415</v>
      </c>
    </row>
    <row r="727" spans="1:5" ht="15.75" x14ac:dyDescent="0.25">
      <c r="A727" s="1" t="s">
        <v>1645</v>
      </c>
      <c r="B727" s="1" t="s">
        <v>3110</v>
      </c>
      <c r="C727" t="s">
        <v>6737</v>
      </c>
      <c r="D727" t="s">
        <v>6966</v>
      </c>
      <c r="E727" t="s">
        <v>4821</v>
      </c>
    </row>
    <row r="728" spans="1:5" ht="15.75" x14ac:dyDescent="0.25">
      <c r="A728" s="1" t="s">
        <v>1644</v>
      </c>
      <c r="B728" s="1" t="s">
        <v>3111</v>
      </c>
      <c r="C728" t="s">
        <v>6737</v>
      </c>
      <c r="D728" t="s">
        <v>6755</v>
      </c>
      <c r="E728" t="s">
        <v>5416</v>
      </c>
    </row>
    <row r="729" spans="1:5" ht="15.75" x14ac:dyDescent="0.25">
      <c r="A729" s="1" t="s">
        <v>1643</v>
      </c>
      <c r="B729" s="1" t="s">
        <v>3112</v>
      </c>
      <c r="C729" t="s">
        <v>6737</v>
      </c>
      <c r="D729" t="s">
        <v>7314</v>
      </c>
      <c r="E729" t="s">
        <v>5417</v>
      </c>
    </row>
    <row r="730" spans="1:5" ht="15.75" x14ac:dyDescent="0.25">
      <c r="A730" s="1" t="s">
        <v>1642</v>
      </c>
      <c r="B730" s="1" t="s">
        <v>3113</v>
      </c>
      <c r="C730" t="s">
        <v>6737</v>
      </c>
      <c r="D730" t="s">
        <v>7315</v>
      </c>
      <c r="E730" t="s">
        <v>5409</v>
      </c>
    </row>
    <row r="731" spans="1:5" ht="15.75" x14ac:dyDescent="0.25">
      <c r="A731" s="1" t="s">
        <v>1641</v>
      </c>
      <c r="B731" s="1" t="s">
        <v>3114</v>
      </c>
      <c r="C731" t="s">
        <v>4732</v>
      </c>
      <c r="D731" t="s">
        <v>7316</v>
      </c>
      <c r="E731" t="s">
        <v>5418</v>
      </c>
    </row>
    <row r="732" spans="1:5" ht="15.75" x14ac:dyDescent="0.25">
      <c r="A732" s="1" t="s">
        <v>1640</v>
      </c>
      <c r="B732" s="1" t="s">
        <v>3115</v>
      </c>
      <c r="C732" t="s">
        <v>4732</v>
      </c>
      <c r="D732" t="s">
        <v>6889</v>
      </c>
      <c r="E732" t="s">
        <v>5419</v>
      </c>
    </row>
    <row r="733" spans="1:5" ht="15.75" x14ac:dyDescent="0.25">
      <c r="A733" s="1" t="s">
        <v>1639</v>
      </c>
      <c r="B733" s="1" t="s">
        <v>3116</v>
      </c>
      <c r="C733" t="s">
        <v>6737</v>
      </c>
      <c r="D733" t="s">
        <v>7317</v>
      </c>
      <c r="E733" t="s">
        <v>5420</v>
      </c>
    </row>
    <row r="734" spans="1:5" ht="15.75" x14ac:dyDescent="0.25">
      <c r="A734" s="1" t="s">
        <v>1638</v>
      </c>
      <c r="B734" s="1" t="s">
        <v>3117</v>
      </c>
      <c r="C734" t="s">
        <v>4732</v>
      </c>
      <c r="D734" t="s">
        <v>7318</v>
      </c>
      <c r="E734" t="s">
        <v>5421</v>
      </c>
    </row>
    <row r="735" spans="1:5" ht="15.75" x14ac:dyDescent="0.25">
      <c r="A735" s="1" t="s">
        <v>1637</v>
      </c>
      <c r="B735" s="1" t="s">
        <v>3118</v>
      </c>
      <c r="C735" t="s">
        <v>4732</v>
      </c>
      <c r="D735" t="s">
        <v>7319</v>
      </c>
      <c r="E735" t="s">
        <v>4800</v>
      </c>
    </row>
    <row r="736" spans="1:5" ht="15.75" x14ac:dyDescent="0.25">
      <c r="A736" s="1" t="s">
        <v>1636</v>
      </c>
      <c r="B736" s="1" t="s">
        <v>3119</v>
      </c>
      <c r="C736" t="s">
        <v>4732</v>
      </c>
      <c r="D736" t="s">
        <v>7320</v>
      </c>
      <c r="E736" t="s">
        <v>5422</v>
      </c>
    </row>
    <row r="737" spans="1:5" ht="15.75" x14ac:dyDescent="0.25">
      <c r="A737" s="1" t="s">
        <v>1635</v>
      </c>
      <c r="B737" s="1" t="s">
        <v>3120</v>
      </c>
      <c r="C737" t="s">
        <v>4732</v>
      </c>
      <c r="D737" t="s">
        <v>7321</v>
      </c>
      <c r="E737" t="s">
        <v>5423</v>
      </c>
    </row>
    <row r="738" spans="1:5" ht="15.75" x14ac:dyDescent="0.25">
      <c r="A738" s="1" t="s">
        <v>1634</v>
      </c>
      <c r="B738" s="1" t="s">
        <v>3121</v>
      </c>
      <c r="C738" t="s">
        <v>6737</v>
      </c>
      <c r="D738" t="s">
        <v>6653</v>
      </c>
      <c r="E738" t="s">
        <v>5424</v>
      </c>
    </row>
    <row r="739" spans="1:5" ht="15.75" x14ac:dyDescent="0.25">
      <c r="A739" s="1" t="s">
        <v>1633</v>
      </c>
      <c r="B739" s="1" t="s">
        <v>3122</v>
      </c>
      <c r="C739" t="s">
        <v>6737</v>
      </c>
      <c r="D739" t="s">
        <v>7322</v>
      </c>
      <c r="E739" t="s">
        <v>5425</v>
      </c>
    </row>
    <row r="740" spans="1:5" ht="15.75" x14ac:dyDescent="0.25">
      <c r="A740" s="1" t="s">
        <v>1632</v>
      </c>
      <c r="B740" s="1" t="s">
        <v>3123</v>
      </c>
      <c r="C740" t="s">
        <v>6737</v>
      </c>
      <c r="D740" t="s">
        <v>7323</v>
      </c>
      <c r="E740" t="s">
        <v>5426</v>
      </c>
    </row>
    <row r="741" spans="1:5" ht="15.75" x14ac:dyDescent="0.25">
      <c r="A741" s="1" t="s">
        <v>1631</v>
      </c>
      <c r="B741" s="1" t="s">
        <v>3124</v>
      </c>
      <c r="C741" t="s">
        <v>7129</v>
      </c>
      <c r="D741" t="s">
        <v>7324</v>
      </c>
      <c r="E741" t="s">
        <v>5427</v>
      </c>
    </row>
    <row r="742" spans="1:5" ht="15.75" x14ac:dyDescent="0.25">
      <c r="A742" s="1" t="s">
        <v>1630</v>
      </c>
      <c r="B742" s="1" t="s">
        <v>3125</v>
      </c>
      <c r="C742" t="s">
        <v>6737</v>
      </c>
      <c r="D742" t="s">
        <v>6927</v>
      </c>
      <c r="E742" t="s">
        <v>5428</v>
      </c>
    </row>
    <row r="743" spans="1:5" ht="15.75" x14ac:dyDescent="0.25">
      <c r="A743" s="1" t="s">
        <v>1629</v>
      </c>
      <c r="B743" s="1" t="s">
        <v>3126</v>
      </c>
      <c r="C743" t="s">
        <v>6737</v>
      </c>
      <c r="D743" t="s">
        <v>7325</v>
      </c>
      <c r="E743" t="s">
        <v>5429</v>
      </c>
    </row>
    <row r="744" spans="1:5" ht="15.75" x14ac:dyDescent="0.25">
      <c r="A744" s="1" t="s">
        <v>1628</v>
      </c>
      <c r="B744" s="1" t="s">
        <v>3127</v>
      </c>
      <c r="C744" t="s">
        <v>7129</v>
      </c>
      <c r="D744" t="s">
        <v>7326</v>
      </c>
      <c r="E744" t="s">
        <v>5430</v>
      </c>
    </row>
    <row r="745" spans="1:5" ht="15.75" x14ac:dyDescent="0.25">
      <c r="A745" s="1" t="s">
        <v>1627</v>
      </c>
      <c r="B745" s="1" t="s">
        <v>3128</v>
      </c>
      <c r="C745" t="s">
        <v>7129</v>
      </c>
      <c r="D745" t="s">
        <v>7327</v>
      </c>
      <c r="E745" t="s">
        <v>4755</v>
      </c>
    </row>
    <row r="746" spans="1:5" ht="15.75" x14ac:dyDescent="0.25">
      <c r="A746" s="1" t="s">
        <v>1626</v>
      </c>
      <c r="B746" s="1" t="s">
        <v>3129</v>
      </c>
      <c r="C746" t="s">
        <v>4732</v>
      </c>
      <c r="D746" t="s">
        <v>7328</v>
      </c>
      <c r="E746" t="s">
        <v>5431</v>
      </c>
    </row>
    <row r="747" spans="1:5" ht="15.75" x14ac:dyDescent="0.25">
      <c r="A747" s="1" t="s">
        <v>1625</v>
      </c>
      <c r="B747" s="1" t="s">
        <v>3130</v>
      </c>
      <c r="C747" t="s">
        <v>6737</v>
      </c>
      <c r="D747" t="s">
        <v>7329</v>
      </c>
      <c r="E747" t="s">
        <v>5432</v>
      </c>
    </row>
    <row r="748" spans="1:5" ht="15.75" x14ac:dyDescent="0.25">
      <c r="A748" s="1" t="s">
        <v>1624</v>
      </c>
      <c r="B748" s="1" t="s">
        <v>3131</v>
      </c>
      <c r="C748" t="s">
        <v>7129</v>
      </c>
      <c r="D748" t="s">
        <v>7330</v>
      </c>
      <c r="E748" t="s">
        <v>5433</v>
      </c>
    </row>
    <row r="749" spans="1:5" ht="15.75" x14ac:dyDescent="0.25">
      <c r="A749" s="1" t="s">
        <v>1623</v>
      </c>
      <c r="B749" s="1" t="s">
        <v>3132</v>
      </c>
      <c r="C749" t="s">
        <v>6737</v>
      </c>
      <c r="D749" t="s">
        <v>6927</v>
      </c>
      <c r="E749" t="s">
        <v>5434</v>
      </c>
    </row>
    <row r="750" spans="1:5" ht="15.75" x14ac:dyDescent="0.25">
      <c r="A750" s="1" t="s">
        <v>1622</v>
      </c>
      <c r="B750" s="1" t="s">
        <v>3133</v>
      </c>
      <c r="C750" t="s">
        <v>6737</v>
      </c>
      <c r="D750" t="s">
        <v>6794</v>
      </c>
      <c r="E750" t="s">
        <v>5435</v>
      </c>
    </row>
    <row r="751" spans="1:5" ht="15.75" x14ac:dyDescent="0.25">
      <c r="A751" s="1" t="s">
        <v>1621</v>
      </c>
      <c r="B751" s="1" t="s">
        <v>3134</v>
      </c>
      <c r="C751" t="s">
        <v>4732</v>
      </c>
      <c r="D751" t="s">
        <v>6793</v>
      </c>
      <c r="E751" t="s">
        <v>5436</v>
      </c>
    </row>
    <row r="752" spans="1:5" ht="15.75" x14ac:dyDescent="0.25">
      <c r="A752" s="1" t="s">
        <v>1620</v>
      </c>
      <c r="B752" s="1" t="s">
        <v>3135</v>
      </c>
      <c r="C752" t="s">
        <v>6737</v>
      </c>
      <c r="D752" t="s">
        <v>6808</v>
      </c>
      <c r="E752" t="s">
        <v>5437</v>
      </c>
    </row>
    <row r="753" spans="1:5" ht="15.75" x14ac:dyDescent="0.25">
      <c r="A753" s="1" t="s">
        <v>1619</v>
      </c>
      <c r="B753" s="1" t="s">
        <v>3136</v>
      </c>
      <c r="C753" t="s">
        <v>4732</v>
      </c>
      <c r="D753" t="s">
        <v>7331</v>
      </c>
      <c r="E753" t="s">
        <v>5438</v>
      </c>
    </row>
    <row r="754" spans="1:5" ht="15.75" x14ac:dyDescent="0.25">
      <c r="A754" s="1" t="s">
        <v>1618</v>
      </c>
      <c r="B754" s="1" t="s">
        <v>3137</v>
      </c>
      <c r="C754" t="s">
        <v>4732</v>
      </c>
      <c r="D754" t="s">
        <v>7332</v>
      </c>
      <c r="E754" t="s">
        <v>5439</v>
      </c>
    </row>
    <row r="755" spans="1:5" ht="15.75" x14ac:dyDescent="0.25">
      <c r="A755" s="1" t="s">
        <v>1617</v>
      </c>
      <c r="B755" s="1" t="s">
        <v>3138</v>
      </c>
      <c r="C755" t="s">
        <v>4732</v>
      </c>
      <c r="D755" t="s">
        <v>7333</v>
      </c>
      <c r="E755" t="s">
        <v>5440</v>
      </c>
    </row>
    <row r="756" spans="1:5" ht="15.75" x14ac:dyDescent="0.25">
      <c r="A756" s="1" t="s">
        <v>1616</v>
      </c>
      <c r="B756" s="1" t="s">
        <v>3139</v>
      </c>
      <c r="C756" t="s">
        <v>7129</v>
      </c>
      <c r="D756" t="s">
        <v>7334</v>
      </c>
      <c r="E756" t="s">
        <v>5441</v>
      </c>
    </row>
    <row r="757" spans="1:5" ht="15.75" x14ac:dyDescent="0.25">
      <c r="A757" s="1" t="s">
        <v>1615</v>
      </c>
      <c r="B757" s="1" t="s">
        <v>3140</v>
      </c>
      <c r="C757" t="s">
        <v>6737</v>
      </c>
      <c r="D757" t="s">
        <v>7335</v>
      </c>
      <c r="E757" t="s">
        <v>5442</v>
      </c>
    </row>
    <row r="758" spans="1:5" ht="15.75" x14ac:dyDescent="0.25">
      <c r="A758" s="1" t="s">
        <v>1614</v>
      </c>
      <c r="B758" s="1" t="s">
        <v>3141</v>
      </c>
      <c r="C758" t="s">
        <v>6737</v>
      </c>
      <c r="D758" t="s">
        <v>7336</v>
      </c>
      <c r="E758" t="s">
        <v>5443</v>
      </c>
    </row>
    <row r="759" spans="1:5" ht="15.75" x14ac:dyDescent="0.25">
      <c r="A759" s="1" t="s">
        <v>1613</v>
      </c>
      <c r="B759" s="1" t="s">
        <v>3142</v>
      </c>
      <c r="C759" t="s">
        <v>6737</v>
      </c>
      <c r="D759" t="s">
        <v>6885</v>
      </c>
      <c r="E759" t="s">
        <v>5444</v>
      </c>
    </row>
    <row r="760" spans="1:5" ht="15.75" x14ac:dyDescent="0.25">
      <c r="A760" s="1" t="s">
        <v>1612</v>
      </c>
      <c r="B760" s="1" t="s">
        <v>3143</v>
      </c>
      <c r="C760" t="s">
        <v>6737</v>
      </c>
      <c r="D760" t="s">
        <v>7337</v>
      </c>
      <c r="E760" t="s">
        <v>5445</v>
      </c>
    </row>
    <row r="761" spans="1:5" ht="15.75" x14ac:dyDescent="0.25">
      <c r="A761" s="1" t="s">
        <v>1611</v>
      </c>
      <c r="B761" s="1" t="s">
        <v>3144</v>
      </c>
      <c r="C761" t="s">
        <v>4732</v>
      </c>
      <c r="D761" t="s">
        <v>7338</v>
      </c>
      <c r="E761" t="s">
        <v>5446</v>
      </c>
    </row>
    <row r="762" spans="1:5" ht="15.75" x14ac:dyDescent="0.25">
      <c r="A762" s="1" t="s">
        <v>1610</v>
      </c>
      <c r="B762" s="1" t="s">
        <v>3145</v>
      </c>
      <c r="C762" t="s">
        <v>4732</v>
      </c>
      <c r="D762" t="s">
        <v>7133</v>
      </c>
      <c r="E762" t="s">
        <v>5447</v>
      </c>
    </row>
    <row r="763" spans="1:5" ht="15.75" x14ac:dyDescent="0.25">
      <c r="A763" s="1" t="s">
        <v>1609</v>
      </c>
      <c r="B763" s="1" t="s">
        <v>3146</v>
      </c>
      <c r="C763" t="s">
        <v>6737</v>
      </c>
      <c r="D763" t="s">
        <v>6954</v>
      </c>
      <c r="E763" t="s">
        <v>5448</v>
      </c>
    </row>
    <row r="764" spans="1:5" ht="15.75" x14ac:dyDescent="0.25">
      <c r="A764" s="1" t="s">
        <v>1608</v>
      </c>
      <c r="B764" s="1" t="s">
        <v>3147</v>
      </c>
      <c r="C764" t="s">
        <v>4732</v>
      </c>
      <c r="D764" t="s">
        <v>6768</v>
      </c>
      <c r="E764" t="s">
        <v>5449</v>
      </c>
    </row>
    <row r="765" spans="1:5" ht="15.75" x14ac:dyDescent="0.25">
      <c r="A765" s="1" t="s">
        <v>1607</v>
      </c>
      <c r="B765" s="1" t="s">
        <v>3148</v>
      </c>
      <c r="C765" t="s">
        <v>4732</v>
      </c>
      <c r="D765" t="s">
        <v>7339</v>
      </c>
      <c r="E765" t="s">
        <v>5450</v>
      </c>
    </row>
    <row r="766" spans="1:5" ht="15.75" x14ac:dyDescent="0.25">
      <c r="A766" s="1" t="s">
        <v>1606</v>
      </c>
      <c r="B766" s="1" t="s">
        <v>3149</v>
      </c>
      <c r="C766" t="s">
        <v>4732</v>
      </c>
      <c r="D766" t="s">
        <v>7340</v>
      </c>
      <c r="E766" t="s">
        <v>5451</v>
      </c>
    </row>
    <row r="767" spans="1:5" ht="15.75" x14ac:dyDescent="0.25">
      <c r="A767" s="1" t="s">
        <v>1605</v>
      </c>
      <c r="B767" s="1" t="s">
        <v>3150</v>
      </c>
      <c r="C767" t="s">
        <v>4732</v>
      </c>
      <c r="D767" t="s">
        <v>7341</v>
      </c>
      <c r="E767" t="s">
        <v>5452</v>
      </c>
    </row>
    <row r="768" spans="1:5" ht="15.75" x14ac:dyDescent="0.25">
      <c r="A768" s="1" t="s">
        <v>1604</v>
      </c>
      <c r="B768" s="1" t="s">
        <v>3151</v>
      </c>
      <c r="C768" t="s">
        <v>4732</v>
      </c>
      <c r="D768" t="s">
        <v>7342</v>
      </c>
      <c r="E768" t="s">
        <v>5453</v>
      </c>
    </row>
    <row r="769" spans="1:5" ht="15.75" x14ac:dyDescent="0.25">
      <c r="A769" s="1" t="s">
        <v>1603</v>
      </c>
      <c r="B769" s="1" t="s">
        <v>3152</v>
      </c>
      <c r="C769" t="s">
        <v>4732</v>
      </c>
      <c r="D769" t="s">
        <v>7343</v>
      </c>
      <c r="E769" t="s">
        <v>5454</v>
      </c>
    </row>
    <row r="770" spans="1:5" ht="15.75" x14ac:dyDescent="0.25">
      <c r="A770" s="1" t="s">
        <v>1602</v>
      </c>
      <c r="B770" s="1" t="s">
        <v>3153</v>
      </c>
      <c r="C770" t="s">
        <v>4732</v>
      </c>
      <c r="D770" t="s">
        <v>6990</v>
      </c>
      <c r="E770" t="s">
        <v>5455</v>
      </c>
    </row>
    <row r="771" spans="1:5" ht="15.75" x14ac:dyDescent="0.25">
      <c r="A771" s="1" t="s">
        <v>1601</v>
      </c>
      <c r="B771" s="1" t="s">
        <v>3154</v>
      </c>
      <c r="C771" t="s">
        <v>4732</v>
      </c>
      <c r="D771" t="s">
        <v>7344</v>
      </c>
      <c r="E771" t="s">
        <v>5456</v>
      </c>
    </row>
    <row r="772" spans="1:5" ht="15.75" x14ac:dyDescent="0.25">
      <c r="A772" s="1" t="s">
        <v>1600</v>
      </c>
      <c r="B772" s="1" t="s">
        <v>3155</v>
      </c>
      <c r="C772" t="s">
        <v>6737</v>
      </c>
      <c r="D772" t="s">
        <v>6738</v>
      </c>
      <c r="E772" t="s">
        <v>5457</v>
      </c>
    </row>
    <row r="773" spans="1:5" ht="15.75" x14ac:dyDescent="0.25">
      <c r="A773" s="1" t="s">
        <v>1599</v>
      </c>
      <c r="B773" s="1" t="s">
        <v>3156</v>
      </c>
      <c r="C773" t="s">
        <v>6737</v>
      </c>
      <c r="D773" t="s">
        <v>6867</v>
      </c>
      <c r="E773" t="s">
        <v>5458</v>
      </c>
    </row>
    <row r="774" spans="1:5" ht="15.75" x14ac:dyDescent="0.25">
      <c r="A774" s="1" t="s">
        <v>1598</v>
      </c>
      <c r="B774" s="1" t="s">
        <v>3157</v>
      </c>
      <c r="C774" t="s">
        <v>6737</v>
      </c>
      <c r="D774" t="s">
        <v>6876</v>
      </c>
      <c r="E774" t="s">
        <v>5459</v>
      </c>
    </row>
    <row r="775" spans="1:5" ht="15.75" x14ac:dyDescent="0.25">
      <c r="A775" s="1" t="s">
        <v>1597</v>
      </c>
      <c r="B775" s="1" t="s">
        <v>3158</v>
      </c>
      <c r="C775" t="s">
        <v>6737</v>
      </c>
      <c r="D775" t="s">
        <v>6927</v>
      </c>
      <c r="E775" t="s">
        <v>5460</v>
      </c>
    </row>
    <row r="776" spans="1:5" ht="15.75" x14ac:dyDescent="0.25">
      <c r="A776" s="1" t="s">
        <v>1596</v>
      </c>
      <c r="B776" s="1" t="s">
        <v>3159</v>
      </c>
      <c r="C776" t="s">
        <v>6737</v>
      </c>
      <c r="D776" t="s">
        <v>7345</v>
      </c>
      <c r="E776" t="s">
        <v>5461</v>
      </c>
    </row>
    <row r="777" spans="1:5" ht="15.75" x14ac:dyDescent="0.25">
      <c r="A777" s="1" t="s">
        <v>1595</v>
      </c>
      <c r="B777" s="1" t="s">
        <v>3160</v>
      </c>
      <c r="C777" t="s">
        <v>7129</v>
      </c>
      <c r="D777" t="s">
        <v>7346</v>
      </c>
      <c r="E777" t="s">
        <v>5462</v>
      </c>
    </row>
    <row r="778" spans="1:5" ht="15.75" x14ac:dyDescent="0.25">
      <c r="A778" s="1" t="s">
        <v>1594</v>
      </c>
      <c r="B778" s="1" t="s">
        <v>3161</v>
      </c>
      <c r="C778" t="s">
        <v>7129</v>
      </c>
      <c r="D778" t="s">
        <v>7347</v>
      </c>
      <c r="E778" t="s">
        <v>4802</v>
      </c>
    </row>
    <row r="779" spans="1:5" ht="15.75" x14ac:dyDescent="0.25">
      <c r="A779" s="1" t="s">
        <v>1593</v>
      </c>
      <c r="B779" s="1" t="s">
        <v>3162</v>
      </c>
      <c r="C779" t="s">
        <v>4732</v>
      </c>
      <c r="D779" t="s">
        <v>7348</v>
      </c>
      <c r="E779" t="s">
        <v>5463</v>
      </c>
    </row>
    <row r="780" spans="1:5" ht="15.75" x14ac:dyDescent="0.25">
      <c r="A780" s="1" t="s">
        <v>1592</v>
      </c>
      <c r="B780" s="1" t="s">
        <v>3163</v>
      </c>
      <c r="C780" t="s">
        <v>6737</v>
      </c>
      <c r="D780" t="s">
        <v>6911</v>
      </c>
      <c r="E780" t="s">
        <v>5464</v>
      </c>
    </row>
    <row r="781" spans="1:5" ht="15.75" x14ac:dyDescent="0.25">
      <c r="A781" s="1" t="s">
        <v>1591</v>
      </c>
      <c r="B781" s="1" t="s">
        <v>3164</v>
      </c>
      <c r="C781" t="s">
        <v>4732</v>
      </c>
      <c r="D781" t="s">
        <v>7083</v>
      </c>
      <c r="E781" t="s">
        <v>5465</v>
      </c>
    </row>
    <row r="782" spans="1:5" ht="15.75" x14ac:dyDescent="0.25">
      <c r="A782" s="1" t="s">
        <v>1590</v>
      </c>
      <c r="B782" s="1" t="s">
        <v>3165</v>
      </c>
      <c r="C782" t="s">
        <v>6737</v>
      </c>
      <c r="D782" t="s">
        <v>7349</v>
      </c>
      <c r="E782" t="s">
        <v>5466</v>
      </c>
    </row>
    <row r="783" spans="1:5" ht="15.75" x14ac:dyDescent="0.25">
      <c r="A783" s="1" t="s">
        <v>1589</v>
      </c>
      <c r="B783" s="1" t="s">
        <v>3166</v>
      </c>
      <c r="C783" t="s">
        <v>4732</v>
      </c>
      <c r="D783" t="s">
        <v>7350</v>
      </c>
      <c r="E783" t="s">
        <v>5360</v>
      </c>
    </row>
    <row r="784" spans="1:5" ht="15.75" x14ac:dyDescent="0.25">
      <c r="A784" s="1" t="s">
        <v>1588</v>
      </c>
      <c r="B784" s="1" t="s">
        <v>3167</v>
      </c>
      <c r="C784" t="s">
        <v>4732</v>
      </c>
      <c r="D784" t="s">
        <v>7351</v>
      </c>
      <c r="E784" t="s">
        <v>5467</v>
      </c>
    </row>
    <row r="785" spans="1:5" ht="15.75" x14ac:dyDescent="0.25">
      <c r="A785" s="1" t="s">
        <v>1587</v>
      </c>
      <c r="B785" s="1" t="s">
        <v>3168</v>
      </c>
      <c r="C785" t="s">
        <v>4732</v>
      </c>
      <c r="D785" t="s">
        <v>7352</v>
      </c>
      <c r="E785" t="s">
        <v>5468</v>
      </c>
    </row>
    <row r="786" spans="1:5" ht="15.75" x14ac:dyDescent="0.25">
      <c r="A786" s="1" t="s">
        <v>1586</v>
      </c>
      <c r="B786" s="1" t="s">
        <v>3169</v>
      </c>
      <c r="C786" t="s">
        <v>4732</v>
      </c>
      <c r="D786" t="s">
        <v>7353</v>
      </c>
      <c r="E786" t="s">
        <v>5469</v>
      </c>
    </row>
    <row r="787" spans="1:5" ht="15.75" x14ac:dyDescent="0.25">
      <c r="A787" s="1" t="s">
        <v>1585</v>
      </c>
      <c r="B787" s="1" t="s">
        <v>3170</v>
      </c>
      <c r="C787" t="s">
        <v>4732</v>
      </c>
      <c r="D787" t="s">
        <v>7354</v>
      </c>
      <c r="E787" t="s">
        <v>5470</v>
      </c>
    </row>
    <row r="788" spans="1:5" ht="15.75" x14ac:dyDescent="0.25">
      <c r="A788" s="1" t="s">
        <v>1584</v>
      </c>
      <c r="B788" s="1" t="s">
        <v>3171</v>
      </c>
      <c r="C788" t="s">
        <v>4732</v>
      </c>
      <c r="D788" t="s">
        <v>7355</v>
      </c>
      <c r="E788" t="s">
        <v>5471</v>
      </c>
    </row>
    <row r="789" spans="1:5" ht="15.75" x14ac:dyDescent="0.25">
      <c r="A789" s="1" t="s">
        <v>1583</v>
      </c>
      <c r="B789" s="1" t="s">
        <v>3172</v>
      </c>
      <c r="C789" t="s">
        <v>6737</v>
      </c>
      <c r="D789" t="s">
        <v>7356</v>
      </c>
      <c r="E789" t="s">
        <v>4773</v>
      </c>
    </row>
    <row r="790" spans="1:5" ht="15.75" x14ac:dyDescent="0.25">
      <c r="A790" s="1" t="s">
        <v>1582</v>
      </c>
      <c r="B790" s="1" t="s">
        <v>3173</v>
      </c>
      <c r="C790" t="s">
        <v>6737</v>
      </c>
      <c r="D790" t="s">
        <v>7357</v>
      </c>
      <c r="E790" t="s">
        <v>5472</v>
      </c>
    </row>
    <row r="791" spans="1:5" ht="15.75" x14ac:dyDescent="0.25">
      <c r="A791" s="1" t="s">
        <v>1581</v>
      </c>
      <c r="B791" s="1" t="s">
        <v>3174</v>
      </c>
      <c r="C791" t="s">
        <v>6737</v>
      </c>
      <c r="D791" t="s">
        <v>7358</v>
      </c>
      <c r="E791" t="s">
        <v>5473</v>
      </c>
    </row>
    <row r="792" spans="1:5" ht="15.75" x14ac:dyDescent="0.25">
      <c r="A792" s="1" t="s">
        <v>1580</v>
      </c>
      <c r="B792" s="1" t="s">
        <v>3175</v>
      </c>
      <c r="C792" t="s">
        <v>4732</v>
      </c>
      <c r="D792" t="s">
        <v>6817</v>
      </c>
      <c r="E792" t="s">
        <v>5474</v>
      </c>
    </row>
    <row r="793" spans="1:5" ht="15.75" x14ac:dyDescent="0.25">
      <c r="A793" s="1" t="s">
        <v>1579</v>
      </c>
      <c r="B793" s="1" t="s">
        <v>3176</v>
      </c>
      <c r="C793" t="s">
        <v>4732</v>
      </c>
      <c r="D793" t="s">
        <v>7359</v>
      </c>
      <c r="E793" t="s">
        <v>5475</v>
      </c>
    </row>
    <row r="794" spans="1:5" ht="15.75" x14ac:dyDescent="0.25">
      <c r="A794" s="1" t="s">
        <v>1578</v>
      </c>
      <c r="B794" s="1" t="s">
        <v>3177</v>
      </c>
      <c r="C794" t="s">
        <v>7129</v>
      </c>
      <c r="D794" t="s">
        <v>7360</v>
      </c>
      <c r="E794" t="s">
        <v>5476</v>
      </c>
    </row>
    <row r="795" spans="1:5" ht="15.75" x14ac:dyDescent="0.25">
      <c r="A795" s="1" t="s">
        <v>1577</v>
      </c>
      <c r="B795" s="1" t="s">
        <v>3178</v>
      </c>
      <c r="C795" t="s">
        <v>6737</v>
      </c>
      <c r="D795" t="s">
        <v>7361</v>
      </c>
      <c r="E795" t="s">
        <v>5477</v>
      </c>
    </row>
    <row r="796" spans="1:5" ht="15.75" x14ac:dyDescent="0.25">
      <c r="A796" s="1" t="s">
        <v>1576</v>
      </c>
      <c r="B796" s="1" t="s">
        <v>3179</v>
      </c>
      <c r="C796" t="s">
        <v>4732</v>
      </c>
      <c r="D796" t="s">
        <v>6898</v>
      </c>
      <c r="E796" t="s">
        <v>5478</v>
      </c>
    </row>
    <row r="797" spans="1:5" ht="15.75" x14ac:dyDescent="0.25">
      <c r="A797" s="1" t="s">
        <v>1575</v>
      </c>
      <c r="B797" s="1" t="s">
        <v>3180</v>
      </c>
      <c r="C797" t="s">
        <v>7129</v>
      </c>
      <c r="D797" t="s">
        <v>7362</v>
      </c>
      <c r="E797" t="s">
        <v>5479</v>
      </c>
    </row>
    <row r="798" spans="1:5" ht="15.75" x14ac:dyDescent="0.25">
      <c r="A798" s="1" t="s">
        <v>1574</v>
      </c>
      <c r="B798" s="1" t="s">
        <v>3181</v>
      </c>
      <c r="C798" t="s">
        <v>4732</v>
      </c>
      <c r="D798" t="s">
        <v>7363</v>
      </c>
      <c r="E798" t="s">
        <v>5480</v>
      </c>
    </row>
    <row r="799" spans="1:5" ht="15.75" x14ac:dyDescent="0.25">
      <c r="A799" s="1" t="s">
        <v>1573</v>
      </c>
      <c r="B799" s="1" t="s">
        <v>3182</v>
      </c>
      <c r="C799" t="s">
        <v>7129</v>
      </c>
      <c r="D799" t="s">
        <v>7364</v>
      </c>
      <c r="E799" t="s">
        <v>5481</v>
      </c>
    </row>
    <row r="800" spans="1:5" ht="15.75" x14ac:dyDescent="0.25">
      <c r="A800" s="1" t="s">
        <v>1572</v>
      </c>
      <c r="B800" s="1" t="s">
        <v>3183</v>
      </c>
      <c r="C800" t="s">
        <v>4732</v>
      </c>
      <c r="D800" t="s">
        <v>7365</v>
      </c>
      <c r="E800" t="s">
        <v>5198</v>
      </c>
    </row>
    <row r="801" spans="1:5" ht="15.75" x14ac:dyDescent="0.25">
      <c r="A801" s="1" t="s">
        <v>1571</v>
      </c>
      <c r="B801" s="1" t="s">
        <v>3184</v>
      </c>
      <c r="C801" t="s">
        <v>4732</v>
      </c>
      <c r="D801" t="s">
        <v>7366</v>
      </c>
      <c r="E801" t="s">
        <v>5482</v>
      </c>
    </row>
    <row r="802" spans="1:5" ht="15.75" x14ac:dyDescent="0.25">
      <c r="A802" s="1" t="s">
        <v>1570</v>
      </c>
      <c r="B802" s="1" t="s">
        <v>3185</v>
      </c>
      <c r="C802" t="s">
        <v>4732</v>
      </c>
      <c r="D802" t="s">
        <v>7367</v>
      </c>
      <c r="E802" t="s">
        <v>5483</v>
      </c>
    </row>
    <row r="803" spans="1:5" ht="15.75" x14ac:dyDescent="0.25">
      <c r="A803" s="1" t="s">
        <v>1569</v>
      </c>
      <c r="B803" s="1" t="s">
        <v>3186</v>
      </c>
      <c r="C803" t="s">
        <v>7129</v>
      </c>
      <c r="D803" t="s">
        <v>7368</v>
      </c>
      <c r="E803" t="s">
        <v>5484</v>
      </c>
    </row>
    <row r="804" spans="1:5" ht="15.75" x14ac:dyDescent="0.25">
      <c r="A804" s="1" t="s">
        <v>1568</v>
      </c>
      <c r="B804" s="1" t="s">
        <v>3187</v>
      </c>
      <c r="C804" t="s">
        <v>4732</v>
      </c>
      <c r="D804" t="s">
        <v>7098</v>
      </c>
      <c r="E804" t="s">
        <v>4998</v>
      </c>
    </row>
    <row r="805" spans="1:5" ht="15.75" x14ac:dyDescent="0.25">
      <c r="A805" s="1" t="s">
        <v>1567</v>
      </c>
      <c r="B805" s="1" t="s">
        <v>3188</v>
      </c>
      <c r="C805" t="s">
        <v>4732</v>
      </c>
      <c r="D805" t="s">
        <v>7098</v>
      </c>
      <c r="E805" t="s">
        <v>5485</v>
      </c>
    </row>
    <row r="806" spans="1:5" ht="15.75" x14ac:dyDescent="0.25">
      <c r="A806" s="1" t="s">
        <v>1566</v>
      </c>
      <c r="B806" s="1" t="s">
        <v>3189</v>
      </c>
      <c r="C806" t="s">
        <v>6737</v>
      </c>
      <c r="D806" t="s">
        <v>7369</v>
      </c>
      <c r="E806" t="s">
        <v>5486</v>
      </c>
    </row>
    <row r="807" spans="1:5" ht="15.75" x14ac:dyDescent="0.25">
      <c r="A807" s="1" t="s">
        <v>1565</v>
      </c>
      <c r="B807" s="1" t="s">
        <v>3190</v>
      </c>
      <c r="C807" t="s">
        <v>6737</v>
      </c>
      <c r="D807" t="s">
        <v>6743</v>
      </c>
      <c r="E807" t="s">
        <v>5487</v>
      </c>
    </row>
    <row r="808" spans="1:5" ht="15.75" x14ac:dyDescent="0.25">
      <c r="A808" s="1" t="s">
        <v>1564</v>
      </c>
      <c r="B808" s="1" t="s">
        <v>3191</v>
      </c>
      <c r="C808" t="s">
        <v>6737</v>
      </c>
      <c r="D808" t="s">
        <v>7370</v>
      </c>
      <c r="E808" t="s">
        <v>5488</v>
      </c>
    </row>
    <row r="809" spans="1:5" ht="15.75" x14ac:dyDescent="0.25">
      <c r="A809" s="1" t="s">
        <v>1563</v>
      </c>
      <c r="B809" s="1" t="s">
        <v>3192</v>
      </c>
      <c r="C809" t="s">
        <v>6737</v>
      </c>
      <c r="D809" t="s">
        <v>7371</v>
      </c>
      <c r="E809" t="s">
        <v>5489</v>
      </c>
    </row>
    <row r="810" spans="1:5" ht="15.75" x14ac:dyDescent="0.25">
      <c r="A810" s="1" t="s">
        <v>1562</v>
      </c>
      <c r="B810" s="1" t="s">
        <v>3193</v>
      </c>
      <c r="C810" t="s">
        <v>7129</v>
      </c>
      <c r="D810" t="s">
        <v>7372</v>
      </c>
      <c r="E810" t="s">
        <v>5490</v>
      </c>
    </row>
    <row r="811" spans="1:5" ht="15.75" x14ac:dyDescent="0.25">
      <c r="A811" s="1" t="s">
        <v>1561</v>
      </c>
      <c r="B811" s="1" t="s">
        <v>3194</v>
      </c>
      <c r="C811" t="s">
        <v>6737</v>
      </c>
      <c r="D811" t="s">
        <v>7373</v>
      </c>
      <c r="E811" t="s">
        <v>5491</v>
      </c>
    </row>
    <row r="812" spans="1:5" ht="15.75" x14ac:dyDescent="0.25">
      <c r="A812" s="1" t="s">
        <v>1560</v>
      </c>
      <c r="B812" s="1" t="s">
        <v>3195</v>
      </c>
      <c r="C812" t="s">
        <v>6737</v>
      </c>
      <c r="D812" t="s">
        <v>6839</v>
      </c>
      <c r="E812" t="s">
        <v>5492</v>
      </c>
    </row>
    <row r="813" spans="1:5" ht="15.75" x14ac:dyDescent="0.25">
      <c r="A813" s="1" t="s">
        <v>1559</v>
      </c>
      <c r="B813" s="1" t="s">
        <v>3196</v>
      </c>
      <c r="C813" t="s">
        <v>6737</v>
      </c>
      <c r="D813" t="s">
        <v>7374</v>
      </c>
      <c r="E813" t="s">
        <v>5118</v>
      </c>
    </row>
    <row r="814" spans="1:5" ht="15.75" x14ac:dyDescent="0.25">
      <c r="A814" s="1" t="s">
        <v>1558</v>
      </c>
      <c r="B814" s="1" t="s">
        <v>3197</v>
      </c>
      <c r="C814" t="s">
        <v>6737</v>
      </c>
      <c r="D814" t="s">
        <v>7196</v>
      </c>
      <c r="E814" t="s">
        <v>5493</v>
      </c>
    </row>
    <row r="815" spans="1:5" ht="15.75" x14ac:dyDescent="0.25">
      <c r="A815" s="1" t="s">
        <v>1557</v>
      </c>
      <c r="B815" s="1" t="s">
        <v>3198</v>
      </c>
      <c r="C815" t="s">
        <v>6737</v>
      </c>
      <c r="D815" t="s">
        <v>7375</v>
      </c>
      <c r="E815" t="s">
        <v>5494</v>
      </c>
    </row>
    <row r="816" spans="1:5" ht="15.75" x14ac:dyDescent="0.25">
      <c r="A816" s="1" t="s">
        <v>1556</v>
      </c>
      <c r="B816" s="1" t="s">
        <v>3199</v>
      </c>
      <c r="C816" t="s">
        <v>6737</v>
      </c>
      <c r="D816" t="s">
        <v>7376</v>
      </c>
      <c r="E816" t="s">
        <v>5495</v>
      </c>
    </row>
    <row r="817" spans="1:5" ht="15.75" x14ac:dyDescent="0.25">
      <c r="A817" s="1" t="s">
        <v>1555</v>
      </c>
      <c r="B817" s="1" t="s">
        <v>3200</v>
      </c>
      <c r="C817" t="s">
        <v>6737</v>
      </c>
      <c r="D817" t="s">
        <v>6258</v>
      </c>
      <c r="E817" t="s">
        <v>5496</v>
      </c>
    </row>
    <row r="818" spans="1:5" ht="15.75" x14ac:dyDescent="0.25">
      <c r="A818" s="1" t="s">
        <v>1554</v>
      </c>
      <c r="B818" s="1" t="s">
        <v>3201</v>
      </c>
      <c r="C818" t="s">
        <v>6737</v>
      </c>
      <c r="D818" t="s">
        <v>7377</v>
      </c>
      <c r="E818" t="s">
        <v>5497</v>
      </c>
    </row>
    <row r="819" spans="1:5" ht="15.75" x14ac:dyDescent="0.25">
      <c r="A819" s="1" t="s">
        <v>1553</v>
      </c>
      <c r="B819" s="1" t="s">
        <v>3202</v>
      </c>
      <c r="C819" t="s">
        <v>6737</v>
      </c>
      <c r="D819" t="s">
        <v>7057</v>
      </c>
      <c r="E819" t="s">
        <v>5028</v>
      </c>
    </row>
    <row r="820" spans="1:5" ht="15.75" x14ac:dyDescent="0.25">
      <c r="A820" s="1" t="s">
        <v>1552</v>
      </c>
      <c r="B820" s="1" t="s">
        <v>3203</v>
      </c>
      <c r="C820" t="s">
        <v>6737</v>
      </c>
      <c r="D820" t="s">
        <v>7378</v>
      </c>
      <c r="E820" t="s">
        <v>5498</v>
      </c>
    </row>
    <row r="821" spans="1:5" ht="15.75" x14ac:dyDescent="0.25">
      <c r="A821" s="1" t="s">
        <v>1551</v>
      </c>
      <c r="B821" s="1" t="s">
        <v>3204</v>
      </c>
      <c r="C821" t="s">
        <v>4732</v>
      </c>
      <c r="D821" t="s">
        <v>7203</v>
      </c>
      <c r="E821" t="s">
        <v>5499</v>
      </c>
    </row>
    <row r="822" spans="1:5" ht="15.75" x14ac:dyDescent="0.25">
      <c r="A822" s="1" t="s">
        <v>1550</v>
      </c>
      <c r="B822" s="1" t="s">
        <v>3205</v>
      </c>
      <c r="C822" t="s">
        <v>6737</v>
      </c>
      <c r="D822" t="s">
        <v>7379</v>
      </c>
      <c r="E822" t="s">
        <v>5500</v>
      </c>
    </row>
    <row r="823" spans="1:5" ht="15.75" x14ac:dyDescent="0.25">
      <c r="A823" s="1" t="s">
        <v>1549</v>
      </c>
      <c r="B823" s="1" t="s">
        <v>3206</v>
      </c>
      <c r="C823" t="s">
        <v>6737</v>
      </c>
      <c r="D823" t="s">
        <v>7380</v>
      </c>
      <c r="E823" t="s">
        <v>5501</v>
      </c>
    </row>
    <row r="824" spans="1:5" ht="15.75" x14ac:dyDescent="0.25">
      <c r="A824" s="1" t="s">
        <v>1548</v>
      </c>
      <c r="B824" s="1" t="s">
        <v>3207</v>
      </c>
      <c r="C824" t="s">
        <v>6737</v>
      </c>
      <c r="D824" t="s">
        <v>6774</v>
      </c>
      <c r="E824" t="s">
        <v>5502</v>
      </c>
    </row>
    <row r="825" spans="1:5" ht="15.75" x14ac:dyDescent="0.25">
      <c r="A825" s="1" t="s">
        <v>1547</v>
      </c>
      <c r="B825" s="1" t="s">
        <v>3208</v>
      </c>
      <c r="C825" t="s">
        <v>6737</v>
      </c>
      <c r="D825" t="s">
        <v>7381</v>
      </c>
      <c r="E825" t="s">
        <v>5382</v>
      </c>
    </row>
    <row r="826" spans="1:5" ht="15.75" x14ac:dyDescent="0.25">
      <c r="A826" s="1" t="s">
        <v>1546</v>
      </c>
      <c r="B826" s="1" t="s">
        <v>3209</v>
      </c>
      <c r="C826" t="s">
        <v>6737</v>
      </c>
      <c r="D826" t="s">
        <v>7382</v>
      </c>
      <c r="E826" t="s">
        <v>5503</v>
      </c>
    </row>
    <row r="827" spans="1:5" ht="15.75" x14ac:dyDescent="0.25">
      <c r="A827" s="1" t="s">
        <v>1545</v>
      </c>
      <c r="B827" s="1" t="s">
        <v>3210</v>
      </c>
      <c r="C827" t="s">
        <v>4732</v>
      </c>
      <c r="D827" t="s">
        <v>7383</v>
      </c>
      <c r="E827" t="s">
        <v>5504</v>
      </c>
    </row>
    <row r="828" spans="1:5" ht="15.75" x14ac:dyDescent="0.25">
      <c r="A828" s="1" t="s">
        <v>1544</v>
      </c>
      <c r="B828" s="1" t="s">
        <v>3211</v>
      </c>
      <c r="C828" t="s">
        <v>4732</v>
      </c>
      <c r="D828" t="s">
        <v>7384</v>
      </c>
      <c r="E828" t="s">
        <v>5505</v>
      </c>
    </row>
    <row r="829" spans="1:5" ht="15.75" x14ac:dyDescent="0.25">
      <c r="A829" s="1" t="s">
        <v>1543</v>
      </c>
      <c r="B829" s="1" t="s">
        <v>3212</v>
      </c>
      <c r="C829" t="s">
        <v>7129</v>
      </c>
      <c r="D829" t="s">
        <v>7385</v>
      </c>
      <c r="E829" t="s">
        <v>5198</v>
      </c>
    </row>
    <row r="830" spans="1:5" ht="15.75" x14ac:dyDescent="0.25">
      <c r="A830" s="1" t="s">
        <v>1542</v>
      </c>
      <c r="B830" s="1" t="s">
        <v>3213</v>
      </c>
      <c r="C830" t="s">
        <v>7129</v>
      </c>
      <c r="D830" t="s">
        <v>7386</v>
      </c>
      <c r="E830" t="s">
        <v>5214</v>
      </c>
    </row>
    <row r="831" spans="1:5" ht="15.75" x14ac:dyDescent="0.25">
      <c r="A831" s="1" t="s">
        <v>1541</v>
      </c>
      <c r="B831" s="1" t="s">
        <v>3214</v>
      </c>
      <c r="C831" t="s">
        <v>7129</v>
      </c>
      <c r="D831" t="s">
        <v>7387</v>
      </c>
      <c r="E831" t="s">
        <v>5506</v>
      </c>
    </row>
    <row r="832" spans="1:5" ht="15.75" x14ac:dyDescent="0.25">
      <c r="A832" s="1" t="s">
        <v>1540</v>
      </c>
      <c r="B832" s="1" t="s">
        <v>3215</v>
      </c>
      <c r="C832" t="s">
        <v>6737</v>
      </c>
      <c r="D832" t="s">
        <v>6867</v>
      </c>
      <c r="E832" t="s">
        <v>5507</v>
      </c>
    </row>
    <row r="833" spans="1:5" ht="15.75" x14ac:dyDescent="0.25">
      <c r="A833" s="1" t="s">
        <v>1539</v>
      </c>
      <c r="B833" s="1" t="s">
        <v>3216</v>
      </c>
      <c r="C833" t="s">
        <v>6737</v>
      </c>
      <c r="D833" t="s">
        <v>7388</v>
      </c>
      <c r="E833" t="s">
        <v>5508</v>
      </c>
    </row>
    <row r="834" spans="1:5" ht="15.75" x14ac:dyDescent="0.25">
      <c r="A834" s="1" t="s">
        <v>1538</v>
      </c>
      <c r="B834" s="1" t="s">
        <v>3217</v>
      </c>
      <c r="C834" t="s">
        <v>6737</v>
      </c>
      <c r="D834" t="s">
        <v>7389</v>
      </c>
      <c r="E834" t="s">
        <v>5509</v>
      </c>
    </row>
    <row r="835" spans="1:5" ht="15.75" x14ac:dyDescent="0.25">
      <c r="A835" s="1" t="s">
        <v>1537</v>
      </c>
      <c r="B835" s="1" t="s">
        <v>3218</v>
      </c>
      <c r="C835" t="s">
        <v>7129</v>
      </c>
      <c r="D835" t="s">
        <v>7390</v>
      </c>
      <c r="E835" t="s">
        <v>5510</v>
      </c>
    </row>
    <row r="836" spans="1:5" ht="15.75" x14ac:dyDescent="0.25">
      <c r="A836" s="1" t="s">
        <v>1536</v>
      </c>
      <c r="B836" s="1" t="s">
        <v>3219</v>
      </c>
      <c r="C836" t="s">
        <v>4732</v>
      </c>
      <c r="D836" t="s">
        <v>7391</v>
      </c>
      <c r="E836" t="s">
        <v>5511</v>
      </c>
    </row>
    <row r="837" spans="1:5" ht="15.75" x14ac:dyDescent="0.25">
      <c r="A837" s="1" t="s">
        <v>1535</v>
      </c>
      <c r="B837" s="1" t="s">
        <v>3220</v>
      </c>
      <c r="C837" t="s">
        <v>4732</v>
      </c>
      <c r="D837" t="s">
        <v>7392</v>
      </c>
      <c r="E837" t="s">
        <v>4950</v>
      </c>
    </row>
    <row r="838" spans="1:5" ht="15.75" x14ac:dyDescent="0.25">
      <c r="A838" s="1" t="s">
        <v>1534</v>
      </c>
      <c r="B838" s="1" t="s">
        <v>3221</v>
      </c>
      <c r="C838" t="s">
        <v>4732</v>
      </c>
      <c r="D838" t="s">
        <v>7393</v>
      </c>
      <c r="E838" t="s">
        <v>5512</v>
      </c>
    </row>
    <row r="839" spans="1:5" ht="15.75" x14ac:dyDescent="0.25">
      <c r="A839" s="1" t="s">
        <v>1533</v>
      </c>
      <c r="B839" s="1" t="s">
        <v>3222</v>
      </c>
      <c r="C839" t="s">
        <v>6737</v>
      </c>
      <c r="D839" t="s">
        <v>7182</v>
      </c>
      <c r="E839" t="s">
        <v>5326</v>
      </c>
    </row>
    <row r="840" spans="1:5" ht="15.75" x14ac:dyDescent="0.25">
      <c r="A840" s="1" t="s">
        <v>1532</v>
      </c>
      <c r="B840" s="1" t="s">
        <v>3223</v>
      </c>
      <c r="C840" t="s">
        <v>4732</v>
      </c>
      <c r="D840" t="s">
        <v>6931</v>
      </c>
      <c r="E840" t="s">
        <v>5513</v>
      </c>
    </row>
    <row r="841" spans="1:5" ht="15.75" x14ac:dyDescent="0.25">
      <c r="A841" s="1" t="s">
        <v>1531</v>
      </c>
      <c r="B841" s="1" t="s">
        <v>3224</v>
      </c>
      <c r="C841" t="s">
        <v>4732</v>
      </c>
      <c r="D841" t="s">
        <v>7394</v>
      </c>
      <c r="E841" t="s">
        <v>5514</v>
      </c>
    </row>
    <row r="842" spans="1:5" ht="15.75" x14ac:dyDescent="0.25">
      <c r="A842" s="1" t="s">
        <v>1530</v>
      </c>
      <c r="B842" s="1" t="s">
        <v>3225</v>
      </c>
      <c r="C842" t="s">
        <v>4732</v>
      </c>
      <c r="D842" t="s">
        <v>7395</v>
      </c>
      <c r="E842" t="s">
        <v>5515</v>
      </c>
    </row>
    <row r="843" spans="1:5" ht="15.75" x14ac:dyDescent="0.25">
      <c r="A843" s="1" t="s">
        <v>1529</v>
      </c>
      <c r="B843" s="1" t="s">
        <v>3226</v>
      </c>
      <c r="C843" t="s">
        <v>4732</v>
      </c>
      <c r="D843" t="s">
        <v>7396</v>
      </c>
      <c r="E843" t="s">
        <v>5516</v>
      </c>
    </row>
    <row r="844" spans="1:5" ht="15.75" x14ac:dyDescent="0.25">
      <c r="A844" s="1" t="s">
        <v>1528</v>
      </c>
      <c r="B844" s="1" t="s">
        <v>3227</v>
      </c>
      <c r="C844" t="s">
        <v>4732</v>
      </c>
      <c r="D844" t="s">
        <v>7397</v>
      </c>
      <c r="E844" t="s">
        <v>5517</v>
      </c>
    </row>
    <row r="845" spans="1:5" ht="15.75" x14ac:dyDescent="0.25">
      <c r="A845" s="1" t="s">
        <v>1527</v>
      </c>
      <c r="B845" s="1" t="s">
        <v>3228</v>
      </c>
      <c r="C845" t="s">
        <v>4732</v>
      </c>
      <c r="D845" t="s">
        <v>7154</v>
      </c>
      <c r="E845" t="s">
        <v>4876</v>
      </c>
    </row>
    <row r="846" spans="1:5" ht="15.75" x14ac:dyDescent="0.25">
      <c r="A846" s="1" t="s">
        <v>1526</v>
      </c>
      <c r="B846" s="1" t="s">
        <v>3229</v>
      </c>
      <c r="C846" t="s">
        <v>7129</v>
      </c>
      <c r="D846" t="s">
        <v>7398</v>
      </c>
      <c r="E846" t="s">
        <v>5518</v>
      </c>
    </row>
    <row r="847" spans="1:5" ht="15.75" x14ac:dyDescent="0.25">
      <c r="A847" s="1" t="s">
        <v>1525</v>
      </c>
      <c r="B847" s="1" t="s">
        <v>3230</v>
      </c>
      <c r="C847" t="s">
        <v>4732</v>
      </c>
      <c r="D847" t="s">
        <v>7399</v>
      </c>
      <c r="E847" t="s">
        <v>5519</v>
      </c>
    </row>
    <row r="848" spans="1:5" ht="15.75" x14ac:dyDescent="0.25">
      <c r="A848" s="1" t="s">
        <v>1524</v>
      </c>
      <c r="B848" s="1" t="s">
        <v>3231</v>
      </c>
      <c r="C848" t="s">
        <v>4732</v>
      </c>
      <c r="D848" t="s">
        <v>7400</v>
      </c>
      <c r="E848" t="s">
        <v>5520</v>
      </c>
    </row>
    <row r="849" spans="1:5" ht="15.75" x14ac:dyDescent="0.25">
      <c r="A849" s="1" t="s">
        <v>1523</v>
      </c>
      <c r="B849" s="1" t="s">
        <v>3232</v>
      </c>
      <c r="C849" t="s">
        <v>4732</v>
      </c>
      <c r="D849" t="s">
        <v>7401</v>
      </c>
      <c r="E849" t="s">
        <v>5521</v>
      </c>
    </row>
    <row r="850" spans="1:5" ht="15.75" x14ac:dyDescent="0.25">
      <c r="A850" s="1" t="s">
        <v>1522</v>
      </c>
      <c r="B850" s="1" t="s">
        <v>3233</v>
      </c>
      <c r="C850" t="s">
        <v>6737</v>
      </c>
      <c r="D850" t="s">
        <v>6783</v>
      </c>
      <c r="E850" t="s">
        <v>5522</v>
      </c>
    </row>
    <row r="851" spans="1:5" ht="15.75" x14ac:dyDescent="0.25">
      <c r="A851" s="1" t="s">
        <v>1521</v>
      </c>
      <c r="B851" s="1" t="s">
        <v>3234</v>
      </c>
      <c r="C851" t="s">
        <v>6737</v>
      </c>
      <c r="D851" t="s">
        <v>5056</v>
      </c>
      <c r="E851" t="s">
        <v>5523</v>
      </c>
    </row>
    <row r="852" spans="1:5" ht="15.75" x14ac:dyDescent="0.25">
      <c r="A852" s="1" t="s">
        <v>1520</v>
      </c>
      <c r="B852" s="1" t="s">
        <v>3235</v>
      </c>
      <c r="C852" t="s">
        <v>4732</v>
      </c>
      <c r="D852" t="s">
        <v>7402</v>
      </c>
      <c r="E852" t="s">
        <v>5524</v>
      </c>
    </row>
    <row r="853" spans="1:5" ht="15.75" x14ac:dyDescent="0.25">
      <c r="A853" s="1" t="s">
        <v>1519</v>
      </c>
      <c r="B853" s="1" t="s">
        <v>3236</v>
      </c>
      <c r="C853" t="s">
        <v>7129</v>
      </c>
      <c r="D853" t="s">
        <v>7403</v>
      </c>
      <c r="E853" t="s">
        <v>5525</v>
      </c>
    </row>
    <row r="854" spans="1:5" ht="15.75" x14ac:dyDescent="0.25">
      <c r="A854" s="1" t="s">
        <v>1518</v>
      </c>
      <c r="B854" s="1" t="s">
        <v>3237</v>
      </c>
      <c r="C854" t="s">
        <v>6737</v>
      </c>
      <c r="D854" t="s">
        <v>6804</v>
      </c>
      <c r="E854" t="s">
        <v>4907</v>
      </c>
    </row>
    <row r="855" spans="1:5" ht="15.75" x14ac:dyDescent="0.25">
      <c r="A855" s="1" t="s">
        <v>1517</v>
      </c>
      <c r="B855" s="1" t="s">
        <v>3238</v>
      </c>
      <c r="C855" t="s">
        <v>6737</v>
      </c>
      <c r="D855" t="s">
        <v>7404</v>
      </c>
      <c r="E855" t="s">
        <v>5526</v>
      </c>
    </row>
    <row r="856" spans="1:5" ht="15.75" x14ac:dyDescent="0.25">
      <c r="A856" s="1" t="s">
        <v>1516</v>
      </c>
      <c r="B856" s="1" t="s">
        <v>3239</v>
      </c>
      <c r="C856" t="s">
        <v>6737</v>
      </c>
      <c r="D856" t="s">
        <v>6929</v>
      </c>
      <c r="E856" t="s">
        <v>5527</v>
      </c>
    </row>
    <row r="857" spans="1:5" ht="15.75" x14ac:dyDescent="0.25">
      <c r="A857" s="1" t="s">
        <v>1515</v>
      </c>
      <c r="B857" s="1" t="s">
        <v>3240</v>
      </c>
      <c r="C857" t="s">
        <v>6737</v>
      </c>
      <c r="D857" t="s">
        <v>7405</v>
      </c>
      <c r="E857" t="s">
        <v>5528</v>
      </c>
    </row>
    <row r="858" spans="1:5" ht="15.75" x14ac:dyDescent="0.25">
      <c r="A858" s="1" t="s">
        <v>1514</v>
      </c>
      <c r="B858" s="1" t="s">
        <v>3241</v>
      </c>
      <c r="C858" t="s">
        <v>4732</v>
      </c>
      <c r="D858" t="s">
        <v>7406</v>
      </c>
      <c r="E858" t="s">
        <v>5529</v>
      </c>
    </row>
    <row r="859" spans="1:5" ht="15.75" x14ac:dyDescent="0.25">
      <c r="A859" s="1" t="s">
        <v>1513</v>
      </c>
      <c r="B859" s="1" t="s">
        <v>3242</v>
      </c>
      <c r="C859" t="s">
        <v>4732</v>
      </c>
      <c r="D859" t="s">
        <v>7098</v>
      </c>
      <c r="E859" t="s">
        <v>5530</v>
      </c>
    </row>
    <row r="860" spans="1:5" ht="15.75" x14ac:dyDescent="0.25">
      <c r="A860" s="1" t="s">
        <v>1512</v>
      </c>
      <c r="B860" s="1" t="s">
        <v>3243</v>
      </c>
      <c r="C860" t="s">
        <v>4732</v>
      </c>
      <c r="D860" t="s">
        <v>7407</v>
      </c>
      <c r="E860" t="s">
        <v>5531</v>
      </c>
    </row>
    <row r="861" spans="1:5" ht="15.75" x14ac:dyDescent="0.25">
      <c r="A861" s="1" t="s">
        <v>1511</v>
      </c>
      <c r="B861" s="1" t="s">
        <v>3244</v>
      </c>
      <c r="C861" t="s">
        <v>4732</v>
      </c>
      <c r="D861" t="s">
        <v>7408</v>
      </c>
      <c r="E861" t="s">
        <v>5532</v>
      </c>
    </row>
    <row r="862" spans="1:5" ht="15.75" x14ac:dyDescent="0.25">
      <c r="A862" s="1" t="s">
        <v>1510</v>
      </c>
      <c r="B862" s="1" t="s">
        <v>3245</v>
      </c>
      <c r="C862" t="s">
        <v>6737</v>
      </c>
      <c r="D862" t="s">
        <v>6783</v>
      </c>
      <c r="E862" t="s">
        <v>5533</v>
      </c>
    </row>
    <row r="863" spans="1:5" ht="15.75" x14ac:dyDescent="0.25">
      <c r="A863" s="1" t="s">
        <v>1509</v>
      </c>
      <c r="B863" s="1" t="s">
        <v>3246</v>
      </c>
      <c r="C863" t="s">
        <v>4732</v>
      </c>
      <c r="D863" t="s">
        <v>7015</v>
      </c>
      <c r="E863" t="s">
        <v>5534</v>
      </c>
    </row>
    <row r="864" spans="1:5" ht="15.75" x14ac:dyDescent="0.25">
      <c r="A864" s="1" t="s">
        <v>1508</v>
      </c>
      <c r="B864" s="1" t="s">
        <v>3247</v>
      </c>
      <c r="C864" t="s">
        <v>6737</v>
      </c>
      <c r="D864" t="s">
        <v>7409</v>
      </c>
      <c r="E864" t="s">
        <v>5535</v>
      </c>
    </row>
    <row r="865" spans="1:5" ht="15.75" x14ac:dyDescent="0.25">
      <c r="A865" s="1" t="s">
        <v>1507</v>
      </c>
      <c r="B865" s="1" t="s">
        <v>3248</v>
      </c>
      <c r="C865" t="s">
        <v>6737</v>
      </c>
      <c r="D865" t="s">
        <v>7410</v>
      </c>
      <c r="E865" t="s">
        <v>5536</v>
      </c>
    </row>
    <row r="866" spans="1:5" ht="15.75" x14ac:dyDescent="0.25">
      <c r="A866" s="1" t="s">
        <v>1506</v>
      </c>
      <c r="B866" s="1" t="s">
        <v>3249</v>
      </c>
      <c r="C866" t="s">
        <v>6737</v>
      </c>
      <c r="D866" t="s">
        <v>6795</v>
      </c>
      <c r="E866" t="s">
        <v>5537</v>
      </c>
    </row>
    <row r="867" spans="1:5" ht="15.75" x14ac:dyDescent="0.25">
      <c r="A867" s="1" t="s">
        <v>1505</v>
      </c>
      <c r="B867" s="1" t="s">
        <v>3250</v>
      </c>
      <c r="C867" t="s">
        <v>7129</v>
      </c>
      <c r="D867" t="s">
        <v>7411</v>
      </c>
      <c r="E867" t="s">
        <v>5538</v>
      </c>
    </row>
    <row r="868" spans="1:5" ht="15.75" x14ac:dyDescent="0.25">
      <c r="A868" s="1" t="s">
        <v>1504</v>
      </c>
      <c r="B868" s="1" t="s">
        <v>3251</v>
      </c>
      <c r="C868" t="s">
        <v>6737</v>
      </c>
      <c r="D868" t="s">
        <v>7412</v>
      </c>
      <c r="E868" t="s">
        <v>5539</v>
      </c>
    </row>
    <row r="869" spans="1:5" ht="15.75" x14ac:dyDescent="0.25">
      <c r="A869" s="1" t="s">
        <v>1503</v>
      </c>
      <c r="B869" s="1" t="s">
        <v>3252</v>
      </c>
      <c r="C869" t="s">
        <v>6737</v>
      </c>
      <c r="D869" t="s">
        <v>6824</v>
      </c>
      <c r="E869" t="s">
        <v>5540</v>
      </c>
    </row>
    <row r="870" spans="1:5" ht="15.75" x14ac:dyDescent="0.25">
      <c r="A870" s="1" t="s">
        <v>1502</v>
      </c>
      <c r="B870" s="1" t="s">
        <v>3253</v>
      </c>
      <c r="C870" t="s">
        <v>6737</v>
      </c>
      <c r="D870" t="s">
        <v>6747</v>
      </c>
      <c r="E870" t="s">
        <v>5541</v>
      </c>
    </row>
    <row r="871" spans="1:5" ht="15.75" x14ac:dyDescent="0.25">
      <c r="A871" s="1" t="s">
        <v>1501</v>
      </c>
      <c r="B871" s="1" t="s">
        <v>3254</v>
      </c>
      <c r="C871" t="s">
        <v>6737</v>
      </c>
      <c r="D871" t="s">
        <v>7413</v>
      </c>
      <c r="E871" t="s">
        <v>5542</v>
      </c>
    </row>
    <row r="872" spans="1:5" ht="15.75" x14ac:dyDescent="0.25">
      <c r="A872" s="1" t="s">
        <v>1500</v>
      </c>
      <c r="B872" s="1" t="s">
        <v>3255</v>
      </c>
      <c r="C872" t="s">
        <v>7129</v>
      </c>
      <c r="D872" t="s">
        <v>7414</v>
      </c>
      <c r="E872" t="s">
        <v>5543</v>
      </c>
    </row>
    <row r="873" spans="1:5" ht="15.75" x14ac:dyDescent="0.25">
      <c r="A873" s="1" t="s">
        <v>1499</v>
      </c>
      <c r="B873" s="1" t="s">
        <v>3256</v>
      </c>
      <c r="C873" t="s">
        <v>4732</v>
      </c>
      <c r="D873" t="s">
        <v>7415</v>
      </c>
      <c r="E873" t="s">
        <v>5544</v>
      </c>
    </row>
    <row r="874" spans="1:5" ht="15.75" x14ac:dyDescent="0.25">
      <c r="A874" s="1" t="s">
        <v>1498</v>
      </c>
      <c r="B874" s="1" t="s">
        <v>3257</v>
      </c>
      <c r="C874" t="s">
        <v>7129</v>
      </c>
      <c r="D874" t="s">
        <v>7416</v>
      </c>
      <c r="E874" t="s">
        <v>5545</v>
      </c>
    </row>
    <row r="875" spans="1:5" ht="15.75" x14ac:dyDescent="0.25">
      <c r="A875" s="1" t="s">
        <v>1497</v>
      </c>
      <c r="B875" s="1" t="s">
        <v>3258</v>
      </c>
      <c r="C875" t="s">
        <v>4732</v>
      </c>
      <c r="D875" t="s">
        <v>7417</v>
      </c>
      <c r="E875" t="s">
        <v>5546</v>
      </c>
    </row>
    <row r="876" spans="1:5" ht="15.75" x14ac:dyDescent="0.25">
      <c r="A876" s="1" t="s">
        <v>1496</v>
      </c>
      <c r="B876" s="1" t="s">
        <v>3259</v>
      </c>
      <c r="C876" t="s">
        <v>4732</v>
      </c>
      <c r="D876" t="s">
        <v>7418</v>
      </c>
      <c r="E876" t="s">
        <v>5547</v>
      </c>
    </row>
    <row r="877" spans="1:5" ht="15.75" x14ac:dyDescent="0.25">
      <c r="A877" s="1" t="s">
        <v>1495</v>
      </c>
      <c r="B877" s="1" t="s">
        <v>3260</v>
      </c>
      <c r="C877" t="s">
        <v>4732</v>
      </c>
      <c r="D877" t="s">
        <v>7419</v>
      </c>
      <c r="E877" t="s">
        <v>5548</v>
      </c>
    </row>
    <row r="878" spans="1:5" ht="15.75" x14ac:dyDescent="0.25">
      <c r="A878" s="1" t="s">
        <v>1494</v>
      </c>
      <c r="B878" s="1" t="s">
        <v>3261</v>
      </c>
      <c r="C878" t="s">
        <v>7129</v>
      </c>
      <c r="D878" t="s">
        <v>7420</v>
      </c>
      <c r="E878" t="s">
        <v>5549</v>
      </c>
    </row>
    <row r="879" spans="1:5" ht="15.75" x14ac:dyDescent="0.25">
      <c r="A879" s="1" t="s">
        <v>1493</v>
      </c>
      <c r="B879" s="1" t="s">
        <v>3262</v>
      </c>
      <c r="C879" t="s">
        <v>7129</v>
      </c>
      <c r="D879" t="s">
        <v>7421</v>
      </c>
      <c r="E879" t="s">
        <v>5550</v>
      </c>
    </row>
    <row r="880" spans="1:5" ht="15.75" x14ac:dyDescent="0.25">
      <c r="A880" s="1" t="s">
        <v>1492</v>
      </c>
      <c r="B880" s="1" t="s">
        <v>3263</v>
      </c>
      <c r="C880" t="s">
        <v>4732</v>
      </c>
      <c r="D880" t="s">
        <v>7422</v>
      </c>
      <c r="E880" t="s">
        <v>5551</v>
      </c>
    </row>
    <row r="881" spans="1:5" ht="15.75" x14ac:dyDescent="0.25">
      <c r="A881" s="1" t="s">
        <v>1491</v>
      </c>
      <c r="B881" s="1" t="s">
        <v>3264</v>
      </c>
      <c r="C881" t="s">
        <v>4732</v>
      </c>
      <c r="D881" t="s">
        <v>7423</v>
      </c>
      <c r="E881" t="s">
        <v>5552</v>
      </c>
    </row>
    <row r="882" spans="1:5" ht="15.75" x14ac:dyDescent="0.25">
      <c r="A882" s="1" t="s">
        <v>1490</v>
      </c>
      <c r="B882" s="1" t="s">
        <v>3265</v>
      </c>
      <c r="C882" t="s">
        <v>4732</v>
      </c>
      <c r="D882" t="s">
        <v>7424</v>
      </c>
      <c r="E882" t="s">
        <v>5553</v>
      </c>
    </row>
    <row r="883" spans="1:5" ht="15.75" x14ac:dyDescent="0.25">
      <c r="A883" s="1" t="s">
        <v>1489</v>
      </c>
      <c r="B883" s="1" t="s">
        <v>3266</v>
      </c>
      <c r="C883" t="s">
        <v>4732</v>
      </c>
      <c r="D883" t="s">
        <v>6970</v>
      </c>
      <c r="E883" t="s">
        <v>5554</v>
      </c>
    </row>
    <row r="884" spans="1:5" ht="15.75" x14ac:dyDescent="0.25">
      <c r="A884" s="1" t="s">
        <v>1488</v>
      </c>
      <c r="B884" s="1" t="s">
        <v>3267</v>
      </c>
      <c r="C884" t="s">
        <v>4732</v>
      </c>
      <c r="D884" t="s">
        <v>7425</v>
      </c>
      <c r="E884" t="s">
        <v>5555</v>
      </c>
    </row>
    <row r="885" spans="1:5" ht="15.75" x14ac:dyDescent="0.25">
      <c r="A885" s="1" t="s">
        <v>1487</v>
      </c>
      <c r="B885" s="1" t="s">
        <v>3268</v>
      </c>
      <c r="C885" t="s">
        <v>4732</v>
      </c>
      <c r="D885" t="s">
        <v>7426</v>
      </c>
      <c r="E885" t="s">
        <v>5556</v>
      </c>
    </row>
    <row r="886" spans="1:5" ht="15.75" x14ac:dyDescent="0.25">
      <c r="A886" s="1" t="s">
        <v>1486</v>
      </c>
      <c r="B886" s="1" t="s">
        <v>3269</v>
      </c>
      <c r="C886" t="s">
        <v>4732</v>
      </c>
      <c r="D886" t="s">
        <v>7427</v>
      </c>
      <c r="E886" t="s">
        <v>5557</v>
      </c>
    </row>
    <row r="887" spans="1:5" ht="15.75" x14ac:dyDescent="0.25">
      <c r="A887" s="1" t="s">
        <v>1485</v>
      </c>
      <c r="B887" s="1" t="s">
        <v>3270</v>
      </c>
      <c r="C887" t="s">
        <v>4732</v>
      </c>
      <c r="D887" t="s">
        <v>7428</v>
      </c>
      <c r="E887" t="s">
        <v>5558</v>
      </c>
    </row>
    <row r="888" spans="1:5" ht="15.75" x14ac:dyDescent="0.25">
      <c r="A888" s="1" t="s">
        <v>1484</v>
      </c>
      <c r="B888" s="1" t="s">
        <v>3271</v>
      </c>
      <c r="C888" t="s">
        <v>4732</v>
      </c>
      <c r="D888" t="s">
        <v>7429</v>
      </c>
      <c r="E888" t="s">
        <v>5559</v>
      </c>
    </row>
    <row r="889" spans="1:5" ht="15.75" x14ac:dyDescent="0.25">
      <c r="A889" s="1" t="s">
        <v>1483</v>
      </c>
      <c r="B889" s="1" t="s">
        <v>3272</v>
      </c>
      <c r="C889" t="s">
        <v>7129</v>
      </c>
      <c r="D889" t="s">
        <v>7430</v>
      </c>
      <c r="E889" t="s">
        <v>5560</v>
      </c>
    </row>
    <row r="890" spans="1:5" ht="15.75" x14ac:dyDescent="0.25">
      <c r="A890" s="1" t="s">
        <v>1482</v>
      </c>
      <c r="B890" s="1" t="s">
        <v>3273</v>
      </c>
      <c r="C890" t="s">
        <v>6737</v>
      </c>
      <c r="D890" t="s">
        <v>7431</v>
      </c>
      <c r="E890" t="s">
        <v>5561</v>
      </c>
    </row>
    <row r="891" spans="1:5" ht="15.75" x14ac:dyDescent="0.25">
      <c r="A891" s="1" t="s">
        <v>1481</v>
      </c>
      <c r="B891" s="1" t="s">
        <v>3274</v>
      </c>
      <c r="C891" t="s">
        <v>6737</v>
      </c>
      <c r="D891" t="s">
        <v>6892</v>
      </c>
      <c r="E891" t="s">
        <v>5562</v>
      </c>
    </row>
    <row r="892" spans="1:5" ht="15.75" x14ac:dyDescent="0.25">
      <c r="A892" s="1" t="s">
        <v>1480</v>
      </c>
      <c r="B892" s="1" t="s">
        <v>3275</v>
      </c>
      <c r="C892" t="s">
        <v>6737</v>
      </c>
      <c r="D892" t="s">
        <v>7432</v>
      </c>
      <c r="E892" t="s">
        <v>5563</v>
      </c>
    </row>
    <row r="893" spans="1:5" ht="15.75" x14ac:dyDescent="0.25">
      <c r="A893" s="1" t="s">
        <v>1479</v>
      </c>
      <c r="B893" s="1" t="s">
        <v>3276</v>
      </c>
      <c r="C893" t="s">
        <v>6737</v>
      </c>
      <c r="D893" t="s">
        <v>7433</v>
      </c>
      <c r="E893" t="s">
        <v>5564</v>
      </c>
    </row>
    <row r="894" spans="1:5" ht="15.75" x14ac:dyDescent="0.25">
      <c r="A894" s="1" t="s">
        <v>1478</v>
      </c>
      <c r="B894" s="1" t="s">
        <v>3277</v>
      </c>
      <c r="C894" t="s">
        <v>7129</v>
      </c>
      <c r="D894" t="s">
        <v>7434</v>
      </c>
      <c r="E894" t="s">
        <v>5565</v>
      </c>
    </row>
    <row r="895" spans="1:5" ht="15.75" x14ac:dyDescent="0.25">
      <c r="A895" s="1" t="s">
        <v>1477</v>
      </c>
      <c r="B895" s="1" t="s">
        <v>3278</v>
      </c>
      <c r="C895" t="s">
        <v>6737</v>
      </c>
      <c r="D895" t="s">
        <v>6755</v>
      </c>
      <c r="E895" t="s">
        <v>5566</v>
      </c>
    </row>
    <row r="896" spans="1:5" ht="15.75" x14ac:dyDescent="0.25">
      <c r="A896" s="1" t="s">
        <v>1476</v>
      </c>
      <c r="B896" s="1" t="s">
        <v>3279</v>
      </c>
      <c r="C896" t="s">
        <v>6737</v>
      </c>
      <c r="D896" t="s">
        <v>7435</v>
      </c>
      <c r="E896" t="s">
        <v>5567</v>
      </c>
    </row>
    <row r="897" spans="1:5" ht="15.75" x14ac:dyDescent="0.25">
      <c r="A897" s="1" t="s">
        <v>1475</v>
      </c>
      <c r="B897" s="1" t="s">
        <v>3280</v>
      </c>
      <c r="C897" t="s">
        <v>4732</v>
      </c>
      <c r="D897" t="s">
        <v>7436</v>
      </c>
      <c r="E897" t="s">
        <v>5568</v>
      </c>
    </row>
    <row r="898" spans="1:5" ht="15.75" x14ac:dyDescent="0.25">
      <c r="A898" s="1" t="s">
        <v>1474</v>
      </c>
      <c r="B898" s="1" t="s">
        <v>3281</v>
      </c>
      <c r="C898" t="s">
        <v>4732</v>
      </c>
      <c r="D898" t="s">
        <v>7437</v>
      </c>
      <c r="E898" t="s">
        <v>5228</v>
      </c>
    </row>
    <row r="899" spans="1:5" ht="15.75" x14ac:dyDescent="0.25">
      <c r="A899" s="1" t="s">
        <v>1473</v>
      </c>
      <c r="B899" s="1" t="s">
        <v>3282</v>
      </c>
      <c r="C899" t="s">
        <v>4732</v>
      </c>
      <c r="D899" t="s">
        <v>6701</v>
      </c>
      <c r="E899" t="s">
        <v>5569</v>
      </c>
    </row>
    <row r="900" spans="1:5" ht="15.75" x14ac:dyDescent="0.25">
      <c r="A900" s="1" t="s">
        <v>1472</v>
      </c>
      <c r="B900" s="1" t="s">
        <v>3283</v>
      </c>
      <c r="C900" t="s">
        <v>6737</v>
      </c>
      <c r="D900" t="s">
        <v>6774</v>
      </c>
      <c r="E900" t="s">
        <v>4931</v>
      </c>
    </row>
    <row r="901" spans="1:5" ht="15.75" x14ac:dyDescent="0.25">
      <c r="A901" s="1" t="s">
        <v>1471</v>
      </c>
      <c r="B901" s="1" t="s">
        <v>3284</v>
      </c>
      <c r="C901" t="s">
        <v>7129</v>
      </c>
      <c r="D901" t="s">
        <v>7438</v>
      </c>
      <c r="E901" t="s">
        <v>4948</v>
      </c>
    </row>
    <row r="902" spans="1:5" ht="15.75" x14ac:dyDescent="0.25">
      <c r="A902" s="1" t="s">
        <v>1470</v>
      </c>
      <c r="B902" s="1" t="s">
        <v>3285</v>
      </c>
      <c r="C902" t="s">
        <v>4732</v>
      </c>
      <c r="D902" t="s">
        <v>7439</v>
      </c>
      <c r="E902" t="s">
        <v>5570</v>
      </c>
    </row>
    <row r="903" spans="1:5" ht="15.75" x14ac:dyDescent="0.25">
      <c r="A903" s="1" t="s">
        <v>1469</v>
      </c>
      <c r="B903" s="1" t="s">
        <v>3286</v>
      </c>
      <c r="C903" t="s">
        <v>6737</v>
      </c>
      <c r="D903" t="s">
        <v>7187</v>
      </c>
      <c r="E903" t="s">
        <v>5571</v>
      </c>
    </row>
    <row r="904" spans="1:5" ht="15.75" x14ac:dyDescent="0.25">
      <c r="A904" s="1" t="s">
        <v>1468</v>
      </c>
      <c r="B904" s="1" t="s">
        <v>3287</v>
      </c>
      <c r="C904" t="s">
        <v>4732</v>
      </c>
      <c r="D904" t="s">
        <v>7440</v>
      </c>
      <c r="E904" t="s">
        <v>5572</v>
      </c>
    </row>
    <row r="905" spans="1:5" ht="15.75" x14ac:dyDescent="0.25">
      <c r="A905" s="1" t="s">
        <v>1467</v>
      </c>
      <c r="B905" s="1" t="s">
        <v>3288</v>
      </c>
      <c r="C905" t="s">
        <v>4732</v>
      </c>
      <c r="D905" t="s">
        <v>7441</v>
      </c>
      <c r="E905" t="s">
        <v>5573</v>
      </c>
    </row>
    <row r="906" spans="1:5" ht="15.75" x14ac:dyDescent="0.25">
      <c r="A906" s="1" t="s">
        <v>1466</v>
      </c>
      <c r="B906" s="1" t="s">
        <v>3289</v>
      </c>
      <c r="C906" t="s">
        <v>6737</v>
      </c>
      <c r="D906" t="s">
        <v>7442</v>
      </c>
      <c r="E906" t="s">
        <v>5574</v>
      </c>
    </row>
    <row r="907" spans="1:5" ht="15.75" x14ac:dyDescent="0.25">
      <c r="A907" s="1" t="s">
        <v>1465</v>
      </c>
      <c r="B907" s="1" t="s">
        <v>3290</v>
      </c>
      <c r="C907" t="s">
        <v>4732</v>
      </c>
      <c r="D907" t="s">
        <v>7393</v>
      </c>
      <c r="E907" t="s">
        <v>5575</v>
      </c>
    </row>
    <row r="908" spans="1:5" ht="15.75" x14ac:dyDescent="0.25">
      <c r="A908" s="1" t="s">
        <v>1464</v>
      </c>
      <c r="B908" s="1" t="s">
        <v>3291</v>
      </c>
      <c r="C908" t="s">
        <v>7129</v>
      </c>
      <c r="D908" t="s">
        <v>7443</v>
      </c>
      <c r="E908" t="s">
        <v>5576</v>
      </c>
    </row>
    <row r="909" spans="1:5" ht="15.75" x14ac:dyDescent="0.25">
      <c r="A909" s="1" t="s">
        <v>1463</v>
      </c>
      <c r="B909" s="1" t="s">
        <v>3292</v>
      </c>
      <c r="C909" t="s">
        <v>6737</v>
      </c>
      <c r="D909" t="s">
        <v>7444</v>
      </c>
      <c r="E909" t="s">
        <v>5577</v>
      </c>
    </row>
    <row r="910" spans="1:5" ht="15.75" x14ac:dyDescent="0.25">
      <c r="A910" s="1" t="s">
        <v>1462</v>
      </c>
      <c r="B910" s="1" t="s">
        <v>3293</v>
      </c>
      <c r="C910" t="s">
        <v>6737</v>
      </c>
      <c r="D910" t="s">
        <v>7002</v>
      </c>
      <c r="E910" t="s">
        <v>5578</v>
      </c>
    </row>
    <row r="911" spans="1:5" ht="15.75" x14ac:dyDescent="0.25">
      <c r="A911" s="1" t="s">
        <v>1461</v>
      </c>
      <c r="B911" s="1" t="s">
        <v>3294</v>
      </c>
      <c r="C911" t="s">
        <v>6737</v>
      </c>
      <c r="D911" t="s">
        <v>7445</v>
      </c>
      <c r="E911" t="s">
        <v>5579</v>
      </c>
    </row>
    <row r="912" spans="1:5" ht="15.75" x14ac:dyDescent="0.25">
      <c r="A912" s="1" t="s">
        <v>1460</v>
      </c>
      <c r="B912" s="1" t="s">
        <v>3295</v>
      </c>
      <c r="C912" t="s">
        <v>6737</v>
      </c>
      <c r="D912" t="s">
        <v>7446</v>
      </c>
      <c r="E912" t="s">
        <v>5580</v>
      </c>
    </row>
    <row r="913" spans="1:5" ht="15.75" x14ac:dyDescent="0.25">
      <c r="A913" s="1" t="s">
        <v>1459</v>
      </c>
      <c r="B913" s="1" t="s">
        <v>3296</v>
      </c>
      <c r="C913" t="s">
        <v>6737</v>
      </c>
      <c r="D913" t="s">
        <v>7074</v>
      </c>
      <c r="E913" t="s">
        <v>5581</v>
      </c>
    </row>
    <row r="914" spans="1:5" ht="15.75" x14ac:dyDescent="0.25">
      <c r="A914" s="1" t="s">
        <v>1458</v>
      </c>
      <c r="B914" s="1" t="s">
        <v>3297</v>
      </c>
      <c r="C914" t="s">
        <v>6737</v>
      </c>
      <c r="D914" t="s">
        <v>6808</v>
      </c>
      <c r="E914" t="s">
        <v>5582</v>
      </c>
    </row>
    <row r="915" spans="1:5" ht="15.75" x14ac:dyDescent="0.25">
      <c r="A915" s="1" t="s">
        <v>1457</v>
      </c>
      <c r="B915" s="1" t="s">
        <v>3298</v>
      </c>
      <c r="C915" t="s">
        <v>6737</v>
      </c>
      <c r="D915" t="s">
        <v>7447</v>
      </c>
      <c r="E915" t="s">
        <v>4863</v>
      </c>
    </row>
    <row r="916" spans="1:5" ht="15.75" x14ac:dyDescent="0.25">
      <c r="A916" s="1" t="s">
        <v>1456</v>
      </c>
      <c r="B916" s="1" t="s">
        <v>3299</v>
      </c>
      <c r="C916" t="s">
        <v>6737</v>
      </c>
      <c r="D916" t="s">
        <v>7448</v>
      </c>
      <c r="E916" t="s">
        <v>5583</v>
      </c>
    </row>
    <row r="917" spans="1:5" ht="15.75" x14ac:dyDescent="0.25">
      <c r="A917" s="1" t="s">
        <v>1455</v>
      </c>
      <c r="B917" s="1" t="s">
        <v>3300</v>
      </c>
      <c r="C917" t="s">
        <v>6737</v>
      </c>
      <c r="D917" t="s">
        <v>7449</v>
      </c>
      <c r="E917" t="s">
        <v>4948</v>
      </c>
    </row>
    <row r="918" spans="1:5" ht="15.75" x14ac:dyDescent="0.25">
      <c r="A918" s="1" t="s">
        <v>1454</v>
      </c>
      <c r="B918" s="1" t="s">
        <v>3301</v>
      </c>
      <c r="C918" t="s">
        <v>4732</v>
      </c>
      <c r="D918" t="s">
        <v>7450</v>
      </c>
      <c r="E918" t="s">
        <v>5584</v>
      </c>
    </row>
    <row r="919" spans="1:5" ht="15.75" x14ac:dyDescent="0.25">
      <c r="A919" s="1" t="s">
        <v>1453</v>
      </c>
      <c r="B919" s="1" t="s">
        <v>3302</v>
      </c>
      <c r="C919" t="s">
        <v>4732</v>
      </c>
      <c r="D919" t="s">
        <v>7082</v>
      </c>
      <c r="E919" t="s">
        <v>5585</v>
      </c>
    </row>
    <row r="920" spans="1:5" ht="15.75" x14ac:dyDescent="0.25">
      <c r="A920" s="1" t="s">
        <v>1452</v>
      </c>
      <c r="B920" s="1" t="s">
        <v>3303</v>
      </c>
      <c r="C920" t="s">
        <v>4732</v>
      </c>
      <c r="D920" t="s">
        <v>6780</v>
      </c>
      <c r="E920" t="s">
        <v>5586</v>
      </c>
    </row>
    <row r="921" spans="1:5" ht="15.75" x14ac:dyDescent="0.25">
      <c r="A921" s="1" t="s">
        <v>1451</v>
      </c>
      <c r="B921" s="1" t="s">
        <v>3304</v>
      </c>
      <c r="C921" t="s">
        <v>4732</v>
      </c>
      <c r="D921" t="s">
        <v>7451</v>
      </c>
      <c r="E921" t="s">
        <v>5587</v>
      </c>
    </row>
    <row r="922" spans="1:5" ht="15.75" x14ac:dyDescent="0.25">
      <c r="A922" s="1" t="s">
        <v>1450</v>
      </c>
      <c r="B922" s="1" t="s">
        <v>3305</v>
      </c>
      <c r="C922" t="s">
        <v>4732</v>
      </c>
      <c r="D922" t="s">
        <v>7452</v>
      </c>
      <c r="E922" t="s">
        <v>5588</v>
      </c>
    </row>
    <row r="923" spans="1:5" ht="15.75" x14ac:dyDescent="0.25">
      <c r="A923" s="1" t="s">
        <v>1449</v>
      </c>
      <c r="B923" s="1" t="s">
        <v>3306</v>
      </c>
      <c r="C923" t="s">
        <v>4732</v>
      </c>
      <c r="D923" t="s">
        <v>7453</v>
      </c>
      <c r="E923" t="s">
        <v>5589</v>
      </c>
    </row>
    <row r="924" spans="1:5" ht="15.75" x14ac:dyDescent="0.25">
      <c r="A924" s="1" t="s">
        <v>1448</v>
      </c>
      <c r="B924" s="1" t="s">
        <v>3307</v>
      </c>
      <c r="C924" t="s">
        <v>4732</v>
      </c>
      <c r="D924" t="s">
        <v>7454</v>
      </c>
      <c r="E924" t="s">
        <v>5590</v>
      </c>
    </row>
    <row r="925" spans="1:5" ht="15.75" x14ac:dyDescent="0.25">
      <c r="A925" s="1" t="s">
        <v>1447</v>
      </c>
      <c r="B925" s="1" t="s">
        <v>3308</v>
      </c>
      <c r="C925" t="s">
        <v>4732</v>
      </c>
      <c r="D925" t="s">
        <v>7455</v>
      </c>
      <c r="E925" t="s">
        <v>5591</v>
      </c>
    </row>
    <row r="926" spans="1:5" ht="15.75" x14ac:dyDescent="0.25">
      <c r="A926" s="1" t="s">
        <v>1446</v>
      </c>
      <c r="B926" s="1" t="s">
        <v>3309</v>
      </c>
      <c r="C926" t="s">
        <v>4732</v>
      </c>
      <c r="D926" t="s">
        <v>7456</v>
      </c>
      <c r="E926" t="s">
        <v>5592</v>
      </c>
    </row>
    <row r="927" spans="1:5" ht="15.75" x14ac:dyDescent="0.25">
      <c r="A927" s="1" t="s">
        <v>1445</v>
      </c>
      <c r="B927" s="1" t="s">
        <v>3310</v>
      </c>
      <c r="C927" t="s">
        <v>4732</v>
      </c>
      <c r="D927" t="s">
        <v>7457</v>
      </c>
      <c r="E927" t="s">
        <v>5593</v>
      </c>
    </row>
    <row r="928" spans="1:5" ht="15.75" x14ac:dyDescent="0.25">
      <c r="A928" s="1" t="s">
        <v>1444</v>
      </c>
      <c r="B928" s="1" t="s">
        <v>3311</v>
      </c>
      <c r="C928" t="s">
        <v>4732</v>
      </c>
      <c r="D928" t="s">
        <v>7458</v>
      </c>
      <c r="E928" t="s">
        <v>5594</v>
      </c>
    </row>
    <row r="929" spans="1:5" ht="15.75" x14ac:dyDescent="0.25">
      <c r="A929" s="1" t="s">
        <v>1443</v>
      </c>
      <c r="B929" s="1" t="s">
        <v>3312</v>
      </c>
      <c r="C929" t="s">
        <v>4732</v>
      </c>
      <c r="D929" t="s">
        <v>7459</v>
      </c>
      <c r="E929" t="s">
        <v>5595</v>
      </c>
    </row>
    <row r="930" spans="1:5" ht="15.75" x14ac:dyDescent="0.25">
      <c r="A930" s="1" t="s">
        <v>1442</v>
      </c>
      <c r="B930" s="1" t="s">
        <v>3313</v>
      </c>
      <c r="C930" t="s">
        <v>7129</v>
      </c>
      <c r="D930" t="s">
        <v>7460</v>
      </c>
      <c r="E930" t="s">
        <v>5596</v>
      </c>
    </row>
    <row r="931" spans="1:5" ht="15.75" x14ac:dyDescent="0.25">
      <c r="A931" s="1" t="s">
        <v>1441</v>
      </c>
      <c r="B931" s="1" t="s">
        <v>3314</v>
      </c>
      <c r="C931" t="s">
        <v>6737</v>
      </c>
      <c r="D931" t="s">
        <v>7461</v>
      </c>
      <c r="E931" t="s">
        <v>5597</v>
      </c>
    </row>
    <row r="932" spans="1:5" ht="15.75" x14ac:dyDescent="0.25">
      <c r="A932" s="1" t="s">
        <v>1440</v>
      </c>
      <c r="B932" s="1" t="s">
        <v>3315</v>
      </c>
      <c r="C932" t="s">
        <v>7129</v>
      </c>
      <c r="D932" t="s">
        <v>7462</v>
      </c>
      <c r="E932" t="s">
        <v>5598</v>
      </c>
    </row>
    <row r="933" spans="1:5" ht="15.75" x14ac:dyDescent="0.25">
      <c r="A933" s="1" t="s">
        <v>1439</v>
      </c>
      <c r="B933" s="1" t="s">
        <v>3316</v>
      </c>
      <c r="C933" t="s">
        <v>6737</v>
      </c>
      <c r="D933" t="s">
        <v>6885</v>
      </c>
      <c r="E933" t="s">
        <v>5599</v>
      </c>
    </row>
    <row r="934" spans="1:5" ht="15.75" x14ac:dyDescent="0.25">
      <c r="A934" s="1" t="s">
        <v>1438</v>
      </c>
      <c r="B934" s="1" t="s">
        <v>3317</v>
      </c>
      <c r="C934" t="s">
        <v>6737</v>
      </c>
      <c r="D934" t="s">
        <v>7463</v>
      </c>
      <c r="E934" t="s">
        <v>5600</v>
      </c>
    </row>
    <row r="935" spans="1:5" ht="15.75" x14ac:dyDescent="0.25">
      <c r="A935" s="1" t="s">
        <v>1437</v>
      </c>
      <c r="B935" s="1" t="s">
        <v>3318</v>
      </c>
      <c r="C935" t="s">
        <v>4732</v>
      </c>
      <c r="D935" t="s">
        <v>7464</v>
      </c>
      <c r="E935" t="s">
        <v>4742</v>
      </c>
    </row>
    <row r="936" spans="1:5" ht="15.75" x14ac:dyDescent="0.25">
      <c r="A936" s="1" t="s">
        <v>1436</v>
      </c>
      <c r="B936" s="1" t="s">
        <v>3319</v>
      </c>
      <c r="C936" t="s">
        <v>6737</v>
      </c>
      <c r="D936" t="s">
        <v>7465</v>
      </c>
      <c r="E936" t="s">
        <v>5601</v>
      </c>
    </row>
    <row r="937" spans="1:5" ht="15.75" x14ac:dyDescent="0.25">
      <c r="A937" s="1" t="s">
        <v>1435</v>
      </c>
      <c r="B937" s="1" t="s">
        <v>3320</v>
      </c>
      <c r="C937" t="s">
        <v>6737</v>
      </c>
      <c r="D937" t="s">
        <v>6790</v>
      </c>
      <c r="E937" t="s">
        <v>5602</v>
      </c>
    </row>
    <row r="938" spans="1:5" ht="15.75" x14ac:dyDescent="0.25">
      <c r="A938" s="1" t="s">
        <v>1434</v>
      </c>
      <c r="B938" s="1" t="s">
        <v>3321</v>
      </c>
      <c r="C938" t="s">
        <v>7129</v>
      </c>
      <c r="D938" t="s">
        <v>7466</v>
      </c>
      <c r="E938" t="s">
        <v>5584</v>
      </c>
    </row>
    <row r="939" spans="1:5" ht="15.75" x14ac:dyDescent="0.25">
      <c r="A939" s="1" t="s">
        <v>1433</v>
      </c>
      <c r="B939" s="1" t="s">
        <v>3322</v>
      </c>
      <c r="C939" t="s">
        <v>4732</v>
      </c>
      <c r="D939" t="s">
        <v>7467</v>
      </c>
      <c r="E939" t="s">
        <v>5603</v>
      </c>
    </row>
    <row r="940" spans="1:5" ht="15.75" x14ac:dyDescent="0.25">
      <c r="A940" s="1" t="s">
        <v>1432</v>
      </c>
      <c r="B940" s="1" t="s">
        <v>3323</v>
      </c>
      <c r="C940" t="s">
        <v>6737</v>
      </c>
      <c r="D940" t="s">
        <v>7468</v>
      </c>
      <c r="E940" t="s">
        <v>5604</v>
      </c>
    </row>
    <row r="941" spans="1:5" ht="15.75" x14ac:dyDescent="0.25">
      <c r="A941" s="1" t="s">
        <v>1431</v>
      </c>
      <c r="B941" s="1" t="s">
        <v>3324</v>
      </c>
      <c r="C941" t="s">
        <v>6737</v>
      </c>
      <c r="D941" t="s">
        <v>7061</v>
      </c>
      <c r="E941" t="s">
        <v>5605</v>
      </c>
    </row>
    <row r="942" spans="1:5" ht="15.75" x14ac:dyDescent="0.25">
      <c r="A942" s="1" t="s">
        <v>1430</v>
      </c>
      <c r="B942" s="1" t="s">
        <v>3325</v>
      </c>
      <c r="C942" t="s">
        <v>4732</v>
      </c>
      <c r="D942" t="s">
        <v>6271</v>
      </c>
      <c r="E942" t="s">
        <v>5606</v>
      </c>
    </row>
    <row r="943" spans="1:5" ht="15.75" x14ac:dyDescent="0.25">
      <c r="A943" s="1" t="s">
        <v>1429</v>
      </c>
      <c r="B943" s="1" t="s">
        <v>3326</v>
      </c>
      <c r="C943" t="s">
        <v>4732</v>
      </c>
      <c r="D943" t="s">
        <v>7469</v>
      </c>
      <c r="E943" t="s">
        <v>5607</v>
      </c>
    </row>
    <row r="944" spans="1:5" ht="15.75" x14ac:dyDescent="0.25">
      <c r="A944" s="1" t="s">
        <v>1428</v>
      </c>
      <c r="B944" s="1" t="s">
        <v>3327</v>
      </c>
      <c r="C944" t="s">
        <v>4732</v>
      </c>
      <c r="D944" t="s">
        <v>7470</v>
      </c>
      <c r="E944" t="s">
        <v>5608</v>
      </c>
    </row>
    <row r="945" spans="1:5" ht="15.75" x14ac:dyDescent="0.25">
      <c r="A945" s="1" t="s">
        <v>1427</v>
      </c>
      <c r="B945" s="1" t="s">
        <v>3328</v>
      </c>
      <c r="C945" t="s">
        <v>6737</v>
      </c>
      <c r="D945" t="s">
        <v>7471</v>
      </c>
      <c r="E945" t="s">
        <v>5107</v>
      </c>
    </row>
    <row r="946" spans="1:5" ht="15.75" x14ac:dyDescent="0.25">
      <c r="A946" s="1" t="s">
        <v>1426</v>
      </c>
      <c r="B946" s="1" t="s">
        <v>3329</v>
      </c>
      <c r="C946" t="s">
        <v>4732</v>
      </c>
      <c r="D946" t="s">
        <v>6812</v>
      </c>
      <c r="E946" t="s">
        <v>5609</v>
      </c>
    </row>
    <row r="947" spans="1:5" ht="15.75" x14ac:dyDescent="0.25">
      <c r="A947" s="1" t="s">
        <v>1425</v>
      </c>
      <c r="B947" s="1" t="s">
        <v>3330</v>
      </c>
      <c r="C947" t="s">
        <v>6737</v>
      </c>
      <c r="D947" t="s">
        <v>6755</v>
      </c>
      <c r="E947" t="s">
        <v>5610</v>
      </c>
    </row>
    <row r="948" spans="1:5" ht="15.75" x14ac:dyDescent="0.25">
      <c r="A948" s="1" t="s">
        <v>1424</v>
      </c>
      <c r="B948" s="1" t="s">
        <v>3331</v>
      </c>
      <c r="C948" t="s">
        <v>6737</v>
      </c>
      <c r="D948" t="s">
        <v>7472</v>
      </c>
      <c r="E948" t="s">
        <v>5302</v>
      </c>
    </row>
    <row r="949" spans="1:5" ht="15.75" x14ac:dyDescent="0.25">
      <c r="A949" s="1" t="s">
        <v>1423</v>
      </c>
      <c r="B949" s="1" t="s">
        <v>3332</v>
      </c>
      <c r="C949" t="s">
        <v>6737</v>
      </c>
      <c r="D949" t="s">
        <v>6860</v>
      </c>
      <c r="E949" t="s">
        <v>5611</v>
      </c>
    </row>
    <row r="950" spans="1:5" ht="15.75" x14ac:dyDescent="0.25">
      <c r="A950" s="1" t="s">
        <v>1422</v>
      </c>
      <c r="B950" s="1" t="s">
        <v>3333</v>
      </c>
      <c r="C950" t="s">
        <v>6737</v>
      </c>
      <c r="D950" t="s">
        <v>6925</v>
      </c>
      <c r="E950" t="s">
        <v>5612</v>
      </c>
    </row>
    <row r="951" spans="1:5" ht="15.75" x14ac:dyDescent="0.25">
      <c r="A951" s="1" t="s">
        <v>1421</v>
      </c>
      <c r="B951" s="1" t="s">
        <v>3334</v>
      </c>
      <c r="C951" t="s">
        <v>6737</v>
      </c>
      <c r="D951" t="s">
        <v>7114</v>
      </c>
      <c r="E951" t="s">
        <v>5613</v>
      </c>
    </row>
    <row r="952" spans="1:5" ht="15.75" x14ac:dyDescent="0.25">
      <c r="A952" s="1" t="s">
        <v>1420</v>
      </c>
      <c r="B952" s="1" t="s">
        <v>3335</v>
      </c>
      <c r="C952" t="s">
        <v>4732</v>
      </c>
      <c r="D952" t="s">
        <v>7473</v>
      </c>
      <c r="E952" t="s">
        <v>5614</v>
      </c>
    </row>
    <row r="953" spans="1:5" ht="15.75" x14ac:dyDescent="0.25">
      <c r="A953" s="1" t="s">
        <v>1419</v>
      </c>
      <c r="B953" s="1" t="s">
        <v>3336</v>
      </c>
      <c r="C953" t="s">
        <v>4732</v>
      </c>
      <c r="D953" t="s">
        <v>7474</v>
      </c>
      <c r="E953" t="s">
        <v>5059</v>
      </c>
    </row>
    <row r="954" spans="1:5" ht="15.75" x14ac:dyDescent="0.25">
      <c r="A954" s="1" t="s">
        <v>1418</v>
      </c>
      <c r="B954" s="1" t="s">
        <v>3337</v>
      </c>
      <c r="C954" t="s">
        <v>4732</v>
      </c>
      <c r="D954" t="s">
        <v>7475</v>
      </c>
      <c r="E954" t="s">
        <v>5615</v>
      </c>
    </row>
    <row r="955" spans="1:5" ht="15.75" x14ac:dyDescent="0.25">
      <c r="A955" s="1" t="s">
        <v>1417</v>
      </c>
      <c r="B955" s="1" t="s">
        <v>3338</v>
      </c>
      <c r="C955" t="s">
        <v>6737</v>
      </c>
      <c r="D955" t="s">
        <v>7476</v>
      </c>
      <c r="E955" t="s">
        <v>5616</v>
      </c>
    </row>
    <row r="956" spans="1:5" ht="15.75" x14ac:dyDescent="0.25">
      <c r="A956" s="1" t="s">
        <v>1416</v>
      </c>
      <c r="B956" s="1" t="s">
        <v>3339</v>
      </c>
      <c r="C956" t="s">
        <v>6737</v>
      </c>
      <c r="D956" t="s">
        <v>7477</v>
      </c>
      <c r="E956" t="s">
        <v>5617</v>
      </c>
    </row>
    <row r="957" spans="1:5" ht="15.75" x14ac:dyDescent="0.25">
      <c r="A957" s="1" t="s">
        <v>1415</v>
      </c>
      <c r="B957" s="1" t="s">
        <v>3340</v>
      </c>
      <c r="C957" t="s">
        <v>7129</v>
      </c>
      <c r="D957" t="s">
        <v>7478</v>
      </c>
      <c r="E957" t="s">
        <v>5618</v>
      </c>
    </row>
    <row r="958" spans="1:5" ht="15.75" x14ac:dyDescent="0.25">
      <c r="A958" s="1" t="s">
        <v>1414</v>
      </c>
      <c r="B958" s="1" t="s">
        <v>3341</v>
      </c>
      <c r="C958" t="s">
        <v>6737</v>
      </c>
      <c r="D958" t="s">
        <v>6860</v>
      </c>
      <c r="E958" t="s">
        <v>5564</v>
      </c>
    </row>
    <row r="959" spans="1:5" ht="15.75" x14ac:dyDescent="0.25">
      <c r="A959" s="1" t="s">
        <v>1413</v>
      </c>
      <c r="B959" s="1" t="s">
        <v>3342</v>
      </c>
      <c r="C959" t="s">
        <v>4732</v>
      </c>
      <c r="D959" t="s">
        <v>7479</v>
      </c>
      <c r="E959" t="s">
        <v>5619</v>
      </c>
    </row>
    <row r="960" spans="1:5" ht="15.75" x14ac:dyDescent="0.25">
      <c r="A960" s="1" t="s">
        <v>1412</v>
      </c>
      <c r="B960" s="1" t="s">
        <v>3343</v>
      </c>
      <c r="C960" t="s">
        <v>7129</v>
      </c>
      <c r="D960" t="s">
        <v>7480</v>
      </c>
      <c r="E960" t="s">
        <v>5620</v>
      </c>
    </row>
    <row r="961" spans="1:5" ht="15.75" x14ac:dyDescent="0.25">
      <c r="A961" s="1" t="s">
        <v>1411</v>
      </c>
      <c r="B961" s="1" t="s">
        <v>3344</v>
      </c>
      <c r="C961" t="s">
        <v>4732</v>
      </c>
      <c r="D961" t="s">
        <v>7481</v>
      </c>
      <c r="E961" t="s">
        <v>5621</v>
      </c>
    </row>
    <row r="962" spans="1:5" ht="15.75" x14ac:dyDescent="0.25">
      <c r="A962" s="1" t="s">
        <v>1410</v>
      </c>
      <c r="B962" s="1" t="s">
        <v>3345</v>
      </c>
      <c r="C962" t="s">
        <v>7129</v>
      </c>
      <c r="D962" t="s">
        <v>7482</v>
      </c>
      <c r="E962" t="s">
        <v>5622</v>
      </c>
    </row>
    <row r="963" spans="1:5" ht="15.75" x14ac:dyDescent="0.25">
      <c r="A963" s="1" t="s">
        <v>1409</v>
      </c>
      <c r="B963" s="1" t="s">
        <v>3346</v>
      </c>
      <c r="C963" t="s">
        <v>6737</v>
      </c>
      <c r="D963" t="s">
        <v>7483</v>
      </c>
      <c r="E963" t="s">
        <v>5019</v>
      </c>
    </row>
    <row r="964" spans="1:5" ht="15.75" x14ac:dyDescent="0.25">
      <c r="A964" s="1" t="s">
        <v>1408</v>
      </c>
      <c r="B964" s="1" t="s">
        <v>3347</v>
      </c>
      <c r="C964" t="s">
        <v>4732</v>
      </c>
      <c r="D964" t="s">
        <v>7484</v>
      </c>
      <c r="E964" t="s">
        <v>5623</v>
      </c>
    </row>
    <row r="965" spans="1:5" ht="15.75" x14ac:dyDescent="0.25">
      <c r="A965" s="1" t="s">
        <v>1407</v>
      </c>
      <c r="B965" s="1" t="s">
        <v>3348</v>
      </c>
      <c r="C965" t="s">
        <v>7129</v>
      </c>
      <c r="D965" t="s">
        <v>7485</v>
      </c>
      <c r="E965" t="s">
        <v>5624</v>
      </c>
    </row>
    <row r="966" spans="1:5" ht="15.75" x14ac:dyDescent="0.25">
      <c r="A966" s="1" t="s">
        <v>1406</v>
      </c>
      <c r="B966" s="1" t="s">
        <v>3349</v>
      </c>
      <c r="C966" t="s">
        <v>4732</v>
      </c>
      <c r="D966" t="s">
        <v>7486</v>
      </c>
      <c r="E966" t="s">
        <v>5625</v>
      </c>
    </row>
    <row r="967" spans="1:5" ht="15.75" x14ac:dyDescent="0.25">
      <c r="A967" s="1" t="s">
        <v>1405</v>
      </c>
      <c r="B967" s="1" t="s">
        <v>3350</v>
      </c>
      <c r="C967" t="s">
        <v>4732</v>
      </c>
      <c r="D967" t="s">
        <v>7487</v>
      </c>
      <c r="E967" t="s">
        <v>5626</v>
      </c>
    </row>
    <row r="968" spans="1:5" ht="15.75" x14ac:dyDescent="0.25">
      <c r="A968" s="1" t="s">
        <v>1404</v>
      </c>
      <c r="B968" s="1" t="s">
        <v>3351</v>
      </c>
      <c r="C968" t="s">
        <v>4732</v>
      </c>
      <c r="D968" t="s">
        <v>7488</v>
      </c>
      <c r="E968" t="s">
        <v>5627</v>
      </c>
    </row>
    <row r="969" spans="1:5" ht="15.75" x14ac:dyDescent="0.25">
      <c r="A969" s="1" t="s">
        <v>1403</v>
      </c>
      <c r="B969" s="1" t="s">
        <v>3352</v>
      </c>
      <c r="C969" t="s">
        <v>6737</v>
      </c>
      <c r="D969" t="s">
        <v>6113</v>
      </c>
      <c r="E969" t="s">
        <v>5628</v>
      </c>
    </row>
    <row r="970" spans="1:5" ht="15.75" x14ac:dyDescent="0.25">
      <c r="A970" s="1" t="s">
        <v>1402</v>
      </c>
      <c r="B970" s="1" t="s">
        <v>3353</v>
      </c>
      <c r="C970" t="s">
        <v>4732</v>
      </c>
      <c r="D970" t="s">
        <v>7227</v>
      </c>
      <c r="E970" t="s">
        <v>5629</v>
      </c>
    </row>
    <row r="971" spans="1:5" ht="15.75" x14ac:dyDescent="0.25">
      <c r="A971" s="1" t="s">
        <v>1401</v>
      </c>
      <c r="B971" s="1" t="s">
        <v>3354</v>
      </c>
      <c r="C971" t="s">
        <v>6737</v>
      </c>
      <c r="D971" t="s">
        <v>7489</v>
      </c>
      <c r="E971" t="s">
        <v>5630</v>
      </c>
    </row>
    <row r="972" spans="1:5" ht="15.75" x14ac:dyDescent="0.25">
      <c r="A972" s="1" t="s">
        <v>1400</v>
      </c>
      <c r="B972" s="1" t="s">
        <v>3355</v>
      </c>
      <c r="C972" t="s">
        <v>4732</v>
      </c>
      <c r="D972" t="s">
        <v>7072</v>
      </c>
      <c r="E972" t="s">
        <v>5631</v>
      </c>
    </row>
    <row r="973" spans="1:5" ht="15.75" x14ac:dyDescent="0.25">
      <c r="A973" s="1" t="s">
        <v>1399</v>
      </c>
      <c r="B973" s="1" t="s">
        <v>3356</v>
      </c>
      <c r="C973" t="s">
        <v>4732</v>
      </c>
      <c r="D973" t="s">
        <v>7490</v>
      </c>
      <c r="E973" t="s">
        <v>5632</v>
      </c>
    </row>
    <row r="974" spans="1:5" ht="15.75" x14ac:dyDescent="0.25">
      <c r="A974" s="1" t="s">
        <v>1398</v>
      </c>
      <c r="B974" s="1" t="s">
        <v>3357</v>
      </c>
      <c r="C974" t="s">
        <v>6737</v>
      </c>
      <c r="D974" t="s">
        <v>6869</v>
      </c>
      <c r="E974" t="s">
        <v>5633</v>
      </c>
    </row>
    <row r="975" spans="1:5" ht="15.75" x14ac:dyDescent="0.25">
      <c r="A975" s="1" t="s">
        <v>1397</v>
      </c>
      <c r="B975" s="1" t="s">
        <v>3358</v>
      </c>
      <c r="C975" t="s">
        <v>7129</v>
      </c>
      <c r="D975" t="s">
        <v>7491</v>
      </c>
      <c r="E975" t="s">
        <v>5450</v>
      </c>
    </row>
    <row r="976" spans="1:5" ht="15.75" x14ac:dyDescent="0.25">
      <c r="A976" s="1" t="s">
        <v>1396</v>
      </c>
      <c r="B976" s="1" t="s">
        <v>3359</v>
      </c>
      <c r="C976" t="s">
        <v>6737</v>
      </c>
      <c r="D976" t="s">
        <v>6381</v>
      </c>
      <c r="E976" t="s">
        <v>5634</v>
      </c>
    </row>
    <row r="977" spans="1:5" ht="15.75" x14ac:dyDescent="0.25">
      <c r="A977" s="1" t="s">
        <v>1395</v>
      </c>
      <c r="B977" s="1" t="s">
        <v>3360</v>
      </c>
      <c r="C977" t="s">
        <v>7129</v>
      </c>
      <c r="D977" t="s">
        <v>7492</v>
      </c>
      <c r="E977" t="s">
        <v>5635</v>
      </c>
    </row>
    <row r="978" spans="1:5" ht="15.75" x14ac:dyDescent="0.25">
      <c r="A978" s="1" t="s">
        <v>1394</v>
      </c>
      <c r="B978" s="1" t="s">
        <v>3361</v>
      </c>
      <c r="C978" t="s">
        <v>7129</v>
      </c>
      <c r="D978" t="s">
        <v>7493</v>
      </c>
      <c r="E978" t="s">
        <v>5189</v>
      </c>
    </row>
    <row r="979" spans="1:5" ht="15.75" x14ac:dyDescent="0.25">
      <c r="A979" s="1" t="s">
        <v>1393</v>
      </c>
      <c r="B979" s="1" t="s">
        <v>3362</v>
      </c>
      <c r="C979" t="s">
        <v>6737</v>
      </c>
      <c r="D979" t="s">
        <v>6653</v>
      </c>
      <c r="E979" t="s">
        <v>5636</v>
      </c>
    </row>
    <row r="980" spans="1:5" ht="15.75" x14ac:dyDescent="0.25">
      <c r="A980" s="1" t="s">
        <v>1392</v>
      </c>
      <c r="B980" s="1" t="s">
        <v>3363</v>
      </c>
      <c r="C980" t="s">
        <v>6737</v>
      </c>
      <c r="D980" t="s">
        <v>7494</v>
      </c>
      <c r="E980" t="s">
        <v>5637</v>
      </c>
    </row>
    <row r="981" spans="1:5" ht="15.75" x14ac:dyDescent="0.25">
      <c r="A981" s="1" t="s">
        <v>1391</v>
      </c>
      <c r="B981" s="1" t="s">
        <v>3364</v>
      </c>
      <c r="C981" t="s">
        <v>6737</v>
      </c>
      <c r="D981" t="s">
        <v>6927</v>
      </c>
      <c r="E981" t="s">
        <v>5638</v>
      </c>
    </row>
    <row r="982" spans="1:5" ht="15.75" x14ac:dyDescent="0.25">
      <c r="A982" s="1" t="s">
        <v>1390</v>
      </c>
      <c r="B982" s="1" t="s">
        <v>3365</v>
      </c>
      <c r="C982" t="s">
        <v>6737</v>
      </c>
      <c r="D982" t="s">
        <v>5103</v>
      </c>
      <c r="E982" t="s">
        <v>5639</v>
      </c>
    </row>
    <row r="983" spans="1:5" ht="15.75" x14ac:dyDescent="0.25">
      <c r="A983" s="1" t="s">
        <v>1389</v>
      </c>
      <c r="B983" s="1" t="s">
        <v>3366</v>
      </c>
      <c r="C983" t="s">
        <v>6737</v>
      </c>
      <c r="D983" t="s">
        <v>7495</v>
      </c>
      <c r="E983" t="s">
        <v>5640</v>
      </c>
    </row>
    <row r="984" spans="1:5" ht="15.75" x14ac:dyDescent="0.25">
      <c r="A984" s="1" t="s">
        <v>1388</v>
      </c>
      <c r="B984" s="1" t="s">
        <v>3367</v>
      </c>
      <c r="C984" t="s">
        <v>6737</v>
      </c>
      <c r="D984" t="s">
        <v>6261</v>
      </c>
      <c r="E984" t="s">
        <v>5641</v>
      </c>
    </row>
    <row r="985" spans="1:5" ht="15.75" x14ac:dyDescent="0.25">
      <c r="A985" s="1" t="s">
        <v>1387</v>
      </c>
      <c r="B985" s="1" t="s">
        <v>3368</v>
      </c>
      <c r="C985" t="s">
        <v>7129</v>
      </c>
      <c r="D985" t="s">
        <v>7496</v>
      </c>
      <c r="E985" t="s">
        <v>5642</v>
      </c>
    </row>
    <row r="986" spans="1:5" ht="15.75" x14ac:dyDescent="0.25">
      <c r="A986" s="1" t="s">
        <v>1386</v>
      </c>
      <c r="B986" s="1" t="s">
        <v>3369</v>
      </c>
      <c r="C986" t="s">
        <v>6737</v>
      </c>
      <c r="D986" t="s">
        <v>7497</v>
      </c>
      <c r="E986" t="s">
        <v>5643</v>
      </c>
    </row>
    <row r="987" spans="1:5" ht="15.75" x14ac:dyDescent="0.25">
      <c r="A987" s="1" t="s">
        <v>1385</v>
      </c>
      <c r="B987" s="1" t="s">
        <v>3370</v>
      </c>
      <c r="C987" t="s">
        <v>4732</v>
      </c>
      <c r="D987" t="s">
        <v>7498</v>
      </c>
      <c r="E987" t="s">
        <v>5644</v>
      </c>
    </row>
    <row r="988" spans="1:5" ht="15.75" x14ac:dyDescent="0.25">
      <c r="A988" s="1" t="s">
        <v>1384</v>
      </c>
      <c r="B988" s="1" t="s">
        <v>3371</v>
      </c>
      <c r="C988" t="s">
        <v>4732</v>
      </c>
      <c r="D988" t="s">
        <v>6949</v>
      </c>
      <c r="E988" t="s">
        <v>4876</v>
      </c>
    </row>
    <row r="989" spans="1:5" ht="15.75" x14ac:dyDescent="0.25">
      <c r="A989" s="1" t="s">
        <v>1383</v>
      </c>
      <c r="B989" s="1" t="s">
        <v>3372</v>
      </c>
      <c r="C989" t="s">
        <v>7129</v>
      </c>
      <c r="D989" t="s">
        <v>7499</v>
      </c>
      <c r="E989" t="s">
        <v>5645</v>
      </c>
    </row>
    <row r="990" spans="1:5" ht="15.75" x14ac:dyDescent="0.25">
      <c r="A990" s="1" t="s">
        <v>1382</v>
      </c>
      <c r="B990" s="1" t="s">
        <v>3373</v>
      </c>
      <c r="C990" t="s">
        <v>4732</v>
      </c>
      <c r="D990" t="s">
        <v>7500</v>
      </c>
      <c r="E990" t="s">
        <v>5646</v>
      </c>
    </row>
    <row r="991" spans="1:5" ht="15.75" x14ac:dyDescent="0.25">
      <c r="A991" s="1" t="s">
        <v>1381</v>
      </c>
      <c r="B991" s="1" t="s">
        <v>3374</v>
      </c>
      <c r="C991" t="s">
        <v>4732</v>
      </c>
      <c r="D991" t="s">
        <v>6805</v>
      </c>
      <c r="E991" t="s">
        <v>5647</v>
      </c>
    </row>
    <row r="992" spans="1:5" ht="15.75" x14ac:dyDescent="0.25">
      <c r="A992" s="1" t="s">
        <v>1380</v>
      </c>
      <c r="B992" s="1" t="s">
        <v>3375</v>
      </c>
      <c r="C992" t="s">
        <v>4732</v>
      </c>
      <c r="D992" t="s">
        <v>7501</v>
      </c>
      <c r="E992" t="s">
        <v>5648</v>
      </c>
    </row>
    <row r="993" spans="1:5" ht="15.75" x14ac:dyDescent="0.25">
      <c r="A993" s="1" t="s">
        <v>1379</v>
      </c>
      <c r="B993" s="1" t="s">
        <v>3376</v>
      </c>
      <c r="C993" t="s">
        <v>6737</v>
      </c>
      <c r="D993" t="s">
        <v>7502</v>
      </c>
      <c r="E993" t="s">
        <v>4822</v>
      </c>
    </row>
    <row r="994" spans="1:5" ht="15.75" x14ac:dyDescent="0.25">
      <c r="A994" s="1" t="s">
        <v>1378</v>
      </c>
      <c r="B994" s="1" t="s">
        <v>3377</v>
      </c>
      <c r="C994" t="s">
        <v>6737</v>
      </c>
      <c r="D994" t="s">
        <v>7503</v>
      </c>
      <c r="E994" t="s">
        <v>5649</v>
      </c>
    </row>
    <row r="995" spans="1:5" ht="15.75" x14ac:dyDescent="0.25">
      <c r="A995" s="1" t="s">
        <v>1377</v>
      </c>
      <c r="B995" s="1" t="s">
        <v>3378</v>
      </c>
      <c r="C995" t="s">
        <v>4732</v>
      </c>
      <c r="D995" t="s">
        <v>7504</v>
      </c>
      <c r="E995" t="s">
        <v>5650</v>
      </c>
    </row>
    <row r="996" spans="1:5" ht="15.75" x14ac:dyDescent="0.25">
      <c r="A996" s="1" t="s">
        <v>1376</v>
      </c>
      <c r="B996" s="1" t="s">
        <v>3379</v>
      </c>
      <c r="C996" t="s">
        <v>6737</v>
      </c>
      <c r="D996" t="s">
        <v>7505</v>
      </c>
      <c r="E996" t="s">
        <v>4775</v>
      </c>
    </row>
    <row r="997" spans="1:5" ht="15.75" x14ac:dyDescent="0.25">
      <c r="A997" s="1" t="s">
        <v>1375</v>
      </c>
      <c r="B997" s="1" t="s">
        <v>3380</v>
      </c>
      <c r="C997" t="s">
        <v>7129</v>
      </c>
      <c r="D997" t="s">
        <v>7506</v>
      </c>
      <c r="E997" t="s">
        <v>5651</v>
      </c>
    </row>
    <row r="998" spans="1:5" ht="15.75" x14ac:dyDescent="0.25">
      <c r="A998" s="1" t="s">
        <v>1374</v>
      </c>
      <c r="B998" s="1" t="s">
        <v>3381</v>
      </c>
      <c r="C998" t="s">
        <v>6737</v>
      </c>
      <c r="D998" t="s">
        <v>7507</v>
      </c>
      <c r="E998" t="s">
        <v>4758</v>
      </c>
    </row>
    <row r="999" spans="1:5" ht="15.75" x14ac:dyDescent="0.25">
      <c r="A999" s="1" t="s">
        <v>1373</v>
      </c>
      <c r="B999" s="1" t="s">
        <v>3382</v>
      </c>
      <c r="C999" t="s">
        <v>7129</v>
      </c>
      <c r="D999" t="s">
        <v>7326</v>
      </c>
      <c r="E999" t="s">
        <v>5652</v>
      </c>
    </row>
    <row r="1000" spans="1:5" ht="15.75" x14ac:dyDescent="0.25">
      <c r="A1000" s="1" t="s">
        <v>1372</v>
      </c>
      <c r="B1000" s="1" t="s">
        <v>3383</v>
      </c>
      <c r="C1000" t="s">
        <v>6737</v>
      </c>
      <c r="D1000" t="s">
        <v>7508</v>
      </c>
      <c r="E1000" t="s">
        <v>5256</v>
      </c>
    </row>
    <row r="1001" spans="1:5" ht="15.75" x14ac:dyDescent="0.25">
      <c r="A1001" s="1" t="s">
        <v>1371</v>
      </c>
      <c r="B1001" s="1" t="s">
        <v>3384</v>
      </c>
      <c r="C1001" t="s">
        <v>7129</v>
      </c>
      <c r="D1001" t="s">
        <v>7509</v>
      </c>
      <c r="E1001" t="s">
        <v>5653</v>
      </c>
    </row>
    <row r="1002" spans="1:5" ht="15.75" x14ac:dyDescent="0.25">
      <c r="A1002" s="1" t="s">
        <v>1370</v>
      </c>
      <c r="B1002" s="1" t="s">
        <v>3385</v>
      </c>
      <c r="C1002" t="s">
        <v>6737</v>
      </c>
      <c r="D1002" t="s">
        <v>5863</v>
      </c>
      <c r="E1002" t="s">
        <v>5654</v>
      </c>
    </row>
    <row r="1003" spans="1:5" ht="15.75" x14ac:dyDescent="0.25">
      <c r="A1003" s="1" t="s">
        <v>1369</v>
      </c>
      <c r="B1003" s="1" t="s">
        <v>3386</v>
      </c>
      <c r="C1003" t="s">
        <v>7129</v>
      </c>
      <c r="D1003" t="s">
        <v>7510</v>
      </c>
      <c r="E1003" t="s">
        <v>5655</v>
      </c>
    </row>
    <row r="1004" spans="1:5" ht="15.75" x14ac:dyDescent="0.25">
      <c r="A1004" s="1" t="s">
        <v>1368</v>
      </c>
      <c r="B1004" s="1" t="s">
        <v>3387</v>
      </c>
      <c r="C1004" t="s">
        <v>4732</v>
      </c>
      <c r="D1004" t="s">
        <v>7511</v>
      </c>
      <c r="E1004" t="s">
        <v>5656</v>
      </c>
    </row>
    <row r="1005" spans="1:5" ht="15.75" x14ac:dyDescent="0.25">
      <c r="A1005" s="1" t="s">
        <v>1367</v>
      </c>
      <c r="B1005" s="1" t="s">
        <v>3388</v>
      </c>
      <c r="C1005" t="s">
        <v>6737</v>
      </c>
      <c r="D1005" t="s">
        <v>7512</v>
      </c>
      <c r="E1005" t="s">
        <v>5657</v>
      </c>
    </row>
    <row r="1006" spans="1:5" ht="15.75" x14ac:dyDescent="0.25">
      <c r="A1006" s="1" t="s">
        <v>1366</v>
      </c>
      <c r="B1006" s="1" t="s">
        <v>3389</v>
      </c>
      <c r="C1006" t="s">
        <v>6737</v>
      </c>
      <c r="D1006" t="s">
        <v>5573</v>
      </c>
      <c r="E1006" t="s">
        <v>5658</v>
      </c>
    </row>
    <row r="1007" spans="1:5" ht="15.75" x14ac:dyDescent="0.25">
      <c r="A1007" s="1" t="s">
        <v>1365</v>
      </c>
      <c r="B1007" s="1" t="s">
        <v>3390</v>
      </c>
      <c r="C1007" t="s">
        <v>4732</v>
      </c>
      <c r="D1007" t="s">
        <v>7513</v>
      </c>
      <c r="E1007" t="s">
        <v>5659</v>
      </c>
    </row>
    <row r="1008" spans="1:5" ht="15.75" x14ac:dyDescent="0.25">
      <c r="A1008" s="1" t="s">
        <v>1364</v>
      </c>
      <c r="B1008" s="1" t="s">
        <v>3391</v>
      </c>
      <c r="C1008" t="s">
        <v>4732</v>
      </c>
      <c r="D1008" t="s">
        <v>7514</v>
      </c>
      <c r="E1008" t="s">
        <v>4989</v>
      </c>
    </row>
    <row r="1009" spans="1:5" ht="15.75" x14ac:dyDescent="0.25">
      <c r="A1009" s="1" t="s">
        <v>1363</v>
      </c>
      <c r="B1009" s="1" t="s">
        <v>3392</v>
      </c>
      <c r="C1009" t="s">
        <v>6737</v>
      </c>
      <c r="D1009" t="s">
        <v>7515</v>
      </c>
      <c r="E1009" t="s">
        <v>5660</v>
      </c>
    </row>
    <row r="1010" spans="1:5" ht="15.75" x14ac:dyDescent="0.25">
      <c r="A1010" s="1" t="s">
        <v>1362</v>
      </c>
      <c r="B1010" s="1" t="s">
        <v>3393</v>
      </c>
      <c r="C1010" t="s">
        <v>4732</v>
      </c>
      <c r="D1010" t="s">
        <v>6895</v>
      </c>
      <c r="E1010" t="s">
        <v>5661</v>
      </c>
    </row>
    <row r="1011" spans="1:5" ht="15.75" x14ac:dyDescent="0.25">
      <c r="A1011" s="1" t="s">
        <v>1361</v>
      </c>
      <c r="B1011" s="1" t="s">
        <v>3394</v>
      </c>
      <c r="C1011" t="s">
        <v>4732</v>
      </c>
      <c r="D1011" t="s">
        <v>7516</v>
      </c>
      <c r="E1011" t="s">
        <v>5662</v>
      </c>
    </row>
    <row r="1012" spans="1:5" ht="15.75" x14ac:dyDescent="0.25">
      <c r="A1012" s="1" t="s">
        <v>1360</v>
      </c>
      <c r="B1012" s="1" t="s">
        <v>3395</v>
      </c>
      <c r="C1012" t="s">
        <v>4732</v>
      </c>
      <c r="D1012" t="s">
        <v>5026</v>
      </c>
      <c r="E1012" t="s">
        <v>5663</v>
      </c>
    </row>
    <row r="1013" spans="1:5" ht="15.75" x14ac:dyDescent="0.25">
      <c r="A1013" s="1" t="s">
        <v>1359</v>
      </c>
      <c r="B1013" s="1" t="s">
        <v>3396</v>
      </c>
      <c r="C1013" t="s">
        <v>4732</v>
      </c>
      <c r="D1013" t="s">
        <v>7517</v>
      </c>
      <c r="E1013" t="s">
        <v>5664</v>
      </c>
    </row>
    <row r="1014" spans="1:5" ht="15.75" x14ac:dyDescent="0.25">
      <c r="A1014" s="1" t="s">
        <v>1358</v>
      </c>
      <c r="B1014" s="1" t="s">
        <v>3397</v>
      </c>
      <c r="C1014" t="s">
        <v>4732</v>
      </c>
      <c r="D1014" t="s">
        <v>7518</v>
      </c>
      <c r="E1014" t="s">
        <v>5665</v>
      </c>
    </row>
    <row r="1015" spans="1:5" ht="15.75" x14ac:dyDescent="0.25">
      <c r="A1015" s="1" t="s">
        <v>1357</v>
      </c>
      <c r="B1015" s="1" t="s">
        <v>3398</v>
      </c>
      <c r="C1015" t="s">
        <v>4732</v>
      </c>
      <c r="D1015" t="s">
        <v>7519</v>
      </c>
      <c r="E1015" t="s">
        <v>5666</v>
      </c>
    </row>
    <row r="1016" spans="1:5" ht="15.75" x14ac:dyDescent="0.25">
      <c r="A1016" s="1" t="s">
        <v>1356</v>
      </c>
      <c r="B1016" s="1" t="s">
        <v>3399</v>
      </c>
      <c r="C1016" t="s">
        <v>4732</v>
      </c>
      <c r="D1016" t="s">
        <v>6871</v>
      </c>
      <c r="E1016" t="s">
        <v>5667</v>
      </c>
    </row>
    <row r="1017" spans="1:5" ht="15.75" x14ac:dyDescent="0.25">
      <c r="A1017" s="1" t="s">
        <v>1355</v>
      </c>
      <c r="B1017" s="1" t="s">
        <v>3400</v>
      </c>
      <c r="C1017" t="s">
        <v>4732</v>
      </c>
      <c r="D1017" t="s">
        <v>7520</v>
      </c>
      <c r="E1017" t="s">
        <v>5668</v>
      </c>
    </row>
    <row r="1018" spans="1:5" ht="15.75" x14ac:dyDescent="0.25">
      <c r="A1018" s="1" t="s">
        <v>1354</v>
      </c>
      <c r="B1018" s="1" t="s">
        <v>3401</v>
      </c>
      <c r="C1018" t="s">
        <v>7129</v>
      </c>
      <c r="D1018" t="s">
        <v>7521</v>
      </c>
      <c r="E1018" t="s">
        <v>5669</v>
      </c>
    </row>
    <row r="1019" spans="1:5" ht="15.75" x14ac:dyDescent="0.25">
      <c r="A1019" s="1" t="s">
        <v>1353</v>
      </c>
      <c r="B1019" s="1" t="s">
        <v>3402</v>
      </c>
      <c r="C1019" t="s">
        <v>7129</v>
      </c>
      <c r="D1019" t="s">
        <v>7522</v>
      </c>
      <c r="E1019" t="s">
        <v>5670</v>
      </c>
    </row>
    <row r="1020" spans="1:5" ht="15.75" x14ac:dyDescent="0.25">
      <c r="A1020" s="1" t="s">
        <v>1352</v>
      </c>
      <c r="B1020" s="1" t="s">
        <v>3403</v>
      </c>
      <c r="C1020" t="s">
        <v>6737</v>
      </c>
      <c r="D1020" t="s">
        <v>6743</v>
      </c>
      <c r="E1020" t="s">
        <v>5671</v>
      </c>
    </row>
    <row r="1021" spans="1:5" ht="15.75" x14ac:dyDescent="0.25">
      <c r="A1021" s="1" t="s">
        <v>1351</v>
      </c>
      <c r="B1021" s="1" t="s">
        <v>3404</v>
      </c>
      <c r="C1021" t="s">
        <v>4732</v>
      </c>
      <c r="D1021" t="s">
        <v>7523</v>
      </c>
      <c r="E1021" t="s">
        <v>5672</v>
      </c>
    </row>
    <row r="1022" spans="1:5" ht="15.75" x14ac:dyDescent="0.25">
      <c r="A1022" s="1" t="s">
        <v>1350</v>
      </c>
      <c r="B1022" s="1" t="s">
        <v>3405</v>
      </c>
      <c r="C1022" t="s">
        <v>6737</v>
      </c>
      <c r="D1022" t="s">
        <v>7524</v>
      </c>
      <c r="E1022" t="s">
        <v>5673</v>
      </c>
    </row>
    <row r="1023" spans="1:5" ht="15.75" x14ac:dyDescent="0.25">
      <c r="A1023" s="1" t="s">
        <v>1349</v>
      </c>
      <c r="B1023" s="1" t="s">
        <v>3406</v>
      </c>
      <c r="C1023" t="s">
        <v>4732</v>
      </c>
      <c r="D1023" t="s">
        <v>7525</v>
      </c>
      <c r="E1023" t="s">
        <v>5674</v>
      </c>
    </row>
    <row r="1024" spans="1:5" ht="15.75" x14ac:dyDescent="0.25">
      <c r="A1024" s="1" t="s">
        <v>1348</v>
      </c>
      <c r="B1024" s="1" t="s">
        <v>3407</v>
      </c>
      <c r="C1024" t="s">
        <v>4732</v>
      </c>
      <c r="D1024" t="s">
        <v>7526</v>
      </c>
      <c r="E1024" t="s">
        <v>5675</v>
      </c>
    </row>
    <row r="1025" spans="1:5" ht="15.75" x14ac:dyDescent="0.25">
      <c r="A1025" s="1" t="s">
        <v>1347</v>
      </c>
      <c r="B1025" s="1" t="s">
        <v>3408</v>
      </c>
      <c r="C1025" t="s">
        <v>6737</v>
      </c>
      <c r="D1025" t="s">
        <v>7527</v>
      </c>
      <c r="E1025" t="s">
        <v>5676</v>
      </c>
    </row>
    <row r="1026" spans="1:5" ht="15.75" x14ac:dyDescent="0.25">
      <c r="A1026" s="1" t="s">
        <v>1346</v>
      </c>
      <c r="B1026" s="1" t="s">
        <v>3409</v>
      </c>
      <c r="C1026" t="s">
        <v>6737</v>
      </c>
      <c r="D1026" t="s">
        <v>6747</v>
      </c>
      <c r="E1026" t="s">
        <v>5677</v>
      </c>
    </row>
    <row r="1027" spans="1:5" ht="15.75" x14ac:dyDescent="0.25">
      <c r="A1027" s="1" t="s">
        <v>1345</v>
      </c>
      <c r="B1027" s="1" t="s">
        <v>3410</v>
      </c>
      <c r="C1027" t="s">
        <v>6737</v>
      </c>
      <c r="D1027" t="s">
        <v>7528</v>
      </c>
      <c r="E1027" t="s">
        <v>5678</v>
      </c>
    </row>
    <row r="1028" spans="1:5" ht="15.75" x14ac:dyDescent="0.25">
      <c r="A1028" s="1" t="s">
        <v>1344</v>
      </c>
      <c r="B1028" s="1" t="s">
        <v>3411</v>
      </c>
      <c r="C1028" t="s">
        <v>4732</v>
      </c>
      <c r="D1028" t="s">
        <v>7529</v>
      </c>
      <c r="E1028" t="s">
        <v>5679</v>
      </c>
    </row>
    <row r="1029" spans="1:5" ht="15.75" x14ac:dyDescent="0.25">
      <c r="A1029" s="1" t="s">
        <v>1343</v>
      </c>
      <c r="B1029" s="1" t="s">
        <v>3412</v>
      </c>
      <c r="C1029" t="s">
        <v>6737</v>
      </c>
      <c r="D1029" t="s">
        <v>7528</v>
      </c>
      <c r="E1029" t="s">
        <v>5680</v>
      </c>
    </row>
    <row r="1030" spans="1:5" ht="15.75" x14ac:dyDescent="0.25">
      <c r="A1030" s="1" t="s">
        <v>1342</v>
      </c>
      <c r="B1030" s="1" t="s">
        <v>3413</v>
      </c>
      <c r="C1030" t="s">
        <v>6737</v>
      </c>
      <c r="D1030" t="s">
        <v>5863</v>
      </c>
      <c r="E1030" t="s">
        <v>5681</v>
      </c>
    </row>
    <row r="1031" spans="1:5" ht="15.75" x14ac:dyDescent="0.25">
      <c r="A1031" s="1" t="s">
        <v>1341</v>
      </c>
      <c r="B1031" s="1" t="s">
        <v>3414</v>
      </c>
      <c r="C1031" t="s">
        <v>4732</v>
      </c>
      <c r="D1031" t="s">
        <v>7530</v>
      </c>
      <c r="E1031" t="s">
        <v>5682</v>
      </c>
    </row>
    <row r="1032" spans="1:5" ht="15.75" x14ac:dyDescent="0.25">
      <c r="A1032" s="1" t="s">
        <v>1340</v>
      </c>
      <c r="B1032" s="1" t="s">
        <v>3415</v>
      </c>
      <c r="C1032" t="s">
        <v>6737</v>
      </c>
      <c r="D1032" t="s">
        <v>7531</v>
      </c>
      <c r="E1032" t="s">
        <v>5683</v>
      </c>
    </row>
    <row r="1033" spans="1:5" ht="15.75" x14ac:dyDescent="0.25">
      <c r="A1033" s="1" t="s">
        <v>1339</v>
      </c>
      <c r="B1033" s="1" t="s">
        <v>3416</v>
      </c>
      <c r="C1033" t="s">
        <v>4732</v>
      </c>
      <c r="D1033" t="s">
        <v>7532</v>
      </c>
      <c r="E1033" t="s">
        <v>5684</v>
      </c>
    </row>
    <row r="1034" spans="1:5" ht="15.75" x14ac:dyDescent="0.25">
      <c r="A1034" s="1" t="s">
        <v>1338</v>
      </c>
      <c r="B1034" s="1" t="s">
        <v>3417</v>
      </c>
      <c r="C1034" t="s">
        <v>4732</v>
      </c>
      <c r="D1034" t="s">
        <v>7533</v>
      </c>
      <c r="E1034" t="s">
        <v>5355</v>
      </c>
    </row>
    <row r="1035" spans="1:5" ht="15.75" x14ac:dyDescent="0.25">
      <c r="A1035" s="1" t="s">
        <v>1337</v>
      </c>
      <c r="B1035" s="1" t="s">
        <v>3418</v>
      </c>
      <c r="C1035" t="s">
        <v>4732</v>
      </c>
      <c r="D1035" t="s">
        <v>7052</v>
      </c>
      <c r="E1035" t="s">
        <v>5685</v>
      </c>
    </row>
    <row r="1036" spans="1:5" ht="15.75" x14ac:dyDescent="0.25">
      <c r="A1036" s="1" t="s">
        <v>1336</v>
      </c>
      <c r="B1036" s="1" t="s">
        <v>3419</v>
      </c>
      <c r="C1036" t="s">
        <v>4732</v>
      </c>
      <c r="D1036" t="s">
        <v>7534</v>
      </c>
      <c r="E1036" t="s">
        <v>5686</v>
      </c>
    </row>
    <row r="1037" spans="1:5" ht="15.75" x14ac:dyDescent="0.25">
      <c r="A1037" s="1" t="s">
        <v>1335</v>
      </c>
      <c r="B1037" s="1" t="s">
        <v>3420</v>
      </c>
      <c r="C1037" t="s">
        <v>4732</v>
      </c>
      <c r="D1037" t="s">
        <v>7183</v>
      </c>
      <c r="E1037" t="s">
        <v>5687</v>
      </c>
    </row>
    <row r="1038" spans="1:5" ht="15.75" x14ac:dyDescent="0.25">
      <c r="A1038" s="1" t="s">
        <v>1334</v>
      </c>
      <c r="B1038" s="1" t="s">
        <v>3421</v>
      </c>
      <c r="C1038" t="s">
        <v>6737</v>
      </c>
      <c r="D1038" t="s">
        <v>6794</v>
      </c>
      <c r="E1038" t="s">
        <v>5688</v>
      </c>
    </row>
    <row r="1039" spans="1:5" ht="15.75" x14ac:dyDescent="0.25">
      <c r="A1039" s="1" t="s">
        <v>1333</v>
      </c>
      <c r="B1039" s="1" t="s">
        <v>3422</v>
      </c>
      <c r="C1039" t="s">
        <v>6737</v>
      </c>
      <c r="D1039" t="s">
        <v>7535</v>
      </c>
      <c r="E1039" t="s">
        <v>5689</v>
      </c>
    </row>
    <row r="1040" spans="1:5" ht="15.75" x14ac:dyDescent="0.25">
      <c r="A1040" s="1" t="s">
        <v>1332</v>
      </c>
      <c r="B1040" s="1" t="s">
        <v>3423</v>
      </c>
      <c r="C1040" t="s">
        <v>4732</v>
      </c>
      <c r="D1040" t="s">
        <v>7536</v>
      </c>
      <c r="E1040" t="s">
        <v>5690</v>
      </c>
    </row>
    <row r="1041" spans="1:5" ht="15.75" x14ac:dyDescent="0.25">
      <c r="A1041" s="1" t="s">
        <v>1331</v>
      </c>
      <c r="B1041" s="1" t="s">
        <v>3424</v>
      </c>
      <c r="C1041" t="s">
        <v>4732</v>
      </c>
      <c r="D1041" t="s">
        <v>7537</v>
      </c>
      <c r="E1041" t="s">
        <v>5691</v>
      </c>
    </row>
    <row r="1042" spans="1:5" ht="15.75" x14ac:dyDescent="0.25">
      <c r="A1042" s="1" t="s">
        <v>1330</v>
      </c>
      <c r="B1042" s="1" t="s">
        <v>3425</v>
      </c>
      <c r="C1042" t="s">
        <v>6737</v>
      </c>
      <c r="D1042" t="s">
        <v>6873</v>
      </c>
      <c r="E1042" t="s">
        <v>5382</v>
      </c>
    </row>
    <row r="1043" spans="1:5" ht="15.75" x14ac:dyDescent="0.25">
      <c r="A1043" s="1" t="s">
        <v>1329</v>
      </c>
      <c r="B1043" s="1" t="s">
        <v>3426</v>
      </c>
      <c r="C1043" t="s">
        <v>4732</v>
      </c>
      <c r="D1043" t="s">
        <v>7538</v>
      </c>
      <c r="E1043" t="s">
        <v>5692</v>
      </c>
    </row>
    <row r="1044" spans="1:5" ht="15.75" x14ac:dyDescent="0.25">
      <c r="A1044" s="1" t="s">
        <v>1328</v>
      </c>
      <c r="B1044" s="1" t="s">
        <v>3427</v>
      </c>
      <c r="C1044" t="s">
        <v>6737</v>
      </c>
      <c r="D1044" t="s">
        <v>7539</v>
      </c>
      <c r="E1044" t="s">
        <v>5693</v>
      </c>
    </row>
    <row r="1045" spans="1:5" ht="15.75" x14ac:dyDescent="0.25">
      <c r="A1045" s="1" t="s">
        <v>1327</v>
      </c>
      <c r="B1045" s="1" t="s">
        <v>3428</v>
      </c>
      <c r="C1045" t="s">
        <v>6737</v>
      </c>
      <c r="D1045" t="s">
        <v>7540</v>
      </c>
      <c r="E1045" t="s">
        <v>5694</v>
      </c>
    </row>
    <row r="1046" spans="1:5" ht="15.75" x14ac:dyDescent="0.25">
      <c r="A1046" s="1" t="s">
        <v>1326</v>
      </c>
      <c r="B1046" s="1" t="s">
        <v>3429</v>
      </c>
      <c r="C1046" t="s">
        <v>7129</v>
      </c>
      <c r="D1046" t="s">
        <v>7541</v>
      </c>
      <c r="E1046" t="s">
        <v>5695</v>
      </c>
    </row>
    <row r="1047" spans="1:5" ht="15.75" x14ac:dyDescent="0.25">
      <c r="A1047" s="1" t="s">
        <v>1325</v>
      </c>
      <c r="B1047" s="1" t="s">
        <v>3430</v>
      </c>
      <c r="C1047" t="s">
        <v>6737</v>
      </c>
      <c r="D1047" t="s">
        <v>7542</v>
      </c>
      <c r="E1047" t="s">
        <v>5696</v>
      </c>
    </row>
    <row r="1048" spans="1:5" ht="15.75" x14ac:dyDescent="0.25">
      <c r="A1048" s="1" t="s">
        <v>1324</v>
      </c>
      <c r="B1048" s="1" t="s">
        <v>3431</v>
      </c>
      <c r="C1048" t="s">
        <v>6737</v>
      </c>
      <c r="D1048" t="s">
        <v>7528</v>
      </c>
      <c r="E1048" t="s">
        <v>5697</v>
      </c>
    </row>
    <row r="1049" spans="1:5" ht="15.75" x14ac:dyDescent="0.25">
      <c r="A1049" s="1" t="s">
        <v>1323</v>
      </c>
      <c r="B1049" s="1" t="s">
        <v>3432</v>
      </c>
      <c r="C1049" t="s">
        <v>4732</v>
      </c>
      <c r="D1049" t="s">
        <v>7543</v>
      </c>
      <c r="E1049" t="s">
        <v>5698</v>
      </c>
    </row>
    <row r="1050" spans="1:5" ht="15.75" x14ac:dyDescent="0.25">
      <c r="A1050" s="1" t="s">
        <v>1322</v>
      </c>
      <c r="B1050" s="1" t="s">
        <v>3433</v>
      </c>
      <c r="C1050" t="s">
        <v>4732</v>
      </c>
      <c r="D1050" t="s">
        <v>7544</v>
      </c>
      <c r="E1050" t="s">
        <v>5699</v>
      </c>
    </row>
    <row r="1051" spans="1:5" ht="15.75" x14ac:dyDescent="0.25">
      <c r="A1051" s="1" t="s">
        <v>1321</v>
      </c>
      <c r="B1051" s="1" t="s">
        <v>3434</v>
      </c>
      <c r="C1051" t="s">
        <v>4732</v>
      </c>
      <c r="D1051" t="s">
        <v>7289</v>
      </c>
      <c r="E1051" t="s">
        <v>5700</v>
      </c>
    </row>
    <row r="1052" spans="1:5" ht="15.75" x14ac:dyDescent="0.25">
      <c r="A1052" s="1" t="s">
        <v>1320</v>
      </c>
      <c r="B1052" s="1" t="s">
        <v>3435</v>
      </c>
      <c r="C1052" t="s">
        <v>7129</v>
      </c>
      <c r="D1052" t="s">
        <v>7545</v>
      </c>
      <c r="E1052" t="s">
        <v>5701</v>
      </c>
    </row>
    <row r="1053" spans="1:5" ht="15.75" x14ac:dyDescent="0.25">
      <c r="A1053" s="1" t="s">
        <v>1319</v>
      </c>
      <c r="B1053" s="1" t="s">
        <v>3436</v>
      </c>
      <c r="C1053" t="s">
        <v>6737</v>
      </c>
      <c r="D1053" t="s">
        <v>7546</v>
      </c>
      <c r="E1053" t="s">
        <v>5702</v>
      </c>
    </row>
    <row r="1054" spans="1:5" ht="15.75" x14ac:dyDescent="0.25">
      <c r="A1054" s="1" t="s">
        <v>1318</v>
      </c>
      <c r="B1054" s="1" t="s">
        <v>3437</v>
      </c>
      <c r="C1054" t="s">
        <v>4732</v>
      </c>
      <c r="D1054" t="s">
        <v>7547</v>
      </c>
      <c r="E1054" t="s">
        <v>5703</v>
      </c>
    </row>
    <row r="1055" spans="1:5" ht="15.75" x14ac:dyDescent="0.25">
      <c r="A1055" s="1" t="s">
        <v>1317</v>
      </c>
      <c r="B1055" s="1" t="s">
        <v>3438</v>
      </c>
      <c r="C1055" t="s">
        <v>6737</v>
      </c>
      <c r="D1055" t="s">
        <v>7548</v>
      </c>
      <c r="E1055" t="s">
        <v>5704</v>
      </c>
    </row>
    <row r="1056" spans="1:5" ht="15.75" x14ac:dyDescent="0.25">
      <c r="A1056" s="1" t="s">
        <v>1316</v>
      </c>
      <c r="B1056" s="1" t="s">
        <v>3439</v>
      </c>
      <c r="C1056" t="s">
        <v>7129</v>
      </c>
      <c r="D1056" t="s">
        <v>7416</v>
      </c>
      <c r="E1056" t="s">
        <v>5705</v>
      </c>
    </row>
    <row r="1057" spans="1:5" ht="15.75" x14ac:dyDescent="0.25">
      <c r="A1057" s="1" t="s">
        <v>1315</v>
      </c>
      <c r="B1057" s="1" t="s">
        <v>3440</v>
      </c>
      <c r="C1057" t="s">
        <v>4732</v>
      </c>
      <c r="D1057" t="s">
        <v>7549</v>
      </c>
      <c r="E1057" t="s">
        <v>5706</v>
      </c>
    </row>
    <row r="1058" spans="1:5" ht="15.75" x14ac:dyDescent="0.25">
      <c r="A1058" s="1" t="s">
        <v>1314</v>
      </c>
      <c r="B1058" s="1" t="s">
        <v>3441</v>
      </c>
      <c r="C1058" t="s">
        <v>7129</v>
      </c>
      <c r="D1058" t="s">
        <v>7550</v>
      </c>
      <c r="E1058" t="s">
        <v>5647</v>
      </c>
    </row>
    <row r="1059" spans="1:5" ht="15.75" x14ac:dyDescent="0.25">
      <c r="A1059" s="1" t="s">
        <v>1313</v>
      </c>
      <c r="B1059" s="1" t="s">
        <v>3442</v>
      </c>
      <c r="C1059" t="s">
        <v>4732</v>
      </c>
      <c r="D1059" t="s">
        <v>7551</v>
      </c>
      <c r="E1059" t="s">
        <v>5707</v>
      </c>
    </row>
    <row r="1060" spans="1:5" ht="15.75" x14ac:dyDescent="0.25">
      <c r="A1060" s="1" t="s">
        <v>1312</v>
      </c>
      <c r="B1060" s="1" t="s">
        <v>3443</v>
      </c>
      <c r="C1060" t="s">
        <v>6737</v>
      </c>
      <c r="D1060" t="s">
        <v>6911</v>
      </c>
      <c r="E1060" t="s">
        <v>5708</v>
      </c>
    </row>
    <row r="1061" spans="1:5" ht="15.75" x14ac:dyDescent="0.25">
      <c r="A1061" s="1" t="s">
        <v>1311</v>
      </c>
      <c r="B1061" s="1" t="s">
        <v>3444</v>
      </c>
      <c r="C1061" t="s">
        <v>6737</v>
      </c>
      <c r="D1061" t="s">
        <v>7552</v>
      </c>
      <c r="E1061" t="s">
        <v>5709</v>
      </c>
    </row>
    <row r="1062" spans="1:5" ht="15.75" x14ac:dyDescent="0.25">
      <c r="A1062" s="1" t="s">
        <v>1310</v>
      </c>
      <c r="B1062" s="1" t="s">
        <v>3445</v>
      </c>
      <c r="C1062" t="s">
        <v>6737</v>
      </c>
      <c r="D1062" t="s">
        <v>7553</v>
      </c>
      <c r="E1062" t="s">
        <v>5710</v>
      </c>
    </row>
    <row r="1063" spans="1:5" ht="15.75" x14ac:dyDescent="0.25">
      <c r="A1063" s="1" t="s">
        <v>1309</v>
      </c>
      <c r="B1063" s="1" t="s">
        <v>3446</v>
      </c>
      <c r="C1063" t="s">
        <v>6737</v>
      </c>
      <c r="D1063" t="s">
        <v>7554</v>
      </c>
      <c r="E1063" t="s">
        <v>5453</v>
      </c>
    </row>
    <row r="1064" spans="1:5" ht="15.75" x14ac:dyDescent="0.25">
      <c r="A1064" s="1" t="s">
        <v>1308</v>
      </c>
      <c r="B1064" s="1" t="s">
        <v>3447</v>
      </c>
      <c r="C1064" t="s">
        <v>6737</v>
      </c>
      <c r="D1064" t="s">
        <v>7555</v>
      </c>
      <c r="E1064" t="s">
        <v>5711</v>
      </c>
    </row>
    <row r="1065" spans="1:5" ht="15.75" x14ac:dyDescent="0.25">
      <c r="A1065" s="1" t="s">
        <v>1307</v>
      </c>
      <c r="B1065" s="1" t="s">
        <v>3448</v>
      </c>
      <c r="C1065" t="s">
        <v>6737</v>
      </c>
      <c r="D1065" t="s">
        <v>7556</v>
      </c>
      <c r="E1065" t="s">
        <v>5712</v>
      </c>
    </row>
    <row r="1066" spans="1:5" ht="15.75" x14ac:dyDescent="0.25">
      <c r="A1066" s="1" t="s">
        <v>1306</v>
      </c>
      <c r="B1066" s="1" t="s">
        <v>3449</v>
      </c>
      <c r="C1066" t="s">
        <v>4732</v>
      </c>
      <c r="D1066" t="s">
        <v>7557</v>
      </c>
      <c r="E1066" t="s">
        <v>5713</v>
      </c>
    </row>
    <row r="1067" spans="1:5" ht="15.75" x14ac:dyDescent="0.25">
      <c r="A1067" s="1" t="s">
        <v>1305</v>
      </c>
      <c r="B1067" s="1" t="s">
        <v>3450</v>
      </c>
      <c r="C1067" t="s">
        <v>6737</v>
      </c>
      <c r="D1067" t="s">
        <v>7558</v>
      </c>
      <c r="E1067" t="s">
        <v>5714</v>
      </c>
    </row>
    <row r="1068" spans="1:5" ht="15.75" x14ac:dyDescent="0.25">
      <c r="A1068" s="1" t="s">
        <v>1304</v>
      </c>
      <c r="B1068" s="1" t="s">
        <v>3451</v>
      </c>
      <c r="C1068" t="s">
        <v>4732</v>
      </c>
      <c r="D1068" t="s">
        <v>7559</v>
      </c>
      <c r="E1068" t="s">
        <v>5715</v>
      </c>
    </row>
    <row r="1069" spans="1:5" ht="15.75" x14ac:dyDescent="0.25">
      <c r="A1069" s="1" t="s">
        <v>1303</v>
      </c>
      <c r="B1069" s="1" t="s">
        <v>3452</v>
      </c>
      <c r="C1069" t="s">
        <v>6737</v>
      </c>
      <c r="D1069" t="s">
        <v>5302</v>
      </c>
      <c r="E1069" t="s">
        <v>5716</v>
      </c>
    </row>
    <row r="1070" spans="1:5" ht="15.75" x14ac:dyDescent="0.25">
      <c r="A1070" s="1" t="s">
        <v>1302</v>
      </c>
      <c r="B1070" s="1" t="s">
        <v>3453</v>
      </c>
      <c r="C1070" t="s">
        <v>4732</v>
      </c>
      <c r="D1070" t="s">
        <v>7560</v>
      </c>
      <c r="E1070" t="s">
        <v>5461</v>
      </c>
    </row>
    <row r="1071" spans="1:5" ht="15.75" x14ac:dyDescent="0.25">
      <c r="A1071" s="1" t="s">
        <v>1301</v>
      </c>
      <c r="B1071" s="1" t="s">
        <v>3454</v>
      </c>
      <c r="C1071" t="s">
        <v>4732</v>
      </c>
      <c r="D1071" t="s">
        <v>7561</v>
      </c>
      <c r="E1071" t="s">
        <v>5717</v>
      </c>
    </row>
    <row r="1072" spans="1:5" ht="15.75" x14ac:dyDescent="0.25">
      <c r="A1072" s="1" t="s">
        <v>1300</v>
      </c>
      <c r="B1072" s="1" t="s">
        <v>3455</v>
      </c>
      <c r="C1072" t="s">
        <v>4732</v>
      </c>
      <c r="D1072" t="s">
        <v>7022</v>
      </c>
      <c r="E1072" t="s">
        <v>5718</v>
      </c>
    </row>
    <row r="1073" spans="1:5" ht="15.75" x14ac:dyDescent="0.25">
      <c r="A1073" s="1" t="s">
        <v>1299</v>
      </c>
      <c r="B1073" s="1" t="s">
        <v>3456</v>
      </c>
      <c r="C1073" t="s">
        <v>7129</v>
      </c>
      <c r="D1073" t="s">
        <v>7562</v>
      </c>
      <c r="E1073" t="s">
        <v>5719</v>
      </c>
    </row>
    <row r="1074" spans="1:5" ht="15.75" x14ac:dyDescent="0.25">
      <c r="A1074" s="1" t="s">
        <v>1298</v>
      </c>
      <c r="B1074" s="1" t="s">
        <v>3457</v>
      </c>
      <c r="C1074" t="s">
        <v>4732</v>
      </c>
      <c r="D1074" t="s">
        <v>7563</v>
      </c>
      <c r="E1074" t="s">
        <v>5720</v>
      </c>
    </row>
    <row r="1075" spans="1:5" ht="15.75" x14ac:dyDescent="0.25">
      <c r="A1075" s="1" t="s">
        <v>1297</v>
      </c>
      <c r="B1075" s="1" t="s">
        <v>3458</v>
      </c>
      <c r="C1075" t="s">
        <v>6737</v>
      </c>
      <c r="D1075" t="s">
        <v>6860</v>
      </c>
      <c r="E1075" t="s">
        <v>5721</v>
      </c>
    </row>
    <row r="1076" spans="1:5" ht="15.75" x14ac:dyDescent="0.25">
      <c r="A1076" s="1" t="s">
        <v>1296</v>
      </c>
      <c r="B1076" s="1" t="s">
        <v>3459</v>
      </c>
      <c r="C1076" t="s">
        <v>6737</v>
      </c>
      <c r="D1076" t="s">
        <v>7169</v>
      </c>
      <c r="E1076" t="s">
        <v>5722</v>
      </c>
    </row>
    <row r="1077" spans="1:5" ht="15.75" x14ac:dyDescent="0.25">
      <c r="A1077" s="1" t="s">
        <v>1295</v>
      </c>
      <c r="B1077" s="1" t="s">
        <v>3460</v>
      </c>
      <c r="C1077" t="s">
        <v>6737</v>
      </c>
      <c r="D1077" t="s">
        <v>7564</v>
      </c>
      <c r="E1077" t="s">
        <v>5209</v>
      </c>
    </row>
    <row r="1078" spans="1:5" ht="15.75" x14ac:dyDescent="0.25">
      <c r="A1078" s="1" t="s">
        <v>1294</v>
      </c>
      <c r="B1078" s="1" t="s">
        <v>3461</v>
      </c>
      <c r="C1078" t="s">
        <v>4732</v>
      </c>
      <c r="D1078" t="s">
        <v>7565</v>
      </c>
      <c r="E1078" t="s">
        <v>5723</v>
      </c>
    </row>
    <row r="1079" spans="1:5" ht="15.75" x14ac:dyDescent="0.25">
      <c r="A1079" s="1" t="s">
        <v>1293</v>
      </c>
      <c r="B1079" s="1" t="s">
        <v>3462</v>
      </c>
      <c r="C1079" t="s">
        <v>6737</v>
      </c>
      <c r="D1079" t="s">
        <v>6927</v>
      </c>
      <c r="E1079" t="s">
        <v>5724</v>
      </c>
    </row>
    <row r="1080" spans="1:5" ht="15.75" x14ac:dyDescent="0.25">
      <c r="A1080" s="1" t="s">
        <v>1292</v>
      </c>
      <c r="B1080" s="1" t="s">
        <v>3463</v>
      </c>
      <c r="C1080" t="s">
        <v>6737</v>
      </c>
      <c r="D1080" t="s">
        <v>7566</v>
      </c>
      <c r="E1080" t="s">
        <v>5725</v>
      </c>
    </row>
    <row r="1081" spans="1:5" ht="15.75" x14ac:dyDescent="0.25">
      <c r="A1081" s="1" t="s">
        <v>1291</v>
      </c>
      <c r="B1081" s="1" t="s">
        <v>3464</v>
      </c>
      <c r="C1081" t="s">
        <v>6737</v>
      </c>
      <c r="D1081" t="s">
        <v>7567</v>
      </c>
      <c r="E1081" t="s">
        <v>5726</v>
      </c>
    </row>
    <row r="1082" spans="1:5" ht="15.75" x14ac:dyDescent="0.25">
      <c r="A1082" s="1" t="s">
        <v>1290</v>
      </c>
      <c r="B1082" s="1" t="s">
        <v>3465</v>
      </c>
      <c r="C1082" t="s">
        <v>6737</v>
      </c>
      <c r="D1082" t="s">
        <v>7568</v>
      </c>
      <c r="E1082" t="s">
        <v>5727</v>
      </c>
    </row>
    <row r="1083" spans="1:5" ht="15.75" x14ac:dyDescent="0.25">
      <c r="A1083" s="1" t="s">
        <v>1289</v>
      </c>
      <c r="B1083" s="1" t="s">
        <v>3466</v>
      </c>
      <c r="C1083" t="s">
        <v>7129</v>
      </c>
      <c r="D1083" t="s">
        <v>7569</v>
      </c>
      <c r="E1083" t="s">
        <v>5728</v>
      </c>
    </row>
    <row r="1084" spans="1:5" ht="15.75" x14ac:dyDescent="0.25">
      <c r="A1084" s="1" t="s">
        <v>1288</v>
      </c>
      <c r="B1084" s="1" t="s">
        <v>3467</v>
      </c>
      <c r="C1084" t="s">
        <v>7129</v>
      </c>
      <c r="D1084" t="s">
        <v>7570</v>
      </c>
      <c r="E1084" t="s">
        <v>5729</v>
      </c>
    </row>
    <row r="1085" spans="1:5" ht="15.75" x14ac:dyDescent="0.25">
      <c r="A1085" s="1" t="s">
        <v>1287</v>
      </c>
      <c r="B1085" s="1" t="s">
        <v>3468</v>
      </c>
      <c r="C1085" t="s">
        <v>6737</v>
      </c>
      <c r="D1085" t="s">
        <v>7571</v>
      </c>
      <c r="E1085" t="s">
        <v>5730</v>
      </c>
    </row>
    <row r="1086" spans="1:5" ht="15.75" x14ac:dyDescent="0.25">
      <c r="A1086" s="1" t="s">
        <v>1286</v>
      </c>
      <c r="B1086" s="1" t="s">
        <v>3469</v>
      </c>
      <c r="C1086" t="s">
        <v>6737</v>
      </c>
      <c r="D1086" t="s">
        <v>7169</v>
      </c>
      <c r="E1086" t="s">
        <v>5731</v>
      </c>
    </row>
    <row r="1087" spans="1:5" ht="15.75" x14ac:dyDescent="0.25">
      <c r="A1087" s="1" t="s">
        <v>1285</v>
      </c>
      <c r="B1087" s="1" t="s">
        <v>3470</v>
      </c>
      <c r="C1087" t="s">
        <v>6737</v>
      </c>
      <c r="D1087" t="s">
        <v>6927</v>
      </c>
      <c r="E1087" t="s">
        <v>5732</v>
      </c>
    </row>
    <row r="1088" spans="1:5" ht="15.75" x14ac:dyDescent="0.25">
      <c r="A1088" s="1" t="s">
        <v>1284</v>
      </c>
      <c r="B1088" s="1" t="s">
        <v>3471</v>
      </c>
      <c r="C1088" t="s">
        <v>4732</v>
      </c>
      <c r="D1088" t="s">
        <v>7572</v>
      </c>
      <c r="E1088" t="s">
        <v>5733</v>
      </c>
    </row>
    <row r="1089" spans="1:5" ht="15.75" x14ac:dyDescent="0.25">
      <c r="A1089" s="1" t="s">
        <v>1283</v>
      </c>
      <c r="B1089" s="1" t="s">
        <v>3472</v>
      </c>
      <c r="C1089" t="s">
        <v>4732</v>
      </c>
      <c r="D1089" t="s">
        <v>7573</v>
      </c>
      <c r="E1089" t="s">
        <v>5734</v>
      </c>
    </row>
    <row r="1090" spans="1:5" ht="15.75" x14ac:dyDescent="0.25">
      <c r="A1090" s="1" t="s">
        <v>1282</v>
      </c>
      <c r="B1090" s="1" t="s">
        <v>3473</v>
      </c>
      <c r="C1090" t="s">
        <v>7129</v>
      </c>
      <c r="D1090" t="s">
        <v>7574</v>
      </c>
      <c r="E1090" t="s">
        <v>5735</v>
      </c>
    </row>
    <row r="1091" spans="1:5" ht="15.75" x14ac:dyDescent="0.25">
      <c r="A1091" s="1" t="s">
        <v>1281</v>
      </c>
      <c r="B1091" s="1" t="s">
        <v>3474</v>
      </c>
      <c r="C1091" t="s">
        <v>4732</v>
      </c>
      <c r="D1091" t="s">
        <v>7575</v>
      </c>
      <c r="E1091" t="s">
        <v>5736</v>
      </c>
    </row>
    <row r="1092" spans="1:5" ht="15.75" x14ac:dyDescent="0.25">
      <c r="A1092" s="1" t="s">
        <v>1280</v>
      </c>
      <c r="B1092" s="1" t="s">
        <v>3475</v>
      </c>
      <c r="C1092" t="s">
        <v>4732</v>
      </c>
      <c r="D1092" t="s">
        <v>7576</v>
      </c>
      <c r="E1092" t="s">
        <v>5689</v>
      </c>
    </row>
    <row r="1093" spans="1:5" ht="15.75" x14ac:dyDescent="0.25">
      <c r="A1093" s="1" t="s">
        <v>1279</v>
      </c>
      <c r="B1093" s="1" t="s">
        <v>3476</v>
      </c>
      <c r="C1093" t="s">
        <v>6737</v>
      </c>
      <c r="D1093" t="s">
        <v>7577</v>
      </c>
      <c r="E1093" t="s">
        <v>5737</v>
      </c>
    </row>
    <row r="1094" spans="1:5" ht="15.75" x14ac:dyDescent="0.25">
      <c r="A1094" s="1" t="s">
        <v>1278</v>
      </c>
      <c r="B1094" s="1" t="s">
        <v>3477</v>
      </c>
      <c r="C1094" t="s">
        <v>4732</v>
      </c>
      <c r="D1094" t="s">
        <v>7578</v>
      </c>
      <c r="E1094" t="s">
        <v>5738</v>
      </c>
    </row>
    <row r="1095" spans="1:5" ht="15.75" x14ac:dyDescent="0.25">
      <c r="A1095" s="1" t="s">
        <v>1277</v>
      </c>
      <c r="B1095" s="1" t="s">
        <v>3478</v>
      </c>
      <c r="C1095" t="s">
        <v>6737</v>
      </c>
      <c r="D1095" t="s">
        <v>7389</v>
      </c>
      <c r="E1095" t="s">
        <v>4797</v>
      </c>
    </row>
    <row r="1096" spans="1:5" ht="15.75" x14ac:dyDescent="0.25">
      <c r="A1096" s="1" t="s">
        <v>1276</v>
      </c>
      <c r="B1096" s="1" t="s">
        <v>3479</v>
      </c>
      <c r="C1096" t="s">
        <v>6737</v>
      </c>
      <c r="D1096" t="s">
        <v>6869</v>
      </c>
      <c r="E1096" t="s">
        <v>5739</v>
      </c>
    </row>
    <row r="1097" spans="1:5" ht="15.75" x14ac:dyDescent="0.25">
      <c r="A1097" s="1" t="s">
        <v>1275</v>
      </c>
      <c r="B1097" s="1" t="s">
        <v>3480</v>
      </c>
      <c r="C1097" t="s">
        <v>7129</v>
      </c>
      <c r="D1097" t="s">
        <v>7579</v>
      </c>
      <c r="E1097" t="s">
        <v>5740</v>
      </c>
    </row>
    <row r="1098" spans="1:5" ht="15.75" x14ac:dyDescent="0.25">
      <c r="A1098" s="1" t="s">
        <v>1274</v>
      </c>
      <c r="B1098" s="1" t="s">
        <v>3481</v>
      </c>
      <c r="C1098" t="s">
        <v>4732</v>
      </c>
      <c r="D1098" t="s">
        <v>7580</v>
      </c>
      <c r="E1098" t="s">
        <v>5741</v>
      </c>
    </row>
    <row r="1099" spans="1:5" ht="15.75" x14ac:dyDescent="0.25">
      <c r="A1099" s="1" t="s">
        <v>1273</v>
      </c>
      <c r="B1099" s="1" t="s">
        <v>3482</v>
      </c>
      <c r="C1099" t="s">
        <v>4732</v>
      </c>
      <c r="D1099" t="s">
        <v>7289</v>
      </c>
      <c r="E1099" t="s">
        <v>5742</v>
      </c>
    </row>
    <row r="1100" spans="1:5" ht="15.75" x14ac:dyDescent="0.25">
      <c r="A1100" s="1" t="s">
        <v>1272</v>
      </c>
      <c r="B1100" s="1" t="s">
        <v>3483</v>
      </c>
      <c r="C1100" t="s">
        <v>4732</v>
      </c>
      <c r="D1100" t="s">
        <v>7581</v>
      </c>
      <c r="E1100" t="s">
        <v>4984</v>
      </c>
    </row>
    <row r="1101" spans="1:5" ht="15.75" x14ac:dyDescent="0.25">
      <c r="A1101" s="1" t="s">
        <v>1271</v>
      </c>
      <c r="B1101" s="1" t="s">
        <v>3484</v>
      </c>
      <c r="C1101" t="s">
        <v>6737</v>
      </c>
      <c r="D1101" t="s">
        <v>7582</v>
      </c>
      <c r="E1101" t="s">
        <v>5743</v>
      </c>
    </row>
    <row r="1102" spans="1:5" ht="15.75" x14ac:dyDescent="0.25">
      <c r="A1102" s="1" t="s">
        <v>1270</v>
      </c>
      <c r="B1102" s="1" t="s">
        <v>3485</v>
      </c>
      <c r="C1102" t="s">
        <v>7129</v>
      </c>
      <c r="D1102" t="s">
        <v>7326</v>
      </c>
      <c r="E1102" t="s">
        <v>5744</v>
      </c>
    </row>
    <row r="1103" spans="1:5" ht="15.75" x14ac:dyDescent="0.25">
      <c r="A1103" s="1" t="s">
        <v>1269</v>
      </c>
      <c r="B1103" s="1" t="s">
        <v>3486</v>
      </c>
      <c r="C1103" t="s">
        <v>6737</v>
      </c>
      <c r="D1103" t="s">
        <v>5302</v>
      </c>
      <c r="E1103" t="s">
        <v>5187</v>
      </c>
    </row>
    <row r="1104" spans="1:5" ht="15.75" x14ac:dyDescent="0.25">
      <c r="A1104" s="1" t="s">
        <v>1268</v>
      </c>
      <c r="B1104" s="1" t="s">
        <v>3487</v>
      </c>
      <c r="C1104" t="s">
        <v>6737</v>
      </c>
      <c r="D1104" t="s">
        <v>7583</v>
      </c>
      <c r="E1104" t="s">
        <v>5745</v>
      </c>
    </row>
    <row r="1105" spans="1:5" ht="15.75" x14ac:dyDescent="0.25">
      <c r="A1105" s="1" t="s">
        <v>1267</v>
      </c>
      <c r="B1105" s="1" t="s">
        <v>3488</v>
      </c>
      <c r="C1105" t="s">
        <v>4732</v>
      </c>
      <c r="D1105" t="s">
        <v>7584</v>
      </c>
      <c r="E1105" t="s">
        <v>5746</v>
      </c>
    </row>
    <row r="1106" spans="1:5" ht="15.75" x14ac:dyDescent="0.25">
      <c r="A1106" s="1" t="s">
        <v>1266</v>
      </c>
      <c r="B1106" s="1" t="s">
        <v>3489</v>
      </c>
      <c r="C1106" t="s">
        <v>6737</v>
      </c>
      <c r="D1106" t="s">
        <v>7585</v>
      </c>
      <c r="E1106" t="s">
        <v>5747</v>
      </c>
    </row>
    <row r="1107" spans="1:5" ht="15.75" x14ac:dyDescent="0.25">
      <c r="A1107" s="1" t="s">
        <v>1265</v>
      </c>
      <c r="B1107" s="1" t="s">
        <v>3490</v>
      </c>
      <c r="C1107" t="s">
        <v>6737</v>
      </c>
      <c r="D1107" t="s">
        <v>6834</v>
      </c>
      <c r="E1107" t="s">
        <v>5748</v>
      </c>
    </row>
    <row r="1108" spans="1:5" ht="15.75" x14ac:dyDescent="0.25">
      <c r="A1108" s="1" t="s">
        <v>1264</v>
      </c>
      <c r="B1108" s="1" t="s">
        <v>3491</v>
      </c>
      <c r="C1108" t="s">
        <v>6737</v>
      </c>
      <c r="D1108" t="s">
        <v>7207</v>
      </c>
      <c r="E1108" t="s">
        <v>5749</v>
      </c>
    </row>
    <row r="1109" spans="1:5" ht="15.75" x14ac:dyDescent="0.25">
      <c r="A1109" s="1" t="s">
        <v>1263</v>
      </c>
      <c r="B1109" s="1" t="s">
        <v>3492</v>
      </c>
      <c r="C1109" t="s">
        <v>4732</v>
      </c>
      <c r="D1109" t="s">
        <v>7586</v>
      </c>
      <c r="E1109" t="s">
        <v>5750</v>
      </c>
    </row>
    <row r="1110" spans="1:5" ht="15.75" x14ac:dyDescent="0.25">
      <c r="A1110" s="1" t="s">
        <v>1262</v>
      </c>
      <c r="B1110" s="1" t="s">
        <v>3493</v>
      </c>
      <c r="C1110" t="s">
        <v>7129</v>
      </c>
      <c r="D1110" t="s">
        <v>7587</v>
      </c>
      <c r="E1110" t="s">
        <v>5751</v>
      </c>
    </row>
    <row r="1111" spans="1:5" ht="15.75" x14ac:dyDescent="0.25">
      <c r="A1111" s="1" t="s">
        <v>1261</v>
      </c>
      <c r="B1111" s="1" t="s">
        <v>3494</v>
      </c>
      <c r="C1111" t="s">
        <v>7129</v>
      </c>
      <c r="D1111" t="s">
        <v>7588</v>
      </c>
      <c r="E1111" t="s">
        <v>5752</v>
      </c>
    </row>
    <row r="1112" spans="1:5" ht="15.75" x14ac:dyDescent="0.25">
      <c r="A1112" s="1" t="s">
        <v>1260</v>
      </c>
      <c r="B1112" s="1" t="s">
        <v>3495</v>
      </c>
      <c r="C1112" t="s">
        <v>4732</v>
      </c>
      <c r="D1112" t="s">
        <v>6805</v>
      </c>
      <c r="E1112" t="s">
        <v>5118</v>
      </c>
    </row>
    <row r="1113" spans="1:5" ht="15.75" x14ac:dyDescent="0.25">
      <c r="A1113" s="1" t="s">
        <v>1259</v>
      </c>
      <c r="B1113" s="1" t="s">
        <v>3496</v>
      </c>
      <c r="C1113" t="s">
        <v>7129</v>
      </c>
      <c r="D1113" t="s">
        <v>7589</v>
      </c>
      <c r="E1113" t="s">
        <v>5753</v>
      </c>
    </row>
    <row r="1114" spans="1:5" ht="15.75" x14ac:dyDescent="0.25">
      <c r="A1114" s="1" t="s">
        <v>1258</v>
      </c>
      <c r="B1114" s="1" t="s">
        <v>3497</v>
      </c>
      <c r="C1114" t="s">
        <v>6737</v>
      </c>
      <c r="D1114" t="s">
        <v>5573</v>
      </c>
      <c r="E1114" t="s">
        <v>5754</v>
      </c>
    </row>
    <row r="1115" spans="1:5" ht="15.75" x14ac:dyDescent="0.25">
      <c r="A1115" s="1" t="s">
        <v>1257</v>
      </c>
      <c r="B1115" s="1" t="s">
        <v>3498</v>
      </c>
      <c r="C1115" t="s">
        <v>4732</v>
      </c>
      <c r="D1115" t="s">
        <v>7590</v>
      </c>
      <c r="E1115" t="s">
        <v>5755</v>
      </c>
    </row>
    <row r="1116" spans="1:5" ht="15.75" x14ac:dyDescent="0.25">
      <c r="A1116" s="1" t="s">
        <v>1256</v>
      </c>
      <c r="B1116" s="1" t="s">
        <v>3499</v>
      </c>
      <c r="C1116" t="s">
        <v>4732</v>
      </c>
      <c r="D1116" t="s">
        <v>7591</v>
      </c>
      <c r="E1116" t="s">
        <v>5756</v>
      </c>
    </row>
    <row r="1117" spans="1:5" ht="15.75" x14ac:dyDescent="0.25">
      <c r="A1117" s="1" t="s">
        <v>1255</v>
      </c>
      <c r="B1117" s="1" t="s">
        <v>3500</v>
      </c>
      <c r="C1117" t="s">
        <v>4732</v>
      </c>
      <c r="D1117" t="s">
        <v>7592</v>
      </c>
      <c r="E1117" t="s">
        <v>5757</v>
      </c>
    </row>
    <row r="1118" spans="1:5" ht="15.75" x14ac:dyDescent="0.25">
      <c r="A1118" s="1" t="s">
        <v>1254</v>
      </c>
      <c r="B1118" s="1" t="s">
        <v>3501</v>
      </c>
      <c r="C1118" t="s">
        <v>4732</v>
      </c>
      <c r="D1118" t="s">
        <v>7593</v>
      </c>
      <c r="E1118" t="s">
        <v>5758</v>
      </c>
    </row>
    <row r="1119" spans="1:5" ht="15.75" x14ac:dyDescent="0.25">
      <c r="A1119" s="1" t="s">
        <v>1253</v>
      </c>
      <c r="B1119" s="1" t="s">
        <v>3502</v>
      </c>
      <c r="C1119" t="s">
        <v>4732</v>
      </c>
      <c r="D1119" t="s">
        <v>6931</v>
      </c>
      <c r="E1119" t="s">
        <v>5759</v>
      </c>
    </row>
    <row r="1120" spans="1:5" ht="15.75" x14ac:dyDescent="0.25">
      <c r="A1120" s="1" t="s">
        <v>1252</v>
      </c>
      <c r="B1120" s="1" t="s">
        <v>3503</v>
      </c>
      <c r="C1120" t="s">
        <v>6737</v>
      </c>
      <c r="D1120" t="s">
        <v>7594</v>
      </c>
      <c r="E1120" t="s">
        <v>5760</v>
      </c>
    </row>
    <row r="1121" spans="1:5" ht="15.75" x14ac:dyDescent="0.25">
      <c r="A1121" s="1" t="s">
        <v>1251</v>
      </c>
      <c r="B1121" s="1" t="s">
        <v>3504</v>
      </c>
      <c r="C1121" t="s">
        <v>6737</v>
      </c>
      <c r="D1121" t="s">
        <v>7595</v>
      </c>
      <c r="E1121" t="s">
        <v>5761</v>
      </c>
    </row>
    <row r="1122" spans="1:5" ht="15.75" x14ac:dyDescent="0.25">
      <c r="A1122" s="1" t="s">
        <v>1250</v>
      </c>
      <c r="B1122" s="1" t="s">
        <v>3505</v>
      </c>
      <c r="C1122" t="s">
        <v>6737</v>
      </c>
      <c r="D1122" t="s">
        <v>7596</v>
      </c>
      <c r="E1122" t="s">
        <v>5762</v>
      </c>
    </row>
    <row r="1123" spans="1:5" ht="15.75" x14ac:dyDescent="0.25">
      <c r="A1123" s="1" t="s">
        <v>1249</v>
      </c>
      <c r="B1123" s="1" t="s">
        <v>3506</v>
      </c>
      <c r="C1123" t="s">
        <v>6737</v>
      </c>
      <c r="D1123" t="s">
        <v>7597</v>
      </c>
      <c r="E1123" t="s">
        <v>5763</v>
      </c>
    </row>
    <row r="1124" spans="1:5" ht="15.75" x14ac:dyDescent="0.25">
      <c r="A1124" s="1" t="s">
        <v>1248</v>
      </c>
      <c r="B1124" s="1" t="s">
        <v>3507</v>
      </c>
      <c r="C1124" t="s">
        <v>4732</v>
      </c>
      <c r="D1124" t="s">
        <v>7598</v>
      </c>
      <c r="E1124" t="s">
        <v>5764</v>
      </c>
    </row>
    <row r="1125" spans="1:5" ht="15.75" x14ac:dyDescent="0.25">
      <c r="A1125" s="1" t="s">
        <v>1247</v>
      </c>
      <c r="B1125" s="1" t="s">
        <v>3508</v>
      </c>
      <c r="C1125" t="s">
        <v>6737</v>
      </c>
      <c r="D1125" t="s">
        <v>7068</v>
      </c>
      <c r="E1125" t="s">
        <v>5765</v>
      </c>
    </row>
    <row r="1126" spans="1:5" ht="15.75" x14ac:dyDescent="0.25">
      <c r="A1126" s="1" t="s">
        <v>1246</v>
      </c>
      <c r="B1126" s="1" t="s">
        <v>3509</v>
      </c>
      <c r="C1126" t="s">
        <v>7129</v>
      </c>
      <c r="D1126" t="s">
        <v>7599</v>
      </c>
      <c r="E1126" t="s">
        <v>5766</v>
      </c>
    </row>
    <row r="1127" spans="1:5" ht="15.75" x14ac:dyDescent="0.25">
      <c r="A1127" s="1" t="s">
        <v>1245</v>
      </c>
      <c r="B1127" s="1" t="s">
        <v>3510</v>
      </c>
      <c r="C1127" t="s">
        <v>4732</v>
      </c>
      <c r="D1127" t="s">
        <v>7600</v>
      </c>
      <c r="E1127" t="s">
        <v>5767</v>
      </c>
    </row>
    <row r="1128" spans="1:5" ht="15.75" x14ac:dyDescent="0.25">
      <c r="A1128" s="1" t="s">
        <v>1244</v>
      </c>
      <c r="B1128" s="1" t="s">
        <v>3511</v>
      </c>
      <c r="C1128" t="s">
        <v>6737</v>
      </c>
      <c r="D1128" t="s">
        <v>7074</v>
      </c>
      <c r="E1128" t="s">
        <v>5768</v>
      </c>
    </row>
    <row r="1129" spans="1:5" ht="15.75" x14ac:dyDescent="0.25">
      <c r="A1129" s="1" t="s">
        <v>1243</v>
      </c>
      <c r="B1129" s="1" t="s">
        <v>3512</v>
      </c>
      <c r="C1129" t="s">
        <v>6737</v>
      </c>
      <c r="D1129" t="s">
        <v>5198</v>
      </c>
      <c r="E1129" t="s">
        <v>5769</v>
      </c>
    </row>
    <row r="1130" spans="1:5" ht="15.75" x14ac:dyDescent="0.25">
      <c r="A1130" s="1" t="s">
        <v>1242</v>
      </c>
      <c r="B1130" s="1" t="s">
        <v>3513</v>
      </c>
      <c r="C1130" t="s">
        <v>6737</v>
      </c>
      <c r="D1130" t="s">
        <v>7601</v>
      </c>
      <c r="E1130" t="s">
        <v>5770</v>
      </c>
    </row>
    <row r="1131" spans="1:5" ht="15.75" x14ac:dyDescent="0.25">
      <c r="A1131" s="1" t="s">
        <v>1241</v>
      </c>
      <c r="B1131" s="1" t="s">
        <v>3514</v>
      </c>
      <c r="C1131" t="s">
        <v>4732</v>
      </c>
      <c r="D1131" t="s">
        <v>7157</v>
      </c>
      <c r="E1131" t="s">
        <v>5771</v>
      </c>
    </row>
    <row r="1132" spans="1:5" ht="15.75" x14ac:dyDescent="0.25">
      <c r="A1132" s="1" t="s">
        <v>1240</v>
      </c>
      <c r="B1132" s="1" t="s">
        <v>3515</v>
      </c>
      <c r="C1132" t="s">
        <v>7129</v>
      </c>
      <c r="D1132" t="s">
        <v>7602</v>
      </c>
      <c r="E1132" t="s">
        <v>5772</v>
      </c>
    </row>
    <row r="1133" spans="1:5" ht="15.75" x14ac:dyDescent="0.25">
      <c r="A1133" s="1" t="s">
        <v>1239</v>
      </c>
      <c r="B1133" s="1" t="s">
        <v>3516</v>
      </c>
      <c r="C1133" t="s">
        <v>4732</v>
      </c>
      <c r="D1133" t="s">
        <v>7603</v>
      </c>
      <c r="E1133" t="s">
        <v>5773</v>
      </c>
    </row>
    <row r="1134" spans="1:5" ht="15.75" x14ac:dyDescent="0.25">
      <c r="A1134" s="1" t="s">
        <v>1238</v>
      </c>
      <c r="B1134" s="1" t="s">
        <v>3517</v>
      </c>
      <c r="C1134" t="s">
        <v>6737</v>
      </c>
      <c r="D1134" t="s">
        <v>7604</v>
      </c>
      <c r="E1134" t="s">
        <v>5774</v>
      </c>
    </row>
    <row r="1135" spans="1:5" ht="15.75" x14ac:dyDescent="0.25">
      <c r="A1135" s="1" t="s">
        <v>1237</v>
      </c>
      <c r="B1135" s="1" t="s">
        <v>3518</v>
      </c>
      <c r="C1135" t="s">
        <v>4732</v>
      </c>
      <c r="D1135" t="s">
        <v>6899</v>
      </c>
      <c r="E1135" t="s">
        <v>5775</v>
      </c>
    </row>
    <row r="1136" spans="1:5" ht="15.75" x14ac:dyDescent="0.25">
      <c r="A1136" s="1" t="s">
        <v>1236</v>
      </c>
      <c r="B1136" s="1" t="s">
        <v>3519</v>
      </c>
      <c r="C1136" t="s">
        <v>4732</v>
      </c>
      <c r="D1136" t="s">
        <v>6793</v>
      </c>
      <c r="E1136" t="s">
        <v>5776</v>
      </c>
    </row>
    <row r="1137" spans="1:5" ht="15.75" x14ac:dyDescent="0.25">
      <c r="A1137" s="1" t="s">
        <v>1235</v>
      </c>
      <c r="B1137" s="1" t="s">
        <v>3520</v>
      </c>
      <c r="C1137" t="s">
        <v>4732</v>
      </c>
      <c r="D1137" t="s">
        <v>7605</v>
      </c>
      <c r="E1137" t="s">
        <v>5777</v>
      </c>
    </row>
    <row r="1138" spans="1:5" ht="15.75" x14ac:dyDescent="0.25">
      <c r="A1138" s="1" t="s">
        <v>1234</v>
      </c>
      <c r="B1138" s="1" t="s">
        <v>3521</v>
      </c>
      <c r="C1138" t="s">
        <v>4732</v>
      </c>
      <c r="D1138" t="s">
        <v>7606</v>
      </c>
      <c r="E1138" t="s">
        <v>5778</v>
      </c>
    </row>
    <row r="1139" spans="1:5" ht="15.75" x14ac:dyDescent="0.25">
      <c r="A1139" s="1" t="s">
        <v>1233</v>
      </c>
      <c r="B1139" s="1" t="s">
        <v>3522</v>
      </c>
      <c r="C1139" t="s">
        <v>4732</v>
      </c>
      <c r="D1139" t="s">
        <v>7607</v>
      </c>
      <c r="E1139" t="s">
        <v>5779</v>
      </c>
    </row>
    <row r="1140" spans="1:5" ht="15.75" x14ac:dyDescent="0.25">
      <c r="A1140" s="1" t="s">
        <v>1232</v>
      </c>
      <c r="B1140" s="1" t="s">
        <v>3523</v>
      </c>
      <c r="C1140" t="s">
        <v>4732</v>
      </c>
      <c r="D1140" t="s">
        <v>7608</v>
      </c>
      <c r="E1140" t="s">
        <v>5780</v>
      </c>
    </row>
    <row r="1141" spans="1:5" ht="15.75" x14ac:dyDescent="0.25">
      <c r="A1141" s="1" t="s">
        <v>1231</v>
      </c>
      <c r="B1141" s="1" t="s">
        <v>3524</v>
      </c>
      <c r="C1141" t="s">
        <v>6737</v>
      </c>
      <c r="D1141" t="s">
        <v>5198</v>
      </c>
      <c r="E1141" t="s">
        <v>5781</v>
      </c>
    </row>
    <row r="1142" spans="1:5" ht="15.75" x14ac:dyDescent="0.25">
      <c r="A1142" s="1" t="s">
        <v>1230</v>
      </c>
      <c r="B1142" s="1" t="s">
        <v>3525</v>
      </c>
      <c r="C1142" t="s">
        <v>6737</v>
      </c>
      <c r="D1142" t="s">
        <v>6794</v>
      </c>
      <c r="E1142" t="s">
        <v>4950</v>
      </c>
    </row>
    <row r="1143" spans="1:5" ht="15.75" x14ac:dyDescent="0.25">
      <c r="A1143" s="1" t="s">
        <v>1229</v>
      </c>
      <c r="B1143" s="1" t="s">
        <v>3526</v>
      </c>
      <c r="C1143" t="s">
        <v>4732</v>
      </c>
      <c r="D1143" t="s">
        <v>6898</v>
      </c>
      <c r="E1143" t="s">
        <v>5782</v>
      </c>
    </row>
    <row r="1144" spans="1:5" ht="15.75" x14ac:dyDescent="0.25">
      <c r="A1144" s="1" t="s">
        <v>1228</v>
      </c>
      <c r="B1144" s="1" t="s">
        <v>3527</v>
      </c>
      <c r="C1144" t="s">
        <v>6737</v>
      </c>
      <c r="D1144" t="s">
        <v>7389</v>
      </c>
      <c r="E1144" t="s">
        <v>5783</v>
      </c>
    </row>
    <row r="1145" spans="1:5" ht="15.75" x14ac:dyDescent="0.25">
      <c r="A1145" s="1" t="s">
        <v>1227</v>
      </c>
      <c r="B1145" s="1" t="s">
        <v>3528</v>
      </c>
      <c r="C1145" t="s">
        <v>4732</v>
      </c>
      <c r="D1145" t="s">
        <v>7609</v>
      </c>
      <c r="E1145" t="s">
        <v>5784</v>
      </c>
    </row>
    <row r="1146" spans="1:5" ht="15.75" x14ac:dyDescent="0.25">
      <c r="A1146" s="1" t="s">
        <v>1226</v>
      </c>
      <c r="B1146" s="1" t="s">
        <v>3529</v>
      </c>
      <c r="C1146" t="s">
        <v>4732</v>
      </c>
      <c r="D1146" t="s">
        <v>6758</v>
      </c>
      <c r="E1146" t="s">
        <v>5785</v>
      </c>
    </row>
    <row r="1147" spans="1:5" ht="15.75" x14ac:dyDescent="0.25">
      <c r="A1147" s="1" t="s">
        <v>1225</v>
      </c>
      <c r="B1147" s="1" t="s">
        <v>3530</v>
      </c>
      <c r="C1147" t="s">
        <v>6737</v>
      </c>
      <c r="D1147" t="s">
        <v>7610</v>
      </c>
      <c r="E1147" t="s">
        <v>5786</v>
      </c>
    </row>
    <row r="1148" spans="1:5" ht="15.75" x14ac:dyDescent="0.25">
      <c r="A1148" s="1" t="s">
        <v>1224</v>
      </c>
      <c r="B1148" s="1" t="s">
        <v>3531</v>
      </c>
      <c r="C1148" t="s">
        <v>6737</v>
      </c>
      <c r="D1148" t="s">
        <v>7611</v>
      </c>
      <c r="E1148" t="s">
        <v>5787</v>
      </c>
    </row>
    <row r="1149" spans="1:5" ht="15.75" x14ac:dyDescent="0.25">
      <c r="A1149" s="1" t="s">
        <v>1223</v>
      </c>
      <c r="B1149" s="1" t="s">
        <v>3532</v>
      </c>
      <c r="C1149" t="s">
        <v>6737</v>
      </c>
      <c r="D1149" t="s">
        <v>6285</v>
      </c>
      <c r="E1149" t="s">
        <v>5788</v>
      </c>
    </row>
    <row r="1150" spans="1:5" ht="15.75" x14ac:dyDescent="0.25">
      <c r="A1150" s="1" t="s">
        <v>1222</v>
      </c>
      <c r="B1150" s="1" t="s">
        <v>3533</v>
      </c>
      <c r="C1150" t="s">
        <v>6737</v>
      </c>
      <c r="D1150" t="s">
        <v>6869</v>
      </c>
      <c r="E1150" t="s">
        <v>5789</v>
      </c>
    </row>
    <row r="1151" spans="1:5" ht="15.75" x14ac:dyDescent="0.25">
      <c r="A1151" s="1" t="s">
        <v>1221</v>
      </c>
      <c r="B1151" s="1" t="s">
        <v>3534</v>
      </c>
      <c r="C1151" t="s">
        <v>4732</v>
      </c>
      <c r="D1151" t="s">
        <v>7612</v>
      </c>
      <c r="E1151" t="s">
        <v>5790</v>
      </c>
    </row>
    <row r="1152" spans="1:5" ht="15.75" x14ac:dyDescent="0.25">
      <c r="A1152" s="1" t="s">
        <v>1220</v>
      </c>
      <c r="B1152" s="1" t="s">
        <v>3535</v>
      </c>
      <c r="C1152" t="s">
        <v>6737</v>
      </c>
      <c r="D1152" t="s">
        <v>7613</v>
      </c>
      <c r="E1152" t="s">
        <v>5228</v>
      </c>
    </row>
    <row r="1153" spans="1:5" ht="15.75" x14ac:dyDescent="0.25">
      <c r="A1153" s="1" t="s">
        <v>1219</v>
      </c>
      <c r="B1153" s="1" t="s">
        <v>3536</v>
      </c>
      <c r="C1153" t="s">
        <v>6737</v>
      </c>
      <c r="D1153" t="s">
        <v>7614</v>
      </c>
      <c r="E1153" t="s">
        <v>5791</v>
      </c>
    </row>
    <row r="1154" spans="1:5" ht="15.75" x14ac:dyDescent="0.25">
      <c r="A1154" s="1" t="s">
        <v>1218</v>
      </c>
      <c r="B1154" s="1" t="s">
        <v>3537</v>
      </c>
      <c r="C1154" t="s">
        <v>4732</v>
      </c>
      <c r="D1154" t="s">
        <v>7143</v>
      </c>
      <c r="E1154" t="s">
        <v>5792</v>
      </c>
    </row>
    <row r="1155" spans="1:5" ht="15.75" x14ac:dyDescent="0.25">
      <c r="A1155" s="1" t="s">
        <v>1217</v>
      </c>
      <c r="B1155" s="1" t="s">
        <v>3538</v>
      </c>
      <c r="C1155" t="s">
        <v>4732</v>
      </c>
      <c r="D1155" t="s">
        <v>7615</v>
      </c>
      <c r="E1155" t="s">
        <v>5793</v>
      </c>
    </row>
    <row r="1156" spans="1:5" ht="15.75" x14ac:dyDescent="0.25">
      <c r="A1156" s="1" t="s">
        <v>1216</v>
      </c>
      <c r="B1156" s="1" t="s">
        <v>3539</v>
      </c>
      <c r="C1156" t="s">
        <v>4732</v>
      </c>
      <c r="D1156" t="s">
        <v>7616</v>
      </c>
      <c r="E1156" t="s">
        <v>5794</v>
      </c>
    </row>
    <row r="1157" spans="1:5" ht="15.75" x14ac:dyDescent="0.25">
      <c r="A1157" s="1" t="s">
        <v>1215</v>
      </c>
      <c r="B1157" s="1" t="s">
        <v>3540</v>
      </c>
      <c r="C1157" t="s">
        <v>6737</v>
      </c>
      <c r="D1157" t="s">
        <v>7617</v>
      </c>
      <c r="E1157" t="s">
        <v>5795</v>
      </c>
    </row>
    <row r="1158" spans="1:5" ht="15.75" x14ac:dyDescent="0.25">
      <c r="A1158" s="1" t="s">
        <v>1214</v>
      </c>
      <c r="B1158" s="1" t="s">
        <v>3541</v>
      </c>
      <c r="C1158" t="s">
        <v>6737</v>
      </c>
      <c r="D1158" t="s">
        <v>7618</v>
      </c>
      <c r="E1158" t="s">
        <v>5796</v>
      </c>
    </row>
    <row r="1159" spans="1:5" ht="15.75" x14ac:dyDescent="0.25">
      <c r="A1159" s="1" t="s">
        <v>1213</v>
      </c>
      <c r="B1159" s="1" t="s">
        <v>3542</v>
      </c>
      <c r="C1159" t="s">
        <v>6737</v>
      </c>
      <c r="D1159" t="s">
        <v>7619</v>
      </c>
      <c r="E1159" t="s">
        <v>5797</v>
      </c>
    </row>
    <row r="1160" spans="1:5" ht="15.75" x14ac:dyDescent="0.25">
      <c r="A1160" s="1" t="s">
        <v>1212</v>
      </c>
      <c r="B1160" s="1" t="s">
        <v>3543</v>
      </c>
      <c r="C1160" t="s">
        <v>4732</v>
      </c>
      <c r="D1160" t="s">
        <v>7620</v>
      </c>
      <c r="E1160" t="s">
        <v>5798</v>
      </c>
    </row>
    <row r="1161" spans="1:5" ht="15.75" x14ac:dyDescent="0.25">
      <c r="A1161" s="1" t="s">
        <v>1211</v>
      </c>
      <c r="B1161" s="1" t="s">
        <v>3544</v>
      </c>
      <c r="C1161" t="s">
        <v>6737</v>
      </c>
      <c r="D1161" t="s">
        <v>7621</v>
      </c>
      <c r="E1161" t="s">
        <v>5799</v>
      </c>
    </row>
    <row r="1162" spans="1:5" ht="15.75" x14ac:dyDescent="0.25">
      <c r="A1162" s="1" t="s">
        <v>1210</v>
      </c>
      <c r="B1162" s="1" t="s">
        <v>3545</v>
      </c>
      <c r="C1162" t="s">
        <v>4732</v>
      </c>
      <c r="D1162" t="s">
        <v>7622</v>
      </c>
      <c r="E1162" t="s">
        <v>5800</v>
      </c>
    </row>
    <row r="1163" spans="1:5" ht="15.75" x14ac:dyDescent="0.25">
      <c r="A1163" s="1" t="s">
        <v>1209</v>
      </c>
      <c r="B1163" s="1" t="s">
        <v>3546</v>
      </c>
      <c r="C1163" t="s">
        <v>4732</v>
      </c>
      <c r="D1163" t="s">
        <v>7623</v>
      </c>
      <c r="E1163" t="s">
        <v>5801</v>
      </c>
    </row>
    <row r="1164" spans="1:5" ht="15.75" x14ac:dyDescent="0.25">
      <c r="A1164" s="1" t="s">
        <v>1208</v>
      </c>
      <c r="B1164" s="1" t="s">
        <v>3547</v>
      </c>
      <c r="C1164" t="s">
        <v>6737</v>
      </c>
      <c r="D1164" t="s">
        <v>7624</v>
      </c>
      <c r="E1164" t="s">
        <v>5802</v>
      </c>
    </row>
    <row r="1165" spans="1:5" ht="15.75" x14ac:dyDescent="0.25">
      <c r="A1165" s="1" t="s">
        <v>1207</v>
      </c>
      <c r="B1165" s="1" t="s">
        <v>3548</v>
      </c>
      <c r="C1165" t="s">
        <v>4732</v>
      </c>
      <c r="D1165" t="s">
        <v>7625</v>
      </c>
      <c r="E1165" t="s">
        <v>5803</v>
      </c>
    </row>
    <row r="1166" spans="1:5" ht="15.75" x14ac:dyDescent="0.25">
      <c r="A1166" s="1" t="s">
        <v>1206</v>
      </c>
      <c r="B1166" s="1" t="s">
        <v>3549</v>
      </c>
      <c r="C1166" t="s">
        <v>4732</v>
      </c>
      <c r="D1166" t="s">
        <v>7626</v>
      </c>
      <c r="E1166" t="s">
        <v>5804</v>
      </c>
    </row>
    <row r="1167" spans="1:5" ht="15.75" x14ac:dyDescent="0.25">
      <c r="A1167" s="1" t="s">
        <v>1205</v>
      </c>
      <c r="B1167" s="1" t="s">
        <v>3550</v>
      </c>
      <c r="C1167" t="s">
        <v>4732</v>
      </c>
      <c r="D1167" t="s">
        <v>6913</v>
      </c>
      <c r="E1167" t="s">
        <v>5805</v>
      </c>
    </row>
    <row r="1168" spans="1:5" ht="15.75" x14ac:dyDescent="0.25">
      <c r="A1168" s="1" t="s">
        <v>1204</v>
      </c>
      <c r="B1168" s="1" t="s">
        <v>3551</v>
      </c>
      <c r="C1168" t="s">
        <v>4732</v>
      </c>
      <c r="D1168" t="s">
        <v>6773</v>
      </c>
      <c r="E1168" t="s">
        <v>5806</v>
      </c>
    </row>
    <row r="1169" spans="1:5" ht="15.75" x14ac:dyDescent="0.25">
      <c r="A1169" s="1" t="s">
        <v>1203</v>
      </c>
      <c r="B1169" s="1" t="s">
        <v>3552</v>
      </c>
      <c r="C1169" t="s">
        <v>7129</v>
      </c>
      <c r="D1169" t="s">
        <v>7627</v>
      </c>
      <c r="E1169" t="s">
        <v>5807</v>
      </c>
    </row>
    <row r="1170" spans="1:5" ht="15.75" x14ac:dyDescent="0.25">
      <c r="A1170" s="1" t="s">
        <v>1202</v>
      </c>
      <c r="B1170" s="1" t="s">
        <v>3553</v>
      </c>
      <c r="C1170" t="s">
        <v>6737</v>
      </c>
      <c r="D1170" t="s">
        <v>7628</v>
      </c>
      <c r="E1170" t="s">
        <v>4775</v>
      </c>
    </row>
    <row r="1171" spans="1:5" ht="15.75" x14ac:dyDescent="0.25">
      <c r="A1171" s="1" t="s">
        <v>1201</v>
      </c>
      <c r="B1171" s="1" t="s">
        <v>3554</v>
      </c>
      <c r="C1171" t="s">
        <v>6737</v>
      </c>
      <c r="D1171" t="s">
        <v>7629</v>
      </c>
      <c r="E1171" t="s">
        <v>5808</v>
      </c>
    </row>
    <row r="1172" spans="1:5" ht="15.75" x14ac:dyDescent="0.25">
      <c r="A1172" s="1" t="s">
        <v>1200</v>
      </c>
      <c r="B1172" s="1" t="s">
        <v>3555</v>
      </c>
      <c r="C1172" t="s">
        <v>7129</v>
      </c>
      <c r="D1172" t="s">
        <v>7630</v>
      </c>
      <c r="E1172" t="s">
        <v>5649</v>
      </c>
    </row>
    <row r="1173" spans="1:5" ht="15.75" x14ac:dyDescent="0.25">
      <c r="A1173" s="1" t="s">
        <v>1199</v>
      </c>
      <c r="B1173" s="1" t="s">
        <v>3556</v>
      </c>
      <c r="C1173" t="s">
        <v>4732</v>
      </c>
      <c r="D1173" t="s">
        <v>7631</v>
      </c>
      <c r="E1173" t="s">
        <v>5809</v>
      </c>
    </row>
    <row r="1174" spans="1:5" ht="15.75" x14ac:dyDescent="0.25">
      <c r="A1174" s="1" t="s">
        <v>1198</v>
      </c>
      <c r="B1174" s="1" t="s">
        <v>3557</v>
      </c>
      <c r="C1174" t="s">
        <v>6737</v>
      </c>
      <c r="D1174" t="s">
        <v>7632</v>
      </c>
      <c r="E1174" t="s">
        <v>5810</v>
      </c>
    </row>
    <row r="1175" spans="1:5" ht="15.75" x14ac:dyDescent="0.25">
      <c r="A1175" s="1" t="s">
        <v>1197</v>
      </c>
      <c r="B1175" s="1" t="s">
        <v>3558</v>
      </c>
      <c r="C1175" t="s">
        <v>7129</v>
      </c>
      <c r="D1175" t="s">
        <v>7633</v>
      </c>
      <c r="E1175" t="s">
        <v>5811</v>
      </c>
    </row>
    <row r="1176" spans="1:5" ht="15.75" x14ac:dyDescent="0.25">
      <c r="A1176" s="1" t="s">
        <v>1196</v>
      </c>
      <c r="B1176" s="1" t="s">
        <v>3559</v>
      </c>
      <c r="C1176" t="s">
        <v>6737</v>
      </c>
      <c r="D1176" t="s">
        <v>7634</v>
      </c>
      <c r="E1176" t="s">
        <v>5812</v>
      </c>
    </row>
    <row r="1177" spans="1:5" ht="15.75" x14ac:dyDescent="0.25">
      <c r="A1177" s="1" t="s">
        <v>1195</v>
      </c>
      <c r="B1177" s="1" t="s">
        <v>3560</v>
      </c>
      <c r="C1177" t="s">
        <v>6737</v>
      </c>
      <c r="D1177" t="s">
        <v>7635</v>
      </c>
      <c r="E1177" t="s">
        <v>5813</v>
      </c>
    </row>
    <row r="1178" spans="1:5" ht="15.75" x14ac:dyDescent="0.25">
      <c r="A1178" s="1" t="s">
        <v>1194</v>
      </c>
      <c r="B1178" s="1" t="s">
        <v>3561</v>
      </c>
      <c r="C1178" t="s">
        <v>6737</v>
      </c>
      <c r="D1178" t="s">
        <v>7636</v>
      </c>
      <c r="E1178" t="s">
        <v>5814</v>
      </c>
    </row>
    <row r="1179" spans="1:5" ht="15.75" x14ac:dyDescent="0.25">
      <c r="A1179" s="1" t="s">
        <v>1193</v>
      </c>
      <c r="B1179" s="1" t="s">
        <v>3562</v>
      </c>
      <c r="C1179" t="s">
        <v>4732</v>
      </c>
      <c r="D1179" t="s">
        <v>7637</v>
      </c>
      <c r="E1179" t="s">
        <v>5815</v>
      </c>
    </row>
    <row r="1180" spans="1:5" ht="15.75" x14ac:dyDescent="0.25">
      <c r="A1180" s="1" t="s">
        <v>1192</v>
      </c>
      <c r="B1180" s="1" t="s">
        <v>3563</v>
      </c>
      <c r="C1180" t="s">
        <v>6737</v>
      </c>
      <c r="D1180" t="s">
        <v>6797</v>
      </c>
      <c r="E1180" t="s">
        <v>5816</v>
      </c>
    </row>
    <row r="1181" spans="1:5" ht="15.75" x14ac:dyDescent="0.25">
      <c r="A1181" s="1" t="s">
        <v>1191</v>
      </c>
      <c r="B1181" s="1" t="s">
        <v>3564</v>
      </c>
      <c r="C1181" t="s">
        <v>4732</v>
      </c>
      <c r="D1181" t="s">
        <v>6895</v>
      </c>
      <c r="E1181" t="s">
        <v>5817</v>
      </c>
    </row>
    <row r="1182" spans="1:5" ht="15.75" x14ac:dyDescent="0.25">
      <c r="A1182" s="1" t="s">
        <v>1190</v>
      </c>
      <c r="B1182" s="1" t="s">
        <v>3565</v>
      </c>
      <c r="C1182" t="s">
        <v>6737</v>
      </c>
      <c r="D1182" t="s">
        <v>6761</v>
      </c>
      <c r="E1182" t="s">
        <v>5818</v>
      </c>
    </row>
    <row r="1183" spans="1:5" ht="15.75" x14ac:dyDescent="0.25">
      <c r="A1183" s="1" t="s">
        <v>1189</v>
      </c>
      <c r="B1183" s="1" t="s">
        <v>3566</v>
      </c>
      <c r="C1183" t="s">
        <v>4732</v>
      </c>
      <c r="D1183" t="s">
        <v>7638</v>
      </c>
      <c r="E1183" t="s">
        <v>4774</v>
      </c>
    </row>
    <row r="1184" spans="1:5" ht="15.75" x14ac:dyDescent="0.25">
      <c r="A1184" s="1" t="s">
        <v>1188</v>
      </c>
      <c r="B1184" s="1" t="s">
        <v>3567</v>
      </c>
      <c r="C1184" t="s">
        <v>4732</v>
      </c>
      <c r="D1184" t="s">
        <v>7639</v>
      </c>
      <c r="E1184" t="s">
        <v>5819</v>
      </c>
    </row>
    <row r="1185" spans="1:5" ht="15.75" x14ac:dyDescent="0.25">
      <c r="A1185" s="1" t="s">
        <v>1187</v>
      </c>
      <c r="B1185" s="1" t="s">
        <v>3568</v>
      </c>
      <c r="C1185" t="s">
        <v>7129</v>
      </c>
      <c r="D1185" t="s">
        <v>7640</v>
      </c>
      <c r="E1185" t="s">
        <v>5820</v>
      </c>
    </row>
    <row r="1186" spans="1:5" ht="15.75" x14ac:dyDescent="0.25">
      <c r="A1186" s="1" t="s">
        <v>1186</v>
      </c>
      <c r="B1186" s="1" t="s">
        <v>3569</v>
      </c>
      <c r="C1186" t="s">
        <v>6737</v>
      </c>
      <c r="D1186" t="s">
        <v>7641</v>
      </c>
      <c r="E1186" t="s">
        <v>5821</v>
      </c>
    </row>
    <row r="1187" spans="1:5" ht="15.75" x14ac:dyDescent="0.25">
      <c r="A1187" s="1" t="s">
        <v>1185</v>
      </c>
      <c r="B1187" s="1" t="s">
        <v>3570</v>
      </c>
      <c r="C1187" t="s">
        <v>4732</v>
      </c>
      <c r="D1187" t="s">
        <v>6758</v>
      </c>
      <c r="E1187" t="s">
        <v>5822</v>
      </c>
    </row>
    <row r="1188" spans="1:5" ht="15.75" x14ac:dyDescent="0.25">
      <c r="A1188" s="1" t="s">
        <v>1184</v>
      </c>
      <c r="B1188" s="1" t="s">
        <v>3571</v>
      </c>
      <c r="C1188" t="s">
        <v>4732</v>
      </c>
      <c r="D1188" t="s">
        <v>7642</v>
      </c>
      <c r="E1188" t="s">
        <v>5823</v>
      </c>
    </row>
    <row r="1189" spans="1:5" ht="15.75" x14ac:dyDescent="0.25">
      <c r="A1189" s="1" t="s">
        <v>1183</v>
      </c>
      <c r="B1189" s="1" t="s">
        <v>3572</v>
      </c>
      <c r="C1189" t="s">
        <v>6737</v>
      </c>
      <c r="D1189" t="s">
        <v>6425</v>
      </c>
      <c r="E1189" t="s">
        <v>5002</v>
      </c>
    </row>
    <row r="1190" spans="1:5" ht="15.75" x14ac:dyDescent="0.25">
      <c r="A1190" s="1" t="s">
        <v>1182</v>
      </c>
      <c r="B1190" s="1" t="s">
        <v>3573</v>
      </c>
      <c r="C1190" t="s">
        <v>6737</v>
      </c>
      <c r="D1190" t="s">
        <v>7643</v>
      </c>
      <c r="E1190" t="s">
        <v>5824</v>
      </c>
    </row>
    <row r="1191" spans="1:5" ht="15.75" x14ac:dyDescent="0.25">
      <c r="A1191" s="1" t="s">
        <v>1181</v>
      </c>
      <c r="B1191" s="1" t="s">
        <v>3574</v>
      </c>
      <c r="C1191" t="s">
        <v>6737</v>
      </c>
      <c r="D1191" t="s">
        <v>7644</v>
      </c>
      <c r="E1191" t="s">
        <v>5825</v>
      </c>
    </row>
    <row r="1192" spans="1:5" ht="15.75" x14ac:dyDescent="0.25">
      <c r="A1192" s="1" t="s">
        <v>1180</v>
      </c>
      <c r="B1192" s="1" t="s">
        <v>3575</v>
      </c>
      <c r="C1192" t="s">
        <v>6737</v>
      </c>
      <c r="D1192" t="s">
        <v>7645</v>
      </c>
      <c r="E1192" t="s">
        <v>5826</v>
      </c>
    </row>
    <row r="1193" spans="1:5" ht="15.75" x14ac:dyDescent="0.25">
      <c r="A1193" s="1" t="s">
        <v>1179</v>
      </c>
      <c r="B1193" s="1" t="s">
        <v>3576</v>
      </c>
      <c r="C1193" t="s">
        <v>6737</v>
      </c>
      <c r="D1193" t="s">
        <v>6941</v>
      </c>
      <c r="E1193" t="s">
        <v>5827</v>
      </c>
    </row>
    <row r="1194" spans="1:5" ht="15.75" x14ac:dyDescent="0.25">
      <c r="A1194" s="1" t="s">
        <v>1178</v>
      </c>
      <c r="B1194" s="1" t="s">
        <v>3577</v>
      </c>
      <c r="C1194" t="s">
        <v>4732</v>
      </c>
      <c r="D1194" t="s">
        <v>7021</v>
      </c>
      <c r="E1194" t="s">
        <v>5828</v>
      </c>
    </row>
    <row r="1195" spans="1:5" ht="15.75" x14ac:dyDescent="0.25">
      <c r="A1195" s="1" t="s">
        <v>1177</v>
      </c>
      <c r="B1195" s="1" t="s">
        <v>3578</v>
      </c>
      <c r="C1195" t="s">
        <v>4732</v>
      </c>
      <c r="D1195" t="s">
        <v>6827</v>
      </c>
      <c r="E1195" t="s">
        <v>5829</v>
      </c>
    </row>
    <row r="1196" spans="1:5" ht="15.75" x14ac:dyDescent="0.25">
      <c r="A1196" s="1" t="s">
        <v>1176</v>
      </c>
      <c r="B1196" s="1" t="s">
        <v>3579</v>
      </c>
      <c r="C1196" t="s">
        <v>4732</v>
      </c>
      <c r="D1196" t="s">
        <v>7646</v>
      </c>
      <c r="E1196" t="s">
        <v>5830</v>
      </c>
    </row>
    <row r="1197" spans="1:5" ht="15.75" x14ac:dyDescent="0.25">
      <c r="A1197" s="1" t="s">
        <v>1175</v>
      </c>
      <c r="B1197" s="1" t="s">
        <v>3580</v>
      </c>
      <c r="C1197" t="s">
        <v>4732</v>
      </c>
      <c r="D1197" t="s">
        <v>7647</v>
      </c>
      <c r="E1197" t="s">
        <v>5831</v>
      </c>
    </row>
    <row r="1198" spans="1:5" ht="15.75" x14ac:dyDescent="0.25">
      <c r="A1198" s="1" t="s">
        <v>1174</v>
      </c>
      <c r="B1198" s="1" t="s">
        <v>3581</v>
      </c>
      <c r="C1198" t="s">
        <v>4732</v>
      </c>
      <c r="D1198" t="s">
        <v>7648</v>
      </c>
      <c r="E1198" t="s">
        <v>5832</v>
      </c>
    </row>
    <row r="1199" spans="1:5" ht="15.75" x14ac:dyDescent="0.25">
      <c r="A1199" s="1" t="s">
        <v>1173</v>
      </c>
      <c r="B1199" s="1" t="s">
        <v>3582</v>
      </c>
      <c r="C1199" t="s">
        <v>6737</v>
      </c>
      <c r="D1199" t="s">
        <v>7528</v>
      </c>
      <c r="E1199" t="s">
        <v>5833</v>
      </c>
    </row>
    <row r="1200" spans="1:5" ht="15.75" x14ac:dyDescent="0.25">
      <c r="A1200" s="1" t="s">
        <v>1172</v>
      </c>
      <c r="B1200" s="1" t="s">
        <v>3583</v>
      </c>
      <c r="C1200" t="s">
        <v>6737</v>
      </c>
      <c r="D1200" t="s">
        <v>7649</v>
      </c>
      <c r="E1200" t="s">
        <v>5834</v>
      </c>
    </row>
    <row r="1201" spans="1:5" ht="15.75" x14ac:dyDescent="0.25">
      <c r="A1201" s="1" t="s">
        <v>1171</v>
      </c>
      <c r="B1201" s="1" t="s">
        <v>3584</v>
      </c>
      <c r="C1201" t="s">
        <v>7129</v>
      </c>
      <c r="D1201" t="s">
        <v>7460</v>
      </c>
      <c r="E1201" t="s">
        <v>5835</v>
      </c>
    </row>
    <row r="1202" spans="1:5" ht="15.75" x14ac:dyDescent="0.25">
      <c r="A1202" s="1" t="s">
        <v>1170</v>
      </c>
      <c r="B1202" s="1" t="s">
        <v>3585</v>
      </c>
      <c r="C1202" t="s">
        <v>6737</v>
      </c>
      <c r="D1202" t="s">
        <v>5198</v>
      </c>
      <c r="E1202" t="s">
        <v>5512</v>
      </c>
    </row>
    <row r="1203" spans="1:5" ht="15.75" x14ac:dyDescent="0.25">
      <c r="A1203" s="1" t="s">
        <v>1169</v>
      </c>
      <c r="B1203" s="1" t="s">
        <v>3586</v>
      </c>
      <c r="C1203" t="s">
        <v>7129</v>
      </c>
      <c r="D1203" t="s">
        <v>7650</v>
      </c>
      <c r="E1203" t="s">
        <v>5836</v>
      </c>
    </row>
    <row r="1204" spans="1:5" ht="15.75" x14ac:dyDescent="0.25">
      <c r="A1204" s="1" t="s">
        <v>1168</v>
      </c>
      <c r="B1204" s="1" t="s">
        <v>3587</v>
      </c>
      <c r="C1204" t="s">
        <v>6737</v>
      </c>
      <c r="D1204" t="s">
        <v>7651</v>
      </c>
      <c r="E1204" t="s">
        <v>5837</v>
      </c>
    </row>
    <row r="1205" spans="1:5" ht="15.75" x14ac:dyDescent="0.25">
      <c r="A1205" s="1" t="s">
        <v>1167</v>
      </c>
      <c r="B1205" s="1" t="s">
        <v>3588</v>
      </c>
      <c r="C1205" t="s">
        <v>6737</v>
      </c>
      <c r="D1205" t="s">
        <v>6086</v>
      </c>
      <c r="E1205" t="s">
        <v>5838</v>
      </c>
    </row>
    <row r="1206" spans="1:5" ht="15.75" x14ac:dyDescent="0.25">
      <c r="A1206" s="1" t="s">
        <v>1166</v>
      </c>
      <c r="B1206" s="1" t="s">
        <v>3589</v>
      </c>
      <c r="C1206" t="s">
        <v>7129</v>
      </c>
      <c r="D1206" t="s">
        <v>7652</v>
      </c>
      <c r="E1206" t="s">
        <v>5839</v>
      </c>
    </row>
    <row r="1207" spans="1:5" ht="15.75" x14ac:dyDescent="0.25">
      <c r="A1207" s="1" t="s">
        <v>1165</v>
      </c>
      <c r="B1207" s="1" t="s">
        <v>3590</v>
      </c>
      <c r="C1207" t="s">
        <v>6737</v>
      </c>
      <c r="D1207" t="s">
        <v>7653</v>
      </c>
      <c r="E1207" t="s">
        <v>5840</v>
      </c>
    </row>
    <row r="1208" spans="1:5" ht="15.75" x14ac:dyDescent="0.25">
      <c r="A1208" s="1" t="s">
        <v>1164</v>
      </c>
      <c r="B1208" s="1" t="s">
        <v>3591</v>
      </c>
      <c r="C1208" t="s">
        <v>7129</v>
      </c>
      <c r="D1208" t="s">
        <v>7654</v>
      </c>
      <c r="E1208" t="s">
        <v>5841</v>
      </c>
    </row>
    <row r="1209" spans="1:5" ht="15.75" x14ac:dyDescent="0.25">
      <c r="A1209" s="1" t="s">
        <v>1163</v>
      </c>
      <c r="B1209" s="1" t="s">
        <v>3592</v>
      </c>
      <c r="C1209" t="s">
        <v>4732</v>
      </c>
      <c r="D1209" t="s">
        <v>7655</v>
      </c>
      <c r="E1209" t="s">
        <v>5268</v>
      </c>
    </row>
    <row r="1210" spans="1:5" ht="15.75" x14ac:dyDescent="0.25">
      <c r="A1210" s="1" t="s">
        <v>1162</v>
      </c>
      <c r="B1210" s="1" t="s">
        <v>3593</v>
      </c>
      <c r="C1210" t="s">
        <v>6737</v>
      </c>
      <c r="D1210" t="s">
        <v>7656</v>
      </c>
      <c r="E1210" t="s">
        <v>5842</v>
      </c>
    </row>
    <row r="1211" spans="1:5" ht="15.75" x14ac:dyDescent="0.25">
      <c r="A1211" s="1" t="s">
        <v>1161</v>
      </c>
      <c r="B1211" s="1" t="s">
        <v>3594</v>
      </c>
      <c r="C1211" t="s">
        <v>6737</v>
      </c>
      <c r="D1211" t="s">
        <v>6869</v>
      </c>
      <c r="E1211" t="s">
        <v>5325</v>
      </c>
    </row>
    <row r="1212" spans="1:5" ht="15.75" x14ac:dyDescent="0.25">
      <c r="A1212" s="1" t="s">
        <v>1160</v>
      </c>
      <c r="B1212" s="1" t="s">
        <v>3595</v>
      </c>
      <c r="C1212" t="s">
        <v>6737</v>
      </c>
      <c r="D1212" t="s">
        <v>5522</v>
      </c>
      <c r="E1212" t="s">
        <v>5843</v>
      </c>
    </row>
    <row r="1213" spans="1:5" ht="15.75" x14ac:dyDescent="0.25">
      <c r="A1213" s="1" t="s">
        <v>1159</v>
      </c>
      <c r="B1213" s="1" t="s">
        <v>3596</v>
      </c>
      <c r="C1213" t="s">
        <v>6737</v>
      </c>
      <c r="D1213" t="s">
        <v>6868</v>
      </c>
      <c r="E1213" t="s">
        <v>5844</v>
      </c>
    </row>
    <row r="1214" spans="1:5" ht="15.75" x14ac:dyDescent="0.25">
      <c r="A1214" s="1" t="s">
        <v>1158</v>
      </c>
      <c r="B1214" s="1" t="s">
        <v>3597</v>
      </c>
      <c r="C1214" t="s">
        <v>7129</v>
      </c>
      <c r="D1214" t="s">
        <v>7416</v>
      </c>
      <c r="E1214" t="s">
        <v>5845</v>
      </c>
    </row>
    <row r="1215" spans="1:5" ht="15.75" x14ac:dyDescent="0.25">
      <c r="A1215" s="1" t="s">
        <v>1157</v>
      </c>
      <c r="B1215" s="1" t="s">
        <v>3598</v>
      </c>
      <c r="C1215" t="s">
        <v>4732</v>
      </c>
      <c r="D1215" t="s">
        <v>7289</v>
      </c>
      <c r="E1215" t="s">
        <v>5846</v>
      </c>
    </row>
    <row r="1216" spans="1:5" ht="15.75" x14ac:dyDescent="0.25">
      <c r="A1216" s="1" t="s">
        <v>1156</v>
      </c>
      <c r="B1216" s="1" t="s">
        <v>3599</v>
      </c>
      <c r="C1216" t="s">
        <v>6737</v>
      </c>
      <c r="D1216" t="s">
        <v>7657</v>
      </c>
      <c r="E1216" t="s">
        <v>5847</v>
      </c>
    </row>
    <row r="1217" spans="1:5" ht="15.75" x14ac:dyDescent="0.25">
      <c r="A1217" s="1" t="s">
        <v>1155</v>
      </c>
      <c r="B1217" s="1" t="s">
        <v>3600</v>
      </c>
      <c r="C1217" t="s">
        <v>4732</v>
      </c>
      <c r="D1217" t="s">
        <v>7658</v>
      </c>
      <c r="E1217" t="s">
        <v>5848</v>
      </c>
    </row>
    <row r="1218" spans="1:5" ht="15.75" x14ac:dyDescent="0.25">
      <c r="A1218" s="1" t="s">
        <v>1154</v>
      </c>
      <c r="B1218" s="1" t="s">
        <v>3601</v>
      </c>
      <c r="C1218" t="s">
        <v>4732</v>
      </c>
      <c r="D1218" t="s">
        <v>7284</v>
      </c>
      <c r="E1218" t="s">
        <v>5436</v>
      </c>
    </row>
    <row r="1219" spans="1:5" ht="15.75" x14ac:dyDescent="0.25">
      <c r="A1219" s="1" t="s">
        <v>1153</v>
      </c>
      <c r="B1219" s="1" t="s">
        <v>3602</v>
      </c>
      <c r="C1219" t="s">
        <v>6737</v>
      </c>
      <c r="D1219" t="s">
        <v>7659</v>
      </c>
      <c r="E1219" t="s">
        <v>5849</v>
      </c>
    </row>
    <row r="1220" spans="1:5" ht="15.75" x14ac:dyDescent="0.25">
      <c r="A1220" s="1" t="s">
        <v>1152</v>
      </c>
      <c r="B1220" s="1" t="s">
        <v>3603</v>
      </c>
      <c r="C1220" t="s">
        <v>6737</v>
      </c>
      <c r="D1220" t="s">
        <v>6743</v>
      </c>
      <c r="E1220" t="s">
        <v>5850</v>
      </c>
    </row>
    <row r="1221" spans="1:5" ht="15.75" x14ac:dyDescent="0.25">
      <c r="A1221" s="1" t="s">
        <v>1151</v>
      </c>
      <c r="B1221" s="1" t="s">
        <v>3604</v>
      </c>
      <c r="C1221" t="s">
        <v>6737</v>
      </c>
      <c r="D1221" t="s">
        <v>7660</v>
      </c>
      <c r="E1221" t="s">
        <v>5851</v>
      </c>
    </row>
    <row r="1222" spans="1:5" ht="15.75" x14ac:dyDescent="0.25">
      <c r="A1222" s="1" t="s">
        <v>1150</v>
      </c>
      <c r="B1222" s="1" t="s">
        <v>3605</v>
      </c>
      <c r="C1222" t="s">
        <v>6737</v>
      </c>
      <c r="D1222" t="s">
        <v>7661</v>
      </c>
      <c r="E1222" t="s">
        <v>5852</v>
      </c>
    </row>
    <row r="1223" spans="1:5" ht="15.75" x14ac:dyDescent="0.25">
      <c r="A1223" s="1" t="s">
        <v>1149</v>
      </c>
      <c r="B1223" s="1" t="s">
        <v>3606</v>
      </c>
      <c r="C1223" t="s">
        <v>4732</v>
      </c>
      <c r="D1223" t="s">
        <v>7662</v>
      </c>
      <c r="E1223" t="s">
        <v>5853</v>
      </c>
    </row>
    <row r="1224" spans="1:5" ht="15.75" x14ac:dyDescent="0.25">
      <c r="A1224" s="1" t="s">
        <v>1148</v>
      </c>
      <c r="B1224" s="1" t="s">
        <v>3607</v>
      </c>
      <c r="C1224" t="s">
        <v>4732</v>
      </c>
      <c r="D1224" t="s">
        <v>7663</v>
      </c>
      <c r="E1224" t="s">
        <v>5854</v>
      </c>
    </row>
    <row r="1225" spans="1:5" ht="15.75" x14ac:dyDescent="0.25">
      <c r="A1225" s="1" t="s">
        <v>1147</v>
      </c>
      <c r="B1225" s="1" t="s">
        <v>3608</v>
      </c>
      <c r="C1225" t="s">
        <v>6737</v>
      </c>
      <c r="D1225" t="s">
        <v>7664</v>
      </c>
      <c r="E1225" t="s">
        <v>5028</v>
      </c>
    </row>
    <row r="1226" spans="1:5" ht="15.75" x14ac:dyDescent="0.25">
      <c r="A1226" s="1" t="s">
        <v>1146</v>
      </c>
      <c r="B1226" s="1" t="s">
        <v>3609</v>
      </c>
      <c r="C1226" t="s">
        <v>4732</v>
      </c>
      <c r="D1226" t="s">
        <v>7665</v>
      </c>
      <c r="E1226" t="s">
        <v>4784</v>
      </c>
    </row>
    <row r="1227" spans="1:5" ht="15.75" x14ac:dyDescent="0.25">
      <c r="A1227" s="1" t="s">
        <v>1145</v>
      </c>
      <c r="B1227" s="1" t="s">
        <v>3610</v>
      </c>
      <c r="C1227" t="s">
        <v>6737</v>
      </c>
      <c r="D1227" t="s">
        <v>7666</v>
      </c>
      <c r="E1227" t="s">
        <v>5855</v>
      </c>
    </row>
    <row r="1228" spans="1:5" ht="15.75" x14ac:dyDescent="0.25">
      <c r="A1228" s="1" t="s">
        <v>1144</v>
      </c>
      <c r="B1228" s="1" t="s">
        <v>3611</v>
      </c>
      <c r="C1228" t="s">
        <v>4732</v>
      </c>
      <c r="D1228" t="s">
        <v>7667</v>
      </c>
      <c r="E1228" t="s">
        <v>5856</v>
      </c>
    </row>
    <row r="1229" spans="1:5" ht="15.75" x14ac:dyDescent="0.25">
      <c r="A1229" s="1" t="s">
        <v>1143</v>
      </c>
      <c r="B1229" s="1" t="s">
        <v>3612</v>
      </c>
      <c r="C1229" t="s">
        <v>6737</v>
      </c>
      <c r="D1229" t="s">
        <v>7668</v>
      </c>
      <c r="E1229" t="s">
        <v>5857</v>
      </c>
    </row>
    <row r="1230" spans="1:5" ht="15.75" x14ac:dyDescent="0.25">
      <c r="A1230" s="1" t="s">
        <v>1142</v>
      </c>
      <c r="B1230" s="1" t="s">
        <v>3613</v>
      </c>
      <c r="C1230" t="s">
        <v>6737</v>
      </c>
      <c r="D1230" t="s">
        <v>6941</v>
      </c>
      <c r="E1230" t="s">
        <v>5858</v>
      </c>
    </row>
    <row r="1231" spans="1:5" ht="15.75" x14ac:dyDescent="0.25">
      <c r="A1231" s="1" t="s">
        <v>1141</v>
      </c>
      <c r="B1231" s="1" t="s">
        <v>3614</v>
      </c>
      <c r="C1231" t="s">
        <v>4732</v>
      </c>
      <c r="D1231" t="s">
        <v>7669</v>
      </c>
      <c r="E1231" t="s">
        <v>5859</v>
      </c>
    </row>
    <row r="1232" spans="1:5" ht="15.75" x14ac:dyDescent="0.25">
      <c r="A1232" s="1" t="s">
        <v>1140</v>
      </c>
      <c r="B1232" s="1" t="s">
        <v>3615</v>
      </c>
      <c r="C1232" t="s">
        <v>4732</v>
      </c>
      <c r="D1232" t="s">
        <v>7670</v>
      </c>
      <c r="E1232" t="s">
        <v>5860</v>
      </c>
    </row>
    <row r="1233" spans="1:5" ht="15.75" x14ac:dyDescent="0.25">
      <c r="A1233" s="1" t="s">
        <v>1139</v>
      </c>
      <c r="B1233" s="1" t="s">
        <v>3616</v>
      </c>
      <c r="C1233" t="s">
        <v>4732</v>
      </c>
      <c r="D1233" t="s">
        <v>7671</v>
      </c>
      <c r="E1233" t="s">
        <v>5861</v>
      </c>
    </row>
    <row r="1234" spans="1:5" ht="15.75" x14ac:dyDescent="0.25">
      <c r="A1234" s="1" t="s">
        <v>1138</v>
      </c>
      <c r="B1234" s="1" t="s">
        <v>3617</v>
      </c>
      <c r="C1234" t="s">
        <v>6737</v>
      </c>
      <c r="D1234" t="s">
        <v>7672</v>
      </c>
      <c r="E1234" t="s">
        <v>5862</v>
      </c>
    </row>
    <row r="1235" spans="1:5" ht="15.75" x14ac:dyDescent="0.25">
      <c r="A1235" s="1" t="s">
        <v>1137</v>
      </c>
      <c r="B1235" s="1" t="s">
        <v>3618</v>
      </c>
      <c r="C1235" t="s">
        <v>6737</v>
      </c>
      <c r="D1235" t="s">
        <v>7673</v>
      </c>
      <c r="E1235" t="s">
        <v>5672</v>
      </c>
    </row>
    <row r="1236" spans="1:5" ht="15.75" x14ac:dyDescent="0.25">
      <c r="A1236" s="1" t="s">
        <v>1136</v>
      </c>
      <c r="B1236" s="1" t="s">
        <v>3619</v>
      </c>
      <c r="C1236" t="s">
        <v>7129</v>
      </c>
      <c r="D1236" t="s">
        <v>7674</v>
      </c>
      <c r="E1236" t="s">
        <v>5863</v>
      </c>
    </row>
    <row r="1237" spans="1:5" ht="15.75" x14ac:dyDescent="0.25">
      <c r="A1237" s="1" t="s">
        <v>1135</v>
      </c>
      <c r="B1237" s="1" t="s">
        <v>3620</v>
      </c>
      <c r="C1237" t="s">
        <v>7129</v>
      </c>
      <c r="D1237" t="s">
        <v>7675</v>
      </c>
      <c r="E1237" t="s">
        <v>5864</v>
      </c>
    </row>
    <row r="1238" spans="1:5" ht="15.75" x14ac:dyDescent="0.25">
      <c r="A1238" s="1" t="s">
        <v>1134</v>
      </c>
      <c r="B1238" s="1" t="s">
        <v>3621</v>
      </c>
      <c r="C1238" t="s">
        <v>4732</v>
      </c>
      <c r="D1238" t="s">
        <v>7676</v>
      </c>
      <c r="E1238" t="s">
        <v>5865</v>
      </c>
    </row>
    <row r="1239" spans="1:5" ht="15.75" x14ac:dyDescent="0.25">
      <c r="A1239" s="1" t="s">
        <v>1133</v>
      </c>
      <c r="B1239" s="1" t="s">
        <v>3622</v>
      </c>
      <c r="C1239" t="s">
        <v>6737</v>
      </c>
      <c r="D1239" t="s">
        <v>6868</v>
      </c>
      <c r="E1239" t="s">
        <v>5866</v>
      </c>
    </row>
    <row r="1240" spans="1:5" ht="15.75" x14ac:dyDescent="0.25">
      <c r="A1240" s="1" t="s">
        <v>1132</v>
      </c>
      <c r="B1240" s="1" t="s">
        <v>3623</v>
      </c>
      <c r="C1240" t="s">
        <v>6737</v>
      </c>
      <c r="D1240" t="s">
        <v>7677</v>
      </c>
      <c r="E1240" t="s">
        <v>5867</v>
      </c>
    </row>
    <row r="1241" spans="1:5" ht="15.75" x14ac:dyDescent="0.25">
      <c r="A1241" s="1" t="s">
        <v>1131</v>
      </c>
      <c r="B1241" s="1" t="s">
        <v>3624</v>
      </c>
      <c r="C1241" t="s">
        <v>4732</v>
      </c>
      <c r="D1241" t="s">
        <v>7678</v>
      </c>
      <c r="E1241" t="s">
        <v>5868</v>
      </c>
    </row>
    <row r="1242" spans="1:5" ht="15.75" x14ac:dyDescent="0.25">
      <c r="A1242" s="1" t="s">
        <v>1130</v>
      </c>
      <c r="B1242" s="1" t="s">
        <v>3625</v>
      </c>
      <c r="C1242" t="s">
        <v>6737</v>
      </c>
      <c r="D1242" t="s">
        <v>7679</v>
      </c>
      <c r="E1242" t="s">
        <v>5869</v>
      </c>
    </row>
    <row r="1243" spans="1:5" ht="15.75" x14ac:dyDescent="0.25">
      <c r="A1243" s="1" t="s">
        <v>1129</v>
      </c>
      <c r="B1243" s="1" t="s">
        <v>3626</v>
      </c>
      <c r="C1243" t="s">
        <v>7129</v>
      </c>
      <c r="D1243" t="s">
        <v>7680</v>
      </c>
      <c r="E1243" t="s">
        <v>5581</v>
      </c>
    </row>
    <row r="1244" spans="1:5" ht="15.75" x14ac:dyDescent="0.25">
      <c r="A1244" s="1" t="s">
        <v>1128</v>
      </c>
      <c r="B1244" s="1" t="s">
        <v>3627</v>
      </c>
      <c r="C1244" t="s">
        <v>6737</v>
      </c>
      <c r="D1244" t="s">
        <v>7681</v>
      </c>
      <c r="E1244" t="s">
        <v>5870</v>
      </c>
    </row>
    <row r="1245" spans="1:5" ht="15.75" x14ac:dyDescent="0.25">
      <c r="A1245" s="1" t="s">
        <v>1127</v>
      </c>
      <c r="B1245" s="1" t="s">
        <v>3628</v>
      </c>
      <c r="C1245" t="s">
        <v>4732</v>
      </c>
      <c r="D1245" t="s">
        <v>7560</v>
      </c>
      <c r="E1245" t="s">
        <v>5871</v>
      </c>
    </row>
    <row r="1246" spans="1:5" ht="15.75" x14ac:dyDescent="0.25">
      <c r="A1246" s="1" t="s">
        <v>1126</v>
      </c>
      <c r="B1246" s="1" t="s">
        <v>3629</v>
      </c>
      <c r="C1246" t="s">
        <v>4732</v>
      </c>
      <c r="D1246" t="s">
        <v>7682</v>
      </c>
      <c r="E1246" t="s">
        <v>5837</v>
      </c>
    </row>
    <row r="1247" spans="1:5" ht="15.75" x14ac:dyDescent="0.25">
      <c r="A1247" s="1" t="s">
        <v>1125</v>
      </c>
      <c r="B1247" s="1" t="s">
        <v>3630</v>
      </c>
      <c r="C1247" t="s">
        <v>6737</v>
      </c>
      <c r="D1247" t="s">
        <v>7683</v>
      </c>
      <c r="E1247" t="s">
        <v>5872</v>
      </c>
    </row>
    <row r="1248" spans="1:5" ht="15.75" x14ac:dyDescent="0.25">
      <c r="A1248" s="1" t="s">
        <v>1124</v>
      </c>
      <c r="B1248" s="1" t="s">
        <v>3631</v>
      </c>
      <c r="C1248" t="s">
        <v>6737</v>
      </c>
      <c r="D1248" t="s">
        <v>7684</v>
      </c>
      <c r="E1248" t="s">
        <v>5873</v>
      </c>
    </row>
    <row r="1249" spans="1:5" ht="15.75" x14ac:dyDescent="0.25">
      <c r="A1249" s="1" t="s">
        <v>1123</v>
      </c>
      <c r="B1249" s="1" t="s">
        <v>3632</v>
      </c>
      <c r="C1249" t="s">
        <v>6737</v>
      </c>
      <c r="D1249" t="s">
        <v>7063</v>
      </c>
      <c r="E1249" t="s">
        <v>5874</v>
      </c>
    </row>
    <row r="1250" spans="1:5" ht="15.75" x14ac:dyDescent="0.25">
      <c r="A1250" s="1" t="s">
        <v>1122</v>
      </c>
      <c r="B1250" s="1" t="s">
        <v>3633</v>
      </c>
      <c r="C1250" t="s">
        <v>6737</v>
      </c>
      <c r="D1250" t="s">
        <v>6860</v>
      </c>
      <c r="E1250" t="s">
        <v>5875</v>
      </c>
    </row>
    <row r="1251" spans="1:5" ht="15.75" x14ac:dyDescent="0.25">
      <c r="A1251" s="1" t="s">
        <v>1121</v>
      </c>
      <c r="B1251" s="1" t="s">
        <v>3634</v>
      </c>
      <c r="C1251" t="s">
        <v>4732</v>
      </c>
      <c r="D1251" t="s">
        <v>7685</v>
      </c>
      <c r="E1251" t="s">
        <v>5876</v>
      </c>
    </row>
    <row r="1252" spans="1:5" ht="15.75" x14ac:dyDescent="0.25">
      <c r="A1252" s="1" t="s">
        <v>1120</v>
      </c>
      <c r="B1252" s="1" t="s">
        <v>3635</v>
      </c>
      <c r="C1252" t="s">
        <v>6737</v>
      </c>
      <c r="D1252" t="s">
        <v>7686</v>
      </c>
      <c r="E1252" t="s">
        <v>5877</v>
      </c>
    </row>
    <row r="1253" spans="1:5" ht="15.75" x14ac:dyDescent="0.25">
      <c r="A1253" s="1" t="s">
        <v>1119</v>
      </c>
      <c r="B1253" s="1" t="s">
        <v>3636</v>
      </c>
      <c r="C1253" t="s">
        <v>6737</v>
      </c>
      <c r="D1253" t="s">
        <v>7229</v>
      </c>
      <c r="E1253" t="s">
        <v>5878</v>
      </c>
    </row>
    <row r="1254" spans="1:5" ht="15.75" x14ac:dyDescent="0.25">
      <c r="A1254" s="1" t="s">
        <v>1118</v>
      </c>
      <c r="B1254" s="1" t="s">
        <v>3637</v>
      </c>
      <c r="C1254" t="s">
        <v>4732</v>
      </c>
      <c r="D1254" t="s">
        <v>7687</v>
      </c>
      <c r="E1254" t="s">
        <v>5879</v>
      </c>
    </row>
    <row r="1255" spans="1:5" ht="15.75" x14ac:dyDescent="0.25">
      <c r="A1255" s="1" t="s">
        <v>1117</v>
      </c>
      <c r="B1255" s="1" t="s">
        <v>3638</v>
      </c>
      <c r="C1255" t="s">
        <v>7129</v>
      </c>
      <c r="D1255" t="s">
        <v>7267</v>
      </c>
      <c r="E1255" t="s">
        <v>5880</v>
      </c>
    </row>
    <row r="1256" spans="1:5" ht="15.75" x14ac:dyDescent="0.25">
      <c r="A1256" s="1" t="s">
        <v>1116</v>
      </c>
      <c r="B1256" s="1" t="s">
        <v>3639</v>
      </c>
      <c r="C1256" t="s">
        <v>4732</v>
      </c>
      <c r="D1256" t="s">
        <v>7688</v>
      </c>
      <c r="E1256" t="s">
        <v>5881</v>
      </c>
    </row>
    <row r="1257" spans="1:5" ht="15.75" x14ac:dyDescent="0.25">
      <c r="A1257" s="1" t="s">
        <v>1115</v>
      </c>
      <c r="B1257" s="1" t="s">
        <v>3640</v>
      </c>
      <c r="C1257" t="s">
        <v>4732</v>
      </c>
      <c r="D1257" t="s">
        <v>7689</v>
      </c>
      <c r="E1257" t="s">
        <v>5882</v>
      </c>
    </row>
    <row r="1258" spans="1:5" ht="15.75" x14ac:dyDescent="0.25">
      <c r="A1258" s="1" t="s">
        <v>1114</v>
      </c>
      <c r="B1258" s="1" t="s">
        <v>3641</v>
      </c>
      <c r="C1258" t="s">
        <v>6737</v>
      </c>
      <c r="D1258" t="s">
        <v>6867</v>
      </c>
      <c r="E1258" t="s">
        <v>5883</v>
      </c>
    </row>
    <row r="1259" spans="1:5" ht="15.75" x14ac:dyDescent="0.25">
      <c r="A1259" s="1" t="s">
        <v>1113</v>
      </c>
      <c r="B1259" s="1" t="s">
        <v>3642</v>
      </c>
      <c r="C1259" t="s">
        <v>4732</v>
      </c>
      <c r="D1259" t="s">
        <v>7690</v>
      </c>
      <c r="E1259" t="s">
        <v>5884</v>
      </c>
    </row>
    <row r="1260" spans="1:5" ht="15.75" x14ac:dyDescent="0.25">
      <c r="A1260" s="1" t="s">
        <v>1112</v>
      </c>
      <c r="B1260" s="1" t="s">
        <v>3643</v>
      </c>
      <c r="C1260" t="s">
        <v>6737</v>
      </c>
      <c r="D1260" t="s">
        <v>7691</v>
      </c>
      <c r="E1260" t="s">
        <v>5885</v>
      </c>
    </row>
    <row r="1261" spans="1:5" ht="15.75" x14ac:dyDescent="0.25">
      <c r="A1261" s="1" t="s">
        <v>1111</v>
      </c>
      <c r="B1261" s="1" t="s">
        <v>3644</v>
      </c>
      <c r="C1261" t="s">
        <v>6737</v>
      </c>
      <c r="D1261" t="s">
        <v>7692</v>
      </c>
      <c r="E1261" t="s">
        <v>5653</v>
      </c>
    </row>
    <row r="1262" spans="1:5" ht="15.75" x14ac:dyDescent="0.25">
      <c r="A1262" s="1" t="s">
        <v>1110</v>
      </c>
      <c r="B1262" s="1" t="s">
        <v>3645</v>
      </c>
      <c r="C1262" t="s">
        <v>6737</v>
      </c>
      <c r="D1262" t="s">
        <v>7061</v>
      </c>
      <c r="E1262" t="s">
        <v>5886</v>
      </c>
    </row>
    <row r="1263" spans="1:5" ht="15.75" x14ac:dyDescent="0.25">
      <c r="A1263" s="1" t="s">
        <v>1109</v>
      </c>
      <c r="B1263" s="1" t="s">
        <v>3646</v>
      </c>
      <c r="C1263" t="s">
        <v>4732</v>
      </c>
      <c r="D1263" t="s">
        <v>7693</v>
      </c>
      <c r="E1263" t="s">
        <v>5887</v>
      </c>
    </row>
    <row r="1264" spans="1:5" ht="15.75" x14ac:dyDescent="0.25">
      <c r="A1264" s="1" t="s">
        <v>1108</v>
      </c>
      <c r="B1264" s="1" t="s">
        <v>3647</v>
      </c>
      <c r="C1264" t="s">
        <v>4732</v>
      </c>
      <c r="D1264" t="s">
        <v>7694</v>
      </c>
      <c r="E1264" t="s">
        <v>5888</v>
      </c>
    </row>
    <row r="1265" spans="1:5" ht="15.75" x14ac:dyDescent="0.25">
      <c r="A1265" s="1" t="s">
        <v>1107</v>
      </c>
      <c r="B1265" s="1" t="s">
        <v>3648</v>
      </c>
      <c r="C1265" t="s">
        <v>6737</v>
      </c>
      <c r="D1265" t="s">
        <v>7695</v>
      </c>
      <c r="E1265" t="s">
        <v>5889</v>
      </c>
    </row>
    <row r="1266" spans="1:5" ht="15.75" x14ac:dyDescent="0.25">
      <c r="A1266" s="1" t="s">
        <v>1106</v>
      </c>
      <c r="B1266" s="1" t="s">
        <v>3649</v>
      </c>
      <c r="C1266" t="s">
        <v>6737</v>
      </c>
      <c r="D1266" t="s">
        <v>7696</v>
      </c>
      <c r="E1266" t="s">
        <v>5890</v>
      </c>
    </row>
    <row r="1267" spans="1:5" ht="15.75" x14ac:dyDescent="0.25">
      <c r="A1267" s="1" t="s">
        <v>1105</v>
      </c>
      <c r="B1267" s="1" t="s">
        <v>3650</v>
      </c>
      <c r="C1267" t="s">
        <v>6737</v>
      </c>
      <c r="D1267" t="s">
        <v>6911</v>
      </c>
      <c r="E1267" t="s">
        <v>5891</v>
      </c>
    </row>
    <row r="1268" spans="1:5" ht="15.75" x14ac:dyDescent="0.25">
      <c r="A1268" s="1" t="s">
        <v>1104</v>
      </c>
      <c r="B1268" s="1" t="s">
        <v>3651</v>
      </c>
      <c r="C1268" t="s">
        <v>6737</v>
      </c>
      <c r="D1268" t="s">
        <v>7697</v>
      </c>
      <c r="E1268" t="s">
        <v>5892</v>
      </c>
    </row>
    <row r="1269" spans="1:5" ht="15.75" x14ac:dyDescent="0.25">
      <c r="A1269" s="1" t="s">
        <v>1103</v>
      </c>
      <c r="B1269" s="1" t="s">
        <v>3652</v>
      </c>
      <c r="C1269" t="s">
        <v>4732</v>
      </c>
      <c r="D1269" t="s">
        <v>7698</v>
      </c>
      <c r="E1269" t="s">
        <v>5893</v>
      </c>
    </row>
    <row r="1270" spans="1:5" ht="15.75" x14ac:dyDescent="0.25">
      <c r="A1270" s="1" t="s">
        <v>1102</v>
      </c>
      <c r="B1270" s="1" t="s">
        <v>3653</v>
      </c>
      <c r="C1270" t="s">
        <v>4732</v>
      </c>
      <c r="D1270" t="s">
        <v>7693</v>
      </c>
      <c r="E1270" t="s">
        <v>5894</v>
      </c>
    </row>
    <row r="1271" spans="1:5" ht="15.75" x14ac:dyDescent="0.25">
      <c r="A1271" s="1" t="s">
        <v>1101</v>
      </c>
      <c r="B1271" s="1" t="s">
        <v>3654</v>
      </c>
      <c r="C1271" t="s">
        <v>4732</v>
      </c>
      <c r="D1271" t="s">
        <v>7699</v>
      </c>
      <c r="E1271" t="s">
        <v>4920</v>
      </c>
    </row>
    <row r="1272" spans="1:5" ht="15.75" x14ac:dyDescent="0.25">
      <c r="A1272" s="1" t="s">
        <v>1100</v>
      </c>
      <c r="B1272" s="1" t="s">
        <v>3655</v>
      </c>
      <c r="C1272" t="s">
        <v>6737</v>
      </c>
      <c r="D1272" t="s">
        <v>7700</v>
      </c>
      <c r="E1272" t="s">
        <v>4876</v>
      </c>
    </row>
    <row r="1273" spans="1:5" ht="15.75" x14ac:dyDescent="0.25">
      <c r="A1273" s="1" t="s">
        <v>1099</v>
      </c>
      <c r="B1273" s="1" t="s">
        <v>3656</v>
      </c>
      <c r="C1273" t="s">
        <v>6737</v>
      </c>
      <c r="D1273" t="s">
        <v>7701</v>
      </c>
      <c r="E1273" t="s">
        <v>5895</v>
      </c>
    </row>
    <row r="1274" spans="1:5" ht="15.75" x14ac:dyDescent="0.25">
      <c r="A1274" s="1" t="s">
        <v>1098</v>
      </c>
      <c r="B1274" s="1" t="s">
        <v>3657</v>
      </c>
      <c r="C1274" t="s">
        <v>6737</v>
      </c>
      <c r="D1274" t="s">
        <v>7702</v>
      </c>
      <c r="E1274" t="s">
        <v>5896</v>
      </c>
    </row>
    <row r="1275" spans="1:5" ht="15.75" x14ac:dyDescent="0.25">
      <c r="A1275" s="1" t="s">
        <v>1097</v>
      </c>
      <c r="B1275" s="1" t="s">
        <v>3658</v>
      </c>
      <c r="C1275" t="s">
        <v>6737</v>
      </c>
      <c r="D1275" t="s">
        <v>7703</v>
      </c>
      <c r="E1275" t="s">
        <v>5897</v>
      </c>
    </row>
    <row r="1276" spans="1:5" ht="15.75" x14ac:dyDescent="0.25">
      <c r="A1276" s="1" t="s">
        <v>1096</v>
      </c>
      <c r="B1276" s="1" t="s">
        <v>3659</v>
      </c>
      <c r="C1276" t="s">
        <v>6737</v>
      </c>
      <c r="D1276" t="s">
        <v>6761</v>
      </c>
      <c r="E1276" t="s">
        <v>5898</v>
      </c>
    </row>
    <row r="1277" spans="1:5" ht="15.75" x14ac:dyDescent="0.25">
      <c r="A1277" s="1" t="s">
        <v>1095</v>
      </c>
      <c r="B1277" s="1" t="s">
        <v>3660</v>
      </c>
      <c r="C1277" t="s">
        <v>6737</v>
      </c>
      <c r="D1277" t="s">
        <v>7704</v>
      </c>
      <c r="E1277" t="s">
        <v>5637</v>
      </c>
    </row>
    <row r="1278" spans="1:5" ht="15.75" x14ac:dyDescent="0.25">
      <c r="A1278" s="1" t="s">
        <v>1094</v>
      </c>
      <c r="B1278" s="1" t="s">
        <v>3661</v>
      </c>
      <c r="C1278" t="s">
        <v>4732</v>
      </c>
      <c r="D1278" t="s">
        <v>7705</v>
      </c>
      <c r="E1278" t="s">
        <v>5899</v>
      </c>
    </row>
    <row r="1279" spans="1:5" ht="15.75" x14ac:dyDescent="0.25">
      <c r="A1279" s="1" t="s">
        <v>1093</v>
      </c>
      <c r="B1279" s="1" t="s">
        <v>3662</v>
      </c>
      <c r="C1279" t="s">
        <v>4732</v>
      </c>
      <c r="D1279" t="s">
        <v>7706</v>
      </c>
      <c r="E1279" t="s">
        <v>5900</v>
      </c>
    </row>
    <row r="1280" spans="1:5" ht="15.75" x14ac:dyDescent="0.25">
      <c r="A1280" s="1" t="s">
        <v>1092</v>
      </c>
      <c r="B1280" s="1" t="s">
        <v>3663</v>
      </c>
      <c r="C1280" t="s">
        <v>4732</v>
      </c>
      <c r="D1280" t="s">
        <v>7575</v>
      </c>
      <c r="E1280" t="s">
        <v>5901</v>
      </c>
    </row>
    <row r="1281" spans="1:5" ht="15.75" x14ac:dyDescent="0.25">
      <c r="A1281" s="1" t="s">
        <v>1091</v>
      </c>
      <c r="B1281" s="1" t="s">
        <v>3664</v>
      </c>
      <c r="C1281" t="s">
        <v>6737</v>
      </c>
      <c r="D1281" t="s">
        <v>7707</v>
      </c>
      <c r="E1281" t="s">
        <v>5902</v>
      </c>
    </row>
    <row r="1282" spans="1:5" ht="15.75" x14ac:dyDescent="0.25">
      <c r="A1282" s="1" t="s">
        <v>1090</v>
      </c>
      <c r="B1282" s="1" t="s">
        <v>3665</v>
      </c>
      <c r="C1282" t="s">
        <v>6737</v>
      </c>
      <c r="D1282" t="s">
        <v>5748</v>
      </c>
      <c r="E1282" t="s">
        <v>5903</v>
      </c>
    </row>
    <row r="1283" spans="1:5" ht="15.75" x14ac:dyDescent="0.25">
      <c r="A1283" s="1" t="s">
        <v>1089</v>
      </c>
      <c r="B1283" s="1" t="s">
        <v>3666</v>
      </c>
      <c r="C1283" t="s">
        <v>4732</v>
      </c>
      <c r="D1283" t="s">
        <v>7708</v>
      </c>
      <c r="E1283" t="s">
        <v>5904</v>
      </c>
    </row>
    <row r="1284" spans="1:5" ht="15.75" x14ac:dyDescent="0.25">
      <c r="A1284" s="1" t="s">
        <v>1088</v>
      </c>
      <c r="B1284" s="1" t="s">
        <v>3667</v>
      </c>
      <c r="C1284" t="s">
        <v>6737</v>
      </c>
      <c r="D1284" t="s">
        <v>6925</v>
      </c>
      <c r="E1284" t="s">
        <v>4972</v>
      </c>
    </row>
    <row r="1285" spans="1:5" ht="15.75" x14ac:dyDescent="0.25">
      <c r="A1285" s="1" t="s">
        <v>1087</v>
      </c>
      <c r="B1285" s="1" t="s">
        <v>3668</v>
      </c>
      <c r="C1285" t="s">
        <v>4732</v>
      </c>
      <c r="D1285" t="s">
        <v>7709</v>
      </c>
      <c r="E1285" t="s">
        <v>5905</v>
      </c>
    </row>
    <row r="1286" spans="1:5" ht="15.75" x14ac:dyDescent="0.25">
      <c r="A1286" s="1" t="s">
        <v>1086</v>
      </c>
      <c r="B1286" s="1" t="s">
        <v>3669</v>
      </c>
      <c r="C1286" t="s">
        <v>4732</v>
      </c>
      <c r="D1286" t="s">
        <v>7710</v>
      </c>
      <c r="E1286" t="s">
        <v>5906</v>
      </c>
    </row>
    <row r="1287" spans="1:5" ht="15.75" x14ac:dyDescent="0.25">
      <c r="A1287" s="1" t="s">
        <v>1085</v>
      </c>
      <c r="B1287" s="1" t="s">
        <v>3670</v>
      </c>
      <c r="C1287" t="s">
        <v>4732</v>
      </c>
      <c r="D1287" t="s">
        <v>7711</v>
      </c>
      <c r="E1287" t="s">
        <v>5907</v>
      </c>
    </row>
    <row r="1288" spans="1:5" ht="15.75" x14ac:dyDescent="0.25">
      <c r="A1288" s="1" t="s">
        <v>1084</v>
      </c>
      <c r="B1288" s="1" t="s">
        <v>3671</v>
      </c>
      <c r="C1288" t="s">
        <v>4732</v>
      </c>
      <c r="D1288" t="s">
        <v>7712</v>
      </c>
      <c r="E1288" t="s">
        <v>4746</v>
      </c>
    </row>
    <row r="1289" spans="1:5" ht="15.75" x14ac:dyDescent="0.25">
      <c r="A1289" s="1" t="s">
        <v>1083</v>
      </c>
      <c r="B1289" s="1" t="s">
        <v>3672</v>
      </c>
      <c r="C1289" t="s">
        <v>4732</v>
      </c>
      <c r="D1289" t="s">
        <v>6898</v>
      </c>
      <c r="E1289" t="s">
        <v>5908</v>
      </c>
    </row>
    <row r="1290" spans="1:5" ht="15.75" x14ac:dyDescent="0.25">
      <c r="A1290" s="1" t="s">
        <v>1082</v>
      </c>
      <c r="B1290" s="1" t="s">
        <v>3673</v>
      </c>
      <c r="C1290" t="s">
        <v>4732</v>
      </c>
      <c r="D1290" t="s">
        <v>7713</v>
      </c>
      <c r="E1290" t="s">
        <v>5909</v>
      </c>
    </row>
    <row r="1291" spans="1:5" ht="15.75" x14ac:dyDescent="0.25">
      <c r="A1291" s="1" t="s">
        <v>1081</v>
      </c>
      <c r="B1291" s="1" t="s">
        <v>3674</v>
      </c>
      <c r="C1291" t="s">
        <v>4732</v>
      </c>
      <c r="D1291" t="s">
        <v>7714</v>
      </c>
      <c r="E1291" t="s">
        <v>5910</v>
      </c>
    </row>
    <row r="1292" spans="1:5" ht="15.75" x14ac:dyDescent="0.25">
      <c r="A1292" s="1" t="s">
        <v>1080</v>
      </c>
      <c r="B1292" s="1" t="s">
        <v>3675</v>
      </c>
      <c r="C1292" t="s">
        <v>4732</v>
      </c>
      <c r="D1292" t="s">
        <v>5978</v>
      </c>
      <c r="E1292" t="s">
        <v>5911</v>
      </c>
    </row>
    <row r="1293" spans="1:5" ht="15.75" x14ac:dyDescent="0.25">
      <c r="A1293" s="1" t="s">
        <v>1079</v>
      </c>
      <c r="B1293" s="1" t="s">
        <v>3676</v>
      </c>
      <c r="C1293" t="s">
        <v>4732</v>
      </c>
      <c r="D1293" t="s">
        <v>7575</v>
      </c>
      <c r="E1293" t="s">
        <v>5912</v>
      </c>
    </row>
    <row r="1294" spans="1:5" ht="15.75" x14ac:dyDescent="0.25">
      <c r="A1294" s="1" t="s">
        <v>1078</v>
      </c>
      <c r="B1294" s="1" t="s">
        <v>3677</v>
      </c>
      <c r="C1294" t="s">
        <v>4732</v>
      </c>
      <c r="D1294" t="s">
        <v>7715</v>
      </c>
      <c r="E1294" t="s">
        <v>5913</v>
      </c>
    </row>
    <row r="1295" spans="1:5" ht="15.75" x14ac:dyDescent="0.25">
      <c r="A1295" s="1" t="s">
        <v>1077</v>
      </c>
      <c r="B1295" s="1" t="s">
        <v>3678</v>
      </c>
      <c r="C1295" t="s">
        <v>4732</v>
      </c>
      <c r="D1295" t="s">
        <v>7716</v>
      </c>
      <c r="E1295" t="s">
        <v>5914</v>
      </c>
    </row>
    <row r="1296" spans="1:5" ht="15.75" x14ac:dyDescent="0.25">
      <c r="A1296" s="1" t="s">
        <v>1076</v>
      </c>
      <c r="B1296" s="1" t="s">
        <v>3679</v>
      </c>
      <c r="C1296" t="s">
        <v>6737</v>
      </c>
      <c r="D1296" t="s">
        <v>7717</v>
      </c>
      <c r="E1296" t="s">
        <v>5915</v>
      </c>
    </row>
    <row r="1297" spans="1:5" ht="15.75" x14ac:dyDescent="0.25">
      <c r="A1297" s="1" t="s">
        <v>1075</v>
      </c>
      <c r="B1297" s="1" t="s">
        <v>3680</v>
      </c>
      <c r="C1297" t="s">
        <v>4732</v>
      </c>
      <c r="D1297" t="s">
        <v>7718</v>
      </c>
      <c r="E1297" t="s">
        <v>5916</v>
      </c>
    </row>
    <row r="1298" spans="1:5" ht="15.75" x14ac:dyDescent="0.25">
      <c r="A1298" s="1" t="s">
        <v>1074</v>
      </c>
      <c r="B1298" s="1" t="s">
        <v>3681</v>
      </c>
      <c r="C1298" t="s">
        <v>6737</v>
      </c>
      <c r="D1298" t="s">
        <v>7719</v>
      </c>
      <c r="E1298" t="s">
        <v>5917</v>
      </c>
    </row>
    <row r="1299" spans="1:5" ht="15.75" x14ac:dyDescent="0.25">
      <c r="A1299" s="1" t="s">
        <v>1073</v>
      </c>
      <c r="B1299" s="1" t="s">
        <v>3682</v>
      </c>
      <c r="C1299" t="s">
        <v>7129</v>
      </c>
      <c r="D1299" t="s">
        <v>7720</v>
      </c>
      <c r="E1299" t="s">
        <v>5336</v>
      </c>
    </row>
    <row r="1300" spans="1:5" ht="15.75" x14ac:dyDescent="0.25">
      <c r="A1300" s="1" t="s">
        <v>1072</v>
      </c>
      <c r="B1300" s="1" t="s">
        <v>3683</v>
      </c>
      <c r="C1300" t="s">
        <v>4732</v>
      </c>
      <c r="D1300" t="s">
        <v>7721</v>
      </c>
      <c r="E1300" t="s">
        <v>5736</v>
      </c>
    </row>
    <row r="1301" spans="1:5" ht="15.75" x14ac:dyDescent="0.25">
      <c r="A1301" s="1" t="s">
        <v>1071</v>
      </c>
      <c r="B1301" s="1" t="s">
        <v>3684</v>
      </c>
      <c r="C1301" t="s">
        <v>6737</v>
      </c>
      <c r="D1301" t="s">
        <v>6774</v>
      </c>
      <c r="E1301" t="s">
        <v>5918</v>
      </c>
    </row>
    <row r="1302" spans="1:5" ht="15.75" x14ac:dyDescent="0.25">
      <c r="A1302" s="1" t="s">
        <v>1070</v>
      </c>
      <c r="B1302" s="1" t="s">
        <v>3685</v>
      </c>
      <c r="C1302" t="s">
        <v>6737</v>
      </c>
      <c r="D1302" t="s">
        <v>7722</v>
      </c>
      <c r="E1302" t="s">
        <v>5919</v>
      </c>
    </row>
    <row r="1303" spans="1:5" ht="15.75" x14ac:dyDescent="0.25">
      <c r="A1303" s="1" t="s">
        <v>1069</v>
      </c>
      <c r="B1303" s="1" t="s">
        <v>3686</v>
      </c>
      <c r="C1303" t="s">
        <v>6737</v>
      </c>
      <c r="D1303" t="s">
        <v>7723</v>
      </c>
      <c r="E1303" t="s">
        <v>5920</v>
      </c>
    </row>
    <row r="1304" spans="1:5" ht="15.75" x14ac:dyDescent="0.25">
      <c r="A1304" s="1" t="s">
        <v>1068</v>
      </c>
      <c r="B1304" s="1" t="s">
        <v>3687</v>
      </c>
      <c r="C1304" t="s">
        <v>6737</v>
      </c>
      <c r="D1304" t="s">
        <v>7724</v>
      </c>
      <c r="E1304" t="s">
        <v>5921</v>
      </c>
    </row>
    <row r="1305" spans="1:5" ht="15.75" x14ac:dyDescent="0.25">
      <c r="A1305" s="1" t="s">
        <v>1067</v>
      </c>
      <c r="B1305" s="1" t="s">
        <v>3688</v>
      </c>
      <c r="C1305" t="s">
        <v>6737</v>
      </c>
      <c r="D1305" t="s">
        <v>6925</v>
      </c>
      <c r="E1305" t="s">
        <v>5922</v>
      </c>
    </row>
    <row r="1306" spans="1:5" ht="15.75" x14ac:dyDescent="0.25">
      <c r="A1306" s="1" t="s">
        <v>1066</v>
      </c>
      <c r="B1306" s="1" t="s">
        <v>3689</v>
      </c>
      <c r="C1306" t="s">
        <v>6737</v>
      </c>
      <c r="D1306" t="s">
        <v>7074</v>
      </c>
      <c r="E1306" t="s">
        <v>5923</v>
      </c>
    </row>
    <row r="1307" spans="1:5" ht="15.75" x14ac:dyDescent="0.25">
      <c r="A1307" s="1" t="s">
        <v>1065</v>
      </c>
      <c r="B1307" s="1" t="s">
        <v>3690</v>
      </c>
      <c r="C1307" t="s">
        <v>6737</v>
      </c>
      <c r="D1307" t="s">
        <v>7725</v>
      </c>
      <c r="E1307" t="s">
        <v>5924</v>
      </c>
    </row>
    <row r="1308" spans="1:5" ht="15.75" x14ac:dyDescent="0.25">
      <c r="A1308" s="1" t="s">
        <v>1064</v>
      </c>
      <c r="B1308" s="1" t="s">
        <v>3691</v>
      </c>
      <c r="C1308" t="s">
        <v>6737</v>
      </c>
      <c r="D1308" t="s">
        <v>7726</v>
      </c>
      <c r="E1308" t="s">
        <v>5925</v>
      </c>
    </row>
    <row r="1309" spans="1:5" ht="15.75" x14ac:dyDescent="0.25">
      <c r="A1309" s="1" t="s">
        <v>1063</v>
      </c>
      <c r="B1309" s="1" t="s">
        <v>3692</v>
      </c>
      <c r="C1309" t="s">
        <v>6737</v>
      </c>
      <c r="D1309" t="s">
        <v>7413</v>
      </c>
      <c r="E1309" t="s">
        <v>5926</v>
      </c>
    </row>
    <row r="1310" spans="1:5" ht="15.75" x14ac:dyDescent="0.25">
      <c r="A1310" s="1" t="s">
        <v>1062</v>
      </c>
      <c r="B1310" s="1" t="s">
        <v>3693</v>
      </c>
      <c r="C1310" t="s">
        <v>6737</v>
      </c>
      <c r="D1310" t="s">
        <v>7727</v>
      </c>
      <c r="E1310" t="s">
        <v>5046</v>
      </c>
    </row>
    <row r="1311" spans="1:5" ht="15.75" x14ac:dyDescent="0.25">
      <c r="A1311" s="1" t="s">
        <v>1061</v>
      </c>
      <c r="B1311" s="1" t="s">
        <v>3694</v>
      </c>
      <c r="C1311" t="s">
        <v>6737</v>
      </c>
      <c r="D1311" t="s">
        <v>7728</v>
      </c>
      <c r="E1311" t="s">
        <v>5927</v>
      </c>
    </row>
    <row r="1312" spans="1:5" ht="15.75" x14ac:dyDescent="0.25">
      <c r="A1312" s="1" t="s">
        <v>1060</v>
      </c>
      <c r="B1312" s="1" t="s">
        <v>3695</v>
      </c>
      <c r="C1312" t="s">
        <v>6737</v>
      </c>
      <c r="D1312" t="s">
        <v>7729</v>
      </c>
      <c r="E1312" t="s">
        <v>5928</v>
      </c>
    </row>
    <row r="1313" spans="1:5" ht="15.75" x14ac:dyDescent="0.25">
      <c r="A1313" s="1" t="s">
        <v>1059</v>
      </c>
      <c r="B1313" s="1" t="s">
        <v>3696</v>
      </c>
      <c r="C1313" t="s">
        <v>6737</v>
      </c>
      <c r="D1313" t="s">
        <v>7061</v>
      </c>
      <c r="E1313" t="s">
        <v>5929</v>
      </c>
    </row>
    <row r="1314" spans="1:5" ht="15.75" x14ac:dyDescent="0.25">
      <c r="A1314" s="1" t="s">
        <v>1058</v>
      </c>
      <c r="B1314" s="1" t="s">
        <v>3697</v>
      </c>
      <c r="C1314" t="s">
        <v>4732</v>
      </c>
      <c r="D1314" t="s">
        <v>7730</v>
      </c>
      <c r="E1314" t="s">
        <v>5930</v>
      </c>
    </row>
    <row r="1315" spans="1:5" ht="15.75" x14ac:dyDescent="0.25">
      <c r="A1315" s="1" t="s">
        <v>1057</v>
      </c>
      <c r="B1315" s="1" t="s">
        <v>3698</v>
      </c>
      <c r="C1315" t="s">
        <v>4732</v>
      </c>
      <c r="D1315" t="s">
        <v>6961</v>
      </c>
      <c r="E1315" t="s">
        <v>5931</v>
      </c>
    </row>
    <row r="1316" spans="1:5" ht="15.75" x14ac:dyDescent="0.25">
      <c r="A1316" s="1" t="s">
        <v>1056</v>
      </c>
      <c r="B1316" s="1" t="s">
        <v>3699</v>
      </c>
      <c r="C1316" t="s">
        <v>6737</v>
      </c>
      <c r="D1316" t="s">
        <v>7731</v>
      </c>
      <c r="E1316" t="s">
        <v>5932</v>
      </c>
    </row>
    <row r="1317" spans="1:5" ht="15.75" x14ac:dyDescent="0.25">
      <c r="A1317" s="1" t="s">
        <v>1055</v>
      </c>
      <c r="B1317" s="1" t="s">
        <v>3700</v>
      </c>
      <c r="C1317" t="s">
        <v>4732</v>
      </c>
      <c r="D1317" t="s">
        <v>7133</v>
      </c>
      <c r="E1317" t="s">
        <v>5933</v>
      </c>
    </row>
    <row r="1318" spans="1:5" ht="15.75" x14ac:dyDescent="0.25">
      <c r="A1318" s="1" t="s">
        <v>1054</v>
      </c>
      <c r="B1318" s="1" t="s">
        <v>3701</v>
      </c>
      <c r="C1318" t="s">
        <v>4732</v>
      </c>
      <c r="D1318" t="s">
        <v>7732</v>
      </c>
      <c r="E1318" t="s">
        <v>5934</v>
      </c>
    </row>
    <row r="1319" spans="1:5" ht="15.75" x14ac:dyDescent="0.25">
      <c r="A1319" s="1" t="s">
        <v>1053</v>
      </c>
      <c r="B1319" s="1" t="s">
        <v>3702</v>
      </c>
      <c r="C1319" t="s">
        <v>4732</v>
      </c>
      <c r="D1319" t="s">
        <v>7733</v>
      </c>
      <c r="E1319" t="s">
        <v>5935</v>
      </c>
    </row>
    <row r="1320" spans="1:5" ht="15.75" x14ac:dyDescent="0.25">
      <c r="A1320" s="1" t="s">
        <v>1052</v>
      </c>
      <c r="B1320" s="1" t="s">
        <v>3703</v>
      </c>
      <c r="C1320" t="s">
        <v>6737</v>
      </c>
      <c r="D1320" t="s">
        <v>7734</v>
      </c>
      <c r="E1320" t="s">
        <v>5936</v>
      </c>
    </row>
    <row r="1321" spans="1:5" ht="15.75" x14ac:dyDescent="0.25">
      <c r="A1321" s="1" t="s">
        <v>1051</v>
      </c>
      <c r="B1321" s="1" t="s">
        <v>3704</v>
      </c>
      <c r="C1321" t="s">
        <v>4732</v>
      </c>
      <c r="D1321" t="s">
        <v>6740</v>
      </c>
      <c r="E1321" t="s">
        <v>5937</v>
      </c>
    </row>
    <row r="1322" spans="1:5" ht="15.75" x14ac:dyDescent="0.25">
      <c r="A1322" s="1" t="s">
        <v>1050</v>
      </c>
      <c r="B1322" s="1" t="s">
        <v>3705</v>
      </c>
      <c r="C1322" t="s">
        <v>6737</v>
      </c>
      <c r="D1322" t="s">
        <v>7735</v>
      </c>
      <c r="E1322" t="s">
        <v>5938</v>
      </c>
    </row>
    <row r="1323" spans="1:5" ht="15.75" x14ac:dyDescent="0.25">
      <c r="A1323" s="1" t="s">
        <v>1049</v>
      </c>
      <c r="B1323" s="1" t="s">
        <v>3706</v>
      </c>
      <c r="C1323" t="s">
        <v>4732</v>
      </c>
      <c r="D1323" t="s">
        <v>7736</v>
      </c>
      <c r="E1323" t="s">
        <v>5939</v>
      </c>
    </row>
    <row r="1324" spans="1:5" ht="15.75" x14ac:dyDescent="0.25">
      <c r="A1324" s="1" t="s">
        <v>1048</v>
      </c>
      <c r="B1324" s="1" t="s">
        <v>3707</v>
      </c>
      <c r="C1324" t="s">
        <v>4732</v>
      </c>
      <c r="D1324" t="s">
        <v>7737</v>
      </c>
      <c r="E1324" t="s">
        <v>5940</v>
      </c>
    </row>
    <row r="1325" spans="1:5" ht="15.75" x14ac:dyDescent="0.25">
      <c r="A1325" s="1" t="s">
        <v>1047</v>
      </c>
      <c r="B1325" s="1" t="s">
        <v>3708</v>
      </c>
      <c r="C1325" t="s">
        <v>4732</v>
      </c>
      <c r="D1325" t="s">
        <v>7738</v>
      </c>
      <c r="E1325" t="s">
        <v>5941</v>
      </c>
    </row>
    <row r="1326" spans="1:5" ht="15.75" x14ac:dyDescent="0.25">
      <c r="A1326" s="1" t="s">
        <v>1046</v>
      </c>
      <c r="B1326" s="1" t="s">
        <v>3709</v>
      </c>
      <c r="C1326" t="s">
        <v>4732</v>
      </c>
      <c r="D1326" t="s">
        <v>6793</v>
      </c>
      <c r="E1326" t="s">
        <v>5942</v>
      </c>
    </row>
    <row r="1327" spans="1:5" ht="15.75" x14ac:dyDescent="0.25">
      <c r="A1327" s="1" t="s">
        <v>1045</v>
      </c>
      <c r="B1327" s="1" t="s">
        <v>3710</v>
      </c>
      <c r="C1327" t="s">
        <v>4732</v>
      </c>
      <c r="D1327" t="s">
        <v>7739</v>
      </c>
      <c r="E1327" t="s">
        <v>5943</v>
      </c>
    </row>
    <row r="1328" spans="1:5" ht="15.75" x14ac:dyDescent="0.25">
      <c r="A1328" s="1" t="s">
        <v>1044</v>
      </c>
      <c r="B1328" s="1" t="s">
        <v>3711</v>
      </c>
      <c r="C1328" t="s">
        <v>4732</v>
      </c>
      <c r="D1328" t="s">
        <v>7131</v>
      </c>
      <c r="E1328" t="s">
        <v>5944</v>
      </c>
    </row>
    <row r="1329" spans="1:5" ht="15.75" x14ac:dyDescent="0.25">
      <c r="A1329" s="1" t="s">
        <v>1043</v>
      </c>
      <c r="B1329" s="1" t="s">
        <v>3712</v>
      </c>
      <c r="C1329" t="s">
        <v>6737</v>
      </c>
      <c r="D1329" t="s">
        <v>7740</v>
      </c>
      <c r="E1329" t="s">
        <v>5945</v>
      </c>
    </row>
    <row r="1330" spans="1:5" ht="15.75" x14ac:dyDescent="0.25">
      <c r="A1330" s="1" t="s">
        <v>1042</v>
      </c>
      <c r="B1330" s="1" t="s">
        <v>3713</v>
      </c>
      <c r="C1330" t="s">
        <v>7129</v>
      </c>
      <c r="D1330" t="s">
        <v>7741</v>
      </c>
      <c r="E1330" t="s">
        <v>5946</v>
      </c>
    </row>
    <row r="1331" spans="1:5" ht="15.75" x14ac:dyDescent="0.25">
      <c r="A1331" s="1" t="s">
        <v>1041</v>
      </c>
      <c r="B1331" s="1" t="s">
        <v>3714</v>
      </c>
      <c r="C1331" t="s">
        <v>6737</v>
      </c>
      <c r="D1331" t="s">
        <v>6261</v>
      </c>
      <c r="E1331" t="s">
        <v>5947</v>
      </c>
    </row>
    <row r="1332" spans="1:5" ht="15.75" x14ac:dyDescent="0.25">
      <c r="A1332" s="1" t="s">
        <v>1040</v>
      </c>
      <c r="B1332" s="1" t="s">
        <v>3715</v>
      </c>
      <c r="C1332" t="s">
        <v>4732</v>
      </c>
      <c r="D1332" t="s">
        <v>7137</v>
      </c>
      <c r="E1332" t="s">
        <v>5948</v>
      </c>
    </row>
    <row r="1333" spans="1:5" ht="15.75" x14ac:dyDescent="0.25">
      <c r="A1333" s="1" t="s">
        <v>1039</v>
      </c>
      <c r="B1333" s="1" t="s">
        <v>3716</v>
      </c>
      <c r="C1333" t="s">
        <v>6737</v>
      </c>
      <c r="D1333" t="s">
        <v>7742</v>
      </c>
      <c r="E1333" t="s">
        <v>5949</v>
      </c>
    </row>
    <row r="1334" spans="1:5" ht="15.75" x14ac:dyDescent="0.25">
      <c r="A1334" s="1" t="s">
        <v>1038</v>
      </c>
      <c r="B1334" s="1" t="s">
        <v>3717</v>
      </c>
      <c r="C1334" t="s">
        <v>7129</v>
      </c>
      <c r="D1334" t="s">
        <v>7743</v>
      </c>
      <c r="E1334" t="s">
        <v>5950</v>
      </c>
    </row>
    <row r="1335" spans="1:5" ht="15.75" x14ac:dyDescent="0.25">
      <c r="A1335" s="1" t="s">
        <v>1037</v>
      </c>
      <c r="B1335" s="1" t="s">
        <v>3718</v>
      </c>
      <c r="C1335" t="s">
        <v>6737</v>
      </c>
      <c r="D1335" t="s">
        <v>7744</v>
      </c>
      <c r="E1335" t="s">
        <v>5951</v>
      </c>
    </row>
    <row r="1336" spans="1:5" ht="15.75" x14ac:dyDescent="0.25">
      <c r="A1336" s="1" t="s">
        <v>1036</v>
      </c>
      <c r="B1336" s="1" t="s">
        <v>3719</v>
      </c>
      <c r="C1336" t="s">
        <v>6737</v>
      </c>
      <c r="D1336" t="s">
        <v>7745</v>
      </c>
      <c r="E1336" t="s">
        <v>5952</v>
      </c>
    </row>
    <row r="1337" spans="1:5" ht="15.75" x14ac:dyDescent="0.25">
      <c r="A1337" s="1" t="s">
        <v>1035</v>
      </c>
      <c r="B1337" s="1" t="s">
        <v>3720</v>
      </c>
      <c r="C1337" t="s">
        <v>6737</v>
      </c>
      <c r="D1337" t="s">
        <v>7746</v>
      </c>
      <c r="E1337" t="s">
        <v>4739</v>
      </c>
    </row>
    <row r="1338" spans="1:5" ht="15.75" x14ac:dyDescent="0.25">
      <c r="A1338" s="1" t="s">
        <v>1034</v>
      </c>
      <c r="B1338" s="1" t="s">
        <v>3721</v>
      </c>
      <c r="C1338" t="s">
        <v>6737</v>
      </c>
      <c r="D1338" t="s">
        <v>7747</v>
      </c>
      <c r="E1338" t="s">
        <v>5953</v>
      </c>
    </row>
    <row r="1339" spans="1:5" ht="15.75" x14ac:dyDescent="0.25">
      <c r="A1339" s="1" t="s">
        <v>1033</v>
      </c>
      <c r="B1339" s="1" t="s">
        <v>3722</v>
      </c>
      <c r="C1339" t="s">
        <v>7129</v>
      </c>
      <c r="D1339" t="s">
        <v>7748</v>
      </c>
      <c r="E1339" t="s">
        <v>4800</v>
      </c>
    </row>
    <row r="1340" spans="1:5" ht="15.75" x14ac:dyDescent="0.25">
      <c r="A1340" s="1" t="s">
        <v>1032</v>
      </c>
      <c r="B1340" s="1" t="s">
        <v>3723</v>
      </c>
      <c r="C1340" t="s">
        <v>6737</v>
      </c>
      <c r="D1340" t="s">
        <v>6868</v>
      </c>
      <c r="E1340" t="s">
        <v>5954</v>
      </c>
    </row>
    <row r="1341" spans="1:5" ht="15.75" x14ac:dyDescent="0.25">
      <c r="A1341" s="1" t="s">
        <v>1031</v>
      </c>
      <c r="B1341" s="1" t="s">
        <v>3724</v>
      </c>
      <c r="C1341" t="s">
        <v>6737</v>
      </c>
      <c r="D1341" t="s">
        <v>7749</v>
      </c>
      <c r="E1341" t="s">
        <v>5955</v>
      </c>
    </row>
    <row r="1342" spans="1:5" ht="15.75" x14ac:dyDescent="0.25">
      <c r="A1342" s="1" t="s">
        <v>1030</v>
      </c>
      <c r="B1342" s="1" t="s">
        <v>3725</v>
      </c>
      <c r="C1342" t="s">
        <v>7129</v>
      </c>
      <c r="D1342" t="s">
        <v>7750</v>
      </c>
      <c r="E1342" t="s">
        <v>5956</v>
      </c>
    </row>
    <row r="1343" spans="1:5" ht="15.75" x14ac:dyDescent="0.25">
      <c r="A1343" s="1" t="s">
        <v>1029</v>
      </c>
      <c r="B1343" s="1" t="s">
        <v>3726</v>
      </c>
      <c r="C1343" t="s">
        <v>4732</v>
      </c>
      <c r="D1343" t="s">
        <v>7751</v>
      </c>
      <c r="E1343" t="s">
        <v>5957</v>
      </c>
    </row>
    <row r="1344" spans="1:5" ht="15.75" x14ac:dyDescent="0.25">
      <c r="A1344" s="1" t="s">
        <v>1028</v>
      </c>
      <c r="B1344" s="1" t="s">
        <v>3727</v>
      </c>
      <c r="C1344" t="s">
        <v>7129</v>
      </c>
      <c r="D1344" t="s">
        <v>7752</v>
      </c>
      <c r="E1344" t="s">
        <v>5958</v>
      </c>
    </row>
    <row r="1345" spans="1:5" ht="15.75" x14ac:dyDescent="0.25">
      <c r="A1345" s="1" t="s">
        <v>1027</v>
      </c>
      <c r="B1345" s="1" t="s">
        <v>3728</v>
      </c>
      <c r="C1345" t="s">
        <v>4732</v>
      </c>
      <c r="D1345" t="s">
        <v>7082</v>
      </c>
      <c r="E1345" t="s">
        <v>5959</v>
      </c>
    </row>
    <row r="1346" spans="1:5" ht="15.75" x14ac:dyDescent="0.25">
      <c r="A1346" s="1" t="s">
        <v>1026</v>
      </c>
      <c r="B1346" s="1" t="s">
        <v>3729</v>
      </c>
      <c r="C1346" t="s">
        <v>6737</v>
      </c>
      <c r="D1346" t="s">
        <v>6285</v>
      </c>
      <c r="E1346" t="s">
        <v>5960</v>
      </c>
    </row>
    <row r="1347" spans="1:5" ht="15.75" x14ac:dyDescent="0.25">
      <c r="A1347" s="1" t="s">
        <v>1025</v>
      </c>
      <c r="B1347" s="1" t="s">
        <v>3730</v>
      </c>
      <c r="C1347" t="s">
        <v>4732</v>
      </c>
      <c r="D1347" t="s">
        <v>7753</v>
      </c>
      <c r="E1347" t="s">
        <v>5961</v>
      </c>
    </row>
    <row r="1348" spans="1:5" ht="15.75" x14ac:dyDescent="0.25">
      <c r="A1348" s="1" t="s">
        <v>1024</v>
      </c>
      <c r="B1348" s="1" t="s">
        <v>3731</v>
      </c>
      <c r="C1348" t="s">
        <v>6737</v>
      </c>
      <c r="D1348" t="s">
        <v>6891</v>
      </c>
      <c r="E1348" t="s">
        <v>5962</v>
      </c>
    </row>
    <row r="1349" spans="1:5" ht="15.75" x14ac:dyDescent="0.25">
      <c r="A1349" s="1" t="s">
        <v>1023</v>
      </c>
      <c r="B1349" s="1" t="s">
        <v>3732</v>
      </c>
      <c r="C1349" t="s">
        <v>4732</v>
      </c>
      <c r="D1349" t="s">
        <v>7754</v>
      </c>
      <c r="E1349" t="s">
        <v>5963</v>
      </c>
    </row>
    <row r="1350" spans="1:5" ht="15.75" x14ac:dyDescent="0.25">
      <c r="A1350" s="1" t="s">
        <v>1022</v>
      </c>
      <c r="B1350" s="1" t="s">
        <v>3733</v>
      </c>
      <c r="C1350" t="s">
        <v>7129</v>
      </c>
      <c r="D1350" t="s">
        <v>7416</v>
      </c>
      <c r="E1350" t="s">
        <v>5964</v>
      </c>
    </row>
    <row r="1351" spans="1:5" ht="15.75" x14ac:dyDescent="0.25">
      <c r="A1351" s="1" t="s">
        <v>1021</v>
      </c>
      <c r="B1351" s="1" t="s">
        <v>3734</v>
      </c>
      <c r="C1351" t="s">
        <v>6737</v>
      </c>
      <c r="D1351" t="s">
        <v>7755</v>
      </c>
      <c r="E1351" t="s">
        <v>5965</v>
      </c>
    </row>
    <row r="1352" spans="1:5" ht="15.75" x14ac:dyDescent="0.25">
      <c r="A1352" s="1" t="s">
        <v>1020</v>
      </c>
      <c r="B1352" s="1" t="s">
        <v>3735</v>
      </c>
      <c r="C1352" t="s">
        <v>4732</v>
      </c>
      <c r="D1352" t="s">
        <v>7756</v>
      </c>
      <c r="E1352" t="s">
        <v>5028</v>
      </c>
    </row>
    <row r="1353" spans="1:5" ht="15.75" x14ac:dyDescent="0.25">
      <c r="A1353" s="1" t="s">
        <v>1019</v>
      </c>
      <c r="B1353" s="1" t="s">
        <v>3736</v>
      </c>
      <c r="C1353" t="s">
        <v>6737</v>
      </c>
      <c r="D1353" t="s">
        <v>7053</v>
      </c>
      <c r="E1353" t="s">
        <v>5966</v>
      </c>
    </row>
    <row r="1354" spans="1:5" ht="15.75" x14ac:dyDescent="0.25">
      <c r="A1354" s="1" t="s">
        <v>1018</v>
      </c>
      <c r="B1354" s="1" t="s">
        <v>3737</v>
      </c>
      <c r="C1354" t="s">
        <v>4732</v>
      </c>
      <c r="D1354" t="s">
        <v>7757</v>
      </c>
      <c r="E1354" t="s">
        <v>5967</v>
      </c>
    </row>
    <row r="1355" spans="1:5" ht="15.75" x14ac:dyDescent="0.25">
      <c r="A1355" s="1" t="s">
        <v>1017</v>
      </c>
      <c r="B1355" s="1" t="s">
        <v>3738</v>
      </c>
      <c r="C1355" t="s">
        <v>4732</v>
      </c>
      <c r="D1355" t="s">
        <v>7758</v>
      </c>
      <c r="E1355" t="s">
        <v>5072</v>
      </c>
    </row>
    <row r="1356" spans="1:5" ht="15.75" x14ac:dyDescent="0.25">
      <c r="A1356" s="1" t="s">
        <v>1016</v>
      </c>
      <c r="B1356" s="1" t="s">
        <v>3739</v>
      </c>
      <c r="C1356" t="s">
        <v>4732</v>
      </c>
      <c r="D1356" t="s">
        <v>7759</v>
      </c>
      <c r="E1356" t="s">
        <v>5814</v>
      </c>
    </row>
    <row r="1357" spans="1:5" ht="15.75" x14ac:dyDescent="0.25">
      <c r="A1357" s="1" t="s">
        <v>1015</v>
      </c>
      <c r="B1357" s="1" t="s">
        <v>3740</v>
      </c>
      <c r="C1357" t="s">
        <v>4732</v>
      </c>
      <c r="D1357" t="s">
        <v>7760</v>
      </c>
      <c r="E1357" t="s">
        <v>5968</v>
      </c>
    </row>
    <row r="1358" spans="1:5" ht="15.75" x14ac:dyDescent="0.25">
      <c r="A1358" s="1" t="s">
        <v>1014</v>
      </c>
      <c r="B1358" s="1" t="s">
        <v>3741</v>
      </c>
      <c r="C1358" t="s">
        <v>4732</v>
      </c>
      <c r="D1358" t="s">
        <v>7761</v>
      </c>
      <c r="E1358" t="s">
        <v>5969</v>
      </c>
    </row>
    <row r="1359" spans="1:5" ht="15.75" x14ac:dyDescent="0.25">
      <c r="A1359" s="1" t="s">
        <v>1013</v>
      </c>
      <c r="B1359" s="1" t="s">
        <v>3742</v>
      </c>
      <c r="C1359" t="s">
        <v>6737</v>
      </c>
      <c r="D1359" t="s">
        <v>7221</v>
      </c>
      <c r="E1359" t="s">
        <v>5970</v>
      </c>
    </row>
    <row r="1360" spans="1:5" ht="15.75" x14ac:dyDescent="0.25">
      <c r="A1360" s="1" t="s">
        <v>1012</v>
      </c>
      <c r="B1360" s="1" t="s">
        <v>3743</v>
      </c>
      <c r="C1360" t="s">
        <v>4732</v>
      </c>
      <c r="D1360" t="s">
        <v>7762</v>
      </c>
      <c r="E1360" t="s">
        <v>5971</v>
      </c>
    </row>
    <row r="1361" spans="1:5" ht="15.75" x14ac:dyDescent="0.25">
      <c r="A1361" s="1" t="s">
        <v>1011</v>
      </c>
      <c r="B1361" s="1" t="s">
        <v>3744</v>
      </c>
      <c r="C1361" t="s">
        <v>4732</v>
      </c>
      <c r="D1361" t="s">
        <v>7763</v>
      </c>
      <c r="E1361" t="s">
        <v>4866</v>
      </c>
    </row>
    <row r="1362" spans="1:5" ht="15.75" x14ac:dyDescent="0.25">
      <c r="A1362" s="1" t="s">
        <v>1010</v>
      </c>
      <c r="B1362" s="1" t="s">
        <v>3745</v>
      </c>
      <c r="C1362" t="s">
        <v>6737</v>
      </c>
      <c r="D1362" t="s">
        <v>6131</v>
      </c>
      <c r="E1362" t="s">
        <v>5972</v>
      </c>
    </row>
    <row r="1363" spans="1:5" ht="15.75" x14ac:dyDescent="0.25">
      <c r="A1363" s="1" t="s">
        <v>1009</v>
      </c>
      <c r="B1363" s="1" t="s">
        <v>3746</v>
      </c>
      <c r="C1363" t="s">
        <v>6737</v>
      </c>
      <c r="D1363" t="s">
        <v>7764</v>
      </c>
      <c r="E1363" t="s">
        <v>5973</v>
      </c>
    </row>
    <row r="1364" spans="1:5" ht="15.75" x14ac:dyDescent="0.25">
      <c r="A1364" s="1" t="s">
        <v>1008</v>
      </c>
      <c r="B1364" s="1" t="s">
        <v>3747</v>
      </c>
      <c r="C1364" t="s">
        <v>6737</v>
      </c>
      <c r="D1364" t="s">
        <v>7765</v>
      </c>
      <c r="E1364" t="s">
        <v>5496</v>
      </c>
    </row>
    <row r="1365" spans="1:5" ht="15.75" x14ac:dyDescent="0.25">
      <c r="A1365" s="1" t="s">
        <v>1007</v>
      </c>
      <c r="B1365" s="1" t="s">
        <v>3748</v>
      </c>
      <c r="C1365" t="s">
        <v>4732</v>
      </c>
      <c r="D1365" t="s">
        <v>7766</v>
      </c>
      <c r="E1365" t="s">
        <v>5974</v>
      </c>
    </row>
    <row r="1366" spans="1:5" ht="15.75" x14ac:dyDescent="0.25">
      <c r="A1366" s="1" t="s">
        <v>1006</v>
      </c>
      <c r="B1366" s="1" t="s">
        <v>3749</v>
      </c>
      <c r="C1366" t="s">
        <v>4732</v>
      </c>
      <c r="D1366" t="s">
        <v>6758</v>
      </c>
      <c r="E1366" t="s">
        <v>5975</v>
      </c>
    </row>
    <row r="1367" spans="1:5" ht="15.75" x14ac:dyDescent="0.25">
      <c r="A1367" s="1" t="s">
        <v>1005</v>
      </c>
      <c r="B1367" s="1" t="s">
        <v>3750</v>
      </c>
      <c r="C1367" t="s">
        <v>7129</v>
      </c>
      <c r="D1367" t="s">
        <v>7767</v>
      </c>
      <c r="E1367" t="s">
        <v>5976</v>
      </c>
    </row>
    <row r="1368" spans="1:5" ht="15.75" x14ac:dyDescent="0.25">
      <c r="A1368" s="1" t="s">
        <v>1004</v>
      </c>
      <c r="B1368" s="1" t="s">
        <v>3751</v>
      </c>
      <c r="C1368" t="s">
        <v>4732</v>
      </c>
      <c r="D1368" t="s">
        <v>7768</v>
      </c>
      <c r="E1368" t="s">
        <v>5977</v>
      </c>
    </row>
    <row r="1369" spans="1:5" ht="15.75" x14ac:dyDescent="0.25">
      <c r="A1369" s="1" t="s">
        <v>1003</v>
      </c>
      <c r="B1369" s="1" t="s">
        <v>3752</v>
      </c>
      <c r="C1369" t="s">
        <v>6737</v>
      </c>
      <c r="D1369" t="s">
        <v>6285</v>
      </c>
      <c r="E1369" t="s">
        <v>5978</v>
      </c>
    </row>
    <row r="1370" spans="1:5" ht="15.75" x14ac:dyDescent="0.25">
      <c r="A1370" s="1" t="s">
        <v>1002</v>
      </c>
      <c r="B1370" s="1" t="s">
        <v>3753</v>
      </c>
      <c r="C1370" t="s">
        <v>6737</v>
      </c>
      <c r="D1370" t="s">
        <v>7769</v>
      </c>
      <c r="E1370" t="s">
        <v>5979</v>
      </c>
    </row>
    <row r="1371" spans="1:5" ht="15.75" x14ac:dyDescent="0.25">
      <c r="A1371" s="1" t="s">
        <v>1001</v>
      </c>
      <c r="B1371" s="1" t="s">
        <v>3754</v>
      </c>
      <c r="C1371" t="s">
        <v>6737</v>
      </c>
      <c r="D1371" t="s">
        <v>7770</v>
      </c>
      <c r="E1371" t="s">
        <v>5980</v>
      </c>
    </row>
    <row r="1372" spans="1:5" ht="15.75" x14ac:dyDescent="0.25">
      <c r="A1372" s="1" t="s">
        <v>1000</v>
      </c>
      <c r="B1372" s="1" t="s">
        <v>3755</v>
      </c>
      <c r="C1372" t="s">
        <v>4732</v>
      </c>
      <c r="D1372" t="s">
        <v>7771</v>
      </c>
      <c r="E1372" t="s">
        <v>5981</v>
      </c>
    </row>
    <row r="1373" spans="1:5" ht="15.75" x14ac:dyDescent="0.25">
      <c r="A1373" s="1" t="s">
        <v>999</v>
      </c>
      <c r="B1373" s="1" t="s">
        <v>3756</v>
      </c>
      <c r="C1373" t="s">
        <v>4732</v>
      </c>
      <c r="D1373" t="s">
        <v>7772</v>
      </c>
      <c r="E1373" t="s">
        <v>5982</v>
      </c>
    </row>
    <row r="1374" spans="1:5" ht="15.75" x14ac:dyDescent="0.25">
      <c r="A1374" s="1" t="s">
        <v>998</v>
      </c>
      <c r="B1374" s="1" t="s">
        <v>3757</v>
      </c>
      <c r="C1374" t="s">
        <v>6737</v>
      </c>
      <c r="D1374" t="s">
        <v>7773</v>
      </c>
      <c r="E1374" t="s">
        <v>4911</v>
      </c>
    </row>
    <row r="1375" spans="1:5" ht="15.75" x14ac:dyDescent="0.25">
      <c r="A1375" s="1" t="s">
        <v>997</v>
      </c>
      <c r="B1375" s="1" t="s">
        <v>3758</v>
      </c>
      <c r="C1375" t="s">
        <v>6737</v>
      </c>
      <c r="D1375" t="s">
        <v>7774</v>
      </c>
      <c r="E1375" t="s">
        <v>5983</v>
      </c>
    </row>
    <row r="1376" spans="1:5" ht="15.75" x14ac:dyDescent="0.25">
      <c r="A1376" s="1" t="s">
        <v>996</v>
      </c>
      <c r="B1376" s="1" t="s">
        <v>3759</v>
      </c>
      <c r="C1376" t="s">
        <v>7129</v>
      </c>
      <c r="D1376" t="s">
        <v>7775</v>
      </c>
      <c r="E1376" t="s">
        <v>5256</v>
      </c>
    </row>
    <row r="1377" spans="1:5" ht="15.75" x14ac:dyDescent="0.25">
      <c r="A1377" s="1" t="s">
        <v>995</v>
      </c>
      <c r="B1377" s="1" t="s">
        <v>3760</v>
      </c>
      <c r="C1377" t="s">
        <v>6737</v>
      </c>
      <c r="D1377" t="s">
        <v>7776</v>
      </c>
      <c r="E1377" t="s">
        <v>5984</v>
      </c>
    </row>
    <row r="1378" spans="1:5" ht="15.75" x14ac:dyDescent="0.25">
      <c r="A1378" s="1" t="s">
        <v>994</v>
      </c>
      <c r="B1378" s="1" t="s">
        <v>3761</v>
      </c>
      <c r="C1378" t="s">
        <v>6737</v>
      </c>
      <c r="D1378" t="s">
        <v>7033</v>
      </c>
      <c r="E1378" t="s">
        <v>5985</v>
      </c>
    </row>
    <row r="1379" spans="1:5" ht="15.75" x14ac:dyDescent="0.25">
      <c r="A1379" s="1" t="s">
        <v>993</v>
      </c>
      <c r="B1379" s="1" t="s">
        <v>3762</v>
      </c>
      <c r="C1379" t="s">
        <v>4732</v>
      </c>
      <c r="D1379" t="s">
        <v>7777</v>
      </c>
      <c r="E1379" t="s">
        <v>5986</v>
      </c>
    </row>
    <row r="1380" spans="1:5" ht="15.75" x14ac:dyDescent="0.25">
      <c r="A1380" s="1" t="s">
        <v>992</v>
      </c>
      <c r="B1380" s="1" t="s">
        <v>3763</v>
      </c>
      <c r="C1380" t="s">
        <v>6737</v>
      </c>
      <c r="D1380" t="s">
        <v>6794</v>
      </c>
      <c r="E1380" t="s">
        <v>5987</v>
      </c>
    </row>
    <row r="1381" spans="1:5" ht="15.75" x14ac:dyDescent="0.25">
      <c r="A1381" s="1" t="s">
        <v>991</v>
      </c>
      <c r="B1381" s="1" t="s">
        <v>3764</v>
      </c>
      <c r="C1381" t="s">
        <v>6737</v>
      </c>
      <c r="D1381" t="s">
        <v>6914</v>
      </c>
      <c r="E1381" t="s">
        <v>5988</v>
      </c>
    </row>
    <row r="1382" spans="1:5" ht="15.75" x14ac:dyDescent="0.25">
      <c r="A1382" s="1" t="s">
        <v>990</v>
      </c>
      <c r="B1382" s="1" t="s">
        <v>3765</v>
      </c>
      <c r="C1382" t="s">
        <v>6737</v>
      </c>
      <c r="D1382" t="s">
        <v>7778</v>
      </c>
      <c r="E1382" t="s">
        <v>5989</v>
      </c>
    </row>
    <row r="1383" spans="1:5" ht="15.75" x14ac:dyDescent="0.25">
      <c r="A1383" s="1" t="s">
        <v>989</v>
      </c>
      <c r="B1383" s="1" t="s">
        <v>3766</v>
      </c>
      <c r="C1383" t="s">
        <v>4732</v>
      </c>
      <c r="D1383" t="s">
        <v>7157</v>
      </c>
      <c r="E1383" t="s">
        <v>5990</v>
      </c>
    </row>
    <row r="1384" spans="1:5" ht="15.75" x14ac:dyDescent="0.25">
      <c r="A1384" s="1" t="s">
        <v>988</v>
      </c>
      <c r="B1384" s="1" t="s">
        <v>3767</v>
      </c>
      <c r="C1384" t="s">
        <v>6737</v>
      </c>
      <c r="D1384" t="s">
        <v>7779</v>
      </c>
      <c r="E1384" t="s">
        <v>5339</v>
      </c>
    </row>
    <row r="1385" spans="1:5" ht="15.75" x14ac:dyDescent="0.25">
      <c r="A1385" s="1" t="s">
        <v>987</v>
      </c>
      <c r="B1385" s="1" t="s">
        <v>3768</v>
      </c>
      <c r="C1385" t="s">
        <v>6737</v>
      </c>
      <c r="D1385" t="s">
        <v>7780</v>
      </c>
      <c r="E1385" t="s">
        <v>5991</v>
      </c>
    </row>
    <row r="1386" spans="1:5" ht="15.75" x14ac:dyDescent="0.25">
      <c r="A1386" s="1" t="s">
        <v>986</v>
      </c>
      <c r="B1386" s="1" t="s">
        <v>3769</v>
      </c>
      <c r="C1386" t="s">
        <v>4732</v>
      </c>
      <c r="D1386" t="s">
        <v>7781</v>
      </c>
      <c r="E1386" t="s">
        <v>5008</v>
      </c>
    </row>
    <row r="1387" spans="1:5" ht="15.75" x14ac:dyDescent="0.25">
      <c r="A1387" s="1" t="s">
        <v>985</v>
      </c>
      <c r="B1387" s="1" t="s">
        <v>3770</v>
      </c>
      <c r="C1387" t="s">
        <v>6737</v>
      </c>
      <c r="D1387" t="s">
        <v>7782</v>
      </c>
      <c r="E1387" t="s">
        <v>5992</v>
      </c>
    </row>
    <row r="1388" spans="1:5" ht="15.75" x14ac:dyDescent="0.25">
      <c r="A1388" s="1" t="s">
        <v>984</v>
      </c>
      <c r="B1388" s="1" t="s">
        <v>3771</v>
      </c>
      <c r="C1388" t="s">
        <v>6737</v>
      </c>
      <c r="D1388" t="s">
        <v>7783</v>
      </c>
      <c r="E1388" t="s">
        <v>5656</v>
      </c>
    </row>
    <row r="1389" spans="1:5" ht="15.75" x14ac:dyDescent="0.25">
      <c r="A1389" s="1" t="s">
        <v>983</v>
      </c>
      <c r="B1389" s="1" t="s">
        <v>3772</v>
      </c>
      <c r="C1389" t="s">
        <v>4732</v>
      </c>
      <c r="D1389" t="s">
        <v>7784</v>
      </c>
      <c r="E1389" t="s">
        <v>5993</v>
      </c>
    </row>
    <row r="1390" spans="1:5" ht="15.75" x14ac:dyDescent="0.25">
      <c r="A1390" s="1" t="s">
        <v>982</v>
      </c>
      <c r="B1390" s="1" t="s">
        <v>3773</v>
      </c>
      <c r="C1390" t="s">
        <v>6737</v>
      </c>
      <c r="D1390" t="s">
        <v>6747</v>
      </c>
      <c r="E1390" t="s">
        <v>5994</v>
      </c>
    </row>
    <row r="1391" spans="1:5" ht="15.75" x14ac:dyDescent="0.25">
      <c r="A1391" s="1" t="s">
        <v>981</v>
      </c>
      <c r="B1391" s="1" t="s">
        <v>3774</v>
      </c>
      <c r="C1391" t="s">
        <v>6737</v>
      </c>
      <c r="D1391" t="s">
        <v>7113</v>
      </c>
      <c r="E1391" t="s">
        <v>5995</v>
      </c>
    </row>
    <row r="1392" spans="1:5" ht="15.75" x14ac:dyDescent="0.25">
      <c r="A1392" s="1" t="s">
        <v>980</v>
      </c>
      <c r="B1392" s="1" t="s">
        <v>3775</v>
      </c>
      <c r="C1392" t="s">
        <v>6737</v>
      </c>
      <c r="D1392" t="s">
        <v>7785</v>
      </c>
      <c r="E1392" t="s">
        <v>4733</v>
      </c>
    </row>
    <row r="1393" spans="1:5" ht="15.75" x14ac:dyDescent="0.25">
      <c r="A1393" s="1" t="s">
        <v>979</v>
      </c>
      <c r="B1393" s="1" t="s">
        <v>3776</v>
      </c>
      <c r="C1393" t="s">
        <v>6737</v>
      </c>
      <c r="D1393" t="s">
        <v>6867</v>
      </c>
      <c r="E1393" t="s">
        <v>5996</v>
      </c>
    </row>
    <row r="1394" spans="1:5" ht="15.75" x14ac:dyDescent="0.25">
      <c r="A1394" s="1" t="s">
        <v>978</v>
      </c>
      <c r="B1394" s="1" t="s">
        <v>3777</v>
      </c>
      <c r="C1394" t="s">
        <v>4732</v>
      </c>
      <c r="D1394" t="s">
        <v>7786</v>
      </c>
      <c r="E1394" t="s">
        <v>5997</v>
      </c>
    </row>
    <row r="1395" spans="1:5" ht="15.75" x14ac:dyDescent="0.25">
      <c r="A1395" s="1" t="s">
        <v>977</v>
      </c>
      <c r="B1395" s="1" t="s">
        <v>3778</v>
      </c>
      <c r="C1395" t="s">
        <v>4732</v>
      </c>
      <c r="D1395" t="s">
        <v>7787</v>
      </c>
      <c r="E1395" t="s">
        <v>5998</v>
      </c>
    </row>
    <row r="1396" spans="1:5" ht="15.75" x14ac:dyDescent="0.25">
      <c r="A1396" s="1" t="s">
        <v>976</v>
      </c>
      <c r="B1396" s="1" t="s">
        <v>3779</v>
      </c>
      <c r="C1396" t="s">
        <v>6737</v>
      </c>
      <c r="D1396" t="s">
        <v>6285</v>
      </c>
      <c r="E1396" t="s">
        <v>5999</v>
      </c>
    </row>
    <row r="1397" spans="1:5" ht="15.75" x14ac:dyDescent="0.25">
      <c r="A1397" s="1" t="s">
        <v>975</v>
      </c>
      <c r="B1397" s="1" t="s">
        <v>3780</v>
      </c>
      <c r="C1397" t="s">
        <v>6737</v>
      </c>
      <c r="D1397" t="s">
        <v>6285</v>
      </c>
      <c r="E1397" t="s">
        <v>6000</v>
      </c>
    </row>
    <row r="1398" spans="1:5" ht="15.75" x14ac:dyDescent="0.25">
      <c r="A1398" s="1" t="s">
        <v>974</v>
      </c>
      <c r="B1398" s="1" t="s">
        <v>3781</v>
      </c>
      <c r="C1398" t="s">
        <v>4732</v>
      </c>
      <c r="D1398" t="s">
        <v>7788</v>
      </c>
      <c r="E1398" t="s">
        <v>6001</v>
      </c>
    </row>
    <row r="1399" spans="1:5" ht="15.75" x14ac:dyDescent="0.25">
      <c r="A1399" s="1" t="s">
        <v>973</v>
      </c>
      <c r="B1399" s="1" t="s">
        <v>3782</v>
      </c>
      <c r="C1399" t="s">
        <v>7129</v>
      </c>
      <c r="D1399" t="s">
        <v>7789</v>
      </c>
      <c r="E1399" t="s">
        <v>6002</v>
      </c>
    </row>
    <row r="1400" spans="1:5" ht="15.75" x14ac:dyDescent="0.25">
      <c r="A1400" s="1" t="s">
        <v>972</v>
      </c>
      <c r="B1400" s="1" t="s">
        <v>3783</v>
      </c>
      <c r="C1400" t="s">
        <v>4732</v>
      </c>
      <c r="D1400" t="s">
        <v>5026</v>
      </c>
      <c r="E1400" t="s">
        <v>6003</v>
      </c>
    </row>
    <row r="1401" spans="1:5" ht="15.75" x14ac:dyDescent="0.25">
      <c r="A1401" s="1" t="s">
        <v>971</v>
      </c>
      <c r="B1401" s="1" t="s">
        <v>3784</v>
      </c>
      <c r="C1401" t="s">
        <v>4732</v>
      </c>
      <c r="D1401" t="s">
        <v>7316</v>
      </c>
      <c r="E1401" t="s">
        <v>6004</v>
      </c>
    </row>
    <row r="1402" spans="1:5" ht="15.75" x14ac:dyDescent="0.25">
      <c r="A1402" s="1" t="s">
        <v>970</v>
      </c>
      <c r="B1402" s="1" t="s">
        <v>3785</v>
      </c>
      <c r="C1402" t="s">
        <v>4732</v>
      </c>
      <c r="D1402" t="s">
        <v>7790</v>
      </c>
      <c r="E1402" t="s">
        <v>5832</v>
      </c>
    </row>
    <row r="1403" spans="1:5" ht="15.75" x14ac:dyDescent="0.25">
      <c r="A1403" s="1" t="s">
        <v>969</v>
      </c>
      <c r="B1403" s="1" t="s">
        <v>3786</v>
      </c>
      <c r="C1403" t="s">
        <v>4732</v>
      </c>
      <c r="D1403" t="s">
        <v>5978</v>
      </c>
      <c r="E1403" t="s">
        <v>6005</v>
      </c>
    </row>
    <row r="1404" spans="1:5" ht="15.75" x14ac:dyDescent="0.25">
      <c r="A1404" s="1" t="s">
        <v>968</v>
      </c>
      <c r="B1404" s="1" t="s">
        <v>3787</v>
      </c>
      <c r="C1404" t="s">
        <v>4732</v>
      </c>
      <c r="D1404" t="s">
        <v>7791</v>
      </c>
      <c r="E1404" t="s">
        <v>6006</v>
      </c>
    </row>
    <row r="1405" spans="1:5" ht="15.75" x14ac:dyDescent="0.25">
      <c r="A1405" s="1" t="s">
        <v>967</v>
      </c>
      <c r="B1405" s="1" t="s">
        <v>3788</v>
      </c>
      <c r="C1405" t="s">
        <v>4732</v>
      </c>
      <c r="D1405" t="s">
        <v>7792</v>
      </c>
      <c r="E1405" t="s">
        <v>6007</v>
      </c>
    </row>
    <row r="1406" spans="1:5" ht="15.75" x14ac:dyDescent="0.25">
      <c r="A1406" s="1" t="s">
        <v>966</v>
      </c>
      <c r="B1406" s="1" t="s">
        <v>3789</v>
      </c>
      <c r="C1406" t="s">
        <v>4732</v>
      </c>
      <c r="D1406" t="s">
        <v>7793</v>
      </c>
      <c r="E1406" t="s">
        <v>6008</v>
      </c>
    </row>
    <row r="1407" spans="1:5" ht="15.75" x14ac:dyDescent="0.25">
      <c r="A1407" s="1" t="s">
        <v>965</v>
      </c>
      <c r="B1407" s="1" t="s">
        <v>3790</v>
      </c>
      <c r="C1407" t="s">
        <v>6737</v>
      </c>
      <c r="D1407" t="s">
        <v>6761</v>
      </c>
      <c r="E1407" t="s">
        <v>6009</v>
      </c>
    </row>
    <row r="1408" spans="1:5" ht="15.75" x14ac:dyDescent="0.25">
      <c r="A1408" s="1" t="s">
        <v>964</v>
      </c>
      <c r="B1408" s="1" t="s">
        <v>3791</v>
      </c>
      <c r="C1408" t="s">
        <v>4732</v>
      </c>
      <c r="D1408" t="s">
        <v>7316</v>
      </c>
      <c r="E1408" t="s">
        <v>6010</v>
      </c>
    </row>
    <row r="1409" spans="1:5" ht="15.75" x14ac:dyDescent="0.25">
      <c r="A1409" s="1" t="s">
        <v>963</v>
      </c>
      <c r="B1409" s="1" t="s">
        <v>3792</v>
      </c>
      <c r="C1409" t="s">
        <v>6737</v>
      </c>
      <c r="D1409" t="s">
        <v>6777</v>
      </c>
      <c r="E1409" t="s">
        <v>6011</v>
      </c>
    </row>
    <row r="1410" spans="1:5" ht="15.75" x14ac:dyDescent="0.25">
      <c r="A1410" s="1" t="s">
        <v>962</v>
      </c>
      <c r="B1410" s="1" t="s">
        <v>3793</v>
      </c>
      <c r="C1410" t="s">
        <v>6737</v>
      </c>
      <c r="D1410" t="s">
        <v>6738</v>
      </c>
      <c r="E1410" t="s">
        <v>6012</v>
      </c>
    </row>
    <row r="1411" spans="1:5" ht="15.75" x14ac:dyDescent="0.25">
      <c r="A1411" s="1" t="s">
        <v>961</v>
      </c>
      <c r="B1411" s="1" t="s">
        <v>3794</v>
      </c>
      <c r="C1411" t="s">
        <v>6737</v>
      </c>
      <c r="D1411" t="s">
        <v>7794</v>
      </c>
      <c r="E1411" t="s">
        <v>6013</v>
      </c>
    </row>
    <row r="1412" spans="1:5" ht="15.75" x14ac:dyDescent="0.25">
      <c r="A1412" s="1" t="s">
        <v>960</v>
      </c>
      <c r="B1412" s="1" t="s">
        <v>3795</v>
      </c>
      <c r="C1412" t="s">
        <v>4732</v>
      </c>
      <c r="D1412" t="s">
        <v>7795</v>
      </c>
      <c r="E1412" t="s">
        <v>5753</v>
      </c>
    </row>
    <row r="1413" spans="1:5" ht="15.75" x14ac:dyDescent="0.25">
      <c r="A1413" s="1" t="s">
        <v>959</v>
      </c>
      <c r="B1413" s="1" t="s">
        <v>3796</v>
      </c>
      <c r="C1413" t="s">
        <v>4732</v>
      </c>
      <c r="D1413" t="s">
        <v>7796</v>
      </c>
      <c r="E1413" t="s">
        <v>6014</v>
      </c>
    </row>
    <row r="1414" spans="1:5" ht="15.75" x14ac:dyDescent="0.25">
      <c r="A1414" s="1" t="s">
        <v>958</v>
      </c>
      <c r="B1414" s="1" t="s">
        <v>3797</v>
      </c>
      <c r="C1414" t="s">
        <v>4732</v>
      </c>
      <c r="D1414" t="s">
        <v>7797</v>
      </c>
      <c r="E1414" t="s">
        <v>5857</v>
      </c>
    </row>
    <row r="1415" spans="1:5" ht="15.75" x14ac:dyDescent="0.25">
      <c r="A1415" s="1" t="s">
        <v>957</v>
      </c>
      <c r="B1415" s="1" t="s">
        <v>3798</v>
      </c>
      <c r="C1415" t="s">
        <v>6737</v>
      </c>
      <c r="D1415" t="s">
        <v>6869</v>
      </c>
      <c r="E1415" t="s">
        <v>6015</v>
      </c>
    </row>
    <row r="1416" spans="1:5" ht="15.75" x14ac:dyDescent="0.25">
      <c r="A1416" s="1" t="s">
        <v>956</v>
      </c>
      <c r="B1416" s="1" t="s">
        <v>3799</v>
      </c>
      <c r="C1416" t="s">
        <v>6737</v>
      </c>
      <c r="D1416" t="s">
        <v>7798</v>
      </c>
      <c r="E1416" t="s">
        <v>6016</v>
      </c>
    </row>
    <row r="1417" spans="1:5" ht="15.75" x14ac:dyDescent="0.25">
      <c r="A1417" s="1" t="s">
        <v>955</v>
      </c>
      <c r="B1417" s="1" t="s">
        <v>3800</v>
      </c>
      <c r="C1417" t="s">
        <v>6737</v>
      </c>
      <c r="D1417" t="s">
        <v>6808</v>
      </c>
      <c r="E1417" t="s">
        <v>6017</v>
      </c>
    </row>
    <row r="1418" spans="1:5" ht="15.75" x14ac:dyDescent="0.25">
      <c r="A1418" s="1" t="s">
        <v>954</v>
      </c>
      <c r="B1418" s="1" t="s">
        <v>3801</v>
      </c>
      <c r="C1418" t="s">
        <v>4732</v>
      </c>
      <c r="D1418" t="s">
        <v>7799</v>
      </c>
      <c r="E1418" t="s">
        <v>6018</v>
      </c>
    </row>
    <row r="1419" spans="1:5" ht="15.75" x14ac:dyDescent="0.25">
      <c r="A1419" s="1" t="s">
        <v>953</v>
      </c>
      <c r="B1419" s="1" t="s">
        <v>3802</v>
      </c>
      <c r="C1419" t="s">
        <v>7129</v>
      </c>
      <c r="D1419" t="s">
        <v>7800</v>
      </c>
      <c r="E1419" t="s">
        <v>6019</v>
      </c>
    </row>
    <row r="1420" spans="1:5" ht="15.75" x14ac:dyDescent="0.25">
      <c r="A1420" s="1" t="s">
        <v>952</v>
      </c>
      <c r="B1420" s="1" t="s">
        <v>3803</v>
      </c>
      <c r="C1420" t="s">
        <v>6737</v>
      </c>
      <c r="D1420" t="s">
        <v>6966</v>
      </c>
      <c r="E1420" t="s">
        <v>6020</v>
      </c>
    </row>
    <row r="1421" spans="1:5" ht="15.75" x14ac:dyDescent="0.25">
      <c r="A1421" s="1" t="s">
        <v>951</v>
      </c>
      <c r="B1421" s="1" t="s">
        <v>3804</v>
      </c>
      <c r="C1421" t="s">
        <v>6737</v>
      </c>
      <c r="D1421" t="s">
        <v>7801</v>
      </c>
      <c r="E1421" t="s">
        <v>6021</v>
      </c>
    </row>
    <row r="1422" spans="1:5" ht="15.75" x14ac:dyDescent="0.25">
      <c r="A1422" s="1" t="s">
        <v>950</v>
      </c>
      <c r="B1422" s="1" t="s">
        <v>3805</v>
      </c>
      <c r="C1422" t="s">
        <v>4732</v>
      </c>
      <c r="D1422" t="s">
        <v>7802</v>
      </c>
      <c r="E1422" t="s">
        <v>6022</v>
      </c>
    </row>
    <row r="1423" spans="1:5" ht="15.75" x14ac:dyDescent="0.25">
      <c r="A1423" s="1" t="s">
        <v>949</v>
      </c>
      <c r="B1423" s="1" t="s">
        <v>3806</v>
      </c>
      <c r="C1423" t="s">
        <v>6737</v>
      </c>
      <c r="D1423" t="s">
        <v>7803</v>
      </c>
      <c r="E1423" t="s">
        <v>6023</v>
      </c>
    </row>
    <row r="1424" spans="1:5" ht="15.75" x14ac:dyDescent="0.25">
      <c r="A1424" s="1" t="s">
        <v>948</v>
      </c>
      <c r="B1424" s="1" t="s">
        <v>3807</v>
      </c>
      <c r="C1424" t="s">
        <v>6737</v>
      </c>
      <c r="D1424" t="s">
        <v>7804</v>
      </c>
      <c r="E1424" t="s">
        <v>6024</v>
      </c>
    </row>
    <row r="1425" spans="1:5" ht="15.75" x14ac:dyDescent="0.25">
      <c r="A1425" s="1" t="s">
        <v>947</v>
      </c>
      <c r="B1425" s="1" t="s">
        <v>3808</v>
      </c>
      <c r="C1425" t="s">
        <v>4732</v>
      </c>
      <c r="D1425" t="s">
        <v>7805</v>
      </c>
      <c r="E1425" t="s">
        <v>6025</v>
      </c>
    </row>
    <row r="1426" spans="1:5" ht="15.75" x14ac:dyDescent="0.25">
      <c r="A1426" s="1" t="s">
        <v>946</v>
      </c>
      <c r="B1426" s="1" t="s">
        <v>3809</v>
      </c>
      <c r="C1426" t="s">
        <v>6737</v>
      </c>
      <c r="D1426" t="s">
        <v>7806</v>
      </c>
      <c r="E1426" t="s">
        <v>6026</v>
      </c>
    </row>
    <row r="1427" spans="1:5" ht="15.75" x14ac:dyDescent="0.25">
      <c r="A1427" s="1" t="s">
        <v>945</v>
      </c>
      <c r="B1427" s="1" t="s">
        <v>3810</v>
      </c>
      <c r="C1427" t="s">
        <v>6737</v>
      </c>
      <c r="D1427" t="s">
        <v>5302</v>
      </c>
      <c r="E1427" t="s">
        <v>6027</v>
      </c>
    </row>
    <row r="1428" spans="1:5" ht="15.75" x14ac:dyDescent="0.25">
      <c r="A1428" s="1" t="s">
        <v>944</v>
      </c>
      <c r="B1428" s="1" t="s">
        <v>3811</v>
      </c>
      <c r="C1428" t="s">
        <v>4732</v>
      </c>
      <c r="D1428" t="s">
        <v>7807</v>
      </c>
      <c r="E1428" t="s">
        <v>5020</v>
      </c>
    </row>
    <row r="1429" spans="1:5" ht="15.75" x14ac:dyDescent="0.25">
      <c r="A1429" s="1" t="s">
        <v>943</v>
      </c>
      <c r="B1429" s="1" t="s">
        <v>3812</v>
      </c>
      <c r="C1429" t="s">
        <v>4732</v>
      </c>
      <c r="D1429" t="s">
        <v>7808</v>
      </c>
      <c r="E1429" t="s">
        <v>6028</v>
      </c>
    </row>
    <row r="1430" spans="1:5" ht="15.75" x14ac:dyDescent="0.25">
      <c r="A1430" s="1" t="s">
        <v>942</v>
      </c>
      <c r="B1430" s="1" t="s">
        <v>3813</v>
      </c>
      <c r="C1430" t="s">
        <v>4732</v>
      </c>
      <c r="D1430" t="s">
        <v>7110</v>
      </c>
      <c r="E1430" t="s">
        <v>4797</v>
      </c>
    </row>
    <row r="1431" spans="1:5" ht="15.75" x14ac:dyDescent="0.25">
      <c r="A1431" s="1" t="s">
        <v>941</v>
      </c>
      <c r="B1431" s="1" t="s">
        <v>3814</v>
      </c>
      <c r="C1431" t="s">
        <v>6737</v>
      </c>
      <c r="D1431" t="s">
        <v>7809</v>
      </c>
      <c r="E1431" t="s">
        <v>6029</v>
      </c>
    </row>
    <row r="1432" spans="1:5" ht="15.75" x14ac:dyDescent="0.25">
      <c r="A1432" s="1" t="s">
        <v>940</v>
      </c>
      <c r="B1432" s="1" t="s">
        <v>3815</v>
      </c>
      <c r="C1432" t="s">
        <v>7129</v>
      </c>
      <c r="D1432" t="s">
        <v>7810</v>
      </c>
      <c r="E1432" t="s">
        <v>6030</v>
      </c>
    </row>
    <row r="1433" spans="1:5" ht="15.75" x14ac:dyDescent="0.25">
      <c r="A1433" s="1" t="s">
        <v>939</v>
      </c>
      <c r="B1433" s="1" t="s">
        <v>3816</v>
      </c>
      <c r="C1433" t="s">
        <v>4732</v>
      </c>
      <c r="D1433" t="s">
        <v>6758</v>
      </c>
      <c r="E1433" t="s">
        <v>6031</v>
      </c>
    </row>
    <row r="1434" spans="1:5" ht="15.75" x14ac:dyDescent="0.25">
      <c r="A1434" s="1" t="s">
        <v>938</v>
      </c>
      <c r="B1434" s="1" t="s">
        <v>3817</v>
      </c>
      <c r="C1434" t="s">
        <v>4732</v>
      </c>
      <c r="D1434" t="s">
        <v>7811</v>
      </c>
      <c r="E1434" t="s">
        <v>6032</v>
      </c>
    </row>
    <row r="1435" spans="1:5" ht="15.75" x14ac:dyDescent="0.25">
      <c r="A1435" s="1" t="s">
        <v>937</v>
      </c>
      <c r="B1435" s="1" t="s">
        <v>3818</v>
      </c>
      <c r="C1435" t="s">
        <v>4732</v>
      </c>
      <c r="D1435" t="s">
        <v>7020</v>
      </c>
      <c r="E1435" t="s">
        <v>6033</v>
      </c>
    </row>
    <row r="1436" spans="1:5" ht="15.75" x14ac:dyDescent="0.25">
      <c r="A1436" s="1" t="s">
        <v>936</v>
      </c>
      <c r="B1436" s="1" t="s">
        <v>3819</v>
      </c>
      <c r="C1436" t="s">
        <v>4732</v>
      </c>
      <c r="D1436" t="s">
        <v>7812</v>
      </c>
      <c r="E1436" t="s">
        <v>5032</v>
      </c>
    </row>
    <row r="1437" spans="1:5" ht="15.75" x14ac:dyDescent="0.25">
      <c r="A1437" s="1" t="s">
        <v>935</v>
      </c>
      <c r="B1437" s="1" t="s">
        <v>3820</v>
      </c>
      <c r="C1437" t="s">
        <v>6737</v>
      </c>
      <c r="D1437" t="s">
        <v>7813</v>
      </c>
      <c r="E1437" t="s">
        <v>6034</v>
      </c>
    </row>
    <row r="1438" spans="1:5" ht="15.75" x14ac:dyDescent="0.25">
      <c r="A1438" s="1" t="s">
        <v>934</v>
      </c>
      <c r="B1438" s="1" t="s">
        <v>3821</v>
      </c>
      <c r="C1438" t="s">
        <v>4732</v>
      </c>
      <c r="D1438" t="s">
        <v>6701</v>
      </c>
      <c r="E1438" t="s">
        <v>6035</v>
      </c>
    </row>
    <row r="1439" spans="1:5" ht="15.75" x14ac:dyDescent="0.25">
      <c r="A1439" s="1" t="s">
        <v>933</v>
      </c>
      <c r="B1439" s="1" t="s">
        <v>3822</v>
      </c>
      <c r="C1439" t="s">
        <v>4732</v>
      </c>
      <c r="D1439" t="s">
        <v>7814</v>
      </c>
      <c r="E1439" t="s">
        <v>6036</v>
      </c>
    </row>
    <row r="1440" spans="1:5" ht="15.75" x14ac:dyDescent="0.25">
      <c r="A1440" s="1" t="s">
        <v>932</v>
      </c>
      <c r="B1440" s="1" t="s">
        <v>3823</v>
      </c>
      <c r="C1440" t="s">
        <v>4732</v>
      </c>
      <c r="D1440" t="s">
        <v>7343</v>
      </c>
      <c r="E1440" t="s">
        <v>6037</v>
      </c>
    </row>
    <row r="1441" spans="1:5" ht="15.75" x14ac:dyDescent="0.25">
      <c r="A1441" s="1" t="s">
        <v>931</v>
      </c>
      <c r="B1441" s="1" t="s">
        <v>3824</v>
      </c>
      <c r="C1441" t="s">
        <v>4732</v>
      </c>
      <c r="D1441" t="s">
        <v>7815</v>
      </c>
      <c r="E1441" t="s">
        <v>6038</v>
      </c>
    </row>
    <row r="1442" spans="1:5" ht="15.75" x14ac:dyDescent="0.25">
      <c r="A1442" s="1" t="s">
        <v>930</v>
      </c>
      <c r="B1442" s="1" t="s">
        <v>3825</v>
      </c>
      <c r="C1442" t="s">
        <v>4732</v>
      </c>
      <c r="D1442" t="s">
        <v>7816</v>
      </c>
      <c r="E1442" t="s">
        <v>4876</v>
      </c>
    </row>
    <row r="1443" spans="1:5" ht="15.75" x14ac:dyDescent="0.25">
      <c r="A1443" s="1" t="s">
        <v>929</v>
      </c>
      <c r="B1443" s="1" t="s">
        <v>3826</v>
      </c>
      <c r="C1443" t="s">
        <v>6737</v>
      </c>
      <c r="D1443" t="s">
        <v>6808</v>
      </c>
      <c r="E1443" t="s">
        <v>6039</v>
      </c>
    </row>
    <row r="1444" spans="1:5" ht="15.75" x14ac:dyDescent="0.25">
      <c r="A1444" s="1" t="s">
        <v>928</v>
      </c>
      <c r="B1444" s="1" t="s">
        <v>3827</v>
      </c>
      <c r="C1444" t="s">
        <v>4732</v>
      </c>
      <c r="D1444" t="s">
        <v>7133</v>
      </c>
      <c r="E1444" t="s">
        <v>6040</v>
      </c>
    </row>
    <row r="1445" spans="1:5" ht="15.75" x14ac:dyDescent="0.25">
      <c r="A1445" s="1" t="s">
        <v>927</v>
      </c>
      <c r="B1445" s="1" t="s">
        <v>3828</v>
      </c>
      <c r="C1445" t="s">
        <v>4732</v>
      </c>
      <c r="D1445" t="s">
        <v>7817</v>
      </c>
      <c r="E1445" t="s">
        <v>4739</v>
      </c>
    </row>
    <row r="1446" spans="1:5" ht="15.75" x14ac:dyDescent="0.25">
      <c r="A1446" s="1" t="s">
        <v>926</v>
      </c>
      <c r="B1446" s="1" t="s">
        <v>3829</v>
      </c>
      <c r="C1446" t="s">
        <v>6737</v>
      </c>
      <c r="D1446" t="s">
        <v>7818</v>
      </c>
      <c r="E1446" t="s">
        <v>6041</v>
      </c>
    </row>
    <row r="1447" spans="1:5" ht="15.75" x14ac:dyDescent="0.25">
      <c r="A1447" s="1" t="s">
        <v>925</v>
      </c>
      <c r="B1447" s="1" t="s">
        <v>3830</v>
      </c>
      <c r="C1447" t="s">
        <v>4732</v>
      </c>
      <c r="D1447" t="s">
        <v>7819</v>
      </c>
      <c r="E1447" t="s">
        <v>4800</v>
      </c>
    </row>
    <row r="1448" spans="1:5" ht="15.75" x14ac:dyDescent="0.25">
      <c r="A1448" s="1" t="s">
        <v>924</v>
      </c>
      <c r="B1448" s="1" t="s">
        <v>3831</v>
      </c>
      <c r="C1448" t="s">
        <v>4732</v>
      </c>
      <c r="D1448" t="s">
        <v>7401</v>
      </c>
      <c r="E1448" t="s">
        <v>6042</v>
      </c>
    </row>
    <row r="1449" spans="1:5" ht="15.75" x14ac:dyDescent="0.25">
      <c r="A1449" s="1" t="s">
        <v>923</v>
      </c>
      <c r="B1449" s="1" t="s">
        <v>3832</v>
      </c>
      <c r="C1449" t="s">
        <v>4732</v>
      </c>
      <c r="D1449" t="s">
        <v>7820</v>
      </c>
      <c r="E1449" t="s">
        <v>6043</v>
      </c>
    </row>
    <row r="1450" spans="1:5" ht="15.75" x14ac:dyDescent="0.25">
      <c r="A1450" s="1" t="s">
        <v>922</v>
      </c>
      <c r="B1450" s="1" t="s">
        <v>3833</v>
      </c>
      <c r="C1450" t="s">
        <v>4732</v>
      </c>
      <c r="D1450" t="s">
        <v>7821</v>
      </c>
      <c r="E1450" t="s">
        <v>6044</v>
      </c>
    </row>
    <row r="1451" spans="1:5" ht="15.75" x14ac:dyDescent="0.25">
      <c r="A1451" s="1" t="s">
        <v>921</v>
      </c>
      <c r="B1451" s="1" t="s">
        <v>3834</v>
      </c>
      <c r="C1451" t="s">
        <v>4732</v>
      </c>
      <c r="D1451" t="s">
        <v>7822</v>
      </c>
      <c r="E1451" t="s">
        <v>6045</v>
      </c>
    </row>
    <row r="1452" spans="1:5" ht="15.75" x14ac:dyDescent="0.25">
      <c r="A1452" s="1" t="s">
        <v>920</v>
      </c>
      <c r="B1452" s="1" t="s">
        <v>3835</v>
      </c>
      <c r="C1452" t="s">
        <v>6737</v>
      </c>
      <c r="D1452" t="s">
        <v>7823</v>
      </c>
      <c r="E1452" t="s">
        <v>6046</v>
      </c>
    </row>
    <row r="1453" spans="1:5" ht="15.75" x14ac:dyDescent="0.25">
      <c r="A1453" s="1" t="s">
        <v>919</v>
      </c>
      <c r="B1453" s="1" t="s">
        <v>3836</v>
      </c>
      <c r="C1453" t="s">
        <v>6737</v>
      </c>
      <c r="D1453" t="s">
        <v>6761</v>
      </c>
      <c r="E1453" t="s">
        <v>6047</v>
      </c>
    </row>
    <row r="1454" spans="1:5" ht="15.75" x14ac:dyDescent="0.25">
      <c r="A1454" s="1" t="s">
        <v>918</v>
      </c>
      <c r="B1454" s="1" t="s">
        <v>3837</v>
      </c>
      <c r="C1454" t="s">
        <v>6737</v>
      </c>
      <c r="D1454" t="s">
        <v>7345</v>
      </c>
      <c r="E1454" t="s">
        <v>6048</v>
      </c>
    </row>
    <row r="1455" spans="1:5" ht="15.75" x14ac:dyDescent="0.25">
      <c r="A1455" s="1" t="s">
        <v>917</v>
      </c>
      <c r="B1455" s="1" t="s">
        <v>3838</v>
      </c>
      <c r="C1455" t="s">
        <v>6737</v>
      </c>
      <c r="D1455" t="s">
        <v>7824</v>
      </c>
      <c r="E1455" t="s">
        <v>6049</v>
      </c>
    </row>
    <row r="1456" spans="1:5" ht="15.75" x14ac:dyDescent="0.25">
      <c r="A1456" s="1" t="s">
        <v>916</v>
      </c>
      <c r="B1456" s="1" t="s">
        <v>3839</v>
      </c>
      <c r="C1456" t="s">
        <v>6737</v>
      </c>
      <c r="D1456" t="s">
        <v>7825</v>
      </c>
      <c r="E1456" t="s">
        <v>6050</v>
      </c>
    </row>
    <row r="1457" spans="1:5" ht="15.75" x14ac:dyDescent="0.25">
      <c r="A1457" s="1" t="s">
        <v>915</v>
      </c>
      <c r="B1457" s="1" t="s">
        <v>3840</v>
      </c>
      <c r="C1457" t="s">
        <v>6737</v>
      </c>
      <c r="D1457" t="s">
        <v>7826</v>
      </c>
      <c r="E1457" t="s">
        <v>5076</v>
      </c>
    </row>
    <row r="1458" spans="1:5" ht="15.75" x14ac:dyDescent="0.25">
      <c r="A1458" s="1" t="s">
        <v>914</v>
      </c>
      <c r="B1458" s="1" t="s">
        <v>3841</v>
      </c>
      <c r="C1458" t="s">
        <v>4732</v>
      </c>
      <c r="D1458" t="s">
        <v>7827</v>
      </c>
      <c r="E1458" t="s">
        <v>6051</v>
      </c>
    </row>
    <row r="1459" spans="1:5" ht="15.75" x14ac:dyDescent="0.25">
      <c r="A1459" s="1" t="s">
        <v>913</v>
      </c>
      <c r="B1459" s="1" t="s">
        <v>3842</v>
      </c>
      <c r="C1459" t="s">
        <v>4732</v>
      </c>
      <c r="D1459" t="s">
        <v>5026</v>
      </c>
      <c r="E1459" t="s">
        <v>6052</v>
      </c>
    </row>
    <row r="1460" spans="1:5" ht="15.75" x14ac:dyDescent="0.25">
      <c r="A1460" s="1" t="s">
        <v>912</v>
      </c>
      <c r="B1460" s="1" t="s">
        <v>3843</v>
      </c>
      <c r="C1460" t="s">
        <v>6737</v>
      </c>
      <c r="D1460" t="s">
        <v>7828</v>
      </c>
      <c r="E1460" t="s">
        <v>6053</v>
      </c>
    </row>
    <row r="1461" spans="1:5" ht="15.75" x14ac:dyDescent="0.25">
      <c r="A1461" s="1" t="s">
        <v>911</v>
      </c>
      <c r="B1461" s="1" t="s">
        <v>3844</v>
      </c>
      <c r="C1461" t="s">
        <v>6737</v>
      </c>
      <c r="D1461" t="s">
        <v>7829</v>
      </c>
      <c r="E1461" t="s">
        <v>5482</v>
      </c>
    </row>
    <row r="1462" spans="1:5" ht="15.75" x14ac:dyDescent="0.25">
      <c r="A1462" s="1" t="s">
        <v>910</v>
      </c>
      <c r="B1462" s="1" t="s">
        <v>3845</v>
      </c>
      <c r="C1462" t="s">
        <v>4732</v>
      </c>
      <c r="D1462" t="s">
        <v>7157</v>
      </c>
      <c r="E1462" t="s">
        <v>5017</v>
      </c>
    </row>
    <row r="1463" spans="1:5" ht="15.75" x14ac:dyDescent="0.25">
      <c r="A1463" s="1" t="s">
        <v>909</v>
      </c>
      <c r="B1463" s="1" t="s">
        <v>3846</v>
      </c>
      <c r="C1463" t="s">
        <v>4732</v>
      </c>
      <c r="D1463" t="s">
        <v>7830</v>
      </c>
      <c r="E1463" t="s">
        <v>4956</v>
      </c>
    </row>
    <row r="1464" spans="1:5" ht="15.75" x14ac:dyDescent="0.25">
      <c r="A1464" s="1" t="s">
        <v>908</v>
      </c>
      <c r="B1464" s="1" t="s">
        <v>3847</v>
      </c>
      <c r="C1464" t="s">
        <v>6737</v>
      </c>
      <c r="D1464" t="s">
        <v>6951</v>
      </c>
      <c r="E1464" t="s">
        <v>6054</v>
      </c>
    </row>
    <row r="1465" spans="1:5" ht="15.75" x14ac:dyDescent="0.25">
      <c r="A1465" s="1" t="s">
        <v>907</v>
      </c>
      <c r="B1465" s="1" t="s">
        <v>3848</v>
      </c>
      <c r="C1465" t="s">
        <v>6737</v>
      </c>
      <c r="D1465" t="s">
        <v>7831</v>
      </c>
      <c r="E1465" t="s">
        <v>6055</v>
      </c>
    </row>
    <row r="1466" spans="1:5" ht="15.75" x14ac:dyDescent="0.25">
      <c r="A1466" s="1" t="s">
        <v>906</v>
      </c>
      <c r="B1466" s="1" t="s">
        <v>3849</v>
      </c>
      <c r="C1466" t="s">
        <v>4732</v>
      </c>
      <c r="D1466" t="s">
        <v>7832</v>
      </c>
      <c r="E1466" t="s">
        <v>4998</v>
      </c>
    </row>
    <row r="1467" spans="1:5" ht="15.75" x14ac:dyDescent="0.25">
      <c r="A1467" s="1" t="s">
        <v>905</v>
      </c>
      <c r="B1467" s="1" t="s">
        <v>3850</v>
      </c>
      <c r="C1467" t="s">
        <v>6737</v>
      </c>
      <c r="D1467" t="s">
        <v>7833</v>
      </c>
      <c r="E1467" t="s">
        <v>4733</v>
      </c>
    </row>
    <row r="1468" spans="1:5" ht="15.75" x14ac:dyDescent="0.25">
      <c r="A1468" s="1" t="s">
        <v>904</v>
      </c>
      <c r="B1468" s="1" t="s">
        <v>3851</v>
      </c>
      <c r="C1468" t="s">
        <v>6737</v>
      </c>
      <c r="D1468" t="s">
        <v>7834</v>
      </c>
      <c r="E1468" t="s">
        <v>6056</v>
      </c>
    </row>
    <row r="1469" spans="1:5" ht="15.75" x14ac:dyDescent="0.25">
      <c r="A1469" s="1" t="s">
        <v>903</v>
      </c>
      <c r="B1469" s="1" t="s">
        <v>3852</v>
      </c>
      <c r="C1469" t="s">
        <v>6737</v>
      </c>
      <c r="D1469" t="s">
        <v>7835</v>
      </c>
      <c r="E1469" t="s">
        <v>6057</v>
      </c>
    </row>
    <row r="1470" spans="1:5" ht="15.75" x14ac:dyDescent="0.25">
      <c r="A1470" s="1" t="s">
        <v>902</v>
      </c>
      <c r="B1470" s="1" t="s">
        <v>3853</v>
      </c>
      <c r="C1470" t="s">
        <v>6737</v>
      </c>
      <c r="D1470" t="s">
        <v>6261</v>
      </c>
      <c r="E1470" t="s">
        <v>6058</v>
      </c>
    </row>
    <row r="1471" spans="1:5" ht="15.75" x14ac:dyDescent="0.25">
      <c r="A1471" s="1" t="s">
        <v>901</v>
      </c>
      <c r="B1471" s="1" t="s">
        <v>3854</v>
      </c>
      <c r="C1471" t="s">
        <v>4732</v>
      </c>
      <c r="D1471" t="s">
        <v>7836</v>
      </c>
      <c r="E1471" t="s">
        <v>6059</v>
      </c>
    </row>
    <row r="1472" spans="1:5" ht="15.75" x14ac:dyDescent="0.25">
      <c r="A1472" s="1" t="s">
        <v>900</v>
      </c>
      <c r="B1472" s="1" t="s">
        <v>3855</v>
      </c>
      <c r="C1472" t="s">
        <v>6737</v>
      </c>
      <c r="D1472" t="s">
        <v>7837</v>
      </c>
      <c r="E1472" t="s">
        <v>6060</v>
      </c>
    </row>
    <row r="1473" spans="1:5" ht="15.75" x14ac:dyDescent="0.25">
      <c r="A1473" s="1" t="s">
        <v>899</v>
      </c>
      <c r="B1473" s="1" t="s">
        <v>3856</v>
      </c>
      <c r="C1473" t="s">
        <v>4732</v>
      </c>
      <c r="D1473" t="s">
        <v>7366</v>
      </c>
      <c r="E1473" t="s">
        <v>6061</v>
      </c>
    </row>
    <row r="1474" spans="1:5" ht="15.75" x14ac:dyDescent="0.25">
      <c r="A1474" s="1" t="s">
        <v>898</v>
      </c>
      <c r="B1474" s="1" t="s">
        <v>3857</v>
      </c>
      <c r="C1474" t="s">
        <v>6737</v>
      </c>
      <c r="D1474" t="s">
        <v>7309</v>
      </c>
      <c r="E1474" t="s">
        <v>6062</v>
      </c>
    </row>
    <row r="1475" spans="1:5" ht="15.75" x14ac:dyDescent="0.25">
      <c r="A1475" s="1" t="s">
        <v>897</v>
      </c>
      <c r="B1475" s="1" t="s">
        <v>3858</v>
      </c>
      <c r="C1475" t="s">
        <v>6737</v>
      </c>
      <c r="D1475" t="s">
        <v>7838</v>
      </c>
      <c r="E1475" t="s">
        <v>6063</v>
      </c>
    </row>
    <row r="1476" spans="1:5" ht="15.75" x14ac:dyDescent="0.25">
      <c r="A1476" s="1" t="s">
        <v>896</v>
      </c>
      <c r="B1476" s="1" t="s">
        <v>3859</v>
      </c>
      <c r="C1476" t="s">
        <v>4732</v>
      </c>
      <c r="D1476" t="s">
        <v>7839</v>
      </c>
      <c r="E1476" t="s">
        <v>6064</v>
      </c>
    </row>
    <row r="1477" spans="1:5" ht="15.75" x14ac:dyDescent="0.25">
      <c r="A1477" s="1" t="s">
        <v>895</v>
      </c>
      <c r="B1477" s="1" t="s">
        <v>3860</v>
      </c>
      <c r="C1477" t="s">
        <v>6737</v>
      </c>
      <c r="D1477" t="s">
        <v>7840</v>
      </c>
      <c r="E1477" t="s">
        <v>6065</v>
      </c>
    </row>
    <row r="1478" spans="1:5" ht="15.75" x14ac:dyDescent="0.25">
      <c r="A1478" s="1" t="s">
        <v>894</v>
      </c>
      <c r="B1478" s="1" t="s">
        <v>3861</v>
      </c>
      <c r="C1478" t="s">
        <v>4732</v>
      </c>
      <c r="D1478" t="s">
        <v>7718</v>
      </c>
      <c r="E1478" t="s">
        <v>6066</v>
      </c>
    </row>
    <row r="1479" spans="1:5" ht="15.75" x14ac:dyDescent="0.25">
      <c r="A1479" s="1" t="s">
        <v>893</v>
      </c>
      <c r="B1479" s="1" t="s">
        <v>3862</v>
      </c>
      <c r="C1479" t="s">
        <v>6737</v>
      </c>
      <c r="D1479" t="s">
        <v>7841</v>
      </c>
      <c r="E1479" t="s">
        <v>6067</v>
      </c>
    </row>
    <row r="1480" spans="1:5" ht="15.75" x14ac:dyDescent="0.25">
      <c r="A1480" s="1" t="s">
        <v>892</v>
      </c>
      <c r="B1480" s="1" t="s">
        <v>3863</v>
      </c>
      <c r="C1480" t="s">
        <v>6737</v>
      </c>
      <c r="D1480" t="s">
        <v>7842</v>
      </c>
      <c r="E1480" t="s">
        <v>6068</v>
      </c>
    </row>
    <row r="1481" spans="1:5" ht="15.75" x14ac:dyDescent="0.25">
      <c r="A1481" s="1" t="s">
        <v>891</v>
      </c>
      <c r="B1481" s="1" t="s">
        <v>3864</v>
      </c>
      <c r="C1481" t="s">
        <v>4732</v>
      </c>
      <c r="D1481" t="s">
        <v>7843</v>
      </c>
      <c r="E1481" t="s">
        <v>6069</v>
      </c>
    </row>
    <row r="1482" spans="1:5" ht="15.75" x14ac:dyDescent="0.25">
      <c r="A1482" s="1" t="s">
        <v>890</v>
      </c>
      <c r="B1482" s="1" t="s">
        <v>3865</v>
      </c>
      <c r="C1482" t="s">
        <v>6737</v>
      </c>
      <c r="D1482" t="s">
        <v>6968</v>
      </c>
      <c r="E1482" t="s">
        <v>6070</v>
      </c>
    </row>
    <row r="1483" spans="1:5" ht="15.75" x14ac:dyDescent="0.25">
      <c r="A1483" s="1" t="s">
        <v>889</v>
      </c>
      <c r="B1483" s="1" t="s">
        <v>3866</v>
      </c>
      <c r="C1483" t="s">
        <v>4732</v>
      </c>
      <c r="D1483" t="s">
        <v>7844</v>
      </c>
      <c r="E1483" t="s">
        <v>5963</v>
      </c>
    </row>
    <row r="1484" spans="1:5" ht="15.75" x14ac:dyDescent="0.25">
      <c r="A1484" s="1" t="s">
        <v>888</v>
      </c>
      <c r="B1484" s="1" t="s">
        <v>3867</v>
      </c>
      <c r="C1484" t="s">
        <v>6737</v>
      </c>
      <c r="D1484" t="s">
        <v>7845</v>
      </c>
      <c r="E1484" t="s">
        <v>6071</v>
      </c>
    </row>
    <row r="1485" spans="1:5" ht="15.75" x14ac:dyDescent="0.25">
      <c r="A1485" s="1" t="s">
        <v>887</v>
      </c>
      <c r="B1485" s="1" t="s">
        <v>3868</v>
      </c>
      <c r="C1485" t="s">
        <v>4732</v>
      </c>
      <c r="D1485" t="s">
        <v>6113</v>
      </c>
      <c r="E1485" t="s">
        <v>6072</v>
      </c>
    </row>
    <row r="1486" spans="1:5" ht="15.75" x14ac:dyDescent="0.25">
      <c r="A1486" s="1" t="s">
        <v>886</v>
      </c>
      <c r="B1486" s="1" t="s">
        <v>3869</v>
      </c>
      <c r="C1486" t="s">
        <v>4732</v>
      </c>
      <c r="D1486" t="s">
        <v>7846</v>
      </c>
      <c r="E1486" t="s">
        <v>6073</v>
      </c>
    </row>
    <row r="1487" spans="1:5" ht="15.75" x14ac:dyDescent="0.25">
      <c r="A1487" s="1" t="s">
        <v>885</v>
      </c>
      <c r="B1487" s="1" t="s">
        <v>3870</v>
      </c>
      <c r="C1487" t="s">
        <v>4732</v>
      </c>
      <c r="D1487" t="s">
        <v>7847</v>
      </c>
      <c r="E1487" t="s">
        <v>6074</v>
      </c>
    </row>
    <row r="1488" spans="1:5" ht="15.75" x14ac:dyDescent="0.25">
      <c r="A1488" s="1" t="s">
        <v>884</v>
      </c>
      <c r="B1488" s="1" t="s">
        <v>3871</v>
      </c>
      <c r="C1488" t="s">
        <v>4732</v>
      </c>
      <c r="D1488" t="s">
        <v>7848</v>
      </c>
      <c r="E1488" t="s">
        <v>6075</v>
      </c>
    </row>
    <row r="1489" spans="1:5" ht="15.75" x14ac:dyDescent="0.25">
      <c r="A1489" s="1" t="s">
        <v>883</v>
      </c>
      <c r="B1489" s="1" t="s">
        <v>3872</v>
      </c>
      <c r="C1489" t="s">
        <v>6737</v>
      </c>
      <c r="D1489" t="s">
        <v>7849</v>
      </c>
      <c r="E1489" t="s">
        <v>5639</v>
      </c>
    </row>
    <row r="1490" spans="1:5" ht="15.75" x14ac:dyDescent="0.25">
      <c r="A1490" s="1" t="s">
        <v>882</v>
      </c>
      <c r="B1490" s="1" t="s">
        <v>3873</v>
      </c>
      <c r="C1490" t="s">
        <v>4732</v>
      </c>
      <c r="D1490" t="s">
        <v>7850</v>
      </c>
      <c r="E1490" t="s">
        <v>6076</v>
      </c>
    </row>
    <row r="1491" spans="1:5" ht="15.75" x14ac:dyDescent="0.25">
      <c r="A1491" s="1" t="s">
        <v>881</v>
      </c>
      <c r="B1491" s="1" t="s">
        <v>3874</v>
      </c>
      <c r="C1491" t="s">
        <v>4732</v>
      </c>
      <c r="D1491" t="s">
        <v>7851</v>
      </c>
      <c r="E1491" t="s">
        <v>6077</v>
      </c>
    </row>
    <row r="1492" spans="1:5" ht="15.75" x14ac:dyDescent="0.25">
      <c r="A1492" s="1" t="s">
        <v>880</v>
      </c>
      <c r="B1492" s="1" t="s">
        <v>3875</v>
      </c>
      <c r="C1492" t="s">
        <v>4732</v>
      </c>
      <c r="D1492" t="s">
        <v>7852</v>
      </c>
      <c r="E1492" t="s">
        <v>6078</v>
      </c>
    </row>
    <row r="1493" spans="1:5" ht="15.75" x14ac:dyDescent="0.25">
      <c r="A1493" s="1" t="s">
        <v>879</v>
      </c>
      <c r="B1493" s="1" t="s">
        <v>3876</v>
      </c>
      <c r="C1493" t="s">
        <v>6737</v>
      </c>
      <c r="D1493" t="s">
        <v>7853</v>
      </c>
      <c r="E1493" t="s">
        <v>6079</v>
      </c>
    </row>
    <row r="1494" spans="1:5" ht="15.75" x14ac:dyDescent="0.25">
      <c r="A1494" s="1" t="s">
        <v>878</v>
      </c>
      <c r="B1494" s="1" t="s">
        <v>3877</v>
      </c>
      <c r="C1494" t="s">
        <v>6737</v>
      </c>
      <c r="D1494" t="s">
        <v>7854</v>
      </c>
      <c r="E1494" t="s">
        <v>6080</v>
      </c>
    </row>
    <row r="1495" spans="1:5" ht="15.75" x14ac:dyDescent="0.25">
      <c r="A1495" s="1" t="s">
        <v>877</v>
      </c>
      <c r="B1495" s="1" t="s">
        <v>3878</v>
      </c>
      <c r="C1495" t="s">
        <v>4732</v>
      </c>
      <c r="D1495" t="s">
        <v>7855</v>
      </c>
      <c r="E1495" t="s">
        <v>6081</v>
      </c>
    </row>
    <row r="1496" spans="1:5" ht="15.75" x14ac:dyDescent="0.25">
      <c r="A1496" s="1" t="s">
        <v>876</v>
      </c>
      <c r="B1496" s="1" t="s">
        <v>3879</v>
      </c>
      <c r="C1496" t="s">
        <v>6737</v>
      </c>
      <c r="D1496" t="s">
        <v>7856</v>
      </c>
      <c r="E1496" t="s">
        <v>6082</v>
      </c>
    </row>
    <row r="1497" spans="1:5" ht="15.75" x14ac:dyDescent="0.25">
      <c r="A1497" s="1" t="s">
        <v>875</v>
      </c>
      <c r="B1497" s="1" t="s">
        <v>3880</v>
      </c>
      <c r="C1497" t="s">
        <v>6737</v>
      </c>
      <c r="D1497" t="s">
        <v>7857</v>
      </c>
      <c r="E1497" t="s">
        <v>6083</v>
      </c>
    </row>
    <row r="1498" spans="1:5" ht="15.75" x14ac:dyDescent="0.25">
      <c r="A1498" s="1" t="s">
        <v>874</v>
      </c>
      <c r="B1498" s="1" t="s">
        <v>3881</v>
      </c>
      <c r="C1498" t="s">
        <v>6737</v>
      </c>
      <c r="D1498" t="s">
        <v>7858</v>
      </c>
      <c r="E1498" t="s">
        <v>6084</v>
      </c>
    </row>
    <row r="1499" spans="1:5" ht="15.75" x14ac:dyDescent="0.25">
      <c r="A1499" s="1" t="s">
        <v>873</v>
      </c>
      <c r="B1499" s="1" t="s">
        <v>3882</v>
      </c>
      <c r="C1499" t="s">
        <v>6737</v>
      </c>
      <c r="D1499" t="s">
        <v>6285</v>
      </c>
      <c r="E1499" t="s">
        <v>6085</v>
      </c>
    </row>
    <row r="1500" spans="1:5" ht="15.75" x14ac:dyDescent="0.25">
      <c r="A1500" s="1" t="s">
        <v>872</v>
      </c>
      <c r="B1500" s="1" t="s">
        <v>3883</v>
      </c>
      <c r="C1500" t="s">
        <v>4732</v>
      </c>
      <c r="D1500" t="s">
        <v>7859</v>
      </c>
      <c r="E1500" t="s">
        <v>6086</v>
      </c>
    </row>
    <row r="1501" spans="1:5" ht="15.75" x14ac:dyDescent="0.25">
      <c r="A1501" s="1" t="s">
        <v>871</v>
      </c>
      <c r="B1501" s="1" t="s">
        <v>3884</v>
      </c>
      <c r="C1501" t="s">
        <v>4732</v>
      </c>
      <c r="D1501" t="s">
        <v>7272</v>
      </c>
      <c r="E1501" t="s">
        <v>6087</v>
      </c>
    </row>
    <row r="1502" spans="1:5" ht="15.75" x14ac:dyDescent="0.25">
      <c r="A1502" s="1" t="s">
        <v>870</v>
      </c>
      <c r="B1502" s="1" t="s">
        <v>3885</v>
      </c>
      <c r="C1502" t="s">
        <v>7129</v>
      </c>
      <c r="D1502" t="s">
        <v>7860</v>
      </c>
      <c r="E1502" t="s">
        <v>6088</v>
      </c>
    </row>
    <row r="1503" spans="1:5" ht="15.75" x14ac:dyDescent="0.25">
      <c r="A1503" s="1" t="s">
        <v>869</v>
      </c>
      <c r="B1503" s="1" t="s">
        <v>3886</v>
      </c>
      <c r="C1503" t="s">
        <v>4732</v>
      </c>
      <c r="D1503" t="s">
        <v>7258</v>
      </c>
      <c r="E1503" t="s">
        <v>6089</v>
      </c>
    </row>
    <row r="1504" spans="1:5" ht="15.75" x14ac:dyDescent="0.25">
      <c r="A1504" s="1" t="s">
        <v>868</v>
      </c>
      <c r="B1504" s="1" t="s">
        <v>3887</v>
      </c>
      <c r="C1504" t="s">
        <v>4732</v>
      </c>
      <c r="D1504" t="s">
        <v>7861</v>
      </c>
      <c r="E1504" t="s">
        <v>6090</v>
      </c>
    </row>
    <row r="1505" spans="1:5" ht="15.75" x14ac:dyDescent="0.25">
      <c r="A1505" s="1" t="s">
        <v>867</v>
      </c>
      <c r="B1505" s="1" t="s">
        <v>3888</v>
      </c>
      <c r="C1505" t="s">
        <v>6737</v>
      </c>
      <c r="D1505" t="s">
        <v>7862</v>
      </c>
      <c r="E1505" t="s">
        <v>5573</v>
      </c>
    </row>
    <row r="1506" spans="1:5" ht="15.75" x14ac:dyDescent="0.25">
      <c r="A1506" s="1" t="s">
        <v>866</v>
      </c>
      <c r="B1506" s="1" t="s">
        <v>3889</v>
      </c>
      <c r="C1506" t="s">
        <v>6737</v>
      </c>
      <c r="D1506" t="s">
        <v>7863</v>
      </c>
      <c r="E1506" t="s">
        <v>6091</v>
      </c>
    </row>
    <row r="1507" spans="1:5" ht="15.75" x14ac:dyDescent="0.25">
      <c r="A1507" s="1" t="s">
        <v>865</v>
      </c>
      <c r="B1507" s="1" t="s">
        <v>3890</v>
      </c>
      <c r="C1507" t="s">
        <v>4732</v>
      </c>
      <c r="D1507" t="s">
        <v>7864</v>
      </c>
      <c r="E1507" t="s">
        <v>6092</v>
      </c>
    </row>
    <row r="1508" spans="1:5" ht="15.75" x14ac:dyDescent="0.25">
      <c r="A1508" s="1" t="s">
        <v>864</v>
      </c>
      <c r="B1508" s="1" t="s">
        <v>3891</v>
      </c>
      <c r="C1508" t="s">
        <v>6737</v>
      </c>
      <c r="D1508" t="s">
        <v>7783</v>
      </c>
      <c r="E1508" t="s">
        <v>6093</v>
      </c>
    </row>
    <row r="1509" spans="1:5" ht="15.75" x14ac:dyDescent="0.25">
      <c r="A1509" s="1" t="s">
        <v>863</v>
      </c>
      <c r="B1509" s="1" t="s">
        <v>3892</v>
      </c>
      <c r="C1509" t="s">
        <v>6737</v>
      </c>
      <c r="D1509" t="s">
        <v>7865</v>
      </c>
      <c r="E1509" t="s">
        <v>5500</v>
      </c>
    </row>
    <row r="1510" spans="1:5" ht="15.75" x14ac:dyDescent="0.25">
      <c r="A1510" s="1" t="s">
        <v>862</v>
      </c>
      <c r="B1510" s="1" t="s">
        <v>3893</v>
      </c>
      <c r="C1510" t="s">
        <v>6737</v>
      </c>
      <c r="D1510" t="s">
        <v>6900</v>
      </c>
      <c r="E1510" t="s">
        <v>4898</v>
      </c>
    </row>
    <row r="1511" spans="1:5" ht="15.75" x14ac:dyDescent="0.25">
      <c r="A1511" s="1" t="s">
        <v>861</v>
      </c>
      <c r="B1511" s="1" t="s">
        <v>3894</v>
      </c>
      <c r="C1511" t="s">
        <v>4732</v>
      </c>
      <c r="D1511" t="s">
        <v>7866</v>
      </c>
      <c r="E1511" t="s">
        <v>6094</v>
      </c>
    </row>
    <row r="1512" spans="1:5" ht="15.75" x14ac:dyDescent="0.25">
      <c r="A1512" s="1" t="s">
        <v>860</v>
      </c>
      <c r="B1512" s="1" t="s">
        <v>3895</v>
      </c>
      <c r="C1512" t="s">
        <v>6737</v>
      </c>
      <c r="D1512" t="s">
        <v>6869</v>
      </c>
      <c r="E1512" t="s">
        <v>6095</v>
      </c>
    </row>
    <row r="1513" spans="1:5" ht="15.75" x14ac:dyDescent="0.25">
      <c r="A1513" s="1" t="s">
        <v>859</v>
      </c>
      <c r="B1513" s="1" t="s">
        <v>3896</v>
      </c>
      <c r="C1513" t="s">
        <v>6737</v>
      </c>
      <c r="D1513" t="s">
        <v>7867</v>
      </c>
      <c r="E1513" t="s">
        <v>6096</v>
      </c>
    </row>
    <row r="1514" spans="1:5" ht="15.75" x14ac:dyDescent="0.25">
      <c r="A1514" s="1" t="s">
        <v>858</v>
      </c>
      <c r="B1514" s="1" t="s">
        <v>3897</v>
      </c>
      <c r="C1514" t="s">
        <v>4732</v>
      </c>
      <c r="D1514" t="s">
        <v>7868</v>
      </c>
      <c r="E1514" t="s">
        <v>6097</v>
      </c>
    </row>
    <row r="1515" spans="1:5" ht="15.75" x14ac:dyDescent="0.25">
      <c r="A1515" s="1" t="s">
        <v>857</v>
      </c>
      <c r="B1515" s="1" t="s">
        <v>3898</v>
      </c>
      <c r="C1515" t="s">
        <v>6737</v>
      </c>
      <c r="D1515" t="s">
        <v>7869</v>
      </c>
      <c r="E1515" t="s">
        <v>6098</v>
      </c>
    </row>
    <row r="1516" spans="1:5" ht="15.75" x14ac:dyDescent="0.25">
      <c r="A1516" s="1" t="s">
        <v>856</v>
      </c>
      <c r="B1516" s="1" t="s">
        <v>3899</v>
      </c>
      <c r="C1516" t="s">
        <v>6737</v>
      </c>
      <c r="D1516" t="s">
        <v>6869</v>
      </c>
      <c r="E1516" t="s">
        <v>6099</v>
      </c>
    </row>
    <row r="1517" spans="1:5" ht="15.75" x14ac:dyDescent="0.25">
      <c r="A1517" s="1" t="s">
        <v>855</v>
      </c>
      <c r="B1517" s="1" t="s">
        <v>3900</v>
      </c>
      <c r="C1517" t="s">
        <v>6737</v>
      </c>
      <c r="D1517" t="s">
        <v>6425</v>
      </c>
      <c r="E1517" t="s">
        <v>6100</v>
      </c>
    </row>
    <row r="1518" spans="1:5" ht="15.75" x14ac:dyDescent="0.25">
      <c r="A1518" s="1" t="s">
        <v>854</v>
      </c>
      <c r="B1518" s="1" t="s">
        <v>3901</v>
      </c>
      <c r="C1518" t="s">
        <v>4732</v>
      </c>
      <c r="D1518" t="s">
        <v>7870</v>
      </c>
      <c r="E1518" t="s">
        <v>6101</v>
      </c>
    </row>
    <row r="1519" spans="1:5" ht="15.75" x14ac:dyDescent="0.25">
      <c r="A1519" s="1" t="s">
        <v>853</v>
      </c>
      <c r="B1519" s="1" t="s">
        <v>3902</v>
      </c>
      <c r="C1519" t="s">
        <v>4732</v>
      </c>
      <c r="D1519" t="s">
        <v>7103</v>
      </c>
      <c r="E1519" t="s">
        <v>6102</v>
      </c>
    </row>
    <row r="1520" spans="1:5" ht="15.75" x14ac:dyDescent="0.25">
      <c r="A1520" s="1" t="s">
        <v>852</v>
      </c>
      <c r="B1520" s="1" t="s">
        <v>3903</v>
      </c>
      <c r="C1520" t="s">
        <v>4732</v>
      </c>
      <c r="D1520" t="s">
        <v>7871</v>
      </c>
      <c r="E1520" t="s">
        <v>6103</v>
      </c>
    </row>
    <row r="1521" spans="1:5" ht="15.75" x14ac:dyDescent="0.25">
      <c r="A1521" s="1" t="s">
        <v>851</v>
      </c>
      <c r="B1521" s="1" t="s">
        <v>3904</v>
      </c>
      <c r="C1521" t="s">
        <v>4732</v>
      </c>
      <c r="D1521" t="s">
        <v>7872</v>
      </c>
      <c r="E1521" t="s">
        <v>6104</v>
      </c>
    </row>
    <row r="1522" spans="1:5" ht="15.75" x14ac:dyDescent="0.25">
      <c r="A1522" s="1" t="s">
        <v>850</v>
      </c>
      <c r="B1522" s="1" t="s">
        <v>3905</v>
      </c>
      <c r="C1522" t="s">
        <v>6737</v>
      </c>
      <c r="D1522" t="s">
        <v>7873</v>
      </c>
      <c r="E1522" t="s">
        <v>6105</v>
      </c>
    </row>
    <row r="1523" spans="1:5" ht="15.75" x14ac:dyDescent="0.25">
      <c r="A1523" s="1" t="s">
        <v>849</v>
      </c>
      <c r="B1523" s="1" t="s">
        <v>3906</v>
      </c>
      <c r="C1523" t="s">
        <v>4732</v>
      </c>
      <c r="D1523" t="s">
        <v>7251</v>
      </c>
      <c r="E1523" t="s">
        <v>6106</v>
      </c>
    </row>
    <row r="1524" spans="1:5" ht="15.75" x14ac:dyDescent="0.25">
      <c r="A1524" s="1" t="s">
        <v>848</v>
      </c>
      <c r="B1524" s="1" t="s">
        <v>3907</v>
      </c>
      <c r="C1524" t="s">
        <v>6737</v>
      </c>
      <c r="D1524" t="s">
        <v>7874</v>
      </c>
      <c r="E1524" t="s">
        <v>6107</v>
      </c>
    </row>
    <row r="1525" spans="1:5" ht="15.75" x14ac:dyDescent="0.25">
      <c r="A1525" s="1" t="s">
        <v>847</v>
      </c>
      <c r="B1525" s="1" t="s">
        <v>3908</v>
      </c>
      <c r="C1525" t="s">
        <v>6737</v>
      </c>
      <c r="D1525" t="s">
        <v>6261</v>
      </c>
      <c r="E1525" t="s">
        <v>6108</v>
      </c>
    </row>
    <row r="1526" spans="1:5" ht="15.75" x14ac:dyDescent="0.25">
      <c r="A1526" s="1" t="s">
        <v>846</v>
      </c>
      <c r="B1526" s="1" t="s">
        <v>3909</v>
      </c>
      <c r="C1526" t="s">
        <v>6737</v>
      </c>
      <c r="D1526" t="s">
        <v>7875</v>
      </c>
      <c r="E1526" t="s">
        <v>5549</v>
      </c>
    </row>
    <row r="1527" spans="1:5" ht="15.75" x14ac:dyDescent="0.25">
      <c r="A1527" s="1" t="s">
        <v>845</v>
      </c>
      <c r="B1527" s="1" t="s">
        <v>3910</v>
      </c>
      <c r="C1527" t="s">
        <v>4732</v>
      </c>
      <c r="D1527" t="s">
        <v>7876</v>
      </c>
      <c r="E1527" t="s">
        <v>6109</v>
      </c>
    </row>
    <row r="1528" spans="1:5" ht="15.75" x14ac:dyDescent="0.25">
      <c r="A1528" s="1" t="s">
        <v>844</v>
      </c>
      <c r="B1528" s="1" t="s">
        <v>3911</v>
      </c>
      <c r="C1528" t="s">
        <v>4732</v>
      </c>
      <c r="D1528" t="s">
        <v>7877</v>
      </c>
      <c r="E1528" t="s">
        <v>6110</v>
      </c>
    </row>
    <row r="1529" spans="1:5" ht="15.75" x14ac:dyDescent="0.25">
      <c r="A1529" s="1" t="s">
        <v>843</v>
      </c>
      <c r="B1529" s="1" t="s">
        <v>3912</v>
      </c>
      <c r="C1529" t="s">
        <v>6737</v>
      </c>
      <c r="D1529" t="s">
        <v>7878</v>
      </c>
      <c r="E1529" t="s">
        <v>6111</v>
      </c>
    </row>
    <row r="1530" spans="1:5" ht="15.75" x14ac:dyDescent="0.25">
      <c r="A1530" s="1" t="s">
        <v>842</v>
      </c>
      <c r="B1530" s="1" t="s">
        <v>3913</v>
      </c>
      <c r="C1530" t="s">
        <v>4732</v>
      </c>
      <c r="D1530" t="s">
        <v>7879</v>
      </c>
      <c r="E1530" t="s">
        <v>6112</v>
      </c>
    </row>
    <row r="1531" spans="1:5" ht="15.75" x14ac:dyDescent="0.25">
      <c r="A1531" s="1" t="s">
        <v>841</v>
      </c>
      <c r="B1531" s="1" t="s">
        <v>3914</v>
      </c>
      <c r="C1531" t="s">
        <v>4732</v>
      </c>
      <c r="D1531" t="s">
        <v>6807</v>
      </c>
      <c r="E1531" t="s">
        <v>5020</v>
      </c>
    </row>
    <row r="1532" spans="1:5" ht="15.75" x14ac:dyDescent="0.25">
      <c r="A1532" s="1" t="s">
        <v>840</v>
      </c>
      <c r="B1532" s="1" t="s">
        <v>3915</v>
      </c>
      <c r="C1532" t="s">
        <v>4732</v>
      </c>
      <c r="D1532" t="s">
        <v>7880</v>
      </c>
      <c r="E1532" t="s">
        <v>6113</v>
      </c>
    </row>
    <row r="1533" spans="1:5" ht="15.75" x14ac:dyDescent="0.25">
      <c r="A1533" s="1" t="s">
        <v>839</v>
      </c>
      <c r="B1533" s="1" t="s">
        <v>3916</v>
      </c>
      <c r="C1533" t="s">
        <v>6737</v>
      </c>
      <c r="D1533" t="s">
        <v>7881</v>
      </c>
      <c r="E1533" t="s">
        <v>6114</v>
      </c>
    </row>
    <row r="1534" spans="1:5" ht="15.75" x14ac:dyDescent="0.25">
      <c r="A1534" s="1" t="s">
        <v>838</v>
      </c>
      <c r="B1534" s="1" t="s">
        <v>3917</v>
      </c>
      <c r="C1534" t="s">
        <v>6737</v>
      </c>
      <c r="D1534" t="s">
        <v>7063</v>
      </c>
      <c r="E1534" t="s">
        <v>6115</v>
      </c>
    </row>
    <row r="1535" spans="1:5" ht="15.75" x14ac:dyDescent="0.25">
      <c r="A1535" s="1" t="s">
        <v>837</v>
      </c>
      <c r="B1535" s="1" t="s">
        <v>3918</v>
      </c>
      <c r="C1535" t="s">
        <v>4732</v>
      </c>
      <c r="D1535" t="s">
        <v>6812</v>
      </c>
      <c r="E1535" t="s">
        <v>6116</v>
      </c>
    </row>
    <row r="1536" spans="1:5" ht="15.75" x14ac:dyDescent="0.25">
      <c r="A1536" s="1" t="s">
        <v>836</v>
      </c>
      <c r="B1536" s="1" t="s">
        <v>3919</v>
      </c>
      <c r="C1536" t="s">
        <v>6737</v>
      </c>
      <c r="D1536" t="s">
        <v>6761</v>
      </c>
      <c r="E1536" t="s">
        <v>6117</v>
      </c>
    </row>
    <row r="1537" spans="1:5" ht="15.75" x14ac:dyDescent="0.25">
      <c r="A1537" s="1" t="s">
        <v>835</v>
      </c>
      <c r="B1537" s="1" t="s">
        <v>3920</v>
      </c>
      <c r="C1537" t="s">
        <v>6737</v>
      </c>
      <c r="D1537" t="s">
        <v>5198</v>
      </c>
      <c r="E1537" t="s">
        <v>6118</v>
      </c>
    </row>
    <row r="1538" spans="1:5" ht="15.75" x14ac:dyDescent="0.25">
      <c r="A1538" s="1" t="s">
        <v>834</v>
      </c>
      <c r="B1538" s="1" t="s">
        <v>3921</v>
      </c>
      <c r="C1538" t="s">
        <v>4732</v>
      </c>
      <c r="D1538" t="s">
        <v>7882</v>
      </c>
      <c r="E1538" t="s">
        <v>6119</v>
      </c>
    </row>
    <row r="1539" spans="1:5" ht="15.75" x14ac:dyDescent="0.25">
      <c r="A1539" s="1" t="s">
        <v>833</v>
      </c>
      <c r="B1539" s="1" t="s">
        <v>3922</v>
      </c>
      <c r="C1539" t="s">
        <v>6737</v>
      </c>
      <c r="D1539" t="s">
        <v>6927</v>
      </c>
      <c r="E1539" t="s">
        <v>6120</v>
      </c>
    </row>
    <row r="1540" spans="1:5" ht="15.75" x14ac:dyDescent="0.25">
      <c r="A1540" s="1" t="s">
        <v>832</v>
      </c>
      <c r="B1540" s="1" t="s">
        <v>3923</v>
      </c>
      <c r="C1540" t="s">
        <v>6737</v>
      </c>
      <c r="D1540" t="s">
        <v>7883</v>
      </c>
      <c r="E1540" t="s">
        <v>6121</v>
      </c>
    </row>
    <row r="1541" spans="1:5" ht="15.75" x14ac:dyDescent="0.25">
      <c r="A1541" s="1" t="s">
        <v>831</v>
      </c>
      <c r="B1541" s="1" t="s">
        <v>3924</v>
      </c>
      <c r="C1541" t="s">
        <v>4732</v>
      </c>
      <c r="D1541" t="s">
        <v>7884</v>
      </c>
      <c r="E1541" t="s">
        <v>6122</v>
      </c>
    </row>
    <row r="1542" spans="1:5" ht="15.75" x14ac:dyDescent="0.25">
      <c r="A1542" s="1" t="s">
        <v>830</v>
      </c>
      <c r="B1542" s="1" t="s">
        <v>3925</v>
      </c>
      <c r="C1542" t="s">
        <v>4732</v>
      </c>
      <c r="D1542" t="s">
        <v>7885</v>
      </c>
      <c r="E1542" t="s">
        <v>6123</v>
      </c>
    </row>
    <row r="1543" spans="1:5" ht="15.75" x14ac:dyDescent="0.25">
      <c r="A1543" s="1" t="s">
        <v>829</v>
      </c>
      <c r="B1543" s="1" t="s">
        <v>3926</v>
      </c>
      <c r="C1543" t="s">
        <v>6737</v>
      </c>
      <c r="D1543" t="s">
        <v>7886</v>
      </c>
      <c r="E1543" t="s">
        <v>6124</v>
      </c>
    </row>
    <row r="1544" spans="1:5" ht="15.75" x14ac:dyDescent="0.25">
      <c r="A1544" s="1" t="s">
        <v>828</v>
      </c>
      <c r="B1544" s="1" t="s">
        <v>3927</v>
      </c>
      <c r="C1544" t="s">
        <v>6737</v>
      </c>
      <c r="D1544" t="s">
        <v>5198</v>
      </c>
      <c r="E1544" t="s">
        <v>6125</v>
      </c>
    </row>
    <row r="1545" spans="1:5" ht="15.75" x14ac:dyDescent="0.25">
      <c r="A1545" s="1" t="s">
        <v>827</v>
      </c>
      <c r="B1545" s="1" t="s">
        <v>3928</v>
      </c>
      <c r="C1545" t="s">
        <v>6737</v>
      </c>
      <c r="D1545" t="s">
        <v>7887</v>
      </c>
      <c r="E1545" t="s">
        <v>6126</v>
      </c>
    </row>
    <row r="1546" spans="1:5" ht="15.75" x14ac:dyDescent="0.25">
      <c r="A1546" s="1" t="s">
        <v>826</v>
      </c>
      <c r="B1546" s="1" t="s">
        <v>3929</v>
      </c>
      <c r="C1546" t="s">
        <v>6737</v>
      </c>
      <c r="D1546" t="s">
        <v>7888</v>
      </c>
      <c r="E1546" t="s">
        <v>6127</v>
      </c>
    </row>
    <row r="1547" spans="1:5" ht="15.75" x14ac:dyDescent="0.25">
      <c r="A1547" s="1" t="s">
        <v>825</v>
      </c>
      <c r="B1547" s="1" t="s">
        <v>3930</v>
      </c>
      <c r="C1547" t="s">
        <v>4732</v>
      </c>
      <c r="D1547" t="s">
        <v>7366</v>
      </c>
      <c r="E1547" t="s">
        <v>6128</v>
      </c>
    </row>
    <row r="1548" spans="1:5" ht="15.75" x14ac:dyDescent="0.25">
      <c r="A1548" s="1" t="s">
        <v>824</v>
      </c>
      <c r="B1548" s="1" t="s">
        <v>3931</v>
      </c>
      <c r="C1548" t="s">
        <v>4732</v>
      </c>
      <c r="D1548" t="s">
        <v>7889</v>
      </c>
      <c r="E1548" t="s">
        <v>6129</v>
      </c>
    </row>
    <row r="1549" spans="1:5" ht="15.75" x14ac:dyDescent="0.25">
      <c r="A1549" s="1" t="s">
        <v>823</v>
      </c>
      <c r="B1549" s="1" t="s">
        <v>3932</v>
      </c>
      <c r="C1549" t="s">
        <v>4732</v>
      </c>
      <c r="D1549" t="s">
        <v>7890</v>
      </c>
      <c r="E1549" t="s">
        <v>6130</v>
      </c>
    </row>
    <row r="1550" spans="1:5" ht="15.75" x14ac:dyDescent="0.25">
      <c r="A1550" s="1" t="s">
        <v>822</v>
      </c>
      <c r="B1550" s="1" t="s">
        <v>3933</v>
      </c>
      <c r="C1550" t="s">
        <v>6737</v>
      </c>
      <c r="D1550" t="s">
        <v>7891</v>
      </c>
      <c r="E1550" t="s">
        <v>6131</v>
      </c>
    </row>
    <row r="1551" spans="1:5" ht="15.75" x14ac:dyDescent="0.25">
      <c r="A1551" s="1" t="s">
        <v>821</v>
      </c>
      <c r="B1551" s="1" t="s">
        <v>3934</v>
      </c>
      <c r="C1551" t="s">
        <v>4732</v>
      </c>
      <c r="D1551" t="s">
        <v>6763</v>
      </c>
      <c r="E1551" t="s">
        <v>6132</v>
      </c>
    </row>
    <row r="1552" spans="1:5" ht="15.75" x14ac:dyDescent="0.25">
      <c r="A1552" s="1" t="s">
        <v>820</v>
      </c>
      <c r="B1552" s="1" t="s">
        <v>3935</v>
      </c>
      <c r="C1552" t="s">
        <v>6737</v>
      </c>
      <c r="D1552" t="s">
        <v>7892</v>
      </c>
      <c r="E1552" t="s">
        <v>6133</v>
      </c>
    </row>
    <row r="1553" spans="1:5" ht="15.75" x14ac:dyDescent="0.25">
      <c r="A1553" s="1" t="s">
        <v>819</v>
      </c>
      <c r="B1553" s="1" t="s">
        <v>3936</v>
      </c>
      <c r="C1553" t="s">
        <v>6737</v>
      </c>
      <c r="D1553" t="s">
        <v>7113</v>
      </c>
      <c r="E1553" t="s">
        <v>5882</v>
      </c>
    </row>
    <row r="1554" spans="1:5" ht="15.75" x14ac:dyDescent="0.25">
      <c r="A1554" s="1" t="s">
        <v>818</v>
      </c>
      <c r="B1554" s="1" t="s">
        <v>3937</v>
      </c>
      <c r="C1554" t="s">
        <v>6737</v>
      </c>
      <c r="D1554" t="s">
        <v>7893</v>
      </c>
      <c r="E1554" t="s">
        <v>6134</v>
      </c>
    </row>
    <row r="1555" spans="1:5" ht="15.75" x14ac:dyDescent="0.25">
      <c r="A1555" s="1" t="s">
        <v>817</v>
      </c>
      <c r="B1555" s="1" t="s">
        <v>3938</v>
      </c>
      <c r="C1555" t="s">
        <v>4732</v>
      </c>
      <c r="D1555" t="s">
        <v>7894</v>
      </c>
      <c r="E1555" t="s">
        <v>6135</v>
      </c>
    </row>
    <row r="1556" spans="1:5" ht="15.75" x14ac:dyDescent="0.25">
      <c r="A1556" s="1" t="s">
        <v>816</v>
      </c>
      <c r="B1556" s="1" t="s">
        <v>3939</v>
      </c>
      <c r="C1556" t="s">
        <v>4732</v>
      </c>
      <c r="D1556" t="s">
        <v>6902</v>
      </c>
      <c r="E1556" t="s">
        <v>6136</v>
      </c>
    </row>
    <row r="1557" spans="1:5" ht="15.75" x14ac:dyDescent="0.25">
      <c r="A1557" s="1" t="s">
        <v>815</v>
      </c>
      <c r="B1557" s="1" t="s">
        <v>3940</v>
      </c>
      <c r="C1557" t="s">
        <v>6737</v>
      </c>
      <c r="D1557" t="s">
        <v>7895</v>
      </c>
      <c r="E1557" t="s">
        <v>5734</v>
      </c>
    </row>
    <row r="1558" spans="1:5" ht="15.75" x14ac:dyDescent="0.25">
      <c r="A1558" s="1" t="s">
        <v>814</v>
      </c>
      <c r="B1558" s="1" t="s">
        <v>3941</v>
      </c>
      <c r="C1558" t="s">
        <v>4732</v>
      </c>
      <c r="D1558" t="s">
        <v>7896</v>
      </c>
      <c r="E1558" t="s">
        <v>6137</v>
      </c>
    </row>
    <row r="1559" spans="1:5" ht="15.75" x14ac:dyDescent="0.25">
      <c r="A1559" s="1" t="s">
        <v>813</v>
      </c>
      <c r="B1559" s="1" t="s">
        <v>3942</v>
      </c>
      <c r="C1559" t="s">
        <v>4732</v>
      </c>
      <c r="D1559" t="s">
        <v>7791</v>
      </c>
      <c r="E1559" t="s">
        <v>6138</v>
      </c>
    </row>
    <row r="1560" spans="1:5" ht="15.75" x14ac:dyDescent="0.25">
      <c r="A1560" s="1" t="s">
        <v>812</v>
      </c>
      <c r="B1560" s="1" t="s">
        <v>3943</v>
      </c>
      <c r="C1560" t="s">
        <v>4732</v>
      </c>
      <c r="D1560" t="s">
        <v>7897</v>
      </c>
      <c r="E1560" t="s">
        <v>6139</v>
      </c>
    </row>
    <row r="1561" spans="1:5" ht="15.75" x14ac:dyDescent="0.25">
      <c r="A1561" s="1" t="s">
        <v>811</v>
      </c>
      <c r="B1561" s="1" t="s">
        <v>3944</v>
      </c>
      <c r="C1561" t="s">
        <v>4732</v>
      </c>
      <c r="D1561" t="s">
        <v>7898</v>
      </c>
      <c r="E1561" t="s">
        <v>6140</v>
      </c>
    </row>
    <row r="1562" spans="1:5" ht="15.75" x14ac:dyDescent="0.25">
      <c r="A1562" s="1" t="s">
        <v>810</v>
      </c>
      <c r="B1562" s="1" t="s">
        <v>3945</v>
      </c>
      <c r="C1562" t="s">
        <v>6737</v>
      </c>
      <c r="D1562" t="s">
        <v>7899</v>
      </c>
      <c r="E1562" t="s">
        <v>6141</v>
      </c>
    </row>
    <row r="1563" spans="1:5" ht="15.75" x14ac:dyDescent="0.25">
      <c r="A1563" s="1" t="s">
        <v>809</v>
      </c>
      <c r="B1563" s="1" t="s">
        <v>3946</v>
      </c>
      <c r="C1563" t="s">
        <v>6737</v>
      </c>
      <c r="D1563" t="s">
        <v>7900</v>
      </c>
      <c r="E1563" t="s">
        <v>6142</v>
      </c>
    </row>
    <row r="1564" spans="1:5" ht="15.75" x14ac:dyDescent="0.25">
      <c r="A1564" s="1" t="s">
        <v>808</v>
      </c>
      <c r="B1564" s="1" t="s">
        <v>3947</v>
      </c>
      <c r="C1564" t="s">
        <v>6737</v>
      </c>
      <c r="D1564" t="s">
        <v>7901</v>
      </c>
      <c r="E1564" t="s">
        <v>6143</v>
      </c>
    </row>
    <row r="1565" spans="1:5" ht="15.75" x14ac:dyDescent="0.25">
      <c r="A1565" s="1" t="s">
        <v>807</v>
      </c>
      <c r="B1565" s="1" t="s">
        <v>3948</v>
      </c>
      <c r="C1565" t="s">
        <v>6737</v>
      </c>
      <c r="D1565" t="s">
        <v>5748</v>
      </c>
      <c r="E1565" t="s">
        <v>5198</v>
      </c>
    </row>
    <row r="1566" spans="1:5" ht="15.75" x14ac:dyDescent="0.25">
      <c r="A1566" s="1" t="s">
        <v>806</v>
      </c>
      <c r="B1566" s="1" t="s">
        <v>3949</v>
      </c>
      <c r="C1566" t="s">
        <v>6737</v>
      </c>
      <c r="D1566" t="s">
        <v>7902</v>
      </c>
      <c r="E1566" t="s">
        <v>5557</v>
      </c>
    </row>
    <row r="1567" spans="1:5" ht="15.75" x14ac:dyDescent="0.25">
      <c r="A1567" s="1" t="s">
        <v>805</v>
      </c>
      <c r="B1567" s="1" t="s">
        <v>3950</v>
      </c>
      <c r="C1567" t="s">
        <v>4732</v>
      </c>
      <c r="D1567" t="s">
        <v>7903</v>
      </c>
      <c r="E1567" t="s">
        <v>6144</v>
      </c>
    </row>
    <row r="1568" spans="1:5" ht="15.75" x14ac:dyDescent="0.25">
      <c r="A1568" s="1" t="s">
        <v>804</v>
      </c>
      <c r="B1568" s="1" t="s">
        <v>3951</v>
      </c>
      <c r="C1568" t="s">
        <v>4732</v>
      </c>
      <c r="D1568" t="s">
        <v>7037</v>
      </c>
      <c r="E1568" t="s">
        <v>6145</v>
      </c>
    </row>
    <row r="1569" spans="1:5" ht="15.75" x14ac:dyDescent="0.25">
      <c r="A1569" s="1" t="s">
        <v>803</v>
      </c>
      <c r="B1569" s="1" t="s">
        <v>3952</v>
      </c>
      <c r="C1569" t="s">
        <v>6737</v>
      </c>
      <c r="D1569" t="s">
        <v>7904</v>
      </c>
      <c r="E1569" t="s">
        <v>5241</v>
      </c>
    </row>
    <row r="1570" spans="1:5" ht="15.75" x14ac:dyDescent="0.25">
      <c r="A1570" s="1" t="s">
        <v>802</v>
      </c>
      <c r="B1570" s="1" t="s">
        <v>3953</v>
      </c>
      <c r="C1570" t="s">
        <v>4732</v>
      </c>
      <c r="D1570" t="s">
        <v>7905</v>
      </c>
      <c r="E1570" t="s">
        <v>6146</v>
      </c>
    </row>
    <row r="1571" spans="1:5" ht="15.75" x14ac:dyDescent="0.25">
      <c r="A1571" s="1" t="s">
        <v>801</v>
      </c>
      <c r="B1571" s="1" t="s">
        <v>3954</v>
      </c>
      <c r="C1571" t="s">
        <v>6737</v>
      </c>
      <c r="D1571" t="s">
        <v>7542</v>
      </c>
      <c r="E1571" t="s">
        <v>6147</v>
      </c>
    </row>
    <row r="1572" spans="1:5" ht="15.75" x14ac:dyDescent="0.25">
      <c r="A1572" s="1" t="s">
        <v>800</v>
      </c>
      <c r="B1572" s="1" t="s">
        <v>3955</v>
      </c>
      <c r="C1572" t="s">
        <v>4732</v>
      </c>
      <c r="D1572" t="s">
        <v>7906</v>
      </c>
      <c r="E1572" t="s">
        <v>6148</v>
      </c>
    </row>
    <row r="1573" spans="1:5" ht="15.75" x14ac:dyDescent="0.25">
      <c r="A1573" s="1" t="s">
        <v>799</v>
      </c>
      <c r="B1573" s="1" t="s">
        <v>3956</v>
      </c>
      <c r="C1573" t="s">
        <v>6737</v>
      </c>
      <c r="D1573" t="s">
        <v>7907</v>
      </c>
      <c r="E1573" t="s">
        <v>5189</v>
      </c>
    </row>
    <row r="1574" spans="1:5" ht="15.75" x14ac:dyDescent="0.25">
      <c r="A1574" s="1" t="s">
        <v>798</v>
      </c>
      <c r="B1574" s="1" t="s">
        <v>3957</v>
      </c>
      <c r="C1574" t="s">
        <v>6737</v>
      </c>
      <c r="D1574" t="s">
        <v>7908</v>
      </c>
      <c r="E1574" t="s">
        <v>6149</v>
      </c>
    </row>
    <row r="1575" spans="1:5" ht="15.75" x14ac:dyDescent="0.25">
      <c r="A1575" s="1" t="s">
        <v>797</v>
      </c>
      <c r="B1575" s="1" t="s">
        <v>3958</v>
      </c>
      <c r="C1575" t="s">
        <v>6737</v>
      </c>
      <c r="D1575" t="s">
        <v>7909</v>
      </c>
      <c r="E1575" t="s">
        <v>6150</v>
      </c>
    </row>
    <row r="1576" spans="1:5" ht="15.75" x14ac:dyDescent="0.25">
      <c r="A1576" s="1" t="s">
        <v>796</v>
      </c>
      <c r="B1576" s="1" t="s">
        <v>3959</v>
      </c>
      <c r="C1576" t="s">
        <v>6737</v>
      </c>
      <c r="D1576" t="s">
        <v>6759</v>
      </c>
      <c r="E1576" t="s">
        <v>6151</v>
      </c>
    </row>
    <row r="1577" spans="1:5" ht="15.75" x14ac:dyDescent="0.25">
      <c r="A1577" s="1" t="s">
        <v>795</v>
      </c>
      <c r="B1577" s="1" t="s">
        <v>3960</v>
      </c>
      <c r="C1577" t="s">
        <v>4732</v>
      </c>
      <c r="D1577" t="s">
        <v>7910</v>
      </c>
      <c r="E1577" t="s">
        <v>5256</v>
      </c>
    </row>
    <row r="1578" spans="1:5" ht="15.75" x14ac:dyDescent="0.25">
      <c r="A1578" s="1" t="s">
        <v>794</v>
      </c>
      <c r="B1578" s="1" t="s">
        <v>3961</v>
      </c>
      <c r="C1578" t="s">
        <v>6737</v>
      </c>
      <c r="D1578" t="s">
        <v>7911</v>
      </c>
      <c r="E1578" t="s">
        <v>6152</v>
      </c>
    </row>
    <row r="1579" spans="1:5" ht="15.75" x14ac:dyDescent="0.25">
      <c r="A1579" s="1" t="s">
        <v>793</v>
      </c>
      <c r="B1579" s="1" t="s">
        <v>3962</v>
      </c>
      <c r="C1579" t="s">
        <v>6737</v>
      </c>
      <c r="D1579" t="s">
        <v>7912</v>
      </c>
      <c r="E1579" t="s">
        <v>6153</v>
      </c>
    </row>
    <row r="1580" spans="1:5" ht="15.75" x14ac:dyDescent="0.25">
      <c r="A1580" s="1" t="s">
        <v>792</v>
      </c>
      <c r="B1580" s="1" t="s">
        <v>3963</v>
      </c>
      <c r="C1580" t="s">
        <v>4732</v>
      </c>
      <c r="D1580" t="s">
        <v>7913</v>
      </c>
      <c r="E1580" t="s">
        <v>5349</v>
      </c>
    </row>
    <row r="1581" spans="1:5" ht="15.75" x14ac:dyDescent="0.25">
      <c r="A1581" s="1" t="s">
        <v>791</v>
      </c>
      <c r="B1581" s="1" t="s">
        <v>3964</v>
      </c>
      <c r="C1581" t="s">
        <v>6737</v>
      </c>
      <c r="D1581" t="s">
        <v>6867</v>
      </c>
      <c r="E1581" t="s">
        <v>6154</v>
      </c>
    </row>
    <row r="1582" spans="1:5" ht="15.75" x14ac:dyDescent="0.25">
      <c r="A1582" s="1" t="s">
        <v>790</v>
      </c>
      <c r="B1582" s="1" t="s">
        <v>3965</v>
      </c>
      <c r="C1582" t="s">
        <v>6737</v>
      </c>
      <c r="D1582" t="s">
        <v>7914</v>
      </c>
      <c r="E1582" t="s">
        <v>6155</v>
      </c>
    </row>
    <row r="1583" spans="1:5" ht="15.75" x14ac:dyDescent="0.25">
      <c r="A1583" s="1" t="s">
        <v>789</v>
      </c>
      <c r="B1583" s="1" t="s">
        <v>3966</v>
      </c>
      <c r="C1583" t="s">
        <v>6737</v>
      </c>
      <c r="D1583" t="s">
        <v>7915</v>
      </c>
      <c r="E1583" t="s">
        <v>5059</v>
      </c>
    </row>
    <row r="1584" spans="1:5" ht="15.75" x14ac:dyDescent="0.25">
      <c r="A1584" s="1" t="s">
        <v>788</v>
      </c>
      <c r="B1584" s="1" t="s">
        <v>3967</v>
      </c>
      <c r="C1584" t="s">
        <v>7129</v>
      </c>
      <c r="D1584" t="s">
        <v>7916</v>
      </c>
      <c r="E1584" t="s">
        <v>6156</v>
      </c>
    </row>
    <row r="1585" spans="1:5" ht="15.75" x14ac:dyDescent="0.25">
      <c r="A1585" s="1" t="s">
        <v>787</v>
      </c>
      <c r="B1585" s="1" t="s">
        <v>3968</v>
      </c>
      <c r="C1585" t="s">
        <v>4732</v>
      </c>
      <c r="D1585" t="s">
        <v>7917</v>
      </c>
      <c r="E1585" t="s">
        <v>6157</v>
      </c>
    </row>
    <row r="1586" spans="1:5" ht="15.75" x14ac:dyDescent="0.25">
      <c r="A1586" s="1" t="s">
        <v>786</v>
      </c>
      <c r="B1586" s="1" t="s">
        <v>3969</v>
      </c>
      <c r="C1586" t="s">
        <v>7129</v>
      </c>
      <c r="D1586" t="s">
        <v>7918</v>
      </c>
      <c r="E1586" t="s">
        <v>6158</v>
      </c>
    </row>
    <row r="1587" spans="1:5" ht="15.75" x14ac:dyDescent="0.25">
      <c r="A1587" s="1" t="s">
        <v>785</v>
      </c>
      <c r="B1587" s="1" t="s">
        <v>3970</v>
      </c>
      <c r="C1587" t="s">
        <v>4732</v>
      </c>
      <c r="D1587" t="s">
        <v>7919</v>
      </c>
      <c r="E1587" t="s">
        <v>6159</v>
      </c>
    </row>
    <row r="1588" spans="1:5" ht="15.75" x14ac:dyDescent="0.25">
      <c r="A1588" s="1" t="s">
        <v>784</v>
      </c>
      <c r="B1588" s="1" t="s">
        <v>3971</v>
      </c>
      <c r="C1588" t="s">
        <v>6737</v>
      </c>
      <c r="D1588" t="s">
        <v>7920</v>
      </c>
      <c r="E1588" t="s">
        <v>6160</v>
      </c>
    </row>
    <row r="1589" spans="1:5" ht="15.75" x14ac:dyDescent="0.25">
      <c r="A1589" s="1" t="s">
        <v>783</v>
      </c>
      <c r="B1589" s="1" t="s">
        <v>3972</v>
      </c>
      <c r="C1589" t="s">
        <v>6737</v>
      </c>
      <c r="D1589" t="s">
        <v>7921</v>
      </c>
      <c r="E1589" t="s">
        <v>6161</v>
      </c>
    </row>
    <row r="1590" spans="1:5" ht="15.75" x14ac:dyDescent="0.25">
      <c r="A1590" s="1" t="s">
        <v>782</v>
      </c>
      <c r="B1590" s="1" t="s">
        <v>3973</v>
      </c>
      <c r="C1590" t="s">
        <v>4732</v>
      </c>
      <c r="D1590" t="s">
        <v>7922</v>
      </c>
      <c r="E1590" t="s">
        <v>6162</v>
      </c>
    </row>
    <row r="1591" spans="1:5" ht="15.75" x14ac:dyDescent="0.25">
      <c r="A1591" s="1" t="s">
        <v>781</v>
      </c>
      <c r="B1591" s="1" t="s">
        <v>3974</v>
      </c>
      <c r="C1591" t="s">
        <v>6737</v>
      </c>
      <c r="D1591" t="s">
        <v>7074</v>
      </c>
      <c r="E1591" t="s">
        <v>5024</v>
      </c>
    </row>
    <row r="1592" spans="1:5" ht="15.75" x14ac:dyDescent="0.25">
      <c r="A1592" s="1" t="s">
        <v>780</v>
      </c>
      <c r="B1592" s="1" t="s">
        <v>3975</v>
      </c>
      <c r="C1592" t="s">
        <v>6737</v>
      </c>
      <c r="D1592" t="s">
        <v>7151</v>
      </c>
      <c r="E1592" t="s">
        <v>6163</v>
      </c>
    </row>
    <row r="1593" spans="1:5" ht="15.75" x14ac:dyDescent="0.25">
      <c r="A1593" s="1" t="s">
        <v>779</v>
      </c>
      <c r="B1593" s="1" t="s">
        <v>3976</v>
      </c>
      <c r="C1593" t="s">
        <v>6737</v>
      </c>
      <c r="D1593" t="s">
        <v>6920</v>
      </c>
      <c r="E1593" t="s">
        <v>6164</v>
      </c>
    </row>
    <row r="1594" spans="1:5" ht="15.75" x14ac:dyDescent="0.25">
      <c r="A1594" s="1" t="s">
        <v>778</v>
      </c>
      <c r="B1594" s="1" t="s">
        <v>3977</v>
      </c>
      <c r="C1594" t="s">
        <v>7129</v>
      </c>
      <c r="D1594" t="s">
        <v>7181</v>
      </c>
      <c r="E1594" t="s">
        <v>6165</v>
      </c>
    </row>
    <row r="1595" spans="1:5" ht="15.75" x14ac:dyDescent="0.25">
      <c r="A1595" s="1" t="s">
        <v>777</v>
      </c>
      <c r="B1595" s="1" t="s">
        <v>3978</v>
      </c>
      <c r="C1595" t="s">
        <v>6737</v>
      </c>
      <c r="D1595" t="s">
        <v>7923</v>
      </c>
      <c r="E1595" t="s">
        <v>6166</v>
      </c>
    </row>
    <row r="1596" spans="1:5" ht="15.75" x14ac:dyDescent="0.25">
      <c r="A1596" s="1" t="s">
        <v>776</v>
      </c>
      <c r="B1596" s="1" t="s">
        <v>3979</v>
      </c>
      <c r="C1596" t="s">
        <v>4732</v>
      </c>
      <c r="D1596" t="s">
        <v>6898</v>
      </c>
      <c r="E1596" t="s">
        <v>6167</v>
      </c>
    </row>
    <row r="1597" spans="1:5" ht="15.75" x14ac:dyDescent="0.25">
      <c r="A1597" s="1" t="s">
        <v>775</v>
      </c>
      <c r="B1597" s="1" t="s">
        <v>3980</v>
      </c>
      <c r="C1597" t="s">
        <v>7129</v>
      </c>
      <c r="D1597" t="s">
        <v>7924</v>
      </c>
      <c r="E1597" t="s">
        <v>6168</v>
      </c>
    </row>
    <row r="1598" spans="1:5" ht="15.75" x14ac:dyDescent="0.25">
      <c r="A1598" s="1" t="s">
        <v>774</v>
      </c>
      <c r="B1598" s="1" t="s">
        <v>3981</v>
      </c>
      <c r="C1598" t="s">
        <v>6737</v>
      </c>
      <c r="D1598" t="s">
        <v>7925</v>
      </c>
      <c r="E1598" t="s">
        <v>6169</v>
      </c>
    </row>
    <row r="1599" spans="1:5" ht="15.75" x14ac:dyDescent="0.25">
      <c r="A1599" s="1" t="s">
        <v>773</v>
      </c>
      <c r="B1599" s="1" t="s">
        <v>3982</v>
      </c>
      <c r="C1599" t="s">
        <v>6737</v>
      </c>
      <c r="D1599" t="s">
        <v>7926</v>
      </c>
      <c r="E1599" t="s">
        <v>6170</v>
      </c>
    </row>
    <row r="1600" spans="1:5" ht="15.75" x14ac:dyDescent="0.25">
      <c r="A1600" s="1" t="s">
        <v>772</v>
      </c>
      <c r="B1600" s="1" t="s">
        <v>3983</v>
      </c>
      <c r="C1600" t="s">
        <v>6737</v>
      </c>
      <c r="D1600" t="s">
        <v>7927</v>
      </c>
      <c r="E1600" t="s">
        <v>5594</v>
      </c>
    </row>
    <row r="1601" spans="1:5" ht="15.75" x14ac:dyDescent="0.25">
      <c r="A1601" s="1" t="s">
        <v>771</v>
      </c>
      <c r="B1601" s="1" t="s">
        <v>3984</v>
      </c>
      <c r="C1601" t="s">
        <v>6737</v>
      </c>
      <c r="D1601" t="s">
        <v>7057</v>
      </c>
      <c r="E1601" t="s">
        <v>6171</v>
      </c>
    </row>
    <row r="1602" spans="1:5" ht="15.75" x14ac:dyDescent="0.25">
      <c r="A1602" s="1" t="s">
        <v>770</v>
      </c>
      <c r="B1602" s="1" t="s">
        <v>3985</v>
      </c>
      <c r="C1602" t="s">
        <v>4732</v>
      </c>
      <c r="D1602" t="s">
        <v>7928</v>
      </c>
      <c r="E1602" t="s">
        <v>6172</v>
      </c>
    </row>
    <row r="1603" spans="1:5" ht="15.75" x14ac:dyDescent="0.25">
      <c r="A1603" s="1" t="s">
        <v>769</v>
      </c>
      <c r="B1603" s="1" t="s">
        <v>3986</v>
      </c>
      <c r="C1603" t="s">
        <v>6737</v>
      </c>
      <c r="D1603" t="s">
        <v>7419</v>
      </c>
      <c r="E1603" t="s">
        <v>6173</v>
      </c>
    </row>
    <row r="1604" spans="1:5" ht="15.75" x14ac:dyDescent="0.25">
      <c r="A1604" s="1" t="s">
        <v>768</v>
      </c>
      <c r="B1604" s="1" t="s">
        <v>3987</v>
      </c>
      <c r="C1604" t="s">
        <v>6737</v>
      </c>
      <c r="D1604" t="s">
        <v>6848</v>
      </c>
      <c r="E1604" t="s">
        <v>6174</v>
      </c>
    </row>
    <row r="1605" spans="1:5" ht="15.75" x14ac:dyDescent="0.25">
      <c r="A1605" s="1" t="s">
        <v>767</v>
      </c>
      <c r="B1605" s="1" t="s">
        <v>3988</v>
      </c>
      <c r="C1605" t="s">
        <v>6737</v>
      </c>
      <c r="D1605" t="s">
        <v>7929</v>
      </c>
      <c r="E1605" t="s">
        <v>5481</v>
      </c>
    </row>
    <row r="1606" spans="1:5" ht="15.75" x14ac:dyDescent="0.25">
      <c r="A1606" s="1" t="s">
        <v>766</v>
      </c>
      <c r="B1606" s="1" t="s">
        <v>3989</v>
      </c>
      <c r="C1606" t="s">
        <v>7129</v>
      </c>
      <c r="D1606" t="s">
        <v>7930</v>
      </c>
      <c r="E1606" t="s">
        <v>6175</v>
      </c>
    </row>
    <row r="1607" spans="1:5" ht="15.75" x14ac:dyDescent="0.25">
      <c r="A1607" s="1" t="s">
        <v>765</v>
      </c>
      <c r="B1607" s="1" t="s">
        <v>3990</v>
      </c>
      <c r="C1607" t="s">
        <v>6737</v>
      </c>
      <c r="D1607" t="s">
        <v>6816</v>
      </c>
      <c r="E1607" t="s">
        <v>6176</v>
      </c>
    </row>
    <row r="1608" spans="1:5" ht="15.75" x14ac:dyDescent="0.25">
      <c r="A1608" s="1" t="s">
        <v>764</v>
      </c>
      <c r="B1608" s="1" t="s">
        <v>3991</v>
      </c>
      <c r="C1608" t="s">
        <v>6737</v>
      </c>
      <c r="D1608" t="s">
        <v>7931</v>
      </c>
      <c r="E1608" t="s">
        <v>5198</v>
      </c>
    </row>
    <row r="1609" spans="1:5" ht="15.75" x14ac:dyDescent="0.25">
      <c r="A1609" s="1" t="s">
        <v>763</v>
      </c>
      <c r="B1609" s="1" t="s">
        <v>3992</v>
      </c>
      <c r="C1609" t="s">
        <v>4732</v>
      </c>
      <c r="D1609" t="s">
        <v>7932</v>
      </c>
      <c r="E1609" t="s">
        <v>6177</v>
      </c>
    </row>
    <row r="1610" spans="1:5" ht="15.75" x14ac:dyDescent="0.25">
      <c r="A1610" s="1" t="s">
        <v>762</v>
      </c>
      <c r="B1610" s="1" t="s">
        <v>3993</v>
      </c>
      <c r="C1610" t="s">
        <v>4732</v>
      </c>
      <c r="D1610" t="s">
        <v>7157</v>
      </c>
      <c r="E1610" t="s">
        <v>6178</v>
      </c>
    </row>
    <row r="1611" spans="1:5" ht="15.75" x14ac:dyDescent="0.25">
      <c r="A1611" s="1" t="s">
        <v>761</v>
      </c>
      <c r="B1611" s="1" t="s">
        <v>3994</v>
      </c>
      <c r="C1611" t="s">
        <v>4732</v>
      </c>
      <c r="D1611" t="s">
        <v>7933</v>
      </c>
      <c r="E1611" t="s">
        <v>6179</v>
      </c>
    </row>
    <row r="1612" spans="1:5" ht="15.75" x14ac:dyDescent="0.25">
      <c r="A1612" s="1" t="s">
        <v>760</v>
      </c>
      <c r="B1612" s="1" t="s">
        <v>3995</v>
      </c>
      <c r="C1612" t="s">
        <v>4732</v>
      </c>
      <c r="D1612" t="s">
        <v>7934</v>
      </c>
      <c r="E1612" t="s">
        <v>6180</v>
      </c>
    </row>
    <row r="1613" spans="1:5" ht="15.75" x14ac:dyDescent="0.25">
      <c r="A1613" s="1" t="s">
        <v>759</v>
      </c>
      <c r="B1613" s="1" t="s">
        <v>3996</v>
      </c>
      <c r="C1613" t="s">
        <v>4732</v>
      </c>
      <c r="D1613" t="s">
        <v>7062</v>
      </c>
      <c r="E1613" t="s">
        <v>6181</v>
      </c>
    </row>
    <row r="1614" spans="1:5" ht="15.75" x14ac:dyDescent="0.25">
      <c r="A1614" s="1" t="s">
        <v>758</v>
      </c>
      <c r="B1614" s="1" t="s">
        <v>3997</v>
      </c>
      <c r="C1614" t="s">
        <v>6737</v>
      </c>
      <c r="D1614" t="s">
        <v>7935</v>
      </c>
      <c r="E1614" t="s">
        <v>6182</v>
      </c>
    </row>
    <row r="1615" spans="1:5" ht="15.75" x14ac:dyDescent="0.25">
      <c r="A1615" s="1" t="s">
        <v>757</v>
      </c>
      <c r="B1615" s="1" t="s">
        <v>3998</v>
      </c>
      <c r="C1615" t="s">
        <v>4732</v>
      </c>
      <c r="D1615" t="s">
        <v>7936</v>
      </c>
      <c r="E1615" t="s">
        <v>6183</v>
      </c>
    </row>
    <row r="1616" spans="1:5" ht="15.75" x14ac:dyDescent="0.25">
      <c r="A1616" s="1" t="s">
        <v>756</v>
      </c>
      <c r="B1616" s="1" t="s">
        <v>3999</v>
      </c>
      <c r="C1616" t="s">
        <v>6737</v>
      </c>
      <c r="D1616" t="s">
        <v>6927</v>
      </c>
      <c r="E1616" t="s">
        <v>6184</v>
      </c>
    </row>
    <row r="1617" spans="1:5" ht="15.75" x14ac:dyDescent="0.25">
      <c r="A1617" s="1" t="s">
        <v>755</v>
      </c>
      <c r="B1617" s="1" t="s">
        <v>4000</v>
      </c>
      <c r="C1617" t="s">
        <v>4732</v>
      </c>
      <c r="D1617" t="s">
        <v>7937</v>
      </c>
      <c r="E1617" t="s">
        <v>6185</v>
      </c>
    </row>
    <row r="1618" spans="1:5" ht="15.75" x14ac:dyDescent="0.25">
      <c r="A1618" s="1" t="s">
        <v>754</v>
      </c>
      <c r="B1618" s="1" t="s">
        <v>4001</v>
      </c>
      <c r="C1618" t="s">
        <v>6737</v>
      </c>
      <c r="D1618" t="s">
        <v>7938</v>
      </c>
      <c r="E1618" t="s">
        <v>6186</v>
      </c>
    </row>
    <row r="1619" spans="1:5" ht="15.75" x14ac:dyDescent="0.25">
      <c r="A1619" s="1" t="s">
        <v>753</v>
      </c>
      <c r="B1619" s="1" t="s">
        <v>4002</v>
      </c>
      <c r="C1619" t="s">
        <v>4732</v>
      </c>
      <c r="D1619" t="s">
        <v>7939</v>
      </c>
      <c r="E1619" t="s">
        <v>6187</v>
      </c>
    </row>
    <row r="1620" spans="1:5" ht="15.75" x14ac:dyDescent="0.25">
      <c r="A1620" s="1" t="s">
        <v>752</v>
      </c>
      <c r="B1620" s="1" t="s">
        <v>4003</v>
      </c>
      <c r="C1620" t="s">
        <v>6737</v>
      </c>
      <c r="D1620" t="s">
        <v>7940</v>
      </c>
      <c r="E1620" t="s">
        <v>4784</v>
      </c>
    </row>
    <row r="1621" spans="1:5" ht="15.75" x14ac:dyDescent="0.25">
      <c r="A1621" s="1" t="s">
        <v>751</v>
      </c>
      <c r="B1621" s="1" t="s">
        <v>4004</v>
      </c>
      <c r="C1621" t="s">
        <v>4732</v>
      </c>
      <c r="D1621" t="s">
        <v>7941</v>
      </c>
      <c r="E1621" t="s">
        <v>6188</v>
      </c>
    </row>
    <row r="1622" spans="1:5" ht="15.75" x14ac:dyDescent="0.25">
      <c r="A1622" s="1" t="s">
        <v>750</v>
      </c>
      <c r="B1622" s="1" t="s">
        <v>4005</v>
      </c>
      <c r="C1622" t="s">
        <v>4732</v>
      </c>
      <c r="D1622" t="s">
        <v>7942</v>
      </c>
      <c r="E1622" t="s">
        <v>6189</v>
      </c>
    </row>
    <row r="1623" spans="1:5" ht="15.75" x14ac:dyDescent="0.25">
      <c r="A1623" s="1" t="s">
        <v>749</v>
      </c>
      <c r="B1623" s="1" t="s">
        <v>4006</v>
      </c>
      <c r="C1623" t="s">
        <v>6737</v>
      </c>
      <c r="D1623" t="s">
        <v>6892</v>
      </c>
      <c r="E1623" t="s">
        <v>6190</v>
      </c>
    </row>
    <row r="1624" spans="1:5" ht="15.75" x14ac:dyDescent="0.25">
      <c r="A1624" s="1" t="s">
        <v>748</v>
      </c>
      <c r="B1624" s="1" t="s">
        <v>4007</v>
      </c>
      <c r="C1624" t="s">
        <v>6737</v>
      </c>
      <c r="D1624" t="s">
        <v>7221</v>
      </c>
      <c r="E1624" t="s">
        <v>6191</v>
      </c>
    </row>
    <row r="1625" spans="1:5" ht="15.75" x14ac:dyDescent="0.25">
      <c r="A1625" s="1" t="s">
        <v>747</v>
      </c>
      <c r="B1625" s="1" t="s">
        <v>4008</v>
      </c>
      <c r="C1625" t="s">
        <v>4732</v>
      </c>
      <c r="D1625" t="s">
        <v>7083</v>
      </c>
      <c r="E1625" t="s">
        <v>6192</v>
      </c>
    </row>
    <row r="1626" spans="1:5" ht="15.75" x14ac:dyDescent="0.25">
      <c r="A1626" s="1" t="s">
        <v>746</v>
      </c>
      <c r="B1626" s="1" t="s">
        <v>4009</v>
      </c>
      <c r="C1626" t="s">
        <v>4732</v>
      </c>
      <c r="D1626" t="s">
        <v>6812</v>
      </c>
      <c r="E1626" t="s">
        <v>6193</v>
      </c>
    </row>
    <row r="1627" spans="1:5" ht="15.75" x14ac:dyDescent="0.25">
      <c r="A1627" s="1" t="s">
        <v>745</v>
      </c>
      <c r="B1627" s="1" t="s">
        <v>4010</v>
      </c>
      <c r="C1627" t="s">
        <v>7129</v>
      </c>
      <c r="D1627" t="s">
        <v>7943</v>
      </c>
      <c r="E1627" t="s">
        <v>5687</v>
      </c>
    </row>
    <row r="1628" spans="1:5" ht="15.75" x14ac:dyDescent="0.25">
      <c r="A1628" s="1" t="s">
        <v>744</v>
      </c>
      <c r="B1628" s="1" t="s">
        <v>4011</v>
      </c>
      <c r="C1628" t="s">
        <v>4732</v>
      </c>
      <c r="D1628" t="s">
        <v>7944</v>
      </c>
      <c r="E1628" t="s">
        <v>6194</v>
      </c>
    </row>
    <row r="1629" spans="1:5" ht="15.75" x14ac:dyDescent="0.25">
      <c r="A1629" s="1" t="s">
        <v>743</v>
      </c>
      <c r="B1629" s="1" t="s">
        <v>4012</v>
      </c>
      <c r="C1629" t="s">
        <v>6737</v>
      </c>
      <c r="D1629" t="s">
        <v>6808</v>
      </c>
      <c r="E1629" t="s">
        <v>6195</v>
      </c>
    </row>
    <row r="1630" spans="1:5" ht="15.75" x14ac:dyDescent="0.25">
      <c r="A1630" s="1" t="s">
        <v>742</v>
      </c>
      <c r="B1630" s="1" t="s">
        <v>4013</v>
      </c>
      <c r="C1630" t="s">
        <v>6737</v>
      </c>
      <c r="D1630" t="s">
        <v>7945</v>
      </c>
      <c r="E1630" t="s">
        <v>6196</v>
      </c>
    </row>
    <row r="1631" spans="1:5" ht="15.75" x14ac:dyDescent="0.25">
      <c r="A1631" s="1" t="s">
        <v>741</v>
      </c>
      <c r="B1631" s="1" t="s">
        <v>4014</v>
      </c>
      <c r="C1631" t="s">
        <v>4732</v>
      </c>
      <c r="D1631" t="s">
        <v>7946</v>
      </c>
      <c r="E1631" t="s">
        <v>6197</v>
      </c>
    </row>
    <row r="1632" spans="1:5" ht="15.75" x14ac:dyDescent="0.25">
      <c r="A1632" s="1" t="s">
        <v>740</v>
      </c>
      <c r="B1632" s="1" t="s">
        <v>4015</v>
      </c>
      <c r="C1632" t="s">
        <v>6737</v>
      </c>
      <c r="D1632" t="s">
        <v>6927</v>
      </c>
      <c r="E1632" t="s">
        <v>5682</v>
      </c>
    </row>
    <row r="1633" spans="1:5" ht="15.75" x14ac:dyDescent="0.25">
      <c r="A1633" s="1" t="s">
        <v>739</v>
      </c>
      <c r="B1633" s="1" t="s">
        <v>4016</v>
      </c>
      <c r="C1633" t="s">
        <v>6737</v>
      </c>
      <c r="D1633" t="s">
        <v>7947</v>
      </c>
      <c r="E1633" t="s">
        <v>6119</v>
      </c>
    </row>
    <row r="1634" spans="1:5" ht="15.75" x14ac:dyDescent="0.25">
      <c r="A1634" s="1" t="s">
        <v>738</v>
      </c>
      <c r="B1634" s="1" t="s">
        <v>4017</v>
      </c>
      <c r="C1634" t="s">
        <v>4732</v>
      </c>
      <c r="D1634" t="s">
        <v>7631</v>
      </c>
      <c r="E1634" t="s">
        <v>6198</v>
      </c>
    </row>
    <row r="1635" spans="1:5" ht="15.75" x14ac:dyDescent="0.25">
      <c r="A1635" s="1" t="s">
        <v>737</v>
      </c>
      <c r="B1635" s="1" t="s">
        <v>4018</v>
      </c>
      <c r="C1635" t="s">
        <v>6737</v>
      </c>
      <c r="D1635" t="s">
        <v>7948</v>
      </c>
      <c r="E1635" t="s">
        <v>6199</v>
      </c>
    </row>
    <row r="1636" spans="1:5" ht="15.75" x14ac:dyDescent="0.25">
      <c r="A1636" s="1" t="s">
        <v>736</v>
      </c>
      <c r="B1636" s="1" t="s">
        <v>4019</v>
      </c>
      <c r="C1636" t="s">
        <v>4732</v>
      </c>
      <c r="D1636" t="s">
        <v>7949</v>
      </c>
      <c r="E1636" t="s">
        <v>6200</v>
      </c>
    </row>
    <row r="1637" spans="1:5" ht="15.75" x14ac:dyDescent="0.25">
      <c r="A1637" s="1" t="s">
        <v>735</v>
      </c>
      <c r="B1637" s="1" t="s">
        <v>4020</v>
      </c>
      <c r="C1637" t="s">
        <v>4732</v>
      </c>
      <c r="D1637" t="s">
        <v>7131</v>
      </c>
      <c r="E1637" t="s">
        <v>6201</v>
      </c>
    </row>
    <row r="1638" spans="1:5" ht="15.75" x14ac:dyDescent="0.25">
      <c r="A1638" s="1" t="s">
        <v>734</v>
      </c>
      <c r="B1638" s="1" t="s">
        <v>4021</v>
      </c>
      <c r="C1638" t="s">
        <v>4732</v>
      </c>
      <c r="D1638" t="s">
        <v>7950</v>
      </c>
      <c r="E1638" t="s">
        <v>6202</v>
      </c>
    </row>
    <row r="1639" spans="1:5" ht="15.75" x14ac:dyDescent="0.25">
      <c r="A1639" s="1" t="s">
        <v>733</v>
      </c>
      <c r="B1639" s="1" t="s">
        <v>4022</v>
      </c>
      <c r="C1639" t="s">
        <v>4732</v>
      </c>
      <c r="D1639" t="s">
        <v>7951</v>
      </c>
      <c r="E1639" t="s">
        <v>5961</v>
      </c>
    </row>
    <row r="1640" spans="1:5" ht="15.75" x14ac:dyDescent="0.25">
      <c r="A1640" s="1" t="s">
        <v>732</v>
      </c>
      <c r="B1640" s="1" t="s">
        <v>4023</v>
      </c>
      <c r="C1640" t="s">
        <v>6737</v>
      </c>
      <c r="D1640" t="s">
        <v>7952</v>
      </c>
      <c r="E1640" t="s">
        <v>4971</v>
      </c>
    </row>
    <row r="1641" spans="1:5" ht="15.75" x14ac:dyDescent="0.25">
      <c r="A1641" s="1" t="s">
        <v>731</v>
      </c>
      <c r="B1641" s="1" t="s">
        <v>4024</v>
      </c>
      <c r="C1641" t="s">
        <v>4732</v>
      </c>
      <c r="D1641" t="s">
        <v>7953</v>
      </c>
      <c r="E1641" t="s">
        <v>6203</v>
      </c>
    </row>
    <row r="1642" spans="1:5" ht="15.75" x14ac:dyDescent="0.25">
      <c r="A1642" s="1" t="s">
        <v>730</v>
      </c>
      <c r="B1642" s="1" t="s">
        <v>4025</v>
      </c>
      <c r="C1642" t="s">
        <v>4732</v>
      </c>
      <c r="D1642" t="s">
        <v>7954</v>
      </c>
      <c r="E1642" t="s">
        <v>6204</v>
      </c>
    </row>
    <row r="1643" spans="1:5" ht="15.75" x14ac:dyDescent="0.25">
      <c r="A1643" s="1" t="s">
        <v>729</v>
      </c>
      <c r="B1643" s="1" t="s">
        <v>4026</v>
      </c>
      <c r="C1643" t="s">
        <v>4732</v>
      </c>
      <c r="D1643" t="s">
        <v>7110</v>
      </c>
      <c r="E1643" t="s">
        <v>5171</v>
      </c>
    </row>
    <row r="1644" spans="1:5" ht="15.75" x14ac:dyDescent="0.25">
      <c r="A1644" s="1" t="s">
        <v>728</v>
      </c>
      <c r="B1644" s="1" t="s">
        <v>4027</v>
      </c>
      <c r="C1644" t="s">
        <v>4732</v>
      </c>
      <c r="D1644" t="s">
        <v>7150</v>
      </c>
      <c r="E1644" t="s">
        <v>6205</v>
      </c>
    </row>
    <row r="1645" spans="1:5" ht="15.75" x14ac:dyDescent="0.25">
      <c r="A1645" s="1" t="s">
        <v>727</v>
      </c>
      <c r="B1645" s="1" t="s">
        <v>4028</v>
      </c>
      <c r="C1645" t="s">
        <v>6737</v>
      </c>
      <c r="D1645" t="s">
        <v>6882</v>
      </c>
      <c r="E1645" t="s">
        <v>5257</v>
      </c>
    </row>
    <row r="1646" spans="1:5" ht="15.75" x14ac:dyDescent="0.25">
      <c r="A1646" s="1" t="s">
        <v>726</v>
      </c>
      <c r="B1646" s="1" t="s">
        <v>4029</v>
      </c>
      <c r="C1646" t="s">
        <v>6737</v>
      </c>
      <c r="D1646" t="s">
        <v>7955</v>
      </c>
      <c r="E1646" t="s">
        <v>5472</v>
      </c>
    </row>
    <row r="1647" spans="1:5" ht="15.75" x14ac:dyDescent="0.25">
      <c r="A1647" s="1" t="s">
        <v>725</v>
      </c>
      <c r="B1647" s="1" t="s">
        <v>4030</v>
      </c>
      <c r="C1647" t="s">
        <v>7129</v>
      </c>
      <c r="D1647" t="s">
        <v>7956</v>
      </c>
      <c r="E1647" t="s">
        <v>6206</v>
      </c>
    </row>
    <row r="1648" spans="1:5" ht="15.75" x14ac:dyDescent="0.25">
      <c r="A1648" s="1" t="s">
        <v>724</v>
      </c>
      <c r="B1648" s="1" t="s">
        <v>4031</v>
      </c>
      <c r="C1648" t="s">
        <v>6737</v>
      </c>
      <c r="D1648" t="s">
        <v>6885</v>
      </c>
      <c r="E1648" t="s">
        <v>6207</v>
      </c>
    </row>
    <row r="1649" spans="1:5" ht="15.75" x14ac:dyDescent="0.25">
      <c r="A1649" s="1" t="s">
        <v>723</v>
      </c>
      <c r="B1649" s="1" t="s">
        <v>4032</v>
      </c>
      <c r="C1649" t="s">
        <v>6737</v>
      </c>
      <c r="D1649" t="s">
        <v>6941</v>
      </c>
      <c r="E1649" t="s">
        <v>6208</v>
      </c>
    </row>
    <row r="1650" spans="1:5" ht="15.75" x14ac:dyDescent="0.25">
      <c r="A1650" s="1" t="s">
        <v>722</v>
      </c>
      <c r="B1650" s="1" t="s">
        <v>4033</v>
      </c>
      <c r="C1650" t="s">
        <v>4732</v>
      </c>
      <c r="D1650" t="s">
        <v>7937</v>
      </c>
      <c r="E1650" t="s">
        <v>4971</v>
      </c>
    </row>
    <row r="1651" spans="1:5" ht="15.75" x14ac:dyDescent="0.25">
      <c r="A1651" s="1" t="s">
        <v>721</v>
      </c>
      <c r="B1651" s="1" t="s">
        <v>4034</v>
      </c>
      <c r="C1651" t="s">
        <v>7129</v>
      </c>
      <c r="D1651" t="s">
        <v>7136</v>
      </c>
      <c r="E1651" t="s">
        <v>6209</v>
      </c>
    </row>
    <row r="1652" spans="1:5" ht="15.75" x14ac:dyDescent="0.25">
      <c r="A1652" s="1" t="s">
        <v>720</v>
      </c>
      <c r="B1652" s="1" t="s">
        <v>4035</v>
      </c>
      <c r="C1652" t="s">
        <v>6737</v>
      </c>
      <c r="D1652" t="s">
        <v>7957</v>
      </c>
      <c r="E1652" t="s">
        <v>6210</v>
      </c>
    </row>
    <row r="1653" spans="1:5" ht="15.75" x14ac:dyDescent="0.25">
      <c r="A1653" s="1" t="s">
        <v>719</v>
      </c>
      <c r="B1653" s="1" t="s">
        <v>4036</v>
      </c>
      <c r="C1653" t="s">
        <v>4732</v>
      </c>
      <c r="D1653" t="s">
        <v>7958</v>
      </c>
      <c r="E1653" t="s">
        <v>6211</v>
      </c>
    </row>
    <row r="1654" spans="1:5" ht="15.75" x14ac:dyDescent="0.25">
      <c r="A1654" s="1" t="s">
        <v>718</v>
      </c>
      <c r="B1654" s="1" t="s">
        <v>4037</v>
      </c>
      <c r="C1654" t="s">
        <v>4732</v>
      </c>
      <c r="D1654" t="s">
        <v>7133</v>
      </c>
      <c r="E1654" t="s">
        <v>6212</v>
      </c>
    </row>
    <row r="1655" spans="1:5" ht="15.75" x14ac:dyDescent="0.25">
      <c r="A1655" s="1" t="s">
        <v>717</v>
      </c>
      <c r="B1655" s="1" t="s">
        <v>4038</v>
      </c>
      <c r="C1655" t="s">
        <v>6737</v>
      </c>
      <c r="D1655" t="s">
        <v>7959</v>
      </c>
      <c r="E1655" t="s">
        <v>6213</v>
      </c>
    </row>
    <row r="1656" spans="1:5" ht="15.75" x14ac:dyDescent="0.25">
      <c r="A1656" s="1" t="s">
        <v>716</v>
      </c>
      <c r="B1656" s="1" t="s">
        <v>4039</v>
      </c>
      <c r="C1656" t="s">
        <v>6737</v>
      </c>
      <c r="D1656" t="s">
        <v>7960</v>
      </c>
      <c r="E1656" t="s">
        <v>6214</v>
      </c>
    </row>
    <row r="1657" spans="1:5" ht="15.75" x14ac:dyDescent="0.25">
      <c r="A1657" s="1" t="s">
        <v>715</v>
      </c>
      <c r="B1657" s="1" t="s">
        <v>4040</v>
      </c>
      <c r="C1657" t="s">
        <v>6737</v>
      </c>
      <c r="D1657" t="s">
        <v>6862</v>
      </c>
      <c r="E1657" t="s">
        <v>6215</v>
      </c>
    </row>
    <row r="1658" spans="1:5" ht="15.75" x14ac:dyDescent="0.25">
      <c r="A1658" s="1" t="s">
        <v>714</v>
      </c>
      <c r="B1658" s="1" t="s">
        <v>4041</v>
      </c>
      <c r="C1658" t="s">
        <v>4732</v>
      </c>
      <c r="D1658" t="s">
        <v>7961</v>
      </c>
      <c r="E1658" t="s">
        <v>5403</v>
      </c>
    </row>
    <row r="1659" spans="1:5" ht="15.75" x14ac:dyDescent="0.25">
      <c r="A1659" s="1" t="s">
        <v>713</v>
      </c>
      <c r="B1659" s="1" t="s">
        <v>4042</v>
      </c>
      <c r="C1659" t="s">
        <v>7129</v>
      </c>
      <c r="D1659" t="s">
        <v>7962</v>
      </c>
      <c r="E1659" t="s">
        <v>6216</v>
      </c>
    </row>
    <row r="1660" spans="1:5" ht="15.75" x14ac:dyDescent="0.25">
      <c r="A1660" s="1" t="s">
        <v>712</v>
      </c>
      <c r="B1660" s="1" t="s">
        <v>4043</v>
      </c>
      <c r="C1660" t="s">
        <v>4732</v>
      </c>
      <c r="D1660" t="s">
        <v>4733</v>
      </c>
      <c r="E1660" t="s">
        <v>5587</v>
      </c>
    </row>
    <row r="1661" spans="1:5" ht="15.75" x14ac:dyDescent="0.25">
      <c r="A1661" s="1" t="s">
        <v>711</v>
      </c>
      <c r="B1661" s="1" t="s">
        <v>4044</v>
      </c>
      <c r="C1661" t="s">
        <v>6737</v>
      </c>
      <c r="D1661" t="s">
        <v>7963</v>
      </c>
      <c r="E1661" t="s">
        <v>6217</v>
      </c>
    </row>
    <row r="1662" spans="1:5" ht="15.75" x14ac:dyDescent="0.25">
      <c r="A1662" s="1" t="s">
        <v>710</v>
      </c>
      <c r="B1662" s="1" t="s">
        <v>4045</v>
      </c>
      <c r="C1662" t="s">
        <v>7129</v>
      </c>
      <c r="D1662" t="s">
        <v>7964</v>
      </c>
      <c r="E1662" t="s">
        <v>6218</v>
      </c>
    </row>
    <row r="1663" spans="1:5" ht="15.75" x14ac:dyDescent="0.25">
      <c r="A1663" s="1" t="s">
        <v>709</v>
      </c>
      <c r="B1663" s="1" t="s">
        <v>4046</v>
      </c>
      <c r="C1663" t="s">
        <v>6737</v>
      </c>
      <c r="D1663" t="s">
        <v>6261</v>
      </c>
      <c r="E1663" t="s">
        <v>6219</v>
      </c>
    </row>
    <row r="1664" spans="1:5" ht="15.75" x14ac:dyDescent="0.25">
      <c r="A1664" s="1" t="s">
        <v>708</v>
      </c>
      <c r="B1664" s="1" t="s">
        <v>4047</v>
      </c>
      <c r="C1664" t="s">
        <v>4732</v>
      </c>
      <c r="D1664" t="s">
        <v>7965</v>
      </c>
      <c r="E1664" t="s">
        <v>6220</v>
      </c>
    </row>
    <row r="1665" spans="1:5" ht="15.75" x14ac:dyDescent="0.25">
      <c r="A1665" s="1" t="s">
        <v>707</v>
      </c>
      <c r="B1665" s="1" t="s">
        <v>4048</v>
      </c>
      <c r="C1665" t="s">
        <v>6737</v>
      </c>
      <c r="D1665" t="s">
        <v>7966</v>
      </c>
      <c r="E1665" t="s">
        <v>6221</v>
      </c>
    </row>
    <row r="1666" spans="1:5" ht="15.75" x14ac:dyDescent="0.25">
      <c r="A1666" s="1" t="s">
        <v>706</v>
      </c>
      <c r="B1666" s="1" t="s">
        <v>4049</v>
      </c>
      <c r="C1666" t="s">
        <v>6737</v>
      </c>
      <c r="D1666" t="s">
        <v>7967</v>
      </c>
      <c r="E1666" t="s">
        <v>6222</v>
      </c>
    </row>
    <row r="1667" spans="1:5" ht="15.75" x14ac:dyDescent="0.25">
      <c r="A1667" s="1" t="s">
        <v>705</v>
      </c>
      <c r="B1667" s="1" t="s">
        <v>4050</v>
      </c>
      <c r="C1667" t="s">
        <v>6737</v>
      </c>
      <c r="D1667" t="s">
        <v>7968</v>
      </c>
      <c r="E1667" t="s">
        <v>4800</v>
      </c>
    </row>
    <row r="1668" spans="1:5" ht="15.75" x14ac:dyDescent="0.25">
      <c r="A1668" s="1" t="s">
        <v>704</v>
      </c>
      <c r="B1668" s="1" t="s">
        <v>4051</v>
      </c>
      <c r="C1668" t="s">
        <v>6737</v>
      </c>
      <c r="D1668" t="s">
        <v>6774</v>
      </c>
      <c r="E1668" t="s">
        <v>6223</v>
      </c>
    </row>
    <row r="1669" spans="1:5" ht="15.75" x14ac:dyDescent="0.25">
      <c r="A1669" s="1" t="s">
        <v>703</v>
      </c>
      <c r="B1669" s="1" t="s">
        <v>4052</v>
      </c>
      <c r="C1669" t="s">
        <v>6737</v>
      </c>
      <c r="D1669" t="s">
        <v>7969</v>
      </c>
      <c r="E1669" t="s">
        <v>6224</v>
      </c>
    </row>
    <row r="1670" spans="1:5" ht="15.75" x14ac:dyDescent="0.25">
      <c r="A1670" s="1" t="s">
        <v>702</v>
      </c>
      <c r="B1670" s="1" t="s">
        <v>4053</v>
      </c>
      <c r="C1670" t="s">
        <v>6737</v>
      </c>
      <c r="D1670" t="s">
        <v>6869</v>
      </c>
      <c r="E1670" t="s">
        <v>5134</v>
      </c>
    </row>
    <row r="1671" spans="1:5" ht="15.75" x14ac:dyDescent="0.25">
      <c r="A1671" s="1" t="s">
        <v>701</v>
      </c>
      <c r="B1671" s="1" t="s">
        <v>4054</v>
      </c>
      <c r="C1671" t="s">
        <v>6737</v>
      </c>
      <c r="D1671" t="s">
        <v>7970</v>
      </c>
      <c r="E1671" t="s">
        <v>6225</v>
      </c>
    </row>
    <row r="1672" spans="1:5" ht="15.75" x14ac:dyDescent="0.25">
      <c r="A1672" s="1" t="s">
        <v>700</v>
      </c>
      <c r="B1672" s="1" t="s">
        <v>4055</v>
      </c>
      <c r="C1672" t="s">
        <v>4732</v>
      </c>
      <c r="D1672" t="s">
        <v>7971</v>
      </c>
      <c r="E1672" t="s">
        <v>5832</v>
      </c>
    </row>
    <row r="1673" spans="1:5" ht="15.75" x14ac:dyDescent="0.25">
      <c r="A1673" s="1" t="s">
        <v>699</v>
      </c>
      <c r="B1673" s="1" t="s">
        <v>4056</v>
      </c>
      <c r="C1673" t="s">
        <v>6737</v>
      </c>
      <c r="D1673" t="s">
        <v>7888</v>
      </c>
      <c r="E1673" t="s">
        <v>6226</v>
      </c>
    </row>
    <row r="1674" spans="1:5" ht="15.75" x14ac:dyDescent="0.25">
      <c r="A1674" s="1" t="s">
        <v>698</v>
      </c>
      <c r="B1674" s="1" t="s">
        <v>4057</v>
      </c>
      <c r="C1674" t="s">
        <v>4732</v>
      </c>
      <c r="D1674" t="s">
        <v>7889</v>
      </c>
      <c r="E1674" t="s">
        <v>6227</v>
      </c>
    </row>
    <row r="1675" spans="1:5" ht="15.75" x14ac:dyDescent="0.25">
      <c r="A1675" s="1" t="s">
        <v>697</v>
      </c>
      <c r="B1675" s="1" t="s">
        <v>4058</v>
      </c>
      <c r="C1675" t="s">
        <v>4732</v>
      </c>
      <c r="D1675" t="s">
        <v>7799</v>
      </c>
      <c r="E1675" t="s">
        <v>6228</v>
      </c>
    </row>
    <row r="1676" spans="1:5" ht="15.75" x14ac:dyDescent="0.25">
      <c r="A1676" s="1" t="s">
        <v>696</v>
      </c>
      <c r="B1676" s="1" t="s">
        <v>4059</v>
      </c>
      <c r="C1676" t="s">
        <v>6737</v>
      </c>
      <c r="D1676" t="s">
        <v>7972</v>
      </c>
      <c r="E1676" t="s">
        <v>6229</v>
      </c>
    </row>
    <row r="1677" spans="1:5" ht="15.75" x14ac:dyDescent="0.25">
      <c r="A1677" s="1" t="s">
        <v>695</v>
      </c>
      <c r="B1677" s="1" t="s">
        <v>4060</v>
      </c>
      <c r="C1677" t="s">
        <v>4732</v>
      </c>
      <c r="D1677" t="s">
        <v>7973</v>
      </c>
      <c r="E1677" t="s">
        <v>6230</v>
      </c>
    </row>
    <row r="1678" spans="1:5" ht="15.75" x14ac:dyDescent="0.25">
      <c r="A1678" s="1" t="s">
        <v>694</v>
      </c>
      <c r="B1678" s="1" t="s">
        <v>4061</v>
      </c>
      <c r="C1678" t="s">
        <v>4732</v>
      </c>
      <c r="D1678" t="s">
        <v>7974</v>
      </c>
      <c r="E1678" t="s">
        <v>6231</v>
      </c>
    </row>
    <row r="1679" spans="1:5" ht="15.75" x14ac:dyDescent="0.25">
      <c r="A1679" s="1" t="s">
        <v>693</v>
      </c>
      <c r="B1679" s="1" t="s">
        <v>4062</v>
      </c>
      <c r="C1679" t="s">
        <v>6737</v>
      </c>
      <c r="D1679" t="s">
        <v>7975</v>
      </c>
      <c r="E1679" t="s">
        <v>6232</v>
      </c>
    </row>
    <row r="1680" spans="1:5" ht="15.75" x14ac:dyDescent="0.25">
      <c r="A1680" s="1" t="s">
        <v>692</v>
      </c>
      <c r="B1680" s="1" t="s">
        <v>4063</v>
      </c>
      <c r="C1680" t="s">
        <v>4732</v>
      </c>
      <c r="D1680" t="s">
        <v>7976</v>
      </c>
      <c r="E1680" t="s">
        <v>5805</v>
      </c>
    </row>
    <row r="1681" spans="1:5" ht="15.75" x14ac:dyDescent="0.25">
      <c r="A1681" s="1" t="s">
        <v>691</v>
      </c>
      <c r="B1681" s="1" t="s">
        <v>4064</v>
      </c>
      <c r="C1681" t="s">
        <v>4732</v>
      </c>
      <c r="D1681" t="s">
        <v>7977</v>
      </c>
      <c r="E1681" t="s">
        <v>6233</v>
      </c>
    </row>
    <row r="1682" spans="1:5" ht="15.75" x14ac:dyDescent="0.25">
      <c r="A1682" s="1" t="s">
        <v>690</v>
      </c>
      <c r="B1682" s="1" t="s">
        <v>4065</v>
      </c>
      <c r="C1682" t="s">
        <v>6737</v>
      </c>
      <c r="D1682" t="s">
        <v>7978</v>
      </c>
      <c r="E1682" t="s">
        <v>5271</v>
      </c>
    </row>
    <row r="1683" spans="1:5" ht="15.75" x14ac:dyDescent="0.25">
      <c r="A1683" s="1" t="s">
        <v>689</v>
      </c>
      <c r="B1683" s="1" t="s">
        <v>4066</v>
      </c>
      <c r="C1683" t="s">
        <v>6737</v>
      </c>
      <c r="D1683" t="s">
        <v>6425</v>
      </c>
      <c r="E1683" t="s">
        <v>6234</v>
      </c>
    </row>
    <row r="1684" spans="1:5" ht="15.75" x14ac:dyDescent="0.25">
      <c r="A1684" s="1" t="s">
        <v>688</v>
      </c>
      <c r="B1684" s="1" t="s">
        <v>4067</v>
      </c>
      <c r="C1684" t="s">
        <v>4732</v>
      </c>
      <c r="D1684" t="s">
        <v>7979</v>
      </c>
      <c r="E1684" t="s">
        <v>5071</v>
      </c>
    </row>
    <row r="1685" spans="1:5" ht="15.75" x14ac:dyDescent="0.25">
      <c r="A1685" s="1" t="s">
        <v>687</v>
      </c>
      <c r="B1685" s="1" t="s">
        <v>4068</v>
      </c>
      <c r="C1685" t="s">
        <v>6737</v>
      </c>
      <c r="D1685" t="s">
        <v>7980</v>
      </c>
      <c r="E1685" t="s">
        <v>5959</v>
      </c>
    </row>
    <row r="1686" spans="1:5" ht="15.75" x14ac:dyDescent="0.25">
      <c r="A1686" s="1" t="s">
        <v>686</v>
      </c>
      <c r="B1686" s="1" t="s">
        <v>4069</v>
      </c>
      <c r="C1686" t="s">
        <v>6737</v>
      </c>
      <c r="D1686" t="s">
        <v>7494</v>
      </c>
      <c r="E1686" t="s">
        <v>6235</v>
      </c>
    </row>
    <row r="1687" spans="1:5" ht="15.75" x14ac:dyDescent="0.25">
      <c r="A1687" s="1" t="s">
        <v>685</v>
      </c>
      <c r="B1687" s="1" t="s">
        <v>4070</v>
      </c>
      <c r="C1687" t="s">
        <v>6737</v>
      </c>
      <c r="D1687" t="s">
        <v>7981</v>
      </c>
      <c r="E1687" t="s">
        <v>5186</v>
      </c>
    </row>
    <row r="1688" spans="1:5" ht="15.75" x14ac:dyDescent="0.25">
      <c r="A1688" s="1" t="s">
        <v>684</v>
      </c>
      <c r="B1688" s="1" t="s">
        <v>4071</v>
      </c>
      <c r="C1688" t="s">
        <v>4732</v>
      </c>
      <c r="D1688" t="s">
        <v>7982</v>
      </c>
      <c r="E1688" t="s">
        <v>6236</v>
      </c>
    </row>
    <row r="1689" spans="1:5" ht="15.75" x14ac:dyDescent="0.25">
      <c r="A1689" s="1" t="s">
        <v>683</v>
      </c>
      <c r="B1689" s="1" t="s">
        <v>4072</v>
      </c>
      <c r="C1689" t="s">
        <v>7129</v>
      </c>
      <c r="D1689" t="s">
        <v>7983</v>
      </c>
      <c r="E1689" t="s">
        <v>6237</v>
      </c>
    </row>
    <row r="1690" spans="1:5" ht="15.75" x14ac:dyDescent="0.25">
      <c r="A1690" s="1" t="s">
        <v>682</v>
      </c>
      <c r="B1690" s="1" t="s">
        <v>4073</v>
      </c>
      <c r="C1690" t="s">
        <v>6737</v>
      </c>
      <c r="D1690" t="s">
        <v>7645</v>
      </c>
      <c r="E1690" t="s">
        <v>6238</v>
      </c>
    </row>
    <row r="1691" spans="1:5" ht="15.75" x14ac:dyDescent="0.25">
      <c r="A1691" s="1" t="s">
        <v>681</v>
      </c>
      <c r="B1691" s="1" t="s">
        <v>4074</v>
      </c>
      <c r="C1691" t="s">
        <v>4732</v>
      </c>
      <c r="D1691" t="s">
        <v>7984</v>
      </c>
      <c r="E1691" t="s">
        <v>6239</v>
      </c>
    </row>
    <row r="1692" spans="1:5" ht="15.75" x14ac:dyDescent="0.25">
      <c r="A1692" s="1" t="s">
        <v>680</v>
      </c>
      <c r="B1692" s="1" t="s">
        <v>4075</v>
      </c>
      <c r="C1692" t="s">
        <v>4732</v>
      </c>
      <c r="D1692" t="s">
        <v>7985</v>
      </c>
      <c r="E1692" t="s">
        <v>6240</v>
      </c>
    </row>
    <row r="1693" spans="1:5" ht="15.75" x14ac:dyDescent="0.25">
      <c r="A1693" s="1" t="s">
        <v>679</v>
      </c>
      <c r="B1693" s="1" t="s">
        <v>4076</v>
      </c>
      <c r="C1693" t="s">
        <v>6737</v>
      </c>
      <c r="D1693" t="s">
        <v>7986</v>
      </c>
      <c r="E1693" t="s">
        <v>6241</v>
      </c>
    </row>
    <row r="1694" spans="1:5" ht="15.75" x14ac:dyDescent="0.25">
      <c r="A1694" s="1" t="s">
        <v>678</v>
      </c>
      <c r="B1694" s="1" t="s">
        <v>4077</v>
      </c>
      <c r="C1694" t="s">
        <v>6737</v>
      </c>
      <c r="D1694" t="s">
        <v>6114</v>
      </c>
      <c r="E1694" t="s">
        <v>5196</v>
      </c>
    </row>
    <row r="1695" spans="1:5" ht="15.75" x14ac:dyDescent="0.25">
      <c r="A1695" s="1" t="s">
        <v>677</v>
      </c>
      <c r="B1695" s="1" t="s">
        <v>4078</v>
      </c>
      <c r="C1695" t="s">
        <v>4732</v>
      </c>
      <c r="D1695" t="s">
        <v>7212</v>
      </c>
      <c r="E1695" t="s">
        <v>6242</v>
      </c>
    </row>
    <row r="1696" spans="1:5" ht="15.75" x14ac:dyDescent="0.25">
      <c r="A1696" s="1" t="s">
        <v>676</v>
      </c>
      <c r="B1696" s="1" t="s">
        <v>4079</v>
      </c>
      <c r="C1696" t="s">
        <v>4732</v>
      </c>
      <c r="D1696" t="s">
        <v>7987</v>
      </c>
      <c r="E1696" t="s">
        <v>6243</v>
      </c>
    </row>
    <row r="1697" spans="1:5" ht="15.75" x14ac:dyDescent="0.25">
      <c r="A1697" s="1" t="s">
        <v>675</v>
      </c>
      <c r="B1697" s="1" t="s">
        <v>4080</v>
      </c>
      <c r="C1697" t="s">
        <v>4732</v>
      </c>
      <c r="D1697" t="s">
        <v>7988</v>
      </c>
      <c r="E1697" t="s">
        <v>6244</v>
      </c>
    </row>
    <row r="1698" spans="1:5" ht="15.75" x14ac:dyDescent="0.25">
      <c r="A1698" s="1" t="s">
        <v>674</v>
      </c>
      <c r="B1698" s="1" t="s">
        <v>4081</v>
      </c>
      <c r="C1698" t="s">
        <v>4732</v>
      </c>
      <c r="D1698" t="s">
        <v>7989</v>
      </c>
      <c r="E1698" t="s">
        <v>5987</v>
      </c>
    </row>
    <row r="1699" spans="1:5" ht="15.75" x14ac:dyDescent="0.25">
      <c r="A1699" s="1" t="s">
        <v>673</v>
      </c>
      <c r="B1699" s="1" t="s">
        <v>4082</v>
      </c>
      <c r="C1699" t="s">
        <v>4732</v>
      </c>
      <c r="D1699" t="s">
        <v>7543</v>
      </c>
      <c r="E1699" t="s">
        <v>6245</v>
      </c>
    </row>
    <row r="1700" spans="1:5" ht="15.75" x14ac:dyDescent="0.25">
      <c r="A1700" s="1" t="s">
        <v>672</v>
      </c>
      <c r="B1700" s="1" t="s">
        <v>4083</v>
      </c>
      <c r="C1700" t="s">
        <v>6737</v>
      </c>
      <c r="D1700" t="s">
        <v>6285</v>
      </c>
      <c r="E1700" t="s">
        <v>6246</v>
      </c>
    </row>
    <row r="1701" spans="1:5" ht="15.75" x14ac:dyDescent="0.25">
      <c r="A1701" s="1" t="s">
        <v>671</v>
      </c>
      <c r="B1701" s="1" t="s">
        <v>4084</v>
      </c>
      <c r="C1701" t="s">
        <v>4732</v>
      </c>
      <c r="D1701" t="s">
        <v>7990</v>
      </c>
      <c r="E1701" t="s">
        <v>6247</v>
      </c>
    </row>
    <row r="1702" spans="1:5" ht="15.75" x14ac:dyDescent="0.25">
      <c r="A1702" s="1" t="s">
        <v>670</v>
      </c>
      <c r="B1702" s="1" t="s">
        <v>4085</v>
      </c>
      <c r="C1702" t="s">
        <v>6737</v>
      </c>
      <c r="D1702" t="s">
        <v>6743</v>
      </c>
      <c r="E1702" t="s">
        <v>6248</v>
      </c>
    </row>
    <row r="1703" spans="1:5" ht="15.75" x14ac:dyDescent="0.25">
      <c r="A1703" s="1" t="s">
        <v>669</v>
      </c>
      <c r="B1703" s="1" t="s">
        <v>4086</v>
      </c>
      <c r="C1703" t="s">
        <v>6737</v>
      </c>
      <c r="D1703" t="s">
        <v>6804</v>
      </c>
      <c r="E1703" t="s">
        <v>6249</v>
      </c>
    </row>
    <row r="1704" spans="1:5" ht="15.75" x14ac:dyDescent="0.25">
      <c r="A1704" s="1" t="s">
        <v>668</v>
      </c>
      <c r="B1704" s="1" t="s">
        <v>4087</v>
      </c>
      <c r="C1704" t="s">
        <v>6737</v>
      </c>
      <c r="D1704" t="s">
        <v>7309</v>
      </c>
      <c r="E1704" t="s">
        <v>6250</v>
      </c>
    </row>
    <row r="1705" spans="1:5" ht="15.75" x14ac:dyDescent="0.25">
      <c r="A1705" s="1" t="s">
        <v>667</v>
      </c>
      <c r="B1705" s="1" t="s">
        <v>4088</v>
      </c>
      <c r="C1705" t="s">
        <v>4732</v>
      </c>
      <c r="D1705" t="s">
        <v>6902</v>
      </c>
      <c r="E1705" t="s">
        <v>6251</v>
      </c>
    </row>
    <row r="1706" spans="1:5" ht="15.75" x14ac:dyDescent="0.25">
      <c r="A1706" s="1" t="s">
        <v>666</v>
      </c>
      <c r="B1706" s="1" t="s">
        <v>4089</v>
      </c>
      <c r="C1706" t="s">
        <v>6737</v>
      </c>
      <c r="D1706" t="s">
        <v>7991</v>
      </c>
      <c r="E1706" t="s">
        <v>5455</v>
      </c>
    </row>
    <row r="1707" spans="1:5" ht="15.75" x14ac:dyDescent="0.25">
      <c r="A1707" s="1" t="s">
        <v>665</v>
      </c>
      <c r="B1707" s="1" t="s">
        <v>4090</v>
      </c>
      <c r="C1707" t="s">
        <v>4732</v>
      </c>
      <c r="D1707" t="s">
        <v>7992</v>
      </c>
      <c r="E1707" t="s">
        <v>6252</v>
      </c>
    </row>
    <row r="1708" spans="1:5" ht="15.75" x14ac:dyDescent="0.25">
      <c r="A1708" s="1" t="s">
        <v>664</v>
      </c>
      <c r="B1708" s="1" t="s">
        <v>4091</v>
      </c>
      <c r="C1708" t="s">
        <v>4732</v>
      </c>
      <c r="D1708" t="s">
        <v>7180</v>
      </c>
      <c r="E1708" t="s">
        <v>5780</v>
      </c>
    </row>
    <row r="1709" spans="1:5" ht="15.75" x14ac:dyDescent="0.25">
      <c r="A1709" s="1" t="s">
        <v>663</v>
      </c>
      <c r="B1709" s="1" t="s">
        <v>4092</v>
      </c>
      <c r="C1709" t="s">
        <v>6737</v>
      </c>
      <c r="D1709" t="s">
        <v>7993</v>
      </c>
      <c r="E1709" t="s">
        <v>6253</v>
      </c>
    </row>
    <row r="1710" spans="1:5" ht="15.75" x14ac:dyDescent="0.25">
      <c r="A1710" s="1" t="s">
        <v>662</v>
      </c>
      <c r="B1710" s="1" t="s">
        <v>4093</v>
      </c>
      <c r="C1710" t="s">
        <v>4732</v>
      </c>
      <c r="D1710" t="s">
        <v>7439</v>
      </c>
      <c r="E1710" t="s">
        <v>5987</v>
      </c>
    </row>
    <row r="1711" spans="1:5" ht="15.75" x14ac:dyDescent="0.25">
      <c r="A1711" s="1" t="s">
        <v>661</v>
      </c>
      <c r="B1711" s="1" t="s">
        <v>4094</v>
      </c>
      <c r="C1711" t="s">
        <v>4732</v>
      </c>
      <c r="D1711" t="s">
        <v>7994</v>
      </c>
      <c r="E1711" t="s">
        <v>6254</v>
      </c>
    </row>
    <row r="1712" spans="1:5" ht="15.75" x14ac:dyDescent="0.25">
      <c r="A1712" s="1" t="s">
        <v>660</v>
      </c>
      <c r="B1712" s="1" t="s">
        <v>4095</v>
      </c>
      <c r="C1712" t="s">
        <v>6737</v>
      </c>
      <c r="D1712" t="s">
        <v>7995</v>
      </c>
      <c r="E1712" t="s">
        <v>6255</v>
      </c>
    </row>
    <row r="1713" spans="1:5" ht="15.75" x14ac:dyDescent="0.25">
      <c r="A1713" s="1" t="s">
        <v>659</v>
      </c>
      <c r="B1713" s="1" t="s">
        <v>4096</v>
      </c>
      <c r="C1713" t="s">
        <v>4732</v>
      </c>
      <c r="D1713" t="s">
        <v>7019</v>
      </c>
      <c r="E1713" t="s">
        <v>6256</v>
      </c>
    </row>
    <row r="1714" spans="1:5" ht="15.75" x14ac:dyDescent="0.25">
      <c r="A1714" s="1" t="s">
        <v>658</v>
      </c>
      <c r="B1714" s="1" t="s">
        <v>4097</v>
      </c>
      <c r="C1714" t="s">
        <v>6737</v>
      </c>
      <c r="D1714" t="s">
        <v>6891</v>
      </c>
      <c r="E1714" t="s">
        <v>6257</v>
      </c>
    </row>
    <row r="1715" spans="1:5" ht="15.75" x14ac:dyDescent="0.25">
      <c r="A1715" s="1" t="s">
        <v>657</v>
      </c>
      <c r="B1715" s="1" t="s">
        <v>4098</v>
      </c>
      <c r="C1715" t="s">
        <v>4732</v>
      </c>
      <c r="D1715" t="s">
        <v>7996</v>
      </c>
      <c r="E1715" t="s">
        <v>6258</v>
      </c>
    </row>
    <row r="1716" spans="1:5" ht="15.75" x14ac:dyDescent="0.25">
      <c r="A1716" s="1" t="s">
        <v>656</v>
      </c>
      <c r="B1716" s="1" t="s">
        <v>4099</v>
      </c>
      <c r="C1716" t="s">
        <v>4732</v>
      </c>
      <c r="D1716" t="s">
        <v>7994</v>
      </c>
      <c r="E1716" t="s">
        <v>6259</v>
      </c>
    </row>
    <row r="1717" spans="1:5" ht="15.75" x14ac:dyDescent="0.25">
      <c r="A1717" s="1" t="s">
        <v>655</v>
      </c>
      <c r="B1717" s="1" t="s">
        <v>4100</v>
      </c>
      <c r="C1717" t="s">
        <v>6737</v>
      </c>
      <c r="D1717" t="s">
        <v>5573</v>
      </c>
      <c r="E1717" t="s">
        <v>6260</v>
      </c>
    </row>
    <row r="1718" spans="1:5" ht="15.75" x14ac:dyDescent="0.25">
      <c r="A1718" s="1" t="s">
        <v>654</v>
      </c>
      <c r="B1718" s="1" t="s">
        <v>4101</v>
      </c>
      <c r="C1718" t="s">
        <v>4732</v>
      </c>
      <c r="D1718" t="s">
        <v>7997</v>
      </c>
      <c r="E1718" t="s">
        <v>6261</v>
      </c>
    </row>
    <row r="1719" spans="1:5" ht="15.75" x14ac:dyDescent="0.25">
      <c r="A1719" s="1" t="s">
        <v>653</v>
      </c>
      <c r="B1719" s="1" t="s">
        <v>4102</v>
      </c>
      <c r="C1719" t="s">
        <v>4732</v>
      </c>
      <c r="D1719" t="s">
        <v>7998</v>
      </c>
      <c r="E1719" t="s">
        <v>6262</v>
      </c>
    </row>
    <row r="1720" spans="1:5" ht="15.75" x14ac:dyDescent="0.25">
      <c r="A1720" s="1" t="s">
        <v>652</v>
      </c>
      <c r="B1720" s="1" t="s">
        <v>4103</v>
      </c>
      <c r="C1720" t="s">
        <v>4732</v>
      </c>
      <c r="D1720" t="s">
        <v>7999</v>
      </c>
      <c r="E1720" t="s">
        <v>6263</v>
      </c>
    </row>
    <row r="1721" spans="1:5" ht="15.75" x14ac:dyDescent="0.25">
      <c r="A1721" s="1" t="s">
        <v>651</v>
      </c>
      <c r="B1721" s="1" t="s">
        <v>4104</v>
      </c>
      <c r="C1721" t="s">
        <v>4732</v>
      </c>
      <c r="D1721" t="s">
        <v>8000</v>
      </c>
      <c r="E1721" t="s">
        <v>4937</v>
      </c>
    </row>
    <row r="1722" spans="1:5" ht="15.75" x14ac:dyDescent="0.25">
      <c r="A1722" s="1" t="s">
        <v>650</v>
      </c>
      <c r="B1722" s="1" t="s">
        <v>4105</v>
      </c>
      <c r="C1722" t="s">
        <v>6737</v>
      </c>
      <c r="D1722" t="s">
        <v>5863</v>
      </c>
      <c r="E1722" t="s">
        <v>6264</v>
      </c>
    </row>
    <row r="1723" spans="1:5" ht="15.75" x14ac:dyDescent="0.25">
      <c r="A1723" s="1" t="s">
        <v>649</v>
      </c>
      <c r="B1723" s="1" t="s">
        <v>4106</v>
      </c>
      <c r="C1723" t="s">
        <v>6737</v>
      </c>
      <c r="D1723" t="s">
        <v>8001</v>
      </c>
      <c r="E1723" t="s">
        <v>6265</v>
      </c>
    </row>
    <row r="1724" spans="1:5" ht="15.75" x14ac:dyDescent="0.25">
      <c r="A1724" s="1" t="s">
        <v>648</v>
      </c>
      <c r="B1724" s="1" t="s">
        <v>4107</v>
      </c>
      <c r="C1724" t="s">
        <v>4732</v>
      </c>
      <c r="D1724" t="s">
        <v>8002</v>
      </c>
      <c r="E1724" t="s">
        <v>6266</v>
      </c>
    </row>
    <row r="1725" spans="1:5" ht="15.75" x14ac:dyDescent="0.25">
      <c r="A1725" s="1" t="s">
        <v>647</v>
      </c>
      <c r="B1725" s="1" t="s">
        <v>4108</v>
      </c>
      <c r="C1725" t="s">
        <v>6737</v>
      </c>
      <c r="D1725" t="s">
        <v>8003</v>
      </c>
      <c r="E1725" t="s">
        <v>6267</v>
      </c>
    </row>
    <row r="1726" spans="1:5" ht="15.75" x14ac:dyDescent="0.25">
      <c r="A1726" s="1" t="s">
        <v>646</v>
      </c>
      <c r="B1726" s="1" t="s">
        <v>4109</v>
      </c>
      <c r="C1726" t="s">
        <v>4732</v>
      </c>
      <c r="D1726" t="s">
        <v>8004</v>
      </c>
      <c r="E1726" t="s">
        <v>6044</v>
      </c>
    </row>
    <row r="1727" spans="1:5" ht="15.75" x14ac:dyDescent="0.25">
      <c r="A1727" s="1" t="s">
        <v>645</v>
      </c>
      <c r="B1727" s="1" t="s">
        <v>4110</v>
      </c>
      <c r="C1727" t="s">
        <v>4732</v>
      </c>
      <c r="D1727" t="s">
        <v>8005</v>
      </c>
      <c r="E1727" t="s">
        <v>6268</v>
      </c>
    </row>
    <row r="1728" spans="1:5" ht="15.75" x14ac:dyDescent="0.25">
      <c r="A1728" s="1" t="s">
        <v>644</v>
      </c>
      <c r="B1728" s="1" t="s">
        <v>4111</v>
      </c>
      <c r="C1728" t="s">
        <v>4732</v>
      </c>
      <c r="D1728" t="s">
        <v>8006</v>
      </c>
      <c r="E1728" t="s">
        <v>6269</v>
      </c>
    </row>
    <row r="1729" spans="1:5" ht="15.75" x14ac:dyDescent="0.25">
      <c r="A1729" s="1" t="s">
        <v>643</v>
      </c>
      <c r="B1729" s="1" t="s">
        <v>4112</v>
      </c>
      <c r="C1729" t="s">
        <v>6737</v>
      </c>
      <c r="D1729" t="s">
        <v>8007</v>
      </c>
      <c r="E1729" t="s">
        <v>5362</v>
      </c>
    </row>
    <row r="1730" spans="1:5" ht="15.75" x14ac:dyDescent="0.25">
      <c r="A1730" s="1" t="s">
        <v>642</v>
      </c>
      <c r="B1730" s="1" t="s">
        <v>4113</v>
      </c>
      <c r="C1730" t="s">
        <v>6737</v>
      </c>
      <c r="D1730" t="s">
        <v>8008</v>
      </c>
      <c r="E1730" t="s">
        <v>6270</v>
      </c>
    </row>
    <row r="1731" spans="1:5" ht="15.75" x14ac:dyDescent="0.25">
      <c r="A1731" s="1" t="s">
        <v>641</v>
      </c>
      <c r="B1731" s="1" t="s">
        <v>4114</v>
      </c>
      <c r="C1731" t="s">
        <v>6737</v>
      </c>
      <c r="D1731" t="s">
        <v>8009</v>
      </c>
      <c r="E1731" t="s">
        <v>6167</v>
      </c>
    </row>
    <row r="1732" spans="1:5" ht="15.75" x14ac:dyDescent="0.25">
      <c r="A1732" s="1" t="s">
        <v>640</v>
      </c>
      <c r="B1732" s="1" t="s">
        <v>4115</v>
      </c>
      <c r="C1732" t="s">
        <v>4732</v>
      </c>
      <c r="D1732" t="s">
        <v>8010</v>
      </c>
      <c r="E1732" t="s">
        <v>5292</v>
      </c>
    </row>
    <row r="1733" spans="1:5" ht="15.75" x14ac:dyDescent="0.25">
      <c r="A1733" s="1" t="s">
        <v>639</v>
      </c>
      <c r="B1733" s="1" t="s">
        <v>4116</v>
      </c>
      <c r="C1733" t="s">
        <v>4732</v>
      </c>
      <c r="D1733" t="s">
        <v>6807</v>
      </c>
      <c r="E1733" t="s">
        <v>6271</v>
      </c>
    </row>
    <row r="1734" spans="1:5" ht="15.75" x14ac:dyDescent="0.25">
      <c r="A1734" s="1" t="s">
        <v>638</v>
      </c>
      <c r="B1734" s="1" t="s">
        <v>4117</v>
      </c>
      <c r="C1734" t="s">
        <v>4732</v>
      </c>
      <c r="D1734" t="s">
        <v>8011</v>
      </c>
      <c r="E1734" t="s">
        <v>6272</v>
      </c>
    </row>
    <row r="1735" spans="1:5" ht="15.75" x14ac:dyDescent="0.25">
      <c r="A1735" s="1" t="s">
        <v>637</v>
      </c>
      <c r="B1735" s="1" t="s">
        <v>4118</v>
      </c>
      <c r="C1735" t="s">
        <v>4732</v>
      </c>
      <c r="D1735" t="s">
        <v>8012</v>
      </c>
      <c r="E1735" t="s">
        <v>6273</v>
      </c>
    </row>
    <row r="1736" spans="1:5" ht="15.75" x14ac:dyDescent="0.25">
      <c r="A1736" s="1" t="s">
        <v>636</v>
      </c>
      <c r="B1736" s="1" t="s">
        <v>4119</v>
      </c>
      <c r="C1736" t="s">
        <v>7129</v>
      </c>
      <c r="D1736" t="s">
        <v>8013</v>
      </c>
      <c r="E1736" t="s">
        <v>6274</v>
      </c>
    </row>
    <row r="1737" spans="1:5" ht="15.75" x14ac:dyDescent="0.25">
      <c r="A1737" s="1" t="s">
        <v>635</v>
      </c>
      <c r="B1737" s="1" t="s">
        <v>4120</v>
      </c>
      <c r="C1737" t="s">
        <v>4732</v>
      </c>
      <c r="D1737" t="s">
        <v>8014</v>
      </c>
      <c r="E1737" t="s">
        <v>6275</v>
      </c>
    </row>
    <row r="1738" spans="1:5" ht="15.75" x14ac:dyDescent="0.25">
      <c r="A1738" s="1" t="s">
        <v>634</v>
      </c>
      <c r="B1738" s="1" t="s">
        <v>4121</v>
      </c>
      <c r="C1738" t="s">
        <v>6737</v>
      </c>
      <c r="D1738" t="s">
        <v>8015</v>
      </c>
      <c r="E1738" t="s">
        <v>5573</v>
      </c>
    </row>
    <row r="1739" spans="1:5" ht="15.75" x14ac:dyDescent="0.25">
      <c r="A1739" s="1" t="s">
        <v>633</v>
      </c>
      <c r="B1739" s="1" t="s">
        <v>4122</v>
      </c>
      <c r="C1739" t="s">
        <v>6737</v>
      </c>
      <c r="D1739" t="s">
        <v>6783</v>
      </c>
      <c r="E1739" t="s">
        <v>6276</v>
      </c>
    </row>
    <row r="1740" spans="1:5" ht="15.75" x14ac:dyDescent="0.25">
      <c r="A1740" s="1" t="s">
        <v>631</v>
      </c>
      <c r="B1740" s="1" t="s">
        <v>4123</v>
      </c>
      <c r="C1740" t="s">
        <v>6737</v>
      </c>
      <c r="D1740" t="s">
        <v>8016</v>
      </c>
      <c r="E1740" t="s">
        <v>6277</v>
      </c>
    </row>
    <row r="1741" spans="1:5" ht="15.75" x14ac:dyDescent="0.25">
      <c r="A1741" s="1" t="s">
        <v>630</v>
      </c>
      <c r="B1741" s="1" t="s">
        <v>4124</v>
      </c>
      <c r="C1741" t="s">
        <v>4732</v>
      </c>
      <c r="D1741" t="s">
        <v>8017</v>
      </c>
      <c r="E1741" t="s">
        <v>6278</v>
      </c>
    </row>
    <row r="1742" spans="1:5" ht="15.75" x14ac:dyDescent="0.25">
      <c r="A1742" s="1" t="s">
        <v>629</v>
      </c>
      <c r="B1742" s="1" t="s">
        <v>4125</v>
      </c>
      <c r="C1742" t="s">
        <v>4732</v>
      </c>
      <c r="D1742" t="s">
        <v>8018</v>
      </c>
      <c r="E1742" t="s">
        <v>6279</v>
      </c>
    </row>
    <row r="1743" spans="1:5" ht="15.75" x14ac:dyDescent="0.25">
      <c r="A1743" s="1" t="s">
        <v>628</v>
      </c>
      <c r="B1743" s="1" t="s">
        <v>4126</v>
      </c>
      <c r="C1743" t="s">
        <v>4732</v>
      </c>
      <c r="D1743" t="s">
        <v>8019</v>
      </c>
      <c r="E1743" t="s">
        <v>6280</v>
      </c>
    </row>
    <row r="1744" spans="1:5" ht="15.75" x14ac:dyDescent="0.25">
      <c r="A1744" s="1" t="s">
        <v>627</v>
      </c>
      <c r="B1744" s="1" t="s">
        <v>4127</v>
      </c>
      <c r="C1744" t="s">
        <v>4732</v>
      </c>
      <c r="D1744" t="s">
        <v>8020</v>
      </c>
      <c r="E1744" t="s">
        <v>6281</v>
      </c>
    </row>
    <row r="1745" spans="1:5" ht="15.75" x14ac:dyDescent="0.25">
      <c r="A1745" s="1" t="s">
        <v>626</v>
      </c>
      <c r="B1745" s="1" t="s">
        <v>4128</v>
      </c>
      <c r="C1745" t="s">
        <v>4732</v>
      </c>
      <c r="D1745" t="s">
        <v>7157</v>
      </c>
      <c r="E1745" t="s">
        <v>6282</v>
      </c>
    </row>
    <row r="1746" spans="1:5" ht="15.75" x14ac:dyDescent="0.25">
      <c r="A1746" s="1" t="s">
        <v>625</v>
      </c>
      <c r="B1746" s="1" t="s">
        <v>4129</v>
      </c>
      <c r="C1746" t="s">
        <v>6737</v>
      </c>
      <c r="D1746" t="s">
        <v>8021</v>
      </c>
      <c r="E1746" t="s">
        <v>5425</v>
      </c>
    </row>
    <row r="1747" spans="1:5" ht="15.75" x14ac:dyDescent="0.25">
      <c r="A1747" s="1" t="s">
        <v>624</v>
      </c>
      <c r="B1747" s="1" t="s">
        <v>4130</v>
      </c>
      <c r="C1747" t="s">
        <v>4732</v>
      </c>
      <c r="D1747" t="s">
        <v>7876</v>
      </c>
      <c r="E1747" t="s">
        <v>6283</v>
      </c>
    </row>
    <row r="1748" spans="1:5" ht="15.75" x14ac:dyDescent="0.25">
      <c r="A1748" s="1" t="s">
        <v>623</v>
      </c>
      <c r="B1748" s="1" t="s">
        <v>4131</v>
      </c>
      <c r="C1748" t="s">
        <v>4732</v>
      </c>
      <c r="D1748" t="s">
        <v>8022</v>
      </c>
      <c r="E1748" t="s">
        <v>6284</v>
      </c>
    </row>
    <row r="1749" spans="1:5" ht="15.75" x14ac:dyDescent="0.25">
      <c r="A1749" s="1" t="s">
        <v>622</v>
      </c>
      <c r="B1749" s="1" t="s">
        <v>4132</v>
      </c>
      <c r="C1749" t="s">
        <v>6737</v>
      </c>
      <c r="D1749" t="s">
        <v>8023</v>
      </c>
      <c r="E1749" t="s">
        <v>6275</v>
      </c>
    </row>
    <row r="1750" spans="1:5" ht="15.75" x14ac:dyDescent="0.25">
      <c r="A1750" s="1" t="s">
        <v>621</v>
      </c>
      <c r="B1750" s="1" t="s">
        <v>4133</v>
      </c>
      <c r="C1750" t="s">
        <v>6737</v>
      </c>
      <c r="D1750" t="s">
        <v>7374</v>
      </c>
      <c r="E1750" t="s">
        <v>6285</v>
      </c>
    </row>
    <row r="1751" spans="1:5" ht="15.75" x14ac:dyDescent="0.25">
      <c r="A1751" s="1" t="s">
        <v>620</v>
      </c>
      <c r="B1751" s="1" t="s">
        <v>4134</v>
      </c>
      <c r="C1751" t="s">
        <v>6737</v>
      </c>
      <c r="D1751" t="s">
        <v>8024</v>
      </c>
      <c r="E1751" t="s">
        <v>5743</v>
      </c>
    </row>
    <row r="1752" spans="1:5" ht="15.75" x14ac:dyDescent="0.25">
      <c r="A1752" s="1" t="s">
        <v>619</v>
      </c>
      <c r="B1752" s="1" t="s">
        <v>4135</v>
      </c>
      <c r="C1752" t="s">
        <v>7129</v>
      </c>
      <c r="D1752" t="s">
        <v>8025</v>
      </c>
      <c r="E1752" t="s">
        <v>6286</v>
      </c>
    </row>
    <row r="1753" spans="1:5" ht="15.75" x14ac:dyDescent="0.25">
      <c r="A1753" s="1" t="s">
        <v>618</v>
      </c>
      <c r="B1753" s="1" t="s">
        <v>4136</v>
      </c>
      <c r="C1753" t="s">
        <v>6737</v>
      </c>
      <c r="D1753" t="s">
        <v>7931</v>
      </c>
      <c r="E1753" t="s">
        <v>6287</v>
      </c>
    </row>
    <row r="1754" spans="1:5" ht="15.75" x14ac:dyDescent="0.25">
      <c r="A1754" s="1" t="s">
        <v>617</v>
      </c>
      <c r="B1754" s="1" t="s">
        <v>4137</v>
      </c>
      <c r="C1754" t="s">
        <v>6737</v>
      </c>
      <c r="D1754" t="s">
        <v>8026</v>
      </c>
      <c r="E1754" t="s">
        <v>6288</v>
      </c>
    </row>
    <row r="1755" spans="1:5" ht="15.75" x14ac:dyDescent="0.25">
      <c r="A1755" s="1" t="s">
        <v>616</v>
      </c>
      <c r="B1755" s="1" t="s">
        <v>4138</v>
      </c>
      <c r="C1755" t="s">
        <v>6737</v>
      </c>
      <c r="D1755" t="s">
        <v>8027</v>
      </c>
      <c r="E1755" t="s">
        <v>5302</v>
      </c>
    </row>
    <row r="1756" spans="1:5" ht="15.75" x14ac:dyDescent="0.25">
      <c r="A1756" s="1" t="s">
        <v>615</v>
      </c>
      <c r="B1756" s="1" t="s">
        <v>4139</v>
      </c>
      <c r="C1756" t="s">
        <v>4732</v>
      </c>
      <c r="D1756" t="s">
        <v>8028</v>
      </c>
      <c r="E1756" t="s">
        <v>6289</v>
      </c>
    </row>
    <row r="1757" spans="1:5" ht="15.75" x14ac:dyDescent="0.25">
      <c r="A1757" s="1" t="s">
        <v>614</v>
      </c>
      <c r="B1757" s="1" t="s">
        <v>4140</v>
      </c>
      <c r="C1757" t="s">
        <v>4732</v>
      </c>
      <c r="D1757" t="s">
        <v>8029</v>
      </c>
      <c r="E1757" t="s">
        <v>6290</v>
      </c>
    </row>
    <row r="1758" spans="1:5" ht="15.75" x14ac:dyDescent="0.25">
      <c r="A1758" s="1" t="s">
        <v>613</v>
      </c>
      <c r="B1758" s="1" t="s">
        <v>4141</v>
      </c>
      <c r="C1758" t="s">
        <v>6737</v>
      </c>
      <c r="D1758" t="s">
        <v>8030</v>
      </c>
      <c r="E1758" t="s">
        <v>4971</v>
      </c>
    </row>
    <row r="1759" spans="1:5" ht="15.75" x14ac:dyDescent="0.25">
      <c r="A1759" s="1" t="s">
        <v>612</v>
      </c>
      <c r="B1759" s="1" t="s">
        <v>4142</v>
      </c>
      <c r="C1759" t="s">
        <v>7129</v>
      </c>
      <c r="D1759" t="s">
        <v>8031</v>
      </c>
      <c r="E1759" t="s">
        <v>6291</v>
      </c>
    </row>
    <row r="1760" spans="1:5" ht="15.75" x14ac:dyDescent="0.25">
      <c r="A1760" s="1" t="s">
        <v>611</v>
      </c>
      <c r="B1760" s="1" t="s">
        <v>4143</v>
      </c>
      <c r="C1760" t="s">
        <v>6737</v>
      </c>
      <c r="D1760" t="s">
        <v>8032</v>
      </c>
      <c r="E1760" t="s">
        <v>6292</v>
      </c>
    </row>
    <row r="1761" spans="1:5" ht="15.75" x14ac:dyDescent="0.25">
      <c r="A1761" s="1" t="s">
        <v>610</v>
      </c>
      <c r="B1761" s="1" t="s">
        <v>4144</v>
      </c>
      <c r="C1761" t="s">
        <v>6737</v>
      </c>
      <c r="D1761" t="s">
        <v>8033</v>
      </c>
      <c r="E1761" t="s">
        <v>6293</v>
      </c>
    </row>
    <row r="1762" spans="1:5" ht="15.75" x14ac:dyDescent="0.25">
      <c r="A1762" s="1" t="s">
        <v>609</v>
      </c>
      <c r="B1762" s="1" t="s">
        <v>4145</v>
      </c>
      <c r="C1762" t="s">
        <v>6737</v>
      </c>
      <c r="D1762" t="s">
        <v>8034</v>
      </c>
      <c r="E1762" t="s">
        <v>6294</v>
      </c>
    </row>
    <row r="1763" spans="1:5" ht="15.75" x14ac:dyDescent="0.25">
      <c r="A1763" s="1" t="s">
        <v>608</v>
      </c>
      <c r="B1763" s="1" t="s">
        <v>4146</v>
      </c>
      <c r="C1763" t="s">
        <v>4732</v>
      </c>
      <c r="D1763" t="s">
        <v>8035</v>
      </c>
      <c r="E1763" t="s">
        <v>6295</v>
      </c>
    </row>
    <row r="1764" spans="1:5" ht="15.75" x14ac:dyDescent="0.25">
      <c r="A1764" s="1" t="s">
        <v>607</v>
      </c>
      <c r="B1764" s="1" t="s">
        <v>4147</v>
      </c>
      <c r="C1764" t="s">
        <v>4732</v>
      </c>
      <c r="D1764" t="s">
        <v>8036</v>
      </c>
      <c r="E1764" t="s">
        <v>6296</v>
      </c>
    </row>
    <row r="1765" spans="1:5" ht="15.75" x14ac:dyDescent="0.25">
      <c r="A1765" s="1" t="s">
        <v>606</v>
      </c>
      <c r="B1765" s="1" t="s">
        <v>4148</v>
      </c>
      <c r="C1765" t="s">
        <v>4732</v>
      </c>
      <c r="D1765" t="s">
        <v>8037</v>
      </c>
      <c r="E1765" t="s">
        <v>4961</v>
      </c>
    </row>
    <row r="1766" spans="1:5" ht="15.75" x14ac:dyDescent="0.25">
      <c r="A1766" s="1" t="s">
        <v>605</v>
      </c>
      <c r="B1766" s="1" t="s">
        <v>4149</v>
      </c>
      <c r="C1766" t="s">
        <v>4732</v>
      </c>
      <c r="D1766" t="s">
        <v>8038</v>
      </c>
      <c r="E1766" t="s">
        <v>5800</v>
      </c>
    </row>
    <row r="1767" spans="1:5" ht="15.75" x14ac:dyDescent="0.25">
      <c r="A1767" s="1" t="s">
        <v>604</v>
      </c>
      <c r="B1767" s="1" t="s">
        <v>4150</v>
      </c>
      <c r="C1767" t="s">
        <v>6737</v>
      </c>
      <c r="D1767" t="s">
        <v>6876</v>
      </c>
      <c r="E1767" t="s">
        <v>6297</v>
      </c>
    </row>
    <row r="1768" spans="1:5" ht="15.75" x14ac:dyDescent="0.25">
      <c r="A1768" s="1" t="s">
        <v>603</v>
      </c>
      <c r="B1768" s="1" t="s">
        <v>4151</v>
      </c>
      <c r="C1768" t="s">
        <v>4732</v>
      </c>
      <c r="D1768" t="s">
        <v>8039</v>
      </c>
      <c r="E1768" t="s">
        <v>6298</v>
      </c>
    </row>
    <row r="1769" spans="1:5" ht="15.75" x14ac:dyDescent="0.25">
      <c r="A1769" s="1" t="s">
        <v>602</v>
      </c>
      <c r="B1769" s="1" t="s">
        <v>4152</v>
      </c>
      <c r="C1769" t="s">
        <v>4732</v>
      </c>
      <c r="D1769" t="s">
        <v>6898</v>
      </c>
      <c r="E1769" t="s">
        <v>6299</v>
      </c>
    </row>
    <row r="1770" spans="1:5" ht="15.75" x14ac:dyDescent="0.25">
      <c r="A1770" s="1" t="s">
        <v>601</v>
      </c>
      <c r="B1770" s="1" t="s">
        <v>4153</v>
      </c>
      <c r="C1770" t="s">
        <v>4732</v>
      </c>
      <c r="D1770" t="s">
        <v>7157</v>
      </c>
      <c r="E1770" t="s">
        <v>6300</v>
      </c>
    </row>
    <row r="1771" spans="1:5" ht="15.75" x14ac:dyDescent="0.25">
      <c r="A1771" s="1" t="s">
        <v>600</v>
      </c>
      <c r="B1771" s="1" t="s">
        <v>4154</v>
      </c>
      <c r="C1771" t="s">
        <v>4732</v>
      </c>
      <c r="D1771" t="s">
        <v>8040</v>
      </c>
      <c r="E1771" t="s">
        <v>6301</v>
      </c>
    </row>
    <row r="1772" spans="1:5" ht="15.75" x14ac:dyDescent="0.25">
      <c r="A1772" s="1" t="s">
        <v>599</v>
      </c>
      <c r="B1772" s="1" t="s">
        <v>4155</v>
      </c>
      <c r="C1772" t="s">
        <v>4732</v>
      </c>
      <c r="D1772" t="s">
        <v>8041</v>
      </c>
      <c r="E1772" t="s">
        <v>6302</v>
      </c>
    </row>
    <row r="1773" spans="1:5" ht="15.75" x14ac:dyDescent="0.25">
      <c r="A1773" s="1" t="s">
        <v>598</v>
      </c>
      <c r="B1773" s="1" t="s">
        <v>4156</v>
      </c>
      <c r="C1773" t="s">
        <v>4732</v>
      </c>
      <c r="D1773" t="s">
        <v>7138</v>
      </c>
      <c r="E1773" t="s">
        <v>6303</v>
      </c>
    </row>
    <row r="1774" spans="1:5" ht="15.75" x14ac:dyDescent="0.25">
      <c r="A1774" s="1" t="s">
        <v>597</v>
      </c>
      <c r="B1774" s="1" t="s">
        <v>4157</v>
      </c>
      <c r="C1774" t="s">
        <v>4732</v>
      </c>
      <c r="D1774" t="s">
        <v>8042</v>
      </c>
      <c r="E1774" t="s">
        <v>6304</v>
      </c>
    </row>
    <row r="1775" spans="1:5" ht="15.75" x14ac:dyDescent="0.25">
      <c r="A1775" s="1" t="s">
        <v>596</v>
      </c>
      <c r="B1775" s="1" t="s">
        <v>4158</v>
      </c>
      <c r="C1775" t="s">
        <v>6737</v>
      </c>
      <c r="D1775" t="s">
        <v>8043</v>
      </c>
      <c r="E1775" t="s">
        <v>6305</v>
      </c>
    </row>
    <row r="1776" spans="1:5" ht="15.75" x14ac:dyDescent="0.25">
      <c r="A1776" s="1" t="s">
        <v>595</v>
      </c>
      <c r="B1776" s="1" t="s">
        <v>4159</v>
      </c>
      <c r="C1776" t="s">
        <v>4732</v>
      </c>
      <c r="D1776" t="s">
        <v>7544</v>
      </c>
      <c r="E1776" t="s">
        <v>6306</v>
      </c>
    </row>
    <row r="1777" spans="1:5" ht="15.75" x14ac:dyDescent="0.25">
      <c r="A1777" s="1" t="s">
        <v>594</v>
      </c>
      <c r="B1777" s="1" t="s">
        <v>4160</v>
      </c>
      <c r="C1777" t="s">
        <v>4732</v>
      </c>
      <c r="D1777" t="s">
        <v>6818</v>
      </c>
      <c r="E1777" t="s">
        <v>6307</v>
      </c>
    </row>
    <row r="1778" spans="1:5" ht="15.75" x14ac:dyDescent="0.25">
      <c r="A1778" s="1" t="s">
        <v>593</v>
      </c>
      <c r="B1778" s="1" t="s">
        <v>4161</v>
      </c>
      <c r="C1778" t="s">
        <v>6737</v>
      </c>
      <c r="D1778" t="s">
        <v>8044</v>
      </c>
      <c r="E1778" t="s">
        <v>6308</v>
      </c>
    </row>
    <row r="1779" spans="1:5" ht="15.75" x14ac:dyDescent="0.25">
      <c r="A1779" s="1" t="s">
        <v>592</v>
      </c>
      <c r="B1779" s="1" t="s">
        <v>4162</v>
      </c>
      <c r="C1779" t="s">
        <v>4732</v>
      </c>
      <c r="D1779" t="s">
        <v>8045</v>
      </c>
      <c r="E1779" t="s">
        <v>5744</v>
      </c>
    </row>
    <row r="1780" spans="1:5" ht="15.75" x14ac:dyDescent="0.25">
      <c r="A1780" s="1" t="s">
        <v>591</v>
      </c>
      <c r="B1780" s="1" t="s">
        <v>4163</v>
      </c>
      <c r="C1780" t="s">
        <v>6737</v>
      </c>
      <c r="D1780" t="s">
        <v>8046</v>
      </c>
      <c r="E1780" t="s">
        <v>6309</v>
      </c>
    </row>
    <row r="1781" spans="1:5" ht="15.75" x14ac:dyDescent="0.25">
      <c r="A1781" s="1" t="s">
        <v>590</v>
      </c>
      <c r="B1781" s="1" t="s">
        <v>4164</v>
      </c>
      <c r="C1781" t="s">
        <v>4732</v>
      </c>
      <c r="D1781" t="s">
        <v>8047</v>
      </c>
      <c r="E1781" t="s">
        <v>6310</v>
      </c>
    </row>
    <row r="1782" spans="1:5" ht="15.75" x14ac:dyDescent="0.25">
      <c r="A1782" s="1" t="s">
        <v>589</v>
      </c>
      <c r="B1782" s="1" t="s">
        <v>4165</v>
      </c>
      <c r="C1782" t="s">
        <v>4732</v>
      </c>
      <c r="D1782" t="s">
        <v>7417</v>
      </c>
      <c r="E1782" t="s">
        <v>6311</v>
      </c>
    </row>
    <row r="1783" spans="1:5" ht="15.75" x14ac:dyDescent="0.25">
      <c r="A1783" s="1" t="s">
        <v>588</v>
      </c>
      <c r="B1783" s="1" t="s">
        <v>4166</v>
      </c>
      <c r="C1783" t="s">
        <v>6737</v>
      </c>
      <c r="D1783" t="s">
        <v>8048</v>
      </c>
      <c r="E1783" t="s">
        <v>6173</v>
      </c>
    </row>
    <row r="1784" spans="1:5" ht="15.75" x14ac:dyDescent="0.25">
      <c r="A1784" s="1" t="s">
        <v>587</v>
      </c>
      <c r="B1784" s="1" t="s">
        <v>4167</v>
      </c>
      <c r="C1784" t="s">
        <v>4732</v>
      </c>
      <c r="D1784" t="s">
        <v>8049</v>
      </c>
      <c r="E1784" t="s">
        <v>4759</v>
      </c>
    </row>
    <row r="1785" spans="1:5" ht="15.75" x14ac:dyDescent="0.25">
      <c r="A1785" s="1" t="s">
        <v>586</v>
      </c>
      <c r="B1785" s="1" t="s">
        <v>4168</v>
      </c>
      <c r="C1785" t="s">
        <v>6737</v>
      </c>
      <c r="D1785" t="s">
        <v>7356</v>
      </c>
      <c r="E1785" t="s">
        <v>5290</v>
      </c>
    </row>
    <row r="1786" spans="1:5" ht="15.75" x14ac:dyDescent="0.25">
      <c r="A1786" s="1" t="s">
        <v>585</v>
      </c>
      <c r="B1786" s="1" t="s">
        <v>4169</v>
      </c>
      <c r="C1786" t="s">
        <v>6737</v>
      </c>
      <c r="D1786" t="s">
        <v>8050</v>
      </c>
      <c r="E1786" t="s">
        <v>6312</v>
      </c>
    </row>
    <row r="1787" spans="1:5" ht="15.75" x14ac:dyDescent="0.25">
      <c r="A1787" s="1" t="s">
        <v>584</v>
      </c>
      <c r="B1787" s="1" t="s">
        <v>4170</v>
      </c>
      <c r="C1787" t="s">
        <v>6737</v>
      </c>
      <c r="D1787" t="s">
        <v>6755</v>
      </c>
      <c r="E1787" t="s">
        <v>6313</v>
      </c>
    </row>
    <row r="1788" spans="1:5" ht="15.75" x14ac:dyDescent="0.25">
      <c r="A1788" s="1" t="s">
        <v>583</v>
      </c>
      <c r="B1788" s="1" t="s">
        <v>4171</v>
      </c>
      <c r="C1788" t="s">
        <v>6737</v>
      </c>
      <c r="D1788" t="s">
        <v>8051</v>
      </c>
      <c r="E1788" t="s">
        <v>6314</v>
      </c>
    </row>
    <row r="1789" spans="1:5" ht="15.75" x14ac:dyDescent="0.25">
      <c r="A1789" s="1" t="s">
        <v>582</v>
      </c>
      <c r="B1789" s="1" t="s">
        <v>4172</v>
      </c>
      <c r="C1789" t="s">
        <v>6737</v>
      </c>
      <c r="D1789" t="s">
        <v>8052</v>
      </c>
      <c r="E1789" t="s">
        <v>5764</v>
      </c>
    </row>
    <row r="1790" spans="1:5" ht="15.75" x14ac:dyDescent="0.25">
      <c r="A1790" s="1" t="s">
        <v>581</v>
      </c>
      <c r="B1790" s="1" t="s">
        <v>4173</v>
      </c>
      <c r="C1790" t="s">
        <v>6737</v>
      </c>
      <c r="D1790" t="s">
        <v>5302</v>
      </c>
      <c r="E1790" t="s">
        <v>6315</v>
      </c>
    </row>
    <row r="1791" spans="1:5" ht="15.75" x14ac:dyDescent="0.25">
      <c r="A1791" s="1" t="s">
        <v>580</v>
      </c>
      <c r="B1791" s="1" t="s">
        <v>4174</v>
      </c>
      <c r="C1791" t="s">
        <v>6737</v>
      </c>
      <c r="D1791" t="s">
        <v>8053</v>
      </c>
      <c r="E1791" t="s">
        <v>6316</v>
      </c>
    </row>
    <row r="1792" spans="1:5" ht="15.75" x14ac:dyDescent="0.25">
      <c r="A1792" s="1" t="s">
        <v>579</v>
      </c>
      <c r="B1792" s="1" t="s">
        <v>4175</v>
      </c>
      <c r="C1792" t="s">
        <v>6737</v>
      </c>
      <c r="D1792" t="s">
        <v>8054</v>
      </c>
      <c r="E1792" t="s">
        <v>5127</v>
      </c>
    </row>
    <row r="1793" spans="1:5" ht="15.75" x14ac:dyDescent="0.25">
      <c r="A1793" s="1" t="s">
        <v>578</v>
      </c>
      <c r="B1793" s="1" t="s">
        <v>4176</v>
      </c>
      <c r="C1793" t="s">
        <v>4732</v>
      </c>
      <c r="D1793" t="s">
        <v>6902</v>
      </c>
      <c r="E1793" t="s">
        <v>6317</v>
      </c>
    </row>
    <row r="1794" spans="1:5" ht="15.75" x14ac:dyDescent="0.25">
      <c r="A1794" s="1" t="s">
        <v>577</v>
      </c>
      <c r="B1794" s="1" t="s">
        <v>4177</v>
      </c>
      <c r="C1794" t="s">
        <v>6737</v>
      </c>
      <c r="D1794" t="s">
        <v>6867</v>
      </c>
      <c r="E1794" t="s">
        <v>6318</v>
      </c>
    </row>
    <row r="1795" spans="1:5" ht="15.75" x14ac:dyDescent="0.25">
      <c r="A1795" s="1" t="s">
        <v>576</v>
      </c>
      <c r="B1795" s="1" t="s">
        <v>4178</v>
      </c>
      <c r="C1795" t="s">
        <v>4732</v>
      </c>
      <c r="D1795" t="s">
        <v>7258</v>
      </c>
      <c r="E1795" t="s">
        <v>6319</v>
      </c>
    </row>
    <row r="1796" spans="1:5" ht="15.75" x14ac:dyDescent="0.25">
      <c r="A1796" s="1" t="s">
        <v>575</v>
      </c>
      <c r="B1796" s="1" t="s">
        <v>4179</v>
      </c>
      <c r="C1796" t="s">
        <v>6737</v>
      </c>
      <c r="D1796" t="s">
        <v>6771</v>
      </c>
      <c r="E1796" t="s">
        <v>6032</v>
      </c>
    </row>
    <row r="1797" spans="1:5" ht="15.75" x14ac:dyDescent="0.25">
      <c r="A1797" s="1" t="s">
        <v>574</v>
      </c>
      <c r="B1797" s="1" t="s">
        <v>4180</v>
      </c>
      <c r="C1797" t="s">
        <v>4732</v>
      </c>
      <c r="D1797" t="s">
        <v>7605</v>
      </c>
      <c r="E1797" t="s">
        <v>6320</v>
      </c>
    </row>
    <row r="1798" spans="1:5" ht="15.75" x14ac:dyDescent="0.25">
      <c r="A1798" s="1" t="s">
        <v>573</v>
      </c>
      <c r="B1798" s="1" t="s">
        <v>4181</v>
      </c>
      <c r="C1798" t="s">
        <v>6737</v>
      </c>
      <c r="D1798" t="s">
        <v>8055</v>
      </c>
      <c r="E1798" t="s">
        <v>6321</v>
      </c>
    </row>
    <row r="1799" spans="1:5" ht="15.75" x14ac:dyDescent="0.25">
      <c r="A1799" s="1" t="s">
        <v>572</v>
      </c>
      <c r="B1799" s="1" t="s">
        <v>4182</v>
      </c>
      <c r="C1799" t="s">
        <v>4732</v>
      </c>
      <c r="D1799" t="s">
        <v>8056</v>
      </c>
      <c r="E1799" t="s">
        <v>6322</v>
      </c>
    </row>
    <row r="1800" spans="1:5" ht="15.75" x14ac:dyDescent="0.25">
      <c r="A1800" s="1" t="s">
        <v>571</v>
      </c>
      <c r="B1800" s="1" t="s">
        <v>4183</v>
      </c>
      <c r="C1800" t="s">
        <v>4732</v>
      </c>
      <c r="D1800" t="s">
        <v>8057</v>
      </c>
      <c r="E1800" t="s">
        <v>5263</v>
      </c>
    </row>
    <row r="1801" spans="1:5" ht="15.75" x14ac:dyDescent="0.25">
      <c r="A1801" s="1" t="s">
        <v>570</v>
      </c>
      <c r="B1801" s="1" t="s">
        <v>4184</v>
      </c>
      <c r="C1801" t="s">
        <v>6737</v>
      </c>
      <c r="D1801" t="s">
        <v>8058</v>
      </c>
      <c r="E1801" t="s">
        <v>6323</v>
      </c>
    </row>
    <row r="1802" spans="1:5" ht="15.75" x14ac:dyDescent="0.25">
      <c r="A1802" s="1" t="s">
        <v>569</v>
      </c>
      <c r="B1802" s="1" t="s">
        <v>4185</v>
      </c>
      <c r="C1802" t="s">
        <v>4732</v>
      </c>
      <c r="D1802" t="s">
        <v>7994</v>
      </c>
      <c r="E1802" t="s">
        <v>6324</v>
      </c>
    </row>
    <row r="1803" spans="1:5" ht="15.75" x14ac:dyDescent="0.25">
      <c r="A1803" s="1" t="s">
        <v>568</v>
      </c>
      <c r="B1803" s="1" t="s">
        <v>4186</v>
      </c>
      <c r="C1803" t="s">
        <v>6737</v>
      </c>
      <c r="D1803" t="s">
        <v>6794</v>
      </c>
      <c r="E1803" t="s">
        <v>6325</v>
      </c>
    </row>
    <row r="1804" spans="1:5" ht="15.75" x14ac:dyDescent="0.25">
      <c r="A1804" s="1" t="s">
        <v>567</v>
      </c>
      <c r="B1804" s="1" t="s">
        <v>4187</v>
      </c>
      <c r="C1804" t="s">
        <v>6737</v>
      </c>
      <c r="D1804" t="s">
        <v>7196</v>
      </c>
      <c r="E1804" t="s">
        <v>4934</v>
      </c>
    </row>
    <row r="1805" spans="1:5" ht="15.75" x14ac:dyDescent="0.25">
      <c r="A1805" s="1" t="s">
        <v>566</v>
      </c>
      <c r="B1805" s="1" t="s">
        <v>4188</v>
      </c>
      <c r="C1805" t="s">
        <v>6737</v>
      </c>
      <c r="D1805" t="s">
        <v>8059</v>
      </c>
      <c r="E1805" t="s">
        <v>4762</v>
      </c>
    </row>
    <row r="1806" spans="1:5" ht="15.75" x14ac:dyDescent="0.25">
      <c r="A1806" s="1" t="s">
        <v>565</v>
      </c>
      <c r="B1806" s="1" t="s">
        <v>4189</v>
      </c>
      <c r="C1806" t="s">
        <v>6737</v>
      </c>
      <c r="D1806" t="s">
        <v>8060</v>
      </c>
      <c r="E1806" t="s">
        <v>6326</v>
      </c>
    </row>
    <row r="1807" spans="1:5" ht="15.75" x14ac:dyDescent="0.25">
      <c r="A1807" s="1" t="s">
        <v>564</v>
      </c>
      <c r="B1807" s="1" t="s">
        <v>4190</v>
      </c>
      <c r="C1807" t="s">
        <v>4732</v>
      </c>
      <c r="D1807" t="s">
        <v>7103</v>
      </c>
      <c r="E1807" t="s">
        <v>6327</v>
      </c>
    </row>
    <row r="1808" spans="1:5" ht="15.75" x14ac:dyDescent="0.25">
      <c r="A1808" s="1" t="s">
        <v>563</v>
      </c>
      <c r="B1808" s="1" t="s">
        <v>4191</v>
      </c>
      <c r="C1808" t="s">
        <v>4732</v>
      </c>
      <c r="D1808" t="s">
        <v>8061</v>
      </c>
      <c r="E1808" t="s">
        <v>6328</v>
      </c>
    </row>
    <row r="1809" spans="1:5" ht="15.75" x14ac:dyDescent="0.25">
      <c r="A1809" s="1" t="s">
        <v>562</v>
      </c>
      <c r="B1809" s="1" t="s">
        <v>4192</v>
      </c>
      <c r="C1809" t="s">
        <v>4732</v>
      </c>
      <c r="D1809" t="s">
        <v>8062</v>
      </c>
      <c r="E1809" t="s">
        <v>6329</v>
      </c>
    </row>
    <row r="1810" spans="1:5" ht="15.75" x14ac:dyDescent="0.25">
      <c r="A1810" s="1" t="s">
        <v>561</v>
      </c>
      <c r="B1810" s="1" t="s">
        <v>4193</v>
      </c>
      <c r="C1810" t="s">
        <v>4732</v>
      </c>
      <c r="D1810" t="s">
        <v>5026</v>
      </c>
      <c r="E1810" t="s">
        <v>6330</v>
      </c>
    </row>
    <row r="1811" spans="1:5" ht="15.75" x14ac:dyDescent="0.25">
      <c r="A1811" s="1" t="s">
        <v>560</v>
      </c>
      <c r="B1811" s="1" t="s">
        <v>4194</v>
      </c>
      <c r="C1811" t="s">
        <v>4732</v>
      </c>
      <c r="D1811" t="s">
        <v>8018</v>
      </c>
      <c r="E1811" t="s">
        <v>6331</v>
      </c>
    </row>
    <row r="1812" spans="1:5" ht="15.75" x14ac:dyDescent="0.25">
      <c r="A1812" s="1" t="s">
        <v>559</v>
      </c>
      <c r="B1812" s="1" t="s">
        <v>4195</v>
      </c>
      <c r="C1812" t="s">
        <v>4732</v>
      </c>
      <c r="D1812" t="s">
        <v>8063</v>
      </c>
      <c r="E1812" t="s">
        <v>6332</v>
      </c>
    </row>
    <row r="1813" spans="1:5" ht="15.75" x14ac:dyDescent="0.25">
      <c r="A1813" s="1" t="s">
        <v>558</v>
      </c>
      <c r="B1813" s="1" t="s">
        <v>4196</v>
      </c>
      <c r="C1813" t="s">
        <v>4732</v>
      </c>
      <c r="D1813" t="s">
        <v>8064</v>
      </c>
      <c r="E1813" t="s">
        <v>6333</v>
      </c>
    </row>
    <row r="1814" spans="1:5" ht="15.75" x14ac:dyDescent="0.25">
      <c r="A1814" s="1" t="s">
        <v>557</v>
      </c>
      <c r="B1814" s="1" t="s">
        <v>4197</v>
      </c>
      <c r="C1814" t="s">
        <v>6737</v>
      </c>
      <c r="D1814" t="s">
        <v>8065</v>
      </c>
      <c r="E1814" t="s">
        <v>6334</v>
      </c>
    </row>
    <row r="1815" spans="1:5" ht="15.75" x14ac:dyDescent="0.25">
      <c r="A1815" s="1" t="s">
        <v>556</v>
      </c>
      <c r="B1815" s="1" t="s">
        <v>4198</v>
      </c>
      <c r="C1815" t="s">
        <v>4732</v>
      </c>
      <c r="D1815" t="s">
        <v>7103</v>
      </c>
      <c r="E1815" t="s">
        <v>6335</v>
      </c>
    </row>
    <row r="1816" spans="1:5" ht="15.75" x14ac:dyDescent="0.25">
      <c r="A1816" s="1" t="s">
        <v>555</v>
      </c>
      <c r="B1816" s="1" t="s">
        <v>4199</v>
      </c>
      <c r="C1816" t="s">
        <v>6737</v>
      </c>
      <c r="D1816" t="s">
        <v>7317</v>
      </c>
      <c r="E1816" t="s">
        <v>6336</v>
      </c>
    </row>
    <row r="1817" spans="1:5" ht="15.75" x14ac:dyDescent="0.25">
      <c r="A1817" s="1" t="s">
        <v>554</v>
      </c>
      <c r="B1817" s="1" t="s">
        <v>4200</v>
      </c>
      <c r="C1817" t="s">
        <v>6737</v>
      </c>
      <c r="D1817" t="s">
        <v>8066</v>
      </c>
      <c r="E1817" t="s">
        <v>6337</v>
      </c>
    </row>
    <row r="1818" spans="1:5" ht="15.75" x14ac:dyDescent="0.25">
      <c r="A1818" s="1" t="s">
        <v>553</v>
      </c>
      <c r="B1818" s="1" t="s">
        <v>4201</v>
      </c>
      <c r="C1818" t="s">
        <v>6737</v>
      </c>
      <c r="D1818" t="s">
        <v>8067</v>
      </c>
      <c r="E1818" t="s">
        <v>6338</v>
      </c>
    </row>
    <row r="1819" spans="1:5" ht="15.75" x14ac:dyDescent="0.25">
      <c r="A1819" s="1" t="s">
        <v>552</v>
      </c>
      <c r="B1819" s="1" t="s">
        <v>4202</v>
      </c>
      <c r="C1819" t="s">
        <v>6737</v>
      </c>
      <c r="D1819" t="s">
        <v>7845</v>
      </c>
      <c r="E1819" t="s">
        <v>6339</v>
      </c>
    </row>
    <row r="1820" spans="1:5" ht="15.75" x14ac:dyDescent="0.25">
      <c r="A1820" s="1" t="s">
        <v>551</v>
      </c>
      <c r="B1820" s="1" t="s">
        <v>4203</v>
      </c>
      <c r="C1820" t="s">
        <v>6737</v>
      </c>
      <c r="D1820" t="s">
        <v>7027</v>
      </c>
      <c r="E1820" t="s">
        <v>5681</v>
      </c>
    </row>
    <row r="1821" spans="1:5" ht="15.75" x14ac:dyDescent="0.25">
      <c r="A1821" s="1" t="s">
        <v>550</v>
      </c>
      <c r="B1821" s="1" t="s">
        <v>4204</v>
      </c>
      <c r="C1821" t="s">
        <v>6737</v>
      </c>
      <c r="D1821" t="s">
        <v>8068</v>
      </c>
      <c r="E1821" t="s">
        <v>6340</v>
      </c>
    </row>
    <row r="1822" spans="1:5" ht="15.75" x14ac:dyDescent="0.25">
      <c r="A1822" s="1" t="s">
        <v>549</v>
      </c>
      <c r="B1822" s="1" t="s">
        <v>4205</v>
      </c>
      <c r="C1822" t="s">
        <v>6737</v>
      </c>
      <c r="D1822" t="s">
        <v>5863</v>
      </c>
      <c r="E1822" t="s">
        <v>6341</v>
      </c>
    </row>
    <row r="1823" spans="1:5" ht="15.75" x14ac:dyDescent="0.25">
      <c r="A1823" s="1" t="s">
        <v>548</v>
      </c>
      <c r="B1823" s="1" t="s">
        <v>4206</v>
      </c>
      <c r="C1823" t="s">
        <v>6737</v>
      </c>
      <c r="D1823" t="s">
        <v>8069</v>
      </c>
      <c r="E1823" t="s">
        <v>6342</v>
      </c>
    </row>
    <row r="1824" spans="1:5" ht="15.75" x14ac:dyDescent="0.25">
      <c r="A1824" s="1" t="s">
        <v>547</v>
      </c>
      <c r="B1824" s="1" t="s">
        <v>4207</v>
      </c>
      <c r="C1824" t="s">
        <v>4732</v>
      </c>
      <c r="D1824" t="s">
        <v>8070</v>
      </c>
      <c r="E1824" t="s">
        <v>6343</v>
      </c>
    </row>
    <row r="1825" spans="1:5" ht="15.75" x14ac:dyDescent="0.25">
      <c r="A1825" s="1" t="s">
        <v>546</v>
      </c>
      <c r="B1825" s="1" t="s">
        <v>4208</v>
      </c>
      <c r="C1825" t="s">
        <v>6737</v>
      </c>
      <c r="D1825" t="s">
        <v>7114</v>
      </c>
      <c r="E1825" t="s">
        <v>5442</v>
      </c>
    </row>
    <row r="1826" spans="1:5" ht="15.75" x14ac:dyDescent="0.25">
      <c r="A1826" s="1" t="s">
        <v>545</v>
      </c>
      <c r="B1826" s="1" t="s">
        <v>4209</v>
      </c>
      <c r="C1826" t="s">
        <v>4732</v>
      </c>
      <c r="D1826" t="s">
        <v>8071</v>
      </c>
      <c r="E1826" t="s">
        <v>6344</v>
      </c>
    </row>
    <row r="1827" spans="1:5" ht="15.75" x14ac:dyDescent="0.25">
      <c r="A1827" s="1" t="s">
        <v>544</v>
      </c>
      <c r="B1827" s="1" t="s">
        <v>4210</v>
      </c>
      <c r="C1827" t="s">
        <v>4732</v>
      </c>
      <c r="D1827" t="s">
        <v>8072</v>
      </c>
      <c r="E1827" t="s">
        <v>6345</v>
      </c>
    </row>
    <row r="1828" spans="1:5" ht="15.75" x14ac:dyDescent="0.25">
      <c r="A1828" s="1" t="s">
        <v>543</v>
      </c>
      <c r="B1828" s="1" t="s">
        <v>4211</v>
      </c>
      <c r="C1828" t="s">
        <v>4732</v>
      </c>
      <c r="D1828" t="s">
        <v>8073</v>
      </c>
      <c r="E1828" t="s">
        <v>6346</v>
      </c>
    </row>
    <row r="1829" spans="1:5" ht="15.75" x14ac:dyDescent="0.25">
      <c r="A1829" s="1" t="s">
        <v>542</v>
      </c>
      <c r="B1829" s="1" t="s">
        <v>4212</v>
      </c>
      <c r="C1829" t="s">
        <v>4732</v>
      </c>
      <c r="D1829" t="s">
        <v>8002</v>
      </c>
      <c r="E1829" t="s">
        <v>6347</v>
      </c>
    </row>
    <row r="1830" spans="1:5" ht="15.75" x14ac:dyDescent="0.25">
      <c r="A1830" s="1" t="s">
        <v>541</v>
      </c>
      <c r="B1830" s="1" t="s">
        <v>4213</v>
      </c>
      <c r="C1830" t="s">
        <v>4732</v>
      </c>
      <c r="D1830" t="s">
        <v>7098</v>
      </c>
      <c r="E1830" t="s">
        <v>6348</v>
      </c>
    </row>
    <row r="1831" spans="1:5" ht="15.75" x14ac:dyDescent="0.25">
      <c r="A1831" s="1" t="s">
        <v>540</v>
      </c>
      <c r="B1831" s="1" t="s">
        <v>4214</v>
      </c>
      <c r="C1831" t="s">
        <v>6737</v>
      </c>
      <c r="D1831" t="s">
        <v>8074</v>
      </c>
      <c r="E1831" t="s">
        <v>4921</v>
      </c>
    </row>
    <row r="1832" spans="1:5" ht="15.75" x14ac:dyDescent="0.25">
      <c r="A1832" s="1" t="s">
        <v>539</v>
      </c>
      <c r="B1832" s="1" t="s">
        <v>4215</v>
      </c>
      <c r="C1832" t="s">
        <v>4732</v>
      </c>
      <c r="D1832" t="s">
        <v>6914</v>
      </c>
      <c r="E1832" t="s">
        <v>5682</v>
      </c>
    </row>
    <row r="1833" spans="1:5" ht="15.75" x14ac:dyDescent="0.25">
      <c r="A1833" s="1" t="s">
        <v>538</v>
      </c>
      <c r="B1833" s="1" t="s">
        <v>4216</v>
      </c>
      <c r="C1833" t="s">
        <v>4732</v>
      </c>
      <c r="D1833" t="s">
        <v>7965</v>
      </c>
      <c r="E1833" t="s">
        <v>5114</v>
      </c>
    </row>
    <row r="1834" spans="1:5" ht="15.75" x14ac:dyDescent="0.25">
      <c r="A1834" s="1" t="s">
        <v>537</v>
      </c>
      <c r="B1834" s="1" t="s">
        <v>4217</v>
      </c>
      <c r="C1834" t="s">
        <v>6737</v>
      </c>
      <c r="D1834" t="s">
        <v>8075</v>
      </c>
      <c r="E1834" t="s">
        <v>6349</v>
      </c>
    </row>
    <row r="1835" spans="1:5" ht="15.75" x14ac:dyDescent="0.25">
      <c r="A1835" s="1" t="s">
        <v>536</v>
      </c>
      <c r="B1835" s="1" t="s">
        <v>4218</v>
      </c>
      <c r="C1835" t="s">
        <v>4732</v>
      </c>
      <c r="D1835" t="s">
        <v>8076</v>
      </c>
      <c r="E1835" t="s">
        <v>6350</v>
      </c>
    </row>
    <row r="1836" spans="1:5" ht="15.75" x14ac:dyDescent="0.25">
      <c r="A1836" s="1" t="s">
        <v>534</v>
      </c>
      <c r="B1836" s="1" t="s">
        <v>4219</v>
      </c>
      <c r="C1836" t="s">
        <v>7129</v>
      </c>
      <c r="D1836" t="s">
        <v>8077</v>
      </c>
      <c r="E1836" t="s">
        <v>6351</v>
      </c>
    </row>
    <row r="1837" spans="1:5" ht="15.75" x14ac:dyDescent="0.25">
      <c r="A1837" s="1" t="s">
        <v>533</v>
      </c>
      <c r="B1837" s="1" t="s">
        <v>4220</v>
      </c>
      <c r="C1837" t="s">
        <v>6737</v>
      </c>
      <c r="D1837" t="s">
        <v>7317</v>
      </c>
      <c r="E1837" t="s">
        <v>6352</v>
      </c>
    </row>
    <row r="1838" spans="1:5" ht="15.75" x14ac:dyDescent="0.25">
      <c r="A1838" s="1" t="s">
        <v>532</v>
      </c>
      <c r="B1838" s="1" t="s">
        <v>4221</v>
      </c>
      <c r="C1838" t="s">
        <v>6737</v>
      </c>
      <c r="D1838" t="s">
        <v>8078</v>
      </c>
      <c r="E1838" t="s">
        <v>6353</v>
      </c>
    </row>
    <row r="1839" spans="1:5" ht="15.75" x14ac:dyDescent="0.25">
      <c r="A1839" s="1" t="s">
        <v>531</v>
      </c>
      <c r="B1839" s="1" t="s">
        <v>4222</v>
      </c>
      <c r="C1839" t="s">
        <v>6737</v>
      </c>
      <c r="D1839" t="s">
        <v>8079</v>
      </c>
      <c r="E1839" t="s">
        <v>6354</v>
      </c>
    </row>
    <row r="1840" spans="1:5" ht="15.75" x14ac:dyDescent="0.25">
      <c r="A1840" s="1" t="s">
        <v>530</v>
      </c>
      <c r="B1840" s="1" t="s">
        <v>4223</v>
      </c>
      <c r="C1840" t="s">
        <v>6737</v>
      </c>
      <c r="D1840" t="s">
        <v>8080</v>
      </c>
      <c r="E1840" t="s">
        <v>5811</v>
      </c>
    </row>
    <row r="1841" spans="1:5" ht="15.75" x14ac:dyDescent="0.25">
      <c r="A1841" s="1" t="s">
        <v>529</v>
      </c>
      <c r="B1841" s="1" t="s">
        <v>4224</v>
      </c>
      <c r="C1841" t="s">
        <v>6737</v>
      </c>
      <c r="D1841" t="s">
        <v>8081</v>
      </c>
      <c r="E1841" t="s">
        <v>5857</v>
      </c>
    </row>
    <row r="1842" spans="1:5" ht="15.75" x14ac:dyDescent="0.25">
      <c r="A1842" s="1" t="s">
        <v>528</v>
      </c>
      <c r="B1842" s="1" t="s">
        <v>4225</v>
      </c>
      <c r="C1842" t="s">
        <v>4732</v>
      </c>
      <c r="D1842" t="s">
        <v>6793</v>
      </c>
      <c r="E1842" t="s">
        <v>6355</v>
      </c>
    </row>
    <row r="1843" spans="1:5" ht="15.75" x14ac:dyDescent="0.25">
      <c r="A1843" s="1" t="s">
        <v>527</v>
      </c>
      <c r="B1843" s="1" t="s">
        <v>4226</v>
      </c>
      <c r="C1843" t="s">
        <v>4732</v>
      </c>
      <c r="D1843" t="s">
        <v>8082</v>
      </c>
      <c r="E1843" t="s">
        <v>6356</v>
      </c>
    </row>
    <row r="1844" spans="1:5" ht="15.75" x14ac:dyDescent="0.25">
      <c r="A1844" s="1" t="s">
        <v>526</v>
      </c>
      <c r="B1844" s="1" t="s">
        <v>4227</v>
      </c>
      <c r="C1844" t="s">
        <v>6737</v>
      </c>
      <c r="D1844" t="s">
        <v>8083</v>
      </c>
      <c r="E1844" t="s">
        <v>4800</v>
      </c>
    </row>
    <row r="1845" spans="1:5" ht="15.75" x14ac:dyDescent="0.25">
      <c r="A1845" s="1" t="s">
        <v>525</v>
      </c>
      <c r="B1845" s="1" t="s">
        <v>4228</v>
      </c>
      <c r="C1845" t="s">
        <v>6737</v>
      </c>
      <c r="D1845" t="s">
        <v>8084</v>
      </c>
      <c r="E1845" t="s">
        <v>6357</v>
      </c>
    </row>
    <row r="1846" spans="1:5" ht="15.75" x14ac:dyDescent="0.25">
      <c r="A1846" s="1" t="s">
        <v>524</v>
      </c>
      <c r="B1846" s="1" t="s">
        <v>4229</v>
      </c>
      <c r="C1846" t="s">
        <v>6737</v>
      </c>
      <c r="D1846" t="s">
        <v>6761</v>
      </c>
      <c r="E1846" t="s">
        <v>6358</v>
      </c>
    </row>
    <row r="1847" spans="1:5" ht="15.75" x14ac:dyDescent="0.25">
      <c r="A1847" s="1" t="s">
        <v>523</v>
      </c>
      <c r="B1847" s="1" t="s">
        <v>4230</v>
      </c>
      <c r="C1847" t="s">
        <v>6737</v>
      </c>
      <c r="D1847" t="s">
        <v>8085</v>
      </c>
      <c r="E1847" t="s">
        <v>6359</v>
      </c>
    </row>
    <row r="1848" spans="1:5" ht="15.75" x14ac:dyDescent="0.25">
      <c r="A1848" s="1" t="s">
        <v>522</v>
      </c>
      <c r="B1848" s="1" t="s">
        <v>4231</v>
      </c>
      <c r="C1848" t="s">
        <v>6737</v>
      </c>
      <c r="D1848" t="s">
        <v>8086</v>
      </c>
      <c r="E1848" t="s">
        <v>6360</v>
      </c>
    </row>
    <row r="1849" spans="1:5" ht="15.75" x14ac:dyDescent="0.25">
      <c r="A1849" s="1" t="s">
        <v>521</v>
      </c>
      <c r="B1849" s="1" t="s">
        <v>4232</v>
      </c>
      <c r="C1849" t="s">
        <v>6737</v>
      </c>
      <c r="D1849" t="s">
        <v>8087</v>
      </c>
      <c r="E1849" t="s">
        <v>6361</v>
      </c>
    </row>
    <row r="1850" spans="1:5" ht="15.75" x14ac:dyDescent="0.25">
      <c r="A1850" s="1" t="s">
        <v>520</v>
      </c>
      <c r="B1850" s="1" t="s">
        <v>4233</v>
      </c>
      <c r="C1850" t="s">
        <v>6737</v>
      </c>
      <c r="D1850" t="s">
        <v>8088</v>
      </c>
      <c r="E1850" t="s">
        <v>6362</v>
      </c>
    </row>
    <row r="1851" spans="1:5" ht="15.75" x14ac:dyDescent="0.25">
      <c r="A1851" s="1" t="s">
        <v>519</v>
      </c>
      <c r="B1851" s="1" t="s">
        <v>4234</v>
      </c>
      <c r="C1851" t="s">
        <v>6737</v>
      </c>
      <c r="D1851" t="s">
        <v>6653</v>
      </c>
      <c r="E1851" t="s">
        <v>6363</v>
      </c>
    </row>
    <row r="1852" spans="1:5" ht="15.75" x14ac:dyDescent="0.25">
      <c r="A1852" s="1" t="s">
        <v>518</v>
      </c>
      <c r="B1852" s="1" t="s">
        <v>4235</v>
      </c>
      <c r="C1852" t="s">
        <v>6737</v>
      </c>
      <c r="D1852" t="s">
        <v>5198</v>
      </c>
      <c r="E1852" t="s">
        <v>6364</v>
      </c>
    </row>
    <row r="1853" spans="1:5" ht="15.75" x14ac:dyDescent="0.25">
      <c r="A1853" s="1" t="s">
        <v>517</v>
      </c>
      <c r="B1853" s="1" t="s">
        <v>4236</v>
      </c>
      <c r="C1853" t="s">
        <v>6737</v>
      </c>
      <c r="D1853" t="s">
        <v>8089</v>
      </c>
      <c r="E1853" t="s">
        <v>6365</v>
      </c>
    </row>
    <row r="1854" spans="1:5" ht="15.75" x14ac:dyDescent="0.25">
      <c r="A1854" s="1" t="s">
        <v>515</v>
      </c>
      <c r="B1854" s="1" t="s">
        <v>4237</v>
      </c>
      <c r="C1854" t="s">
        <v>6737</v>
      </c>
      <c r="D1854" t="s">
        <v>5198</v>
      </c>
      <c r="E1854" t="s">
        <v>6366</v>
      </c>
    </row>
    <row r="1855" spans="1:5" ht="15.75" x14ac:dyDescent="0.25">
      <c r="A1855" s="1" t="s">
        <v>514</v>
      </c>
      <c r="B1855" s="1" t="s">
        <v>4238</v>
      </c>
      <c r="C1855" t="s">
        <v>4732</v>
      </c>
      <c r="D1855" t="s">
        <v>8090</v>
      </c>
      <c r="E1855" t="s">
        <v>6199</v>
      </c>
    </row>
    <row r="1856" spans="1:5" ht="15.75" x14ac:dyDescent="0.25">
      <c r="A1856" s="1" t="s">
        <v>513</v>
      </c>
      <c r="B1856" s="1" t="s">
        <v>4239</v>
      </c>
      <c r="C1856" t="s">
        <v>6737</v>
      </c>
      <c r="D1856" t="s">
        <v>7703</v>
      </c>
      <c r="E1856" t="s">
        <v>5381</v>
      </c>
    </row>
    <row r="1857" spans="1:5" ht="15.75" x14ac:dyDescent="0.25">
      <c r="A1857" s="1" t="s">
        <v>512</v>
      </c>
      <c r="B1857" s="1" t="s">
        <v>4240</v>
      </c>
      <c r="C1857" t="s">
        <v>6737</v>
      </c>
      <c r="D1857" t="s">
        <v>7074</v>
      </c>
      <c r="E1857" t="s">
        <v>6367</v>
      </c>
    </row>
    <row r="1858" spans="1:5" ht="15.75" x14ac:dyDescent="0.25">
      <c r="A1858" s="1" t="s">
        <v>511</v>
      </c>
      <c r="B1858" s="1" t="s">
        <v>4241</v>
      </c>
      <c r="C1858" t="s">
        <v>4732</v>
      </c>
      <c r="D1858" t="s">
        <v>8091</v>
      </c>
      <c r="E1858" t="s">
        <v>6368</v>
      </c>
    </row>
    <row r="1859" spans="1:5" ht="15.75" x14ac:dyDescent="0.25">
      <c r="A1859" s="1" t="s">
        <v>510</v>
      </c>
      <c r="B1859" s="1" t="s">
        <v>4242</v>
      </c>
      <c r="C1859" t="s">
        <v>6737</v>
      </c>
      <c r="D1859" t="s">
        <v>8092</v>
      </c>
      <c r="E1859" t="s">
        <v>6369</v>
      </c>
    </row>
    <row r="1860" spans="1:5" ht="15.75" x14ac:dyDescent="0.25">
      <c r="A1860" s="1" t="s">
        <v>509</v>
      </c>
      <c r="B1860" s="1" t="s">
        <v>4243</v>
      </c>
      <c r="C1860" t="s">
        <v>4732</v>
      </c>
      <c r="D1860" t="s">
        <v>7733</v>
      </c>
      <c r="E1860" t="s">
        <v>5731</v>
      </c>
    </row>
    <row r="1861" spans="1:5" ht="15.75" x14ac:dyDescent="0.25">
      <c r="A1861" s="1" t="s">
        <v>508</v>
      </c>
      <c r="B1861" s="1" t="s">
        <v>4244</v>
      </c>
      <c r="C1861" t="s">
        <v>4732</v>
      </c>
      <c r="D1861" t="s">
        <v>8093</v>
      </c>
      <c r="E1861" t="s">
        <v>5573</v>
      </c>
    </row>
    <row r="1862" spans="1:5" ht="15.75" x14ac:dyDescent="0.25">
      <c r="A1862" s="1" t="s">
        <v>507</v>
      </c>
      <c r="B1862" s="1" t="s">
        <v>4245</v>
      </c>
      <c r="C1862" t="s">
        <v>4732</v>
      </c>
      <c r="D1862" t="s">
        <v>8094</v>
      </c>
      <c r="E1862" t="s">
        <v>6370</v>
      </c>
    </row>
    <row r="1863" spans="1:5" ht="15.75" x14ac:dyDescent="0.25">
      <c r="A1863" s="1" t="s">
        <v>506</v>
      </c>
      <c r="B1863" s="1" t="s">
        <v>4246</v>
      </c>
      <c r="C1863" t="s">
        <v>4732</v>
      </c>
      <c r="D1863" t="s">
        <v>7157</v>
      </c>
      <c r="E1863" t="s">
        <v>5118</v>
      </c>
    </row>
    <row r="1864" spans="1:5" ht="15.75" x14ac:dyDescent="0.25">
      <c r="A1864" s="1" t="s">
        <v>505</v>
      </c>
      <c r="B1864" s="1" t="s">
        <v>4247</v>
      </c>
      <c r="C1864" t="s">
        <v>4732</v>
      </c>
      <c r="D1864" t="s">
        <v>8095</v>
      </c>
      <c r="E1864" t="s">
        <v>6371</v>
      </c>
    </row>
    <row r="1865" spans="1:5" ht="15.75" x14ac:dyDescent="0.25">
      <c r="A1865" s="1" t="s">
        <v>504</v>
      </c>
      <c r="B1865" s="1" t="s">
        <v>4248</v>
      </c>
      <c r="C1865" t="s">
        <v>4732</v>
      </c>
      <c r="D1865" t="s">
        <v>6786</v>
      </c>
      <c r="E1865" t="s">
        <v>6372</v>
      </c>
    </row>
    <row r="1866" spans="1:5" ht="15.75" x14ac:dyDescent="0.25">
      <c r="A1866" s="1" t="s">
        <v>503</v>
      </c>
      <c r="B1866" s="1" t="s">
        <v>4249</v>
      </c>
      <c r="C1866" t="s">
        <v>4732</v>
      </c>
      <c r="D1866" t="s">
        <v>8096</v>
      </c>
      <c r="E1866" t="s">
        <v>4733</v>
      </c>
    </row>
    <row r="1867" spans="1:5" ht="15.75" x14ac:dyDescent="0.25">
      <c r="A1867" s="1" t="s">
        <v>502</v>
      </c>
      <c r="B1867" s="1" t="s">
        <v>4250</v>
      </c>
      <c r="C1867" t="s">
        <v>6737</v>
      </c>
      <c r="D1867" t="s">
        <v>8097</v>
      </c>
      <c r="E1867" t="s">
        <v>6373</v>
      </c>
    </row>
    <row r="1868" spans="1:5" ht="15.75" x14ac:dyDescent="0.25">
      <c r="A1868" s="1" t="s">
        <v>501</v>
      </c>
      <c r="B1868" s="1" t="s">
        <v>4251</v>
      </c>
      <c r="C1868" t="s">
        <v>4732</v>
      </c>
      <c r="D1868" t="s">
        <v>7344</v>
      </c>
      <c r="E1868" t="s">
        <v>5496</v>
      </c>
    </row>
    <row r="1869" spans="1:5" ht="15.75" x14ac:dyDescent="0.25">
      <c r="A1869" s="1" t="s">
        <v>500</v>
      </c>
      <c r="B1869" s="1" t="s">
        <v>4252</v>
      </c>
      <c r="C1869" t="s">
        <v>6737</v>
      </c>
      <c r="D1869" t="s">
        <v>8098</v>
      </c>
      <c r="E1869" t="s">
        <v>5403</v>
      </c>
    </row>
    <row r="1870" spans="1:5" ht="15.75" x14ac:dyDescent="0.25">
      <c r="A1870" s="1" t="s">
        <v>499</v>
      </c>
      <c r="B1870" s="1" t="s">
        <v>4253</v>
      </c>
      <c r="C1870" t="s">
        <v>6737</v>
      </c>
      <c r="D1870" t="s">
        <v>7046</v>
      </c>
      <c r="E1870" t="s">
        <v>6374</v>
      </c>
    </row>
    <row r="1871" spans="1:5" ht="15.75" x14ac:dyDescent="0.25">
      <c r="A1871" s="1" t="s">
        <v>498</v>
      </c>
      <c r="B1871" s="1" t="s">
        <v>4254</v>
      </c>
      <c r="C1871" t="s">
        <v>6737</v>
      </c>
      <c r="D1871" t="s">
        <v>6844</v>
      </c>
      <c r="E1871" t="s">
        <v>4938</v>
      </c>
    </row>
    <row r="1872" spans="1:5" ht="15.75" x14ac:dyDescent="0.25">
      <c r="A1872" s="1" t="s">
        <v>497</v>
      </c>
      <c r="B1872" s="1" t="s">
        <v>4255</v>
      </c>
      <c r="C1872" t="s">
        <v>6737</v>
      </c>
      <c r="D1872" t="s">
        <v>8099</v>
      </c>
      <c r="E1872" t="s">
        <v>6375</v>
      </c>
    </row>
    <row r="1873" spans="1:5" ht="15.75" x14ac:dyDescent="0.25">
      <c r="A1873" s="1" t="s">
        <v>496</v>
      </c>
      <c r="B1873" s="1" t="s">
        <v>4256</v>
      </c>
      <c r="C1873" t="s">
        <v>6737</v>
      </c>
      <c r="D1873" t="s">
        <v>8100</v>
      </c>
      <c r="E1873" t="s">
        <v>6376</v>
      </c>
    </row>
    <row r="1874" spans="1:5" ht="15.75" x14ac:dyDescent="0.25">
      <c r="A1874" s="1" t="s">
        <v>495</v>
      </c>
      <c r="B1874" s="1" t="s">
        <v>4257</v>
      </c>
      <c r="C1874" t="s">
        <v>6737</v>
      </c>
      <c r="D1874" t="s">
        <v>8101</v>
      </c>
      <c r="E1874" t="s">
        <v>6377</v>
      </c>
    </row>
    <row r="1875" spans="1:5" ht="15.75" x14ac:dyDescent="0.25">
      <c r="A1875" s="1" t="s">
        <v>494</v>
      </c>
      <c r="B1875" s="1" t="s">
        <v>4258</v>
      </c>
      <c r="C1875" t="s">
        <v>6737</v>
      </c>
      <c r="D1875" t="s">
        <v>8102</v>
      </c>
      <c r="E1875" t="s">
        <v>6378</v>
      </c>
    </row>
    <row r="1876" spans="1:5" ht="15.75" x14ac:dyDescent="0.25">
      <c r="A1876" s="1" t="s">
        <v>493</v>
      </c>
      <c r="B1876" s="1" t="s">
        <v>4259</v>
      </c>
      <c r="C1876" t="s">
        <v>6737</v>
      </c>
      <c r="D1876" t="s">
        <v>8103</v>
      </c>
      <c r="E1876" t="s">
        <v>6379</v>
      </c>
    </row>
    <row r="1877" spans="1:5" ht="15.75" x14ac:dyDescent="0.25">
      <c r="A1877" s="1" t="s">
        <v>492</v>
      </c>
      <c r="B1877" s="1" t="s">
        <v>4260</v>
      </c>
      <c r="C1877" t="s">
        <v>4732</v>
      </c>
      <c r="D1877" t="s">
        <v>8104</v>
      </c>
      <c r="E1877" t="s">
        <v>5764</v>
      </c>
    </row>
    <row r="1878" spans="1:5" ht="15.75" x14ac:dyDescent="0.25">
      <c r="A1878" s="1" t="s">
        <v>491</v>
      </c>
      <c r="B1878" s="1" t="s">
        <v>4261</v>
      </c>
      <c r="C1878" t="s">
        <v>4732</v>
      </c>
      <c r="D1878" t="s">
        <v>7284</v>
      </c>
      <c r="E1878" t="s">
        <v>6380</v>
      </c>
    </row>
    <row r="1879" spans="1:5" ht="15.75" x14ac:dyDescent="0.25">
      <c r="A1879" s="1" t="s">
        <v>490</v>
      </c>
      <c r="B1879" s="1" t="s">
        <v>4262</v>
      </c>
      <c r="C1879" t="s">
        <v>7129</v>
      </c>
      <c r="D1879" t="s">
        <v>8105</v>
      </c>
      <c r="E1879" t="s">
        <v>6381</v>
      </c>
    </row>
    <row r="1880" spans="1:5" ht="15.75" x14ac:dyDescent="0.25">
      <c r="A1880" s="1" t="s">
        <v>489</v>
      </c>
      <c r="B1880" s="1" t="s">
        <v>4263</v>
      </c>
      <c r="C1880" t="s">
        <v>4732</v>
      </c>
      <c r="D1880" t="s">
        <v>8106</v>
      </c>
      <c r="E1880" t="s">
        <v>6382</v>
      </c>
    </row>
    <row r="1881" spans="1:5" ht="15.75" x14ac:dyDescent="0.25">
      <c r="A1881" s="1" t="s">
        <v>488</v>
      </c>
      <c r="B1881" s="1" t="s">
        <v>4264</v>
      </c>
      <c r="C1881" t="s">
        <v>4732</v>
      </c>
      <c r="D1881" t="s">
        <v>8107</v>
      </c>
      <c r="E1881" t="s">
        <v>6383</v>
      </c>
    </row>
    <row r="1882" spans="1:5" ht="15.75" x14ac:dyDescent="0.25">
      <c r="A1882" s="1" t="s">
        <v>487</v>
      </c>
      <c r="B1882" s="1" t="s">
        <v>4265</v>
      </c>
      <c r="C1882" t="s">
        <v>6737</v>
      </c>
      <c r="D1882" t="s">
        <v>8108</v>
      </c>
      <c r="E1882" t="s">
        <v>5272</v>
      </c>
    </row>
    <row r="1883" spans="1:5" ht="15.75" x14ac:dyDescent="0.25">
      <c r="A1883" s="1" t="s">
        <v>486</v>
      </c>
      <c r="B1883" s="1" t="s">
        <v>4266</v>
      </c>
      <c r="C1883" t="s">
        <v>4732</v>
      </c>
      <c r="D1883" t="s">
        <v>8104</v>
      </c>
      <c r="E1883" t="s">
        <v>6384</v>
      </c>
    </row>
    <row r="1884" spans="1:5" ht="15.75" x14ac:dyDescent="0.25">
      <c r="A1884" s="1" t="s">
        <v>485</v>
      </c>
      <c r="B1884" s="1" t="s">
        <v>4267</v>
      </c>
      <c r="C1884" t="s">
        <v>4732</v>
      </c>
      <c r="D1884" t="s">
        <v>8109</v>
      </c>
      <c r="E1884" t="s">
        <v>6385</v>
      </c>
    </row>
    <row r="1885" spans="1:5" ht="15.75" x14ac:dyDescent="0.25">
      <c r="A1885" s="1" t="s">
        <v>484</v>
      </c>
      <c r="B1885" s="1" t="s">
        <v>4268</v>
      </c>
      <c r="C1885" t="s">
        <v>4732</v>
      </c>
      <c r="D1885" t="s">
        <v>8110</v>
      </c>
      <c r="E1885" t="s">
        <v>6386</v>
      </c>
    </row>
    <row r="1886" spans="1:5" ht="15.75" x14ac:dyDescent="0.25">
      <c r="A1886" s="1" t="s">
        <v>483</v>
      </c>
      <c r="B1886" s="1" t="s">
        <v>4269</v>
      </c>
      <c r="C1886" t="s">
        <v>4732</v>
      </c>
      <c r="D1886" t="s">
        <v>8111</v>
      </c>
      <c r="E1886" t="s">
        <v>6387</v>
      </c>
    </row>
    <row r="1887" spans="1:5" ht="15.75" x14ac:dyDescent="0.25">
      <c r="A1887" s="1" t="s">
        <v>482</v>
      </c>
      <c r="B1887" s="1" t="s">
        <v>4270</v>
      </c>
      <c r="C1887" t="s">
        <v>4732</v>
      </c>
      <c r="D1887" t="s">
        <v>8112</v>
      </c>
      <c r="E1887" t="s">
        <v>6388</v>
      </c>
    </row>
    <row r="1888" spans="1:5" ht="15.75" x14ac:dyDescent="0.25">
      <c r="A1888" s="1" t="s">
        <v>481</v>
      </c>
      <c r="B1888" s="1" t="s">
        <v>4271</v>
      </c>
      <c r="C1888" t="s">
        <v>6737</v>
      </c>
      <c r="D1888" t="s">
        <v>8113</v>
      </c>
      <c r="E1888" t="s">
        <v>6389</v>
      </c>
    </row>
    <row r="1889" spans="1:5" ht="15.75" x14ac:dyDescent="0.25">
      <c r="A1889" s="1" t="s">
        <v>480</v>
      </c>
      <c r="B1889" s="1" t="s">
        <v>4272</v>
      </c>
      <c r="C1889" t="s">
        <v>6737</v>
      </c>
      <c r="D1889" t="s">
        <v>7061</v>
      </c>
      <c r="E1889" t="s">
        <v>6390</v>
      </c>
    </row>
    <row r="1890" spans="1:5" ht="15.75" x14ac:dyDescent="0.25">
      <c r="A1890" s="1" t="s">
        <v>479</v>
      </c>
      <c r="B1890" s="1" t="s">
        <v>4273</v>
      </c>
      <c r="C1890" t="s">
        <v>6737</v>
      </c>
      <c r="D1890" t="s">
        <v>8114</v>
      </c>
      <c r="E1890" t="s">
        <v>5287</v>
      </c>
    </row>
    <row r="1891" spans="1:5" ht="15.75" x14ac:dyDescent="0.25">
      <c r="A1891" s="1" t="s">
        <v>478</v>
      </c>
      <c r="B1891" s="1" t="s">
        <v>4274</v>
      </c>
      <c r="C1891" t="s">
        <v>4732</v>
      </c>
      <c r="D1891" t="s">
        <v>7631</v>
      </c>
      <c r="E1891" t="s">
        <v>6391</v>
      </c>
    </row>
    <row r="1892" spans="1:5" ht="15.75" x14ac:dyDescent="0.25">
      <c r="A1892" s="1" t="s">
        <v>477</v>
      </c>
      <c r="B1892" s="1" t="s">
        <v>4275</v>
      </c>
      <c r="C1892" t="s">
        <v>6737</v>
      </c>
      <c r="D1892" t="s">
        <v>6755</v>
      </c>
      <c r="E1892" t="s">
        <v>6392</v>
      </c>
    </row>
    <row r="1893" spans="1:5" ht="15.75" x14ac:dyDescent="0.25">
      <c r="A1893" s="1" t="s">
        <v>476</v>
      </c>
      <c r="B1893" s="1" t="s">
        <v>4276</v>
      </c>
      <c r="C1893" t="s">
        <v>6737</v>
      </c>
      <c r="D1893" t="s">
        <v>8115</v>
      </c>
      <c r="E1893" t="s">
        <v>6393</v>
      </c>
    </row>
    <row r="1894" spans="1:5" ht="15.75" x14ac:dyDescent="0.25">
      <c r="A1894" s="1" t="s">
        <v>475</v>
      </c>
      <c r="B1894" s="1" t="s">
        <v>4277</v>
      </c>
      <c r="C1894" t="s">
        <v>4732</v>
      </c>
      <c r="D1894" t="s">
        <v>8116</v>
      </c>
      <c r="E1894" t="s">
        <v>6394</v>
      </c>
    </row>
    <row r="1895" spans="1:5" ht="15.75" x14ac:dyDescent="0.25">
      <c r="A1895" s="1" t="s">
        <v>474</v>
      </c>
      <c r="B1895" s="1" t="s">
        <v>4278</v>
      </c>
      <c r="C1895" t="s">
        <v>6737</v>
      </c>
      <c r="D1895" t="s">
        <v>6834</v>
      </c>
      <c r="E1895" t="s">
        <v>6395</v>
      </c>
    </row>
    <row r="1896" spans="1:5" ht="15.75" x14ac:dyDescent="0.25">
      <c r="A1896" s="1" t="s">
        <v>473</v>
      </c>
      <c r="B1896" s="1" t="s">
        <v>4279</v>
      </c>
      <c r="C1896" t="s">
        <v>4732</v>
      </c>
      <c r="D1896" t="s">
        <v>8117</v>
      </c>
      <c r="E1896" t="s">
        <v>6396</v>
      </c>
    </row>
    <row r="1897" spans="1:5" ht="15.75" x14ac:dyDescent="0.25">
      <c r="A1897" s="1" t="s">
        <v>472</v>
      </c>
      <c r="B1897" s="1" t="s">
        <v>4280</v>
      </c>
      <c r="C1897" t="s">
        <v>6737</v>
      </c>
      <c r="D1897" t="s">
        <v>8118</v>
      </c>
      <c r="E1897" t="s">
        <v>4970</v>
      </c>
    </row>
    <row r="1898" spans="1:5" ht="15.75" x14ac:dyDescent="0.25">
      <c r="A1898" s="1" t="s">
        <v>471</v>
      </c>
      <c r="B1898" s="1" t="s">
        <v>4281</v>
      </c>
      <c r="C1898" t="s">
        <v>6737</v>
      </c>
      <c r="D1898" t="s">
        <v>6869</v>
      </c>
      <c r="E1898" t="s">
        <v>6397</v>
      </c>
    </row>
    <row r="1899" spans="1:5" ht="15.75" x14ac:dyDescent="0.25">
      <c r="A1899" s="1" t="s">
        <v>470</v>
      </c>
      <c r="B1899" s="1" t="s">
        <v>4282</v>
      </c>
      <c r="C1899" t="s">
        <v>6737</v>
      </c>
      <c r="D1899" t="s">
        <v>8119</v>
      </c>
      <c r="E1899" t="s">
        <v>4803</v>
      </c>
    </row>
    <row r="1900" spans="1:5" ht="15.75" x14ac:dyDescent="0.25">
      <c r="A1900" s="1" t="s">
        <v>469</v>
      </c>
      <c r="B1900" s="1" t="s">
        <v>4283</v>
      </c>
      <c r="C1900" t="s">
        <v>6737</v>
      </c>
      <c r="D1900" t="s">
        <v>7074</v>
      </c>
      <c r="E1900" t="s">
        <v>4833</v>
      </c>
    </row>
    <row r="1901" spans="1:5" ht="15.75" x14ac:dyDescent="0.25">
      <c r="A1901" s="1" t="s">
        <v>468</v>
      </c>
      <c r="B1901" s="1" t="s">
        <v>4284</v>
      </c>
      <c r="C1901" t="s">
        <v>4732</v>
      </c>
      <c r="D1901" t="s">
        <v>6818</v>
      </c>
      <c r="E1901" t="s">
        <v>6398</v>
      </c>
    </row>
    <row r="1902" spans="1:5" ht="15.75" x14ac:dyDescent="0.25">
      <c r="A1902" s="1" t="s">
        <v>467</v>
      </c>
      <c r="B1902" s="1" t="s">
        <v>4285</v>
      </c>
      <c r="C1902" t="s">
        <v>4732</v>
      </c>
      <c r="D1902" t="s">
        <v>8120</v>
      </c>
      <c r="E1902" t="s">
        <v>6308</v>
      </c>
    </row>
    <row r="1903" spans="1:5" ht="15.75" x14ac:dyDescent="0.25">
      <c r="A1903" s="1" t="s">
        <v>466</v>
      </c>
      <c r="B1903" s="1" t="s">
        <v>4286</v>
      </c>
      <c r="C1903" t="s">
        <v>4732</v>
      </c>
      <c r="D1903" t="s">
        <v>7605</v>
      </c>
      <c r="E1903" t="s">
        <v>6399</v>
      </c>
    </row>
    <row r="1904" spans="1:5" ht="15.75" x14ac:dyDescent="0.25">
      <c r="A1904" s="1" t="s">
        <v>465</v>
      </c>
      <c r="B1904" s="1" t="s">
        <v>4287</v>
      </c>
      <c r="C1904" t="s">
        <v>4732</v>
      </c>
      <c r="D1904" t="s">
        <v>6931</v>
      </c>
      <c r="E1904" t="s">
        <v>6400</v>
      </c>
    </row>
    <row r="1905" spans="1:5" ht="15.75" x14ac:dyDescent="0.25">
      <c r="A1905" s="1" t="s">
        <v>464</v>
      </c>
      <c r="B1905" s="1" t="s">
        <v>4288</v>
      </c>
      <c r="C1905" t="s">
        <v>4732</v>
      </c>
      <c r="D1905" t="s">
        <v>8121</v>
      </c>
      <c r="E1905" t="s">
        <v>6401</v>
      </c>
    </row>
    <row r="1906" spans="1:5" ht="15.75" x14ac:dyDescent="0.25">
      <c r="A1906" s="1" t="s">
        <v>463</v>
      </c>
      <c r="B1906" s="1" t="s">
        <v>4289</v>
      </c>
      <c r="C1906" t="s">
        <v>4732</v>
      </c>
      <c r="D1906" t="s">
        <v>8122</v>
      </c>
      <c r="E1906" t="s">
        <v>6402</v>
      </c>
    </row>
    <row r="1907" spans="1:5" ht="15.75" x14ac:dyDescent="0.25">
      <c r="A1907" s="1" t="s">
        <v>462</v>
      </c>
      <c r="B1907" s="1" t="s">
        <v>4290</v>
      </c>
      <c r="C1907" t="s">
        <v>6737</v>
      </c>
      <c r="D1907" t="s">
        <v>8123</v>
      </c>
      <c r="E1907" t="s">
        <v>6403</v>
      </c>
    </row>
    <row r="1908" spans="1:5" ht="15.75" x14ac:dyDescent="0.25">
      <c r="A1908" s="1" t="s">
        <v>461</v>
      </c>
      <c r="B1908" s="1" t="s">
        <v>4291</v>
      </c>
      <c r="C1908" t="s">
        <v>4732</v>
      </c>
      <c r="D1908" t="s">
        <v>8124</v>
      </c>
      <c r="E1908" t="s">
        <v>5019</v>
      </c>
    </row>
    <row r="1909" spans="1:5" ht="15.75" x14ac:dyDescent="0.25">
      <c r="A1909" s="1" t="s">
        <v>460</v>
      </c>
      <c r="B1909" s="1" t="s">
        <v>4292</v>
      </c>
      <c r="C1909" t="s">
        <v>4732</v>
      </c>
      <c r="D1909" t="s">
        <v>8125</v>
      </c>
      <c r="E1909" t="s">
        <v>6404</v>
      </c>
    </row>
    <row r="1910" spans="1:5" ht="15.75" x14ac:dyDescent="0.25">
      <c r="A1910" s="1" t="s">
        <v>459</v>
      </c>
      <c r="B1910" s="1" t="s">
        <v>4293</v>
      </c>
      <c r="C1910" t="s">
        <v>6737</v>
      </c>
      <c r="D1910" t="s">
        <v>8126</v>
      </c>
      <c r="E1910" t="s">
        <v>6405</v>
      </c>
    </row>
    <row r="1911" spans="1:5" ht="15.75" x14ac:dyDescent="0.25">
      <c r="A1911" s="1" t="s">
        <v>458</v>
      </c>
      <c r="B1911" s="1" t="s">
        <v>4294</v>
      </c>
      <c r="C1911" t="s">
        <v>6737</v>
      </c>
      <c r="D1911" t="s">
        <v>8127</v>
      </c>
      <c r="E1911" t="s">
        <v>4733</v>
      </c>
    </row>
    <row r="1912" spans="1:5" ht="15.75" x14ac:dyDescent="0.25">
      <c r="A1912" s="1" t="s">
        <v>457</v>
      </c>
      <c r="B1912" s="1" t="s">
        <v>4295</v>
      </c>
      <c r="C1912" t="s">
        <v>4732</v>
      </c>
      <c r="D1912" t="s">
        <v>8128</v>
      </c>
      <c r="E1912" t="s">
        <v>6406</v>
      </c>
    </row>
    <row r="1913" spans="1:5" ht="15.75" x14ac:dyDescent="0.25">
      <c r="A1913" s="1" t="s">
        <v>456</v>
      </c>
      <c r="B1913" s="1" t="s">
        <v>4296</v>
      </c>
      <c r="C1913" t="s">
        <v>6737</v>
      </c>
      <c r="D1913" t="s">
        <v>8129</v>
      </c>
      <c r="E1913" t="s">
        <v>5107</v>
      </c>
    </row>
    <row r="1914" spans="1:5" ht="15.75" x14ac:dyDescent="0.25">
      <c r="A1914" s="1" t="s">
        <v>455</v>
      </c>
      <c r="B1914" s="1" t="s">
        <v>4297</v>
      </c>
      <c r="C1914" t="s">
        <v>6737</v>
      </c>
      <c r="D1914" t="s">
        <v>8130</v>
      </c>
      <c r="E1914" t="s">
        <v>6407</v>
      </c>
    </row>
    <row r="1915" spans="1:5" ht="15.75" x14ac:dyDescent="0.25">
      <c r="A1915" s="1" t="s">
        <v>454</v>
      </c>
      <c r="B1915" s="1" t="s">
        <v>4298</v>
      </c>
      <c r="C1915" t="s">
        <v>6737</v>
      </c>
      <c r="D1915" t="s">
        <v>8131</v>
      </c>
      <c r="E1915" t="s">
        <v>5292</v>
      </c>
    </row>
    <row r="1916" spans="1:5" ht="15.75" x14ac:dyDescent="0.25">
      <c r="A1916" s="1" t="s">
        <v>453</v>
      </c>
      <c r="B1916" s="1" t="s">
        <v>4299</v>
      </c>
      <c r="C1916" t="s">
        <v>4732</v>
      </c>
      <c r="D1916" t="s">
        <v>8132</v>
      </c>
      <c r="E1916" t="s">
        <v>6408</v>
      </c>
    </row>
    <row r="1917" spans="1:5" ht="15.75" x14ac:dyDescent="0.25">
      <c r="A1917" s="1" t="s">
        <v>452</v>
      </c>
      <c r="B1917" s="1" t="s">
        <v>4300</v>
      </c>
      <c r="C1917" t="s">
        <v>6737</v>
      </c>
      <c r="D1917" t="s">
        <v>8133</v>
      </c>
      <c r="E1917" t="s">
        <v>6409</v>
      </c>
    </row>
    <row r="1918" spans="1:5" ht="15.75" x14ac:dyDescent="0.25">
      <c r="A1918" s="1" t="s">
        <v>451</v>
      </c>
      <c r="B1918" s="1" t="s">
        <v>4301</v>
      </c>
      <c r="C1918" t="s">
        <v>6737</v>
      </c>
      <c r="D1918" t="s">
        <v>6867</v>
      </c>
      <c r="E1918" t="s">
        <v>6410</v>
      </c>
    </row>
    <row r="1919" spans="1:5" ht="15.75" x14ac:dyDescent="0.25">
      <c r="A1919" s="1" t="s">
        <v>450</v>
      </c>
      <c r="B1919" s="1" t="s">
        <v>4302</v>
      </c>
      <c r="C1919" t="s">
        <v>6737</v>
      </c>
      <c r="D1919" t="s">
        <v>7745</v>
      </c>
      <c r="E1919" t="s">
        <v>6411</v>
      </c>
    </row>
    <row r="1920" spans="1:5" ht="15.75" x14ac:dyDescent="0.25">
      <c r="A1920" s="1" t="s">
        <v>449</v>
      </c>
      <c r="B1920" s="1" t="s">
        <v>4303</v>
      </c>
      <c r="C1920" t="s">
        <v>6737</v>
      </c>
      <c r="D1920" t="s">
        <v>8134</v>
      </c>
      <c r="E1920" t="s">
        <v>6412</v>
      </c>
    </row>
    <row r="1921" spans="1:5" ht="15.75" x14ac:dyDescent="0.25">
      <c r="A1921" s="1" t="s">
        <v>448</v>
      </c>
      <c r="B1921" s="1" t="s">
        <v>4304</v>
      </c>
      <c r="C1921" t="s">
        <v>6737</v>
      </c>
      <c r="D1921" t="s">
        <v>5243</v>
      </c>
      <c r="E1921" t="s">
        <v>6413</v>
      </c>
    </row>
    <row r="1922" spans="1:5" ht="15.75" x14ac:dyDescent="0.25">
      <c r="A1922" s="1" t="s">
        <v>447</v>
      </c>
      <c r="B1922" s="1" t="s">
        <v>4305</v>
      </c>
      <c r="C1922" t="s">
        <v>7129</v>
      </c>
      <c r="D1922" t="s">
        <v>8135</v>
      </c>
      <c r="E1922" t="s">
        <v>6414</v>
      </c>
    </row>
    <row r="1923" spans="1:5" ht="15.75" x14ac:dyDescent="0.25">
      <c r="A1923" s="1" t="s">
        <v>446</v>
      </c>
      <c r="B1923" s="1" t="s">
        <v>4306</v>
      </c>
      <c r="C1923" t="s">
        <v>6737</v>
      </c>
      <c r="D1923" t="s">
        <v>6867</v>
      </c>
      <c r="E1923" t="s">
        <v>6415</v>
      </c>
    </row>
    <row r="1924" spans="1:5" ht="15.75" x14ac:dyDescent="0.25">
      <c r="A1924" s="1" t="s">
        <v>445</v>
      </c>
      <c r="B1924" s="1" t="s">
        <v>4307</v>
      </c>
      <c r="C1924" t="s">
        <v>6737</v>
      </c>
      <c r="D1924" t="s">
        <v>7317</v>
      </c>
      <c r="E1924" t="s">
        <v>6416</v>
      </c>
    </row>
    <row r="1925" spans="1:5" ht="15.75" x14ac:dyDescent="0.25">
      <c r="A1925" s="1" t="s">
        <v>444</v>
      </c>
      <c r="B1925" s="1" t="s">
        <v>4308</v>
      </c>
      <c r="C1925" t="s">
        <v>6737</v>
      </c>
      <c r="D1925" t="s">
        <v>8136</v>
      </c>
      <c r="E1925" t="s">
        <v>6417</v>
      </c>
    </row>
    <row r="1926" spans="1:5" ht="15.75" x14ac:dyDescent="0.25">
      <c r="A1926" s="1" t="s">
        <v>443</v>
      </c>
      <c r="B1926" s="1" t="s">
        <v>4309</v>
      </c>
      <c r="C1926" t="s">
        <v>6737</v>
      </c>
      <c r="D1926" t="s">
        <v>6854</v>
      </c>
      <c r="E1926" t="s">
        <v>6418</v>
      </c>
    </row>
    <row r="1927" spans="1:5" ht="15.75" x14ac:dyDescent="0.25">
      <c r="A1927" s="1" t="s">
        <v>442</v>
      </c>
      <c r="B1927" s="1" t="s">
        <v>4310</v>
      </c>
      <c r="C1927" t="s">
        <v>4732</v>
      </c>
      <c r="D1927" t="s">
        <v>8137</v>
      </c>
      <c r="E1927" t="s">
        <v>5534</v>
      </c>
    </row>
    <row r="1928" spans="1:5" ht="15.75" x14ac:dyDescent="0.25">
      <c r="A1928" s="1" t="s">
        <v>441</v>
      </c>
      <c r="B1928" s="1" t="s">
        <v>4311</v>
      </c>
      <c r="C1928" t="s">
        <v>4732</v>
      </c>
      <c r="D1928" t="s">
        <v>8138</v>
      </c>
      <c r="E1928" t="s">
        <v>6419</v>
      </c>
    </row>
    <row r="1929" spans="1:5" ht="15.75" x14ac:dyDescent="0.25">
      <c r="A1929" s="1" t="s">
        <v>440</v>
      </c>
      <c r="B1929" s="1" t="s">
        <v>4312</v>
      </c>
      <c r="C1929" t="s">
        <v>6737</v>
      </c>
      <c r="D1929" t="s">
        <v>6794</v>
      </c>
      <c r="E1929" t="s">
        <v>6420</v>
      </c>
    </row>
    <row r="1930" spans="1:5" ht="15.75" x14ac:dyDescent="0.25">
      <c r="A1930" s="1" t="s">
        <v>439</v>
      </c>
      <c r="B1930" s="1" t="s">
        <v>4313</v>
      </c>
      <c r="C1930" t="s">
        <v>4732</v>
      </c>
      <c r="D1930" t="s">
        <v>8139</v>
      </c>
      <c r="E1930" t="s">
        <v>5736</v>
      </c>
    </row>
    <row r="1931" spans="1:5" ht="15.75" x14ac:dyDescent="0.25">
      <c r="A1931" s="1" t="s">
        <v>438</v>
      </c>
      <c r="B1931" s="1" t="s">
        <v>4314</v>
      </c>
      <c r="C1931" t="s">
        <v>4732</v>
      </c>
      <c r="D1931" t="s">
        <v>7603</v>
      </c>
      <c r="E1931" t="s">
        <v>5198</v>
      </c>
    </row>
    <row r="1932" spans="1:5" ht="15.75" x14ac:dyDescent="0.25">
      <c r="A1932" s="1" t="s">
        <v>437</v>
      </c>
      <c r="B1932" s="1" t="s">
        <v>4315</v>
      </c>
      <c r="C1932" t="s">
        <v>4732</v>
      </c>
      <c r="D1932" t="s">
        <v>8140</v>
      </c>
      <c r="E1932" t="s">
        <v>6421</v>
      </c>
    </row>
    <row r="1933" spans="1:5" ht="15.75" x14ac:dyDescent="0.25">
      <c r="A1933" s="1" t="s">
        <v>436</v>
      </c>
      <c r="B1933" s="1" t="s">
        <v>4316</v>
      </c>
      <c r="C1933" t="s">
        <v>4732</v>
      </c>
      <c r="D1933" t="s">
        <v>8141</v>
      </c>
      <c r="E1933" t="s">
        <v>6422</v>
      </c>
    </row>
    <row r="1934" spans="1:5" ht="15.75" x14ac:dyDescent="0.25">
      <c r="A1934" s="1" t="s">
        <v>435</v>
      </c>
      <c r="B1934" s="1" t="s">
        <v>4317</v>
      </c>
      <c r="C1934" t="s">
        <v>6737</v>
      </c>
      <c r="D1934" t="s">
        <v>6808</v>
      </c>
      <c r="E1934" t="s">
        <v>6423</v>
      </c>
    </row>
    <row r="1935" spans="1:5" ht="15.75" x14ac:dyDescent="0.25">
      <c r="A1935" s="1" t="s">
        <v>434</v>
      </c>
      <c r="B1935" s="1" t="s">
        <v>4318</v>
      </c>
      <c r="C1935" t="s">
        <v>4732</v>
      </c>
      <c r="D1935" t="s">
        <v>6818</v>
      </c>
      <c r="E1935" t="s">
        <v>6424</v>
      </c>
    </row>
    <row r="1936" spans="1:5" ht="15.75" x14ac:dyDescent="0.25">
      <c r="A1936" s="1" t="s">
        <v>433</v>
      </c>
      <c r="B1936" s="1" t="s">
        <v>4319</v>
      </c>
      <c r="C1936" t="s">
        <v>4732</v>
      </c>
      <c r="D1936" t="s">
        <v>8142</v>
      </c>
      <c r="E1936" t="s">
        <v>6425</v>
      </c>
    </row>
    <row r="1937" spans="1:5" ht="15.75" x14ac:dyDescent="0.25">
      <c r="A1937" s="1" t="s">
        <v>432</v>
      </c>
      <c r="B1937" s="1" t="s">
        <v>4320</v>
      </c>
      <c r="C1937" t="s">
        <v>6737</v>
      </c>
      <c r="D1937" t="s">
        <v>8143</v>
      </c>
      <c r="E1937" t="s">
        <v>6426</v>
      </c>
    </row>
    <row r="1938" spans="1:5" ht="15.75" x14ac:dyDescent="0.25">
      <c r="A1938" s="1" t="s">
        <v>431</v>
      </c>
      <c r="B1938" s="1" t="s">
        <v>4321</v>
      </c>
      <c r="C1938" t="s">
        <v>7129</v>
      </c>
      <c r="D1938" t="s">
        <v>8144</v>
      </c>
      <c r="E1938" t="s">
        <v>6427</v>
      </c>
    </row>
    <row r="1939" spans="1:5" ht="15.75" x14ac:dyDescent="0.25">
      <c r="A1939" s="1" t="s">
        <v>430</v>
      </c>
      <c r="B1939" s="1" t="s">
        <v>4322</v>
      </c>
      <c r="C1939" t="s">
        <v>6737</v>
      </c>
      <c r="D1939" t="s">
        <v>6747</v>
      </c>
      <c r="E1939" t="s">
        <v>6249</v>
      </c>
    </row>
    <row r="1940" spans="1:5" ht="15.75" x14ac:dyDescent="0.25">
      <c r="A1940" s="1" t="s">
        <v>429</v>
      </c>
      <c r="B1940" s="1" t="s">
        <v>4323</v>
      </c>
      <c r="C1940" t="s">
        <v>6737</v>
      </c>
      <c r="D1940" t="s">
        <v>8145</v>
      </c>
      <c r="E1940" t="s">
        <v>6428</v>
      </c>
    </row>
    <row r="1941" spans="1:5" ht="15.75" x14ac:dyDescent="0.25">
      <c r="A1941" s="1" t="s">
        <v>428</v>
      </c>
      <c r="B1941" s="1" t="s">
        <v>4324</v>
      </c>
      <c r="C1941" t="s">
        <v>6737</v>
      </c>
      <c r="D1941" t="s">
        <v>8146</v>
      </c>
      <c r="E1941" t="s">
        <v>6429</v>
      </c>
    </row>
    <row r="1942" spans="1:5" ht="15.75" x14ac:dyDescent="0.25">
      <c r="A1942" s="1" t="s">
        <v>427</v>
      </c>
      <c r="B1942" s="1" t="s">
        <v>4325</v>
      </c>
      <c r="C1942" t="s">
        <v>6737</v>
      </c>
      <c r="D1942" t="s">
        <v>8147</v>
      </c>
      <c r="E1942" t="s">
        <v>5500</v>
      </c>
    </row>
    <row r="1943" spans="1:5" ht="15.75" x14ac:dyDescent="0.25">
      <c r="A1943" s="1" t="s">
        <v>426</v>
      </c>
      <c r="B1943" s="1" t="s">
        <v>4326</v>
      </c>
      <c r="C1943" t="s">
        <v>6737</v>
      </c>
      <c r="D1943" t="s">
        <v>5127</v>
      </c>
      <c r="E1943" t="s">
        <v>6430</v>
      </c>
    </row>
    <row r="1944" spans="1:5" ht="15.75" x14ac:dyDescent="0.25">
      <c r="A1944" s="1" t="s">
        <v>425</v>
      </c>
      <c r="B1944" s="1" t="s">
        <v>4327</v>
      </c>
      <c r="C1944" t="s">
        <v>6737</v>
      </c>
      <c r="D1944" t="s">
        <v>6867</v>
      </c>
      <c r="E1944" t="s">
        <v>6431</v>
      </c>
    </row>
    <row r="1945" spans="1:5" ht="15.75" x14ac:dyDescent="0.25">
      <c r="A1945" s="1" t="s">
        <v>424</v>
      </c>
      <c r="B1945" s="1" t="s">
        <v>4328</v>
      </c>
      <c r="C1945" t="s">
        <v>6737</v>
      </c>
      <c r="D1945" t="s">
        <v>6377</v>
      </c>
      <c r="E1945" t="s">
        <v>5424</v>
      </c>
    </row>
    <row r="1946" spans="1:5" ht="15.75" x14ac:dyDescent="0.25">
      <c r="A1946" s="1" t="s">
        <v>423</v>
      </c>
      <c r="B1946" s="1" t="s">
        <v>4329</v>
      </c>
      <c r="C1946" t="s">
        <v>4732</v>
      </c>
      <c r="D1946" t="s">
        <v>6827</v>
      </c>
      <c r="E1946" t="s">
        <v>6432</v>
      </c>
    </row>
    <row r="1947" spans="1:5" ht="15.75" x14ac:dyDescent="0.25">
      <c r="A1947" s="1" t="s">
        <v>422</v>
      </c>
      <c r="B1947" s="1" t="s">
        <v>4330</v>
      </c>
      <c r="C1947" t="s">
        <v>6737</v>
      </c>
      <c r="D1947" t="s">
        <v>8103</v>
      </c>
      <c r="E1947" t="s">
        <v>6433</v>
      </c>
    </row>
    <row r="1948" spans="1:5" ht="15.75" x14ac:dyDescent="0.25">
      <c r="A1948" s="1" t="s">
        <v>421</v>
      </c>
      <c r="B1948" s="1" t="s">
        <v>4331</v>
      </c>
      <c r="C1948" t="s">
        <v>6737</v>
      </c>
      <c r="D1948" t="s">
        <v>8148</v>
      </c>
      <c r="E1948" t="s">
        <v>6434</v>
      </c>
    </row>
    <row r="1949" spans="1:5" ht="15.75" x14ac:dyDescent="0.25">
      <c r="A1949" s="1" t="s">
        <v>420</v>
      </c>
      <c r="B1949" s="1" t="s">
        <v>4332</v>
      </c>
      <c r="C1949" t="s">
        <v>6737</v>
      </c>
      <c r="D1949" t="s">
        <v>8149</v>
      </c>
      <c r="E1949" t="s">
        <v>6435</v>
      </c>
    </row>
    <row r="1950" spans="1:5" ht="15.75" x14ac:dyDescent="0.25">
      <c r="A1950" s="1" t="s">
        <v>419</v>
      </c>
      <c r="B1950" s="1" t="s">
        <v>4333</v>
      </c>
      <c r="C1950" t="s">
        <v>4732</v>
      </c>
      <c r="D1950" t="s">
        <v>8150</v>
      </c>
      <c r="E1950" t="s">
        <v>6436</v>
      </c>
    </row>
    <row r="1951" spans="1:5" ht="15.75" x14ac:dyDescent="0.25">
      <c r="A1951" s="1" t="s">
        <v>418</v>
      </c>
      <c r="B1951" s="1" t="s">
        <v>4334</v>
      </c>
      <c r="C1951" t="s">
        <v>6737</v>
      </c>
      <c r="D1951" t="s">
        <v>6854</v>
      </c>
      <c r="E1951" t="s">
        <v>5298</v>
      </c>
    </row>
    <row r="1952" spans="1:5" ht="15.75" x14ac:dyDescent="0.25">
      <c r="A1952" s="1" t="s">
        <v>417</v>
      </c>
      <c r="B1952" s="1" t="s">
        <v>4335</v>
      </c>
      <c r="C1952" t="s">
        <v>4732</v>
      </c>
      <c r="D1952" t="s">
        <v>8151</v>
      </c>
      <c r="E1952" t="s">
        <v>6437</v>
      </c>
    </row>
    <row r="1953" spans="1:5" ht="15.75" x14ac:dyDescent="0.25">
      <c r="A1953" s="1" t="s">
        <v>416</v>
      </c>
      <c r="B1953" s="1" t="s">
        <v>4336</v>
      </c>
      <c r="C1953" t="s">
        <v>6737</v>
      </c>
      <c r="D1953" t="s">
        <v>8152</v>
      </c>
      <c r="E1953" t="s">
        <v>6438</v>
      </c>
    </row>
    <row r="1954" spans="1:5" ht="15.75" x14ac:dyDescent="0.25">
      <c r="A1954" s="1" t="s">
        <v>415</v>
      </c>
      <c r="B1954" s="1" t="s">
        <v>4337</v>
      </c>
      <c r="C1954" t="s">
        <v>6737</v>
      </c>
      <c r="D1954" t="s">
        <v>8153</v>
      </c>
      <c r="E1954" t="s">
        <v>6439</v>
      </c>
    </row>
    <row r="1955" spans="1:5" ht="15.75" x14ac:dyDescent="0.25">
      <c r="A1955" s="1" t="s">
        <v>414</v>
      </c>
      <c r="B1955" s="1" t="s">
        <v>4338</v>
      </c>
      <c r="C1955" t="s">
        <v>4732</v>
      </c>
      <c r="D1955" t="s">
        <v>8154</v>
      </c>
      <c r="E1955" t="s">
        <v>6440</v>
      </c>
    </row>
    <row r="1956" spans="1:5" ht="15.75" x14ac:dyDescent="0.25">
      <c r="A1956" s="1" t="s">
        <v>413</v>
      </c>
      <c r="B1956" s="1" t="s">
        <v>4339</v>
      </c>
      <c r="C1956" t="s">
        <v>4732</v>
      </c>
      <c r="D1956" t="s">
        <v>8155</v>
      </c>
      <c r="E1956" t="s">
        <v>6441</v>
      </c>
    </row>
    <row r="1957" spans="1:5" ht="15.75" x14ac:dyDescent="0.25">
      <c r="A1957" s="1" t="s">
        <v>412</v>
      </c>
      <c r="B1957" s="1" t="s">
        <v>4340</v>
      </c>
      <c r="C1957" t="s">
        <v>4732</v>
      </c>
      <c r="D1957" t="s">
        <v>8156</v>
      </c>
      <c r="E1957" t="s">
        <v>6442</v>
      </c>
    </row>
    <row r="1958" spans="1:5" ht="15.75" x14ac:dyDescent="0.25">
      <c r="A1958" s="1" t="s">
        <v>411</v>
      </c>
      <c r="B1958" s="1" t="s">
        <v>4341</v>
      </c>
      <c r="C1958" t="s">
        <v>6737</v>
      </c>
      <c r="D1958" t="s">
        <v>8157</v>
      </c>
      <c r="E1958" t="s">
        <v>6443</v>
      </c>
    </row>
    <row r="1959" spans="1:5" ht="15.75" x14ac:dyDescent="0.25">
      <c r="A1959" s="1" t="s">
        <v>410</v>
      </c>
      <c r="B1959" s="1" t="s">
        <v>4342</v>
      </c>
      <c r="C1959" t="s">
        <v>4732</v>
      </c>
      <c r="D1959" t="s">
        <v>7103</v>
      </c>
      <c r="E1959" t="s">
        <v>5063</v>
      </c>
    </row>
    <row r="1960" spans="1:5" ht="15.75" x14ac:dyDescent="0.25">
      <c r="A1960" s="1" t="s">
        <v>409</v>
      </c>
      <c r="B1960" s="1" t="s">
        <v>4343</v>
      </c>
      <c r="C1960" t="s">
        <v>4732</v>
      </c>
      <c r="D1960" t="s">
        <v>6768</v>
      </c>
      <c r="E1960" t="s">
        <v>6444</v>
      </c>
    </row>
    <row r="1961" spans="1:5" ht="15.75" x14ac:dyDescent="0.25">
      <c r="A1961" s="1" t="s">
        <v>408</v>
      </c>
      <c r="B1961" s="1" t="s">
        <v>4344</v>
      </c>
      <c r="C1961" t="s">
        <v>4732</v>
      </c>
      <c r="D1961" t="s">
        <v>6931</v>
      </c>
      <c r="E1961" t="s">
        <v>5198</v>
      </c>
    </row>
    <row r="1962" spans="1:5" ht="15.75" x14ac:dyDescent="0.25">
      <c r="A1962" s="1" t="s">
        <v>407</v>
      </c>
      <c r="B1962" s="1" t="s">
        <v>4345</v>
      </c>
      <c r="C1962" t="s">
        <v>4732</v>
      </c>
      <c r="D1962" t="s">
        <v>8158</v>
      </c>
      <c r="E1962" t="s">
        <v>6445</v>
      </c>
    </row>
    <row r="1963" spans="1:5" ht="15.75" x14ac:dyDescent="0.25">
      <c r="A1963" s="1" t="s">
        <v>406</v>
      </c>
      <c r="B1963" s="1" t="s">
        <v>4346</v>
      </c>
      <c r="C1963" t="s">
        <v>6737</v>
      </c>
      <c r="D1963" t="s">
        <v>6738</v>
      </c>
      <c r="E1963" t="s">
        <v>6308</v>
      </c>
    </row>
    <row r="1964" spans="1:5" ht="15.75" x14ac:dyDescent="0.25">
      <c r="A1964" s="1" t="s">
        <v>405</v>
      </c>
      <c r="B1964" s="1" t="s">
        <v>4347</v>
      </c>
      <c r="C1964" t="s">
        <v>6737</v>
      </c>
      <c r="D1964" t="s">
        <v>8159</v>
      </c>
      <c r="E1964" t="s">
        <v>6446</v>
      </c>
    </row>
    <row r="1965" spans="1:5" ht="15.75" x14ac:dyDescent="0.25">
      <c r="A1965" s="1" t="s">
        <v>404</v>
      </c>
      <c r="B1965" s="1" t="s">
        <v>4348</v>
      </c>
      <c r="C1965" t="s">
        <v>6737</v>
      </c>
      <c r="D1965" t="s">
        <v>6102</v>
      </c>
      <c r="E1965" t="s">
        <v>5032</v>
      </c>
    </row>
    <row r="1966" spans="1:5" ht="15.75" x14ac:dyDescent="0.25">
      <c r="A1966" s="1" t="s">
        <v>403</v>
      </c>
      <c r="B1966" s="1" t="s">
        <v>4349</v>
      </c>
      <c r="C1966" t="s">
        <v>4732</v>
      </c>
      <c r="D1966" t="s">
        <v>8160</v>
      </c>
      <c r="E1966" t="s">
        <v>6447</v>
      </c>
    </row>
    <row r="1967" spans="1:5" ht="15.75" x14ac:dyDescent="0.25">
      <c r="A1967" s="1" t="s">
        <v>402</v>
      </c>
      <c r="B1967" s="1" t="s">
        <v>4350</v>
      </c>
      <c r="C1967" t="s">
        <v>6737</v>
      </c>
      <c r="D1967" t="s">
        <v>8161</v>
      </c>
      <c r="E1967" t="s">
        <v>4786</v>
      </c>
    </row>
    <row r="1968" spans="1:5" ht="15.75" x14ac:dyDescent="0.25">
      <c r="A1968" s="1" t="s">
        <v>401</v>
      </c>
      <c r="B1968" s="1" t="s">
        <v>4351</v>
      </c>
      <c r="C1968" t="s">
        <v>6737</v>
      </c>
      <c r="D1968" t="s">
        <v>8162</v>
      </c>
      <c r="E1968" t="s">
        <v>6448</v>
      </c>
    </row>
    <row r="1969" spans="1:5" ht="15.75" x14ac:dyDescent="0.25">
      <c r="A1969" s="1" t="s">
        <v>400</v>
      </c>
      <c r="B1969" s="1" t="s">
        <v>4352</v>
      </c>
      <c r="C1969" t="s">
        <v>6737</v>
      </c>
      <c r="D1969" t="s">
        <v>8163</v>
      </c>
      <c r="E1969" t="s">
        <v>5976</v>
      </c>
    </row>
    <row r="1970" spans="1:5" ht="15.75" x14ac:dyDescent="0.25">
      <c r="A1970" s="1" t="s">
        <v>399</v>
      </c>
      <c r="B1970" s="1" t="s">
        <v>4353</v>
      </c>
      <c r="C1970" t="s">
        <v>6737</v>
      </c>
      <c r="D1970" t="s">
        <v>8164</v>
      </c>
      <c r="E1970" t="s">
        <v>5760</v>
      </c>
    </row>
    <row r="1971" spans="1:5" ht="15.75" x14ac:dyDescent="0.25">
      <c r="A1971" s="1" t="s">
        <v>398</v>
      </c>
      <c r="B1971" s="1" t="s">
        <v>4354</v>
      </c>
      <c r="C1971" t="s">
        <v>7129</v>
      </c>
      <c r="D1971" t="s">
        <v>8165</v>
      </c>
      <c r="E1971" t="s">
        <v>6449</v>
      </c>
    </row>
    <row r="1972" spans="1:5" ht="15.75" x14ac:dyDescent="0.25">
      <c r="A1972" s="1" t="s">
        <v>397</v>
      </c>
      <c r="B1972" s="1" t="s">
        <v>4355</v>
      </c>
      <c r="C1972" t="s">
        <v>4732</v>
      </c>
      <c r="D1972" t="s">
        <v>8166</v>
      </c>
      <c r="E1972" t="s">
        <v>6450</v>
      </c>
    </row>
    <row r="1973" spans="1:5" ht="15.75" x14ac:dyDescent="0.25">
      <c r="A1973" s="1" t="s">
        <v>396</v>
      </c>
      <c r="B1973" s="1" t="s">
        <v>4356</v>
      </c>
      <c r="C1973" t="s">
        <v>6737</v>
      </c>
      <c r="D1973" t="s">
        <v>6804</v>
      </c>
      <c r="E1973" t="s">
        <v>6451</v>
      </c>
    </row>
    <row r="1974" spans="1:5" ht="15.75" x14ac:dyDescent="0.25">
      <c r="A1974" s="1" t="s">
        <v>395</v>
      </c>
      <c r="B1974" s="1" t="s">
        <v>4357</v>
      </c>
      <c r="C1974" t="s">
        <v>6737</v>
      </c>
      <c r="D1974" t="s">
        <v>8167</v>
      </c>
      <c r="E1974" t="s">
        <v>6452</v>
      </c>
    </row>
    <row r="1975" spans="1:5" ht="15.75" x14ac:dyDescent="0.25">
      <c r="A1975" s="1" t="s">
        <v>394</v>
      </c>
      <c r="B1975" s="1" t="s">
        <v>4358</v>
      </c>
      <c r="C1975" t="s">
        <v>4732</v>
      </c>
      <c r="D1975" t="s">
        <v>8168</v>
      </c>
      <c r="E1975" t="s">
        <v>6453</v>
      </c>
    </row>
    <row r="1976" spans="1:5" ht="15.75" x14ac:dyDescent="0.25">
      <c r="A1976" s="1" t="s">
        <v>393</v>
      </c>
      <c r="B1976" s="1" t="s">
        <v>4359</v>
      </c>
      <c r="C1976" t="s">
        <v>4732</v>
      </c>
      <c r="D1976" t="s">
        <v>8169</v>
      </c>
      <c r="E1976" t="s">
        <v>6454</v>
      </c>
    </row>
    <row r="1977" spans="1:5" ht="15.75" x14ac:dyDescent="0.25">
      <c r="A1977" s="1" t="s">
        <v>392</v>
      </c>
      <c r="B1977" s="1" t="s">
        <v>4360</v>
      </c>
      <c r="C1977" t="s">
        <v>4732</v>
      </c>
      <c r="D1977" t="s">
        <v>8170</v>
      </c>
      <c r="E1977" t="s">
        <v>6455</v>
      </c>
    </row>
    <row r="1978" spans="1:5" ht="15.75" x14ac:dyDescent="0.25">
      <c r="A1978" s="1" t="s">
        <v>391</v>
      </c>
      <c r="B1978" s="1" t="s">
        <v>4361</v>
      </c>
      <c r="C1978" t="s">
        <v>4732</v>
      </c>
      <c r="D1978" t="s">
        <v>5978</v>
      </c>
      <c r="E1978" t="s">
        <v>6456</v>
      </c>
    </row>
    <row r="1979" spans="1:5" ht="15.75" x14ac:dyDescent="0.25">
      <c r="A1979" s="1" t="s">
        <v>390</v>
      </c>
      <c r="B1979" s="1" t="s">
        <v>4362</v>
      </c>
      <c r="C1979" t="s">
        <v>4732</v>
      </c>
      <c r="D1979" t="s">
        <v>8171</v>
      </c>
      <c r="E1979" t="s">
        <v>4948</v>
      </c>
    </row>
    <row r="1980" spans="1:5" ht="15.75" x14ac:dyDescent="0.25">
      <c r="A1980" s="1" t="s">
        <v>389</v>
      </c>
      <c r="B1980" s="1" t="s">
        <v>4363</v>
      </c>
      <c r="C1980" t="s">
        <v>4732</v>
      </c>
      <c r="D1980" t="s">
        <v>8172</v>
      </c>
      <c r="E1980" t="s">
        <v>6457</v>
      </c>
    </row>
    <row r="1981" spans="1:5" ht="15.75" x14ac:dyDescent="0.25">
      <c r="A1981" s="1" t="s">
        <v>388</v>
      </c>
      <c r="B1981" s="1" t="s">
        <v>4364</v>
      </c>
      <c r="C1981" t="s">
        <v>4732</v>
      </c>
      <c r="D1981" t="s">
        <v>8173</v>
      </c>
      <c r="E1981" t="s">
        <v>6458</v>
      </c>
    </row>
    <row r="1982" spans="1:5" ht="15.75" x14ac:dyDescent="0.25">
      <c r="A1982" s="1" t="s">
        <v>387</v>
      </c>
      <c r="B1982" s="1" t="s">
        <v>4365</v>
      </c>
      <c r="C1982" t="s">
        <v>4732</v>
      </c>
      <c r="D1982" t="s">
        <v>8174</v>
      </c>
      <c r="E1982" t="s">
        <v>6459</v>
      </c>
    </row>
    <row r="1983" spans="1:5" ht="15.75" x14ac:dyDescent="0.25">
      <c r="A1983" s="1" t="s">
        <v>386</v>
      </c>
      <c r="B1983" s="1" t="s">
        <v>4366</v>
      </c>
      <c r="C1983" t="s">
        <v>4732</v>
      </c>
      <c r="D1983" t="s">
        <v>8175</v>
      </c>
      <c r="E1983" t="s">
        <v>6460</v>
      </c>
    </row>
    <row r="1984" spans="1:5" ht="15.75" x14ac:dyDescent="0.25">
      <c r="A1984" s="1" t="s">
        <v>385</v>
      </c>
      <c r="B1984" s="1" t="s">
        <v>4367</v>
      </c>
      <c r="C1984" t="s">
        <v>4732</v>
      </c>
      <c r="D1984" t="s">
        <v>8176</v>
      </c>
      <c r="E1984" t="s">
        <v>6461</v>
      </c>
    </row>
    <row r="1985" spans="1:5" ht="15.75" x14ac:dyDescent="0.25">
      <c r="A1985" s="1" t="s">
        <v>384</v>
      </c>
      <c r="B1985" s="1" t="s">
        <v>4368</v>
      </c>
      <c r="C1985" t="s">
        <v>6737</v>
      </c>
      <c r="D1985" t="s">
        <v>8177</v>
      </c>
      <c r="E1985" t="s">
        <v>6462</v>
      </c>
    </row>
    <row r="1986" spans="1:5" ht="15.75" x14ac:dyDescent="0.25">
      <c r="A1986" s="1" t="s">
        <v>383</v>
      </c>
      <c r="B1986" s="1" t="s">
        <v>4369</v>
      </c>
      <c r="C1986" t="s">
        <v>6737</v>
      </c>
      <c r="D1986" t="s">
        <v>7528</v>
      </c>
      <c r="E1986" t="s">
        <v>6463</v>
      </c>
    </row>
    <row r="1987" spans="1:5" ht="15.75" x14ac:dyDescent="0.25">
      <c r="A1987" s="1" t="s">
        <v>382</v>
      </c>
      <c r="B1987" s="1" t="s">
        <v>4370</v>
      </c>
      <c r="C1987" t="s">
        <v>6737</v>
      </c>
      <c r="D1987" t="s">
        <v>6755</v>
      </c>
      <c r="E1987" t="s">
        <v>6464</v>
      </c>
    </row>
    <row r="1988" spans="1:5" ht="15.75" x14ac:dyDescent="0.25">
      <c r="A1988" s="1" t="s">
        <v>381</v>
      </c>
      <c r="B1988" s="1" t="s">
        <v>4371</v>
      </c>
      <c r="C1988" t="s">
        <v>7129</v>
      </c>
      <c r="D1988" t="s">
        <v>8178</v>
      </c>
      <c r="E1988" t="s">
        <v>6465</v>
      </c>
    </row>
    <row r="1989" spans="1:5" ht="15.75" x14ac:dyDescent="0.25">
      <c r="A1989" s="1" t="s">
        <v>380</v>
      </c>
      <c r="B1989" s="1" t="s">
        <v>4372</v>
      </c>
      <c r="C1989" t="s">
        <v>6737</v>
      </c>
      <c r="D1989" t="s">
        <v>8179</v>
      </c>
      <c r="E1989" t="s">
        <v>6466</v>
      </c>
    </row>
    <row r="1990" spans="1:5" ht="15.75" x14ac:dyDescent="0.25">
      <c r="A1990" s="1" t="s">
        <v>379</v>
      </c>
      <c r="B1990" s="1" t="s">
        <v>4373</v>
      </c>
      <c r="C1990" t="s">
        <v>4732</v>
      </c>
      <c r="D1990" t="s">
        <v>6807</v>
      </c>
      <c r="E1990" t="s">
        <v>6467</v>
      </c>
    </row>
    <row r="1991" spans="1:5" ht="15.75" x14ac:dyDescent="0.25">
      <c r="A1991" s="1" t="s">
        <v>378</v>
      </c>
      <c r="B1991" s="1" t="s">
        <v>4374</v>
      </c>
      <c r="C1991" t="s">
        <v>6737</v>
      </c>
      <c r="D1991" t="s">
        <v>8180</v>
      </c>
      <c r="E1991" t="s">
        <v>6468</v>
      </c>
    </row>
    <row r="1992" spans="1:5" ht="15.75" x14ac:dyDescent="0.25">
      <c r="A1992" s="1" t="s">
        <v>377</v>
      </c>
      <c r="B1992" s="1" t="s">
        <v>4375</v>
      </c>
      <c r="C1992" t="s">
        <v>6737</v>
      </c>
      <c r="D1992" t="s">
        <v>8181</v>
      </c>
      <c r="E1992" t="s">
        <v>6469</v>
      </c>
    </row>
    <row r="1993" spans="1:5" ht="15.75" x14ac:dyDescent="0.25">
      <c r="A1993" s="1" t="s">
        <v>376</v>
      </c>
      <c r="B1993" s="1" t="s">
        <v>4376</v>
      </c>
      <c r="C1993" t="s">
        <v>6737</v>
      </c>
      <c r="D1993" t="s">
        <v>8182</v>
      </c>
      <c r="E1993" t="s">
        <v>6470</v>
      </c>
    </row>
    <row r="1994" spans="1:5" ht="15.75" x14ac:dyDescent="0.25">
      <c r="A1994" s="1" t="s">
        <v>375</v>
      </c>
      <c r="B1994" s="1" t="s">
        <v>4377</v>
      </c>
      <c r="C1994" t="s">
        <v>6737</v>
      </c>
      <c r="D1994" t="s">
        <v>8183</v>
      </c>
      <c r="E1994" t="s">
        <v>6471</v>
      </c>
    </row>
    <row r="1995" spans="1:5" ht="15.75" x14ac:dyDescent="0.25">
      <c r="A1995" s="1" t="s">
        <v>374</v>
      </c>
      <c r="B1995" s="1" t="s">
        <v>4378</v>
      </c>
      <c r="C1995" t="s">
        <v>4732</v>
      </c>
      <c r="D1995" t="s">
        <v>7877</v>
      </c>
      <c r="E1995" t="s">
        <v>6472</v>
      </c>
    </row>
    <row r="1996" spans="1:5" ht="15.75" x14ac:dyDescent="0.25">
      <c r="A1996" s="1" t="s">
        <v>373</v>
      </c>
      <c r="B1996" s="1" t="s">
        <v>4379</v>
      </c>
      <c r="C1996" t="s">
        <v>4732</v>
      </c>
      <c r="D1996" t="s">
        <v>8184</v>
      </c>
      <c r="E1996" t="s">
        <v>6473</v>
      </c>
    </row>
    <row r="1997" spans="1:5" ht="15.75" x14ac:dyDescent="0.25">
      <c r="A1997" s="1" t="s">
        <v>372</v>
      </c>
      <c r="B1997" s="1" t="s">
        <v>4380</v>
      </c>
      <c r="C1997" t="s">
        <v>4732</v>
      </c>
      <c r="D1997" t="s">
        <v>8185</v>
      </c>
      <c r="E1997" t="s">
        <v>5103</v>
      </c>
    </row>
    <row r="1998" spans="1:5" ht="15.75" x14ac:dyDescent="0.25">
      <c r="A1998" s="1" t="s">
        <v>371</v>
      </c>
      <c r="B1998" s="1" t="s">
        <v>4381</v>
      </c>
      <c r="C1998" t="s">
        <v>4732</v>
      </c>
      <c r="D1998" t="s">
        <v>6949</v>
      </c>
      <c r="E1998" t="s">
        <v>4828</v>
      </c>
    </row>
    <row r="1999" spans="1:5" ht="15.75" x14ac:dyDescent="0.25">
      <c r="A1999" s="1" t="s">
        <v>370</v>
      </c>
      <c r="B1999" s="1" t="s">
        <v>4382</v>
      </c>
      <c r="C1999" t="s">
        <v>4732</v>
      </c>
      <c r="D1999" t="s">
        <v>8186</v>
      </c>
      <c r="E1999" t="s">
        <v>6474</v>
      </c>
    </row>
    <row r="2000" spans="1:5" ht="15.75" x14ac:dyDescent="0.25">
      <c r="A2000" s="1" t="s">
        <v>369</v>
      </c>
      <c r="B2000" s="1" t="s">
        <v>4383</v>
      </c>
      <c r="C2000" t="s">
        <v>4732</v>
      </c>
      <c r="D2000" t="s">
        <v>7110</v>
      </c>
      <c r="E2000" t="s">
        <v>5019</v>
      </c>
    </row>
    <row r="2001" spans="1:5" ht="15.75" x14ac:dyDescent="0.25">
      <c r="A2001" s="1" t="s">
        <v>368</v>
      </c>
      <c r="B2001" s="1" t="s">
        <v>4384</v>
      </c>
      <c r="C2001" t="s">
        <v>4732</v>
      </c>
      <c r="D2001" t="s">
        <v>8187</v>
      </c>
      <c r="E2001" t="s">
        <v>6475</v>
      </c>
    </row>
    <row r="2002" spans="1:5" ht="15.75" x14ac:dyDescent="0.25">
      <c r="A2002" s="1" t="s">
        <v>367</v>
      </c>
      <c r="B2002" s="1" t="s">
        <v>4385</v>
      </c>
      <c r="C2002" t="s">
        <v>6737</v>
      </c>
      <c r="D2002" t="s">
        <v>8188</v>
      </c>
      <c r="E2002" t="s">
        <v>6476</v>
      </c>
    </row>
    <row r="2003" spans="1:5" ht="15.75" x14ac:dyDescent="0.25">
      <c r="A2003" s="1" t="s">
        <v>366</v>
      </c>
      <c r="B2003" s="1" t="s">
        <v>4386</v>
      </c>
      <c r="C2003" t="s">
        <v>4732</v>
      </c>
      <c r="D2003" t="s">
        <v>8189</v>
      </c>
      <c r="E2003" t="s">
        <v>6477</v>
      </c>
    </row>
    <row r="2004" spans="1:5" ht="15.75" x14ac:dyDescent="0.25">
      <c r="A2004" s="1" t="s">
        <v>365</v>
      </c>
      <c r="B2004" s="1" t="s">
        <v>4387</v>
      </c>
      <c r="C2004" t="s">
        <v>4732</v>
      </c>
      <c r="D2004" t="s">
        <v>7133</v>
      </c>
      <c r="E2004" t="s">
        <v>6478</v>
      </c>
    </row>
    <row r="2005" spans="1:5" ht="15.75" x14ac:dyDescent="0.25">
      <c r="A2005" s="1" t="s">
        <v>364</v>
      </c>
      <c r="B2005" s="1" t="s">
        <v>4388</v>
      </c>
      <c r="C2005" t="s">
        <v>4732</v>
      </c>
      <c r="D2005" t="s">
        <v>8190</v>
      </c>
      <c r="E2005" t="s">
        <v>6479</v>
      </c>
    </row>
    <row r="2006" spans="1:5" ht="15.75" x14ac:dyDescent="0.25">
      <c r="A2006" s="1" t="s">
        <v>363</v>
      </c>
      <c r="B2006" s="1" t="s">
        <v>4389</v>
      </c>
      <c r="C2006" t="s">
        <v>4732</v>
      </c>
      <c r="D2006" t="s">
        <v>8191</v>
      </c>
      <c r="E2006" t="s">
        <v>5911</v>
      </c>
    </row>
    <row r="2007" spans="1:5" ht="15.75" x14ac:dyDescent="0.25">
      <c r="A2007" s="1" t="s">
        <v>362</v>
      </c>
      <c r="B2007" s="1" t="s">
        <v>4390</v>
      </c>
      <c r="C2007" t="s">
        <v>4732</v>
      </c>
      <c r="D2007" t="s">
        <v>6793</v>
      </c>
      <c r="E2007" t="s">
        <v>6480</v>
      </c>
    </row>
    <row r="2008" spans="1:5" ht="15.75" x14ac:dyDescent="0.25">
      <c r="A2008" s="1" t="s">
        <v>361</v>
      </c>
      <c r="B2008" s="1" t="s">
        <v>4391</v>
      </c>
      <c r="C2008" t="s">
        <v>7129</v>
      </c>
      <c r="D2008" t="s">
        <v>8192</v>
      </c>
      <c r="E2008" t="s">
        <v>5127</v>
      </c>
    </row>
    <row r="2009" spans="1:5" ht="15.75" x14ac:dyDescent="0.25">
      <c r="A2009" s="1" t="s">
        <v>360</v>
      </c>
      <c r="B2009" s="1" t="s">
        <v>4392</v>
      </c>
      <c r="C2009" t="s">
        <v>4732</v>
      </c>
      <c r="D2009" t="s">
        <v>8193</v>
      </c>
      <c r="E2009" t="s">
        <v>6481</v>
      </c>
    </row>
    <row r="2010" spans="1:5" ht="15.75" x14ac:dyDescent="0.25">
      <c r="A2010" s="1" t="s">
        <v>359</v>
      </c>
      <c r="B2010" s="1" t="s">
        <v>4393</v>
      </c>
      <c r="C2010" t="s">
        <v>6737</v>
      </c>
      <c r="D2010" t="s">
        <v>8194</v>
      </c>
      <c r="E2010" t="s">
        <v>6482</v>
      </c>
    </row>
    <row r="2011" spans="1:5" ht="15.75" x14ac:dyDescent="0.25">
      <c r="A2011" s="1" t="s">
        <v>358</v>
      </c>
      <c r="B2011" s="1" t="s">
        <v>4394</v>
      </c>
      <c r="C2011" t="s">
        <v>6737</v>
      </c>
      <c r="D2011" t="s">
        <v>8195</v>
      </c>
      <c r="E2011" t="s">
        <v>6483</v>
      </c>
    </row>
    <row r="2012" spans="1:5" ht="15.75" x14ac:dyDescent="0.25">
      <c r="A2012" s="1" t="s">
        <v>357</v>
      </c>
      <c r="B2012" s="1" t="s">
        <v>4395</v>
      </c>
      <c r="C2012" t="s">
        <v>6737</v>
      </c>
      <c r="D2012" t="s">
        <v>6976</v>
      </c>
      <c r="E2012" t="s">
        <v>6484</v>
      </c>
    </row>
    <row r="2013" spans="1:5" ht="15.75" x14ac:dyDescent="0.25">
      <c r="A2013" s="1" t="s">
        <v>355</v>
      </c>
      <c r="B2013" s="1" t="s">
        <v>4396</v>
      </c>
      <c r="C2013" t="s">
        <v>6737</v>
      </c>
      <c r="D2013" t="s">
        <v>6911</v>
      </c>
      <c r="E2013" t="s">
        <v>6485</v>
      </c>
    </row>
    <row r="2014" spans="1:5" ht="15.75" x14ac:dyDescent="0.25">
      <c r="A2014" s="1" t="s">
        <v>354</v>
      </c>
      <c r="B2014" s="1" t="s">
        <v>4397</v>
      </c>
      <c r="C2014" t="s">
        <v>4732</v>
      </c>
      <c r="D2014" t="s">
        <v>8196</v>
      </c>
      <c r="E2014" t="s">
        <v>5681</v>
      </c>
    </row>
    <row r="2015" spans="1:5" ht="15.75" x14ac:dyDescent="0.25">
      <c r="A2015" s="1" t="s">
        <v>353</v>
      </c>
      <c r="B2015" s="1" t="s">
        <v>4398</v>
      </c>
      <c r="C2015" t="s">
        <v>6737</v>
      </c>
      <c r="D2015" t="s">
        <v>8197</v>
      </c>
      <c r="E2015" t="s">
        <v>6486</v>
      </c>
    </row>
    <row r="2016" spans="1:5" ht="15.75" x14ac:dyDescent="0.25">
      <c r="A2016" s="1" t="s">
        <v>352</v>
      </c>
      <c r="B2016" s="1" t="s">
        <v>4399</v>
      </c>
      <c r="C2016" t="s">
        <v>4732</v>
      </c>
      <c r="D2016" t="s">
        <v>8198</v>
      </c>
      <c r="E2016" t="s">
        <v>6487</v>
      </c>
    </row>
    <row r="2017" spans="1:5" ht="15.75" x14ac:dyDescent="0.25">
      <c r="A2017" s="1" t="s">
        <v>351</v>
      </c>
      <c r="B2017" s="1" t="s">
        <v>4400</v>
      </c>
      <c r="C2017" t="s">
        <v>6737</v>
      </c>
      <c r="D2017" t="s">
        <v>8149</v>
      </c>
      <c r="E2017" t="s">
        <v>6488</v>
      </c>
    </row>
    <row r="2018" spans="1:5" ht="15.75" x14ac:dyDescent="0.25">
      <c r="A2018" s="1" t="s">
        <v>350</v>
      </c>
      <c r="B2018" s="1" t="s">
        <v>4401</v>
      </c>
      <c r="C2018" t="s">
        <v>4732</v>
      </c>
      <c r="D2018" t="s">
        <v>8199</v>
      </c>
      <c r="E2018" t="s">
        <v>6489</v>
      </c>
    </row>
    <row r="2019" spans="1:5" ht="15.75" x14ac:dyDescent="0.25">
      <c r="A2019" s="1" t="s">
        <v>349</v>
      </c>
      <c r="B2019" s="1" t="s">
        <v>4402</v>
      </c>
      <c r="C2019" t="s">
        <v>4732</v>
      </c>
      <c r="D2019" t="s">
        <v>6793</v>
      </c>
      <c r="E2019" t="s">
        <v>6490</v>
      </c>
    </row>
    <row r="2020" spans="1:5" ht="15.75" x14ac:dyDescent="0.25">
      <c r="A2020" s="1" t="s">
        <v>348</v>
      </c>
      <c r="B2020" s="1" t="s">
        <v>4403</v>
      </c>
      <c r="C2020" t="s">
        <v>4732</v>
      </c>
      <c r="D2020" t="s">
        <v>8200</v>
      </c>
      <c r="E2020" t="s">
        <v>4795</v>
      </c>
    </row>
    <row r="2021" spans="1:5" ht="15.75" x14ac:dyDescent="0.25">
      <c r="A2021" s="1" t="s">
        <v>347</v>
      </c>
      <c r="B2021" s="1" t="s">
        <v>4404</v>
      </c>
      <c r="C2021" t="s">
        <v>6737</v>
      </c>
      <c r="D2021" t="s">
        <v>8201</v>
      </c>
      <c r="E2021" t="s">
        <v>6491</v>
      </c>
    </row>
    <row r="2022" spans="1:5" ht="15.75" x14ac:dyDescent="0.25">
      <c r="A2022" s="1" t="s">
        <v>346</v>
      </c>
      <c r="B2022" s="1" t="s">
        <v>4405</v>
      </c>
      <c r="C2022" t="s">
        <v>6737</v>
      </c>
      <c r="D2022" t="s">
        <v>8052</v>
      </c>
      <c r="E2022" t="s">
        <v>4956</v>
      </c>
    </row>
    <row r="2023" spans="1:5" ht="15.75" x14ac:dyDescent="0.25">
      <c r="A2023" s="1" t="s">
        <v>345</v>
      </c>
      <c r="B2023" s="1" t="s">
        <v>4406</v>
      </c>
      <c r="C2023" t="s">
        <v>4732</v>
      </c>
      <c r="D2023" t="s">
        <v>8202</v>
      </c>
      <c r="E2023" t="s">
        <v>6492</v>
      </c>
    </row>
    <row r="2024" spans="1:5" ht="15.75" x14ac:dyDescent="0.25">
      <c r="A2024" s="1" t="s">
        <v>344</v>
      </c>
      <c r="B2024" s="1" t="s">
        <v>4407</v>
      </c>
      <c r="C2024" t="s">
        <v>6737</v>
      </c>
      <c r="D2024" t="s">
        <v>8203</v>
      </c>
      <c r="E2024" t="s">
        <v>6493</v>
      </c>
    </row>
    <row r="2025" spans="1:5" ht="15.75" x14ac:dyDescent="0.25">
      <c r="A2025" s="1" t="s">
        <v>343</v>
      </c>
      <c r="B2025" s="1" t="s">
        <v>4408</v>
      </c>
      <c r="C2025" t="s">
        <v>4732</v>
      </c>
      <c r="D2025" t="s">
        <v>8204</v>
      </c>
      <c r="E2025" t="s">
        <v>6494</v>
      </c>
    </row>
    <row r="2026" spans="1:5" ht="15.75" x14ac:dyDescent="0.25">
      <c r="A2026" s="1" t="s">
        <v>342</v>
      </c>
      <c r="B2026" s="1" t="s">
        <v>4409</v>
      </c>
      <c r="C2026" t="s">
        <v>4732</v>
      </c>
      <c r="D2026" t="s">
        <v>8205</v>
      </c>
      <c r="E2026" t="s">
        <v>6495</v>
      </c>
    </row>
    <row r="2027" spans="1:5" ht="15.75" x14ac:dyDescent="0.25">
      <c r="A2027" s="1" t="s">
        <v>341</v>
      </c>
      <c r="B2027" s="1" t="s">
        <v>4410</v>
      </c>
      <c r="C2027" t="s">
        <v>6737</v>
      </c>
      <c r="D2027" t="s">
        <v>8206</v>
      </c>
      <c r="E2027" t="s">
        <v>6496</v>
      </c>
    </row>
    <row r="2028" spans="1:5" ht="15.75" x14ac:dyDescent="0.25">
      <c r="A2028" s="1" t="s">
        <v>340</v>
      </c>
      <c r="B2028" s="1" t="s">
        <v>4411</v>
      </c>
      <c r="C2028" t="s">
        <v>4732</v>
      </c>
      <c r="D2028" t="s">
        <v>8207</v>
      </c>
      <c r="E2028" t="s">
        <v>6148</v>
      </c>
    </row>
    <row r="2029" spans="1:5" ht="15.75" x14ac:dyDescent="0.25">
      <c r="A2029" s="1" t="s">
        <v>339</v>
      </c>
      <c r="B2029" s="1" t="s">
        <v>4412</v>
      </c>
      <c r="C2029" t="s">
        <v>6737</v>
      </c>
      <c r="D2029" t="s">
        <v>8208</v>
      </c>
      <c r="E2029" t="s">
        <v>6497</v>
      </c>
    </row>
    <row r="2030" spans="1:5" ht="15.75" x14ac:dyDescent="0.25">
      <c r="A2030" s="1" t="s">
        <v>338</v>
      </c>
      <c r="B2030" s="1" t="s">
        <v>4413</v>
      </c>
      <c r="C2030" t="s">
        <v>6737</v>
      </c>
      <c r="D2030" t="s">
        <v>6794</v>
      </c>
      <c r="E2030" t="s">
        <v>6498</v>
      </c>
    </row>
    <row r="2031" spans="1:5" ht="15.75" x14ac:dyDescent="0.25">
      <c r="A2031" s="1" t="s">
        <v>337</v>
      </c>
      <c r="B2031" s="1" t="s">
        <v>4414</v>
      </c>
      <c r="C2031" t="s">
        <v>4732</v>
      </c>
      <c r="D2031" t="s">
        <v>8209</v>
      </c>
      <c r="E2031" t="s">
        <v>6499</v>
      </c>
    </row>
    <row r="2032" spans="1:5" ht="15.75" x14ac:dyDescent="0.25">
      <c r="A2032" s="1" t="s">
        <v>336</v>
      </c>
      <c r="B2032" s="1" t="s">
        <v>4415</v>
      </c>
      <c r="C2032" t="s">
        <v>4732</v>
      </c>
      <c r="D2032" t="s">
        <v>8210</v>
      </c>
      <c r="E2032" t="s">
        <v>6500</v>
      </c>
    </row>
    <row r="2033" spans="1:5" ht="15.75" x14ac:dyDescent="0.25">
      <c r="A2033" s="1" t="s">
        <v>335</v>
      </c>
      <c r="B2033" s="1" t="s">
        <v>4416</v>
      </c>
      <c r="C2033" t="s">
        <v>6737</v>
      </c>
      <c r="D2033" t="s">
        <v>5460</v>
      </c>
      <c r="E2033" t="s">
        <v>5413</v>
      </c>
    </row>
    <row r="2034" spans="1:5" ht="15.75" x14ac:dyDescent="0.25">
      <c r="A2034" s="1" t="s">
        <v>334</v>
      </c>
      <c r="B2034" s="1" t="s">
        <v>4417</v>
      </c>
      <c r="C2034" t="s">
        <v>6737</v>
      </c>
      <c r="D2034" t="s">
        <v>8211</v>
      </c>
      <c r="E2034" t="s">
        <v>6501</v>
      </c>
    </row>
    <row r="2035" spans="1:5" ht="15.75" x14ac:dyDescent="0.25">
      <c r="A2035" s="1" t="s">
        <v>333</v>
      </c>
      <c r="B2035" s="1" t="s">
        <v>4418</v>
      </c>
      <c r="C2035" t="s">
        <v>6737</v>
      </c>
      <c r="D2035" t="s">
        <v>7505</v>
      </c>
      <c r="E2035" t="s">
        <v>6502</v>
      </c>
    </row>
    <row r="2036" spans="1:5" ht="15.75" x14ac:dyDescent="0.25">
      <c r="A2036" s="1" t="s">
        <v>332</v>
      </c>
      <c r="B2036" s="1" t="s">
        <v>4419</v>
      </c>
      <c r="C2036" t="s">
        <v>4732</v>
      </c>
      <c r="D2036" t="s">
        <v>8212</v>
      </c>
      <c r="E2036" t="s">
        <v>6503</v>
      </c>
    </row>
    <row r="2037" spans="1:5" ht="15.75" x14ac:dyDescent="0.25">
      <c r="A2037" s="1" t="s">
        <v>331</v>
      </c>
      <c r="B2037" s="1" t="s">
        <v>4420</v>
      </c>
      <c r="C2037" t="s">
        <v>4732</v>
      </c>
      <c r="D2037" t="s">
        <v>8213</v>
      </c>
      <c r="E2037" t="s">
        <v>6504</v>
      </c>
    </row>
    <row r="2038" spans="1:5" ht="15.75" x14ac:dyDescent="0.25">
      <c r="A2038" s="1" t="s">
        <v>330</v>
      </c>
      <c r="B2038" s="1" t="s">
        <v>4421</v>
      </c>
      <c r="C2038" t="s">
        <v>4732</v>
      </c>
      <c r="D2038" t="s">
        <v>8214</v>
      </c>
      <c r="E2038" t="s">
        <v>6505</v>
      </c>
    </row>
    <row r="2039" spans="1:5" ht="15.75" x14ac:dyDescent="0.25">
      <c r="A2039" s="1" t="s">
        <v>329</v>
      </c>
      <c r="B2039" s="1" t="s">
        <v>4422</v>
      </c>
      <c r="C2039" t="s">
        <v>4732</v>
      </c>
      <c r="D2039" t="s">
        <v>6945</v>
      </c>
      <c r="E2039" t="s">
        <v>6506</v>
      </c>
    </row>
    <row r="2040" spans="1:5" ht="15.75" x14ac:dyDescent="0.25">
      <c r="A2040" s="1" t="s">
        <v>328</v>
      </c>
      <c r="B2040" s="1" t="s">
        <v>4423</v>
      </c>
      <c r="C2040" t="s">
        <v>6737</v>
      </c>
      <c r="D2040" t="s">
        <v>8215</v>
      </c>
      <c r="E2040" t="s">
        <v>4798</v>
      </c>
    </row>
    <row r="2041" spans="1:5" ht="15.75" x14ac:dyDescent="0.25">
      <c r="A2041" s="1" t="s">
        <v>327</v>
      </c>
      <c r="B2041" s="1" t="s">
        <v>4424</v>
      </c>
      <c r="C2041" t="s">
        <v>4732</v>
      </c>
      <c r="D2041" t="s">
        <v>8216</v>
      </c>
      <c r="E2041" t="s">
        <v>6507</v>
      </c>
    </row>
    <row r="2042" spans="1:5" ht="15.75" x14ac:dyDescent="0.25">
      <c r="A2042" s="1" t="s">
        <v>326</v>
      </c>
      <c r="B2042" s="1" t="s">
        <v>4425</v>
      </c>
      <c r="C2042" t="s">
        <v>6737</v>
      </c>
      <c r="D2042" t="s">
        <v>7449</v>
      </c>
      <c r="E2042" t="s">
        <v>5573</v>
      </c>
    </row>
    <row r="2043" spans="1:5" ht="15.75" x14ac:dyDescent="0.25">
      <c r="A2043" s="1" t="s">
        <v>325</v>
      </c>
      <c r="B2043" s="1" t="s">
        <v>4426</v>
      </c>
      <c r="C2043" t="s">
        <v>6737</v>
      </c>
      <c r="D2043" t="s">
        <v>8217</v>
      </c>
      <c r="E2043" t="s">
        <v>6508</v>
      </c>
    </row>
    <row r="2044" spans="1:5" ht="15.75" x14ac:dyDescent="0.25">
      <c r="A2044" s="1" t="s">
        <v>324</v>
      </c>
      <c r="B2044" s="1" t="s">
        <v>4427</v>
      </c>
      <c r="C2044" t="s">
        <v>6737</v>
      </c>
      <c r="D2044" t="s">
        <v>8218</v>
      </c>
      <c r="E2044" t="s">
        <v>6509</v>
      </c>
    </row>
    <row r="2045" spans="1:5" ht="15.75" x14ac:dyDescent="0.25">
      <c r="A2045" s="1" t="s">
        <v>323</v>
      </c>
      <c r="B2045" s="1" t="s">
        <v>4428</v>
      </c>
      <c r="C2045" t="s">
        <v>4732</v>
      </c>
      <c r="D2045" t="s">
        <v>8219</v>
      </c>
      <c r="E2045" t="s">
        <v>6510</v>
      </c>
    </row>
    <row r="2046" spans="1:5" ht="15.75" x14ac:dyDescent="0.25">
      <c r="A2046" s="1" t="s">
        <v>322</v>
      </c>
      <c r="B2046" s="1" t="s">
        <v>4429</v>
      </c>
      <c r="C2046" t="s">
        <v>4732</v>
      </c>
      <c r="D2046" t="s">
        <v>8220</v>
      </c>
      <c r="E2046" t="s">
        <v>6511</v>
      </c>
    </row>
    <row r="2047" spans="1:5" ht="15.75" x14ac:dyDescent="0.25">
      <c r="A2047" s="1" t="s">
        <v>321</v>
      </c>
      <c r="B2047" s="1" t="s">
        <v>4430</v>
      </c>
      <c r="C2047" t="s">
        <v>4732</v>
      </c>
      <c r="D2047" t="s">
        <v>8221</v>
      </c>
      <c r="E2047" t="s">
        <v>6512</v>
      </c>
    </row>
    <row r="2048" spans="1:5" ht="15.75" x14ac:dyDescent="0.25">
      <c r="A2048" s="1" t="s">
        <v>320</v>
      </c>
      <c r="B2048" s="1" t="s">
        <v>4431</v>
      </c>
      <c r="C2048" t="s">
        <v>4732</v>
      </c>
      <c r="D2048" t="s">
        <v>6805</v>
      </c>
      <c r="E2048" t="s">
        <v>4802</v>
      </c>
    </row>
    <row r="2049" spans="1:5" ht="15.75" x14ac:dyDescent="0.25">
      <c r="A2049" s="1" t="s">
        <v>319</v>
      </c>
      <c r="B2049" s="1" t="s">
        <v>4432</v>
      </c>
      <c r="C2049" t="s">
        <v>4732</v>
      </c>
      <c r="D2049" t="s">
        <v>8222</v>
      </c>
      <c r="E2049" t="s">
        <v>6513</v>
      </c>
    </row>
    <row r="2050" spans="1:5" ht="15.75" x14ac:dyDescent="0.25">
      <c r="A2050" s="1" t="s">
        <v>318</v>
      </c>
      <c r="B2050" s="1" t="s">
        <v>4433</v>
      </c>
      <c r="C2050" t="s">
        <v>6737</v>
      </c>
      <c r="D2050" t="s">
        <v>6044</v>
      </c>
      <c r="E2050" t="s">
        <v>5764</v>
      </c>
    </row>
    <row r="2051" spans="1:5" ht="15.75" x14ac:dyDescent="0.25">
      <c r="A2051" s="1" t="s">
        <v>317</v>
      </c>
      <c r="B2051" s="1" t="s">
        <v>4434</v>
      </c>
      <c r="C2051" t="s">
        <v>6737</v>
      </c>
      <c r="D2051" t="s">
        <v>7187</v>
      </c>
      <c r="E2051" t="s">
        <v>6080</v>
      </c>
    </row>
    <row r="2052" spans="1:5" ht="15.75" x14ac:dyDescent="0.25">
      <c r="A2052" s="1" t="s">
        <v>316</v>
      </c>
      <c r="B2052" s="1" t="s">
        <v>4435</v>
      </c>
      <c r="C2052" t="s">
        <v>6737</v>
      </c>
      <c r="D2052" t="s">
        <v>8223</v>
      </c>
      <c r="E2052" t="s">
        <v>6514</v>
      </c>
    </row>
    <row r="2053" spans="1:5" ht="15.75" x14ac:dyDescent="0.25">
      <c r="A2053" s="1" t="s">
        <v>315</v>
      </c>
      <c r="B2053" s="1" t="s">
        <v>4436</v>
      </c>
      <c r="C2053" t="s">
        <v>4732</v>
      </c>
      <c r="D2053" t="s">
        <v>8224</v>
      </c>
      <c r="E2053" t="s">
        <v>5368</v>
      </c>
    </row>
    <row r="2054" spans="1:5" ht="15.75" x14ac:dyDescent="0.25">
      <c r="A2054" s="1" t="s">
        <v>314</v>
      </c>
      <c r="B2054" s="1" t="s">
        <v>4437</v>
      </c>
      <c r="C2054" t="s">
        <v>4732</v>
      </c>
      <c r="D2054" t="s">
        <v>8225</v>
      </c>
      <c r="E2054" t="s">
        <v>6515</v>
      </c>
    </row>
    <row r="2055" spans="1:5" ht="15.75" x14ac:dyDescent="0.25">
      <c r="A2055" s="1" t="s">
        <v>313</v>
      </c>
      <c r="B2055" s="1" t="s">
        <v>4438</v>
      </c>
      <c r="C2055" t="s">
        <v>4732</v>
      </c>
      <c r="D2055" t="s">
        <v>8226</v>
      </c>
      <c r="E2055" t="s">
        <v>6516</v>
      </c>
    </row>
    <row r="2056" spans="1:5" ht="15.75" x14ac:dyDescent="0.25">
      <c r="A2056" s="1" t="s">
        <v>312</v>
      </c>
      <c r="B2056" s="1" t="s">
        <v>4439</v>
      </c>
      <c r="C2056" t="s">
        <v>4732</v>
      </c>
      <c r="D2056" t="s">
        <v>8227</v>
      </c>
      <c r="E2056" t="s">
        <v>5196</v>
      </c>
    </row>
    <row r="2057" spans="1:5" ht="15.75" x14ac:dyDescent="0.25">
      <c r="A2057" s="1" t="s">
        <v>311</v>
      </c>
      <c r="B2057" s="1" t="s">
        <v>4440</v>
      </c>
      <c r="C2057" t="s">
        <v>6737</v>
      </c>
      <c r="D2057" t="s">
        <v>8228</v>
      </c>
      <c r="E2057" t="s">
        <v>6517</v>
      </c>
    </row>
    <row r="2058" spans="1:5" ht="15.75" x14ac:dyDescent="0.25">
      <c r="A2058" s="1" t="s">
        <v>310</v>
      </c>
      <c r="B2058" s="1" t="s">
        <v>4441</v>
      </c>
      <c r="C2058" t="s">
        <v>4732</v>
      </c>
      <c r="D2058" t="s">
        <v>8229</v>
      </c>
      <c r="E2058" t="s">
        <v>6518</v>
      </c>
    </row>
    <row r="2059" spans="1:5" ht="15.75" x14ac:dyDescent="0.25">
      <c r="A2059" s="1" t="s">
        <v>309</v>
      </c>
      <c r="B2059" s="1" t="s">
        <v>4442</v>
      </c>
      <c r="C2059" t="s">
        <v>6737</v>
      </c>
      <c r="D2059" t="s">
        <v>7169</v>
      </c>
      <c r="E2059" t="s">
        <v>6519</v>
      </c>
    </row>
    <row r="2060" spans="1:5" ht="15.75" x14ac:dyDescent="0.25">
      <c r="A2060" s="1" t="s">
        <v>308</v>
      </c>
      <c r="B2060" s="1" t="s">
        <v>4443</v>
      </c>
      <c r="C2060" t="s">
        <v>4732</v>
      </c>
      <c r="D2060" t="s">
        <v>8230</v>
      </c>
      <c r="E2060" t="s">
        <v>6520</v>
      </c>
    </row>
    <row r="2061" spans="1:5" ht="15.75" x14ac:dyDescent="0.25">
      <c r="A2061" s="1" t="s">
        <v>307</v>
      </c>
      <c r="B2061" s="1" t="s">
        <v>4444</v>
      </c>
      <c r="C2061" t="s">
        <v>6737</v>
      </c>
      <c r="D2061" t="s">
        <v>7446</v>
      </c>
      <c r="E2061" t="s">
        <v>6521</v>
      </c>
    </row>
    <row r="2062" spans="1:5" ht="15.75" x14ac:dyDescent="0.25">
      <c r="A2062" s="1" t="s">
        <v>306</v>
      </c>
      <c r="B2062" s="1" t="s">
        <v>4445</v>
      </c>
      <c r="C2062" t="s">
        <v>6737</v>
      </c>
      <c r="D2062" t="s">
        <v>8231</v>
      </c>
      <c r="E2062" t="s">
        <v>6522</v>
      </c>
    </row>
    <row r="2063" spans="1:5" ht="15.75" x14ac:dyDescent="0.25">
      <c r="A2063" s="1" t="s">
        <v>305</v>
      </c>
      <c r="B2063" s="1" t="s">
        <v>4446</v>
      </c>
      <c r="C2063" t="s">
        <v>6737</v>
      </c>
      <c r="D2063" t="s">
        <v>8232</v>
      </c>
      <c r="E2063" t="s">
        <v>6523</v>
      </c>
    </row>
    <row r="2064" spans="1:5" ht="15.75" x14ac:dyDescent="0.25">
      <c r="A2064" s="1" t="s">
        <v>304</v>
      </c>
      <c r="B2064" s="1" t="s">
        <v>4447</v>
      </c>
      <c r="C2064" t="s">
        <v>4732</v>
      </c>
      <c r="D2064" t="s">
        <v>8233</v>
      </c>
      <c r="E2064" t="s">
        <v>5969</v>
      </c>
    </row>
    <row r="2065" spans="1:5" ht="15.75" x14ac:dyDescent="0.25">
      <c r="A2065" s="1" t="s">
        <v>303</v>
      </c>
      <c r="B2065" s="1" t="s">
        <v>4448</v>
      </c>
      <c r="C2065" t="s">
        <v>4732</v>
      </c>
      <c r="D2065" t="s">
        <v>6945</v>
      </c>
      <c r="E2065" t="s">
        <v>5232</v>
      </c>
    </row>
    <row r="2066" spans="1:5" ht="15.75" x14ac:dyDescent="0.25">
      <c r="A2066" s="1" t="s">
        <v>302</v>
      </c>
      <c r="B2066" s="1" t="s">
        <v>4449</v>
      </c>
      <c r="C2066" t="s">
        <v>4732</v>
      </c>
      <c r="D2066" t="s">
        <v>8234</v>
      </c>
      <c r="E2066" t="s">
        <v>6524</v>
      </c>
    </row>
    <row r="2067" spans="1:5" ht="15.75" x14ac:dyDescent="0.25">
      <c r="A2067" s="1" t="s">
        <v>301</v>
      </c>
      <c r="B2067" s="1" t="s">
        <v>4450</v>
      </c>
      <c r="C2067" t="s">
        <v>4732</v>
      </c>
      <c r="D2067" t="s">
        <v>8235</v>
      </c>
      <c r="E2067" t="s">
        <v>5573</v>
      </c>
    </row>
    <row r="2068" spans="1:5" ht="15.75" x14ac:dyDescent="0.25">
      <c r="A2068" s="1" t="s">
        <v>299</v>
      </c>
      <c r="B2068" s="1" t="s">
        <v>4451</v>
      </c>
      <c r="C2068" t="s">
        <v>6737</v>
      </c>
      <c r="D2068" t="s">
        <v>7881</v>
      </c>
      <c r="E2068" t="s">
        <v>6525</v>
      </c>
    </row>
    <row r="2069" spans="1:5" ht="15.75" x14ac:dyDescent="0.25">
      <c r="A2069" s="1" t="s">
        <v>298</v>
      </c>
      <c r="B2069" s="1" t="s">
        <v>4452</v>
      </c>
      <c r="C2069" t="s">
        <v>6737</v>
      </c>
      <c r="D2069" t="s">
        <v>8236</v>
      </c>
      <c r="E2069" t="s">
        <v>6526</v>
      </c>
    </row>
    <row r="2070" spans="1:5" ht="15.75" x14ac:dyDescent="0.25">
      <c r="A2070" s="1" t="s">
        <v>297</v>
      </c>
      <c r="B2070" s="1" t="s">
        <v>4453</v>
      </c>
      <c r="C2070" t="s">
        <v>6737</v>
      </c>
      <c r="D2070" t="s">
        <v>8237</v>
      </c>
      <c r="E2070" t="s">
        <v>6527</v>
      </c>
    </row>
    <row r="2071" spans="1:5" ht="15.75" x14ac:dyDescent="0.25">
      <c r="A2071" s="1" t="s">
        <v>296</v>
      </c>
      <c r="B2071" s="1" t="s">
        <v>4454</v>
      </c>
      <c r="C2071" t="s">
        <v>4732</v>
      </c>
      <c r="D2071" t="s">
        <v>6898</v>
      </c>
      <c r="E2071" t="s">
        <v>6528</v>
      </c>
    </row>
    <row r="2072" spans="1:5" ht="15.75" x14ac:dyDescent="0.25">
      <c r="A2072" s="1" t="s">
        <v>295</v>
      </c>
      <c r="B2072" s="1" t="s">
        <v>4455</v>
      </c>
      <c r="C2072" t="s">
        <v>6737</v>
      </c>
      <c r="D2072" t="s">
        <v>6924</v>
      </c>
      <c r="E2072" t="s">
        <v>4931</v>
      </c>
    </row>
    <row r="2073" spans="1:5" ht="15.75" x14ac:dyDescent="0.25">
      <c r="A2073" s="1" t="s">
        <v>294</v>
      </c>
      <c r="B2073" s="1" t="s">
        <v>4456</v>
      </c>
      <c r="C2073" t="s">
        <v>4732</v>
      </c>
      <c r="D2073" t="s">
        <v>8238</v>
      </c>
      <c r="E2073" t="s">
        <v>6529</v>
      </c>
    </row>
    <row r="2074" spans="1:5" ht="15.75" x14ac:dyDescent="0.25">
      <c r="A2074" s="1" t="s">
        <v>293</v>
      </c>
      <c r="B2074" s="1" t="s">
        <v>4457</v>
      </c>
      <c r="C2074" t="s">
        <v>6737</v>
      </c>
      <c r="D2074" t="s">
        <v>8239</v>
      </c>
      <c r="E2074" t="s">
        <v>6530</v>
      </c>
    </row>
    <row r="2075" spans="1:5" ht="15.75" x14ac:dyDescent="0.25">
      <c r="A2075" s="1" t="s">
        <v>292</v>
      </c>
      <c r="B2075" s="1" t="s">
        <v>4458</v>
      </c>
      <c r="C2075" t="s">
        <v>4732</v>
      </c>
      <c r="D2075" t="s">
        <v>8240</v>
      </c>
      <c r="E2075" t="s">
        <v>6531</v>
      </c>
    </row>
    <row r="2076" spans="1:5" ht="15.75" x14ac:dyDescent="0.25">
      <c r="A2076" s="1" t="s">
        <v>291</v>
      </c>
      <c r="B2076" s="1" t="s">
        <v>4459</v>
      </c>
      <c r="C2076" t="s">
        <v>4732</v>
      </c>
      <c r="D2076" t="s">
        <v>8241</v>
      </c>
      <c r="E2076" t="s">
        <v>6427</v>
      </c>
    </row>
    <row r="2077" spans="1:5" ht="15.75" x14ac:dyDescent="0.25">
      <c r="A2077" s="1" t="s">
        <v>290</v>
      </c>
      <c r="B2077" s="1" t="s">
        <v>4460</v>
      </c>
      <c r="C2077" t="s">
        <v>6737</v>
      </c>
      <c r="D2077" t="s">
        <v>8009</v>
      </c>
      <c r="E2077" t="s">
        <v>6532</v>
      </c>
    </row>
    <row r="2078" spans="1:5" ht="15.75" x14ac:dyDescent="0.25">
      <c r="A2078" s="1" t="s">
        <v>289</v>
      </c>
      <c r="B2078" s="1" t="s">
        <v>4461</v>
      </c>
      <c r="C2078" t="s">
        <v>6737</v>
      </c>
      <c r="D2078" t="s">
        <v>6816</v>
      </c>
      <c r="E2078" t="s">
        <v>6533</v>
      </c>
    </row>
    <row r="2079" spans="1:5" ht="15.75" x14ac:dyDescent="0.25">
      <c r="A2079" s="1" t="s">
        <v>288</v>
      </c>
      <c r="B2079" s="1" t="s">
        <v>4462</v>
      </c>
      <c r="C2079" t="s">
        <v>6737</v>
      </c>
      <c r="D2079" t="s">
        <v>7249</v>
      </c>
      <c r="E2079" t="s">
        <v>6534</v>
      </c>
    </row>
    <row r="2080" spans="1:5" ht="15.75" x14ac:dyDescent="0.25">
      <c r="A2080" s="1" t="s">
        <v>287</v>
      </c>
      <c r="B2080" s="1" t="s">
        <v>4463</v>
      </c>
      <c r="C2080" t="s">
        <v>6737</v>
      </c>
      <c r="D2080" t="s">
        <v>7169</v>
      </c>
      <c r="E2080" t="s">
        <v>6535</v>
      </c>
    </row>
    <row r="2081" spans="1:5" ht="15.75" x14ac:dyDescent="0.25">
      <c r="A2081" s="1" t="s">
        <v>286</v>
      </c>
      <c r="B2081" s="1" t="s">
        <v>4464</v>
      </c>
      <c r="C2081" t="s">
        <v>4732</v>
      </c>
      <c r="D2081" t="s">
        <v>8242</v>
      </c>
      <c r="E2081" t="s">
        <v>5535</v>
      </c>
    </row>
    <row r="2082" spans="1:5" ht="15.75" x14ac:dyDescent="0.25">
      <c r="A2082" s="1" t="s">
        <v>285</v>
      </c>
      <c r="B2082" s="1" t="s">
        <v>4465</v>
      </c>
      <c r="C2082" t="s">
        <v>4732</v>
      </c>
      <c r="D2082" t="s">
        <v>7642</v>
      </c>
      <c r="E2082" t="s">
        <v>6536</v>
      </c>
    </row>
    <row r="2083" spans="1:5" ht="15.75" x14ac:dyDescent="0.25">
      <c r="A2083" s="1" t="s">
        <v>284</v>
      </c>
      <c r="B2083" s="1" t="s">
        <v>4466</v>
      </c>
      <c r="C2083" t="s">
        <v>4732</v>
      </c>
      <c r="D2083" t="s">
        <v>7575</v>
      </c>
      <c r="E2083" t="s">
        <v>6537</v>
      </c>
    </row>
    <row r="2084" spans="1:5" ht="15.75" x14ac:dyDescent="0.25">
      <c r="A2084" s="1" t="s">
        <v>283</v>
      </c>
      <c r="B2084" s="1" t="s">
        <v>4467</v>
      </c>
      <c r="C2084" t="s">
        <v>4732</v>
      </c>
      <c r="D2084" t="s">
        <v>8243</v>
      </c>
      <c r="E2084" t="s">
        <v>6538</v>
      </c>
    </row>
    <row r="2085" spans="1:5" ht="15.75" x14ac:dyDescent="0.25">
      <c r="A2085" s="1" t="s">
        <v>282</v>
      </c>
      <c r="B2085" s="1" t="s">
        <v>4468</v>
      </c>
      <c r="C2085" t="s">
        <v>4732</v>
      </c>
      <c r="D2085" t="s">
        <v>8244</v>
      </c>
      <c r="E2085" t="s">
        <v>6539</v>
      </c>
    </row>
    <row r="2086" spans="1:5" ht="15.75" x14ac:dyDescent="0.25">
      <c r="A2086" s="1" t="s">
        <v>281</v>
      </c>
      <c r="B2086" s="1" t="s">
        <v>4469</v>
      </c>
      <c r="C2086" t="s">
        <v>4732</v>
      </c>
      <c r="D2086" t="s">
        <v>8245</v>
      </c>
      <c r="E2086" t="s">
        <v>6540</v>
      </c>
    </row>
    <row r="2087" spans="1:5" ht="15.75" x14ac:dyDescent="0.25">
      <c r="A2087" s="1" t="s">
        <v>280</v>
      </c>
      <c r="B2087" s="1" t="s">
        <v>4470</v>
      </c>
      <c r="C2087" t="s">
        <v>6737</v>
      </c>
      <c r="D2087" t="s">
        <v>8246</v>
      </c>
      <c r="E2087" t="s">
        <v>6541</v>
      </c>
    </row>
    <row r="2088" spans="1:5" ht="15.75" x14ac:dyDescent="0.25">
      <c r="A2088" s="1" t="s">
        <v>279</v>
      </c>
      <c r="B2088" s="1" t="s">
        <v>4471</v>
      </c>
      <c r="C2088" t="s">
        <v>6737</v>
      </c>
      <c r="D2088" t="s">
        <v>6929</v>
      </c>
      <c r="E2088" t="s">
        <v>4931</v>
      </c>
    </row>
    <row r="2089" spans="1:5" ht="15.75" x14ac:dyDescent="0.25">
      <c r="A2089" s="1" t="s">
        <v>278</v>
      </c>
      <c r="B2089" s="1" t="s">
        <v>4472</v>
      </c>
      <c r="C2089" t="s">
        <v>4732</v>
      </c>
      <c r="D2089" t="s">
        <v>8247</v>
      </c>
      <c r="E2089" t="s">
        <v>6542</v>
      </c>
    </row>
    <row r="2090" spans="1:5" ht="15.75" x14ac:dyDescent="0.25">
      <c r="A2090" s="1" t="s">
        <v>277</v>
      </c>
      <c r="B2090" s="1" t="s">
        <v>4473</v>
      </c>
      <c r="C2090" t="s">
        <v>6737</v>
      </c>
      <c r="D2090" t="s">
        <v>8136</v>
      </c>
      <c r="E2090" t="s">
        <v>6543</v>
      </c>
    </row>
    <row r="2091" spans="1:5" ht="15.75" x14ac:dyDescent="0.25">
      <c r="A2091" s="1" t="s">
        <v>275</v>
      </c>
      <c r="B2091" s="1" t="s">
        <v>4474</v>
      </c>
      <c r="C2091" t="s">
        <v>6737</v>
      </c>
      <c r="D2091" t="s">
        <v>8248</v>
      </c>
      <c r="E2091" t="s">
        <v>6544</v>
      </c>
    </row>
    <row r="2092" spans="1:5" ht="15.75" x14ac:dyDescent="0.25">
      <c r="A2092" s="1" t="s">
        <v>274</v>
      </c>
      <c r="B2092" s="1" t="s">
        <v>4475</v>
      </c>
      <c r="C2092" t="s">
        <v>6737</v>
      </c>
      <c r="D2092" t="s">
        <v>8249</v>
      </c>
      <c r="E2092" t="s">
        <v>6545</v>
      </c>
    </row>
    <row r="2093" spans="1:5" ht="15.75" x14ac:dyDescent="0.25">
      <c r="A2093" s="1" t="s">
        <v>273</v>
      </c>
      <c r="B2093" s="1" t="s">
        <v>4476</v>
      </c>
      <c r="C2093" t="s">
        <v>6737</v>
      </c>
      <c r="D2093" t="s">
        <v>6857</v>
      </c>
      <c r="E2093" t="s">
        <v>6546</v>
      </c>
    </row>
    <row r="2094" spans="1:5" ht="15.75" x14ac:dyDescent="0.25">
      <c r="A2094" s="1" t="s">
        <v>272</v>
      </c>
      <c r="B2094" s="1" t="s">
        <v>4477</v>
      </c>
      <c r="C2094" t="s">
        <v>6737</v>
      </c>
      <c r="D2094" t="s">
        <v>6824</v>
      </c>
      <c r="E2094" t="s">
        <v>6547</v>
      </c>
    </row>
    <row r="2095" spans="1:5" ht="15.75" x14ac:dyDescent="0.25">
      <c r="A2095" s="1" t="s">
        <v>271</v>
      </c>
      <c r="B2095" s="1" t="s">
        <v>4478</v>
      </c>
      <c r="C2095" t="s">
        <v>4732</v>
      </c>
      <c r="D2095" t="s">
        <v>7103</v>
      </c>
      <c r="E2095" t="s">
        <v>6548</v>
      </c>
    </row>
    <row r="2096" spans="1:5" ht="15.75" x14ac:dyDescent="0.25">
      <c r="A2096" s="1" t="s">
        <v>270</v>
      </c>
      <c r="B2096" s="1" t="s">
        <v>4479</v>
      </c>
      <c r="C2096" t="s">
        <v>6737</v>
      </c>
      <c r="D2096" t="s">
        <v>8250</v>
      </c>
      <c r="E2096" t="s">
        <v>6549</v>
      </c>
    </row>
    <row r="2097" spans="1:5" ht="15.75" x14ac:dyDescent="0.25">
      <c r="A2097" s="1" t="s">
        <v>269</v>
      </c>
      <c r="B2097" s="1" t="s">
        <v>4480</v>
      </c>
      <c r="C2097" t="s">
        <v>6737</v>
      </c>
      <c r="D2097" t="s">
        <v>7309</v>
      </c>
      <c r="E2097" t="s">
        <v>6550</v>
      </c>
    </row>
    <row r="2098" spans="1:5" ht="15.75" x14ac:dyDescent="0.25">
      <c r="A2098" s="1" t="s">
        <v>268</v>
      </c>
      <c r="B2098" s="1" t="s">
        <v>4481</v>
      </c>
      <c r="C2098" t="s">
        <v>6737</v>
      </c>
      <c r="D2098" t="s">
        <v>8251</v>
      </c>
      <c r="E2098" t="s">
        <v>6551</v>
      </c>
    </row>
    <row r="2099" spans="1:5" ht="15.75" x14ac:dyDescent="0.25">
      <c r="A2099" s="1" t="s">
        <v>267</v>
      </c>
      <c r="B2099" s="1" t="s">
        <v>4482</v>
      </c>
      <c r="C2099" t="s">
        <v>4732</v>
      </c>
      <c r="D2099" t="s">
        <v>7846</v>
      </c>
      <c r="E2099" t="s">
        <v>6552</v>
      </c>
    </row>
    <row r="2100" spans="1:5" ht="15.75" x14ac:dyDescent="0.25">
      <c r="A2100" s="1" t="s">
        <v>266</v>
      </c>
      <c r="B2100" s="1" t="s">
        <v>4483</v>
      </c>
      <c r="C2100" t="s">
        <v>6737</v>
      </c>
      <c r="D2100" t="s">
        <v>6869</v>
      </c>
      <c r="E2100" t="s">
        <v>6553</v>
      </c>
    </row>
    <row r="2101" spans="1:5" ht="15.75" x14ac:dyDescent="0.25">
      <c r="A2101" s="1" t="s">
        <v>265</v>
      </c>
      <c r="B2101" s="1" t="s">
        <v>4484</v>
      </c>
      <c r="C2101" t="s">
        <v>4732</v>
      </c>
      <c r="D2101" t="s">
        <v>8252</v>
      </c>
      <c r="E2101" t="s">
        <v>6554</v>
      </c>
    </row>
    <row r="2102" spans="1:5" ht="15.75" x14ac:dyDescent="0.25">
      <c r="A2102" s="1" t="s">
        <v>264</v>
      </c>
      <c r="B2102" s="1" t="s">
        <v>4485</v>
      </c>
      <c r="C2102" t="s">
        <v>4732</v>
      </c>
      <c r="D2102" t="s">
        <v>8253</v>
      </c>
      <c r="E2102" t="s">
        <v>6555</v>
      </c>
    </row>
    <row r="2103" spans="1:5" ht="15.75" x14ac:dyDescent="0.25">
      <c r="A2103" s="1" t="s">
        <v>263</v>
      </c>
      <c r="B2103" s="1" t="s">
        <v>4486</v>
      </c>
      <c r="C2103" t="s">
        <v>6737</v>
      </c>
      <c r="D2103" t="s">
        <v>7221</v>
      </c>
      <c r="E2103" t="s">
        <v>6212</v>
      </c>
    </row>
    <row r="2104" spans="1:5" ht="15.75" x14ac:dyDescent="0.25">
      <c r="A2104" s="1" t="s">
        <v>262</v>
      </c>
      <c r="B2104" s="1" t="s">
        <v>4487</v>
      </c>
      <c r="C2104" t="s">
        <v>6737</v>
      </c>
      <c r="D2104" t="s">
        <v>8254</v>
      </c>
      <c r="E2104" t="s">
        <v>6556</v>
      </c>
    </row>
    <row r="2105" spans="1:5" ht="15.75" x14ac:dyDescent="0.25">
      <c r="A2105" s="1" t="s">
        <v>261</v>
      </c>
      <c r="B2105" s="1" t="s">
        <v>4488</v>
      </c>
      <c r="C2105" t="s">
        <v>6737</v>
      </c>
      <c r="D2105" t="s">
        <v>7032</v>
      </c>
      <c r="E2105" t="s">
        <v>4742</v>
      </c>
    </row>
    <row r="2106" spans="1:5" ht="15.75" x14ac:dyDescent="0.25">
      <c r="A2106" s="1" t="s">
        <v>260</v>
      </c>
      <c r="B2106" s="1" t="s">
        <v>4489</v>
      </c>
      <c r="C2106" t="s">
        <v>4732</v>
      </c>
      <c r="D2106" t="s">
        <v>8255</v>
      </c>
      <c r="E2106" t="s">
        <v>6557</v>
      </c>
    </row>
    <row r="2107" spans="1:5" ht="15.75" x14ac:dyDescent="0.25">
      <c r="A2107" s="1" t="s">
        <v>259</v>
      </c>
      <c r="B2107" s="1" t="s">
        <v>4490</v>
      </c>
      <c r="C2107" t="s">
        <v>4732</v>
      </c>
      <c r="D2107" t="s">
        <v>8256</v>
      </c>
      <c r="E2107" t="s">
        <v>6558</v>
      </c>
    </row>
    <row r="2108" spans="1:5" ht="15.75" x14ac:dyDescent="0.25">
      <c r="A2108" s="1" t="s">
        <v>258</v>
      </c>
      <c r="B2108" s="1" t="s">
        <v>4491</v>
      </c>
      <c r="C2108" t="s">
        <v>4732</v>
      </c>
      <c r="D2108" t="s">
        <v>8257</v>
      </c>
      <c r="E2108" t="s">
        <v>6559</v>
      </c>
    </row>
    <row r="2109" spans="1:5" ht="15.75" x14ac:dyDescent="0.25">
      <c r="A2109" s="1" t="s">
        <v>257</v>
      </c>
      <c r="B2109" s="1" t="s">
        <v>4492</v>
      </c>
      <c r="C2109" t="s">
        <v>4732</v>
      </c>
      <c r="D2109" t="s">
        <v>8258</v>
      </c>
      <c r="E2109" t="s">
        <v>6560</v>
      </c>
    </row>
    <row r="2110" spans="1:5" ht="15.75" x14ac:dyDescent="0.25">
      <c r="A2110" s="1" t="s">
        <v>256</v>
      </c>
      <c r="B2110" s="1" t="s">
        <v>4493</v>
      </c>
      <c r="C2110" t="s">
        <v>4732</v>
      </c>
      <c r="D2110" t="s">
        <v>8259</v>
      </c>
      <c r="E2110" t="s">
        <v>5179</v>
      </c>
    </row>
    <row r="2111" spans="1:5" ht="15.75" x14ac:dyDescent="0.25">
      <c r="A2111" s="1" t="s">
        <v>255</v>
      </c>
      <c r="B2111" s="1" t="s">
        <v>4494</v>
      </c>
      <c r="C2111" t="s">
        <v>4732</v>
      </c>
      <c r="D2111" t="s">
        <v>8260</v>
      </c>
      <c r="E2111" t="s">
        <v>6561</v>
      </c>
    </row>
    <row r="2112" spans="1:5" ht="15.75" x14ac:dyDescent="0.25">
      <c r="A2112" s="1" t="s">
        <v>254</v>
      </c>
      <c r="B2112" s="1" t="s">
        <v>4495</v>
      </c>
      <c r="C2112" t="s">
        <v>4732</v>
      </c>
      <c r="D2112" t="s">
        <v>8261</v>
      </c>
      <c r="E2112" t="s">
        <v>6562</v>
      </c>
    </row>
    <row r="2113" spans="1:5" ht="15.75" x14ac:dyDescent="0.25">
      <c r="A2113" s="1" t="s">
        <v>253</v>
      </c>
      <c r="B2113" s="1" t="s">
        <v>4496</v>
      </c>
      <c r="C2113" t="s">
        <v>4732</v>
      </c>
      <c r="D2113" t="s">
        <v>8262</v>
      </c>
      <c r="E2113" t="s">
        <v>6563</v>
      </c>
    </row>
    <row r="2114" spans="1:5" ht="15.75" x14ac:dyDescent="0.25">
      <c r="A2114" s="1" t="s">
        <v>252</v>
      </c>
      <c r="B2114" s="1" t="s">
        <v>4497</v>
      </c>
      <c r="C2114" t="s">
        <v>4732</v>
      </c>
      <c r="D2114" t="s">
        <v>7401</v>
      </c>
      <c r="E2114" t="s">
        <v>6564</v>
      </c>
    </row>
    <row r="2115" spans="1:5" ht="15.75" x14ac:dyDescent="0.25">
      <c r="A2115" s="1" t="s">
        <v>251</v>
      </c>
      <c r="B2115" s="1" t="s">
        <v>4498</v>
      </c>
      <c r="C2115" t="s">
        <v>4732</v>
      </c>
      <c r="D2115" t="s">
        <v>7020</v>
      </c>
      <c r="E2115" t="s">
        <v>6565</v>
      </c>
    </row>
    <row r="2116" spans="1:5" ht="15.75" x14ac:dyDescent="0.25">
      <c r="A2116" s="1" t="s">
        <v>250</v>
      </c>
      <c r="B2116" s="1" t="s">
        <v>4499</v>
      </c>
      <c r="C2116" t="s">
        <v>4732</v>
      </c>
      <c r="D2116" t="s">
        <v>7519</v>
      </c>
      <c r="E2116" t="s">
        <v>6566</v>
      </c>
    </row>
    <row r="2117" spans="1:5" ht="15.75" x14ac:dyDescent="0.25">
      <c r="A2117" s="1" t="s">
        <v>248</v>
      </c>
      <c r="B2117" s="1" t="s">
        <v>4500</v>
      </c>
      <c r="C2117" t="s">
        <v>4732</v>
      </c>
      <c r="D2117" t="s">
        <v>8263</v>
      </c>
      <c r="E2117" t="s">
        <v>6567</v>
      </c>
    </row>
    <row r="2118" spans="1:5" ht="15.75" x14ac:dyDescent="0.25">
      <c r="A2118" s="1" t="s">
        <v>246</v>
      </c>
      <c r="B2118" s="1" t="s">
        <v>4501</v>
      </c>
      <c r="C2118" t="s">
        <v>4732</v>
      </c>
      <c r="D2118" t="s">
        <v>8264</v>
      </c>
      <c r="E2118" t="s">
        <v>6568</v>
      </c>
    </row>
    <row r="2119" spans="1:5" ht="15.75" x14ac:dyDescent="0.25">
      <c r="A2119" s="1" t="s">
        <v>245</v>
      </c>
      <c r="B2119" s="1" t="s">
        <v>4502</v>
      </c>
      <c r="C2119" t="s">
        <v>6737</v>
      </c>
      <c r="D2119" t="s">
        <v>8265</v>
      </c>
      <c r="E2119" t="s">
        <v>6569</v>
      </c>
    </row>
    <row r="2120" spans="1:5" ht="15.75" x14ac:dyDescent="0.25">
      <c r="A2120" s="1" t="s">
        <v>244</v>
      </c>
      <c r="B2120" s="1" t="s">
        <v>4503</v>
      </c>
      <c r="C2120" t="s">
        <v>6737</v>
      </c>
      <c r="D2120" t="s">
        <v>6869</v>
      </c>
      <c r="E2120" t="s">
        <v>6570</v>
      </c>
    </row>
    <row r="2121" spans="1:5" ht="15.75" x14ac:dyDescent="0.25">
      <c r="A2121" s="1" t="s">
        <v>243</v>
      </c>
      <c r="B2121" s="1" t="s">
        <v>4504</v>
      </c>
      <c r="C2121" t="s">
        <v>4732</v>
      </c>
      <c r="D2121" t="s">
        <v>7143</v>
      </c>
      <c r="E2121" t="s">
        <v>6571</v>
      </c>
    </row>
    <row r="2122" spans="1:5" ht="15.75" x14ac:dyDescent="0.25">
      <c r="A2122" s="1" t="s">
        <v>242</v>
      </c>
      <c r="B2122" s="1" t="s">
        <v>4505</v>
      </c>
      <c r="C2122" t="s">
        <v>4732</v>
      </c>
      <c r="D2122" t="s">
        <v>8266</v>
      </c>
      <c r="E2122" t="s">
        <v>6572</v>
      </c>
    </row>
    <row r="2123" spans="1:5" ht="15.75" x14ac:dyDescent="0.25">
      <c r="A2123" s="1" t="s">
        <v>241</v>
      </c>
      <c r="B2123" s="1" t="s">
        <v>4506</v>
      </c>
      <c r="C2123" t="s">
        <v>4732</v>
      </c>
      <c r="D2123" t="s">
        <v>8267</v>
      </c>
      <c r="E2123" t="s">
        <v>6573</v>
      </c>
    </row>
    <row r="2124" spans="1:5" ht="15.75" x14ac:dyDescent="0.25">
      <c r="A2124" s="1" t="s">
        <v>240</v>
      </c>
      <c r="B2124" s="1" t="s">
        <v>4507</v>
      </c>
      <c r="C2124" t="s">
        <v>4732</v>
      </c>
      <c r="D2124" t="s">
        <v>8268</v>
      </c>
      <c r="E2124" t="s">
        <v>6574</v>
      </c>
    </row>
    <row r="2125" spans="1:5" ht="15.75" x14ac:dyDescent="0.25">
      <c r="A2125" s="1" t="s">
        <v>239</v>
      </c>
      <c r="B2125" s="1" t="s">
        <v>4508</v>
      </c>
      <c r="C2125" t="s">
        <v>4732</v>
      </c>
      <c r="D2125" t="s">
        <v>8269</v>
      </c>
      <c r="E2125" t="s">
        <v>5431</v>
      </c>
    </row>
    <row r="2126" spans="1:5" ht="15.75" x14ac:dyDescent="0.25">
      <c r="A2126" s="1" t="s">
        <v>238</v>
      </c>
      <c r="B2126" s="1" t="s">
        <v>4509</v>
      </c>
      <c r="C2126" t="s">
        <v>4732</v>
      </c>
      <c r="D2126" t="s">
        <v>8270</v>
      </c>
      <c r="E2126" t="s">
        <v>6575</v>
      </c>
    </row>
    <row r="2127" spans="1:5" ht="15.75" x14ac:dyDescent="0.25">
      <c r="A2127" s="1" t="s">
        <v>237</v>
      </c>
      <c r="B2127" s="1" t="s">
        <v>4510</v>
      </c>
      <c r="C2127" t="s">
        <v>4732</v>
      </c>
      <c r="D2127" t="s">
        <v>8226</v>
      </c>
      <c r="E2127" t="s">
        <v>6576</v>
      </c>
    </row>
    <row r="2128" spans="1:5" ht="15.75" x14ac:dyDescent="0.25">
      <c r="A2128" s="1" t="s">
        <v>236</v>
      </c>
      <c r="B2128" s="1" t="s">
        <v>4511</v>
      </c>
      <c r="C2128" t="s">
        <v>6737</v>
      </c>
      <c r="D2128" t="s">
        <v>8271</v>
      </c>
      <c r="E2128" t="s">
        <v>6577</v>
      </c>
    </row>
    <row r="2129" spans="1:5" ht="15.75" x14ac:dyDescent="0.25">
      <c r="A2129" s="1" t="s">
        <v>235</v>
      </c>
      <c r="B2129" s="1" t="s">
        <v>4512</v>
      </c>
      <c r="C2129" t="s">
        <v>4732</v>
      </c>
      <c r="D2129" t="s">
        <v>7994</v>
      </c>
      <c r="E2129" t="s">
        <v>6578</v>
      </c>
    </row>
    <row r="2130" spans="1:5" ht="15.75" x14ac:dyDescent="0.25">
      <c r="A2130" s="1" t="s">
        <v>234</v>
      </c>
      <c r="B2130" s="1" t="s">
        <v>4513</v>
      </c>
      <c r="C2130" t="s">
        <v>4732</v>
      </c>
      <c r="D2130" t="s">
        <v>8272</v>
      </c>
      <c r="E2130" t="s">
        <v>6579</v>
      </c>
    </row>
    <row r="2131" spans="1:5" ht="15.75" x14ac:dyDescent="0.25">
      <c r="A2131" s="1" t="s">
        <v>233</v>
      </c>
      <c r="B2131" s="1" t="s">
        <v>4514</v>
      </c>
      <c r="C2131" t="s">
        <v>4732</v>
      </c>
      <c r="D2131" t="s">
        <v>7917</v>
      </c>
      <c r="E2131" t="s">
        <v>5491</v>
      </c>
    </row>
    <row r="2132" spans="1:5" ht="15.75" x14ac:dyDescent="0.25">
      <c r="A2132" s="1" t="s">
        <v>232</v>
      </c>
      <c r="B2132" s="1" t="s">
        <v>4515</v>
      </c>
      <c r="C2132" t="s">
        <v>4732</v>
      </c>
      <c r="D2132" t="s">
        <v>8273</v>
      </c>
      <c r="E2132" t="s">
        <v>4773</v>
      </c>
    </row>
    <row r="2133" spans="1:5" ht="15.75" x14ac:dyDescent="0.25">
      <c r="A2133" s="1" t="s">
        <v>231</v>
      </c>
      <c r="B2133" s="1" t="s">
        <v>4516</v>
      </c>
      <c r="C2133" t="s">
        <v>6737</v>
      </c>
      <c r="D2133" t="s">
        <v>8274</v>
      </c>
      <c r="E2133" t="s">
        <v>6580</v>
      </c>
    </row>
    <row r="2134" spans="1:5" ht="15.75" x14ac:dyDescent="0.25">
      <c r="A2134" s="1" t="s">
        <v>230</v>
      </c>
      <c r="B2134" s="1" t="s">
        <v>4517</v>
      </c>
      <c r="C2134" t="s">
        <v>4732</v>
      </c>
      <c r="D2134" t="s">
        <v>8214</v>
      </c>
      <c r="E2134" t="s">
        <v>6581</v>
      </c>
    </row>
    <row r="2135" spans="1:5" ht="15.75" x14ac:dyDescent="0.25">
      <c r="A2135" s="1" t="s">
        <v>229</v>
      </c>
      <c r="B2135" s="1" t="s">
        <v>4518</v>
      </c>
      <c r="C2135" t="s">
        <v>6737</v>
      </c>
      <c r="D2135" t="s">
        <v>6954</v>
      </c>
      <c r="E2135" t="s">
        <v>6582</v>
      </c>
    </row>
    <row r="2136" spans="1:5" ht="15.75" x14ac:dyDescent="0.25">
      <c r="A2136" s="1" t="s">
        <v>228</v>
      </c>
      <c r="B2136" s="1" t="s">
        <v>4519</v>
      </c>
      <c r="C2136" t="s">
        <v>6737</v>
      </c>
      <c r="D2136" t="s">
        <v>5512</v>
      </c>
      <c r="E2136" t="s">
        <v>6583</v>
      </c>
    </row>
    <row r="2137" spans="1:5" ht="15.75" x14ac:dyDescent="0.25">
      <c r="A2137" s="1" t="s">
        <v>227</v>
      </c>
      <c r="B2137" s="1" t="s">
        <v>4520</v>
      </c>
      <c r="C2137" t="s">
        <v>6737</v>
      </c>
      <c r="D2137" t="s">
        <v>8275</v>
      </c>
      <c r="E2137" t="s">
        <v>6488</v>
      </c>
    </row>
    <row r="2138" spans="1:5" ht="15.75" x14ac:dyDescent="0.25">
      <c r="A2138" s="1" t="s">
        <v>226</v>
      </c>
      <c r="B2138" s="1" t="s">
        <v>4521</v>
      </c>
      <c r="C2138" t="s">
        <v>6737</v>
      </c>
      <c r="D2138" t="s">
        <v>8276</v>
      </c>
      <c r="E2138" t="s">
        <v>6156</v>
      </c>
    </row>
    <row r="2139" spans="1:5" ht="15.75" x14ac:dyDescent="0.25">
      <c r="A2139" s="1" t="s">
        <v>225</v>
      </c>
      <c r="B2139" s="1" t="s">
        <v>4522</v>
      </c>
      <c r="C2139" t="s">
        <v>7129</v>
      </c>
      <c r="D2139" t="s">
        <v>7326</v>
      </c>
      <c r="E2139" t="s">
        <v>6584</v>
      </c>
    </row>
    <row r="2140" spans="1:5" ht="15.75" x14ac:dyDescent="0.25">
      <c r="A2140" s="1" t="s">
        <v>224</v>
      </c>
      <c r="B2140" s="1" t="s">
        <v>4523</v>
      </c>
      <c r="C2140" t="s">
        <v>6737</v>
      </c>
      <c r="D2140" t="s">
        <v>8277</v>
      </c>
      <c r="E2140" t="s">
        <v>6585</v>
      </c>
    </row>
    <row r="2141" spans="1:5" ht="15.75" x14ac:dyDescent="0.25">
      <c r="A2141" s="1" t="s">
        <v>223</v>
      </c>
      <c r="B2141" s="1" t="s">
        <v>4524</v>
      </c>
      <c r="C2141" t="s">
        <v>6737</v>
      </c>
      <c r="D2141" t="s">
        <v>5573</v>
      </c>
      <c r="E2141" t="s">
        <v>6586</v>
      </c>
    </row>
    <row r="2142" spans="1:5" ht="15.75" x14ac:dyDescent="0.25">
      <c r="A2142" s="1" t="s">
        <v>222</v>
      </c>
      <c r="B2142" s="1" t="s">
        <v>4525</v>
      </c>
      <c r="C2142" t="s">
        <v>4732</v>
      </c>
      <c r="D2142" t="s">
        <v>6805</v>
      </c>
      <c r="E2142" t="s">
        <v>6587</v>
      </c>
    </row>
    <row r="2143" spans="1:5" ht="15.75" x14ac:dyDescent="0.25">
      <c r="A2143" s="1" t="s">
        <v>221</v>
      </c>
      <c r="B2143" s="1" t="s">
        <v>4526</v>
      </c>
      <c r="C2143" t="s">
        <v>4732</v>
      </c>
      <c r="D2143" t="s">
        <v>8278</v>
      </c>
      <c r="E2143" t="s">
        <v>6588</v>
      </c>
    </row>
    <row r="2144" spans="1:5" ht="15.75" x14ac:dyDescent="0.25">
      <c r="A2144" s="1" t="s">
        <v>220</v>
      </c>
      <c r="B2144" s="1" t="s">
        <v>4527</v>
      </c>
      <c r="C2144" t="s">
        <v>4732</v>
      </c>
      <c r="D2144" t="s">
        <v>8279</v>
      </c>
      <c r="E2144" t="s">
        <v>6589</v>
      </c>
    </row>
    <row r="2145" spans="1:5" ht="15.75" x14ac:dyDescent="0.25">
      <c r="A2145" s="1" t="s">
        <v>219</v>
      </c>
      <c r="B2145" s="1" t="s">
        <v>4528</v>
      </c>
      <c r="C2145" t="s">
        <v>4732</v>
      </c>
      <c r="D2145" t="s">
        <v>8280</v>
      </c>
      <c r="E2145" t="s">
        <v>6590</v>
      </c>
    </row>
    <row r="2146" spans="1:5" ht="15.75" x14ac:dyDescent="0.25">
      <c r="A2146" s="1" t="s">
        <v>218</v>
      </c>
      <c r="B2146" s="1" t="s">
        <v>4529</v>
      </c>
      <c r="C2146" t="s">
        <v>6737</v>
      </c>
      <c r="D2146" t="s">
        <v>8281</v>
      </c>
      <c r="E2146" t="s">
        <v>6591</v>
      </c>
    </row>
    <row r="2147" spans="1:5" ht="15.75" x14ac:dyDescent="0.25">
      <c r="A2147" s="1" t="s">
        <v>217</v>
      </c>
      <c r="B2147" s="1" t="s">
        <v>4530</v>
      </c>
      <c r="C2147" t="s">
        <v>6737</v>
      </c>
      <c r="D2147" t="s">
        <v>8282</v>
      </c>
      <c r="E2147" t="s">
        <v>6592</v>
      </c>
    </row>
    <row r="2148" spans="1:5" ht="15.75" x14ac:dyDescent="0.25">
      <c r="A2148" s="1" t="s">
        <v>216</v>
      </c>
      <c r="B2148" s="1" t="s">
        <v>4531</v>
      </c>
      <c r="C2148" t="s">
        <v>6737</v>
      </c>
      <c r="D2148" t="s">
        <v>8283</v>
      </c>
      <c r="E2148" t="s">
        <v>6593</v>
      </c>
    </row>
    <row r="2149" spans="1:5" ht="15.75" x14ac:dyDescent="0.25">
      <c r="A2149" s="1" t="s">
        <v>215</v>
      </c>
      <c r="B2149" s="1" t="s">
        <v>4532</v>
      </c>
      <c r="C2149" t="s">
        <v>6737</v>
      </c>
      <c r="D2149" t="s">
        <v>8284</v>
      </c>
      <c r="E2149" t="s">
        <v>6594</v>
      </c>
    </row>
    <row r="2150" spans="1:5" ht="15.75" x14ac:dyDescent="0.25">
      <c r="A2150" s="1" t="s">
        <v>214</v>
      </c>
      <c r="B2150" s="1" t="s">
        <v>4533</v>
      </c>
      <c r="C2150" t="s">
        <v>6737</v>
      </c>
      <c r="D2150" t="s">
        <v>6761</v>
      </c>
      <c r="E2150" t="s">
        <v>6595</v>
      </c>
    </row>
    <row r="2151" spans="1:5" ht="15.75" x14ac:dyDescent="0.25">
      <c r="A2151" s="1" t="s">
        <v>213</v>
      </c>
      <c r="B2151" s="1" t="s">
        <v>4534</v>
      </c>
      <c r="C2151" t="s">
        <v>6737</v>
      </c>
      <c r="D2151" t="s">
        <v>8285</v>
      </c>
      <c r="E2151" t="s">
        <v>6018</v>
      </c>
    </row>
    <row r="2152" spans="1:5" ht="15.75" x14ac:dyDescent="0.25">
      <c r="A2152" s="1" t="s">
        <v>212</v>
      </c>
      <c r="B2152" s="1" t="s">
        <v>4535</v>
      </c>
      <c r="C2152" t="s">
        <v>6737</v>
      </c>
      <c r="D2152" t="s">
        <v>8286</v>
      </c>
      <c r="E2152" t="s">
        <v>6596</v>
      </c>
    </row>
    <row r="2153" spans="1:5" ht="15.75" x14ac:dyDescent="0.25">
      <c r="A2153" s="1" t="s">
        <v>211</v>
      </c>
      <c r="B2153" s="1" t="s">
        <v>4536</v>
      </c>
      <c r="C2153" t="s">
        <v>6737</v>
      </c>
      <c r="D2153" t="s">
        <v>8287</v>
      </c>
      <c r="E2153" t="s">
        <v>6597</v>
      </c>
    </row>
    <row r="2154" spans="1:5" ht="15.75" x14ac:dyDescent="0.25">
      <c r="A2154" s="1" t="s">
        <v>210</v>
      </c>
      <c r="B2154" s="1" t="s">
        <v>4537</v>
      </c>
      <c r="C2154" t="s">
        <v>6737</v>
      </c>
      <c r="D2154" t="s">
        <v>8288</v>
      </c>
      <c r="E2154" t="s">
        <v>6598</v>
      </c>
    </row>
    <row r="2155" spans="1:5" ht="15.75" x14ac:dyDescent="0.25">
      <c r="A2155" s="1" t="s">
        <v>209</v>
      </c>
      <c r="B2155" s="1" t="s">
        <v>4538</v>
      </c>
      <c r="C2155" t="s">
        <v>6737</v>
      </c>
      <c r="D2155" t="s">
        <v>8289</v>
      </c>
      <c r="E2155" t="s">
        <v>6599</v>
      </c>
    </row>
    <row r="2156" spans="1:5" ht="15.75" x14ac:dyDescent="0.25">
      <c r="A2156" s="1" t="s">
        <v>208</v>
      </c>
      <c r="B2156" s="1" t="s">
        <v>4539</v>
      </c>
      <c r="C2156" t="s">
        <v>6737</v>
      </c>
      <c r="D2156" t="s">
        <v>8290</v>
      </c>
      <c r="E2156" t="s">
        <v>6571</v>
      </c>
    </row>
    <row r="2157" spans="1:5" ht="15.75" x14ac:dyDescent="0.25">
      <c r="A2157" s="1" t="s">
        <v>207</v>
      </c>
      <c r="B2157" s="1" t="s">
        <v>4540</v>
      </c>
      <c r="C2157" t="s">
        <v>6737</v>
      </c>
      <c r="D2157" t="s">
        <v>8127</v>
      </c>
      <c r="E2157" t="s">
        <v>6600</v>
      </c>
    </row>
    <row r="2158" spans="1:5" ht="15.75" x14ac:dyDescent="0.25">
      <c r="A2158" s="1" t="s">
        <v>206</v>
      </c>
      <c r="B2158" s="1" t="s">
        <v>4541</v>
      </c>
      <c r="C2158" t="s">
        <v>6737</v>
      </c>
      <c r="D2158" t="s">
        <v>6743</v>
      </c>
      <c r="E2158" t="s">
        <v>6601</v>
      </c>
    </row>
    <row r="2159" spans="1:5" ht="15.75" x14ac:dyDescent="0.25">
      <c r="A2159" s="1" t="s">
        <v>205</v>
      </c>
      <c r="B2159" s="1" t="s">
        <v>4542</v>
      </c>
      <c r="C2159" t="s">
        <v>4732</v>
      </c>
      <c r="D2159" t="s">
        <v>8291</v>
      </c>
      <c r="E2159" t="s">
        <v>6602</v>
      </c>
    </row>
    <row r="2160" spans="1:5" ht="15.75" x14ac:dyDescent="0.25">
      <c r="A2160" s="1" t="s">
        <v>204</v>
      </c>
      <c r="B2160" s="1" t="s">
        <v>4543</v>
      </c>
      <c r="C2160" t="s">
        <v>4732</v>
      </c>
      <c r="D2160" t="s">
        <v>8018</v>
      </c>
      <c r="E2160" t="s">
        <v>6603</v>
      </c>
    </row>
    <row r="2161" spans="1:5" ht="15.75" x14ac:dyDescent="0.25">
      <c r="A2161" s="1" t="s">
        <v>203</v>
      </c>
      <c r="B2161" s="1" t="s">
        <v>4544</v>
      </c>
      <c r="C2161" t="s">
        <v>4732</v>
      </c>
      <c r="D2161" t="s">
        <v>8292</v>
      </c>
      <c r="E2161" t="s">
        <v>6604</v>
      </c>
    </row>
    <row r="2162" spans="1:5" ht="15.75" x14ac:dyDescent="0.25">
      <c r="A2162" s="1" t="s">
        <v>202</v>
      </c>
      <c r="B2162" s="1" t="s">
        <v>4545</v>
      </c>
      <c r="C2162" t="s">
        <v>4732</v>
      </c>
      <c r="D2162" t="s">
        <v>7396</v>
      </c>
      <c r="E2162" t="s">
        <v>6605</v>
      </c>
    </row>
    <row r="2163" spans="1:5" ht="15.75" x14ac:dyDescent="0.25">
      <c r="A2163" s="1" t="s">
        <v>201</v>
      </c>
      <c r="B2163" s="1" t="s">
        <v>4546</v>
      </c>
      <c r="C2163" t="s">
        <v>4732</v>
      </c>
      <c r="D2163" t="s">
        <v>6895</v>
      </c>
      <c r="E2163" t="s">
        <v>6606</v>
      </c>
    </row>
    <row r="2164" spans="1:5" ht="15.75" x14ac:dyDescent="0.25">
      <c r="A2164" s="1" t="s">
        <v>199</v>
      </c>
      <c r="B2164" s="1" t="s">
        <v>4547</v>
      </c>
      <c r="C2164" t="s">
        <v>7129</v>
      </c>
      <c r="D2164" t="s">
        <v>8293</v>
      </c>
      <c r="E2164" t="s">
        <v>6607</v>
      </c>
    </row>
    <row r="2165" spans="1:5" ht="15.75" x14ac:dyDescent="0.25">
      <c r="A2165" s="1" t="s">
        <v>198</v>
      </c>
      <c r="B2165" s="1" t="s">
        <v>4548</v>
      </c>
      <c r="C2165" t="s">
        <v>4732</v>
      </c>
      <c r="D2165" t="s">
        <v>8294</v>
      </c>
      <c r="E2165" t="s">
        <v>4813</v>
      </c>
    </row>
    <row r="2166" spans="1:5" ht="15.75" x14ac:dyDescent="0.25">
      <c r="A2166" s="1" t="s">
        <v>197</v>
      </c>
      <c r="B2166" s="1" t="s">
        <v>4549</v>
      </c>
      <c r="C2166" t="s">
        <v>6737</v>
      </c>
      <c r="D2166" t="s">
        <v>7317</v>
      </c>
      <c r="E2166" t="s">
        <v>6608</v>
      </c>
    </row>
    <row r="2167" spans="1:5" ht="15.75" x14ac:dyDescent="0.25">
      <c r="A2167" s="1" t="s">
        <v>196</v>
      </c>
      <c r="B2167" s="1" t="s">
        <v>4550</v>
      </c>
      <c r="C2167" t="s">
        <v>6737</v>
      </c>
      <c r="D2167" t="s">
        <v>8295</v>
      </c>
      <c r="E2167" t="s">
        <v>6609</v>
      </c>
    </row>
    <row r="2168" spans="1:5" ht="15.75" x14ac:dyDescent="0.25">
      <c r="A2168" s="1" t="s">
        <v>195</v>
      </c>
      <c r="B2168" s="1" t="s">
        <v>4551</v>
      </c>
      <c r="C2168" t="s">
        <v>6737</v>
      </c>
      <c r="D2168" t="s">
        <v>8296</v>
      </c>
      <c r="E2168" t="s">
        <v>6610</v>
      </c>
    </row>
    <row r="2169" spans="1:5" ht="15.75" x14ac:dyDescent="0.25">
      <c r="A2169" s="1" t="s">
        <v>194</v>
      </c>
      <c r="B2169" s="1" t="s">
        <v>4552</v>
      </c>
      <c r="C2169" t="s">
        <v>6737</v>
      </c>
      <c r="D2169" t="s">
        <v>7196</v>
      </c>
      <c r="E2169" t="s">
        <v>6611</v>
      </c>
    </row>
    <row r="2170" spans="1:5" ht="15.75" x14ac:dyDescent="0.25">
      <c r="A2170" s="1" t="s">
        <v>193</v>
      </c>
      <c r="B2170" s="1" t="s">
        <v>4553</v>
      </c>
      <c r="C2170" t="s">
        <v>6737</v>
      </c>
      <c r="D2170" t="s">
        <v>8297</v>
      </c>
      <c r="E2170" t="s">
        <v>6612</v>
      </c>
    </row>
    <row r="2171" spans="1:5" ht="15.75" x14ac:dyDescent="0.25">
      <c r="A2171" s="1" t="s">
        <v>192</v>
      </c>
      <c r="B2171" s="1" t="s">
        <v>4554</v>
      </c>
      <c r="C2171" t="s">
        <v>6737</v>
      </c>
      <c r="D2171" t="s">
        <v>6860</v>
      </c>
      <c r="E2171" t="s">
        <v>6613</v>
      </c>
    </row>
    <row r="2172" spans="1:5" ht="15.75" x14ac:dyDescent="0.25">
      <c r="A2172" s="1" t="s">
        <v>191</v>
      </c>
      <c r="B2172" s="1" t="s">
        <v>4555</v>
      </c>
      <c r="C2172" t="s">
        <v>4732</v>
      </c>
      <c r="D2172" t="s">
        <v>7481</v>
      </c>
      <c r="E2172" t="s">
        <v>6614</v>
      </c>
    </row>
    <row r="2173" spans="1:5" ht="15.75" x14ac:dyDescent="0.25">
      <c r="A2173" s="1" t="s">
        <v>190</v>
      </c>
      <c r="B2173" s="1" t="s">
        <v>4556</v>
      </c>
      <c r="C2173" t="s">
        <v>6737</v>
      </c>
      <c r="D2173" t="s">
        <v>5748</v>
      </c>
      <c r="E2173" t="s">
        <v>6223</v>
      </c>
    </row>
    <row r="2174" spans="1:5" ht="15.75" x14ac:dyDescent="0.25">
      <c r="A2174" s="1" t="s">
        <v>189</v>
      </c>
      <c r="B2174" s="1" t="s">
        <v>4557</v>
      </c>
      <c r="C2174" t="s">
        <v>6737</v>
      </c>
      <c r="D2174" t="s">
        <v>8298</v>
      </c>
      <c r="E2174" t="s">
        <v>6615</v>
      </c>
    </row>
    <row r="2175" spans="1:5" ht="15.75" x14ac:dyDescent="0.25">
      <c r="A2175" s="1" t="s">
        <v>188</v>
      </c>
      <c r="B2175" s="1" t="s">
        <v>4558</v>
      </c>
      <c r="C2175" t="s">
        <v>4732</v>
      </c>
      <c r="D2175" t="s">
        <v>8299</v>
      </c>
      <c r="E2175" t="s">
        <v>5766</v>
      </c>
    </row>
    <row r="2176" spans="1:5" ht="15.75" x14ac:dyDescent="0.25">
      <c r="A2176" s="1" t="s">
        <v>187</v>
      </c>
      <c r="B2176" s="1" t="s">
        <v>4559</v>
      </c>
      <c r="C2176" t="s">
        <v>6737</v>
      </c>
      <c r="D2176" t="s">
        <v>8300</v>
      </c>
      <c r="E2176" t="s">
        <v>6616</v>
      </c>
    </row>
    <row r="2177" spans="1:5" ht="15.75" x14ac:dyDescent="0.25">
      <c r="A2177" s="1" t="s">
        <v>186</v>
      </c>
      <c r="B2177" s="1" t="s">
        <v>4560</v>
      </c>
      <c r="C2177" t="s">
        <v>4732</v>
      </c>
      <c r="D2177" t="s">
        <v>8301</v>
      </c>
      <c r="E2177" t="s">
        <v>4956</v>
      </c>
    </row>
    <row r="2178" spans="1:5" ht="15.75" x14ac:dyDescent="0.25">
      <c r="A2178" s="1" t="s">
        <v>185</v>
      </c>
      <c r="B2178" s="1" t="s">
        <v>4561</v>
      </c>
      <c r="C2178" t="s">
        <v>4732</v>
      </c>
      <c r="D2178" t="s">
        <v>8302</v>
      </c>
      <c r="E2178" t="s">
        <v>4948</v>
      </c>
    </row>
    <row r="2179" spans="1:5" ht="15.75" x14ac:dyDescent="0.25">
      <c r="A2179" s="1" t="s">
        <v>184</v>
      </c>
      <c r="B2179" s="1" t="s">
        <v>4562</v>
      </c>
      <c r="C2179" t="s">
        <v>4732</v>
      </c>
      <c r="D2179" t="s">
        <v>7030</v>
      </c>
      <c r="E2179" t="s">
        <v>5362</v>
      </c>
    </row>
    <row r="2180" spans="1:5" ht="15.75" x14ac:dyDescent="0.25">
      <c r="A2180" s="1" t="s">
        <v>183</v>
      </c>
      <c r="B2180" s="1" t="s">
        <v>4563</v>
      </c>
      <c r="C2180" t="s">
        <v>4732</v>
      </c>
      <c r="D2180" t="s">
        <v>8303</v>
      </c>
      <c r="E2180" t="s">
        <v>6617</v>
      </c>
    </row>
    <row r="2181" spans="1:5" ht="15.75" x14ac:dyDescent="0.25">
      <c r="A2181" s="1" t="s">
        <v>182</v>
      </c>
      <c r="B2181" s="1" t="s">
        <v>4564</v>
      </c>
      <c r="C2181" t="s">
        <v>4732</v>
      </c>
      <c r="D2181" t="s">
        <v>7013</v>
      </c>
      <c r="E2181" t="s">
        <v>5800</v>
      </c>
    </row>
    <row r="2182" spans="1:5" ht="15.75" x14ac:dyDescent="0.25">
      <c r="A2182" s="1" t="s">
        <v>181</v>
      </c>
      <c r="B2182" s="1" t="s">
        <v>4565</v>
      </c>
      <c r="C2182" t="s">
        <v>4732</v>
      </c>
      <c r="D2182" t="s">
        <v>8304</v>
      </c>
      <c r="E2182" t="s">
        <v>6618</v>
      </c>
    </row>
    <row r="2183" spans="1:5" ht="15.75" x14ac:dyDescent="0.25">
      <c r="A2183" s="1" t="s">
        <v>180</v>
      </c>
      <c r="B2183" s="1" t="s">
        <v>4566</v>
      </c>
      <c r="C2183" t="s">
        <v>4732</v>
      </c>
      <c r="D2183" t="s">
        <v>7028</v>
      </c>
      <c r="E2183" t="s">
        <v>6619</v>
      </c>
    </row>
    <row r="2184" spans="1:5" ht="15.75" x14ac:dyDescent="0.25">
      <c r="A2184" s="1" t="s">
        <v>179</v>
      </c>
      <c r="B2184" s="1" t="s">
        <v>4567</v>
      </c>
      <c r="C2184" t="s">
        <v>6737</v>
      </c>
      <c r="D2184" t="s">
        <v>8065</v>
      </c>
      <c r="E2184" t="s">
        <v>5107</v>
      </c>
    </row>
    <row r="2185" spans="1:5" ht="15.75" x14ac:dyDescent="0.25">
      <c r="A2185" s="1" t="s">
        <v>178</v>
      </c>
      <c r="B2185" s="1" t="s">
        <v>4568</v>
      </c>
      <c r="C2185" t="s">
        <v>6737</v>
      </c>
      <c r="D2185" t="s">
        <v>8305</v>
      </c>
      <c r="E2185" t="s">
        <v>6620</v>
      </c>
    </row>
    <row r="2186" spans="1:5" ht="15.75" x14ac:dyDescent="0.25">
      <c r="A2186" s="1" t="s">
        <v>177</v>
      </c>
      <c r="B2186" s="1" t="s">
        <v>4569</v>
      </c>
      <c r="C2186" t="s">
        <v>6737</v>
      </c>
      <c r="D2186" t="s">
        <v>6952</v>
      </c>
      <c r="E2186" t="s">
        <v>6621</v>
      </c>
    </row>
    <row r="2187" spans="1:5" ht="15.75" x14ac:dyDescent="0.25">
      <c r="A2187" s="1" t="s">
        <v>176</v>
      </c>
      <c r="B2187" s="1" t="s">
        <v>4570</v>
      </c>
      <c r="C2187" t="s">
        <v>6737</v>
      </c>
      <c r="D2187" t="s">
        <v>8306</v>
      </c>
      <c r="E2187" t="s">
        <v>5255</v>
      </c>
    </row>
    <row r="2188" spans="1:5" ht="15.75" x14ac:dyDescent="0.25">
      <c r="A2188" s="1" t="s">
        <v>175</v>
      </c>
      <c r="B2188" s="1" t="s">
        <v>4571</v>
      </c>
      <c r="C2188" t="s">
        <v>6737</v>
      </c>
      <c r="D2188" t="s">
        <v>5302</v>
      </c>
      <c r="E2188" t="s">
        <v>6622</v>
      </c>
    </row>
    <row r="2189" spans="1:5" ht="15.75" x14ac:dyDescent="0.25">
      <c r="A2189" s="1" t="s">
        <v>174</v>
      </c>
      <c r="B2189" s="1" t="s">
        <v>4572</v>
      </c>
      <c r="C2189" t="s">
        <v>6737</v>
      </c>
      <c r="D2189" t="s">
        <v>6808</v>
      </c>
      <c r="E2189" t="s">
        <v>6623</v>
      </c>
    </row>
    <row r="2190" spans="1:5" ht="15.75" x14ac:dyDescent="0.25">
      <c r="A2190" s="1" t="s">
        <v>173</v>
      </c>
      <c r="B2190" s="1" t="s">
        <v>4573</v>
      </c>
      <c r="C2190" t="s">
        <v>6737</v>
      </c>
      <c r="D2190" t="s">
        <v>8307</v>
      </c>
      <c r="E2190" t="s">
        <v>5954</v>
      </c>
    </row>
    <row r="2191" spans="1:5" ht="15.75" x14ac:dyDescent="0.25">
      <c r="A2191" s="1" t="s">
        <v>172</v>
      </c>
      <c r="B2191" s="1" t="s">
        <v>4574</v>
      </c>
      <c r="C2191" t="s">
        <v>6737</v>
      </c>
      <c r="D2191" t="s">
        <v>8308</v>
      </c>
      <c r="E2191" t="s">
        <v>6624</v>
      </c>
    </row>
    <row r="2192" spans="1:5" ht="15.75" x14ac:dyDescent="0.25">
      <c r="A2192" s="1" t="s">
        <v>171</v>
      </c>
      <c r="B2192" s="1" t="s">
        <v>4575</v>
      </c>
      <c r="C2192" t="s">
        <v>6737</v>
      </c>
      <c r="D2192" t="s">
        <v>8309</v>
      </c>
      <c r="E2192" t="s">
        <v>4946</v>
      </c>
    </row>
    <row r="2193" spans="1:5" ht="15.75" x14ac:dyDescent="0.25">
      <c r="A2193" s="1" t="s">
        <v>169</v>
      </c>
      <c r="B2193" s="1" t="s">
        <v>4576</v>
      </c>
      <c r="C2193" t="s">
        <v>6737</v>
      </c>
      <c r="D2193" t="s">
        <v>8310</v>
      </c>
      <c r="E2193" t="s">
        <v>6625</v>
      </c>
    </row>
    <row r="2194" spans="1:5" ht="15.75" x14ac:dyDescent="0.25">
      <c r="A2194" s="1" t="s">
        <v>167</v>
      </c>
      <c r="B2194" s="1" t="s">
        <v>4577</v>
      </c>
      <c r="C2194" t="s">
        <v>6737</v>
      </c>
      <c r="D2194" t="s">
        <v>8311</v>
      </c>
      <c r="E2194" t="s">
        <v>6281</v>
      </c>
    </row>
    <row r="2195" spans="1:5" ht="15.75" x14ac:dyDescent="0.25">
      <c r="A2195" s="1" t="s">
        <v>165</v>
      </c>
      <c r="B2195" s="1" t="s">
        <v>4578</v>
      </c>
      <c r="C2195" t="s">
        <v>6737</v>
      </c>
      <c r="D2195" t="s">
        <v>8312</v>
      </c>
      <c r="E2195" t="s">
        <v>5317</v>
      </c>
    </row>
    <row r="2196" spans="1:5" ht="15.75" x14ac:dyDescent="0.25">
      <c r="A2196" s="1" t="s">
        <v>163</v>
      </c>
      <c r="B2196" s="1" t="s">
        <v>4579</v>
      </c>
      <c r="C2196" t="s">
        <v>6737</v>
      </c>
      <c r="D2196" t="s">
        <v>8313</v>
      </c>
      <c r="E2196" t="s">
        <v>6626</v>
      </c>
    </row>
    <row r="2197" spans="1:5" ht="15.75" x14ac:dyDescent="0.25">
      <c r="A2197" s="1" t="s">
        <v>162</v>
      </c>
      <c r="B2197" s="1" t="s">
        <v>4580</v>
      </c>
      <c r="C2197" t="s">
        <v>6737</v>
      </c>
      <c r="D2197" t="s">
        <v>8314</v>
      </c>
      <c r="E2197" t="s">
        <v>5221</v>
      </c>
    </row>
    <row r="2198" spans="1:5" ht="15.75" x14ac:dyDescent="0.25">
      <c r="A2198" s="1" t="s">
        <v>161</v>
      </c>
      <c r="B2198" s="1" t="s">
        <v>4581</v>
      </c>
      <c r="C2198" t="s">
        <v>6737</v>
      </c>
      <c r="D2198" t="s">
        <v>8315</v>
      </c>
      <c r="E2198" t="s">
        <v>6627</v>
      </c>
    </row>
    <row r="2199" spans="1:5" ht="15.75" x14ac:dyDescent="0.25">
      <c r="A2199" s="1" t="s">
        <v>160</v>
      </c>
      <c r="B2199" s="1" t="s">
        <v>4582</v>
      </c>
      <c r="C2199" t="s">
        <v>6737</v>
      </c>
      <c r="D2199" t="s">
        <v>5198</v>
      </c>
      <c r="E2199" t="s">
        <v>6628</v>
      </c>
    </row>
    <row r="2200" spans="1:5" ht="15.75" x14ac:dyDescent="0.25">
      <c r="A2200" s="1" t="s">
        <v>159</v>
      </c>
      <c r="B2200" s="1" t="s">
        <v>4583</v>
      </c>
      <c r="C2200" t="s">
        <v>6737</v>
      </c>
      <c r="D2200" t="s">
        <v>8316</v>
      </c>
      <c r="E2200" t="s">
        <v>6629</v>
      </c>
    </row>
    <row r="2201" spans="1:5" ht="15.75" x14ac:dyDescent="0.25">
      <c r="A2201" s="1" t="s">
        <v>158</v>
      </c>
      <c r="B2201" s="1" t="s">
        <v>4584</v>
      </c>
      <c r="C2201" t="s">
        <v>6737</v>
      </c>
      <c r="D2201" t="s">
        <v>6427</v>
      </c>
      <c r="E2201" t="s">
        <v>6630</v>
      </c>
    </row>
    <row r="2202" spans="1:5" ht="15.75" x14ac:dyDescent="0.25">
      <c r="A2202" s="1" t="s">
        <v>157</v>
      </c>
      <c r="B2202" s="1" t="s">
        <v>4585</v>
      </c>
      <c r="C2202" t="s">
        <v>6737</v>
      </c>
      <c r="D2202" t="s">
        <v>8317</v>
      </c>
      <c r="E2202" t="s">
        <v>6631</v>
      </c>
    </row>
    <row r="2203" spans="1:5" ht="15.75" x14ac:dyDescent="0.25">
      <c r="A2203" s="1" t="s">
        <v>156</v>
      </c>
      <c r="B2203" s="1" t="s">
        <v>4586</v>
      </c>
      <c r="C2203" t="s">
        <v>6737</v>
      </c>
      <c r="D2203" t="s">
        <v>6891</v>
      </c>
      <c r="E2203" t="s">
        <v>6632</v>
      </c>
    </row>
    <row r="2204" spans="1:5" ht="15.75" x14ac:dyDescent="0.25">
      <c r="A2204" s="1" t="s">
        <v>155</v>
      </c>
      <c r="B2204" s="1" t="s">
        <v>4587</v>
      </c>
      <c r="C2204" t="s">
        <v>4732</v>
      </c>
      <c r="D2204" t="s">
        <v>8318</v>
      </c>
      <c r="E2204" t="s">
        <v>6633</v>
      </c>
    </row>
    <row r="2205" spans="1:5" ht="15.75" x14ac:dyDescent="0.25">
      <c r="A2205" s="1" t="s">
        <v>154</v>
      </c>
      <c r="B2205" s="1" t="s">
        <v>4588</v>
      </c>
      <c r="C2205" t="s">
        <v>4732</v>
      </c>
      <c r="D2205" t="s">
        <v>8319</v>
      </c>
      <c r="E2205" t="s">
        <v>6634</v>
      </c>
    </row>
    <row r="2206" spans="1:5" ht="15.75" x14ac:dyDescent="0.25">
      <c r="A2206" s="1" t="s">
        <v>153</v>
      </c>
      <c r="B2206" s="1" t="s">
        <v>4589</v>
      </c>
      <c r="C2206" t="s">
        <v>4732</v>
      </c>
      <c r="D2206" t="s">
        <v>8320</v>
      </c>
      <c r="E2206" t="s">
        <v>6635</v>
      </c>
    </row>
    <row r="2207" spans="1:5" ht="15.75" x14ac:dyDescent="0.25">
      <c r="A2207" s="1" t="s">
        <v>152</v>
      </c>
      <c r="B2207" s="1" t="s">
        <v>4590</v>
      </c>
      <c r="C2207" t="s">
        <v>6737</v>
      </c>
      <c r="D2207" t="s">
        <v>8321</v>
      </c>
      <c r="E2207" t="s">
        <v>6636</v>
      </c>
    </row>
    <row r="2208" spans="1:5" ht="15.75" x14ac:dyDescent="0.25">
      <c r="A2208" s="1" t="s">
        <v>151</v>
      </c>
      <c r="B2208" s="1" t="s">
        <v>4591</v>
      </c>
      <c r="C2208" t="s">
        <v>6737</v>
      </c>
      <c r="D2208" t="s">
        <v>7818</v>
      </c>
      <c r="E2208" t="s">
        <v>6637</v>
      </c>
    </row>
    <row r="2209" spans="1:5" ht="15.75" x14ac:dyDescent="0.25">
      <c r="A2209" s="1" t="s">
        <v>150</v>
      </c>
      <c r="B2209" s="1" t="s">
        <v>4592</v>
      </c>
      <c r="C2209" t="s">
        <v>4732</v>
      </c>
      <c r="D2209" t="s">
        <v>8322</v>
      </c>
      <c r="E2209" t="s">
        <v>6638</v>
      </c>
    </row>
    <row r="2210" spans="1:5" ht="15.75" x14ac:dyDescent="0.25">
      <c r="A2210" s="1" t="s">
        <v>149</v>
      </c>
      <c r="B2210" s="1" t="s">
        <v>4593</v>
      </c>
      <c r="C2210" t="s">
        <v>4732</v>
      </c>
      <c r="D2210" t="s">
        <v>8323</v>
      </c>
      <c r="E2210" t="s">
        <v>6639</v>
      </c>
    </row>
    <row r="2211" spans="1:5" ht="15.75" x14ac:dyDescent="0.25">
      <c r="A2211" s="1" t="s">
        <v>148</v>
      </c>
      <c r="B2211" s="1" t="s">
        <v>4594</v>
      </c>
      <c r="C2211" t="s">
        <v>4732</v>
      </c>
      <c r="D2211" t="s">
        <v>6752</v>
      </c>
      <c r="E2211" t="s">
        <v>6640</v>
      </c>
    </row>
    <row r="2212" spans="1:5" ht="15.75" x14ac:dyDescent="0.25">
      <c r="A2212" s="1" t="s">
        <v>147</v>
      </c>
      <c r="B2212" s="1" t="s">
        <v>4595</v>
      </c>
      <c r="C2212" t="s">
        <v>6737</v>
      </c>
      <c r="D2212" t="s">
        <v>5127</v>
      </c>
      <c r="E2212" t="s">
        <v>6641</v>
      </c>
    </row>
    <row r="2213" spans="1:5" ht="15.75" x14ac:dyDescent="0.25">
      <c r="A2213" s="1" t="s">
        <v>146</v>
      </c>
      <c r="B2213" s="1" t="s">
        <v>4596</v>
      </c>
      <c r="C2213" t="s">
        <v>6737</v>
      </c>
      <c r="D2213" t="s">
        <v>7818</v>
      </c>
      <c r="E2213" t="s">
        <v>6328</v>
      </c>
    </row>
    <row r="2214" spans="1:5" ht="15.75" x14ac:dyDescent="0.25">
      <c r="A2214" s="1" t="s">
        <v>145</v>
      </c>
      <c r="B2214" s="1" t="s">
        <v>4597</v>
      </c>
      <c r="C2214" t="s">
        <v>6737</v>
      </c>
      <c r="D2214" t="s">
        <v>7074</v>
      </c>
      <c r="E2214" t="s">
        <v>6642</v>
      </c>
    </row>
    <row r="2215" spans="1:5" ht="15.75" x14ac:dyDescent="0.25">
      <c r="A2215" s="1" t="s">
        <v>144</v>
      </c>
      <c r="B2215" s="1" t="s">
        <v>4598</v>
      </c>
      <c r="C2215" t="s">
        <v>4732</v>
      </c>
      <c r="D2215" t="s">
        <v>8324</v>
      </c>
      <c r="E2215" t="s">
        <v>6643</v>
      </c>
    </row>
    <row r="2216" spans="1:5" ht="15.75" x14ac:dyDescent="0.25">
      <c r="A2216" s="1" t="s">
        <v>143</v>
      </c>
      <c r="B2216" s="1" t="s">
        <v>4599</v>
      </c>
      <c r="C2216" t="s">
        <v>4732</v>
      </c>
      <c r="D2216" t="s">
        <v>7083</v>
      </c>
      <c r="E2216" t="s">
        <v>6644</v>
      </c>
    </row>
    <row r="2217" spans="1:5" ht="15.75" x14ac:dyDescent="0.25">
      <c r="A2217" s="1" t="s">
        <v>142</v>
      </c>
      <c r="B2217" s="1" t="s">
        <v>4600</v>
      </c>
      <c r="C2217" t="s">
        <v>6737</v>
      </c>
      <c r="D2217" t="s">
        <v>8325</v>
      </c>
      <c r="E2217" t="s">
        <v>5463</v>
      </c>
    </row>
    <row r="2218" spans="1:5" ht="15.75" x14ac:dyDescent="0.25">
      <c r="A2218" s="1" t="s">
        <v>141</v>
      </c>
      <c r="B2218" s="1" t="s">
        <v>4601</v>
      </c>
      <c r="C2218" t="s">
        <v>4732</v>
      </c>
      <c r="D2218" t="s">
        <v>8326</v>
      </c>
      <c r="E2218" t="s">
        <v>4797</v>
      </c>
    </row>
    <row r="2219" spans="1:5" ht="15.75" x14ac:dyDescent="0.25">
      <c r="A2219" s="1" t="s">
        <v>140</v>
      </c>
      <c r="B2219" s="1" t="s">
        <v>4602</v>
      </c>
      <c r="C2219" t="s">
        <v>4732</v>
      </c>
      <c r="D2219" t="s">
        <v>7328</v>
      </c>
      <c r="E2219" t="s">
        <v>6645</v>
      </c>
    </row>
    <row r="2220" spans="1:5" ht="15.75" x14ac:dyDescent="0.25">
      <c r="A2220" s="1" t="s">
        <v>139</v>
      </c>
      <c r="B2220" s="1" t="s">
        <v>4603</v>
      </c>
      <c r="C2220" t="s">
        <v>4732</v>
      </c>
      <c r="D2220" t="s">
        <v>6931</v>
      </c>
      <c r="E2220" t="s">
        <v>6646</v>
      </c>
    </row>
    <row r="2221" spans="1:5" ht="15.75" x14ac:dyDescent="0.25">
      <c r="A2221" s="1" t="s">
        <v>138</v>
      </c>
      <c r="B2221" s="1" t="s">
        <v>4604</v>
      </c>
      <c r="C2221" t="s">
        <v>4732</v>
      </c>
      <c r="D2221" t="s">
        <v>8327</v>
      </c>
      <c r="E2221" t="s">
        <v>6647</v>
      </c>
    </row>
    <row r="2222" spans="1:5" ht="15.75" x14ac:dyDescent="0.25">
      <c r="A2222" s="1" t="s">
        <v>137</v>
      </c>
      <c r="B2222" s="1" t="s">
        <v>4605</v>
      </c>
      <c r="C2222" t="s">
        <v>6737</v>
      </c>
      <c r="D2222" t="s">
        <v>6856</v>
      </c>
      <c r="E2222" t="s">
        <v>6648</v>
      </c>
    </row>
    <row r="2223" spans="1:5" ht="15.75" x14ac:dyDescent="0.25">
      <c r="A2223" s="1" t="s">
        <v>136</v>
      </c>
      <c r="B2223" s="1" t="s">
        <v>4606</v>
      </c>
      <c r="C2223" t="s">
        <v>6737</v>
      </c>
      <c r="D2223" t="s">
        <v>7548</v>
      </c>
      <c r="E2223" t="s">
        <v>6649</v>
      </c>
    </row>
    <row r="2224" spans="1:5" ht="15.75" x14ac:dyDescent="0.25">
      <c r="A2224" s="1" t="s">
        <v>135</v>
      </c>
      <c r="B2224" s="1" t="s">
        <v>4607</v>
      </c>
      <c r="C2224" t="s">
        <v>6737</v>
      </c>
      <c r="D2224" t="s">
        <v>7046</v>
      </c>
      <c r="E2224" t="s">
        <v>5189</v>
      </c>
    </row>
    <row r="2225" spans="1:5" ht="15.75" x14ac:dyDescent="0.25">
      <c r="A2225" s="1" t="s">
        <v>134</v>
      </c>
      <c r="B2225" s="1" t="s">
        <v>4608</v>
      </c>
      <c r="C2225" t="s">
        <v>6737</v>
      </c>
      <c r="D2225" t="s">
        <v>7548</v>
      </c>
      <c r="E2225" t="s">
        <v>6650</v>
      </c>
    </row>
    <row r="2226" spans="1:5" ht="15.75" x14ac:dyDescent="0.25">
      <c r="A2226" s="1" t="s">
        <v>133</v>
      </c>
      <c r="B2226" s="1" t="s">
        <v>4609</v>
      </c>
      <c r="C2226" t="s">
        <v>6737</v>
      </c>
      <c r="D2226" t="s">
        <v>8328</v>
      </c>
      <c r="E2226" t="s">
        <v>6330</v>
      </c>
    </row>
    <row r="2227" spans="1:5" ht="15.75" x14ac:dyDescent="0.25">
      <c r="A2227" s="1" t="s">
        <v>132</v>
      </c>
      <c r="B2227" s="1" t="s">
        <v>4610</v>
      </c>
      <c r="C2227" t="s">
        <v>4732</v>
      </c>
      <c r="D2227" t="s">
        <v>5026</v>
      </c>
      <c r="E2227" t="s">
        <v>5437</v>
      </c>
    </row>
    <row r="2228" spans="1:5" ht="15.75" x14ac:dyDescent="0.25">
      <c r="A2228" s="1" t="s">
        <v>131</v>
      </c>
      <c r="B2228" s="1" t="s">
        <v>4611</v>
      </c>
      <c r="C2228" t="s">
        <v>4732</v>
      </c>
      <c r="D2228" t="s">
        <v>7712</v>
      </c>
      <c r="E2228" t="s">
        <v>5974</v>
      </c>
    </row>
    <row r="2229" spans="1:5" ht="15.75" x14ac:dyDescent="0.25">
      <c r="A2229" s="1" t="s">
        <v>130</v>
      </c>
      <c r="B2229" s="1" t="s">
        <v>4612</v>
      </c>
      <c r="C2229" t="s">
        <v>4732</v>
      </c>
      <c r="D2229" t="s">
        <v>8329</v>
      </c>
      <c r="E2229" t="s">
        <v>6651</v>
      </c>
    </row>
    <row r="2230" spans="1:5" ht="15.75" x14ac:dyDescent="0.25">
      <c r="A2230" s="1" t="s">
        <v>129</v>
      </c>
      <c r="B2230" s="1" t="s">
        <v>4613</v>
      </c>
      <c r="C2230" t="s">
        <v>4732</v>
      </c>
      <c r="D2230" t="s">
        <v>8330</v>
      </c>
      <c r="E2230" t="s">
        <v>6652</v>
      </c>
    </row>
    <row r="2231" spans="1:5" ht="15.75" x14ac:dyDescent="0.25">
      <c r="A2231" s="1" t="s">
        <v>128</v>
      </c>
      <c r="B2231" s="1" t="s">
        <v>4614</v>
      </c>
      <c r="C2231" t="s">
        <v>6737</v>
      </c>
      <c r="D2231" t="s">
        <v>8331</v>
      </c>
      <c r="E2231" t="s">
        <v>6653</v>
      </c>
    </row>
    <row r="2232" spans="1:5" ht="15.75" x14ac:dyDescent="0.25">
      <c r="A2232" s="1" t="s">
        <v>127</v>
      </c>
      <c r="B2232" s="1" t="s">
        <v>4615</v>
      </c>
      <c r="C2232" t="s">
        <v>4732</v>
      </c>
      <c r="D2232" t="s">
        <v>8332</v>
      </c>
      <c r="E2232" t="s">
        <v>6654</v>
      </c>
    </row>
    <row r="2233" spans="1:5" ht="15.75" x14ac:dyDescent="0.25">
      <c r="A2233" s="1" t="s">
        <v>126</v>
      </c>
      <c r="B2233" s="1" t="s">
        <v>4616</v>
      </c>
      <c r="C2233" t="s">
        <v>4732</v>
      </c>
      <c r="D2233" t="s">
        <v>8333</v>
      </c>
      <c r="E2233" t="s">
        <v>6655</v>
      </c>
    </row>
    <row r="2234" spans="1:5" ht="15.75" x14ac:dyDescent="0.25">
      <c r="A2234" s="1" t="s">
        <v>125</v>
      </c>
      <c r="B2234" s="1" t="s">
        <v>4617</v>
      </c>
      <c r="C2234" t="s">
        <v>4732</v>
      </c>
      <c r="D2234" t="s">
        <v>8334</v>
      </c>
      <c r="E2234" t="s">
        <v>6656</v>
      </c>
    </row>
    <row r="2235" spans="1:5" ht="15.75" x14ac:dyDescent="0.25">
      <c r="A2235" s="1" t="s">
        <v>124</v>
      </c>
      <c r="B2235" s="1" t="s">
        <v>4618</v>
      </c>
      <c r="C2235" t="s">
        <v>6737</v>
      </c>
      <c r="D2235" t="s">
        <v>5302</v>
      </c>
      <c r="E2235" t="s">
        <v>5736</v>
      </c>
    </row>
    <row r="2236" spans="1:5" ht="15.75" x14ac:dyDescent="0.25">
      <c r="A2236" s="1" t="s">
        <v>123</v>
      </c>
      <c r="B2236" s="1" t="s">
        <v>4619</v>
      </c>
      <c r="C2236" t="s">
        <v>6737</v>
      </c>
      <c r="D2236" t="s">
        <v>6755</v>
      </c>
      <c r="E2236" t="s">
        <v>6657</v>
      </c>
    </row>
    <row r="2237" spans="1:5" ht="15.75" x14ac:dyDescent="0.25">
      <c r="A2237" s="1" t="s">
        <v>122</v>
      </c>
      <c r="B2237" s="1" t="s">
        <v>4620</v>
      </c>
      <c r="C2237" t="s">
        <v>6737</v>
      </c>
      <c r="D2237" t="s">
        <v>8335</v>
      </c>
      <c r="E2237" t="s">
        <v>6658</v>
      </c>
    </row>
    <row r="2238" spans="1:5" ht="15.75" x14ac:dyDescent="0.25">
      <c r="A2238" s="1" t="s">
        <v>121</v>
      </c>
      <c r="B2238" s="1" t="s">
        <v>4621</v>
      </c>
      <c r="C2238" t="s">
        <v>6737</v>
      </c>
      <c r="D2238" t="s">
        <v>8060</v>
      </c>
      <c r="E2238" t="s">
        <v>6659</v>
      </c>
    </row>
    <row r="2239" spans="1:5" ht="15.75" x14ac:dyDescent="0.25">
      <c r="A2239" s="1" t="s">
        <v>120</v>
      </c>
      <c r="B2239" s="1" t="s">
        <v>4622</v>
      </c>
      <c r="C2239" t="s">
        <v>6737</v>
      </c>
      <c r="D2239" t="s">
        <v>8336</v>
      </c>
      <c r="E2239" t="s">
        <v>6660</v>
      </c>
    </row>
    <row r="2240" spans="1:5" ht="15.75" x14ac:dyDescent="0.25">
      <c r="A2240" s="1" t="s">
        <v>119</v>
      </c>
      <c r="B2240" s="1" t="s">
        <v>4623</v>
      </c>
      <c r="C2240" t="s">
        <v>6737</v>
      </c>
      <c r="D2240" t="s">
        <v>8337</v>
      </c>
      <c r="E2240" t="s">
        <v>4800</v>
      </c>
    </row>
    <row r="2241" spans="1:5" ht="15.75" x14ac:dyDescent="0.25">
      <c r="A2241" s="1" t="s">
        <v>118</v>
      </c>
      <c r="B2241" s="1" t="s">
        <v>4624</v>
      </c>
      <c r="C2241" t="s">
        <v>4732</v>
      </c>
      <c r="D2241" t="s">
        <v>8338</v>
      </c>
      <c r="E2241" t="s">
        <v>6661</v>
      </c>
    </row>
    <row r="2242" spans="1:5" ht="15.75" x14ac:dyDescent="0.25">
      <c r="A2242" s="1" t="s">
        <v>117</v>
      </c>
      <c r="B2242" s="1" t="s">
        <v>4625</v>
      </c>
      <c r="C2242" t="s">
        <v>4732</v>
      </c>
      <c r="D2242" t="s">
        <v>6818</v>
      </c>
      <c r="E2242" t="s">
        <v>6662</v>
      </c>
    </row>
    <row r="2243" spans="1:5" ht="15.75" x14ac:dyDescent="0.25">
      <c r="A2243" s="1" t="s">
        <v>116</v>
      </c>
      <c r="B2243" s="1" t="s">
        <v>4626</v>
      </c>
      <c r="C2243" t="s">
        <v>4732</v>
      </c>
      <c r="D2243" t="s">
        <v>8339</v>
      </c>
      <c r="E2243" t="s">
        <v>6663</v>
      </c>
    </row>
    <row r="2244" spans="1:5" ht="15.75" x14ac:dyDescent="0.25">
      <c r="A2244" s="1" t="s">
        <v>115</v>
      </c>
      <c r="B2244" s="1" t="s">
        <v>4627</v>
      </c>
      <c r="C2244" t="s">
        <v>6737</v>
      </c>
      <c r="D2244" t="s">
        <v>7076</v>
      </c>
      <c r="E2244" t="s">
        <v>5587</v>
      </c>
    </row>
    <row r="2245" spans="1:5" ht="15.75" x14ac:dyDescent="0.25">
      <c r="A2245" s="1" t="s">
        <v>114</v>
      </c>
      <c r="B2245" s="1" t="s">
        <v>4628</v>
      </c>
      <c r="C2245" t="s">
        <v>6737</v>
      </c>
      <c r="D2245" t="s">
        <v>6285</v>
      </c>
      <c r="E2245" t="s">
        <v>6664</v>
      </c>
    </row>
    <row r="2246" spans="1:5" ht="15.75" x14ac:dyDescent="0.25">
      <c r="A2246" s="1" t="s">
        <v>113</v>
      </c>
      <c r="B2246" s="1" t="s">
        <v>4629</v>
      </c>
      <c r="C2246" t="s">
        <v>4732</v>
      </c>
      <c r="D2246" t="s">
        <v>7817</v>
      </c>
      <c r="E2246" t="s">
        <v>5362</v>
      </c>
    </row>
    <row r="2247" spans="1:5" ht="15.75" x14ac:dyDescent="0.25">
      <c r="A2247" s="1" t="s">
        <v>112</v>
      </c>
      <c r="B2247" s="1" t="s">
        <v>4630</v>
      </c>
      <c r="C2247" t="s">
        <v>4732</v>
      </c>
      <c r="D2247" t="s">
        <v>7352</v>
      </c>
      <c r="E2247" t="s">
        <v>6665</v>
      </c>
    </row>
    <row r="2248" spans="1:5" ht="15.75" x14ac:dyDescent="0.25">
      <c r="A2248" s="1" t="s">
        <v>111</v>
      </c>
      <c r="B2248" s="1" t="s">
        <v>4631</v>
      </c>
      <c r="C2248" t="s">
        <v>4732</v>
      </c>
      <c r="D2248" t="s">
        <v>6818</v>
      </c>
      <c r="E2248" t="s">
        <v>6666</v>
      </c>
    </row>
    <row r="2249" spans="1:5" ht="15.75" x14ac:dyDescent="0.25">
      <c r="A2249" s="1" t="s">
        <v>110</v>
      </c>
      <c r="B2249" s="1" t="s">
        <v>4632</v>
      </c>
      <c r="C2249" t="s">
        <v>6737</v>
      </c>
      <c r="D2249" t="s">
        <v>8340</v>
      </c>
      <c r="E2249" t="s">
        <v>6667</v>
      </c>
    </row>
    <row r="2250" spans="1:5" ht="15.75" x14ac:dyDescent="0.25">
      <c r="A2250" s="1" t="s">
        <v>109</v>
      </c>
      <c r="B2250" s="1" t="s">
        <v>4633</v>
      </c>
      <c r="C2250" t="s">
        <v>6737</v>
      </c>
      <c r="D2250" t="s">
        <v>7151</v>
      </c>
      <c r="E2250" t="s">
        <v>6668</v>
      </c>
    </row>
    <row r="2251" spans="1:5" ht="15.75" x14ac:dyDescent="0.25">
      <c r="A2251" s="1" t="s">
        <v>108</v>
      </c>
      <c r="B2251" s="1" t="s">
        <v>4634</v>
      </c>
      <c r="C2251" t="s">
        <v>4732</v>
      </c>
      <c r="D2251" t="s">
        <v>7203</v>
      </c>
      <c r="E2251" t="s">
        <v>6669</v>
      </c>
    </row>
    <row r="2252" spans="1:5" ht="15.75" x14ac:dyDescent="0.25">
      <c r="A2252" s="1" t="s">
        <v>107</v>
      </c>
      <c r="B2252" s="1" t="s">
        <v>4635</v>
      </c>
      <c r="C2252" t="s">
        <v>4732</v>
      </c>
      <c r="D2252" t="s">
        <v>6764</v>
      </c>
      <c r="E2252" t="s">
        <v>6670</v>
      </c>
    </row>
    <row r="2253" spans="1:5" ht="15.75" x14ac:dyDescent="0.25">
      <c r="A2253" s="1" t="s">
        <v>106</v>
      </c>
      <c r="B2253" s="1" t="s">
        <v>4636</v>
      </c>
      <c r="C2253" t="s">
        <v>6737</v>
      </c>
      <c r="D2253" t="s">
        <v>7074</v>
      </c>
      <c r="E2253" t="s">
        <v>6671</v>
      </c>
    </row>
    <row r="2254" spans="1:5" ht="15.75" x14ac:dyDescent="0.25">
      <c r="A2254" s="1" t="s">
        <v>105</v>
      </c>
      <c r="B2254" s="1" t="s">
        <v>4637</v>
      </c>
      <c r="C2254" t="s">
        <v>4732</v>
      </c>
      <c r="D2254" t="s">
        <v>8341</v>
      </c>
      <c r="E2254" t="s">
        <v>6672</v>
      </c>
    </row>
    <row r="2255" spans="1:5" ht="15.75" x14ac:dyDescent="0.25">
      <c r="A2255" s="1" t="s">
        <v>104</v>
      </c>
      <c r="B2255" s="1" t="s">
        <v>4638</v>
      </c>
      <c r="C2255" t="s">
        <v>4732</v>
      </c>
      <c r="D2255" t="s">
        <v>7544</v>
      </c>
      <c r="E2255" t="s">
        <v>6673</v>
      </c>
    </row>
    <row r="2256" spans="1:5" ht="15.75" x14ac:dyDescent="0.25">
      <c r="A2256" s="1" t="s">
        <v>103</v>
      </c>
      <c r="B2256" s="1" t="s">
        <v>4639</v>
      </c>
      <c r="C2256" t="s">
        <v>4732</v>
      </c>
      <c r="D2256" t="s">
        <v>8342</v>
      </c>
      <c r="E2256" t="s">
        <v>6674</v>
      </c>
    </row>
    <row r="2257" spans="1:5" ht="15.75" x14ac:dyDescent="0.25">
      <c r="A2257" s="1" t="s">
        <v>102</v>
      </c>
      <c r="B2257" s="1" t="s">
        <v>4640</v>
      </c>
      <c r="C2257" t="s">
        <v>6737</v>
      </c>
      <c r="D2257" t="s">
        <v>8343</v>
      </c>
      <c r="E2257" t="s">
        <v>4800</v>
      </c>
    </row>
    <row r="2258" spans="1:5" ht="15.75" x14ac:dyDescent="0.25">
      <c r="A2258" s="1" t="s">
        <v>101</v>
      </c>
      <c r="B2258" s="1" t="s">
        <v>4641</v>
      </c>
      <c r="C2258" t="s">
        <v>6737</v>
      </c>
      <c r="D2258" t="s">
        <v>8344</v>
      </c>
      <c r="E2258" t="s">
        <v>6675</v>
      </c>
    </row>
    <row r="2259" spans="1:5" ht="15.75" x14ac:dyDescent="0.25">
      <c r="A2259" s="1" t="s">
        <v>100</v>
      </c>
      <c r="B2259" s="1" t="s">
        <v>4642</v>
      </c>
      <c r="C2259" t="s">
        <v>6737</v>
      </c>
      <c r="D2259" t="s">
        <v>8345</v>
      </c>
      <c r="E2259" t="s">
        <v>6676</v>
      </c>
    </row>
    <row r="2260" spans="1:5" ht="15.75" x14ac:dyDescent="0.25">
      <c r="A2260" s="1" t="s">
        <v>99</v>
      </c>
      <c r="B2260" s="1" t="s">
        <v>4643</v>
      </c>
      <c r="C2260" t="s">
        <v>6737</v>
      </c>
      <c r="D2260" t="s">
        <v>8346</v>
      </c>
      <c r="E2260" t="s">
        <v>6677</v>
      </c>
    </row>
    <row r="2261" spans="1:5" ht="15.75" x14ac:dyDescent="0.25">
      <c r="A2261" s="1" t="s">
        <v>98</v>
      </c>
      <c r="B2261" s="1" t="s">
        <v>4644</v>
      </c>
      <c r="C2261" t="s">
        <v>6737</v>
      </c>
      <c r="D2261" t="s">
        <v>6261</v>
      </c>
      <c r="E2261" t="s">
        <v>6678</v>
      </c>
    </row>
    <row r="2262" spans="1:5" ht="15.75" x14ac:dyDescent="0.25">
      <c r="A2262" s="1" t="s">
        <v>97</v>
      </c>
      <c r="B2262" s="1" t="s">
        <v>4645</v>
      </c>
      <c r="C2262" t="s">
        <v>4732</v>
      </c>
      <c r="D2262" t="s">
        <v>5988</v>
      </c>
      <c r="E2262" t="s">
        <v>6679</v>
      </c>
    </row>
    <row r="2263" spans="1:5" ht="15.75" x14ac:dyDescent="0.25">
      <c r="A2263" s="1" t="s">
        <v>96</v>
      </c>
      <c r="B2263" s="1" t="s">
        <v>4646</v>
      </c>
      <c r="C2263" t="s">
        <v>6737</v>
      </c>
      <c r="D2263" t="s">
        <v>6794</v>
      </c>
      <c r="E2263" t="s">
        <v>6680</v>
      </c>
    </row>
    <row r="2264" spans="1:5" ht="15.75" x14ac:dyDescent="0.25">
      <c r="A2264" s="1" t="s">
        <v>95</v>
      </c>
      <c r="B2264" s="1" t="s">
        <v>4647</v>
      </c>
      <c r="C2264" t="s">
        <v>6737</v>
      </c>
      <c r="D2264" t="s">
        <v>6914</v>
      </c>
      <c r="E2264" t="s">
        <v>6681</v>
      </c>
    </row>
    <row r="2265" spans="1:5" ht="15.75" x14ac:dyDescent="0.25">
      <c r="A2265" s="1" t="s">
        <v>94</v>
      </c>
      <c r="B2265" s="1" t="s">
        <v>4648</v>
      </c>
      <c r="C2265" t="s">
        <v>6737</v>
      </c>
      <c r="D2265" t="s">
        <v>8347</v>
      </c>
      <c r="E2265" t="s">
        <v>6682</v>
      </c>
    </row>
    <row r="2266" spans="1:5" ht="15.75" x14ac:dyDescent="0.25">
      <c r="A2266" s="1" t="s">
        <v>93</v>
      </c>
      <c r="B2266" s="1" t="s">
        <v>4649</v>
      </c>
      <c r="C2266" t="s">
        <v>6737</v>
      </c>
      <c r="D2266" t="s">
        <v>6869</v>
      </c>
      <c r="E2266" t="s">
        <v>6205</v>
      </c>
    </row>
    <row r="2267" spans="1:5" ht="15.75" x14ac:dyDescent="0.25">
      <c r="A2267" s="1" t="s">
        <v>92</v>
      </c>
      <c r="B2267" s="1" t="s">
        <v>4650</v>
      </c>
      <c r="C2267" t="s">
        <v>4732</v>
      </c>
      <c r="D2267" t="s">
        <v>7607</v>
      </c>
      <c r="E2267" t="s">
        <v>6683</v>
      </c>
    </row>
    <row r="2268" spans="1:5" ht="15.75" x14ac:dyDescent="0.25">
      <c r="A2268" s="1" t="s">
        <v>91</v>
      </c>
      <c r="B2268" s="1" t="s">
        <v>4651</v>
      </c>
      <c r="C2268" t="s">
        <v>4732</v>
      </c>
      <c r="D2268" t="s">
        <v>7157</v>
      </c>
      <c r="E2268" t="s">
        <v>6684</v>
      </c>
    </row>
    <row r="2269" spans="1:5" ht="15.75" x14ac:dyDescent="0.25">
      <c r="A2269" s="1" t="s">
        <v>90</v>
      </c>
      <c r="B2269" s="1" t="s">
        <v>4652</v>
      </c>
      <c r="C2269" t="s">
        <v>4732</v>
      </c>
      <c r="D2269" t="s">
        <v>8348</v>
      </c>
      <c r="E2269" t="s">
        <v>6685</v>
      </c>
    </row>
    <row r="2270" spans="1:5" ht="15.75" x14ac:dyDescent="0.25">
      <c r="A2270" s="1" t="s">
        <v>89</v>
      </c>
      <c r="B2270" s="1" t="s">
        <v>4653</v>
      </c>
      <c r="C2270" t="s">
        <v>4732</v>
      </c>
      <c r="D2270" t="s">
        <v>8349</v>
      </c>
      <c r="E2270" t="s">
        <v>4866</v>
      </c>
    </row>
    <row r="2271" spans="1:5" ht="15.75" x14ac:dyDescent="0.25">
      <c r="A2271" s="1" t="s">
        <v>88</v>
      </c>
      <c r="B2271" s="1" t="s">
        <v>4654</v>
      </c>
      <c r="C2271" t="s">
        <v>4732</v>
      </c>
      <c r="D2271" t="s">
        <v>7820</v>
      </c>
      <c r="E2271" t="s">
        <v>5292</v>
      </c>
    </row>
    <row r="2272" spans="1:5" ht="15.75" x14ac:dyDescent="0.25">
      <c r="A2272" s="1" t="s">
        <v>87</v>
      </c>
      <c r="B2272" s="1" t="s">
        <v>4655</v>
      </c>
      <c r="C2272" t="s">
        <v>6737</v>
      </c>
      <c r="D2272" t="s">
        <v>8350</v>
      </c>
      <c r="E2272" t="s">
        <v>6686</v>
      </c>
    </row>
    <row r="2273" spans="1:5" ht="15.75" x14ac:dyDescent="0.25">
      <c r="A2273" s="1" t="s">
        <v>86</v>
      </c>
      <c r="B2273" s="1" t="s">
        <v>4656</v>
      </c>
      <c r="C2273" t="s">
        <v>4732</v>
      </c>
      <c r="D2273" t="s">
        <v>8351</v>
      </c>
      <c r="E2273" t="s">
        <v>6687</v>
      </c>
    </row>
    <row r="2274" spans="1:5" ht="15.75" x14ac:dyDescent="0.25">
      <c r="A2274" s="1" t="s">
        <v>85</v>
      </c>
      <c r="B2274" s="1" t="s">
        <v>4657</v>
      </c>
      <c r="C2274" t="s">
        <v>6737</v>
      </c>
      <c r="D2274" t="s">
        <v>8352</v>
      </c>
      <c r="E2274" t="s">
        <v>4802</v>
      </c>
    </row>
    <row r="2275" spans="1:5" ht="15.75" x14ac:dyDescent="0.25">
      <c r="A2275" s="1" t="s">
        <v>84</v>
      </c>
      <c r="B2275" s="1" t="s">
        <v>4658</v>
      </c>
      <c r="C2275" t="s">
        <v>4732</v>
      </c>
      <c r="D2275" t="s">
        <v>8303</v>
      </c>
      <c r="E2275" t="s">
        <v>6688</v>
      </c>
    </row>
    <row r="2276" spans="1:5" ht="15.75" x14ac:dyDescent="0.25">
      <c r="A2276" s="1" t="s">
        <v>83</v>
      </c>
      <c r="B2276" s="1" t="s">
        <v>4659</v>
      </c>
      <c r="C2276" t="s">
        <v>6737</v>
      </c>
      <c r="D2276" t="s">
        <v>7113</v>
      </c>
      <c r="E2276" t="s">
        <v>6689</v>
      </c>
    </row>
    <row r="2277" spans="1:5" ht="15.75" x14ac:dyDescent="0.25">
      <c r="A2277" s="1" t="s">
        <v>82</v>
      </c>
      <c r="B2277" s="1" t="s">
        <v>4660</v>
      </c>
      <c r="C2277" t="s">
        <v>6737</v>
      </c>
      <c r="D2277" t="s">
        <v>7528</v>
      </c>
      <c r="E2277" t="s">
        <v>6690</v>
      </c>
    </row>
    <row r="2278" spans="1:5" ht="15.75" x14ac:dyDescent="0.25">
      <c r="A2278" s="1" t="s">
        <v>81</v>
      </c>
      <c r="B2278" s="1" t="s">
        <v>4661</v>
      </c>
      <c r="C2278" t="s">
        <v>4732</v>
      </c>
      <c r="D2278" t="s">
        <v>8353</v>
      </c>
      <c r="E2278" t="s">
        <v>6691</v>
      </c>
    </row>
    <row r="2279" spans="1:5" ht="15.75" x14ac:dyDescent="0.25">
      <c r="A2279" s="1" t="s">
        <v>80</v>
      </c>
      <c r="B2279" s="1" t="s">
        <v>4662</v>
      </c>
      <c r="C2279" t="s">
        <v>6737</v>
      </c>
      <c r="D2279" t="s">
        <v>6824</v>
      </c>
      <c r="E2279" t="s">
        <v>6692</v>
      </c>
    </row>
    <row r="2280" spans="1:5" ht="15.75" x14ac:dyDescent="0.25">
      <c r="A2280" s="1" t="s">
        <v>79</v>
      </c>
      <c r="B2280" s="1" t="s">
        <v>4663</v>
      </c>
      <c r="C2280" t="s">
        <v>6737</v>
      </c>
      <c r="D2280" t="s">
        <v>8354</v>
      </c>
      <c r="E2280" t="s">
        <v>4911</v>
      </c>
    </row>
    <row r="2281" spans="1:5" ht="15.75" x14ac:dyDescent="0.25">
      <c r="A2281" s="1" t="s">
        <v>78</v>
      </c>
      <c r="B2281" s="1" t="s">
        <v>4664</v>
      </c>
      <c r="C2281" t="s">
        <v>6737</v>
      </c>
      <c r="D2281" t="s">
        <v>6804</v>
      </c>
      <c r="E2281" t="s">
        <v>6693</v>
      </c>
    </row>
    <row r="2282" spans="1:5" ht="15.75" x14ac:dyDescent="0.25">
      <c r="A2282" s="1" t="s">
        <v>77</v>
      </c>
      <c r="B2282" s="1" t="s">
        <v>4665</v>
      </c>
      <c r="C2282" t="s">
        <v>6737</v>
      </c>
      <c r="D2282" t="s">
        <v>8355</v>
      </c>
      <c r="E2282" t="s">
        <v>6694</v>
      </c>
    </row>
    <row r="2283" spans="1:5" ht="15.75" x14ac:dyDescent="0.25">
      <c r="A2283" s="1" t="s">
        <v>76</v>
      </c>
      <c r="B2283" s="1" t="s">
        <v>4666</v>
      </c>
      <c r="C2283" t="s">
        <v>4732</v>
      </c>
      <c r="D2283" t="s">
        <v>6807</v>
      </c>
      <c r="E2283" t="s">
        <v>4775</v>
      </c>
    </row>
    <row r="2284" spans="1:5" ht="15.75" x14ac:dyDescent="0.25">
      <c r="A2284" s="1" t="s">
        <v>75</v>
      </c>
      <c r="B2284" s="1" t="s">
        <v>4667</v>
      </c>
      <c r="C2284" t="s">
        <v>6737</v>
      </c>
      <c r="D2284" t="s">
        <v>6747</v>
      </c>
      <c r="E2284" t="s">
        <v>6695</v>
      </c>
    </row>
    <row r="2285" spans="1:5" ht="15.75" x14ac:dyDescent="0.25">
      <c r="A2285" s="1" t="s">
        <v>74</v>
      </c>
      <c r="B2285" s="1" t="s">
        <v>4668</v>
      </c>
      <c r="C2285" t="s">
        <v>4732</v>
      </c>
      <c r="D2285" t="s">
        <v>7456</v>
      </c>
      <c r="E2285" t="s">
        <v>6696</v>
      </c>
    </row>
    <row r="2286" spans="1:5" ht="15.75" x14ac:dyDescent="0.25">
      <c r="A2286" s="1" t="s">
        <v>73</v>
      </c>
      <c r="B2286" s="1" t="s">
        <v>4669</v>
      </c>
      <c r="C2286" t="s">
        <v>6737</v>
      </c>
      <c r="D2286" t="s">
        <v>8356</v>
      </c>
      <c r="E2286" t="s">
        <v>6697</v>
      </c>
    </row>
    <row r="2287" spans="1:5" ht="15.75" x14ac:dyDescent="0.25">
      <c r="A2287" s="1" t="s">
        <v>72</v>
      </c>
      <c r="B2287" s="1" t="s">
        <v>4670</v>
      </c>
      <c r="C2287" t="s">
        <v>4732</v>
      </c>
      <c r="D2287" t="s">
        <v>6814</v>
      </c>
      <c r="E2287" t="s">
        <v>6671</v>
      </c>
    </row>
    <row r="2288" spans="1:5" ht="15.75" x14ac:dyDescent="0.25">
      <c r="A2288" s="1" t="s">
        <v>71</v>
      </c>
      <c r="B2288" s="1" t="s">
        <v>4671</v>
      </c>
      <c r="C2288" t="s">
        <v>6737</v>
      </c>
      <c r="D2288" t="s">
        <v>8357</v>
      </c>
      <c r="E2288" t="s">
        <v>6698</v>
      </c>
    </row>
    <row r="2289" spans="1:5" ht="15.75" x14ac:dyDescent="0.25">
      <c r="A2289" s="1" t="s">
        <v>70</v>
      </c>
      <c r="B2289" s="1" t="s">
        <v>4672</v>
      </c>
      <c r="C2289" t="s">
        <v>4732</v>
      </c>
      <c r="D2289" t="s">
        <v>7822</v>
      </c>
      <c r="E2289" t="s">
        <v>6699</v>
      </c>
    </row>
    <row r="2290" spans="1:5" ht="15.75" x14ac:dyDescent="0.25">
      <c r="A2290" s="1" t="s">
        <v>69</v>
      </c>
      <c r="B2290" s="1" t="s">
        <v>4673</v>
      </c>
      <c r="C2290" t="s">
        <v>6737</v>
      </c>
      <c r="D2290" t="s">
        <v>8358</v>
      </c>
      <c r="E2290" t="s">
        <v>6700</v>
      </c>
    </row>
    <row r="2291" spans="1:5" ht="15.75" x14ac:dyDescent="0.25">
      <c r="A2291" s="1" t="s">
        <v>68</v>
      </c>
      <c r="B2291" s="1" t="s">
        <v>4674</v>
      </c>
      <c r="C2291" t="s">
        <v>6737</v>
      </c>
      <c r="D2291" t="s">
        <v>8359</v>
      </c>
      <c r="E2291" t="s">
        <v>6701</v>
      </c>
    </row>
    <row r="2292" spans="1:5" ht="15.75" x14ac:dyDescent="0.25">
      <c r="A2292" s="1" t="s">
        <v>67</v>
      </c>
      <c r="B2292" s="1" t="s">
        <v>4675</v>
      </c>
      <c r="C2292" t="s">
        <v>4732</v>
      </c>
      <c r="D2292" t="s">
        <v>6961</v>
      </c>
      <c r="E2292" t="s">
        <v>4911</v>
      </c>
    </row>
    <row r="2293" spans="1:5" ht="15.75" x14ac:dyDescent="0.25">
      <c r="A2293" s="1" t="s">
        <v>66</v>
      </c>
      <c r="B2293" s="1" t="s">
        <v>4676</v>
      </c>
      <c r="C2293" t="s">
        <v>6737</v>
      </c>
      <c r="D2293" t="s">
        <v>8360</v>
      </c>
      <c r="E2293" t="s">
        <v>6702</v>
      </c>
    </row>
    <row r="2294" spans="1:5" ht="15.75" x14ac:dyDescent="0.25">
      <c r="A2294" s="1" t="s">
        <v>65</v>
      </c>
      <c r="B2294" s="1" t="s">
        <v>4677</v>
      </c>
      <c r="C2294" t="s">
        <v>6737</v>
      </c>
      <c r="D2294" t="s">
        <v>5198</v>
      </c>
      <c r="E2294" t="s">
        <v>4818</v>
      </c>
    </row>
    <row r="2295" spans="1:5" ht="15.75" x14ac:dyDescent="0.25">
      <c r="A2295" s="1" t="s">
        <v>64</v>
      </c>
      <c r="B2295" s="1" t="s">
        <v>4678</v>
      </c>
      <c r="C2295" t="s">
        <v>4732</v>
      </c>
      <c r="D2295" t="s">
        <v>6814</v>
      </c>
      <c r="E2295" t="s">
        <v>6703</v>
      </c>
    </row>
    <row r="2296" spans="1:5" ht="15.75" x14ac:dyDescent="0.25">
      <c r="A2296" s="1" t="s">
        <v>63</v>
      </c>
      <c r="B2296" s="1" t="s">
        <v>4679</v>
      </c>
      <c r="C2296" t="s">
        <v>6737</v>
      </c>
      <c r="D2296" t="s">
        <v>7309</v>
      </c>
      <c r="E2296" t="s">
        <v>6704</v>
      </c>
    </row>
    <row r="2297" spans="1:5" ht="15.75" x14ac:dyDescent="0.25">
      <c r="A2297" s="1" t="s">
        <v>62</v>
      </c>
      <c r="B2297" s="1" t="s">
        <v>4680</v>
      </c>
      <c r="C2297" t="s">
        <v>6737</v>
      </c>
      <c r="D2297" t="s">
        <v>8361</v>
      </c>
      <c r="E2297" t="s">
        <v>6705</v>
      </c>
    </row>
    <row r="2298" spans="1:5" ht="15.75" x14ac:dyDescent="0.25">
      <c r="A2298" s="1" t="s">
        <v>61</v>
      </c>
      <c r="B2298" s="1" t="s">
        <v>4681</v>
      </c>
      <c r="C2298" t="s">
        <v>6737</v>
      </c>
      <c r="D2298" t="s">
        <v>8362</v>
      </c>
      <c r="E2298" t="s">
        <v>6706</v>
      </c>
    </row>
    <row r="2299" spans="1:5" ht="15.75" x14ac:dyDescent="0.25">
      <c r="A2299" s="1" t="s">
        <v>60</v>
      </c>
      <c r="B2299" s="1" t="s">
        <v>4682</v>
      </c>
      <c r="C2299" t="s">
        <v>4732</v>
      </c>
      <c r="D2299" t="s">
        <v>8363</v>
      </c>
      <c r="E2299" t="s">
        <v>6707</v>
      </c>
    </row>
    <row r="2300" spans="1:5" ht="15.75" x14ac:dyDescent="0.25">
      <c r="A2300" s="1" t="s">
        <v>59</v>
      </c>
      <c r="B2300" s="1" t="s">
        <v>4683</v>
      </c>
      <c r="C2300" t="s">
        <v>6737</v>
      </c>
      <c r="D2300" t="s">
        <v>8364</v>
      </c>
      <c r="E2300" t="s">
        <v>6708</v>
      </c>
    </row>
    <row r="2301" spans="1:5" ht="15.75" x14ac:dyDescent="0.25">
      <c r="A2301" s="1" t="s">
        <v>58</v>
      </c>
      <c r="B2301" s="1" t="s">
        <v>4684</v>
      </c>
      <c r="C2301" t="s">
        <v>6737</v>
      </c>
      <c r="D2301" t="s">
        <v>5863</v>
      </c>
      <c r="E2301" t="s">
        <v>6709</v>
      </c>
    </row>
    <row r="2302" spans="1:5" ht="15.75" x14ac:dyDescent="0.25">
      <c r="A2302" s="1" t="s">
        <v>57</v>
      </c>
      <c r="B2302" s="1" t="s">
        <v>4685</v>
      </c>
      <c r="C2302" t="s">
        <v>6737</v>
      </c>
      <c r="D2302" t="s">
        <v>8365</v>
      </c>
      <c r="E2302" t="s">
        <v>6710</v>
      </c>
    </row>
    <row r="2303" spans="1:5" ht="15.75" x14ac:dyDescent="0.25">
      <c r="A2303" s="1" t="s">
        <v>56</v>
      </c>
      <c r="B2303" s="1" t="s">
        <v>4686</v>
      </c>
      <c r="C2303" t="s">
        <v>6737</v>
      </c>
      <c r="D2303" t="s">
        <v>6747</v>
      </c>
      <c r="E2303" t="s">
        <v>5003</v>
      </c>
    </row>
    <row r="2304" spans="1:5" ht="15.75" x14ac:dyDescent="0.25">
      <c r="A2304" s="1" t="s">
        <v>55</v>
      </c>
      <c r="B2304" s="1" t="s">
        <v>4687</v>
      </c>
      <c r="C2304" t="s">
        <v>4732</v>
      </c>
      <c r="D2304" t="s">
        <v>8366</v>
      </c>
      <c r="E2304" t="s">
        <v>6711</v>
      </c>
    </row>
    <row r="2305" spans="1:5" ht="15.75" x14ac:dyDescent="0.25">
      <c r="A2305" s="1" t="s">
        <v>54</v>
      </c>
      <c r="B2305" s="1" t="s">
        <v>4688</v>
      </c>
      <c r="C2305" t="s">
        <v>6737</v>
      </c>
      <c r="D2305" t="s">
        <v>7113</v>
      </c>
      <c r="E2305" t="s">
        <v>6712</v>
      </c>
    </row>
    <row r="2306" spans="1:5" ht="15.75" x14ac:dyDescent="0.25">
      <c r="A2306" s="1" t="s">
        <v>53</v>
      </c>
      <c r="B2306" s="1" t="s">
        <v>4689</v>
      </c>
      <c r="C2306" t="s">
        <v>6737</v>
      </c>
      <c r="D2306" t="s">
        <v>8367</v>
      </c>
      <c r="E2306" t="s">
        <v>6713</v>
      </c>
    </row>
    <row r="2307" spans="1:5" ht="15.75" x14ac:dyDescent="0.25">
      <c r="A2307" s="1" t="s">
        <v>52</v>
      </c>
      <c r="B2307" s="1" t="s">
        <v>4690</v>
      </c>
      <c r="C2307" t="s">
        <v>6737</v>
      </c>
      <c r="D2307" t="s">
        <v>7594</v>
      </c>
      <c r="E2307" t="s">
        <v>6714</v>
      </c>
    </row>
    <row r="2308" spans="1:5" ht="15.75" x14ac:dyDescent="0.25">
      <c r="A2308" s="1" t="s">
        <v>51</v>
      </c>
      <c r="B2308" s="1" t="s">
        <v>4691</v>
      </c>
      <c r="C2308" t="s">
        <v>4732</v>
      </c>
      <c r="D2308" t="s">
        <v>6977</v>
      </c>
      <c r="E2308" t="s">
        <v>6715</v>
      </c>
    </row>
    <row r="2309" spans="1:5" ht="15.75" x14ac:dyDescent="0.25">
      <c r="A2309" s="1" t="s">
        <v>50</v>
      </c>
      <c r="B2309" s="1" t="s">
        <v>4692</v>
      </c>
      <c r="C2309" t="s">
        <v>4732</v>
      </c>
      <c r="D2309" t="s">
        <v>8011</v>
      </c>
      <c r="E2309" t="s">
        <v>6716</v>
      </c>
    </row>
    <row r="2310" spans="1:5" ht="15.75" x14ac:dyDescent="0.25">
      <c r="A2310" s="1" t="s">
        <v>49</v>
      </c>
      <c r="B2310" s="1" t="s">
        <v>4693</v>
      </c>
      <c r="C2310" t="s">
        <v>4732</v>
      </c>
      <c r="D2310" t="s">
        <v>7994</v>
      </c>
      <c r="E2310" t="s">
        <v>6352</v>
      </c>
    </row>
    <row r="2311" spans="1:5" ht="15.75" x14ac:dyDescent="0.25">
      <c r="A2311" s="1" t="s">
        <v>48</v>
      </c>
      <c r="B2311" s="1" t="s">
        <v>4694</v>
      </c>
      <c r="C2311" t="s">
        <v>6737</v>
      </c>
      <c r="D2311" t="s">
        <v>6869</v>
      </c>
      <c r="E2311" t="s">
        <v>4866</v>
      </c>
    </row>
    <row r="2312" spans="1:5" ht="15.75" x14ac:dyDescent="0.25">
      <c r="A2312" s="1" t="s">
        <v>47</v>
      </c>
      <c r="B2312" s="1" t="s">
        <v>4695</v>
      </c>
      <c r="C2312" t="s">
        <v>7129</v>
      </c>
      <c r="D2312" t="s">
        <v>8368</v>
      </c>
      <c r="E2312" t="s">
        <v>6717</v>
      </c>
    </row>
    <row r="2313" spans="1:5" ht="15.75" x14ac:dyDescent="0.25">
      <c r="A2313" s="1" t="s">
        <v>46</v>
      </c>
      <c r="B2313" s="1" t="s">
        <v>4696</v>
      </c>
      <c r="C2313" t="s">
        <v>4732</v>
      </c>
      <c r="D2313" t="s">
        <v>5978</v>
      </c>
      <c r="E2313" t="s">
        <v>6718</v>
      </c>
    </row>
    <row r="2314" spans="1:5" ht="15.75" x14ac:dyDescent="0.25">
      <c r="A2314" s="1" t="s">
        <v>45</v>
      </c>
      <c r="B2314" s="1" t="s">
        <v>4697</v>
      </c>
      <c r="C2314" t="s">
        <v>6737</v>
      </c>
      <c r="D2314" t="s">
        <v>6774</v>
      </c>
      <c r="E2314" t="s">
        <v>6719</v>
      </c>
    </row>
    <row r="2315" spans="1:5" ht="15.75" x14ac:dyDescent="0.25">
      <c r="A2315" s="1" t="s">
        <v>44</v>
      </c>
      <c r="B2315" s="1" t="s">
        <v>4698</v>
      </c>
      <c r="C2315" t="s">
        <v>4732</v>
      </c>
      <c r="D2315" t="s">
        <v>7064</v>
      </c>
      <c r="E2315" t="s">
        <v>6720</v>
      </c>
    </row>
    <row r="2316" spans="1:5" ht="15.75" x14ac:dyDescent="0.25">
      <c r="A2316" s="1" t="s">
        <v>43</v>
      </c>
      <c r="B2316" s="1" t="s">
        <v>4699</v>
      </c>
      <c r="C2316" t="s">
        <v>4732</v>
      </c>
      <c r="D2316" t="s">
        <v>8369</v>
      </c>
      <c r="E2316" t="s">
        <v>5543</v>
      </c>
    </row>
    <row r="2317" spans="1:5" ht="15.75" x14ac:dyDescent="0.25">
      <c r="A2317" s="1" t="s">
        <v>41</v>
      </c>
      <c r="B2317" s="1" t="s">
        <v>4700</v>
      </c>
      <c r="C2317" t="s">
        <v>6737</v>
      </c>
      <c r="D2317" t="s">
        <v>8370</v>
      </c>
      <c r="E2317" t="s">
        <v>5020</v>
      </c>
    </row>
    <row r="2318" spans="1:5" ht="15.75" x14ac:dyDescent="0.25">
      <c r="A2318" s="1" t="s">
        <v>40</v>
      </c>
      <c r="B2318" s="1" t="s">
        <v>4701</v>
      </c>
      <c r="C2318" t="s">
        <v>6737</v>
      </c>
      <c r="D2318" t="s">
        <v>7361</v>
      </c>
      <c r="E2318" t="s">
        <v>6721</v>
      </c>
    </row>
    <row r="2319" spans="1:5" ht="15.75" x14ac:dyDescent="0.25">
      <c r="A2319" s="1" t="s">
        <v>39</v>
      </c>
      <c r="B2319" s="1" t="s">
        <v>4702</v>
      </c>
      <c r="C2319" t="s">
        <v>4732</v>
      </c>
      <c r="D2319" t="s">
        <v>8371</v>
      </c>
      <c r="E2319" t="s">
        <v>6284</v>
      </c>
    </row>
    <row r="2320" spans="1:5" ht="15.75" x14ac:dyDescent="0.25">
      <c r="A2320" s="1" t="s">
        <v>38</v>
      </c>
      <c r="B2320" s="1" t="s">
        <v>4703</v>
      </c>
      <c r="C2320" t="s">
        <v>6737</v>
      </c>
      <c r="D2320" t="s">
        <v>8372</v>
      </c>
      <c r="E2320" t="s">
        <v>6722</v>
      </c>
    </row>
    <row r="2321" spans="1:5" ht="15.75" x14ac:dyDescent="0.25">
      <c r="A2321" s="1" t="s">
        <v>36</v>
      </c>
      <c r="B2321" s="1" t="s">
        <v>4704</v>
      </c>
      <c r="C2321" t="s">
        <v>4732</v>
      </c>
      <c r="D2321" t="s">
        <v>8373</v>
      </c>
      <c r="E2321" t="s">
        <v>6723</v>
      </c>
    </row>
    <row r="2322" spans="1:5" ht="15.75" x14ac:dyDescent="0.25">
      <c r="A2322" s="1" t="s">
        <v>34</v>
      </c>
      <c r="B2322" s="1" t="s">
        <v>4705</v>
      </c>
      <c r="C2322" t="s">
        <v>6737</v>
      </c>
      <c r="D2322" t="s">
        <v>5573</v>
      </c>
      <c r="E2322" t="s">
        <v>6724</v>
      </c>
    </row>
    <row r="2323" spans="1:5" ht="15.75" x14ac:dyDescent="0.25">
      <c r="A2323" s="1" t="s">
        <v>33</v>
      </c>
      <c r="B2323" s="1" t="s">
        <v>4706</v>
      </c>
      <c r="C2323" t="s">
        <v>4732</v>
      </c>
      <c r="D2323" t="s">
        <v>8374</v>
      </c>
      <c r="E2323" t="s">
        <v>6725</v>
      </c>
    </row>
    <row r="2324" spans="1:5" ht="15.75" x14ac:dyDescent="0.25">
      <c r="A2324" s="1" t="s">
        <v>32</v>
      </c>
      <c r="B2324" s="1" t="s">
        <v>4707</v>
      </c>
      <c r="C2324" t="s">
        <v>6737</v>
      </c>
      <c r="D2324" t="s">
        <v>6869</v>
      </c>
      <c r="E2324" t="s">
        <v>6726</v>
      </c>
    </row>
    <row r="2325" spans="1:5" ht="15.75" x14ac:dyDescent="0.25">
      <c r="A2325" s="1" t="s">
        <v>29</v>
      </c>
      <c r="B2325" s="1" t="s">
        <v>4708</v>
      </c>
      <c r="C2325" t="s">
        <v>4732</v>
      </c>
      <c r="D2325" t="s">
        <v>8375</v>
      </c>
      <c r="E2325" t="s">
        <v>6727</v>
      </c>
    </row>
    <row r="2326" spans="1:5" ht="15.75" x14ac:dyDescent="0.25">
      <c r="A2326" s="1" t="s">
        <v>28</v>
      </c>
      <c r="B2326" s="1" t="s">
        <v>4709</v>
      </c>
      <c r="C2326" t="s">
        <v>6737</v>
      </c>
      <c r="D2326" t="s">
        <v>8376</v>
      </c>
      <c r="E2326" t="s">
        <v>5441</v>
      </c>
    </row>
    <row r="2327" spans="1:5" ht="15.75" x14ac:dyDescent="0.25">
      <c r="A2327" s="1" t="s">
        <v>27</v>
      </c>
      <c r="B2327" s="1" t="s">
        <v>4710</v>
      </c>
      <c r="C2327" t="s">
        <v>6737</v>
      </c>
      <c r="D2327" t="s">
        <v>8377</v>
      </c>
      <c r="E2327" t="s">
        <v>6728</v>
      </c>
    </row>
    <row r="2328" spans="1:5" ht="15.75" x14ac:dyDescent="0.25">
      <c r="A2328" s="1" t="s">
        <v>26</v>
      </c>
      <c r="B2328" s="1" t="s">
        <v>4711</v>
      </c>
      <c r="C2328" t="s">
        <v>4732</v>
      </c>
      <c r="D2328" t="s">
        <v>7575</v>
      </c>
      <c r="E2328" t="s">
        <v>5070</v>
      </c>
    </row>
    <row r="2329" spans="1:5" ht="15.75" x14ac:dyDescent="0.25">
      <c r="A2329" s="1" t="s">
        <v>25</v>
      </c>
      <c r="B2329" s="1" t="s">
        <v>4712</v>
      </c>
      <c r="C2329" t="s">
        <v>4732</v>
      </c>
      <c r="D2329" t="s">
        <v>6758</v>
      </c>
      <c r="E2329" t="s">
        <v>6729</v>
      </c>
    </row>
    <row r="2330" spans="1:5" ht="15.75" x14ac:dyDescent="0.25">
      <c r="A2330" s="1" t="s">
        <v>24</v>
      </c>
      <c r="B2330" s="1" t="s">
        <v>4713</v>
      </c>
      <c r="C2330" t="s">
        <v>4732</v>
      </c>
      <c r="D2330" t="s">
        <v>8378</v>
      </c>
      <c r="E2330" t="s">
        <v>6730</v>
      </c>
    </row>
    <row r="2331" spans="1:5" ht="15.75" x14ac:dyDescent="0.25">
      <c r="A2331" s="1" t="s">
        <v>22</v>
      </c>
      <c r="B2331" s="1" t="s">
        <v>4714</v>
      </c>
      <c r="C2331" t="s">
        <v>4732</v>
      </c>
      <c r="D2331" t="s">
        <v>8379</v>
      </c>
      <c r="E2331" t="s">
        <v>6731</v>
      </c>
    </row>
    <row r="2332" spans="1:5" ht="15.75" x14ac:dyDescent="0.25">
      <c r="A2332" s="1" t="s">
        <v>21</v>
      </c>
      <c r="B2332" s="1" t="s">
        <v>4715</v>
      </c>
      <c r="C2332" t="s">
        <v>6737</v>
      </c>
      <c r="D2332" t="s">
        <v>7076</v>
      </c>
      <c r="E2332" t="s">
        <v>6732</v>
      </c>
    </row>
    <row r="2333" spans="1:5" ht="15.75" x14ac:dyDescent="0.25">
      <c r="A2333" s="1" t="s">
        <v>19</v>
      </c>
      <c r="B2333" s="1" t="s">
        <v>4716</v>
      </c>
      <c r="C2333" t="s">
        <v>6737</v>
      </c>
      <c r="D2333" t="s">
        <v>8380</v>
      </c>
      <c r="E2333" t="s">
        <v>6733</v>
      </c>
    </row>
    <row r="2334" spans="1:5" ht="15.75" x14ac:dyDescent="0.25">
      <c r="A2334" s="1" t="s">
        <v>17</v>
      </c>
      <c r="B2334" s="1" t="s">
        <v>4717</v>
      </c>
      <c r="C2334" t="s">
        <v>4732</v>
      </c>
      <c r="D2334" t="s">
        <v>8002</v>
      </c>
      <c r="E2334" t="s">
        <v>6734</v>
      </c>
    </row>
    <row r="2335" spans="1:5" ht="15.75" x14ac:dyDescent="0.25">
      <c r="A2335" s="1" t="s">
        <v>14</v>
      </c>
      <c r="B2335" s="1" t="s">
        <v>4718</v>
      </c>
      <c r="C2335" t="s">
        <v>6737</v>
      </c>
      <c r="D2335" t="s">
        <v>8381</v>
      </c>
      <c r="E2335" t="s">
        <v>6735</v>
      </c>
    </row>
    <row r="2336" spans="1:5" ht="15.75" x14ac:dyDescent="0.25">
      <c r="A2336" s="1" t="s">
        <v>9</v>
      </c>
      <c r="B2336" s="1" t="s">
        <v>4719</v>
      </c>
      <c r="C2336" t="s">
        <v>6737</v>
      </c>
      <c r="D2336" t="s">
        <v>8382</v>
      </c>
      <c r="E2336" t="s">
        <v>6736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9" sqref="A9"/>
    </sheetView>
  </sheetViews>
  <sheetFormatPr defaultRowHeight="15" x14ac:dyDescent="0.25"/>
  <cols>
    <col min="1" max="1" width="13.140625" customWidth="1"/>
    <col min="2" max="2" width="14.42578125" customWidth="1"/>
    <col min="3" max="4" width="12" customWidth="1"/>
    <col min="5" max="5" width="12" bestFit="1" customWidth="1"/>
  </cols>
  <sheetData>
    <row r="3" spans="1:2" x14ac:dyDescent="0.25">
      <c r="A3" s="21" t="s">
        <v>10494</v>
      </c>
      <c r="B3" t="s">
        <v>10493</v>
      </c>
    </row>
    <row r="4" spans="1:2" x14ac:dyDescent="0.25">
      <c r="A4" s="23" t="s">
        <v>16</v>
      </c>
      <c r="B4" s="22">
        <v>9193579.5399999991</v>
      </c>
    </row>
    <row r="5" spans="1:2" x14ac:dyDescent="0.25">
      <c r="A5" s="23" t="s">
        <v>11</v>
      </c>
      <c r="B5" s="22">
        <v>15896713.700000005</v>
      </c>
    </row>
    <row r="6" spans="1:2" x14ac:dyDescent="0.25">
      <c r="A6" s="23" t="s">
        <v>12</v>
      </c>
      <c r="B6" s="22">
        <v>6557352.6300000018</v>
      </c>
    </row>
    <row r="7" spans="1:2" x14ac:dyDescent="0.25">
      <c r="A7" s="23" t="s">
        <v>10492</v>
      </c>
      <c r="B7" s="22">
        <v>31647645.870000005</v>
      </c>
    </row>
    <row r="8" spans="1:2" x14ac:dyDescent="0.25">
      <c r="A8" s="23"/>
      <c r="B8" s="22"/>
    </row>
    <row r="9" spans="1:2" x14ac:dyDescent="0.25">
      <c r="A9" s="21" t="s">
        <v>10494</v>
      </c>
      <c r="B9" t="s">
        <v>10493</v>
      </c>
    </row>
    <row r="10" spans="1:2" x14ac:dyDescent="0.25">
      <c r="A10" s="23" t="s">
        <v>16</v>
      </c>
      <c r="B10" s="22">
        <v>9553589.099999994</v>
      </c>
    </row>
    <row r="11" spans="1:2" x14ac:dyDescent="0.25">
      <c r="A11" s="23" t="s">
        <v>11</v>
      </c>
      <c r="B11" s="22">
        <v>10898421.229999997</v>
      </c>
    </row>
    <row r="12" spans="1:2" x14ac:dyDescent="0.25">
      <c r="A12" s="23" t="s">
        <v>12</v>
      </c>
      <c r="B12" s="22">
        <v>11195635.540000012</v>
      </c>
    </row>
    <row r="13" spans="1:2" x14ac:dyDescent="0.25">
      <c r="A13" s="23" t="s">
        <v>10492</v>
      </c>
      <c r="B13" s="22">
        <v>31647645.870000005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6"/>
  <sheetViews>
    <sheetView workbookViewId="0">
      <selection activeCell="L1" sqref="A1:L1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4.28515625" bestFit="1" customWidth="1"/>
    <col min="8" max="8" width="20.28515625" bestFit="1" customWidth="1"/>
    <col min="9" max="9" width="20.28515625" customWidth="1"/>
    <col min="10" max="10" width="11.85546875" customWidth="1"/>
    <col min="11" max="13" width="20.28515625" customWidth="1"/>
    <col min="14" max="14" width="16.7109375" customWidth="1"/>
    <col min="16" max="16" width="6.85546875" bestFit="1" customWidth="1"/>
    <col min="17" max="17" width="11.5703125" customWidth="1"/>
    <col min="18" max="18" width="15.140625" bestFit="1" customWidth="1"/>
    <col min="19" max="19" width="13.7109375" bestFit="1" customWidth="1"/>
    <col min="20" max="20" width="24.42578125" bestFit="1" customWidth="1"/>
  </cols>
  <sheetData>
    <row r="1" spans="1:21" ht="18.95" customHeight="1" x14ac:dyDescent="0.25">
      <c r="A1" s="4" t="s">
        <v>0</v>
      </c>
      <c r="B1" s="4" t="s">
        <v>2373</v>
      </c>
      <c r="C1" s="4" t="s">
        <v>2374</v>
      </c>
      <c r="D1" s="4" t="s">
        <v>2375</v>
      </c>
      <c r="E1" s="4" t="s">
        <v>2376</v>
      </c>
      <c r="F1" s="4" t="s">
        <v>2377</v>
      </c>
      <c r="G1" s="4" t="s">
        <v>2378</v>
      </c>
      <c r="H1" s="14" t="s">
        <v>8386</v>
      </c>
      <c r="I1" s="14" t="s">
        <v>10500</v>
      </c>
      <c r="J1" s="4" t="s">
        <v>2379</v>
      </c>
      <c r="K1" s="10" t="s">
        <v>8387</v>
      </c>
      <c r="L1" s="14" t="s">
        <v>8388</v>
      </c>
      <c r="M1" s="10" t="s">
        <v>8388</v>
      </c>
      <c r="N1" s="15" t="s">
        <v>4720</v>
      </c>
      <c r="O1" s="16"/>
      <c r="P1" s="16"/>
      <c r="Q1" s="16"/>
      <c r="R1" s="16"/>
      <c r="S1" s="16"/>
      <c r="T1" s="16"/>
      <c r="U1" s="16"/>
    </row>
    <row r="2" spans="1:21" x14ac:dyDescent="0.25">
      <c r="A2" t="s">
        <v>2372</v>
      </c>
      <c r="B2">
        <v>47.41</v>
      </c>
      <c r="C2">
        <v>7.47</v>
      </c>
      <c r="D2" t="s">
        <v>2380</v>
      </c>
      <c r="E2" t="s">
        <v>2380</v>
      </c>
      <c r="F2" t="s">
        <v>2380</v>
      </c>
      <c r="G2" t="s">
        <v>2381</v>
      </c>
      <c r="H2">
        <v>0</v>
      </c>
      <c r="I2" t="s">
        <v>2382</v>
      </c>
      <c r="J2" t="s">
        <v>2382</v>
      </c>
      <c r="K2" t="str">
        <f>IF(B2&lt;18.5, "Underweight", IF(B2&lt;=24.9, "Healthy Weight", IF(B2&lt;=29.9, "Overweight", "Obesity")))</f>
        <v>Obesity</v>
      </c>
      <c r="L2" t="str">
        <f>IF(C2 &lt; 5.7, "Normal", IF(C2 &lt; 6.4, "Prediabetes", "Diabetes"))</f>
        <v>Diabetes</v>
      </c>
      <c r="M2" t="s">
        <v>10506</v>
      </c>
      <c r="N2" s="4" t="s">
        <v>0</v>
      </c>
      <c r="O2" s="4" t="s">
        <v>2373</v>
      </c>
      <c r="P2" s="4" t="s">
        <v>2374</v>
      </c>
      <c r="Q2" s="4" t="s">
        <v>2375</v>
      </c>
      <c r="R2" s="4" t="s">
        <v>2376</v>
      </c>
      <c r="S2" s="4" t="s">
        <v>2377</v>
      </c>
      <c r="T2" s="4" t="s">
        <v>2378</v>
      </c>
      <c r="U2" s="4" t="s">
        <v>2379</v>
      </c>
    </row>
    <row r="3" spans="1:21" x14ac:dyDescent="0.25">
      <c r="A3" t="s">
        <v>2371</v>
      </c>
      <c r="B3">
        <v>30.36</v>
      </c>
      <c r="C3">
        <v>5.77</v>
      </c>
      <c r="D3" t="s">
        <v>2380</v>
      </c>
      <c r="E3" t="s">
        <v>2380</v>
      </c>
      <c r="F3" t="s">
        <v>2380</v>
      </c>
      <c r="G3" t="s">
        <v>2381</v>
      </c>
      <c r="H3">
        <v>0</v>
      </c>
      <c r="I3" t="s">
        <v>2382</v>
      </c>
      <c r="J3" t="s">
        <v>2382</v>
      </c>
      <c r="K3" t="str">
        <f>IF(B3&lt;18.5, "Underweight", IF(B3&lt;=24.9, "Healthy Weight", IF(B3&lt;=29.9, "Overweight", "Obesity")))</f>
        <v>Obesity</v>
      </c>
      <c r="L3" t="str">
        <f t="shared" ref="L3:L66" si="0">IF(C3 &lt; 5.7, "Normal", IF(C3 &lt; 6.4, "Prediabetes", "Diabetes"))</f>
        <v>Prediabetes</v>
      </c>
      <c r="M3" t="s">
        <v>10508</v>
      </c>
      <c r="N3">
        <f>COUNTIF(A2:A2336,"?")</f>
        <v>0</v>
      </c>
      <c r="O3">
        <f>COUNTIF(B2:B2336,"?")</f>
        <v>0</v>
      </c>
      <c r="P3">
        <f>COUNTIF(C2:C2336,"?")</f>
        <v>0</v>
      </c>
      <c r="Q3">
        <f>COUNTIF(D2:D2336,"?")</f>
        <v>0</v>
      </c>
      <c r="R3">
        <f>COUNTIF(E2:E2336,"?")</f>
        <v>0</v>
      </c>
      <c r="S3">
        <f>COUNTIF(F2:F2336,"?")</f>
        <v>0</v>
      </c>
      <c r="T3">
        <f>COUNTIF(G2:G2336,"?")</f>
        <v>0</v>
      </c>
      <c r="U3">
        <f>COUNTIF(J2:J2336,"?")</f>
        <v>2</v>
      </c>
    </row>
    <row r="4" spans="1:21" x14ac:dyDescent="0.25">
      <c r="A4" t="s">
        <v>2370</v>
      </c>
      <c r="B4">
        <v>34.484999999999999</v>
      </c>
      <c r="C4">
        <v>11.87</v>
      </c>
      <c r="D4" t="s">
        <v>2382</v>
      </c>
      <c r="E4" t="s">
        <v>2380</v>
      </c>
      <c r="F4" t="s">
        <v>2380</v>
      </c>
      <c r="G4">
        <v>2</v>
      </c>
      <c r="H4">
        <v>2</v>
      </c>
      <c r="I4" t="s">
        <v>2382</v>
      </c>
      <c r="J4" t="s">
        <v>2382</v>
      </c>
      <c r="K4" t="str">
        <f>IF(B4&lt;18.5, "Underweight", IF(B4&lt;=24.9, "Healthy Weight", IF(B4&lt;=29.9, "Overweight", "Obesity")))</f>
        <v>Obesity</v>
      </c>
      <c r="L4" t="str">
        <f t="shared" si="0"/>
        <v>Diabetes</v>
      </c>
      <c r="M4" t="s">
        <v>10506</v>
      </c>
      <c r="N4" s="17" t="s">
        <v>4723</v>
      </c>
      <c r="O4" s="17"/>
      <c r="P4" s="17"/>
      <c r="Q4" s="17"/>
    </row>
    <row r="5" spans="1:21" x14ac:dyDescent="0.25">
      <c r="A5" t="s">
        <v>2369</v>
      </c>
      <c r="B5">
        <v>38.094999999999999</v>
      </c>
      <c r="C5">
        <v>6.05</v>
      </c>
      <c r="D5" t="s">
        <v>2380</v>
      </c>
      <c r="E5" t="s">
        <v>2380</v>
      </c>
      <c r="F5" t="s">
        <v>2380</v>
      </c>
      <c r="G5" t="s">
        <v>2381</v>
      </c>
      <c r="H5">
        <v>0</v>
      </c>
      <c r="I5" t="s">
        <v>2382</v>
      </c>
      <c r="J5" t="s">
        <v>2382</v>
      </c>
      <c r="K5" t="str">
        <f>IF(B5&lt;18.5, "Underweight", IF(B5&lt;=24.9, "Healthy Weight", IF(B5&lt;=29.9, "Overweight", "Obesity")))</f>
        <v>Obesity</v>
      </c>
      <c r="L5" t="str">
        <f t="shared" si="0"/>
        <v>Prediabetes</v>
      </c>
      <c r="M5" t="s">
        <v>10508</v>
      </c>
      <c r="N5" s="18" t="str" cm="1">
        <f t="array" ref="N5">INDEX(J2:J2336,MODE(MATCH(J2:J2336,J2:J2336,0)))</f>
        <v>No</v>
      </c>
      <c r="O5" s="18"/>
      <c r="P5" s="18"/>
      <c r="Q5" s="18"/>
    </row>
    <row r="6" spans="1:21" x14ac:dyDescent="0.25">
      <c r="A6" t="s">
        <v>2368</v>
      </c>
      <c r="B6">
        <v>35.53</v>
      </c>
      <c r="C6">
        <v>5.45</v>
      </c>
      <c r="D6" t="s">
        <v>2380</v>
      </c>
      <c r="E6" t="s">
        <v>2380</v>
      </c>
      <c r="F6" t="s">
        <v>2380</v>
      </c>
      <c r="G6" t="s">
        <v>2381</v>
      </c>
      <c r="H6">
        <v>0</v>
      </c>
      <c r="I6" t="s">
        <v>2382</v>
      </c>
      <c r="J6" t="s">
        <v>2382</v>
      </c>
      <c r="K6" t="str">
        <f>IF(B6&lt;18.5, "Underweight", IF(B6&lt;=24.9, "Healthy Weight", IF(B6&lt;=29.9, "Overweight", "Obesity")))</f>
        <v>Obesity</v>
      </c>
      <c r="L6" t="str">
        <f t="shared" si="0"/>
        <v>Normal</v>
      </c>
      <c r="M6" t="s">
        <v>10507</v>
      </c>
    </row>
    <row r="7" spans="1:21" x14ac:dyDescent="0.25">
      <c r="A7" t="s">
        <v>2367</v>
      </c>
      <c r="B7">
        <v>32.799999999999997</v>
      </c>
      <c r="C7">
        <v>6.59</v>
      </c>
      <c r="D7" t="s">
        <v>2380</v>
      </c>
      <c r="E7" t="s">
        <v>2380</v>
      </c>
      <c r="F7" t="s">
        <v>2380</v>
      </c>
      <c r="G7" t="s">
        <v>2381</v>
      </c>
      <c r="H7">
        <v>0</v>
      </c>
      <c r="I7" t="s">
        <v>2382</v>
      </c>
      <c r="J7" t="s">
        <v>2382</v>
      </c>
      <c r="K7" t="str">
        <f>IF(B7&lt;18.5, "Underweight", IF(B7&lt;=24.9, "Healthy Weight", IF(B7&lt;=29.9, "Overweight", "Obesity")))</f>
        <v>Obesity</v>
      </c>
      <c r="L7" t="str">
        <f t="shared" si="0"/>
        <v>Diabetes</v>
      </c>
      <c r="M7" t="s">
        <v>10506</v>
      </c>
      <c r="N7" s="7" t="s">
        <v>2383</v>
      </c>
      <c r="O7" s="8">
        <f>COUNTIF(J2:J2336,J2)</f>
        <v>488</v>
      </c>
    </row>
    <row r="8" spans="1:21" x14ac:dyDescent="0.25">
      <c r="A8" t="s">
        <v>2366</v>
      </c>
      <c r="B8">
        <v>36.4</v>
      </c>
      <c r="C8">
        <v>6.07</v>
      </c>
      <c r="D8" t="s">
        <v>2380</v>
      </c>
      <c r="E8" t="s">
        <v>2380</v>
      </c>
      <c r="F8" t="s">
        <v>2380</v>
      </c>
      <c r="G8" t="s">
        <v>2381</v>
      </c>
      <c r="H8">
        <v>0</v>
      </c>
      <c r="I8" t="s">
        <v>2382</v>
      </c>
      <c r="J8" t="s">
        <v>2382</v>
      </c>
      <c r="K8" t="str">
        <f>IF(B8&lt;18.5, "Underweight", IF(B8&lt;=24.9, "Healthy Weight", IF(B8&lt;=29.9, "Overweight", "Obesity")))</f>
        <v>Obesity</v>
      </c>
      <c r="L8" t="str">
        <f t="shared" si="0"/>
        <v>Prediabetes</v>
      </c>
      <c r="M8" t="s">
        <v>10508</v>
      </c>
      <c r="N8" s="7" t="s">
        <v>2380</v>
      </c>
      <c r="O8" s="8">
        <f>COUNTIF(J2:J2336,J187)</f>
        <v>1845</v>
      </c>
    </row>
    <row r="9" spans="1:21" x14ac:dyDescent="0.25">
      <c r="A9" t="s">
        <v>2365</v>
      </c>
      <c r="B9">
        <v>36.96</v>
      </c>
      <c r="C9">
        <v>7.93</v>
      </c>
      <c r="D9" t="s">
        <v>2380</v>
      </c>
      <c r="E9" t="s">
        <v>2380</v>
      </c>
      <c r="F9" t="s">
        <v>2380</v>
      </c>
      <c r="G9">
        <v>3</v>
      </c>
      <c r="H9">
        <v>3</v>
      </c>
      <c r="I9" t="s">
        <v>2382</v>
      </c>
      <c r="J9" t="s">
        <v>2382</v>
      </c>
      <c r="K9" t="str">
        <f>IF(B9&lt;18.5, "Underweight", IF(B9&lt;=24.9, "Healthy Weight", IF(B9&lt;=29.9, "Overweight", "Obesity")))</f>
        <v>Obesity</v>
      </c>
      <c r="L9" t="str">
        <f t="shared" si="0"/>
        <v>Diabetes</v>
      </c>
      <c r="M9" t="s">
        <v>10506</v>
      </c>
      <c r="O9" s="9">
        <f>SUM(O7:O8)</f>
        <v>2333</v>
      </c>
    </row>
    <row r="10" spans="1:21" x14ac:dyDescent="0.25">
      <c r="A10" t="s">
        <v>2364</v>
      </c>
      <c r="B10">
        <v>41.14</v>
      </c>
      <c r="C10">
        <v>9.58</v>
      </c>
      <c r="D10" t="s">
        <v>2382</v>
      </c>
      <c r="E10" t="s">
        <v>2380</v>
      </c>
      <c r="F10" t="s">
        <v>2383</v>
      </c>
      <c r="G10">
        <v>1</v>
      </c>
      <c r="H10">
        <v>1</v>
      </c>
      <c r="I10" t="s">
        <v>2382</v>
      </c>
      <c r="J10" t="s">
        <v>2382</v>
      </c>
      <c r="K10" t="str">
        <f>IF(B10&lt;18.5, "Underweight", IF(B10&lt;=24.9, "Healthy Weight", IF(B10&lt;=29.9, "Overweight", "Obesity")))</f>
        <v>Obesity</v>
      </c>
      <c r="L10" t="str">
        <f t="shared" si="0"/>
        <v>Diabetes</v>
      </c>
      <c r="M10" t="s">
        <v>10506</v>
      </c>
    </row>
    <row r="11" spans="1:21" x14ac:dyDescent="0.25">
      <c r="A11" t="s">
        <v>2363</v>
      </c>
      <c r="B11">
        <v>38.06</v>
      </c>
      <c r="C11">
        <v>10.79</v>
      </c>
      <c r="D11" t="s">
        <v>2380</v>
      </c>
      <c r="E11" t="s">
        <v>2380</v>
      </c>
      <c r="F11" t="s">
        <v>2380</v>
      </c>
      <c r="G11" t="s">
        <v>2381</v>
      </c>
      <c r="H11">
        <v>0</v>
      </c>
      <c r="I11" t="s">
        <v>2382</v>
      </c>
      <c r="J11" t="s">
        <v>2382</v>
      </c>
      <c r="K11" t="str">
        <f>IF(B11&lt;18.5, "Underweight", IF(B11&lt;=24.9, "Healthy Weight", IF(B11&lt;=29.9, "Overweight", "Obesity")))</f>
        <v>Obesity</v>
      </c>
      <c r="L11" t="str">
        <f t="shared" si="0"/>
        <v>Diabetes</v>
      </c>
      <c r="M11" t="s">
        <v>10506</v>
      </c>
    </row>
    <row r="12" spans="1:21" x14ac:dyDescent="0.25">
      <c r="A12" t="s">
        <v>2362</v>
      </c>
      <c r="B12">
        <v>37.700000000000003</v>
      </c>
      <c r="C12">
        <v>5.96</v>
      </c>
      <c r="D12" t="s">
        <v>2382</v>
      </c>
      <c r="E12" t="s">
        <v>2380</v>
      </c>
      <c r="F12" t="s">
        <v>2380</v>
      </c>
      <c r="G12">
        <v>2</v>
      </c>
      <c r="H12">
        <v>2</v>
      </c>
      <c r="I12" t="s">
        <v>2382</v>
      </c>
      <c r="J12" t="s">
        <v>2382</v>
      </c>
      <c r="K12" t="str">
        <f>IF(B12&lt;18.5, "Underweight", IF(B12&lt;=24.9, "Healthy Weight", IF(B12&lt;=29.9, "Overweight", "Obesity")))</f>
        <v>Obesity</v>
      </c>
      <c r="L12" t="str">
        <f t="shared" si="0"/>
        <v>Prediabetes</v>
      </c>
      <c r="M12" t="s">
        <v>10508</v>
      </c>
      <c r="N12" s="7" t="s">
        <v>10467</v>
      </c>
      <c r="O12" s="8">
        <f>COUNTIF(F2:F2336,$F$2315)</f>
        <v>391</v>
      </c>
    </row>
    <row r="13" spans="1:21" x14ac:dyDescent="0.25">
      <c r="A13" t="s">
        <v>2361</v>
      </c>
      <c r="B13">
        <v>42.13</v>
      </c>
      <c r="C13">
        <v>11.9</v>
      </c>
      <c r="D13" t="s">
        <v>2380</v>
      </c>
      <c r="E13" t="s">
        <v>2380</v>
      </c>
      <c r="F13" t="s">
        <v>2380</v>
      </c>
      <c r="G13" t="s">
        <v>2381</v>
      </c>
      <c r="H13">
        <v>0</v>
      </c>
      <c r="I13" t="s">
        <v>2382</v>
      </c>
      <c r="J13" t="s">
        <v>2382</v>
      </c>
      <c r="K13" t="str">
        <f>IF(B13&lt;18.5, "Underweight", IF(B13&lt;=24.9, "Healthy Weight", IF(B13&lt;=29.9, "Overweight", "Obesity")))</f>
        <v>Obesity</v>
      </c>
      <c r="L13" t="str">
        <f t="shared" si="0"/>
        <v>Diabetes</v>
      </c>
      <c r="M13" t="s">
        <v>10506</v>
      </c>
      <c r="N13" s="7" t="s">
        <v>10468</v>
      </c>
      <c r="O13" s="8">
        <f>COUNTIF(K2:K2336,K4)</f>
        <v>1234</v>
      </c>
    </row>
    <row r="14" spans="1:21" x14ac:dyDescent="0.25">
      <c r="A14" t="s">
        <v>2360</v>
      </c>
      <c r="B14">
        <v>40.92</v>
      </c>
      <c r="C14">
        <v>8.41</v>
      </c>
      <c r="D14" t="s">
        <v>2380</v>
      </c>
      <c r="E14" t="s">
        <v>2380</v>
      </c>
      <c r="F14" t="s">
        <v>2380</v>
      </c>
      <c r="G14" t="s">
        <v>2381</v>
      </c>
      <c r="H14">
        <v>0</v>
      </c>
      <c r="I14" t="s">
        <v>2382</v>
      </c>
      <c r="J14" t="s">
        <v>2382</v>
      </c>
      <c r="K14" t="str">
        <f>IF(B14&lt;18.5, "Underweight", IF(B14&lt;=24.9, "Healthy Weight", IF(B14&lt;=29.9, "Overweight", "Obesity")))</f>
        <v>Obesity</v>
      </c>
      <c r="L14" t="str">
        <f t="shared" si="0"/>
        <v>Diabetes</v>
      </c>
      <c r="M14" t="s">
        <v>10506</v>
      </c>
      <c r="N14" s="7" t="s">
        <v>10469</v>
      </c>
      <c r="O14" s="8">
        <f>COUNTIF(M2:M2336,M2)</f>
        <v>798</v>
      </c>
    </row>
    <row r="15" spans="1:21" x14ac:dyDescent="0.25">
      <c r="A15" t="s">
        <v>2359</v>
      </c>
      <c r="B15">
        <v>40.564999999999998</v>
      </c>
      <c r="C15">
        <v>7.02</v>
      </c>
      <c r="D15" t="s">
        <v>2380</v>
      </c>
      <c r="E15" t="s">
        <v>2380</v>
      </c>
      <c r="F15" t="s">
        <v>2380</v>
      </c>
      <c r="G15" t="s">
        <v>2381</v>
      </c>
      <c r="H15">
        <v>0</v>
      </c>
      <c r="I15" t="s">
        <v>2382</v>
      </c>
      <c r="J15" t="s">
        <v>2382</v>
      </c>
      <c r="K15" t="str">
        <f>IF(B15&lt;18.5, "Underweight", IF(B15&lt;=24.9, "Healthy Weight", IF(B15&lt;=29.9, "Overweight", "Obesity")))</f>
        <v>Obesity</v>
      </c>
      <c r="L15" t="str">
        <f t="shared" si="0"/>
        <v>Diabetes</v>
      </c>
      <c r="M15" t="s">
        <v>10506</v>
      </c>
      <c r="N15" s="7" t="s">
        <v>10470</v>
      </c>
      <c r="O15" s="8">
        <f>COUNTIFS(K2:K2336,K2,D2:D2336,D4)</f>
        <v>497</v>
      </c>
    </row>
    <row r="16" spans="1:21" x14ac:dyDescent="0.25">
      <c r="A16" t="s">
        <v>2358</v>
      </c>
      <c r="B16">
        <v>36.384999999999998</v>
      </c>
      <c r="C16">
        <v>7.59</v>
      </c>
      <c r="D16" t="s">
        <v>2382</v>
      </c>
      <c r="E16" t="s">
        <v>2380</v>
      </c>
      <c r="F16" t="s">
        <v>2380</v>
      </c>
      <c r="G16">
        <v>2</v>
      </c>
      <c r="H16">
        <v>2</v>
      </c>
      <c r="I16" t="s">
        <v>2382</v>
      </c>
      <c r="J16" t="s">
        <v>2382</v>
      </c>
      <c r="K16" t="str">
        <f>IF(B16&lt;18.5, "Underweight", IF(B16&lt;=24.9, "Healthy Weight", IF(B16&lt;=29.9, "Overweight", "Obesity")))</f>
        <v>Obesity</v>
      </c>
      <c r="L16" t="str">
        <f t="shared" si="0"/>
        <v>Diabetes</v>
      </c>
      <c r="M16" t="s">
        <v>10506</v>
      </c>
      <c r="N16" s="7" t="s">
        <v>10471</v>
      </c>
      <c r="O16" s="8" t="e">
        <f>SUM(#REF!)</f>
        <v>#REF!</v>
      </c>
    </row>
    <row r="17" spans="1:15" x14ac:dyDescent="0.25">
      <c r="A17" t="s">
        <v>2357</v>
      </c>
      <c r="B17">
        <v>39.9</v>
      </c>
      <c r="C17">
        <v>11.32</v>
      </c>
      <c r="D17" t="s">
        <v>2380</v>
      </c>
      <c r="E17" t="s">
        <v>2380</v>
      </c>
      <c r="F17" t="s">
        <v>2380</v>
      </c>
      <c r="G17" t="s">
        <v>2381</v>
      </c>
      <c r="H17">
        <v>0</v>
      </c>
      <c r="I17" t="s">
        <v>2382</v>
      </c>
      <c r="J17" t="s">
        <v>2382</v>
      </c>
      <c r="K17" t="str">
        <f>IF(B17&lt;18.5, "Underweight", IF(B17&lt;=24.9, "Healthy Weight", IF(B17&lt;=29.9, "Overweight", "Obesity")))</f>
        <v>Obesity</v>
      </c>
      <c r="L17" t="str">
        <f t="shared" si="0"/>
        <v>Diabetes</v>
      </c>
      <c r="M17" t="s">
        <v>10506</v>
      </c>
      <c r="N17" s="7" t="s">
        <v>10472</v>
      </c>
      <c r="O17" s="8">
        <f>COUNTIF($E$2:$E$2336,"Yes")/COUNTA($E$2:$E$2336)*100</f>
        <v>6.1670235546038548</v>
      </c>
    </row>
    <row r="18" spans="1:15" x14ac:dyDescent="0.25">
      <c r="A18" t="s">
        <v>2356</v>
      </c>
      <c r="B18">
        <v>33.799999999999997</v>
      </c>
      <c r="C18">
        <v>7.67</v>
      </c>
      <c r="D18" t="s">
        <v>2380</v>
      </c>
      <c r="E18" t="s">
        <v>2380</v>
      </c>
      <c r="F18" t="s">
        <v>2380</v>
      </c>
      <c r="G18">
        <v>3</v>
      </c>
      <c r="H18">
        <v>3</v>
      </c>
      <c r="I18" t="s">
        <v>2382</v>
      </c>
      <c r="J18" t="s">
        <v>2382</v>
      </c>
      <c r="K18" t="str">
        <f>IF(B18&lt;18.5, "Underweight", IF(B18&lt;=24.9, "Healthy Weight", IF(B18&lt;=29.9, "Overweight", "Obesity")))</f>
        <v>Obesity</v>
      </c>
      <c r="L18" t="str">
        <f t="shared" si="0"/>
        <v>Diabetes</v>
      </c>
      <c r="M18" t="s">
        <v>10506</v>
      </c>
      <c r="N18" s="7" t="s">
        <v>10473</v>
      </c>
      <c r="O18" s="8">
        <f ca="1">AVERAGEIF(J2:J1048576,"yes",(C2:C2336))</f>
        <v>6.6183401639344215</v>
      </c>
    </row>
    <row r="19" spans="1:15" x14ac:dyDescent="0.25">
      <c r="A19" t="s">
        <v>2355</v>
      </c>
      <c r="B19">
        <v>36.765000000000001</v>
      </c>
      <c r="C19">
        <v>7.29</v>
      </c>
      <c r="D19" t="s">
        <v>2382</v>
      </c>
      <c r="E19" t="s">
        <v>2380</v>
      </c>
      <c r="F19" t="s">
        <v>2383</v>
      </c>
      <c r="G19">
        <v>1</v>
      </c>
      <c r="H19">
        <v>1</v>
      </c>
      <c r="I19" t="s">
        <v>2382</v>
      </c>
      <c r="J19" t="s">
        <v>2382</v>
      </c>
      <c r="K19" t="str">
        <f>IF(B19&lt;18.5, "Underweight", IF(B19&lt;=24.9, "Healthy Weight", IF(B19&lt;=29.9, "Overweight", "Obesity")))</f>
        <v>Obesity</v>
      </c>
      <c r="L19" t="str">
        <f t="shared" si="0"/>
        <v>Diabetes</v>
      </c>
      <c r="M19" t="s">
        <v>10506</v>
      </c>
      <c r="N19" s="7" t="s">
        <v>10474</v>
      </c>
      <c r="O19" s="8">
        <f>COUNTIFS(D2:D2336,"yes",E2:E2336,"yes")</f>
        <v>19</v>
      </c>
    </row>
    <row r="20" spans="1:15" x14ac:dyDescent="0.25">
      <c r="A20" t="s">
        <v>2354</v>
      </c>
      <c r="B20">
        <v>36.954999999999998</v>
      </c>
      <c r="C20">
        <v>4.72</v>
      </c>
      <c r="D20" t="s">
        <v>2382</v>
      </c>
      <c r="E20" t="s">
        <v>2380</v>
      </c>
      <c r="F20" t="s">
        <v>2380</v>
      </c>
      <c r="G20">
        <v>1</v>
      </c>
      <c r="H20">
        <v>1</v>
      </c>
      <c r="I20" t="s">
        <v>2382</v>
      </c>
      <c r="J20" t="s">
        <v>2382</v>
      </c>
      <c r="K20" t="str">
        <f>IF(B20&lt;18.5, "Underweight", IF(B20&lt;=24.9, "Healthy Weight", IF(B20&lt;=29.9, "Overweight", "Obesity")))</f>
        <v>Obesity</v>
      </c>
      <c r="L20" t="str">
        <f t="shared" si="0"/>
        <v>Normal</v>
      </c>
      <c r="M20" t="s">
        <v>10507</v>
      </c>
      <c r="N20" s="7" t="s">
        <v>10475</v>
      </c>
      <c r="O20" s="8">
        <f>AVERAGEIFS(B2:B2336,G2:G2336,"&gt;2")</f>
        <v>32.976136363636364</v>
      </c>
    </row>
    <row r="21" spans="1:15" x14ac:dyDescent="0.25">
      <c r="A21" t="s">
        <v>2353</v>
      </c>
      <c r="B21">
        <v>42.9</v>
      </c>
      <c r="C21">
        <v>11.41</v>
      </c>
      <c r="D21" t="s">
        <v>2380</v>
      </c>
      <c r="E21" t="s">
        <v>2380</v>
      </c>
      <c r="F21" t="s">
        <v>2380</v>
      </c>
      <c r="G21" t="s">
        <v>2381</v>
      </c>
      <c r="H21">
        <v>0</v>
      </c>
      <c r="I21" t="s">
        <v>2382</v>
      </c>
      <c r="J21" t="s">
        <v>2382</v>
      </c>
      <c r="K21" t="str">
        <f>IF(B21&lt;18.5, "Underweight", IF(B21&lt;=24.9, "Healthy Weight", IF(B21&lt;=29.9, "Overweight", "Obesity")))</f>
        <v>Obesity</v>
      </c>
      <c r="L21" t="str">
        <f t="shared" si="0"/>
        <v>Diabetes</v>
      </c>
      <c r="M21" t="s">
        <v>10506</v>
      </c>
    </row>
    <row r="22" spans="1:15" x14ac:dyDescent="0.25">
      <c r="A22" t="s">
        <v>2352</v>
      </c>
      <c r="B22">
        <v>36.299999999999997</v>
      </c>
      <c r="C22">
        <v>11.5</v>
      </c>
      <c r="D22" t="s">
        <v>2382</v>
      </c>
      <c r="E22" t="s">
        <v>2380</v>
      </c>
      <c r="F22" t="s">
        <v>2380</v>
      </c>
      <c r="G22">
        <v>2</v>
      </c>
      <c r="H22">
        <v>2</v>
      </c>
      <c r="I22" t="s">
        <v>2382</v>
      </c>
      <c r="J22" t="s">
        <v>2382</v>
      </c>
      <c r="K22" t="str">
        <f>IF(B22&lt;18.5, "Underweight", IF(B22&lt;=24.9, "Healthy Weight", IF(B22&lt;=29.9, "Overweight", "Obesity")))</f>
        <v>Obesity</v>
      </c>
      <c r="L22" t="str">
        <f t="shared" si="0"/>
        <v>Diabetes</v>
      </c>
      <c r="M22" t="s">
        <v>10506</v>
      </c>
    </row>
    <row r="23" spans="1:15" x14ac:dyDescent="0.25">
      <c r="A23" t="s">
        <v>2351</v>
      </c>
      <c r="B23">
        <v>32.200000000000003</v>
      </c>
      <c r="C23">
        <v>6.22</v>
      </c>
      <c r="D23" t="s">
        <v>2382</v>
      </c>
      <c r="E23" t="s">
        <v>2380</v>
      </c>
      <c r="F23" t="s">
        <v>2380</v>
      </c>
      <c r="G23">
        <v>2</v>
      </c>
      <c r="H23">
        <v>2</v>
      </c>
      <c r="I23" t="s">
        <v>2382</v>
      </c>
      <c r="J23" t="s">
        <v>2382</v>
      </c>
      <c r="K23" t="str">
        <f>IF(B23&lt;18.5, "Underweight", IF(B23&lt;=24.9, "Healthy Weight", IF(B23&lt;=29.9, "Overweight", "Obesity")))</f>
        <v>Obesity</v>
      </c>
      <c r="L23" t="str">
        <f t="shared" si="0"/>
        <v>Prediabetes</v>
      </c>
      <c r="M23" t="s">
        <v>10508</v>
      </c>
    </row>
    <row r="24" spans="1:15" x14ac:dyDescent="0.25">
      <c r="A24" t="s">
        <v>2350</v>
      </c>
      <c r="B24">
        <v>31.3</v>
      </c>
      <c r="C24">
        <v>11.38</v>
      </c>
      <c r="D24" t="s">
        <v>2380</v>
      </c>
      <c r="E24" t="s">
        <v>2380</v>
      </c>
      <c r="F24" t="s">
        <v>2380</v>
      </c>
      <c r="G24">
        <v>3</v>
      </c>
      <c r="H24">
        <v>3</v>
      </c>
      <c r="I24" t="s">
        <v>2382</v>
      </c>
      <c r="J24" t="s">
        <v>2382</v>
      </c>
      <c r="K24" t="str">
        <f>IF(B24&lt;18.5, "Underweight", IF(B24&lt;=24.9, "Healthy Weight", IF(B24&lt;=29.9, "Overweight", "Obesity")))</f>
        <v>Obesity</v>
      </c>
      <c r="L24" t="str">
        <f t="shared" si="0"/>
        <v>Diabetes</v>
      </c>
      <c r="M24" t="s">
        <v>10506</v>
      </c>
    </row>
    <row r="25" spans="1:15" x14ac:dyDescent="0.25">
      <c r="A25" t="s">
        <v>2349</v>
      </c>
      <c r="B25">
        <v>41.8</v>
      </c>
      <c r="C25">
        <v>7.89</v>
      </c>
      <c r="D25" t="s">
        <v>2382</v>
      </c>
      <c r="E25" t="s">
        <v>2380</v>
      </c>
      <c r="F25" t="s">
        <v>2380</v>
      </c>
      <c r="G25">
        <v>2</v>
      </c>
      <c r="H25">
        <v>2</v>
      </c>
      <c r="I25" t="s">
        <v>2382</v>
      </c>
      <c r="J25" t="s">
        <v>2382</v>
      </c>
      <c r="K25" t="str">
        <f>IF(B25&lt;18.5, "Underweight", IF(B25&lt;=24.9, "Healthy Weight", IF(B25&lt;=29.9, "Overweight", "Obesity")))</f>
        <v>Obesity</v>
      </c>
      <c r="L25" t="str">
        <f t="shared" si="0"/>
        <v>Diabetes</v>
      </c>
      <c r="M25" t="s">
        <v>10506</v>
      </c>
    </row>
    <row r="26" spans="1:15" x14ac:dyDescent="0.25">
      <c r="A26" t="s">
        <v>2348</v>
      </c>
      <c r="B26">
        <v>35.090000000000003</v>
      </c>
      <c r="C26">
        <v>4.38</v>
      </c>
      <c r="D26" t="s">
        <v>2382</v>
      </c>
      <c r="E26" t="s">
        <v>2380</v>
      </c>
      <c r="F26" t="s">
        <v>2380</v>
      </c>
      <c r="G26">
        <v>2</v>
      </c>
      <c r="H26">
        <v>2</v>
      </c>
      <c r="I26" t="s">
        <v>2382</v>
      </c>
      <c r="J26" t="s">
        <v>2382</v>
      </c>
      <c r="K26" t="str">
        <f>IF(B26&lt;18.5, "Underweight", IF(B26&lt;=24.9, "Healthy Weight", IF(B26&lt;=29.9, "Overweight", "Obesity")))</f>
        <v>Obesity</v>
      </c>
      <c r="L26" t="str">
        <f t="shared" si="0"/>
        <v>Normal</v>
      </c>
      <c r="M26" t="s">
        <v>10507</v>
      </c>
    </row>
    <row r="27" spans="1:15" x14ac:dyDescent="0.25">
      <c r="A27" t="s">
        <v>2347</v>
      </c>
      <c r="B27">
        <v>33.880000000000003</v>
      </c>
      <c r="C27">
        <v>7.01</v>
      </c>
      <c r="D27" t="s">
        <v>2380</v>
      </c>
      <c r="E27" t="s">
        <v>2380</v>
      </c>
      <c r="F27" t="s">
        <v>2380</v>
      </c>
      <c r="G27">
        <v>3</v>
      </c>
      <c r="H27">
        <v>3</v>
      </c>
      <c r="I27" t="s">
        <v>2382</v>
      </c>
      <c r="J27" t="s">
        <v>2382</v>
      </c>
      <c r="K27" t="str">
        <f>IF(B27&lt;18.5, "Underweight", IF(B27&lt;=24.9, "Healthy Weight", IF(B27&lt;=29.9, "Overweight", "Obesity")))</f>
        <v>Obesity</v>
      </c>
      <c r="L27" t="str">
        <f t="shared" si="0"/>
        <v>Diabetes</v>
      </c>
      <c r="M27" t="s">
        <v>10506</v>
      </c>
    </row>
    <row r="28" spans="1:15" x14ac:dyDescent="0.25">
      <c r="A28" t="s">
        <v>2346</v>
      </c>
      <c r="B28">
        <v>30.875</v>
      </c>
      <c r="C28">
        <v>11.88</v>
      </c>
      <c r="D28" t="s">
        <v>2380</v>
      </c>
      <c r="E28" t="s">
        <v>2380</v>
      </c>
      <c r="F28" t="s">
        <v>2380</v>
      </c>
      <c r="G28" t="s">
        <v>2381</v>
      </c>
      <c r="H28">
        <v>0</v>
      </c>
      <c r="I28" t="s">
        <v>2382</v>
      </c>
      <c r="J28" t="s">
        <v>2382</v>
      </c>
      <c r="K28" t="str">
        <f>IF(B28&lt;18.5, "Underweight", IF(B28&lt;=24.9, "Healthy Weight", IF(B28&lt;=29.9, "Overweight", "Obesity")))</f>
        <v>Obesity</v>
      </c>
      <c r="L28" t="str">
        <f t="shared" si="0"/>
        <v>Diabetes</v>
      </c>
      <c r="M28" t="s">
        <v>10506</v>
      </c>
    </row>
    <row r="29" spans="1:15" x14ac:dyDescent="0.25">
      <c r="A29" t="s">
        <v>2345</v>
      </c>
      <c r="B29">
        <v>36.86</v>
      </c>
      <c r="C29">
        <v>5.19</v>
      </c>
      <c r="D29" t="s">
        <v>2382</v>
      </c>
      <c r="E29" t="s">
        <v>2380</v>
      </c>
      <c r="F29" t="s">
        <v>2383</v>
      </c>
      <c r="G29">
        <v>1</v>
      </c>
      <c r="H29">
        <v>1</v>
      </c>
      <c r="I29" t="s">
        <v>2382</v>
      </c>
      <c r="J29" t="s">
        <v>2382</v>
      </c>
      <c r="K29" t="str">
        <f>IF(B29&lt;18.5, "Underweight", IF(B29&lt;=24.9, "Healthy Weight", IF(B29&lt;=29.9, "Overweight", "Obesity")))</f>
        <v>Obesity</v>
      </c>
      <c r="L29" t="str">
        <f t="shared" si="0"/>
        <v>Normal</v>
      </c>
      <c r="M29" t="s">
        <v>10507</v>
      </c>
    </row>
    <row r="30" spans="1:15" x14ac:dyDescent="0.25">
      <c r="A30" t="s">
        <v>2344</v>
      </c>
      <c r="B30">
        <v>35.86</v>
      </c>
      <c r="C30">
        <v>6.74</v>
      </c>
      <c r="D30" t="s">
        <v>2382</v>
      </c>
      <c r="E30" t="s">
        <v>2380</v>
      </c>
      <c r="F30" t="s">
        <v>2380</v>
      </c>
      <c r="G30">
        <v>2</v>
      </c>
      <c r="H30">
        <v>2</v>
      </c>
      <c r="I30" t="s">
        <v>2382</v>
      </c>
      <c r="J30" t="s">
        <v>2382</v>
      </c>
      <c r="K30" t="str">
        <f>IF(B30&lt;18.5, "Underweight", IF(B30&lt;=24.9, "Healthy Weight", IF(B30&lt;=29.9, "Overweight", "Obesity")))</f>
        <v>Obesity</v>
      </c>
      <c r="L30" t="str">
        <f t="shared" si="0"/>
        <v>Diabetes</v>
      </c>
      <c r="M30" t="s">
        <v>10506</v>
      </c>
    </row>
    <row r="31" spans="1:15" x14ac:dyDescent="0.25">
      <c r="A31" t="s">
        <v>2343</v>
      </c>
      <c r="B31">
        <v>37.049999999999997</v>
      </c>
      <c r="C31">
        <v>8.44</v>
      </c>
      <c r="D31" t="s">
        <v>2380</v>
      </c>
      <c r="E31" t="s">
        <v>2380</v>
      </c>
      <c r="F31" t="s">
        <v>2380</v>
      </c>
      <c r="G31" t="s">
        <v>2381</v>
      </c>
      <c r="H31">
        <v>0</v>
      </c>
      <c r="I31" t="s">
        <v>2382</v>
      </c>
      <c r="J31" t="s">
        <v>2382</v>
      </c>
      <c r="K31" t="str">
        <f>IF(B31&lt;18.5, "Underweight", IF(B31&lt;=24.9, "Healthy Weight", IF(B31&lt;=29.9, "Overweight", "Obesity")))</f>
        <v>Obesity</v>
      </c>
      <c r="L31" t="str">
        <f t="shared" si="0"/>
        <v>Diabetes</v>
      </c>
      <c r="M31" t="s">
        <v>10506</v>
      </c>
    </row>
    <row r="32" spans="1:15" x14ac:dyDescent="0.25">
      <c r="A32" t="s">
        <v>2342</v>
      </c>
      <c r="B32">
        <v>43.89</v>
      </c>
      <c r="C32">
        <v>8.7100000000000009</v>
      </c>
      <c r="D32" t="s">
        <v>2380</v>
      </c>
      <c r="E32" t="s">
        <v>2380</v>
      </c>
      <c r="F32" t="s">
        <v>2380</v>
      </c>
      <c r="G32" t="s">
        <v>2381</v>
      </c>
      <c r="H32">
        <v>0</v>
      </c>
      <c r="I32" t="s">
        <v>2382</v>
      </c>
      <c r="J32" t="s">
        <v>2382</v>
      </c>
      <c r="K32" t="str">
        <f>IF(B32&lt;18.5, "Underweight", IF(B32&lt;=24.9, "Healthy Weight", IF(B32&lt;=29.9, "Overweight", "Obesity")))</f>
        <v>Obesity</v>
      </c>
      <c r="L32" t="str">
        <f t="shared" si="0"/>
        <v>Diabetes</v>
      </c>
      <c r="M32" t="s">
        <v>10506</v>
      </c>
    </row>
    <row r="33" spans="1:13" x14ac:dyDescent="0.25">
      <c r="A33" t="s">
        <v>2341</v>
      </c>
      <c r="B33">
        <v>42.35</v>
      </c>
      <c r="C33">
        <v>5.08</v>
      </c>
      <c r="D33" t="s">
        <v>2382</v>
      </c>
      <c r="E33" t="s">
        <v>2380</v>
      </c>
      <c r="F33" t="s">
        <v>2380</v>
      </c>
      <c r="G33" t="s">
        <v>2381</v>
      </c>
      <c r="H33">
        <v>0</v>
      </c>
      <c r="I33" t="s">
        <v>2382</v>
      </c>
      <c r="J33" t="s">
        <v>2382</v>
      </c>
      <c r="K33" t="str">
        <f>IF(B33&lt;18.5, "Underweight", IF(B33&lt;=24.9, "Healthy Weight", IF(B33&lt;=29.9, "Overweight", "Obesity")))</f>
        <v>Obesity</v>
      </c>
      <c r="L33" t="str">
        <f t="shared" si="0"/>
        <v>Normal</v>
      </c>
      <c r="M33" t="s">
        <v>10507</v>
      </c>
    </row>
    <row r="34" spans="1:13" x14ac:dyDescent="0.25">
      <c r="A34" t="s">
        <v>2340</v>
      </c>
      <c r="B34">
        <v>31.35</v>
      </c>
      <c r="C34">
        <v>6.86</v>
      </c>
      <c r="D34" t="s">
        <v>2380</v>
      </c>
      <c r="E34" t="s">
        <v>2380</v>
      </c>
      <c r="F34" t="s">
        <v>2380</v>
      </c>
      <c r="G34" t="s">
        <v>2381</v>
      </c>
      <c r="H34">
        <v>0</v>
      </c>
      <c r="I34" t="s">
        <v>2382</v>
      </c>
      <c r="J34" t="s">
        <v>2382</v>
      </c>
      <c r="K34" t="str">
        <f>IF(B34&lt;18.5, "Underweight", IF(B34&lt;=24.9, "Healthy Weight", IF(B34&lt;=29.9, "Overweight", "Obesity")))</f>
        <v>Obesity</v>
      </c>
      <c r="L34" t="str">
        <f t="shared" si="0"/>
        <v>Diabetes</v>
      </c>
      <c r="M34" t="s">
        <v>10506</v>
      </c>
    </row>
    <row r="35" spans="1:13" x14ac:dyDescent="0.25">
      <c r="A35" t="s">
        <v>2339</v>
      </c>
      <c r="B35">
        <v>47.6</v>
      </c>
      <c r="C35">
        <v>5.95</v>
      </c>
      <c r="D35" t="s">
        <v>2382</v>
      </c>
      <c r="E35" t="s">
        <v>2380</v>
      </c>
      <c r="F35" t="s">
        <v>2380</v>
      </c>
      <c r="G35" t="s">
        <v>2381</v>
      </c>
      <c r="H35">
        <v>0</v>
      </c>
      <c r="I35" t="s">
        <v>2382</v>
      </c>
      <c r="J35" t="s">
        <v>2382</v>
      </c>
      <c r="K35" t="str">
        <f>IF(B35&lt;18.5, "Underweight", IF(B35&lt;=24.9, "Healthy Weight", IF(B35&lt;=29.9, "Overweight", "Obesity")))</f>
        <v>Obesity</v>
      </c>
      <c r="L35" t="str">
        <f t="shared" si="0"/>
        <v>Prediabetes</v>
      </c>
      <c r="M35" t="s">
        <v>10508</v>
      </c>
    </row>
    <row r="36" spans="1:13" x14ac:dyDescent="0.25">
      <c r="A36" t="s">
        <v>2338</v>
      </c>
      <c r="B36">
        <v>46.2</v>
      </c>
      <c r="C36">
        <v>6.09</v>
      </c>
      <c r="D36" t="s">
        <v>2380</v>
      </c>
      <c r="E36" t="s">
        <v>2380</v>
      </c>
      <c r="F36" t="s">
        <v>2383</v>
      </c>
      <c r="G36">
        <v>1</v>
      </c>
      <c r="H36">
        <v>1</v>
      </c>
      <c r="I36" t="s">
        <v>2382</v>
      </c>
      <c r="J36" t="s">
        <v>2382</v>
      </c>
      <c r="K36" t="str">
        <f>IF(B36&lt;18.5, "Underweight", IF(B36&lt;=24.9, "Healthy Weight", IF(B36&lt;=29.9, "Overweight", "Obesity")))</f>
        <v>Obesity</v>
      </c>
      <c r="L36" t="str">
        <f t="shared" si="0"/>
        <v>Prediabetes</v>
      </c>
      <c r="M36" t="s">
        <v>10508</v>
      </c>
    </row>
    <row r="37" spans="1:13" x14ac:dyDescent="0.25">
      <c r="A37" t="s">
        <v>2337</v>
      </c>
      <c r="B37">
        <v>32.015000000000001</v>
      </c>
      <c r="C37">
        <v>11.75</v>
      </c>
      <c r="D37" t="s">
        <v>2380</v>
      </c>
      <c r="E37" t="s">
        <v>2380</v>
      </c>
      <c r="F37" t="s">
        <v>2380</v>
      </c>
      <c r="G37" t="s">
        <v>2381</v>
      </c>
      <c r="H37">
        <v>0</v>
      </c>
      <c r="I37" t="s">
        <v>2382</v>
      </c>
      <c r="J37" t="s">
        <v>2382</v>
      </c>
      <c r="K37" t="str">
        <f>IF(B37&lt;18.5, "Underweight", IF(B37&lt;=24.9, "Healthy Weight", IF(B37&lt;=29.9, "Overweight", "Obesity")))</f>
        <v>Obesity</v>
      </c>
      <c r="L37" t="str">
        <f t="shared" si="0"/>
        <v>Diabetes</v>
      </c>
      <c r="M37" t="s">
        <v>10506</v>
      </c>
    </row>
    <row r="38" spans="1:13" x14ac:dyDescent="0.25">
      <c r="A38" t="s">
        <v>2336</v>
      </c>
      <c r="B38">
        <v>40.564999999999998</v>
      </c>
      <c r="C38">
        <v>7.37</v>
      </c>
      <c r="D38" t="s">
        <v>2380</v>
      </c>
      <c r="E38" t="s">
        <v>2380</v>
      </c>
      <c r="F38" t="s">
        <v>2380</v>
      </c>
      <c r="G38" t="s">
        <v>2381</v>
      </c>
      <c r="H38">
        <v>0</v>
      </c>
      <c r="I38" t="s">
        <v>2382</v>
      </c>
      <c r="J38" t="s">
        <v>2382</v>
      </c>
      <c r="K38" t="str">
        <f>IF(B38&lt;18.5, "Underweight", IF(B38&lt;=24.9, "Healthy Weight", IF(B38&lt;=29.9, "Overweight", "Obesity")))</f>
        <v>Obesity</v>
      </c>
      <c r="L38" t="str">
        <f t="shared" si="0"/>
        <v>Diabetes</v>
      </c>
      <c r="M38" t="s">
        <v>10506</v>
      </c>
    </row>
    <row r="39" spans="1:13" x14ac:dyDescent="0.25">
      <c r="A39" t="s">
        <v>2335</v>
      </c>
      <c r="B39">
        <v>32.450000000000003</v>
      </c>
      <c r="C39">
        <v>11.91</v>
      </c>
      <c r="D39" t="s">
        <v>2380</v>
      </c>
      <c r="E39" t="s">
        <v>2380</v>
      </c>
      <c r="F39" t="s">
        <v>2380</v>
      </c>
      <c r="G39" t="s">
        <v>2381</v>
      </c>
      <c r="H39">
        <v>0</v>
      </c>
      <c r="I39" t="s">
        <v>2382</v>
      </c>
      <c r="J39" t="s">
        <v>2382</v>
      </c>
      <c r="K39" t="str">
        <f>IF(B39&lt;18.5, "Underweight", IF(B39&lt;=24.9, "Healthy Weight", IF(B39&lt;=29.9, "Overweight", "Obesity")))</f>
        <v>Obesity</v>
      </c>
      <c r="L39" t="str">
        <f t="shared" si="0"/>
        <v>Diabetes</v>
      </c>
      <c r="M39" t="s">
        <v>10506</v>
      </c>
    </row>
    <row r="40" spans="1:13" x14ac:dyDescent="0.25">
      <c r="A40" t="s">
        <v>2334</v>
      </c>
      <c r="B40">
        <v>34.96</v>
      </c>
      <c r="C40">
        <v>6.52</v>
      </c>
      <c r="D40" t="s">
        <v>2380</v>
      </c>
      <c r="E40" t="s">
        <v>2380</v>
      </c>
      <c r="F40" t="s">
        <v>2380</v>
      </c>
      <c r="G40" t="s">
        <v>2381</v>
      </c>
      <c r="H40">
        <v>0</v>
      </c>
      <c r="I40" t="s">
        <v>2382</v>
      </c>
      <c r="J40" t="s">
        <v>2382</v>
      </c>
      <c r="K40" t="str">
        <f>IF(B40&lt;18.5, "Underweight", IF(B40&lt;=24.9, "Healthy Weight", IF(B40&lt;=29.9, "Overweight", "Obesity")))</f>
        <v>Obesity</v>
      </c>
      <c r="L40" t="str">
        <f t="shared" si="0"/>
        <v>Diabetes</v>
      </c>
      <c r="M40" t="s">
        <v>10506</v>
      </c>
    </row>
    <row r="41" spans="1:13" x14ac:dyDescent="0.25">
      <c r="A41" t="s">
        <v>2333</v>
      </c>
      <c r="B41">
        <v>35.5</v>
      </c>
      <c r="C41">
        <v>5.14</v>
      </c>
      <c r="D41" t="s">
        <v>2380</v>
      </c>
      <c r="E41" t="s">
        <v>2380</v>
      </c>
      <c r="F41" t="s">
        <v>2383</v>
      </c>
      <c r="G41">
        <v>1</v>
      </c>
      <c r="H41">
        <v>1</v>
      </c>
      <c r="I41" t="s">
        <v>2382</v>
      </c>
      <c r="J41" t="s">
        <v>2382</v>
      </c>
      <c r="K41" t="str">
        <f>IF(B41&lt;18.5, "Underweight", IF(B41&lt;=24.9, "Healthy Weight", IF(B41&lt;=29.9, "Overweight", "Obesity")))</f>
        <v>Obesity</v>
      </c>
      <c r="L41" t="str">
        <f t="shared" si="0"/>
        <v>Normal</v>
      </c>
      <c r="M41" t="s">
        <v>10507</v>
      </c>
    </row>
    <row r="42" spans="1:13" x14ac:dyDescent="0.25">
      <c r="A42" t="s">
        <v>2332</v>
      </c>
      <c r="B42">
        <v>52.58</v>
      </c>
      <c r="C42">
        <v>4.1900000000000004</v>
      </c>
      <c r="D42" t="s">
        <v>2380</v>
      </c>
      <c r="E42" t="s">
        <v>2382</v>
      </c>
      <c r="F42" t="s">
        <v>2380</v>
      </c>
      <c r="G42">
        <v>1</v>
      </c>
      <c r="H42">
        <v>1</v>
      </c>
      <c r="I42" t="s">
        <v>2382</v>
      </c>
      <c r="J42" t="s">
        <v>2382</v>
      </c>
      <c r="K42" t="str">
        <f>IF(B42&lt;18.5, "Underweight", IF(B42&lt;=24.9, "Healthy Weight", IF(B42&lt;=29.9, "Overweight", "Obesity")))</f>
        <v>Obesity</v>
      </c>
      <c r="L42" t="str">
        <f t="shared" si="0"/>
        <v>Normal</v>
      </c>
      <c r="M42" t="s">
        <v>10507</v>
      </c>
    </row>
    <row r="43" spans="1:13" x14ac:dyDescent="0.25">
      <c r="A43" t="s">
        <v>2331</v>
      </c>
      <c r="B43">
        <v>35.200000000000003</v>
      </c>
      <c r="C43">
        <v>11.68</v>
      </c>
      <c r="D43" t="s">
        <v>2382</v>
      </c>
      <c r="E43" t="s">
        <v>2380</v>
      </c>
      <c r="F43" t="s">
        <v>2380</v>
      </c>
      <c r="G43" t="s">
        <v>2381</v>
      </c>
      <c r="H43">
        <v>0</v>
      </c>
      <c r="I43" t="s">
        <v>2382</v>
      </c>
      <c r="J43" t="s">
        <v>2382</v>
      </c>
      <c r="K43" t="str">
        <f>IF(B43&lt;18.5, "Underweight", IF(B43&lt;=24.9, "Healthy Weight", IF(B43&lt;=29.9, "Overweight", "Obesity")))</f>
        <v>Obesity</v>
      </c>
      <c r="L43" t="str">
        <f t="shared" si="0"/>
        <v>Diabetes</v>
      </c>
      <c r="M43" t="s">
        <v>10506</v>
      </c>
    </row>
    <row r="44" spans="1:13" x14ac:dyDescent="0.25">
      <c r="A44" t="s">
        <v>2330</v>
      </c>
      <c r="B44">
        <v>38.06</v>
      </c>
      <c r="C44">
        <v>6.98</v>
      </c>
      <c r="D44" t="s">
        <v>2380</v>
      </c>
      <c r="E44" t="s">
        <v>2380</v>
      </c>
      <c r="F44" t="s">
        <v>2380</v>
      </c>
      <c r="G44" t="s">
        <v>2381</v>
      </c>
      <c r="H44">
        <v>0</v>
      </c>
      <c r="I44" t="s">
        <v>2382</v>
      </c>
      <c r="J44" t="s">
        <v>2382</v>
      </c>
      <c r="K44" t="str">
        <f>IF(B44&lt;18.5, "Underweight", IF(B44&lt;=24.9, "Healthy Weight", IF(B44&lt;=29.9, "Overweight", "Obesity")))</f>
        <v>Obesity</v>
      </c>
      <c r="L44" t="str">
        <f t="shared" si="0"/>
        <v>Diabetes</v>
      </c>
      <c r="M44" t="s">
        <v>10506</v>
      </c>
    </row>
    <row r="45" spans="1:13" x14ac:dyDescent="0.25">
      <c r="A45" t="s">
        <v>2329</v>
      </c>
      <c r="B45">
        <v>34.21</v>
      </c>
      <c r="C45">
        <v>8.34</v>
      </c>
      <c r="D45" t="s">
        <v>2380</v>
      </c>
      <c r="E45" t="s">
        <v>2380</v>
      </c>
      <c r="F45" t="s">
        <v>2380</v>
      </c>
      <c r="G45" t="s">
        <v>2381</v>
      </c>
      <c r="H45">
        <v>0</v>
      </c>
      <c r="I45" t="s">
        <v>2382</v>
      </c>
      <c r="J45" t="s">
        <v>2382</v>
      </c>
      <c r="K45" t="str">
        <f>IF(B45&lt;18.5, "Underweight", IF(B45&lt;=24.9, "Healthy Weight", IF(B45&lt;=29.9, "Overweight", "Obesity")))</f>
        <v>Obesity</v>
      </c>
      <c r="L45" t="str">
        <f t="shared" si="0"/>
        <v>Diabetes</v>
      </c>
      <c r="M45" t="s">
        <v>10506</v>
      </c>
    </row>
    <row r="46" spans="1:13" x14ac:dyDescent="0.25">
      <c r="A46" t="s">
        <v>2328</v>
      </c>
      <c r="B46">
        <v>38.94</v>
      </c>
      <c r="C46">
        <v>8.49</v>
      </c>
      <c r="D46" t="s">
        <v>2382</v>
      </c>
      <c r="E46" t="s">
        <v>2380</v>
      </c>
      <c r="F46" t="s">
        <v>2380</v>
      </c>
      <c r="G46">
        <v>1</v>
      </c>
      <c r="H46">
        <v>1</v>
      </c>
      <c r="I46" t="s">
        <v>2382</v>
      </c>
      <c r="J46" t="s">
        <v>2382</v>
      </c>
      <c r="K46" t="str">
        <f>IF(B46&lt;18.5, "Underweight", IF(B46&lt;=24.9, "Healthy Weight", IF(B46&lt;=29.9, "Overweight", "Obesity")))</f>
        <v>Obesity</v>
      </c>
      <c r="L46" t="str">
        <f t="shared" si="0"/>
        <v>Diabetes</v>
      </c>
      <c r="M46" t="s">
        <v>10506</v>
      </c>
    </row>
    <row r="47" spans="1:13" x14ac:dyDescent="0.25">
      <c r="A47" t="s">
        <v>2327</v>
      </c>
      <c r="B47">
        <v>30.21</v>
      </c>
      <c r="C47">
        <v>5.34</v>
      </c>
      <c r="D47" t="s">
        <v>2382</v>
      </c>
      <c r="E47" t="s">
        <v>2380</v>
      </c>
      <c r="F47" t="s">
        <v>2380</v>
      </c>
      <c r="G47">
        <v>1</v>
      </c>
      <c r="H47">
        <v>1</v>
      </c>
      <c r="I47" t="s">
        <v>2382</v>
      </c>
      <c r="J47" t="s">
        <v>2382</v>
      </c>
      <c r="K47" t="str">
        <f>IF(B47&lt;18.5, "Underweight", IF(B47&lt;=24.9, "Healthy Weight", IF(B47&lt;=29.9, "Overweight", "Obesity")))</f>
        <v>Obesity</v>
      </c>
      <c r="L47" t="str">
        <f t="shared" si="0"/>
        <v>Normal</v>
      </c>
      <c r="M47" t="s">
        <v>10507</v>
      </c>
    </row>
    <row r="48" spans="1:13" x14ac:dyDescent="0.25">
      <c r="A48" t="s">
        <v>2326</v>
      </c>
      <c r="B48">
        <v>33.630000000000003</v>
      </c>
      <c r="C48">
        <v>4.43</v>
      </c>
      <c r="D48" t="s">
        <v>2382</v>
      </c>
      <c r="E48" t="s">
        <v>2380</v>
      </c>
      <c r="F48" t="s">
        <v>2380</v>
      </c>
      <c r="G48">
        <v>2</v>
      </c>
      <c r="H48">
        <v>2</v>
      </c>
      <c r="I48" t="s">
        <v>2382</v>
      </c>
      <c r="J48" t="s">
        <v>2382</v>
      </c>
      <c r="K48" t="str">
        <f>IF(B48&lt;18.5, "Underweight", IF(B48&lt;=24.9, "Healthy Weight", IF(B48&lt;=29.9, "Overweight", "Obesity")))</f>
        <v>Obesity</v>
      </c>
      <c r="L48" t="str">
        <f t="shared" si="0"/>
        <v>Normal</v>
      </c>
      <c r="M48" t="s">
        <v>10507</v>
      </c>
    </row>
    <row r="49" spans="1:13" x14ac:dyDescent="0.25">
      <c r="A49" t="s">
        <v>2325</v>
      </c>
      <c r="B49">
        <v>40.369999999999997</v>
      </c>
      <c r="C49">
        <v>4.47</v>
      </c>
      <c r="D49" t="s">
        <v>2380</v>
      </c>
      <c r="E49" t="s">
        <v>2380</v>
      </c>
      <c r="F49" t="s">
        <v>2380</v>
      </c>
      <c r="G49" t="s">
        <v>2381</v>
      </c>
      <c r="H49">
        <v>0</v>
      </c>
      <c r="I49" t="s">
        <v>2382</v>
      </c>
      <c r="J49" t="s">
        <v>2382</v>
      </c>
      <c r="K49" t="str">
        <f>IF(B49&lt;18.5, "Underweight", IF(B49&lt;=24.9, "Healthy Weight", IF(B49&lt;=29.9, "Overweight", "Obesity")))</f>
        <v>Obesity</v>
      </c>
      <c r="L49" t="str">
        <f t="shared" si="0"/>
        <v>Normal</v>
      </c>
      <c r="M49" t="s">
        <v>10507</v>
      </c>
    </row>
    <row r="50" spans="1:13" x14ac:dyDescent="0.25">
      <c r="A50" t="s">
        <v>2324</v>
      </c>
      <c r="B50">
        <v>53.09</v>
      </c>
      <c r="C50">
        <v>4.82</v>
      </c>
      <c r="D50" t="s">
        <v>2382</v>
      </c>
      <c r="E50" t="s">
        <v>2380</v>
      </c>
      <c r="F50" t="s">
        <v>2380</v>
      </c>
      <c r="G50">
        <v>2</v>
      </c>
      <c r="H50">
        <v>2</v>
      </c>
      <c r="I50" t="s">
        <v>2382</v>
      </c>
      <c r="J50" t="s">
        <v>2382</v>
      </c>
      <c r="K50" t="str">
        <f>IF(B50&lt;18.5, "Underweight", IF(B50&lt;=24.9, "Healthy Weight", IF(B50&lt;=29.9, "Overweight", "Obesity")))</f>
        <v>Obesity</v>
      </c>
      <c r="L50" t="str">
        <f t="shared" si="0"/>
        <v>Normal</v>
      </c>
      <c r="M50" t="s">
        <v>10507</v>
      </c>
    </row>
    <row r="51" spans="1:13" x14ac:dyDescent="0.25">
      <c r="A51" t="s">
        <v>2323</v>
      </c>
      <c r="B51">
        <v>31.79</v>
      </c>
      <c r="C51">
        <v>5.51</v>
      </c>
      <c r="D51" t="s">
        <v>2382</v>
      </c>
      <c r="E51" t="s">
        <v>2380</v>
      </c>
      <c r="F51" t="s">
        <v>2380</v>
      </c>
      <c r="G51">
        <v>2</v>
      </c>
      <c r="H51">
        <v>2</v>
      </c>
      <c r="I51" t="s">
        <v>2382</v>
      </c>
      <c r="J51" t="s">
        <v>2382</v>
      </c>
      <c r="K51" t="str">
        <f>IF(B51&lt;18.5, "Underweight", IF(B51&lt;=24.9, "Healthy Weight", IF(B51&lt;=29.9, "Overweight", "Obesity")))</f>
        <v>Obesity</v>
      </c>
      <c r="L51" t="str">
        <f t="shared" si="0"/>
        <v>Normal</v>
      </c>
      <c r="M51" t="s">
        <v>10507</v>
      </c>
    </row>
    <row r="52" spans="1:13" x14ac:dyDescent="0.25">
      <c r="A52" t="s">
        <v>2322</v>
      </c>
      <c r="B52">
        <v>41.895000000000003</v>
      </c>
      <c r="C52">
        <v>10.87</v>
      </c>
      <c r="D52" t="s">
        <v>2382</v>
      </c>
      <c r="E52" t="s">
        <v>2380</v>
      </c>
      <c r="F52" t="s">
        <v>2380</v>
      </c>
      <c r="G52">
        <v>1</v>
      </c>
      <c r="H52">
        <v>1</v>
      </c>
      <c r="I52" t="s">
        <v>2382</v>
      </c>
      <c r="J52" t="s">
        <v>2382</v>
      </c>
      <c r="K52" t="str">
        <f>IF(B52&lt;18.5, "Underweight", IF(B52&lt;=24.9, "Healthy Weight", IF(B52&lt;=29.9, "Overweight", "Obesity")))</f>
        <v>Obesity</v>
      </c>
      <c r="L52" t="str">
        <f t="shared" si="0"/>
        <v>Diabetes</v>
      </c>
      <c r="M52" t="s">
        <v>10506</v>
      </c>
    </row>
    <row r="53" spans="1:13" x14ac:dyDescent="0.25">
      <c r="A53" t="s">
        <v>2321</v>
      </c>
      <c r="B53">
        <v>31.16</v>
      </c>
      <c r="C53">
        <v>9.34</v>
      </c>
      <c r="D53" t="s">
        <v>2380</v>
      </c>
      <c r="E53" t="s">
        <v>2380</v>
      </c>
      <c r="F53" t="s">
        <v>2380</v>
      </c>
      <c r="G53" t="s">
        <v>2381</v>
      </c>
      <c r="H53">
        <v>0</v>
      </c>
      <c r="I53" t="s">
        <v>2382</v>
      </c>
      <c r="J53" t="s">
        <v>2382</v>
      </c>
      <c r="K53" t="str">
        <f>IF(B53&lt;18.5, "Underweight", IF(B53&lt;=24.9, "Healthy Weight", IF(B53&lt;=29.9, "Overweight", "Obesity")))</f>
        <v>Obesity</v>
      </c>
      <c r="L53" t="str">
        <f t="shared" si="0"/>
        <v>Diabetes</v>
      </c>
      <c r="M53" t="s">
        <v>10506</v>
      </c>
    </row>
    <row r="54" spans="1:13" x14ac:dyDescent="0.25">
      <c r="A54" t="s">
        <v>2320</v>
      </c>
      <c r="B54">
        <v>34.104999999999997</v>
      </c>
      <c r="C54">
        <v>5.03</v>
      </c>
      <c r="D54" t="s">
        <v>2382</v>
      </c>
      <c r="E54" t="s">
        <v>2380</v>
      </c>
      <c r="F54" t="s">
        <v>2383</v>
      </c>
      <c r="G54">
        <v>1</v>
      </c>
      <c r="H54">
        <v>1</v>
      </c>
      <c r="I54" t="s">
        <v>2382</v>
      </c>
      <c r="J54" t="s">
        <v>2382</v>
      </c>
      <c r="K54" t="str">
        <f>IF(B54&lt;18.5, "Underweight", IF(B54&lt;=24.9, "Healthy Weight", IF(B54&lt;=29.9, "Overweight", "Obesity")))</f>
        <v>Obesity</v>
      </c>
      <c r="L54" t="str">
        <f t="shared" si="0"/>
        <v>Normal</v>
      </c>
      <c r="M54" t="s">
        <v>10507</v>
      </c>
    </row>
    <row r="55" spans="1:13" x14ac:dyDescent="0.25">
      <c r="A55" t="s">
        <v>2319</v>
      </c>
      <c r="B55">
        <v>51.93</v>
      </c>
      <c r="C55">
        <v>11.05</v>
      </c>
      <c r="D55" t="s">
        <v>2380</v>
      </c>
      <c r="E55" t="s">
        <v>2380</v>
      </c>
      <c r="F55" t="s">
        <v>2380</v>
      </c>
      <c r="G55" t="s">
        <v>2381</v>
      </c>
      <c r="H55">
        <v>0</v>
      </c>
      <c r="I55" t="s">
        <v>2382</v>
      </c>
      <c r="J55" t="s">
        <v>2382</v>
      </c>
      <c r="K55" t="str">
        <f>IF(B55&lt;18.5, "Underweight", IF(B55&lt;=24.9, "Healthy Weight", IF(B55&lt;=29.9, "Overweight", "Obesity")))</f>
        <v>Obesity</v>
      </c>
      <c r="L55" t="str">
        <f t="shared" si="0"/>
        <v>Diabetes</v>
      </c>
      <c r="M55" t="s">
        <v>10506</v>
      </c>
    </row>
    <row r="56" spans="1:13" x14ac:dyDescent="0.25">
      <c r="A56" t="s">
        <v>2318</v>
      </c>
      <c r="B56">
        <v>38.950000000000003</v>
      </c>
      <c r="C56">
        <v>11.95</v>
      </c>
      <c r="D56" t="s">
        <v>2380</v>
      </c>
      <c r="E56" t="s">
        <v>2380</v>
      </c>
      <c r="F56" t="s">
        <v>2380</v>
      </c>
      <c r="G56" t="s">
        <v>2381</v>
      </c>
      <c r="H56">
        <v>0</v>
      </c>
      <c r="I56" t="s">
        <v>2382</v>
      </c>
      <c r="J56" t="s">
        <v>2382</v>
      </c>
      <c r="K56" t="str">
        <f>IF(B56&lt;18.5, "Underweight", IF(B56&lt;=24.9, "Healthy Weight", IF(B56&lt;=29.9, "Overweight", "Obesity")))</f>
        <v>Obesity</v>
      </c>
      <c r="L56" t="str">
        <f t="shared" si="0"/>
        <v>Diabetes</v>
      </c>
      <c r="M56" t="s">
        <v>10506</v>
      </c>
    </row>
    <row r="57" spans="1:13" x14ac:dyDescent="0.25">
      <c r="A57" t="s">
        <v>2317</v>
      </c>
      <c r="B57">
        <v>36.630000000000003</v>
      </c>
      <c r="C57">
        <v>7.72</v>
      </c>
      <c r="D57" t="s">
        <v>2382</v>
      </c>
      <c r="E57" t="s">
        <v>2380</v>
      </c>
      <c r="F57" t="s">
        <v>2380</v>
      </c>
      <c r="G57">
        <v>1</v>
      </c>
      <c r="H57">
        <v>1</v>
      </c>
      <c r="I57" t="s">
        <v>2382</v>
      </c>
      <c r="J57" t="s">
        <v>2382</v>
      </c>
      <c r="K57" t="str">
        <f>IF(B57&lt;18.5, "Underweight", IF(B57&lt;=24.9, "Healthy Weight", IF(B57&lt;=29.9, "Overweight", "Obesity")))</f>
        <v>Obesity</v>
      </c>
      <c r="L57" t="str">
        <f t="shared" si="0"/>
        <v>Diabetes</v>
      </c>
      <c r="M57" t="s">
        <v>10506</v>
      </c>
    </row>
    <row r="58" spans="1:13" x14ac:dyDescent="0.25">
      <c r="A58" t="s">
        <v>2316</v>
      </c>
      <c r="B58">
        <v>34.200000000000003</v>
      </c>
      <c r="C58">
        <v>5.75</v>
      </c>
      <c r="D58" t="s">
        <v>2380</v>
      </c>
      <c r="E58" t="s">
        <v>2380</v>
      </c>
      <c r="F58" t="s">
        <v>2380</v>
      </c>
      <c r="G58">
        <v>2</v>
      </c>
      <c r="H58">
        <v>2</v>
      </c>
      <c r="I58" t="s">
        <v>2382</v>
      </c>
      <c r="J58" t="s">
        <v>2382</v>
      </c>
      <c r="K58" t="str">
        <f>IF(B58&lt;18.5, "Underweight", IF(B58&lt;=24.9, "Healthy Weight", IF(B58&lt;=29.9, "Overweight", "Obesity")))</f>
        <v>Obesity</v>
      </c>
      <c r="L58" t="str">
        <f t="shared" si="0"/>
        <v>Prediabetes</v>
      </c>
      <c r="M58" t="s">
        <v>10508</v>
      </c>
    </row>
    <row r="59" spans="1:13" x14ac:dyDescent="0.25">
      <c r="A59" t="s">
        <v>2315</v>
      </c>
      <c r="B59">
        <v>50.63</v>
      </c>
      <c r="C59">
        <v>11.89</v>
      </c>
      <c r="D59" t="s">
        <v>2380</v>
      </c>
      <c r="E59" t="s">
        <v>2380</v>
      </c>
      <c r="F59" t="s">
        <v>2380</v>
      </c>
      <c r="G59" t="s">
        <v>2381</v>
      </c>
      <c r="H59">
        <v>0</v>
      </c>
      <c r="I59" t="s">
        <v>2382</v>
      </c>
      <c r="J59" t="s">
        <v>2382</v>
      </c>
      <c r="K59" t="str">
        <f>IF(B59&lt;18.5, "Underweight", IF(B59&lt;=24.9, "Healthy Weight", IF(B59&lt;=29.9, "Overweight", "Obesity")))</f>
        <v>Obesity</v>
      </c>
      <c r="L59" t="str">
        <f t="shared" si="0"/>
        <v>Diabetes</v>
      </c>
      <c r="M59" t="s">
        <v>10506</v>
      </c>
    </row>
    <row r="60" spans="1:13" x14ac:dyDescent="0.25">
      <c r="A60" t="s">
        <v>2314</v>
      </c>
      <c r="B60">
        <v>36.479999999999997</v>
      </c>
      <c r="C60">
        <v>6.2</v>
      </c>
      <c r="D60" t="s">
        <v>2380</v>
      </c>
      <c r="E60" t="s">
        <v>2380</v>
      </c>
      <c r="F60" t="s">
        <v>2380</v>
      </c>
      <c r="G60" t="s">
        <v>2381</v>
      </c>
      <c r="H60">
        <v>0</v>
      </c>
      <c r="I60" t="s">
        <v>2382</v>
      </c>
      <c r="J60" t="s">
        <v>2382</v>
      </c>
      <c r="K60" t="str">
        <f>IF(B60&lt;18.5, "Underweight", IF(B60&lt;=24.9, "Healthy Weight", IF(B60&lt;=29.9, "Overweight", "Obesity")))</f>
        <v>Obesity</v>
      </c>
      <c r="L60" t="str">
        <f t="shared" si="0"/>
        <v>Prediabetes</v>
      </c>
      <c r="M60" t="s">
        <v>10508</v>
      </c>
    </row>
    <row r="61" spans="1:13" x14ac:dyDescent="0.25">
      <c r="A61" t="s">
        <v>2313</v>
      </c>
      <c r="B61">
        <v>54.82</v>
      </c>
      <c r="C61">
        <v>10.61</v>
      </c>
      <c r="D61" t="s">
        <v>2380</v>
      </c>
      <c r="E61" t="s">
        <v>2380</v>
      </c>
      <c r="F61" t="s">
        <v>2380</v>
      </c>
      <c r="G61" t="s">
        <v>2381</v>
      </c>
      <c r="H61">
        <v>0</v>
      </c>
      <c r="I61" t="s">
        <v>2382</v>
      </c>
      <c r="J61" t="s">
        <v>2382</v>
      </c>
      <c r="K61" t="str">
        <f>IF(B61&lt;18.5, "Underweight", IF(B61&lt;=24.9, "Healthy Weight", IF(B61&lt;=29.9, "Overweight", "Obesity")))</f>
        <v>Obesity</v>
      </c>
      <c r="L61" t="str">
        <f t="shared" si="0"/>
        <v>Diabetes</v>
      </c>
      <c r="M61" t="s">
        <v>10506</v>
      </c>
    </row>
    <row r="62" spans="1:13" x14ac:dyDescent="0.25">
      <c r="A62" t="s">
        <v>2312</v>
      </c>
      <c r="B62">
        <v>38.06</v>
      </c>
      <c r="C62">
        <v>6.04</v>
      </c>
      <c r="D62" t="s">
        <v>2380</v>
      </c>
      <c r="E62" t="s">
        <v>2380</v>
      </c>
      <c r="F62" t="s">
        <v>2383</v>
      </c>
      <c r="G62">
        <v>1</v>
      </c>
      <c r="H62">
        <v>1</v>
      </c>
      <c r="I62" t="s">
        <v>2382</v>
      </c>
      <c r="J62" t="s">
        <v>2382</v>
      </c>
      <c r="K62" t="str">
        <f>IF(B62&lt;18.5, "Underweight", IF(B62&lt;=24.9, "Healthy Weight", IF(B62&lt;=29.9, "Overweight", "Obesity")))</f>
        <v>Obesity</v>
      </c>
      <c r="L62" t="str">
        <f t="shared" si="0"/>
        <v>Prediabetes</v>
      </c>
      <c r="M62" t="s">
        <v>10508</v>
      </c>
    </row>
    <row r="63" spans="1:13" x14ac:dyDescent="0.25">
      <c r="A63" t="s">
        <v>2311</v>
      </c>
      <c r="B63">
        <v>51.48</v>
      </c>
      <c r="C63">
        <v>9.33</v>
      </c>
      <c r="D63" t="s">
        <v>2382</v>
      </c>
      <c r="E63" t="s">
        <v>2380</v>
      </c>
      <c r="F63" t="s">
        <v>2380</v>
      </c>
      <c r="G63" t="s">
        <v>2381</v>
      </c>
      <c r="H63">
        <v>0</v>
      </c>
      <c r="I63" t="s">
        <v>2382</v>
      </c>
      <c r="J63" t="s">
        <v>2382</v>
      </c>
      <c r="K63" t="str">
        <f>IF(B63&lt;18.5, "Underweight", IF(B63&lt;=24.9, "Healthy Weight", IF(B63&lt;=29.9, "Overweight", "Obesity")))</f>
        <v>Obesity</v>
      </c>
      <c r="L63" t="str">
        <f t="shared" si="0"/>
        <v>Diabetes</v>
      </c>
      <c r="M63" t="s">
        <v>10506</v>
      </c>
    </row>
    <row r="64" spans="1:13" x14ac:dyDescent="0.25">
      <c r="A64" t="s">
        <v>2310</v>
      </c>
      <c r="B64">
        <v>52.06</v>
      </c>
      <c r="C64">
        <v>11.47</v>
      </c>
      <c r="D64" t="s">
        <v>2380</v>
      </c>
      <c r="E64" t="s">
        <v>2380</v>
      </c>
      <c r="F64" t="s">
        <v>2380</v>
      </c>
      <c r="G64" t="s">
        <v>2381</v>
      </c>
      <c r="H64">
        <v>0</v>
      </c>
      <c r="I64" t="s">
        <v>2382</v>
      </c>
      <c r="J64" t="s">
        <v>2382</v>
      </c>
      <c r="K64" t="str">
        <f>IF(B64&lt;18.5, "Underweight", IF(B64&lt;=24.9, "Healthy Weight", IF(B64&lt;=29.9, "Overweight", "Obesity")))</f>
        <v>Obesity</v>
      </c>
      <c r="L64" t="str">
        <f t="shared" si="0"/>
        <v>Diabetes</v>
      </c>
      <c r="M64" t="s">
        <v>10506</v>
      </c>
    </row>
    <row r="65" spans="1:13" x14ac:dyDescent="0.25">
      <c r="A65" t="s">
        <v>2309</v>
      </c>
      <c r="B65">
        <v>30.684999999999999</v>
      </c>
      <c r="C65">
        <v>7.02</v>
      </c>
      <c r="D65" t="s">
        <v>2382</v>
      </c>
      <c r="E65" t="s">
        <v>2380</v>
      </c>
      <c r="F65" t="s">
        <v>2380</v>
      </c>
      <c r="G65" t="s">
        <v>2381</v>
      </c>
      <c r="H65">
        <v>0</v>
      </c>
      <c r="I65" t="s">
        <v>2382</v>
      </c>
      <c r="J65" t="s">
        <v>2382</v>
      </c>
      <c r="K65" t="str">
        <f>IF(B65&lt;18.5, "Underweight", IF(B65&lt;=24.9, "Healthy Weight", IF(B65&lt;=29.9, "Overweight", "Obesity")))</f>
        <v>Obesity</v>
      </c>
      <c r="L65" t="str">
        <f t="shared" si="0"/>
        <v>Diabetes</v>
      </c>
      <c r="M65" t="s">
        <v>10506</v>
      </c>
    </row>
    <row r="66" spans="1:13" x14ac:dyDescent="0.25">
      <c r="A66" t="s">
        <v>2308</v>
      </c>
      <c r="B66">
        <v>36.08</v>
      </c>
      <c r="C66">
        <v>8.8000000000000007</v>
      </c>
      <c r="D66" t="s">
        <v>2382</v>
      </c>
      <c r="E66" t="s">
        <v>2380</v>
      </c>
      <c r="F66" t="s">
        <v>2380</v>
      </c>
      <c r="G66">
        <v>1</v>
      </c>
      <c r="H66">
        <v>1</v>
      </c>
      <c r="I66" t="s">
        <v>2382</v>
      </c>
      <c r="J66" t="s">
        <v>2382</v>
      </c>
      <c r="K66" t="str">
        <f>IF(B66&lt;18.5, "Underweight", IF(B66&lt;=24.9, "Healthy Weight", IF(B66&lt;=29.9, "Overweight", "Obesity")))</f>
        <v>Obesity</v>
      </c>
      <c r="L66" t="str">
        <f t="shared" si="0"/>
        <v>Diabetes</v>
      </c>
      <c r="M66" t="s">
        <v>10506</v>
      </c>
    </row>
    <row r="67" spans="1:13" x14ac:dyDescent="0.25">
      <c r="A67" t="s">
        <v>2307</v>
      </c>
      <c r="B67">
        <v>54.99</v>
      </c>
      <c r="C67">
        <v>8.68</v>
      </c>
      <c r="D67" t="s">
        <v>2380</v>
      </c>
      <c r="E67" t="s">
        <v>2380</v>
      </c>
      <c r="F67" t="s">
        <v>2380</v>
      </c>
      <c r="G67">
        <v>2</v>
      </c>
      <c r="H67">
        <v>2</v>
      </c>
      <c r="I67" t="s">
        <v>2382</v>
      </c>
      <c r="J67" t="s">
        <v>2382</v>
      </c>
      <c r="K67" t="str">
        <f t="shared" ref="K67:K130" si="1">IF(B67&lt;18.5, "Underweight", IF(B67&lt;=24.9, "Healthy Weight", IF(B67&lt;=29.9, "Overweight", "Obesity")))</f>
        <v>Obesity</v>
      </c>
      <c r="L67" t="str">
        <f t="shared" ref="L67:L130" si="2">IF(C67 &lt; 5.7, "Normal", IF(C67 &lt; 6.4, "Prediabetes", "Diabetes"))</f>
        <v>Diabetes</v>
      </c>
      <c r="M67" t="s">
        <v>10506</v>
      </c>
    </row>
    <row r="68" spans="1:13" x14ac:dyDescent="0.25">
      <c r="A68" t="s">
        <v>2306</v>
      </c>
      <c r="B68">
        <v>35.97</v>
      </c>
      <c r="C68">
        <v>6.12</v>
      </c>
      <c r="D68" t="s">
        <v>2380</v>
      </c>
      <c r="E68" t="s">
        <v>2380</v>
      </c>
      <c r="F68" t="s">
        <v>2383</v>
      </c>
      <c r="G68">
        <v>1</v>
      </c>
      <c r="H68">
        <v>1</v>
      </c>
      <c r="I68" t="s">
        <v>2382</v>
      </c>
      <c r="J68" t="s">
        <v>2382</v>
      </c>
      <c r="K68" t="str">
        <f t="shared" si="1"/>
        <v>Obesity</v>
      </c>
      <c r="L68" t="str">
        <f t="shared" si="2"/>
        <v>Prediabetes</v>
      </c>
      <c r="M68" t="s">
        <v>10508</v>
      </c>
    </row>
    <row r="69" spans="1:13" x14ac:dyDescent="0.25">
      <c r="A69" t="s">
        <v>2305</v>
      </c>
      <c r="B69">
        <v>45.54</v>
      </c>
      <c r="C69">
        <v>5.4</v>
      </c>
      <c r="D69" t="s">
        <v>2382</v>
      </c>
      <c r="E69" t="s">
        <v>2380</v>
      </c>
      <c r="F69" t="s">
        <v>2383</v>
      </c>
      <c r="G69">
        <v>1</v>
      </c>
      <c r="H69">
        <v>1</v>
      </c>
      <c r="I69" t="s">
        <v>2382</v>
      </c>
      <c r="J69" t="s">
        <v>2382</v>
      </c>
      <c r="K69" t="str">
        <f t="shared" si="1"/>
        <v>Obesity</v>
      </c>
      <c r="L69" t="str">
        <f t="shared" si="2"/>
        <v>Normal</v>
      </c>
      <c r="M69" t="s">
        <v>10507</v>
      </c>
    </row>
    <row r="70" spans="1:13" x14ac:dyDescent="0.25">
      <c r="A70" t="s">
        <v>2304</v>
      </c>
      <c r="B70">
        <v>35.53</v>
      </c>
      <c r="C70">
        <v>4.3600000000000003</v>
      </c>
      <c r="D70" t="s">
        <v>2382</v>
      </c>
      <c r="E70" t="s">
        <v>2380</v>
      </c>
      <c r="F70" t="s">
        <v>2380</v>
      </c>
      <c r="G70" t="s">
        <v>2381</v>
      </c>
      <c r="H70">
        <v>0</v>
      </c>
      <c r="I70" t="s">
        <v>2382</v>
      </c>
      <c r="J70" t="s">
        <v>2382</v>
      </c>
      <c r="K70" t="str">
        <f t="shared" si="1"/>
        <v>Obesity</v>
      </c>
      <c r="L70" t="str">
        <f t="shared" si="2"/>
        <v>Normal</v>
      </c>
      <c r="M70" t="s">
        <v>10507</v>
      </c>
    </row>
    <row r="71" spans="1:13" x14ac:dyDescent="0.25">
      <c r="A71" t="s">
        <v>2303</v>
      </c>
      <c r="B71">
        <v>30.8</v>
      </c>
      <c r="C71">
        <v>9.77</v>
      </c>
      <c r="D71" t="s">
        <v>2380</v>
      </c>
      <c r="E71" t="s">
        <v>2380</v>
      </c>
      <c r="F71" t="s">
        <v>2380</v>
      </c>
      <c r="G71" t="s">
        <v>2381</v>
      </c>
      <c r="H71">
        <v>0</v>
      </c>
      <c r="I71" t="s">
        <v>2382</v>
      </c>
      <c r="J71" t="s">
        <v>2382</v>
      </c>
      <c r="K71" t="str">
        <f t="shared" si="1"/>
        <v>Obesity</v>
      </c>
      <c r="L71" t="str">
        <f t="shared" si="2"/>
        <v>Diabetes</v>
      </c>
      <c r="M71" t="s">
        <v>10506</v>
      </c>
    </row>
    <row r="72" spans="1:13" x14ac:dyDescent="0.25">
      <c r="A72" t="s">
        <v>2302</v>
      </c>
      <c r="B72">
        <v>38.39</v>
      </c>
      <c r="C72">
        <v>4.25</v>
      </c>
      <c r="D72" t="s">
        <v>2380</v>
      </c>
      <c r="E72" t="s">
        <v>2380</v>
      </c>
      <c r="F72" t="s">
        <v>2380</v>
      </c>
      <c r="G72">
        <v>1</v>
      </c>
      <c r="H72">
        <v>1</v>
      </c>
      <c r="I72" t="s">
        <v>2382</v>
      </c>
      <c r="J72" t="s">
        <v>2382</v>
      </c>
      <c r="K72" t="str">
        <f t="shared" si="1"/>
        <v>Obesity</v>
      </c>
      <c r="L72" t="str">
        <f t="shared" si="2"/>
        <v>Normal</v>
      </c>
      <c r="M72" t="s">
        <v>10507</v>
      </c>
    </row>
    <row r="73" spans="1:13" x14ac:dyDescent="0.25">
      <c r="A73" t="s">
        <v>2301</v>
      </c>
      <c r="B73">
        <v>32.299999999999997</v>
      </c>
      <c r="C73">
        <v>4.76</v>
      </c>
      <c r="D73" t="s">
        <v>2380</v>
      </c>
      <c r="E73" t="s">
        <v>2380</v>
      </c>
      <c r="F73" t="s">
        <v>2380</v>
      </c>
      <c r="G73">
        <v>2</v>
      </c>
      <c r="H73">
        <v>2</v>
      </c>
      <c r="I73" t="s">
        <v>2382</v>
      </c>
      <c r="J73" t="s">
        <v>2382</v>
      </c>
      <c r="K73" t="str">
        <f t="shared" si="1"/>
        <v>Obesity</v>
      </c>
      <c r="L73" t="str">
        <f t="shared" si="2"/>
        <v>Normal</v>
      </c>
      <c r="M73" t="s">
        <v>10507</v>
      </c>
    </row>
    <row r="74" spans="1:13" x14ac:dyDescent="0.25">
      <c r="A74" t="s">
        <v>2300</v>
      </c>
      <c r="B74">
        <v>48.8</v>
      </c>
      <c r="C74">
        <v>6.22</v>
      </c>
      <c r="D74" t="s">
        <v>2382</v>
      </c>
      <c r="E74" t="s">
        <v>2380</v>
      </c>
      <c r="F74" t="s">
        <v>2380</v>
      </c>
      <c r="G74">
        <v>2</v>
      </c>
      <c r="H74">
        <v>2</v>
      </c>
      <c r="I74" t="s">
        <v>2382</v>
      </c>
      <c r="J74" t="s">
        <v>2382</v>
      </c>
      <c r="K74" t="str">
        <f t="shared" si="1"/>
        <v>Obesity</v>
      </c>
      <c r="L74" t="str">
        <f t="shared" si="2"/>
        <v>Prediabetes</v>
      </c>
      <c r="M74" t="s">
        <v>10508</v>
      </c>
    </row>
    <row r="75" spans="1:13" x14ac:dyDescent="0.25">
      <c r="A75" t="s">
        <v>2299</v>
      </c>
      <c r="B75">
        <v>45.5</v>
      </c>
      <c r="C75">
        <v>7.96</v>
      </c>
      <c r="D75" t="s">
        <v>2380</v>
      </c>
      <c r="E75" t="s">
        <v>2380</v>
      </c>
      <c r="F75" t="s">
        <v>2380</v>
      </c>
      <c r="G75" t="s">
        <v>2381</v>
      </c>
      <c r="H75">
        <v>0</v>
      </c>
      <c r="I75" t="s">
        <v>2382</v>
      </c>
      <c r="J75" t="s">
        <v>2382</v>
      </c>
      <c r="K75" t="str">
        <f t="shared" si="1"/>
        <v>Obesity</v>
      </c>
      <c r="L75" t="str">
        <f t="shared" si="2"/>
        <v>Diabetes</v>
      </c>
      <c r="M75" t="s">
        <v>10506</v>
      </c>
    </row>
    <row r="76" spans="1:13" x14ac:dyDescent="0.25">
      <c r="A76" t="s">
        <v>2298</v>
      </c>
      <c r="B76">
        <v>53.61</v>
      </c>
      <c r="C76">
        <v>10.92</v>
      </c>
      <c r="D76" t="s">
        <v>2382</v>
      </c>
      <c r="E76" t="s">
        <v>2380</v>
      </c>
      <c r="F76" t="s">
        <v>2380</v>
      </c>
      <c r="G76">
        <v>1</v>
      </c>
      <c r="H76">
        <v>1</v>
      </c>
      <c r="I76" t="s">
        <v>2382</v>
      </c>
      <c r="J76" t="s">
        <v>2382</v>
      </c>
      <c r="K76" t="str">
        <f t="shared" si="1"/>
        <v>Obesity</v>
      </c>
      <c r="L76" t="str">
        <f t="shared" si="2"/>
        <v>Diabetes</v>
      </c>
      <c r="M76" t="s">
        <v>10506</v>
      </c>
    </row>
    <row r="77" spans="1:13" x14ac:dyDescent="0.25">
      <c r="A77" t="s">
        <v>2297</v>
      </c>
      <c r="B77">
        <v>36.19</v>
      </c>
      <c r="C77">
        <v>11.51</v>
      </c>
      <c r="D77" t="s">
        <v>2382</v>
      </c>
      <c r="E77" t="s">
        <v>2380</v>
      </c>
      <c r="F77" t="s">
        <v>2380</v>
      </c>
      <c r="G77">
        <v>1</v>
      </c>
      <c r="H77">
        <v>1</v>
      </c>
      <c r="I77" t="s">
        <v>2382</v>
      </c>
      <c r="J77" t="s">
        <v>2382</v>
      </c>
      <c r="K77" t="str">
        <f t="shared" si="1"/>
        <v>Obesity</v>
      </c>
      <c r="L77" t="str">
        <f t="shared" si="2"/>
        <v>Diabetes</v>
      </c>
      <c r="M77" t="s">
        <v>10506</v>
      </c>
    </row>
    <row r="78" spans="1:13" x14ac:dyDescent="0.25">
      <c r="A78" t="s">
        <v>2296</v>
      </c>
      <c r="B78">
        <v>34.6</v>
      </c>
      <c r="C78">
        <v>5.99</v>
      </c>
      <c r="D78" t="s">
        <v>2382</v>
      </c>
      <c r="E78" t="s">
        <v>2380</v>
      </c>
      <c r="F78" t="s">
        <v>2380</v>
      </c>
      <c r="G78" t="s">
        <v>2381</v>
      </c>
      <c r="H78">
        <v>0</v>
      </c>
      <c r="I78" t="s">
        <v>2382</v>
      </c>
      <c r="J78" t="s">
        <v>2382</v>
      </c>
      <c r="K78" t="str">
        <f t="shared" si="1"/>
        <v>Obesity</v>
      </c>
      <c r="L78" t="str">
        <f t="shared" si="2"/>
        <v>Prediabetes</v>
      </c>
      <c r="M78" t="s">
        <v>10508</v>
      </c>
    </row>
    <row r="79" spans="1:13" x14ac:dyDescent="0.25">
      <c r="A79" t="s">
        <v>2295</v>
      </c>
      <c r="B79">
        <v>54.12</v>
      </c>
      <c r="C79">
        <v>11.57</v>
      </c>
      <c r="D79" t="s">
        <v>2380</v>
      </c>
      <c r="E79" t="s">
        <v>2380</v>
      </c>
      <c r="F79" t="s">
        <v>2380</v>
      </c>
      <c r="G79" t="s">
        <v>2381</v>
      </c>
      <c r="H79">
        <v>0</v>
      </c>
      <c r="I79" t="s">
        <v>2382</v>
      </c>
      <c r="J79" t="s">
        <v>2382</v>
      </c>
      <c r="K79" t="str">
        <f t="shared" si="1"/>
        <v>Obesity</v>
      </c>
      <c r="L79" t="str">
        <f t="shared" si="2"/>
        <v>Diabetes</v>
      </c>
      <c r="M79" t="s">
        <v>10506</v>
      </c>
    </row>
    <row r="80" spans="1:13" x14ac:dyDescent="0.25">
      <c r="A80" t="s">
        <v>2294</v>
      </c>
      <c r="B80">
        <v>48.82</v>
      </c>
      <c r="C80">
        <v>6.67</v>
      </c>
      <c r="D80" t="s">
        <v>2382</v>
      </c>
      <c r="E80" t="s">
        <v>2380</v>
      </c>
      <c r="F80" t="s">
        <v>2380</v>
      </c>
      <c r="G80" t="s">
        <v>2381</v>
      </c>
      <c r="H80">
        <v>0</v>
      </c>
      <c r="I80" t="s">
        <v>2382</v>
      </c>
      <c r="J80" t="s">
        <v>2382</v>
      </c>
      <c r="K80" t="str">
        <f t="shared" si="1"/>
        <v>Obesity</v>
      </c>
      <c r="L80" t="str">
        <f t="shared" si="2"/>
        <v>Diabetes</v>
      </c>
      <c r="M80" t="s">
        <v>10506</v>
      </c>
    </row>
    <row r="81" spans="1:13" x14ac:dyDescent="0.25">
      <c r="A81" t="s">
        <v>2293</v>
      </c>
      <c r="B81">
        <v>51.01</v>
      </c>
      <c r="C81">
        <v>9.1999999999999993</v>
      </c>
      <c r="D81" t="s">
        <v>2380</v>
      </c>
      <c r="E81" t="s">
        <v>2380</v>
      </c>
      <c r="F81" t="s">
        <v>2380</v>
      </c>
      <c r="G81" t="s">
        <v>2381</v>
      </c>
      <c r="H81">
        <v>0</v>
      </c>
      <c r="I81" t="s">
        <v>2382</v>
      </c>
      <c r="J81" t="s">
        <v>2382</v>
      </c>
      <c r="K81" t="str">
        <f t="shared" si="1"/>
        <v>Obesity</v>
      </c>
      <c r="L81" t="str">
        <f t="shared" si="2"/>
        <v>Diabetes</v>
      </c>
      <c r="M81" t="s">
        <v>10506</v>
      </c>
    </row>
    <row r="82" spans="1:13" x14ac:dyDescent="0.25">
      <c r="A82" t="s">
        <v>2292</v>
      </c>
      <c r="B82">
        <v>45.65</v>
      </c>
      <c r="C82">
        <v>5.1100000000000003</v>
      </c>
      <c r="D82" t="s">
        <v>2382</v>
      </c>
      <c r="E82" t="s">
        <v>2380</v>
      </c>
      <c r="F82" t="s">
        <v>2380</v>
      </c>
      <c r="G82">
        <v>1</v>
      </c>
      <c r="H82">
        <v>1</v>
      </c>
      <c r="I82" t="s">
        <v>2382</v>
      </c>
      <c r="J82" t="s">
        <v>2382</v>
      </c>
      <c r="K82" t="str">
        <f t="shared" si="1"/>
        <v>Obesity</v>
      </c>
      <c r="L82" t="str">
        <f t="shared" si="2"/>
        <v>Normal</v>
      </c>
      <c r="M82" t="s">
        <v>10507</v>
      </c>
    </row>
    <row r="83" spans="1:13" x14ac:dyDescent="0.25">
      <c r="A83" t="s">
        <v>2291</v>
      </c>
      <c r="B83">
        <v>52.9</v>
      </c>
      <c r="C83">
        <v>5.34</v>
      </c>
      <c r="D83" t="s">
        <v>2380</v>
      </c>
      <c r="E83" t="s">
        <v>2380</v>
      </c>
      <c r="F83" t="s">
        <v>2380</v>
      </c>
      <c r="G83" t="s">
        <v>2381</v>
      </c>
      <c r="H83">
        <v>0</v>
      </c>
      <c r="I83" t="s">
        <v>2382</v>
      </c>
      <c r="J83" t="s">
        <v>2382</v>
      </c>
      <c r="K83" t="str">
        <f t="shared" si="1"/>
        <v>Obesity</v>
      </c>
      <c r="L83" t="str">
        <f t="shared" si="2"/>
        <v>Normal</v>
      </c>
      <c r="M83" t="s">
        <v>10507</v>
      </c>
    </row>
    <row r="84" spans="1:13" x14ac:dyDescent="0.25">
      <c r="A84" t="s">
        <v>2290</v>
      </c>
      <c r="B84">
        <v>45.41</v>
      </c>
      <c r="C84">
        <v>4.03</v>
      </c>
      <c r="D84" t="s">
        <v>2382</v>
      </c>
      <c r="E84" t="s">
        <v>2380</v>
      </c>
      <c r="F84" t="s">
        <v>2380</v>
      </c>
      <c r="G84">
        <v>1</v>
      </c>
      <c r="H84">
        <v>1</v>
      </c>
      <c r="I84" t="s">
        <v>2382</v>
      </c>
      <c r="J84" t="s">
        <v>2382</v>
      </c>
      <c r="K84" t="str">
        <f t="shared" si="1"/>
        <v>Obesity</v>
      </c>
      <c r="L84" t="str">
        <f t="shared" si="2"/>
        <v>Normal</v>
      </c>
      <c r="M84" t="s">
        <v>10507</v>
      </c>
    </row>
    <row r="85" spans="1:13" x14ac:dyDescent="0.25">
      <c r="A85" t="s">
        <v>2289</v>
      </c>
      <c r="B85">
        <v>49.41</v>
      </c>
      <c r="C85">
        <v>4.2300000000000004</v>
      </c>
      <c r="D85" t="s">
        <v>2382</v>
      </c>
      <c r="E85" t="s">
        <v>2380</v>
      </c>
      <c r="F85" t="s">
        <v>2383</v>
      </c>
      <c r="G85">
        <v>1</v>
      </c>
      <c r="H85">
        <v>1</v>
      </c>
      <c r="I85" t="s">
        <v>2382</v>
      </c>
      <c r="J85" t="s">
        <v>2382</v>
      </c>
      <c r="K85" t="str">
        <f t="shared" si="1"/>
        <v>Obesity</v>
      </c>
      <c r="L85" t="str">
        <f t="shared" si="2"/>
        <v>Normal</v>
      </c>
      <c r="M85" t="s">
        <v>10507</v>
      </c>
    </row>
    <row r="86" spans="1:13" x14ac:dyDescent="0.25">
      <c r="A86" t="s">
        <v>2288</v>
      </c>
      <c r="B86">
        <v>31.824999999999999</v>
      </c>
      <c r="C86">
        <v>4.0599999999999996</v>
      </c>
      <c r="D86" t="s">
        <v>2380</v>
      </c>
      <c r="E86" t="s">
        <v>2380</v>
      </c>
      <c r="F86" t="s">
        <v>2380</v>
      </c>
      <c r="G86">
        <v>2</v>
      </c>
      <c r="H86">
        <v>2</v>
      </c>
      <c r="I86" t="s">
        <v>2382</v>
      </c>
      <c r="J86" t="s">
        <v>2382</v>
      </c>
      <c r="K86" t="str">
        <f t="shared" si="1"/>
        <v>Obesity</v>
      </c>
      <c r="L86" t="str">
        <f t="shared" si="2"/>
        <v>Normal</v>
      </c>
      <c r="M86" t="s">
        <v>10507</v>
      </c>
    </row>
    <row r="87" spans="1:13" x14ac:dyDescent="0.25">
      <c r="A87" t="s">
        <v>2287</v>
      </c>
      <c r="B87">
        <v>51.28</v>
      </c>
      <c r="C87">
        <v>4.68</v>
      </c>
      <c r="D87" t="s">
        <v>2380</v>
      </c>
      <c r="E87" t="s">
        <v>2380</v>
      </c>
      <c r="F87" t="s">
        <v>2380</v>
      </c>
      <c r="G87">
        <v>2</v>
      </c>
      <c r="H87">
        <v>2</v>
      </c>
      <c r="I87" t="s">
        <v>2382</v>
      </c>
      <c r="J87" t="s">
        <v>2382</v>
      </c>
      <c r="K87" t="str">
        <f t="shared" si="1"/>
        <v>Obesity</v>
      </c>
      <c r="L87" t="str">
        <f t="shared" si="2"/>
        <v>Normal</v>
      </c>
      <c r="M87" t="s">
        <v>10507</v>
      </c>
    </row>
    <row r="88" spans="1:13" x14ac:dyDescent="0.25">
      <c r="A88" t="s">
        <v>2286</v>
      </c>
      <c r="B88">
        <v>34.96</v>
      </c>
      <c r="C88">
        <v>4.34</v>
      </c>
      <c r="D88" t="s">
        <v>2380</v>
      </c>
      <c r="E88" t="s">
        <v>2380</v>
      </c>
      <c r="F88" t="s">
        <v>2383</v>
      </c>
      <c r="G88">
        <v>1</v>
      </c>
      <c r="H88">
        <v>1</v>
      </c>
      <c r="I88" t="s">
        <v>2382</v>
      </c>
      <c r="J88" t="s">
        <v>2382</v>
      </c>
      <c r="K88" t="str">
        <f t="shared" si="1"/>
        <v>Obesity</v>
      </c>
      <c r="L88" t="str">
        <f t="shared" si="2"/>
        <v>Normal</v>
      </c>
      <c r="M88" t="s">
        <v>10507</v>
      </c>
    </row>
    <row r="89" spans="1:13" x14ac:dyDescent="0.25">
      <c r="A89" t="s">
        <v>2285</v>
      </c>
      <c r="B89">
        <v>33.11</v>
      </c>
      <c r="C89">
        <v>10.51</v>
      </c>
      <c r="D89" t="s">
        <v>2380</v>
      </c>
      <c r="E89" t="s">
        <v>2380</v>
      </c>
      <c r="F89" t="s">
        <v>2380</v>
      </c>
      <c r="G89" t="s">
        <v>2381</v>
      </c>
      <c r="H89">
        <v>0</v>
      </c>
      <c r="I89" t="s">
        <v>2382</v>
      </c>
      <c r="J89" t="s">
        <v>2382</v>
      </c>
      <c r="K89" t="str">
        <f t="shared" si="1"/>
        <v>Obesity</v>
      </c>
      <c r="L89" t="str">
        <f t="shared" si="2"/>
        <v>Diabetes</v>
      </c>
      <c r="M89" t="s">
        <v>10506</v>
      </c>
    </row>
    <row r="90" spans="1:13" x14ac:dyDescent="0.25">
      <c r="A90" t="s">
        <v>2284</v>
      </c>
      <c r="B90">
        <v>54.74</v>
      </c>
      <c r="C90">
        <v>5.84</v>
      </c>
      <c r="D90" t="s">
        <v>2382</v>
      </c>
      <c r="E90" t="s">
        <v>2380</v>
      </c>
      <c r="F90" t="s">
        <v>2383</v>
      </c>
      <c r="G90">
        <v>1</v>
      </c>
      <c r="H90">
        <v>1</v>
      </c>
      <c r="I90" t="s">
        <v>2382</v>
      </c>
      <c r="J90" t="s">
        <v>2382</v>
      </c>
      <c r="K90" t="str">
        <f t="shared" si="1"/>
        <v>Obesity</v>
      </c>
      <c r="L90" t="str">
        <f t="shared" si="2"/>
        <v>Prediabetes</v>
      </c>
      <c r="M90" t="s">
        <v>10508</v>
      </c>
    </row>
    <row r="91" spans="1:13" x14ac:dyDescent="0.25">
      <c r="A91" t="s">
        <v>2283</v>
      </c>
      <c r="B91">
        <v>32.56</v>
      </c>
      <c r="C91">
        <v>5.41</v>
      </c>
      <c r="D91" t="s">
        <v>2380</v>
      </c>
      <c r="E91" t="s">
        <v>2380</v>
      </c>
      <c r="F91" t="s">
        <v>2383</v>
      </c>
      <c r="G91">
        <v>1</v>
      </c>
      <c r="H91">
        <v>1</v>
      </c>
      <c r="I91" t="s">
        <v>2382</v>
      </c>
      <c r="J91" t="s">
        <v>2382</v>
      </c>
      <c r="K91" t="str">
        <f t="shared" si="1"/>
        <v>Obesity</v>
      </c>
      <c r="L91" t="str">
        <f t="shared" si="2"/>
        <v>Normal</v>
      </c>
      <c r="M91" t="s">
        <v>10507</v>
      </c>
    </row>
    <row r="92" spans="1:13" x14ac:dyDescent="0.25">
      <c r="A92" t="s">
        <v>2282</v>
      </c>
      <c r="B92">
        <v>39.049999999999997</v>
      </c>
      <c r="C92">
        <v>6.06</v>
      </c>
      <c r="D92" t="s">
        <v>2380</v>
      </c>
      <c r="E92" t="s">
        <v>2380</v>
      </c>
      <c r="F92" t="s">
        <v>2380</v>
      </c>
      <c r="G92">
        <v>1</v>
      </c>
      <c r="H92">
        <v>1</v>
      </c>
      <c r="I92" t="s">
        <v>2382</v>
      </c>
      <c r="J92" t="s">
        <v>2382</v>
      </c>
      <c r="K92" t="str">
        <f t="shared" si="1"/>
        <v>Obesity</v>
      </c>
      <c r="L92" t="str">
        <f t="shared" si="2"/>
        <v>Prediabetes</v>
      </c>
      <c r="M92" t="s">
        <v>10508</v>
      </c>
    </row>
    <row r="93" spans="1:13" x14ac:dyDescent="0.25">
      <c r="A93" t="s">
        <v>2281</v>
      </c>
      <c r="B93">
        <v>42.75</v>
      </c>
      <c r="C93">
        <v>4.22</v>
      </c>
      <c r="D93" t="s">
        <v>2380</v>
      </c>
      <c r="E93" t="s">
        <v>2380</v>
      </c>
      <c r="F93" t="s">
        <v>2380</v>
      </c>
      <c r="G93" t="s">
        <v>2381</v>
      </c>
      <c r="H93">
        <v>0</v>
      </c>
      <c r="I93" t="s">
        <v>2382</v>
      </c>
      <c r="J93" t="s">
        <v>2382</v>
      </c>
      <c r="K93" t="str">
        <f t="shared" si="1"/>
        <v>Obesity</v>
      </c>
      <c r="L93" t="str">
        <f t="shared" si="2"/>
        <v>Normal</v>
      </c>
      <c r="M93" t="s">
        <v>10507</v>
      </c>
    </row>
    <row r="94" spans="1:13" x14ac:dyDescent="0.25">
      <c r="A94" t="s">
        <v>2280</v>
      </c>
      <c r="B94">
        <v>50.58</v>
      </c>
      <c r="C94">
        <v>5.12</v>
      </c>
      <c r="D94" t="s">
        <v>2380</v>
      </c>
      <c r="E94" t="s">
        <v>2380</v>
      </c>
      <c r="F94" t="s">
        <v>2380</v>
      </c>
      <c r="G94">
        <v>2</v>
      </c>
      <c r="H94">
        <v>2</v>
      </c>
      <c r="I94" t="s">
        <v>2382</v>
      </c>
      <c r="J94" t="s">
        <v>2382</v>
      </c>
      <c r="K94" t="str">
        <f t="shared" si="1"/>
        <v>Obesity</v>
      </c>
      <c r="L94" t="str">
        <f t="shared" si="2"/>
        <v>Normal</v>
      </c>
      <c r="M94" t="s">
        <v>10507</v>
      </c>
    </row>
    <row r="95" spans="1:13" x14ac:dyDescent="0.25">
      <c r="A95" t="s">
        <v>2279</v>
      </c>
      <c r="B95">
        <v>30.495000000000001</v>
      </c>
      <c r="C95">
        <v>4.57</v>
      </c>
      <c r="D95" t="s">
        <v>2382</v>
      </c>
      <c r="E95" t="s">
        <v>2380</v>
      </c>
      <c r="F95" t="s">
        <v>2380</v>
      </c>
      <c r="G95" t="s">
        <v>2381</v>
      </c>
      <c r="H95">
        <v>0</v>
      </c>
      <c r="I95" t="s">
        <v>2382</v>
      </c>
      <c r="J95" t="s">
        <v>2382</v>
      </c>
      <c r="K95" t="str">
        <f t="shared" si="1"/>
        <v>Obesity</v>
      </c>
      <c r="L95" t="str">
        <f t="shared" si="2"/>
        <v>Normal</v>
      </c>
      <c r="M95" t="s">
        <v>10507</v>
      </c>
    </row>
    <row r="96" spans="1:13" x14ac:dyDescent="0.25">
      <c r="A96" t="s">
        <v>2278</v>
      </c>
      <c r="B96">
        <v>48.31</v>
      </c>
      <c r="C96">
        <v>9.58</v>
      </c>
      <c r="D96" t="s">
        <v>2382</v>
      </c>
      <c r="E96" t="s">
        <v>2380</v>
      </c>
      <c r="F96" t="s">
        <v>2380</v>
      </c>
      <c r="G96">
        <v>2</v>
      </c>
      <c r="H96">
        <v>2</v>
      </c>
      <c r="I96" t="s">
        <v>2382</v>
      </c>
      <c r="J96" t="s">
        <v>2382</v>
      </c>
      <c r="K96" t="str">
        <f t="shared" si="1"/>
        <v>Obesity</v>
      </c>
      <c r="L96" t="str">
        <f t="shared" si="2"/>
        <v>Diabetes</v>
      </c>
      <c r="M96" t="s">
        <v>10506</v>
      </c>
    </row>
    <row r="97" spans="1:13" x14ac:dyDescent="0.25">
      <c r="A97" t="s">
        <v>2277</v>
      </c>
      <c r="B97">
        <v>48.99</v>
      </c>
      <c r="C97">
        <v>9.7799999999999994</v>
      </c>
      <c r="D97" t="s">
        <v>2382</v>
      </c>
      <c r="E97" t="s">
        <v>2380</v>
      </c>
      <c r="F97" t="s">
        <v>2380</v>
      </c>
      <c r="G97">
        <v>1</v>
      </c>
      <c r="H97">
        <v>1</v>
      </c>
      <c r="I97" t="s">
        <v>2382</v>
      </c>
      <c r="J97" t="s">
        <v>2382</v>
      </c>
      <c r="K97" t="str">
        <f t="shared" si="1"/>
        <v>Obesity</v>
      </c>
      <c r="L97" t="str">
        <f t="shared" si="2"/>
        <v>Diabetes</v>
      </c>
      <c r="M97" t="s">
        <v>10506</v>
      </c>
    </row>
    <row r="98" spans="1:13" x14ac:dyDescent="0.25">
      <c r="A98" t="s">
        <v>2276</v>
      </c>
      <c r="B98">
        <v>38.39</v>
      </c>
      <c r="C98">
        <v>4.1100000000000003</v>
      </c>
      <c r="D98" t="s">
        <v>2382</v>
      </c>
      <c r="E98" t="s">
        <v>2380</v>
      </c>
      <c r="F98" t="s">
        <v>2380</v>
      </c>
      <c r="G98" t="s">
        <v>2381</v>
      </c>
      <c r="H98">
        <v>0</v>
      </c>
      <c r="I98" t="s">
        <v>2382</v>
      </c>
      <c r="J98" t="s">
        <v>2382</v>
      </c>
      <c r="K98" t="str">
        <f t="shared" si="1"/>
        <v>Obesity</v>
      </c>
      <c r="L98" t="str">
        <f t="shared" si="2"/>
        <v>Normal</v>
      </c>
      <c r="M98" t="s">
        <v>10507</v>
      </c>
    </row>
    <row r="99" spans="1:13" x14ac:dyDescent="0.25">
      <c r="A99" t="s">
        <v>2275</v>
      </c>
      <c r="B99">
        <v>44.34</v>
      </c>
      <c r="C99">
        <v>4.0199999999999996</v>
      </c>
      <c r="D99" t="s">
        <v>2382</v>
      </c>
      <c r="E99" t="s">
        <v>2380</v>
      </c>
      <c r="F99" t="s">
        <v>2380</v>
      </c>
      <c r="G99">
        <v>2</v>
      </c>
      <c r="H99">
        <v>2</v>
      </c>
      <c r="I99" t="s">
        <v>2382</v>
      </c>
      <c r="J99" t="s">
        <v>2382</v>
      </c>
      <c r="K99" t="str">
        <f t="shared" si="1"/>
        <v>Obesity</v>
      </c>
      <c r="L99" t="str">
        <f t="shared" si="2"/>
        <v>Normal</v>
      </c>
      <c r="M99" t="s">
        <v>10507</v>
      </c>
    </row>
    <row r="100" spans="1:13" x14ac:dyDescent="0.25">
      <c r="A100" t="s">
        <v>2274</v>
      </c>
      <c r="B100">
        <v>41.51</v>
      </c>
      <c r="C100">
        <v>6.92</v>
      </c>
      <c r="D100" t="s">
        <v>2380</v>
      </c>
      <c r="E100" t="s">
        <v>2380</v>
      </c>
      <c r="F100" t="s">
        <v>2380</v>
      </c>
      <c r="G100" t="s">
        <v>2381</v>
      </c>
      <c r="H100">
        <v>0</v>
      </c>
      <c r="I100" t="s">
        <v>2382</v>
      </c>
      <c r="J100" t="s">
        <v>2382</v>
      </c>
      <c r="K100" t="str">
        <f t="shared" si="1"/>
        <v>Obesity</v>
      </c>
      <c r="L100" t="str">
        <f t="shared" si="2"/>
        <v>Diabetes</v>
      </c>
      <c r="M100" t="s">
        <v>10506</v>
      </c>
    </row>
    <row r="101" spans="1:13" x14ac:dyDescent="0.25">
      <c r="A101" t="s">
        <v>2273</v>
      </c>
      <c r="B101">
        <v>48.2</v>
      </c>
      <c r="C101">
        <v>4.84</v>
      </c>
      <c r="D101" t="s">
        <v>2380</v>
      </c>
      <c r="E101" t="s">
        <v>2380</v>
      </c>
      <c r="F101" t="s">
        <v>2380</v>
      </c>
      <c r="G101" t="s">
        <v>2381</v>
      </c>
      <c r="H101">
        <v>0</v>
      </c>
      <c r="I101" t="s">
        <v>2382</v>
      </c>
      <c r="J101" t="s">
        <v>2382</v>
      </c>
      <c r="K101" t="str">
        <f t="shared" si="1"/>
        <v>Obesity</v>
      </c>
      <c r="L101" t="str">
        <f t="shared" si="2"/>
        <v>Normal</v>
      </c>
      <c r="M101" t="s">
        <v>10507</v>
      </c>
    </row>
    <row r="102" spans="1:13" x14ac:dyDescent="0.25">
      <c r="A102" t="s">
        <v>2272</v>
      </c>
      <c r="B102">
        <v>35.75</v>
      </c>
      <c r="C102">
        <v>8</v>
      </c>
      <c r="D102" t="s">
        <v>2382</v>
      </c>
      <c r="E102" t="s">
        <v>2380</v>
      </c>
      <c r="F102" t="s">
        <v>2380</v>
      </c>
      <c r="G102" t="s">
        <v>2381</v>
      </c>
      <c r="H102">
        <v>0</v>
      </c>
      <c r="I102" t="s">
        <v>2382</v>
      </c>
      <c r="J102" t="s">
        <v>2382</v>
      </c>
      <c r="K102" t="str">
        <f t="shared" si="1"/>
        <v>Obesity</v>
      </c>
      <c r="L102" t="str">
        <f t="shared" si="2"/>
        <v>Diabetes</v>
      </c>
      <c r="M102" t="s">
        <v>10506</v>
      </c>
    </row>
    <row r="103" spans="1:13" x14ac:dyDescent="0.25">
      <c r="A103" t="s">
        <v>2271</v>
      </c>
      <c r="B103">
        <v>53.81</v>
      </c>
      <c r="C103">
        <v>8.77</v>
      </c>
      <c r="D103" t="s">
        <v>2382</v>
      </c>
      <c r="E103" t="s">
        <v>2380</v>
      </c>
      <c r="F103" t="s">
        <v>2380</v>
      </c>
      <c r="G103" t="s">
        <v>2381</v>
      </c>
      <c r="H103">
        <v>0</v>
      </c>
      <c r="I103" t="s">
        <v>2382</v>
      </c>
      <c r="J103" t="s">
        <v>2382</v>
      </c>
      <c r="K103" t="str">
        <f t="shared" si="1"/>
        <v>Obesity</v>
      </c>
      <c r="L103" t="str">
        <f t="shared" si="2"/>
        <v>Diabetes</v>
      </c>
      <c r="M103" t="s">
        <v>10506</v>
      </c>
    </row>
    <row r="104" spans="1:13" x14ac:dyDescent="0.25">
      <c r="A104" t="s">
        <v>2270</v>
      </c>
      <c r="B104">
        <v>49.48</v>
      </c>
      <c r="C104">
        <v>4.96</v>
      </c>
      <c r="D104" t="s">
        <v>2380</v>
      </c>
      <c r="E104" t="s">
        <v>2380</v>
      </c>
      <c r="F104" t="s">
        <v>2383</v>
      </c>
      <c r="G104">
        <v>1</v>
      </c>
      <c r="H104">
        <v>1</v>
      </c>
      <c r="I104" t="s">
        <v>2382</v>
      </c>
      <c r="J104" t="s">
        <v>2382</v>
      </c>
      <c r="K104" t="str">
        <f t="shared" si="1"/>
        <v>Obesity</v>
      </c>
      <c r="L104" t="str">
        <f t="shared" si="2"/>
        <v>Normal</v>
      </c>
      <c r="M104" t="s">
        <v>10507</v>
      </c>
    </row>
    <row r="105" spans="1:13" x14ac:dyDescent="0.25">
      <c r="A105" t="s">
        <v>2269</v>
      </c>
      <c r="B105">
        <v>34.1</v>
      </c>
      <c r="C105">
        <v>4.43</v>
      </c>
      <c r="D105" t="s">
        <v>2382</v>
      </c>
      <c r="E105" t="s">
        <v>2380</v>
      </c>
      <c r="F105" t="s">
        <v>2380</v>
      </c>
      <c r="G105" t="s">
        <v>2381</v>
      </c>
      <c r="H105">
        <v>0</v>
      </c>
      <c r="I105" t="s">
        <v>2382</v>
      </c>
      <c r="J105" t="s">
        <v>2382</v>
      </c>
      <c r="K105" t="str">
        <f t="shared" si="1"/>
        <v>Obesity</v>
      </c>
      <c r="L105" t="str">
        <f t="shared" si="2"/>
        <v>Normal</v>
      </c>
      <c r="M105" t="s">
        <v>10507</v>
      </c>
    </row>
    <row r="106" spans="1:13" x14ac:dyDescent="0.25">
      <c r="A106" t="s">
        <v>2268</v>
      </c>
      <c r="B106">
        <v>35.299999999999997</v>
      </c>
      <c r="C106">
        <v>5.82</v>
      </c>
      <c r="D106" t="s">
        <v>2382</v>
      </c>
      <c r="E106" t="s">
        <v>2380</v>
      </c>
      <c r="F106" t="s">
        <v>2383</v>
      </c>
      <c r="G106">
        <v>1</v>
      </c>
      <c r="H106">
        <v>1</v>
      </c>
      <c r="I106" t="s">
        <v>2382</v>
      </c>
      <c r="J106" t="s">
        <v>2382</v>
      </c>
      <c r="K106" t="str">
        <f t="shared" si="1"/>
        <v>Obesity</v>
      </c>
      <c r="L106" t="str">
        <f t="shared" si="2"/>
        <v>Prediabetes</v>
      </c>
      <c r="M106" t="s">
        <v>10508</v>
      </c>
    </row>
    <row r="107" spans="1:13" x14ac:dyDescent="0.25">
      <c r="A107" t="s">
        <v>2267</v>
      </c>
      <c r="B107">
        <v>43.83</v>
      </c>
      <c r="C107">
        <v>6.03</v>
      </c>
      <c r="D107" t="s">
        <v>2382</v>
      </c>
      <c r="E107" t="s">
        <v>2380</v>
      </c>
      <c r="F107" t="s">
        <v>2380</v>
      </c>
      <c r="G107">
        <v>2</v>
      </c>
      <c r="H107">
        <v>2</v>
      </c>
      <c r="I107" t="s">
        <v>2382</v>
      </c>
      <c r="J107" t="s">
        <v>2382</v>
      </c>
      <c r="K107" t="str">
        <f t="shared" si="1"/>
        <v>Obesity</v>
      </c>
      <c r="L107" t="str">
        <f t="shared" si="2"/>
        <v>Prediabetes</v>
      </c>
      <c r="M107" t="s">
        <v>10508</v>
      </c>
    </row>
    <row r="108" spans="1:13" x14ac:dyDescent="0.25">
      <c r="A108" t="s">
        <v>2266</v>
      </c>
      <c r="B108">
        <v>50.07</v>
      </c>
      <c r="C108">
        <v>9.27</v>
      </c>
      <c r="D108" t="s">
        <v>2380</v>
      </c>
      <c r="E108" t="s">
        <v>2380</v>
      </c>
      <c r="F108" t="s">
        <v>2380</v>
      </c>
      <c r="G108" t="s">
        <v>2381</v>
      </c>
      <c r="H108">
        <v>0</v>
      </c>
      <c r="I108" t="s">
        <v>2382</v>
      </c>
      <c r="J108" t="s">
        <v>2382</v>
      </c>
      <c r="K108" t="str">
        <f t="shared" si="1"/>
        <v>Obesity</v>
      </c>
      <c r="L108" t="str">
        <f t="shared" si="2"/>
        <v>Diabetes</v>
      </c>
      <c r="M108" t="s">
        <v>10506</v>
      </c>
    </row>
    <row r="109" spans="1:13" x14ac:dyDescent="0.25">
      <c r="A109" t="s">
        <v>2265</v>
      </c>
      <c r="B109">
        <v>32.774999999999999</v>
      </c>
      <c r="C109">
        <v>5.53</v>
      </c>
      <c r="D109" t="s">
        <v>2380</v>
      </c>
      <c r="E109" t="s">
        <v>2380</v>
      </c>
      <c r="F109" t="s">
        <v>2380</v>
      </c>
      <c r="G109" t="s">
        <v>2381</v>
      </c>
      <c r="H109">
        <v>0</v>
      </c>
      <c r="I109" t="s">
        <v>2382</v>
      </c>
      <c r="J109" t="s">
        <v>2382</v>
      </c>
      <c r="K109" t="str">
        <f t="shared" si="1"/>
        <v>Obesity</v>
      </c>
      <c r="L109" t="str">
        <f t="shared" si="2"/>
        <v>Normal</v>
      </c>
      <c r="M109" t="s">
        <v>10507</v>
      </c>
    </row>
    <row r="110" spans="1:13" x14ac:dyDescent="0.25">
      <c r="A110" t="s">
        <v>2264</v>
      </c>
      <c r="B110">
        <v>34.104999999999997</v>
      </c>
      <c r="C110">
        <v>5.07</v>
      </c>
      <c r="D110" t="s">
        <v>2380</v>
      </c>
      <c r="E110" t="s">
        <v>2380</v>
      </c>
      <c r="F110" t="s">
        <v>2380</v>
      </c>
      <c r="G110">
        <v>1</v>
      </c>
      <c r="H110">
        <v>1</v>
      </c>
      <c r="I110" t="s">
        <v>2382</v>
      </c>
      <c r="J110" t="s">
        <v>2382</v>
      </c>
      <c r="K110" t="str">
        <f t="shared" si="1"/>
        <v>Obesity</v>
      </c>
      <c r="L110" t="str">
        <f t="shared" si="2"/>
        <v>Normal</v>
      </c>
      <c r="M110" t="s">
        <v>10507</v>
      </c>
    </row>
    <row r="111" spans="1:13" x14ac:dyDescent="0.25">
      <c r="A111" t="s">
        <v>2263</v>
      </c>
      <c r="B111">
        <v>48.93</v>
      </c>
      <c r="C111">
        <v>11.17</v>
      </c>
      <c r="D111" t="s">
        <v>2382</v>
      </c>
      <c r="E111" t="s">
        <v>2380</v>
      </c>
      <c r="F111" t="s">
        <v>2380</v>
      </c>
      <c r="G111">
        <v>1</v>
      </c>
      <c r="H111">
        <v>1</v>
      </c>
      <c r="I111" t="s">
        <v>2382</v>
      </c>
      <c r="J111" t="s">
        <v>2382</v>
      </c>
      <c r="K111" t="str">
        <f t="shared" si="1"/>
        <v>Obesity</v>
      </c>
      <c r="L111" t="str">
        <f t="shared" si="2"/>
        <v>Diabetes</v>
      </c>
      <c r="M111" t="s">
        <v>10506</v>
      </c>
    </row>
    <row r="112" spans="1:13" x14ac:dyDescent="0.25">
      <c r="A112" t="s">
        <v>2262</v>
      </c>
      <c r="B112">
        <v>37.07</v>
      </c>
      <c r="C112">
        <v>6.14</v>
      </c>
      <c r="D112" t="s">
        <v>2382</v>
      </c>
      <c r="E112" t="s">
        <v>2380</v>
      </c>
      <c r="F112" t="s">
        <v>2380</v>
      </c>
      <c r="G112" t="s">
        <v>2381</v>
      </c>
      <c r="H112">
        <v>0</v>
      </c>
      <c r="I112" t="s">
        <v>2382</v>
      </c>
      <c r="J112" t="s">
        <v>2382</v>
      </c>
      <c r="K112" t="str">
        <f t="shared" si="1"/>
        <v>Obesity</v>
      </c>
      <c r="L112" t="str">
        <f t="shared" si="2"/>
        <v>Prediabetes</v>
      </c>
      <c r="M112" t="s">
        <v>10508</v>
      </c>
    </row>
    <row r="113" spans="1:13" x14ac:dyDescent="0.25">
      <c r="A113" t="s">
        <v>2261</v>
      </c>
      <c r="B113">
        <v>51.51</v>
      </c>
      <c r="C113">
        <v>6.26</v>
      </c>
      <c r="D113" t="s">
        <v>2382</v>
      </c>
      <c r="E113" t="s">
        <v>2380</v>
      </c>
      <c r="F113" t="s">
        <v>2383</v>
      </c>
      <c r="G113">
        <v>1</v>
      </c>
      <c r="H113">
        <v>1</v>
      </c>
      <c r="I113" t="s">
        <v>2382</v>
      </c>
      <c r="J113" t="s">
        <v>2382</v>
      </c>
      <c r="K113" t="str">
        <f t="shared" si="1"/>
        <v>Obesity</v>
      </c>
      <c r="L113" t="str">
        <f t="shared" si="2"/>
        <v>Prediabetes</v>
      </c>
      <c r="M113" t="s">
        <v>10508</v>
      </c>
    </row>
    <row r="114" spans="1:13" x14ac:dyDescent="0.25">
      <c r="A114" t="s">
        <v>2260</v>
      </c>
      <c r="B114">
        <v>34.799999999999997</v>
      </c>
      <c r="C114">
        <v>4.72</v>
      </c>
      <c r="D114" t="s">
        <v>2382</v>
      </c>
      <c r="E114" t="s">
        <v>2380</v>
      </c>
      <c r="F114" t="s">
        <v>2380</v>
      </c>
      <c r="G114" t="s">
        <v>2381</v>
      </c>
      <c r="H114">
        <v>0</v>
      </c>
      <c r="I114" t="s">
        <v>2382</v>
      </c>
      <c r="J114" t="s">
        <v>2382</v>
      </c>
      <c r="K114" t="str">
        <f t="shared" si="1"/>
        <v>Obesity</v>
      </c>
      <c r="L114" t="str">
        <f t="shared" si="2"/>
        <v>Normal</v>
      </c>
      <c r="M114" t="s">
        <v>10507</v>
      </c>
    </row>
    <row r="115" spans="1:13" x14ac:dyDescent="0.25">
      <c r="A115" t="s">
        <v>2259</v>
      </c>
      <c r="B115">
        <v>36.67</v>
      </c>
      <c r="C115">
        <v>5.18</v>
      </c>
      <c r="D115" t="s">
        <v>2380</v>
      </c>
      <c r="E115" t="s">
        <v>2380</v>
      </c>
      <c r="F115" t="s">
        <v>2380</v>
      </c>
      <c r="G115">
        <v>1</v>
      </c>
      <c r="H115">
        <v>1</v>
      </c>
      <c r="I115" t="s">
        <v>2382</v>
      </c>
      <c r="J115" t="s">
        <v>2382</v>
      </c>
      <c r="K115" t="str">
        <f t="shared" si="1"/>
        <v>Obesity</v>
      </c>
      <c r="L115" t="str">
        <f t="shared" si="2"/>
        <v>Normal</v>
      </c>
      <c r="M115" t="s">
        <v>10507</v>
      </c>
    </row>
    <row r="116" spans="1:13" x14ac:dyDescent="0.25">
      <c r="A116" t="s">
        <v>2258</v>
      </c>
      <c r="B116">
        <v>30.9</v>
      </c>
      <c r="C116">
        <v>9.4</v>
      </c>
      <c r="D116" t="s">
        <v>2380</v>
      </c>
      <c r="E116" t="s">
        <v>2380</v>
      </c>
      <c r="F116" t="s">
        <v>2380</v>
      </c>
      <c r="G116">
        <v>2</v>
      </c>
      <c r="H116">
        <v>2</v>
      </c>
      <c r="I116" t="s">
        <v>2382</v>
      </c>
      <c r="J116" t="s">
        <v>2382</v>
      </c>
      <c r="K116" t="str">
        <f t="shared" si="1"/>
        <v>Obesity</v>
      </c>
      <c r="L116" t="str">
        <f t="shared" si="2"/>
        <v>Diabetes</v>
      </c>
      <c r="M116" t="s">
        <v>10506</v>
      </c>
    </row>
    <row r="117" spans="1:13" x14ac:dyDescent="0.25">
      <c r="A117" t="s">
        <v>2257</v>
      </c>
      <c r="B117">
        <v>30.495000000000001</v>
      </c>
      <c r="C117">
        <v>6.29</v>
      </c>
      <c r="D117" t="s">
        <v>2380</v>
      </c>
      <c r="E117" t="s">
        <v>2380</v>
      </c>
      <c r="F117" t="s">
        <v>2380</v>
      </c>
      <c r="G117" t="s">
        <v>2381</v>
      </c>
      <c r="H117">
        <v>0</v>
      </c>
      <c r="I117" t="s">
        <v>2382</v>
      </c>
      <c r="J117" t="s">
        <v>2382</v>
      </c>
      <c r="K117" t="str">
        <f t="shared" si="1"/>
        <v>Obesity</v>
      </c>
      <c r="L117" t="str">
        <f t="shared" si="2"/>
        <v>Prediabetes</v>
      </c>
      <c r="M117" t="s">
        <v>10508</v>
      </c>
    </row>
    <row r="118" spans="1:13" x14ac:dyDescent="0.25">
      <c r="A118" t="s">
        <v>2256</v>
      </c>
      <c r="B118">
        <v>44.88</v>
      </c>
      <c r="C118">
        <v>6.04</v>
      </c>
      <c r="D118" t="s">
        <v>2380</v>
      </c>
      <c r="E118" t="s">
        <v>2380</v>
      </c>
      <c r="F118" t="s">
        <v>2383</v>
      </c>
      <c r="G118">
        <v>1</v>
      </c>
      <c r="H118">
        <v>1</v>
      </c>
      <c r="I118" t="s">
        <v>2382</v>
      </c>
      <c r="J118" t="s">
        <v>2382</v>
      </c>
      <c r="K118" t="str">
        <f t="shared" si="1"/>
        <v>Obesity</v>
      </c>
      <c r="L118" t="str">
        <f t="shared" si="2"/>
        <v>Prediabetes</v>
      </c>
      <c r="M118" t="s">
        <v>10508</v>
      </c>
    </row>
    <row r="119" spans="1:13" x14ac:dyDescent="0.25">
      <c r="A119" t="s">
        <v>2255</v>
      </c>
      <c r="B119">
        <v>44.32</v>
      </c>
      <c r="C119">
        <v>10.55</v>
      </c>
      <c r="D119" t="s">
        <v>2380</v>
      </c>
      <c r="E119" t="s">
        <v>2380</v>
      </c>
      <c r="F119" t="s">
        <v>2380</v>
      </c>
      <c r="G119" t="s">
        <v>2381</v>
      </c>
      <c r="H119">
        <v>0</v>
      </c>
      <c r="I119" t="s">
        <v>2382</v>
      </c>
      <c r="J119" t="s">
        <v>2382</v>
      </c>
      <c r="K119" t="str">
        <f t="shared" si="1"/>
        <v>Obesity</v>
      </c>
      <c r="L119" t="str">
        <f t="shared" si="2"/>
        <v>Diabetes</v>
      </c>
      <c r="M119" t="s">
        <v>10506</v>
      </c>
    </row>
    <row r="120" spans="1:13" x14ac:dyDescent="0.25">
      <c r="A120" t="s">
        <v>2254</v>
      </c>
      <c r="B120">
        <v>46.39</v>
      </c>
      <c r="C120">
        <v>5.09</v>
      </c>
      <c r="D120" t="s">
        <v>2380</v>
      </c>
      <c r="E120" t="s">
        <v>2380</v>
      </c>
      <c r="F120" t="s">
        <v>2380</v>
      </c>
      <c r="G120" t="s">
        <v>2381</v>
      </c>
      <c r="H120">
        <v>0</v>
      </c>
      <c r="I120" t="s">
        <v>2382</v>
      </c>
      <c r="J120" t="s">
        <v>2382</v>
      </c>
      <c r="K120" t="str">
        <f t="shared" si="1"/>
        <v>Obesity</v>
      </c>
      <c r="L120" t="str">
        <f t="shared" si="2"/>
        <v>Normal</v>
      </c>
      <c r="M120" t="s">
        <v>10507</v>
      </c>
    </row>
    <row r="121" spans="1:13" x14ac:dyDescent="0.25">
      <c r="A121" t="s">
        <v>2253</v>
      </c>
      <c r="B121">
        <v>42.13</v>
      </c>
      <c r="C121">
        <v>5.2</v>
      </c>
      <c r="D121" t="s">
        <v>2382</v>
      </c>
      <c r="E121" t="s">
        <v>2380</v>
      </c>
      <c r="F121" t="s">
        <v>2380</v>
      </c>
      <c r="G121">
        <v>1</v>
      </c>
      <c r="H121">
        <v>1</v>
      </c>
      <c r="I121" t="s">
        <v>2382</v>
      </c>
      <c r="J121" t="s">
        <v>2382</v>
      </c>
      <c r="K121" t="str">
        <f t="shared" si="1"/>
        <v>Obesity</v>
      </c>
      <c r="L121" t="str">
        <f t="shared" si="2"/>
        <v>Normal</v>
      </c>
      <c r="M121" t="s">
        <v>10507</v>
      </c>
    </row>
    <row r="122" spans="1:13" x14ac:dyDescent="0.25">
      <c r="A122" t="s">
        <v>2252</v>
      </c>
      <c r="B122">
        <v>30.78</v>
      </c>
      <c r="C122">
        <v>8.4499999999999993</v>
      </c>
      <c r="D122" t="s">
        <v>2382</v>
      </c>
      <c r="E122" t="s">
        <v>2380</v>
      </c>
      <c r="F122" t="s">
        <v>2380</v>
      </c>
      <c r="G122" t="s">
        <v>2381</v>
      </c>
      <c r="H122">
        <v>0</v>
      </c>
      <c r="I122" t="s">
        <v>2382</v>
      </c>
      <c r="J122" t="s">
        <v>2382</v>
      </c>
      <c r="K122" t="str">
        <f t="shared" si="1"/>
        <v>Obesity</v>
      </c>
      <c r="L122" t="str">
        <f t="shared" si="2"/>
        <v>Diabetes</v>
      </c>
      <c r="M122" t="s">
        <v>10506</v>
      </c>
    </row>
    <row r="123" spans="1:13" x14ac:dyDescent="0.25">
      <c r="A123" t="s">
        <v>2251</v>
      </c>
      <c r="B123">
        <v>31.35</v>
      </c>
      <c r="C123">
        <v>9.5399999999999991</v>
      </c>
      <c r="D123" t="s">
        <v>2380</v>
      </c>
      <c r="E123" t="s">
        <v>2380</v>
      </c>
      <c r="F123" t="s">
        <v>2380</v>
      </c>
      <c r="G123" t="s">
        <v>2381</v>
      </c>
      <c r="H123">
        <v>0</v>
      </c>
      <c r="I123" t="s">
        <v>2382</v>
      </c>
      <c r="J123" t="s">
        <v>2382</v>
      </c>
      <c r="K123" t="str">
        <f t="shared" si="1"/>
        <v>Obesity</v>
      </c>
      <c r="L123" t="str">
        <f t="shared" si="2"/>
        <v>Diabetes</v>
      </c>
      <c r="M123" t="s">
        <v>10506</v>
      </c>
    </row>
    <row r="124" spans="1:13" x14ac:dyDescent="0.25">
      <c r="A124" t="s">
        <v>2250</v>
      </c>
      <c r="B124">
        <v>41.46</v>
      </c>
      <c r="C124">
        <v>4.99</v>
      </c>
      <c r="D124" t="s">
        <v>2382</v>
      </c>
      <c r="E124" t="s">
        <v>2380</v>
      </c>
      <c r="F124" t="s">
        <v>2380</v>
      </c>
      <c r="G124">
        <v>2</v>
      </c>
      <c r="H124">
        <v>2</v>
      </c>
      <c r="I124" t="s">
        <v>2382</v>
      </c>
      <c r="J124" t="s">
        <v>2382</v>
      </c>
      <c r="K124" t="str">
        <f t="shared" si="1"/>
        <v>Obesity</v>
      </c>
      <c r="L124" t="str">
        <f t="shared" si="2"/>
        <v>Normal</v>
      </c>
      <c r="M124" t="s">
        <v>10507</v>
      </c>
    </row>
    <row r="125" spans="1:13" x14ac:dyDescent="0.25">
      <c r="A125" t="s">
        <v>2249</v>
      </c>
      <c r="B125">
        <v>48</v>
      </c>
      <c r="C125">
        <v>10.54</v>
      </c>
      <c r="D125" t="s">
        <v>2380</v>
      </c>
      <c r="E125" t="s">
        <v>2380</v>
      </c>
      <c r="F125" t="s">
        <v>2380</v>
      </c>
      <c r="G125" t="s">
        <v>2381</v>
      </c>
      <c r="H125">
        <v>0</v>
      </c>
      <c r="I125" t="s">
        <v>2382</v>
      </c>
      <c r="J125" t="s">
        <v>2382</v>
      </c>
      <c r="K125" t="str">
        <f t="shared" si="1"/>
        <v>Obesity</v>
      </c>
      <c r="L125" t="str">
        <f t="shared" si="2"/>
        <v>Diabetes</v>
      </c>
      <c r="M125" t="s">
        <v>10506</v>
      </c>
    </row>
    <row r="126" spans="1:13" x14ac:dyDescent="0.25">
      <c r="A126" t="s">
        <v>2248</v>
      </c>
      <c r="B126">
        <v>49.13</v>
      </c>
      <c r="C126">
        <v>4.54</v>
      </c>
      <c r="D126" t="s">
        <v>2380</v>
      </c>
      <c r="E126" t="s">
        <v>2380</v>
      </c>
      <c r="F126" t="s">
        <v>2380</v>
      </c>
      <c r="G126" t="s">
        <v>2381</v>
      </c>
      <c r="H126">
        <v>0</v>
      </c>
      <c r="I126" t="s">
        <v>2382</v>
      </c>
      <c r="J126" t="s">
        <v>2382</v>
      </c>
      <c r="K126" t="str">
        <f t="shared" si="1"/>
        <v>Obesity</v>
      </c>
      <c r="L126" t="str">
        <f t="shared" si="2"/>
        <v>Normal</v>
      </c>
      <c r="M126" t="s">
        <v>10507</v>
      </c>
    </row>
    <row r="127" spans="1:13" x14ac:dyDescent="0.25">
      <c r="A127" t="s">
        <v>2247</v>
      </c>
      <c r="B127">
        <v>37.799999999999997</v>
      </c>
      <c r="C127">
        <v>6.29</v>
      </c>
      <c r="D127" t="s">
        <v>2380</v>
      </c>
      <c r="E127" t="s">
        <v>2380</v>
      </c>
      <c r="F127" t="s">
        <v>2380</v>
      </c>
      <c r="G127">
        <v>1</v>
      </c>
      <c r="H127">
        <v>1</v>
      </c>
      <c r="I127" t="s">
        <v>2382</v>
      </c>
      <c r="J127" t="s">
        <v>2382</v>
      </c>
      <c r="K127" t="str">
        <f t="shared" si="1"/>
        <v>Obesity</v>
      </c>
      <c r="L127" t="str">
        <f t="shared" si="2"/>
        <v>Prediabetes</v>
      </c>
      <c r="M127" t="s">
        <v>10508</v>
      </c>
    </row>
    <row r="128" spans="1:13" x14ac:dyDescent="0.25">
      <c r="A128" t="s">
        <v>2246</v>
      </c>
      <c r="B128">
        <v>38.299999999999997</v>
      </c>
      <c r="C128">
        <v>9.51</v>
      </c>
      <c r="D128" t="s">
        <v>2380</v>
      </c>
      <c r="E128" t="s">
        <v>2380</v>
      </c>
      <c r="F128" t="s">
        <v>2380</v>
      </c>
      <c r="G128" t="s">
        <v>2381</v>
      </c>
      <c r="H128">
        <v>0</v>
      </c>
      <c r="I128" t="s">
        <v>2382</v>
      </c>
      <c r="J128" t="s">
        <v>2382</v>
      </c>
      <c r="K128" t="str">
        <f t="shared" si="1"/>
        <v>Obesity</v>
      </c>
      <c r="L128" t="str">
        <f t="shared" si="2"/>
        <v>Diabetes</v>
      </c>
      <c r="M128" t="s">
        <v>10506</v>
      </c>
    </row>
    <row r="129" spans="1:13" x14ac:dyDescent="0.25">
      <c r="A129" t="s">
        <v>2245</v>
      </c>
      <c r="B129">
        <v>32.774999999999999</v>
      </c>
      <c r="C129">
        <v>4.72</v>
      </c>
      <c r="D129" t="s">
        <v>2380</v>
      </c>
      <c r="E129" t="s">
        <v>2380</v>
      </c>
      <c r="F129" t="s">
        <v>2380</v>
      </c>
      <c r="G129" t="s">
        <v>2381</v>
      </c>
      <c r="H129">
        <v>0</v>
      </c>
      <c r="I129" t="s">
        <v>2382</v>
      </c>
      <c r="J129" t="s">
        <v>2382</v>
      </c>
      <c r="K129" t="str">
        <f t="shared" si="1"/>
        <v>Obesity</v>
      </c>
      <c r="L129" t="str">
        <f t="shared" si="2"/>
        <v>Normal</v>
      </c>
      <c r="M129" t="s">
        <v>10507</v>
      </c>
    </row>
    <row r="130" spans="1:13" x14ac:dyDescent="0.25">
      <c r="A130" t="s">
        <v>2244</v>
      </c>
      <c r="B130">
        <v>34.200000000000003</v>
      </c>
      <c r="C130">
        <v>5.91</v>
      </c>
      <c r="D130" t="s">
        <v>2382</v>
      </c>
      <c r="E130" t="s">
        <v>2380</v>
      </c>
      <c r="F130" t="s">
        <v>2380</v>
      </c>
      <c r="G130" t="s">
        <v>2381</v>
      </c>
      <c r="H130">
        <v>0</v>
      </c>
      <c r="I130" t="s">
        <v>2382</v>
      </c>
      <c r="J130" t="s">
        <v>2382</v>
      </c>
      <c r="K130" t="str">
        <f t="shared" si="1"/>
        <v>Obesity</v>
      </c>
      <c r="L130" t="str">
        <f t="shared" si="2"/>
        <v>Prediabetes</v>
      </c>
      <c r="M130" t="s">
        <v>10508</v>
      </c>
    </row>
    <row r="131" spans="1:13" x14ac:dyDescent="0.25">
      <c r="A131" t="s">
        <v>2243</v>
      </c>
      <c r="B131">
        <v>30.2</v>
      </c>
      <c r="C131">
        <v>9.58</v>
      </c>
      <c r="D131" t="s">
        <v>2380</v>
      </c>
      <c r="E131" t="s">
        <v>2380</v>
      </c>
      <c r="F131" t="s">
        <v>2380</v>
      </c>
      <c r="G131" t="s">
        <v>2381</v>
      </c>
      <c r="H131">
        <v>0</v>
      </c>
      <c r="I131" t="s">
        <v>2382</v>
      </c>
      <c r="J131" t="s">
        <v>2382</v>
      </c>
      <c r="K131" t="str">
        <f t="shared" ref="K131:K194" si="3">IF(B131&lt;18.5, "Underweight", IF(B131&lt;=24.9, "Healthy Weight", IF(B131&lt;=29.9, "Overweight", "Obesity")))</f>
        <v>Obesity</v>
      </c>
      <c r="L131" t="str">
        <f t="shared" ref="L131:L194" si="4">IF(C131 &lt; 5.7, "Normal", IF(C131 &lt; 6.4, "Prediabetes", "Diabetes"))</f>
        <v>Diabetes</v>
      </c>
      <c r="M131" t="s">
        <v>10506</v>
      </c>
    </row>
    <row r="132" spans="1:13" x14ac:dyDescent="0.25">
      <c r="A132" t="s">
        <v>2242</v>
      </c>
      <c r="B132">
        <v>48.32</v>
      </c>
      <c r="C132">
        <v>5.77</v>
      </c>
      <c r="D132" t="s">
        <v>2380</v>
      </c>
      <c r="E132" t="s">
        <v>2380</v>
      </c>
      <c r="F132" t="s">
        <v>2380</v>
      </c>
      <c r="G132" t="s">
        <v>2381</v>
      </c>
      <c r="H132">
        <v>0</v>
      </c>
      <c r="I132" t="s">
        <v>2382</v>
      </c>
      <c r="J132" t="s">
        <v>2382</v>
      </c>
      <c r="K132" t="str">
        <f t="shared" si="3"/>
        <v>Obesity</v>
      </c>
      <c r="L132" t="str">
        <f t="shared" si="4"/>
        <v>Prediabetes</v>
      </c>
      <c r="M132" t="s">
        <v>10508</v>
      </c>
    </row>
    <row r="133" spans="1:13" x14ac:dyDescent="0.25">
      <c r="A133" t="s">
        <v>2241</v>
      </c>
      <c r="B133">
        <v>44.86</v>
      </c>
      <c r="C133">
        <v>4.38</v>
      </c>
      <c r="D133" t="s">
        <v>2382</v>
      </c>
      <c r="E133" t="s">
        <v>2380</v>
      </c>
      <c r="F133" t="s">
        <v>2380</v>
      </c>
      <c r="G133" t="s">
        <v>2381</v>
      </c>
      <c r="H133">
        <v>0</v>
      </c>
      <c r="I133" t="s">
        <v>2382</v>
      </c>
      <c r="J133" t="s">
        <v>2382</v>
      </c>
      <c r="K133" t="str">
        <f t="shared" si="3"/>
        <v>Obesity</v>
      </c>
      <c r="L133" t="str">
        <f t="shared" si="4"/>
        <v>Normal</v>
      </c>
      <c r="M133" t="s">
        <v>10507</v>
      </c>
    </row>
    <row r="134" spans="1:13" x14ac:dyDescent="0.25">
      <c r="A134" t="s">
        <v>2240</v>
      </c>
      <c r="B134">
        <v>52.15</v>
      </c>
      <c r="C134">
        <v>5.65</v>
      </c>
      <c r="D134" t="s">
        <v>2380</v>
      </c>
      <c r="E134" t="s">
        <v>2380</v>
      </c>
      <c r="F134" t="s">
        <v>2380</v>
      </c>
      <c r="G134">
        <v>1</v>
      </c>
      <c r="H134">
        <v>1</v>
      </c>
      <c r="I134" t="s">
        <v>2382</v>
      </c>
      <c r="J134" t="s">
        <v>2382</v>
      </c>
      <c r="K134" t="str">
        <f t="shared" si="3"/>
        <v>Obesity</v>
      </c>
      <c r="L134" t="str">
        <f t="shared" si="4"/>
        <v>Normal</v>
      </c>
      <c r="M134" t="s">
        <v>10507</v>
      </c>
    </row>
    <row r="135" spans="1:13" x14ac:dyDescent="0.25">
      <c r="A135" t="s">
        <v>2239</v>
      </c>
      <c r="B135">
        <v>41.12</v>
      </c>
      <c r="C135">
        <v>7.54</v>
      </c>
      <c r="D135" t="s">
        <v>2382</v>
      </c>
      <c r="E135" t="s">
        <v>2380</v>
      </c>
      <c r="F135" t="s">
        <v>2380</v>
      </c>
      <c r="G135" t="s">
        <v>2381</v>
      </c>
      <c r="H135">
        <v>0</v>
      </c>
      <c r="I135" t="s">
        <v>2382</v>
      </c>
      <c r="J135" t="s">
        <v>2382</v>
      </c>
      <c r="K135" t="str">
        <f t="shared" si="3"/>
        <v>Obesity</v>
      </c>
      <c r="L135" t="str">
        <f t="shared" si="4"/>
        <v>Diabetes</v>
      </c>
      <c r="M135" t="s">
        <v>10506</v>
      </c>
    </row>
    <row r="136" spans="1:13" x14ac:dyDescent="0.25">
      <c r="A136" t="s">
        <v>2238</v>
      </c>
      <c r="B136">
        <v>38.39</v>
      </c>
      <c r="C136">
        <v>5.1100000000000003</v>
      </c>
      <c r="D136" t="s">
        <v>2382</v>
      </c>
      <c r="E136" t="s">
        <v>2380</v>
      </c>
      <c r="F136" t="s">
        <v>2380</v>
      </c>
      <c r="G136">
        <v>1</v>
      </c>
      <c r="H136">
        <v>1</v>
      </c>
      <c r="I136" t="s">
        <v>2382</v>
      </c>
      <c r="J136" t="s">
        <v>2382</v>
      </c>
      <c r="K136" t="str">
        <f t="shared" si="3"/>
        <v>Obesity</v>
      </c>
      <c r="L136" t="str">
        <f t="shared" si="4"/>
        <v>Normal</v>
      </c>
      <c r="M136" t="s">
        <v>10507</v>
      </c>
    </row>
    <row r="137" spans="1:13" x14ac:dyDescent="0.25">
      <c r="A137" t="s">
        <v>2237</v>
      </c>
      <c r="B137">
        <v>46.85</v>
      </c>
      <c r="C137">
        <v>4.25</v>
      </c>
      <c r="D137" t="s">
        <v>2380</v>
      </c>
      <c r="E137" t="s">
        <v>2380</v>
      </c>
      <c r="F137" t="s">
        <v>2383</v>
      </c>
      <c r="G137">
        <v>1</v>
      </c>
      <c r="H137">
        <v>1</v>
      </c>
      <c r="I137" t="s">
        <v>2382</v>
      </c>
      <c r="J137" t="s">
        <v>2382</v>
      </c>
      <c r="K137" t="str">
        <f t="shared" si="3"/>
        <v>Obesity</v>
      </c>
      <c r="L137" t="str">
        <f t="shared" si="4"/>
        <v>Normal</v>
      </c>
      <c r="M137" t="s">
        <v>10507</v>
      </c>
    </row>
    <row r="138" spans="1:13" x14ac:dyDescent="0.25">
      <c r="A138" t="s">
        <v>2236</v>
      </c>
      <c r="B138">
        <v>42.24</v>
      </c>
      <c r="C138">
        <v>5.55</v>
      </c>
      <c r="D138" t="s">
        <v>2380</v>
      </c>
      <c r="E138" t="s">
        <v>2382</v>
      </c>
      <c r="F138" t="s">
        <v>2380</v>
      </c>
      <c r="G138">
        <v>1</v>
      </c>
      <c r="H138">
        <v>1</v>
      </c>
      <c r="I138" t="s">
        <v>2382</v>
      </c>
      <c r="J138" t="s">
        <v>2382</v>
      </c>
      <c r="K138" t="str">
        <f t="shared" si="3"/>
        <v>Obesity</v>
      </c>
      <c r="L138" t="str">
        <f t="shared" si="4"/>
        <v>Normal</v>
      </c>
      <c r="M138" t="s">
        <v>10507</v>
      </c>
    </row>
    <row r="139" spans="1:13" x14ac:dyDescent="0.25">
      <c r="A139" t="s">
        <v>2235</v>
      </c>
      <c r="B139">
        <v>34.39</v>
      </c>
      <c r="C139">
        <v>5.78</v>
      </c>
      <c r="D139" t="s">
        <v>2380</v>
      </c>
      <c r="E139" t="s">
        <v>2380</v>
      </c>
      <c r="F139" t="s">
        <v>2380</v>
      </c>
      <c r="G139" t="s">
        <v>2381</v>
      </c>
      <c r="H139">
        <v>0</v>
      </c>
      <c r="I139" t="s">
        <v>2382</v>
      </c>
      <c r="J139" t="s">
        <v>2382</v>
      </c>
      <c r="K139" t="str">
        <f t="shared" si="3"/>
        <v>Obesity</v>
      </c>
      <c r="L139" t="str">
        <f t="shared" si="4"/>
        <v>Prediabetes</v>
      </c>
      <c r="M139" t="s">
        <v>10508</v>
      </c>
    </row>
    <row r="140" spans="1:13" x14ac:dyDescent="0.25">
      <c r="A140" t="s">
        <v>2234</v>
      </c>
      <c r="B140">
        <v>42.89</v>
      </c>
      <c r="C140">
        <v>5.28</v>
      </c>
      <c r="D140" t="s">
        <v>2382</v>
      </c>
      <c r="E140" t="s">
        <v>2380</v>
      </c>
      <c r="F140" t="s">
        <v>2380</v>
      </c>
      <c r="G140" t="s">
        <v>2381</v>
      </c>
      <c r="H140">
        <v>0</v>
      </c>
      <c r="I140" t="s">
        <v>2382</v>
      </c>
      <c r="J140" t="s">
        <v>2382</v>
      </c>
      <c r="K140" t="str">
        <f t="shared" si="3"/>
        <v>Obesity</v>
      </c>
      <c r="L140" t="str">
        <f t="shared" si="4"/>
        <v>Normal</v>
      </c>
      <c r="M140" t="s">
        <v>10507</v>
      </c>
    </row>
    <row r="141" spans="1:13" x14ac:dyDescent="0.25">
      <c r="A141" t="s">
        <v>2233</v>
      </c>
      <c r="B141">
        <v>36.299999999999997</v>
      </c>
      <c r="C141">
        <v>5.39</v>
      </c>
      <c r="D141" t="s">
        <v>2380</v>
      </c>
      <c r="E141" t="s">
        <v>2380</v>
      </c>
      <c r="F141" t="s">
        <v>2380</v>
      </c>
      <c r="G141" t="s">
        <v>2381</v>
      </c>
      <c r="H141">
        <v>0</v>
      </c>
      <c r="I141" t="s">
        <v>2382</v>
      </c>
      <c r="J141" t="s">
        <v>2382</v>
      </c>
      <c r="K141" t="str">
        <f t="shared" si="3"/>
        <v>Obesity</v>
      </c>
      <c r="L141" t="str">
        <f t="shared" si="4"/>
        <v>Normal</v>
      </c>
      <c r="M141" t="s">
        <v>10507</v>
      </c>
    </row>
    <row r="142" spans="1:13" x14ac:dyDescent="0.25">
      <c r="A142" t="s">
        <v>2232</v>
      </c>
      <c r="B142">
        <v>35.200000000000003</v>
      </c>
      <c r="C142">
        <v>8.01</v>
      </c>
      <c r="D142" t="s">
        <v>2382</v>
      </c>
      <c r="E142" t="s">
        <v>2380</v>
      </c>
      <c r="F142" t="s">
        <v>2380</v>
      </c>
      <c r="G142">
        <v>1</v>
      </c>
      <c r="H142">
        <v>1</v>
      </c>
      <c r="I142" t="s">
        <v>2382</v>
      </c>
      <c r="J142" t="s">
        <v>2382</v>
      </c>
      <c r="K142" t="str">
        <f t="shared" si="3"/>
        <v>Obesity</v>
      </c>
      <c r="L142" t="str">
        <f t="shared" si="4"/>
        <v>Diabetes</v>
      </c>
      <c r="M142" t="s">
        <v>10506</v>
      </c>
    </row>
    <row r="143" spans="1:13" x14ac:dyDescent="0.25">
      <c r="A143" t="s">
        <v>2231</v>
      </c>
      <c r="B143">
        <v>53.62</v>
      </c>
      <c r="C143">
        <v>5.21</v>
      </c>
      <c r="D143" t="s">
        <v>2380</v>
      </c>
      <c r="E143" t="s">
        <v>2380</v>
      </c>
      <c r="F143" t="s">
        <v>2380</v>
      </c>
      <c r="G143" t="s">
        <v>2381</v>
      </c>
      <c r="H143">
        <v>0</v>
      </c>
      <c r="I143" t="s">
        <v>2382</v>
      </c>
      <c r="J143" t="s">
        <v>2382</v>
      </c>
      <c r="K143" t="str">
        <f t="shared" si="3"/>
        <v>Obesity</v>
      </c>
      <c r="L143" t="str">
        <f t="shared" si="4"/>
        <v>Normal</v>
      </c>
      <c r="M143" t="s">
        <v>10507</v>
      </c>
    </row>
    <row r="144" spans="1:13" x14ac:dyDescent="0.25">
      <c r="A144" t="s">
        <v>2230</v>
      </c>
      <c r="B144">
        <v>36.67</v>
      </c>
      <c r="C144">
        <v>6.27</v>
      </c>
      <c r="D144" t="s">
        <v>2380</v>
      </c>
      <c r="E144" t="s">
        <v>2380</v>
      </c>
      <c r="F144" t="s">
        <v>2380</v>
      </c>
      <c r="G144" t="s">
        <v>2381</v>
      </c>
      <c r="H144">
        <v>0</v>
      </c>
      <c r="I144" t="s">
        <v>2382</v>
      </c>
      <c r="J144" t="s">
        <v>2382</v>
      </c>
      <c r="K144" t="str">
        <f t="shared" si="3"/>
        <v>Obesity</v>
      </c>
      <c r="L144" t="str">
        <f t="shared" si="4"/>
        <v>Prediabetes</v>
      </c>
      <c r="M144" t="s">
        <v>10508</v>
      </c>
    </row>
    <row r="145" spans="1:13" x14ac:dyDescent="0.25">
      <c r="A145" t="s">
        <v>2229</v>
      </c>
      <c r="B145">
        <v>33.4</v>
      </c>
      <c r="C145">
        <v>10.73</v>
      </c>
      <c r="D145" t="s">
        <v>2382</v>
      </c>
      <c r="E145" t="s">
        <v>2380</v>
      </c>
      <c r="F145" t="s">
        <v>2380</v>
      </c>
      <c r="G145">
        <v>1</v>
      </c>
      <c r="H145">
        <v>1</v>
      </c>
      <c r="I145" t="s">
        <v>2382</v>
      </c>
      <c r="J145" t="s">
        <v>2382</v>
      </c>
      <c r="K145" t="str">
        <f t="shared" si="3"/>
        <v>Obesity</v>
      </c>
      <c r="L145" t="str">
        <f t="shared" si="4"/>
        <v>Diabetes</v>
      </c>
      <c r="M145" t="s">
        <v>10506</v>
      </c>
    </row>
    <row r="146" spans="1:13" x14ac:dyDescent="0.25">
      <c r="A146" t="s">
        <v>2228</v>
      </c>
      <c r="B146">
        <v>42.71</v>
      </c>
      <c r="C146">
        <v>10.52</v>
      </c>
      <c r="D146" t="s">
        <v>2380</v>
      </c>
      <c r="E146" t="s">
        <v>2380</v>
      </c>
      <c r="F146" t="s">
        <v>2380</v>
      </c>
      <c r="G146" t="s">
        <v>2381</v>
      </c>
      <c r="H146">
        <v>0</v>
      </c>
      <c r="I146" t="s">
        <v>2382</v>
      </c>
      <c r="J146" t="s">
        <v>2382</v>
      </c>
      <c r="K146" t="str">
        <f t="shared" si="3"/>
        <v>Obesity</v>
      </c>
      <c r="L146" t="str">
        <f t="shared" si="4"/>
        <v>Diabetes</v>
      </c>
      <c r="M146" t="s">
        <v>10506</v>
      </c>
    </row>
    <row r="147" spans="1:13" x14ac:dyDescent="0.25">
      <c r="A147" t="s">
        <v>2227</v>
      </c>
      <c r="B147">
        <v>41.52</v>
      </c>
      <c r="C147">
        <v>11.82</v>
      </c>
      <c r="D147" t="s">
        <v>2382</v>
      </c>
      <c r="E147" t="s">
        <v>2380</v>
      </c>
      <c r="F147" t="s">
        <v>2380</v>
      </c>
      <c r="G147">
        <v>2</v>
      </c>
      <c r="H147">
        <v>2</v>
      </c>
      <c r="I147" t="s">
        <v>2382</v>
      </c>
      <c r="J147" t="s">
        <v>2382</v>
      </c>
      <c r="K147" t="str">
        <f t="shared" si="3"/>
        <v>Obesity</v>
      </c>
      <c r="L147" t="str">
        <f t="shared" si="4"/>
        <v>Diabetes</v>
      </c>
      <c r="M147" t="s">
        <v>10506</v>
      </c>
    </row>
    <row r="148" spans="1:13" x14ac:dyDescent="0.25">
      <c r="A148" t="s">
        <v>2226</v>
      </c>
      <c r="B148">
        <v>39.4</v>
      </c>
      <c r="C148">
        <v>6.76</v>
      </c>
      <c r="D148" t="s">
        <v>2380</v>
      </c>
      <c r="E148" t="s">
        <v>2380</v>
      </c>
      <c r="F148" t="s">
        <v>2380</v>
      </c>
      <c r="G148" t="s">
        <v>2381</v>
      </c>
      <c r="H148">
        <v>0</v>
      </c>
      <c r="I148" t="s">
        <v>2382</v>
      </c>
      <c r="J148" t="s">
        <v>2382</v>
      </c>
      <c r="K148" t="str">
        <f t="shared" si="3"/>
        <v>Obesity</v>
      </c>
      <c r="L148" t="str">
        <f t="shared" si="4"/>
        <v>Diabetes</v>
      </c>
      <c r="M148" t="s">
        <v>10506</v>
      </c>
    </row>
    <row r="149" spans="1:13" x14ac:dyDescent="0.25">
      <c r="A149" t="s">
        <v>2225</v>
      </c>
      <c r="B149">
        <v>46.45</v>
      </c>
      <c r="C149">
        <v>5.62</v>
      </c>
      <c r="D149" t="s">
        <v>2380</v>
      </c>
      <c r="E149" t="s">
        <v>2380</v>
      </c>
      <c r="F149" t="s">
        <v>2380</v>
      </c>
      <c r="G149" t="s">
        <v>2381</v>
      </c>
      <c r="H149">
        <v>0</v>
      </c>
      <c r="I149" t="s">
        <v>2382</v>
      </c>
      <c r="J149" t="s">
        <v>2382</v>
      </c>
      <c r="K149" t="str">
        <f t="shared" si="3"/>
        <v>Obesity</v>
      </c>
      <c r="L149" t="str">
        <f t="shared" si="4"/>
        <v>Normal</v>
      </c>
      <c r="M149" t="s">
        <v>10507</v>
      </c>
    </row>
    <row r="150" spans="1:13" x14ac:dyDescent="0.25">
      <c r="A150" t="s">
        <v>2224</v>
      </c>
      <c r="B150">
        <v>35.75</v>
      </c>
      <c r="C150">
        <v>4.1900000000000004</v>
      </c>
      <c r="D150" t="s">
        <v>2380</v>
      </c>
      <c r="E150" t="s">
        <v>2380</v>
      </c>
      <c r="F150" t="s">
        <v>2380</v>
      </c>
      <c r="G150" t="s">
        <v>2381</v>
      </c>
      <c r="H150">
        <v>0</v>
      </c>
      <c r="I150" t="s">
        <v>2382</v>
      </c>
      <c r="J150" t="s">
        <v>2382</v>
      </c>
      <c r="K150" t="str">
        <f t="shared" si="3"/>
        <v>Obesity</v>
      </c>
      <c r="L150" t="str">
        <f t="shared" si="4"/>
        <v>Normal</v>
      </c>
      <c r="M150" t="s">
        <v>10507</v>
      </c>
    </row>
    <row r="151" spans="1:13" x14ac:dyDescent="0.25">
      <c r="A151" t="s">
        <v>2223</v>
      </c>
      <c r="B151">
        <v>26.07</v>
      </c>
      <c r="C151">
        <v>5.32</v>
      </c>
      <c r="D151" t="s">
        <v>2380</v>
      </c>
      <c r="E151" t="s">
        <v>2380</v>
      </c>
      <c r="F151" t="s">
        <v>2380</v>
      </c>
      <c r="G151" t="s">
        <v>2381</v>
      </c>
      <c r="H151">
        <v>0</v>
      </c>
      <c r="I151" t="s">
        <v>2382</v>
      </c>
      <c r="J151" t="s">
        <v>2382</v>
      </c>
      <c r="K151" t="str">
        <f t="shared" si="3"/>
        <v>Overweight</v>
      </c>
      <c r="L151" t="str">
        <f t="shared" si="4"/>
        <v>Normal</v>
      </c>
      <c r="M151" t="s">
        <v>10507</v>
      </c>
    </row>
    <row r="152" spans="1:13" x14ac:dyDescent="0.25">
      <c r="A152" t="s">
        <v>2222</v>
      </c>
      <c r="B152">
        <v>36.54</v>
      </c>
      <c r="C152">
        <v>4.46</v>
      </c>
      <c r="D152" t="s">
        <v>2382</v>
      </c>
      <c r="E152" t="s">
        <v>2380</v>
      </c>
      <c r="F152" t="s">
        <v>2380</v>
      </c>
      <c r="G152">
        <v>1</v>
      </c>
      <c r="H152">
        <v>1</v>
      </c>
      <c r="I152" t="s">
        <v>2382</v>
      </c>
      <c r="J152" t="s">
        <v>2382</v>
      </c>
      <c r="K152" t="str">
        <f t="shared" si="3"/>
        <v>Obesity</v>
      </c>
      <c r="L152" t="str">
        <f t="shared" si="4"/>
        <v>Normal</v>
      </c>
      <c r="M152" t="s">
        <v>10507</v>
      </c>
    </row>
    <row r="153" spans="1:13" x14ac:dyDescent="0.25">
      <c r="A153" t="s">
        <v>2221</v>
      </c>
      <c r="B153">
        <v>51.64</v>
      </c>
      <c r="C153">
        <v>5.65</v>
      </c>
      <c r="D153" t="s">
        <v>2380</v>
      </c>
      <c r="E153" t="s">
        <v>2380</v>
      </c>
      <c r="F153" t="s">
        <v>2380</v>
      </c>
      <c r="G153" t="s">
        <v>2381</v>
      </c>
      <c r="H153">
        <v>0</v>
      </c>
      <c r="I153" t="s">
        <v>2382</v>
      </c>
      <c r="J153" t="s">
        <v>2382</v>
      </c>
      <c r="K153" t="str">
        <f t="shared" si="3"/>
        <v>Obesity</v>
      </c>
      <c r="L153" t="str">
        <f t="shared" si="4"/>
        <v>Normal</v>
      </c>
      <c r="M153" t="s">
        <v>10507</v>
      </c>
    </row>
    <row r="154" spans="1:13" x14ac:dyDescent="0.25">
      <c r="A154" t="s">
        <v>2220</v>
      </c>
      <c r="B154">
        <v>42.83</v>
      </c>
      <c r="C154">
        <v>6.04</v>
      </c>
      <c r="D154" t="s">
        <v>2380</v>
      </c>
      <c r="E154" t="s">
        <v>2380</v>
      </c>
      <c r="F154" t="s">
        <v>2380</v>
      </c>
      <c r="G154">
        <v>2</v>
      </c>
      <c r="H154">
        <v>2</v>
      </c>
      <c r="I154" t="s">
        <v>2382</v>
      </c>
      <c r="J154" t="s">
        <v>2382</v>
      </c>
      <c r="K154" t="str">
        <f t="shared" si="3"/>
        <v>Obesity</v>
      </c>
      <c r="L154" t="str">
        <f t="shared" si="4"/>
        <v>Prediabetes</v>
      </c>
      <c r="M154" t="s">
        <v>10508</v>
      </c>
    </row>
    <row r="155" spans="1:13" x14ac:dyDescent="0.25">
      <c r="A155" t="s">
        <v>2219</v>
      </c>
      <c r="B155">
        <v>40.15</v>
      </c>
      <c r="C155">
        <v>5.76</v>
      </c>
      <c r="D155" t="s">
        <v>2380</v>
      </c>
      <c r="E155" t="s">
        <v>2380</v>
      </c>
      <c r="F155" t="s">
        <v>2380</v>
      </c>
      <c r="G155">
        <v>1</v>
      </c>
      <c r="H155">
        <v>1</v>
      </c>
      <c r="I155" t="s">
        <v>2382</v>
      </c>
      <c r="J155" t="s">
        <v>2382</v>
      </c>
      <c r="K155" t="str">
        <f t="shared" si="3"/>
        <v>Obesity</v>
      </c>
      <c r="L155" t="str">
        <f t="shared" si="4"/>
        <v>Prediabetes</v>
      </c>
      <c r="M155" t="s">
        <v>10508</v>
      </c>
    </row>
    <row r="156" spans="1:13" x14ac:dyDescent="0.25">
      <c r="A156" t="s">
        <v>2218</v>
      </c>
      <c r="B156">
        <v>27.8</v>
      </c>
      <c r="C156">
        <v>4.3600000000000003</v>
      </c>
      <c r="D156" t="s">
        <v>2380</v>
      </c>
      <c r="E156" t="s">
        <v>2380</v>
      </c>
      <c r="F156" t="s">
        <v>2383</v>
      </c>
      <c r="G156">
        <v>1</v>
      </c>
      <c r="H156">
        <v>1</v>
      </c>
      <c r="I156" t="s">
        <v>2382</v>
      </c>
      <c r="J156" t="s">
        <v>2382</v>
      </c>
      <c r="K156" t="str">
        <f t="shared" si="3"/>
        <v>Overweight</v>
      </c>
      <c r="L156" t="str">
        <f t="shared" si="4"/>
        <v>Normal</v>
      </c>
      <c r="M156" t="s">
        <v>10507</v>
      </c>
    </row>
    <row r="157" spans="1:13" x14ac:dyDescent="0.25">
      <c r="A157" t="s">
        <v>2217</v>
      </c>
      <c r="B157">
        <v>45.81</v>
      </c>
      <c r="C157">
        <v>4.76</v>
      </c>
      <c r="D157" t="s">
        <v>2382</v>
      </c>
      <c r="E157" t="s">
        <v>2380</v>
      </c>
      <c r="F157" t="s">
        <v>2383</v>
      </c>
      <c r="G157">
        <v>1</v>
      </c>
      <c r="H157">
        <v>1</v>
      </c>
      <c r="I157" t="s">
        <v>2382</v>
      </c>
      <c r="J157" t="s">
        <v>2382</v>
      </c>
      <c r="K157" t="str">
        <f t="shared" si="3"/>
        <v>Obesity</v>
      </c>
      <c r="L157" t="str">
        <f t="shared" si="4"/>
        <v>Normal</v>
      </c>
      <c r="M157" t="s">
        <v>10507</v>
      </c>
    </row>
    <row r="158" spans="1:13" x14ac:dyDescent="0.25">
      <c r="A158" t="s">
        <v>2216</v>
      </c>
      <c r="B158">
        <v>34.43</v>
      </c>
      <c r="C158">
        <v>10.82</v>
      </c>
      <c r="D158" t="s">
        <v>2382</v>
      </c>
      <c r="E158" t="s">
        <v>2380</v>
      </c>
      <c r="F158" t="s">
        <v>2380</v>
      </c>
      <c r="G158">
        <v>1</v>
      </c>
      <c r="H158">
        <v>1</v>
      </c>
      <c r="I158" t="s">
        <v>2382</v>
      </c>
      <c r="J158" t="s">
        <v>2382</v>
      </c>
      <c r="K158" t="str">
        <f t="shared" si="3"/>
        <v>Obesity</v>
      </c>
      <c r="L158" t="str">
        <f t="shared" si="4"/>
        <v>Diabetes</v>
      </c>
      <c r="M158" t="s">
        <v>10506</v>
      </c>
    </row>
    <row r="159" spans="1:13" x14ac:dyDescent="0.25">
      <c r="A159" t="s">
        <v>2215</v>
      </c>
      <c r="B159">
        <v>41.33</v>
      </c>
      <c r="C159">
        <v>4.01</v>
      </c>
      <c r="D159" t="s">
        <v>2382</v>
      </c>
      <c r="E159" t="s">
        <v>2380</v>
      </c>
      <c r="F159" t="s">
        <v>2380</v>
      </c>
      <c r="G159" t="s">
        <v>2381</v>
      </c>
      <c r="H159">
        <v>0</v>
      </c>
      <c r="I159" t="s">
        <v>2382</v>
      </c>
      <c r="J159" t="s">
        <v>2382</v>
      </c>
      <c r="K159" t="str">
        <f t="shared" si="3"/>
        <v>Obesity</v>
      </c>
      <c r="L159" t="str">
        <f t="shared" si="4"/>
        <v>Normal</v>
      </c>
      <c r="M159" t="s">
        <v>10507</v>
      </c>
    </row>
    <row r="160" spans="1:13" x14ac:dyDescent="0.25">
      <c r="A160" t="s">
        <v>2214</v>
      </c>
      <c r="B160">
        <v>31.92</v>
      </c>
      <c r="C160">
        <v>5.12</v>
      </c>
      <c r="D160" t="s">
        <v>2382</v>
      </c>
      <c r="E160" t="s">
        <v>2380</v>
      </c>
      <c r="F160" t="s">
        <v>2380</v>
      </c>
      <c r="G160">
        <v>1</v>
      </c>
      <c r="H160">
        <v>1</v>
      </c>
      <c r="I160" t="s">
        <v>2382</v>
      </c>
      <c r="J160" t="s">
        <v>2382</v>
      </c>
      <c r="K160" t="str">
        <f t="shared" si="3"/>
        <v>Obesity</v>
      </c>
      <c r="L160" t="str">
        <f t="shared" si="4"/>
        <v>Normal</v>
      </c>
      <c r="M160" t="s">
        <v>10507</v>
      </c>
    </row>
    <row r="161" spans="1:13" x14ac:dyDescent="0.25">
      <c r="A161" t="s">
        <v>2213</v>
      </c>
      <c r="B161">
        <v>39.799999999999997</v>
      </c>
      <c r="C161">
        <v>10.54</v>
      </c>
      <c r="D161" t="s">
        <v>2382</v>
      </c>
      <c r="E161" t="s">
        <v>2380</v>
      </c>
      <c r="F161" t="s">
        <v>2380</v>
      </c>
      <c r="G161">
        <v>2</v>
      </c>
      <c r="H161">
        <v>2</v>
      </c>
      <c r="I161" t="s">
        <v>2382</v>
      </c>
      <c r="J161" t="s">
        <v>2382</v>
      </c>
      <c r="K161" t="str">
        <f t="shared" si="3"/>
        <v>Obesity</v>
      </c>
      <c r="L161" t="str">
        <f t="shared" si="4"/>
        <v>Diabetes</v>
      </c>
      <c r="M161" t="s">
        <v>10506</v>
      </c>
    </row>
    <row r="162" spans="1:13" x14ac:dyDescent="0.25">
      <c r="A162" t="s">
        <v>2212</v>
      </c>
      <c r="B162">
        <v>42.82</v>
      </c>
      <c r="C162">
        <v>4.21</v>
      </c>
      <c r="D162" t="s">
        <v>2380</v>
      </c>
      <c r="E162" t="s">
        <v>2380</v>
      </c>
      <c r="F162" t="s">
        <v>2380</v>
      </c>
      <c r="G162" t="s">
        <v>2381</v>
      </c>
      <c r="H162">
        <v>0</v>
      </c>
      <c r="I162" t="s">
        <v>2382</v>
      </c>
      <c r="J162" t="s">
        <v>2382</v>
      </c>
      <c r="K162" t="str">
        <f t="shared" si="3"/>
        <v>Obesity</v>
      </c>
      <c r="L162" t="str">
        <f t="shared" si="4"/>
        <v>Normal</v>
      </c>
      <c r="M162" t="s">
        <v>10507</v>
      </c>
    </row>
    <row r="163" spans="1:13" x14ac:dyDescent="0.25">
      <c r="A163" t="s">
        <v>2211</v>
      </c>
      <c r="B163">
        <v>33.630000000000003</v>
      </c>
      <c r="C163">
        <v>5.42</v>
      </c>
      <c r="D163" t="s">
        <v>2380</v>
      </c>
      <c r="E163" t="s">
        <v>2380</v>
      </c>
      <c r="F163" t="s">
        <v>2380</v>
      </c>
      <c r="G163" t="s">
        <v>2381</v>
      </c>
      <c r="H163">
        <v>0</v>
      </c>
      <c r="I163" t="s">
        <v>2382</v>
      </c>
      <c r="J163" t="s">
        <v>2382</v>
      </c>
      <c r="K163" t="str">
        <f t="shared" si="3"/>
        <v>Obesity</v>
      </c>
      <c r="L163" t="str">
        <f t="shared" si="4"/>
        <v>Normal</v>
      </c>
      <c r="M163" t="s">
        <v>10507</v>
      </c>
    </row>
    <row r="164" spans="1:13" x14ac:dyDescent="0.25">
      <c r="A164" t="s">
        <v>2210</v>
      </c>
      <c r="B164">
        <v>37.07</v>
      </c>
      <c r="C164">
        <v>4.28</v>
      </c>
      <c r="D164" t="s">
        <v>2380</v>
      </c>
      <c r="E164" t="s">
        <v>2382</v>
      </c>
      <c r="F164" t="s">
        <v>2380</v>
      </c>
      <c r="G164">
        <v>1</v>
      </c>
      <c r="H164">
        <v>1</v>
      </c>
      <c r="I164" t="s">
        <v>2382</v>
      </c>
      <c r="J164" t="s">
        <v>2382</v>
      </c>
      <c r="K164" t="str">
        <f t="shared" si="3"/>
        <v>Obesity</v>
      </c>
      <c r="L164" t="str">
        <f t="shared" si="4"/>
        <v>Normal</v>
      </c>
      <c r="M164" t="s">
        <v>10507</v>
      </c>
    </row>
    <row r="165" spans="1:13" x14ac:dyDescent="0.25">
      <c r="A165" t="s">
        <v>2209</v>
      </c>
      <c r="B165">
        <v>35.625</v>
      </c>
      <c r="C165">
        <v>8.9</v>
      </c>
      <c r="D165" t="s">
        <v>2380</v>
      </c>
      <c r="E165" t="s">
        <v>2380</v>
      </c>
      <c r="F165" t="s">
        <v>2380</v>
      </c>
      <c r="G165" t="s">
        <v>2381</v>
      </c>
      <c r="H165">
        <v>0</v>
      </c>
      <c r="I165" t="s">
        <v>2382</v>
      </c>
      <c r="J165" t="s">
        <v>2382</v>
      </c>
      <c r="K165" t="str">
        <f t="shared" si="3"/>
        <v>Obesity</v>
      </c>
      <c r="L165" t="str">
        <f t="shared" si="4"/>
        <v>Diabetes</v>
      </c>
      <c r="M165" t="s">
        <v>10506</v>
      </c>
    </row>
    <row r="166" spans="1:13" x14ac:dyDescent="0.25">
      <c r="A166" t="s">
        <v>2208</v>
      </c>
      <c r="B166">
        <v>42.69</v>
      </c>
      <c r="C166">
        <v>4.8899999999999997</v>
      </c>
      <c r="D166" t="s">
        <v>2380</v>
      </c>
      <c r="E166" t="s">
        <v>2380</v>
      </c>
      <c r="F166" t="s">
        <v>2383</v>
      </c>
      <c r="G166">
        <v>1</v>
      </c>
      <c r="H166">
        <v>1</v>
      </c>
      <c r="I166" t="s">
        <v>2382</v>
      </c>
      <c r="J166" t="s">
        <v>2382</v>
      </c>
      <c r="K166" t="str">
        <f t="shared" si="3"/>
        <v>Obesity</v>
      </c>
      <c r="L166" t="str">
        <f t="shared" si="4"/>
        <v>Normal</v>
      </c>
      <c r="M166" t="s">
        <v>10507</v>
      </c>
    </row>
    <row r="167" spans="1:13" x14ac:dyDescent="0.25">
      <c r="A167" t="s">
        <v>2207</v>
      </c>
      <c r="B167">
        <v>37.869999999999997</v>
      </c>
      <c r="C167">
        <v>4.29</v>
      </c>
      <c r="D167" t="s">
        <v>2382</v>
      </c>
      <c r="E167" t="s">
        <v>2380</v>
      </c>
      <c r="F167" t="s">
        <v>2383</v>
      </c>
      <c r="G167">
        <v>1</v>
      </c>
      <c r="H167">
        <v>1</v>
      </c>
      <c r="I167" t="s">
        <v>2382</v>
      </c>
      <c r="J167" t="s">
        <v>2382</v>
      </c>
      <c r="K167" t="str">
        <f t="shared" si="3"/>
        <v>Obesity</v>
      </c>
      <c r="L167" t="str">
        <f t="shared" si="4"/>
        <v>Normal</v>
      </c>
      <c r="M167" t="s">
        <v>10507</v>
      </c>
    </row>
    <row r="168" spans="1:13" x14ac:dyDescent="0.25">
      <c r="A168" t="s">
        <v>2206</v>
      </c>
      <c r="B168">
        <v>40.61</v>
      </c>
      <c r="C168">
        <v>8</v>
      </c>
      <c r="D168" t="s">
        <v>2382</v>
      </c>
      <c r="E168" t="s">
        <v>2380</v>
      </c>
      <c r="F168" t="s">
        <v>2380</v>
      </c>
      <c r="G168">
        <v>1</v>
      </c>
      <c r="H168">
        <v>1</v>
      </c>
      <c r="I168" t="s">
        <v>2382</v>
      </c>
      <c r="J168" t="s">
        <v>2382</v>
      </c>
      <c r="K168" t="str">
        <f t="shared" si="3"/>
        <v>Obesity</v>
      </c>
      <c r="L168" t="str">
        <f t="shared" si="4"/>
        <v>Diabetes</v>
      </c>
      <c r="M168" t="s">
        <v>10506</v>
      </c>
    </row>
    <row r="169" spans="1:13" x14ac:dyDescent="0.25">
      <c r="A169" t="s">
        <v>2205</v>
      </c>
      <c r="B169">
        <v>30.78</v>
      </c>
      <c r="C169">
        <v>4.67</v>
      </c>
      <c r="D169" t="s">
        <v>2382</v>
      </c>
      <c r="E169" t="s">
        <v>2380</v>
      </c>
      <c r="F169" t="s">
        <v>2380</v>
      </c>
      <c r="G169" t="s">
        <v>2381</v>
      </c>
      <c r="H169">
        <v>0</v>
      </c>
      <c r="I169" t="s">
        <v>2382</v>
      </c>
      <c r="J169" t="s">
        <v>2382</v>
      </c>
      <c r="K169" t="str">
        <f t="shared" si="3"/>
        <v>Obesity</v>
      </c>
      <c r="L169" t="str">
        <f t="shared" si="4"/>
        <v>Normal</v>
      </c>
      <c r="M169" t="s">
        <v>10507</v>
      </c>
    </row>
    <row r="170" spans="1:13" x14ac:dyDescent="0.25">
      <c r="A170" t="s">
        <v>2204</v>
      </c>
      <c r="B170">
        <v>49.49</v>
      </c>
      <c r="C170">
        <v>4.5</v>
      </c>
      <c r="D170" t="s">
        <v>2380</v>
      </c>
      <c r="E170" t="s">
        <v>2380</v>
      </c>
      <c r="F170" t="s">
        <v>2380</v>
      </c>
      <c r="G170" t="s">
        <v>2381</v>
      </c>
      <c r="H170">
        <v>0</v>
      </c>
      <c r="I170" t="s">
        <v>2382</v>
      </c>
      <c r="J170" t="s">
        <v>2382</v>
      </c>
      <c r="K170" t="str">
        <f t="shared" si="3"/>
        <v>Obesity</v>
      </c>
      <c r="L170" t="str">
        <f t="shared" si="4"/>
        <v>Normal</v>
      </c>
      <c r="M170" t="s">
        <v>10507</v>
      </c>
    </row>
    <row r="171" spans="1:13" x14ac:dyDescent="0.25">
      <c r="A171" t="s">
        <v>2203</v>
      </c>
      <c r="B171">
        <v>37.619999999999997</v>
      </c>
      <c r="C171">
        <v>6.32</v>
      </c>
      <c r="D171" t="s">
        <v>2382</v>
      </c>
      <c r="E171" t="s">
        <v>2382</v>
      </c>
      <c r="F171" t="s">
        <v>2380</v>
      </c>
      <c r="G171">
        <v>2</v>
      </c>
      <c r="H171">
        <v>2</v>
      </c>
      <c r="I171" t="s">
        <v>2382</v>
      </c>
      <c r="J171" t="s">
        <v>2382</v>
      </c>
      <c r="K171" t="str">
        <f t="shared" si="3"/>
        <v>Obesity</v>
      </c>
      <c r="L171" t="str">
        <f t="shared" si="4"/>
        <v>Prediabetes</v>
      </c>
      <c r="M171" t="s">
        <v>10508</v>
      </c>
    </row>
    <row r="172" spans="1:13" x14ac:dyDescent="0.25">
      <c r="A172" t="s">
        <v>2202</v>
      </c>
      <c r="B172">
        <v>36.08</v>
      </c>
      <c r="C172">
        <v>6.1</v>
      </c>
      <c r="D172" t="s">
        <v>2382</v>
      </c>
      <c r="E172" t="s">
        <v>2380</v>
      </c>
      <c r="F172" t="s">
        <v>2380</v>
      </c>
      <c r="G172">
        <v>1</v>
      </c>
      <c r="H172">
        <v>1</v>
      </c>
      <c r="I172" t="s">
        <v>2382</v>
      </c>
      <c r="J172" t="s">
        <v>2382</v>
      </c>
      <c r="K172" t="str">
        <f t="shared" si="3"/>
        <v>Obesity</v>
      </c>
      <c r="L172" t="str">
        <f t="shared" si="4"/>
        <v>Prediabetes</v>
      </c>
      <c r="M172" t="s">
        <v>10508</v>
      </c>
    </row>
    <row r="173" spans="1:13" x14ac:dyDescent="0.25">
      <c r="A173" t="s">
        <v>2201</v>
      </c>
      <c r="B173">
        <v>33.5</v>
      </c>
      <c r="C173">
        <v>5.4</v>
      </c>
      <c r="D173" t="s">
        <v>2380</v>
      </c>
      <c r="E173" t="s">
        <v>2380</v>
      </c>
      <c r="F173" t="s">
        <v>2380</v>
      </c>
      <c r="G173" t="s">
        <v>2381</v>
      </c>
      <c r="H173">
        <v>0</v>
      </c>
      <c r="I173" t="s">
        <v>2382</v>
      </c>
      <c r="J173" t="s">
        <v>2382</v>
      </c>
      <c r="K173" t="str">
        <f t="shared" si="3"/>
        <v>Obesity</v>
      </c>
      <c r="L173" t="str">
        <f t="shared" si="4"/>
        <v>Normal</v>
      </c>
      <c r="M173" t="s">
        <v>10507</v>
      </c>
    </row>
    <row r="174" spans="1:13" x14ac:dyDescent="0.25">
      <c r="A174" t="s">
        <v>2200</v>
      </c>
      <c r="B174">
        <v>47.46</v>
      </c>
      <c r="C174">
        <v>6.24</v>
      </c>
      <c r="D174" t="s">
        <v>2382</v>
      </c>
      <c r="E174" t="s">
        <v>2380</v>
      </c>
      <c r="F174" t="s">
        <v>2380</v>
      </c>
      <c r="G174">
        <v>1</v>
      </c>
      <c r="H174">
        <v>1</v>
      </c>
      <c r="I174" t="s">
        <v>2382</v>
      </c>
      <c r="J174" t="s">
        <v>2382</v>
      </c>
      <c r="K174" t="str">
        <f t="shared" si="3"/>
        <v>Obesity</v>
      </c>
      <c r="L174" t="str">
        <f t="shared" si="4"/>
        <v>Prediabetes</v>
      </c>
      <c r="M174" t="s">
        <v>10508</v>
      </c>
    </row>
    <row r="175" spans="1:13" x14ac:dyDescent="0.25">
      <c r="A175" t="s">
        <v>2199</v>
      </c>
      <c r="B175">
        <v>49.24</v>
      </c>
      <c r="C175">
        <v>4.45</v>
      </c>
      <c r="D175" t="s">
        <v>2380</v>
      </c>
      <c r="E175" t="s">
        <v>2380</v>
      </c>
      <c r="F175" t="s">
        <v>2380</v>
      </c>
      <c r="G175" t="s">
        <v>2381</v>
      </c>
      <c r="H175">
        <v>0</v>
      </c>
      <c r="I175" t="s">
        <v>2382</v>
      </c>
      <c r="J175" t="s">
        <v>2382</v>
      </c>
      <c r="K175" t="str">
        <f t="shared" si="3"/>
        <v>Obesity</v>
      </c>
      <c r="L175" t="str">
        <f t="shared" si="4"/>
        <v>Normal</v>
      </c>
      <c r="M175" t="s">
        <v>10507</v>
      </c>
    </row>
    <row r="176" spans="1:13" x14ac:dyDescent="0.25">
      <c r="A176" t="s">
        <v>2198</v>
      </c>
      <c r="B176">
        <v>54.4</v>
      </c>
      <c r="C176">
        <v>5.22</v>
      </c>
      <c r="D176" t="s">
        <v>2380</v>
      </c>
      <c r="E176" t="s">
        <v>2380</v>
      </c>
      <c r="F176" t="s">
        <v>2380</v>
      </c>
      <c r="G176">
        <v>1</v>
      </c>
      <c r="H176">
        <v>1</v>
      </c>
      <c r="I176" t="s">
        <v>2382</v>
      </c>
      <c r="J176" t="s">
        <v>2382</v>
      </c>
      <c r="K176" t="str">
        <f t="shared" si="3"/>
        <v>Obesity</v>
      </c>
      <c r="L176" t="str">
        <f t="shared" si="4"/>
        <v>Normal</v>
      </c>
      <c r="M176" t="s">
        <v>10507</v>
      </c>
    </row>
    <row r="177" spans="1:13" x14ac:dyDescent="0.25">
      <c r="A177" t="s">
        <v>2197</v>
      </c>
      <c r="B177">
        <v>35.53</v>
      </c>
      <c r="C177">
        <v>4.6100000000000003</v>
      </c>
      <c r="D177" t="s">
        <v>2380</v>
      </c>
      <c r="E177" t="s">
        <v>2380</v>
      </c>
      <c r="F177" t="s">
        <v>2380</v>
      </c>
      <c r="G177">
        <v>1</v>
      </c>
      <c r="H177">
        <v>1</v>
      </c>
      <c r="I177" t="s">
        <v>2382</v>
      </c>
      <c r="J177" t="s">
        <v>2382</v>
      </c>
      <c r="K177" t="str">
        <f t="shared" si="3"/>
        <v>Obesity</v>
      </c>
      <c r="L177" t="str">
        <f t="shared" si="4"/>
        <v>Normal</v>
      </c>
      <c r="M177" t="s">
        <v>10507</v>
      </c>
    </row>
    <row r="178" spans="1:13" x14ac:dyDescent="0.25">
      <c r="A178" t="s">
        <v>2196</v>
      </c>
      <c r="B178">
        <v>39.729999999999997</v>
      </c>
      <c r="C178">
        <v>6.24</v>
      </c>
      <c r="D178" t="s">
        <v>2380</v>
      </c>
      <c r="E178" t="s">
        <v>2380</v>
      </c>
      <c r="F178" t="s">
        <v>2380</v>
      </c>
      <c r="G178" t="s">
        <v>2381</v>
      </c>
      <c r="H178">
        <v>0</v>
      </c>
      <c r="I178" t="s">
        <v>2382</v>
      </c>
      <c r="J178" t="s">
        <v>2382</v>
      </c>
      <c r="K178" t="str">
        <f t="shared" si="3"/>
        <v>Obesity</v>
      </c>
      <c r="L178" t="str">
        <f t="shared" si="4"/>
        <v>Prediabetes</v>
      </c>
      <c r="M178" t="s">
        <v>10508</v>
      </c>
    </row>
    <row r="179" spans="1:13" x14ac:dyDescent="0.25">
      <c r="A179" t="s">
        <v>2195</v>
      </c>
      <c r="B179">
        <v>35.68</v>
      </c>
      <c r="C179">
        <v>10.039999999999999</v>
      </c>
      <c r="D179" t="s">
        <v>2380</v>
      </c>
      <c r="E179" t="s">
        <v>2380</v>
      </c>
      <c r="F179" t="s">
        <v>2380</v>
      </c>
      <c r="G179" t="s">
        <v>2381</v>
      </c>
      <c r="H179">
        <v>0</v>
      </c>
      <c r="I179" t="s">
        <v>2382</v>
      </c>
      <c r="J179" t="s">
        <v>2382</v>
      </c>
      <c r="K179" t="str">
        <f t="shared" si="3"/>
        <v>Obesity</v>
      </c>
      <c r="L179" t="str">
        <f t="shared" si="4"/>
        <v>Diabetes</v>
      </c>
      <c r="M179" t="s">
        <v>10506</v>
      </c>
    </row>
    <row r="180" spans="1:13" x14ac:dyDescent="0.25">
      <c r="A180" t="s">
        <v>2194</v>
      </c>
      <c r="B180">
        <v>48.86</v>
      </c>
      <c r="C180">
        <v>6.09</v>
      </c>
      <c r="D180" t="s">
        <v>2380</v>
      </c>
      <c r="E180" t="s">
        <v>2380</v>
      </c>
      <c r="F180" t="s">
        <v>2380</v>
      </c>
      <c r="G180" t="s">
        <v>2381</v>
      </c>
      <c r="H180">
        <v>0</v>
      </c>
      <c r="I180" t="s">
        <v>2382</v>
      </c>
      <c r="J180" t="s">
        <v>2382</v>
      </c>
      <c r="K180" t="str">
        <f t="shared" si="3"/>
        <v>Obesity</v>
      </c>
      <c r="L180" t="str">
        <f t="shared" si="4"/>
        <v>Prediabetes</v>
      </c>
      <c r="M180" t="s">
        <v>10508</v>
      </c>
    </row>
    <row r="181" spans="1:13" x14ac:dyDescent="0.25">
      <c r="A181" t="s">
        <v>2193</v>
      </c>
      <c r="B181">
        <v>34.799999999999997</v>
      </c>
      <c r="C181">
        <v>11.4</v>
      </c>
      <c r="D181" t="s">
        <v>2382</v>
      </c>
      <c r="E181" t="s">
        <v>2380</v>
      </c>
      <c r="F181" t="s">
        <v>2383</v>
      </c>
      <c r="G181">
        <v>1</v>
      </c>
      <c r="H181">
        <v>1</v>
      </c>
      <c r="I181" t="s">
        <v>2380</v>
      </c>
      <c r="J181" t="s">
        <v>2380</v>
      </c>
      <c r="K181" t="str">
        <f t="shared" si="3"/>
        <v>Obesity</v>
      </c>
      <c r="L181" t="str">
        <f t="shared" si="4"/>
        <v>Diabetes</v>
      </c>
      <c r="M181" t="s">
        <v>10506</v>
      </c>
    </row>
    <row r="182" spans="1:13" x14ac:dyDescent="0.25">
      <c r="A182" t="s">
        <v>2192</v>
      </c>
      <c r="B182">
        <v>32.49</v>
      </c>
      <c r="C182">
        <v>4.29</v>
      </c>
      <c r="D182" t="s">
        <v>2380</v>
      </c>
      <c r="E182" t="s">
        <v>2380</v>
      </c>
      <c r="F182" t="s">
        <v>2383</v>
      </c>
      <c r="G182">
        <v>1</v>
      </c>
      <c r="H182">
        <v>1</v>
      </c>
      <c r="I182" t="s">
        <v>2382</v>
      </c>
      <c r="J182" t="s">
        <v>2382</v>
      </c>
      <c r="K182" t="str">
        <f t="shared" si="3"/>
        <v>Obesity</v>
      </c>
      <c r="L182" t="str">
        <f t="shared" si="4"/>
        <v>Normal</v>
      </c>
      <c r="M182" t="s">
        <v>10507</v>
      </c>
    </row>
    <row r="183" spans="1:13" x14ac:dyDescent="0.25">
      <c r="A183" t="s">
        <v>2191</v>
      </c>
      <c r="B183">
        <v>39</v>
      </c>
      <c r="C183">
        <v>5.7</v>
      </c>
      <c r="D183" t="s">
        <v>2380</v>
      </c>
      <c r="E183" t="s">
        <v>2380</v>
      </c>
      <c r="F183" t="s">
        <v>2380</v>
      </c>
      <c r="G183">
        <v>2</v>
      </c>
      <c r="H183">
        <v>2</v>
      </c>
      <c r="I183" t="s">
        <v>2382</v>
      </c>
      <c r="J183" t="s">
        <v>2382</v>
      </c>
      <c r="K183" t="str">
        <f t="shared" si="3"/>
        <v>Obesity</v>
      </c>
      <c r="L183" t="str">
        <f t="shared" si="4"/>
        <v>Prediabetes</v>
      </c>
      <c r="M183" t="s">
        <v>10508</v>
      </c>
    </row>
    <row r="184" spans="1:13" x14ac:dyDescent="0.25">
      <c r="A184" t="s">
        <v>2190</v>
      </c>
      <c r="B184">
        <v>35.299999999999997</v>
      </c>
      <c r="C184">
        <v>6.09</v>
      </c>
      <c r="D184" t="s">
        <v>2380</v>
      </c>
      <c r="E184" t="s">
        <v>2380</v>
      </c>
      <c r="F184" t="s">
        <v>2380</v>
      </c>
      <c r="G184">
        <v>1</v>
      </c>
      <c r="H184">
        <v>1</v>
      </c>
      <c r="I184" t="s">
        <v>2382</v>
      </c>
      <c r="J184" t="s">
        <v>2382</v>
      </c>
      <c r="K184" t="str">
        <f t="shared" si="3"/>
        <v>Obesity</v>
      </c>
      <c r="L184" t="str">
        <f t="shared" si="4"/>
        <v>Prediabetes</v>
      </c>
      <c r="M184" t="s">
        <v>10508</v>
      </c>
    </row>
    <row r="185" spans="1:13" x14ac:dyDescent="0.25">
      <c r="A185" t="s">
        <v>2189</v>
      </c>
      <c r="B185">
        <v>33.42</v>
      </c>
      <c r="C185">
        <v>10.67</v>
      </c>
      <c r="D185" t="s">
        <v>2380</v>
      </c>
      <c r="E185" t="s">
        <v>2380</v>
      </c>
      <c r="F185" t="s">
        <v>2380</v>
      </c>
      <c r="G185" t="s">
        <v>2381</v>
      </c>
      <c r="H185">
        <v>0</v>
      </c>
      <c r="I185" t="s">
        <v>2382</v>
      </c>
      <c r="J185" t="s">
        <v>2382</v>
      </c>
      <c r="K185" t="str">
        <f t="shared" si="3"/>
        <v>Obesity</v>
      </c>
      <c r="L185" t="str">
        <f t="shared" si="4"/>
        <v>Diabetes</v>
      </c>
      <c r="M185" t="s">
        <v>10506</v>
      </c>
    </row>
    <row r="186" spans="1:13" x14ac:dyDescent="0.25">
      <c r="A186" t="s">
        <v>2188</v>
      </c>
      <c r="B186">
        <v>37.18</v>
      </c>
      <c r="C186">
        <v>6.75</v>
      </c>
      <c r="D186" t="s">
        <v>2382</v>
      </c>
      <c r="E186" t="s">
        <v>2380</v>
      </c>
      <c r="F186" t="s">
        <v>2380</v>
      </c>
      <c r="G186">
        <v>2</v>
      </c>
      <c r="H186">
        <v>2</v>
      </c>
      <c r="I186" t="s">
        <v>2382</v>
      </c>
      <c r="J186" t="s">
        <v>2382</v>
      </c>
      <c r="K186" t="str">
        <f t="shared" si="3"/>
        <v>Obesity</v>
      </c>
      <c r="L186" t="str">
        <f t="shared" si="4"/>
        <v>Diabetes</v>
      </c>
      <c r="M186" t="s">
        <v>10506</v>
      </c>
    </row>
    <row r="187" spans="1:13" x14ac:dyDescent="0.25">
      <c r="A187" t="s">
        <v>2187</v>
      </c>
      <c r="B187">
        <v>33.33</v>
      </c>
      <c r="C187">
        <v>9.26</v>
      </c>
      <c r="D187" t="s">
        <v>2382</v>
      </c>
      <c r="E187" t="s">
        <v>2380</v>
      </c>
      <c r="F187" t="s">
        <v>2380</v>
      </c>
      <c r="G187">
        <v>2</v>
      </c>
      <c r="H187">
        <v>2</v>
      </c>
      <c r="I187" t="s">
        <v>2380</v>
      </c>
      <c r="J187" t="s">
        <v>2380</v>
      </c>
      <c r="K187" t="str">
        <f t="shared" si="3"/>
        <v>Obesity</v>
      </c>
      <c r="L187" t="str">
        <f t="shared" si="4"/>
        <v>Diabetes</v>
      </c>
      <c r="M187" t="s">
        <v>10506</v>
      </c>
    </row>
    <row r="188" spans="1:13" x14ac:dyDescent="0.25">
      <c r="A188" t="s">
        <v>2186</v>
      </c>
      <c r="B188">
        <v>53.21</v>
      </c>
      <c r="C188">
        <v>4.2699999999999996</v>
      </c>
      <c r="D188" t="s">
        <v>2380</v>
      </c>
      <c r="E188" t="s">
        <v>2380</v>
      </c>
      <c r="F188" t="s">
        <v>2380</v>
      </c>
      <c r="G188">
        <v>1</v>
      </c>
      <c r="H188">
        <v>1</v>
      </c>
      <c r="I188" t="s">
        <v>2382</v>
      </c>
      <c r="J188" t="s">
        <v>2382</v>
      </c>
      <c r="K188" t="str">
        <f t="shared" si="3"/>
        <v>Obesity</v>
      </c>
      <c r="L188" t="str">
        <f t="shared" si="4"/>
        <v>Normal</v>
      </c>
      <c r="M188" t="s">
        <v>10507</v>
      </c>
    </row>
    <row r="189" spans="1:13" x14ac:dyDescent="0.25">
      <c r="A189" t="s">
        <v>2185</v>
      </c>
      <c r="B189">
        <v>38.729999999999997</v>
      </c>
      <c r="C189">
        <v>11.51</v>
      </c>
      <c r="D189" t="s">
        <v>2380</v>
      </c>
      <c r="E189" t="s">
        <v>2380</v>
      </c>
      <c r="F189" t="s">
        <v>2380</v>
      </c>
      <c r="G189">
        <v>2</v>
      </c>
      <c r="H189">
        <v>2</v>
      </c>
      <c r="I189" t="s">
        <v>2382</v>
      </c>
      <c r="J189" t="s">
        <v>2382</v>
      </c>
      <c r="K189" t="str">
        <f t="shared" si="3"/>
        <v>Obesity</v>
      </c>
      <c r="L189" t="str">
        <f t="shared" si="4"/>
        <v>Diabetes</v>
      </c>
      <c r="M189" t="s">
        <v>10506</v>
      </c>
    </row>
    <row r="190" spans="1:13" x14ac:dyDescent="0.25">
      <c r="A190" t="s">
        <v>2184</v>
      </c>
      <c r="B190">
        <v>29.73</v>
      </c>
      <c r="C190">
        <v>7.22</v>
      </c>
      <c r="D190" t="s">
        <v>2380</v>
      </c>
      <c r="E190" t="s">
        <v>2380</v>
      </c>
      <c r="F190" t="s">
        <v>2380</v>
      </c>
      <c r="G190" t="s">
        <v>2381</v>
      </c>
      <c r="H190">
        <v>0</v>
      </c>
      <c r="I190" t="s">
        <v>2382</v>
      </c>
      <c r="J190" t="s">
        <v>2382</v>
      </c>
      <c r="K190" t="str">
        <f t="shared" si="3"/>
        <v>Overweight</v>
      </c>
      <c r="L190" t="str">
        <f t="shared" si="4"/>
        <v>Diabetes</v>
      </c>
      <c r="M190" t="s">
        <v>10506</v>
      </c>
    </row>
    <row r="191" spans="1:13" x14ac:dyDescent="0.25">
      <c r="A191" t="s">
        <v>2183</v>
      </c>
      <c r="B191">
        <v>34.700000000000003</v>
      </c>
      <c r="C191">
        <v>4.37</v>
      </c>
      <c r="D191" t="s">
        <v>2380</v>
      </c>
      <c r="E191" t="s">
        <v>2380</v>
      </c>
      <c r="F191" t="s">
        <v>2383</v>
      </c>
      <c r="G191">
        <v>1</v>
      </c>
      <c r="H191">
        <v>1</v>
      </c>
      <c r="I191" t="s">
        <v>2382</v>
      </c>
      <c r="J191" t="s">
        <v>2382</v>
      </c>
      <c r="K191" t="str">
        <f t="shared" si="3"/>
        <v>Obesity</v>
      </c>
      <c r="L191" t="str">
        <f t="shared" si="4"/>
        <v>Normal</v>
      </c>
      <c r="M191" t="s">
        <v>10507</v>
      </c>
    </row>
    <row r="192" spans="1:13" x14ac:dyDescent="0.25">
      <c r="A192" t="s">
        <v>2182</v>
      </c>
      <c r="B192">
        <v>38.28</v>
      </c>
      <c r="C192">
        <v>11.56</v>
      </c>
      <c r="D192" t="s">
        <v>2382</v>
      </c>
      <c r="E192" t="s">
        <v>2380</v>
      </c>
      <c r="F192" t="s">
        <v>2380</v>
      </c>
      <c r="G192">
        <v>1</v>
      </c>
      <c r="H192">
        <v>1</v>
      </c>
      <c r="I192" t="s">
        <v>2382</v>
      </c>
      <c r="J192" t="s">
        <v>2382</v>
      </c>
      <c r="K192" t="str">
        <f t="shared" si="3"/>
        <v>Obesity</v>
      </c>
      <c r="L192" t="str">
        <f t="shared" si="4"/>
        <v>Diabetes</v>
      </c>
      <c r="M192" t="s">
        <v>10506</v>
      </c>
    </row>
    <row r="193" spans="1:13" x14ac:dyDescent="0.25">
      <c r="A193" t="s">
        <v>2181</v>
      </c>
      <c r="B193">
        <v>33.57</v>
      </c>
      <c r="C193">
        <v>8.82</v>
      </c>
      <c r="D193" t="s">
        <v>2382</v>
      </c>
      <c r="E193" t="s">
        <v>2380</v>
      </c>
      <c r="F193" t="s">
        <v>2380</v>
      </c>
      <c r="G193" t="s">
        <v>2381</v>
      </c>
      <c r="H193">
        <v>0</v>
      </c>
      <c r="I193" t="s">
        <v>2382</v>
      </c>
      <c r="J193" t="s">
        <v>2382</v>
      </c>
      <c r="K193" t="str">
        <f t="shared" si="3"/>
        <v>Obesity</v>
      </c>
      <c r="L193" t="str">
        <f t="shared" si="4"/>
        <v>Diabetes</v>
      </c>
      <c r="M193" t="s">
        <v>10506</v>
      </c>
    </row>
    <row r="194" spans="1:13" x14ac:dyDescent="0.25">
      <c r="A194" t="s">
        <v>2180</v>
      </c>
      <c r="B194">
        <v>52.06</v>
      </c>
      <c r="C194">
        <v>4.6900000000000004</v>
      </c>
      <c r="D194" t="s">
        <v>2380</v>
      </c>
      <c r="E194" t="s">
        <v>2380</v>
      </c>
      <c r="F194" t="s">
        <v>2380</v>
      </c>
      <c r="G194">
        <v>1</v>
      </c>
      <c r="H194">
        <v>1</v>
      </c>
      <c r="I194" t="s">
        <v>2382</v>
      </c>
      <c r="J194" t="s">
        <v>2382</v>
      </c>
      <c r="K194" t="str">
        <f t="shared" si="3"/>
        <v>Obesity</v>
      </c>
      <c r="L194" t="str">
        <f t="shared" si="4"/>
        <v>Normal</v>
      </c>
      <c r="M194" t="s">
        <v>10507</v>
      </c>
    </row>
    <row r="195" spans="1:13" x14ac:dyDescent="0.25">
      <c r="A195" t="s">
        <v>2179</v>
      </c>
      <c r="B195">
        <v>38.17</v>
      </c>
      <c r="C195">
        <v>4.53</v>
      </c>
      <c r="D195" t="s">
        <v>2380</v>
      </c>
      <c r="E195" t="s">
        <v>2382</v>
      </c>
      <c r="F195" t="s">
        <v>2380</v>
      </c>
      <c r="G195">
        <v>1</v>
      </c>
      <c r="H195">
        <v>1</v>
      </c>
      <c r="I195" t="s">
        <v>2382</v>
      </c>
      <c r="J195" t="s">
        <v>2382</v>
      </c>
      <c r="K195" t="str">
        <f t="shared" ref="K195:K258" si="5">IF(B195&lt;18.5, "Underweight", IF(B195&lt;=24.9, "Healthy Weight", IF(B195&lt;=29.9, "Overweight", "Obesity")))</f>
        <v>Obesity</v>
      </c>
      <c r="L195" t="str">
        <f t="shared" ref="L195:L258" si="6">IF(C195 &lt; 5.7, "Normal", IF(C195 &lt; 6.4, "Prediabetes", "Diabetes"))</f>
        <v>Normal</v>
      </c>
      <c r="M195" t="s">
        <v>10507</v>
      </c>
    </row>
    <row r="196" spans="1:13" x14ac:dyDescent="0.25">
      <c r="A196" t="s">
        <v>2178</v>
      </c>
      <c r="B196">
        <v>36.954999999999998</v>
      </c>
      <c r="C196">
        <v>5.84</v>
      </c>
      <c r="D196" t="s">
        <v>2380</v>
      </c>
      <c r="E196" t="s">
        <v>2380</v>
      </c>
      <c r="F196" t="s">
        <v>2383</v>
      </c>
      <c r="G196">
        <v>1</v>
      </c>
      <c r="H196">
        <v>1</v>
      </c>
      <c r="I196" t="s">
        <v>2382</v>
      </c>
      <c r="J196" t="s">
        <v>2382</v>
      </c>
      <c r="K196" t="str">
        <f t="shared" si="5"/>
        <v>Obesity</v>
      </c>
      <c r="L196" t="str">
        <f t="shared" si="6"/>
        <v>Prediabetes</v>
      </c>
      <c r="M196" t="s">
        <v>10508</v>
      </c>
    </row>
    <row r="197" spans="1:13" x14ac:dyDescent="0.25">
      <c r="A197" t="s">
        <v>2177</v>
      </c>
      <c r="B197">
        <v>34.4</v>
      </c>
      <c r="C197">
        <v>4.9000000000000004</v>
      </c>
      <c r="D197" t="s">
        <v>2380</v>
      </c>
      <c r="E197" t="s">
        <v>2380</v>
      </c>
      <c r="F197" t="s">
        <v>2383</v>
      </c>
      <c r="G197">
        <v>1</v>
      </c>
      <c r="H197">
        <v>1</v>
      </c>
      <c r="I197" t="s">
        <v>2382</v>
      </c>
      <c r="J197" t="s">
        <v>2382</v>
      </c>
      <c r="K197" t="str">
        <f t="shared" si="5"/>
        <v>Obesity</v>
      </c>
      <c r="L197" t="str">
        <f t="shared" si="6"/>
        <v>Normal</v>
      </c>
      <c r="M197" t="s">
        <v>10507</v>
      </c>
    </row>
    <row r="198" spans="1:13" x14ac:dyDescent="0.25">
      <c r="A198" t="s">
        <v>2176</v>
      </c>
      <c r="B198">
        <v>31.73</v>
      </c>
      <c r="C198">
        <v>4.3</v>
      </c>
      <c r="D198" t="s">
        <v>2380</v>
      </c>
      <c r="E198" t="s">
        <v>2380</v>
      </c>
      <c r="F198" t="s">
        <v>2380</v>
      </c>
      <c r="G198" t="s">
        <v>2381</v>
      </c>
      <c r="H198">
        <v>0</v>
      </c>
      <c r="I198" t="s">
        <v>2382</v>
      </c>
      <c r="J198" t="s">
        <v>2382</v>
      </c>
      <c r="K198" t="str">
        <f t="shared" si="5"/>
        <v>Obesity</v>
      </c>
      <c r="L198" t="str">
        <f t="shared" si="6"/>
        <v>Normal</v>
      </c>
      <c r="M198" t="s">
        <v>10507</v>
      </c>
    </row>
    <row r="199" spans="1:13" x14ac:dyDescent="0.25">
      <c r="A199" t="s">
        <v>2175</v>
      </c>
      <c r="B199">
        <v>36.64</v>
      </c>
      <c r="C199">
        <v>11.34</v>
      </c>
      <c r="D199" t="s">
        <v>2380</v>
      </c>
      <c r="E199" t="s">
        <v>2380</v>
      </c>
      <c r="F199" t="s">
        <v>2380</v>
      </c>
      <c r="G199" t="s">
        <v>2381</v>
      </c>
      <c r="H199">
        <v>0</v>
      </c>
      <c r="I199" t="s">
        <v>2382</v>
      </c>
      <c r="J199" t="s">
        <v>2382</v>
      </c>
      <c r="K199" t="str">
        <f t="shared" si="5"/>
        <v>Obesity</v>
      </c>
      <c r="L199" t="str">
        <f t="shared" si="6"/>
        <v>Diabetes</v>
      </c>
      <c r="M199" t="s">
        <v>10506</v>
      </c>
    </row>
    <row r="200" spans="1:13" x14ac:dyDescent="0.25">
      <c r="A200" t="s">
        <v>2174</v>
      </c>
      <c r="B200">
        <v>36.85</v>
      </c>
      <c r="C200">
        <v>5.88</v>
      </c>
      <c r="D200" t="s">
        <v>2380</v>
      </c>
      <c r="E200" t="s">
        <v>2382</v>
      </c>
      <c r="F200" t="s">
        <v>2380</v>
      </c>
      <c r="G200">
        <v>1</v>
      </c>
      <c r="H200">
        <v>1</v>
      </c>
      <c r="I200" t="s">
        <v>2382</v>
      </c>
      <c r="J200" t="s">
        <v>2382</v>
      </c>
      <c r="K200" t="str">
        <f t="shared" si="5"/>
        <v>Obesity</v>
      </c>
      <c r="L200" t="str">
        <f t="shared" si="6"/>
        <v>Prediabetes</v>
      </c>
      <c r="M200" t="s">
        <v>10508</v>
      </c>
    </row>
    <row r="201" spans="1:13" x14ac:dyDescent="0.25">
      <c r="A201" t="s">
        <v>2173</v>
      </c>
      <c r="B201">
        <v>33.33</v>
      </c>
      <c r="C201">
        <v>5.01</v>
      </c>
      <c r="D201" t="s">
        <v>2382</v>
      </c>
      <c r="E201" t="s">
        <v>2380</v>
      </c>
      <c r="F201" t="s">
        <v>2383</v>
      </c>
      <c r="G201">
        <v>1</v>
      </c>
      <c r="H201">
        <v>1</v>
      </c>
      <c r="I201" t="s">
        <v>2382</v>
      </c>
      <c r="J201" t="s">
        <v>2382</v>
      </c>
      <c r="K201" t="str">
        <f t="shared" si="5"/>
        <v>Obesity</v>
      </c>
      <c r="L201" t="str">
        <f t="shared" si="6"/>
        <v>Normal</v>
      </c>
      <c r="M201" t="s">
        <v>10507</v>
      </c>
    </row>
    <row r="202" spans="1:13" x14ac:dyDescent="0.25">
      <c r="A202" t="s">
        <v>2172</v>
      </c>
      <c r="B202">
        <v>39.14</v>
      </c>
      <c r="C202">
        <v>4.4000000000000004</v>
      </c>
      <c r="D202" t="s">
        <v>2380</v>
      </c>
      <c r="E202" t="s">
        <v>2380</v>
      </c>
      <c r="F202" t="s">
        <v>2383</v>
      </c>
      <c r="G202">
        <v>1</v>
      </c>
      <c r="H202">
        <v>1</v>
      </c>
      <c r="I202" t="s">
        <v>2382</v>
      </c>
      <c r="J202" t="s">
        <v>2382</v>
      </c>
      <c r="K202" t="str">
        <f t="shared" si="5"/>
        <v>Obesity</v>
      </c>
      <c r="L202" t="str">
        <f t="shared" si="6"/>
        <v>Normal</v>
      </c>
      <c r="M202" t="s">
        <v>10507</v>
      </c>
    </row>
    <row r="203" spans="1:13" x14ac:dyDescent="0.25">
      <c r="A203" t="s">
        <v>2171</v>
      </c>
      <c r="B203">
        <v>32.9</v>
      </c>
      <c r="C203">
        <v>6.26</v>
      </c>
      <c r="D203" t="s">
        <v>2382</v>
      </c>
      <c r="E203" t="s">
        <v>2380</v>
      </c>
      <c r="F203" t="s">
        <v>2380</v>
      </c>
      <c r="G203" t="s">
        <v>2381</v>
      </c>
      <c r="H203">
        <v>0</v>
      </c>
      <c r="I203" t="s">
        <v>2382</v>
      </c>
      <c r="J203" t="s">
        <v>2382</v>
      </c>
      <c r="K203" t="str">
        <f t="shared" si="5"/>
        <v>Obesity</v>
      </c>
      <c r="L203" t="str">
        <f t="shared" si="6"/>
        <v>Prediabetes</v>
      </c>
      <c r="M203" t="s">
        <v>10508</v>
      </c>
    </row>
    <row r="204" spans="1:13" x14ac:dyDescent="0.25">
      <c r="A204" t="s">
        <v>2170</v>
      </c>
      <c r="B204">
        <v>29.78</v>
      </c>
      <c r="C204">
        <v>10.27</v>
      </c>
      <c r="D204" t="s">
        <v>2382</v>
      </c>
      <c r="E204" t="s">
        <v>2380</v>
      </c>
      <c r="F204" t="s">
        <v>2383</v>
      </c>
      <c r="G204">
        <v>1</v>
      </c>
      <c r="H204">
        <v>1</v>
      </c>
      <c r="I204" t="s">
        <v>2382</v>
      </c>
      <c r="J204" t="s">
        <v>2382</v>
      </c>
      <c r="K204" t="str">
        <f t="shared" si="5"/>
        <v>Overweight</v>
      </c>
      <c r="L204" t="str">
        <f t="shared" si="6"/>
        <v>Diabetes</v>
      </c>
      <c r="M204" t="s">
        <v>10506</v>
      </c>
    </row>
    <row r="205" spans="1:13" x14ac:dyDescent="0.25">
      <c r="A205" t="s">
        <v>2169</v>
      </c>
      <c r="B205">
        <v>32.78</v>
      </c>
      <c r="C205">
        <v>5.27</v>
      </c>
      <c r="D205" t="s">
        <v>2380</v>
      </c>
      <c r="E205" t="s">
        <v>2380</v>
      </c>
      <c r="F205" t="s">
        <v>2380</v>
      </c>
      <c r="G205" t="s">
        <v>2381</v>
      </c>
      <c r="H205">
        <v>0</v>
      </c>
      <c r="I205" t="s">
        <v>2382</v>
      </c>
      <c r="J205" t="s">
        <v>2382</v>
      </c>
      <c r="K205" t="str">
        <f t="shared" si="5"/>
        <v>Obesity</v>
      </c>
      <c r="L205" t="str">
        <f t="shared" si="6"/>
        <v>Normal</v>
      </c>
      <c r="M205" t="s">
        <v>10507</v>
      </c>
    </row>
    <row r="206" spans="1:13" x14ac:dyDescent="0.25">
      <c r="A206" t="s">
        <v>2168</v>
      </c>
      <c r="B206">
        <v>41.65</v>
      </c>
      <c r="C206">
        <v>10.73</v>
      </c>
      <c r="D206" t="s">
        <v>2382</v>
      </c>
      <c r="E206" t="s">
        <v>2380</v>
      </c>
      <c r="F206" t="s">
        <v>2380</v>
      </c>
      <c r="G206" t="s">
        <v>2381</v>
      </c>
      <c r="H206">
        <v>0</v>
      </c>
      <c r="I206" t="s">
        <v>2382</v>
      </c>
      <c r="J206" t="s">
        <v>2382</v>
      </c>
      <c r="K206" t="str">
        <f t="shared" si="5"/>
        <v>Obesity</v>
      </c>
      <c r="L206" t="str">
        <f t="shared" si="6"/>
        <v>Diabetes</v>
      </c>
      <c r="M206" t="s">
        <v>10506</v>
      </c>
    </row>
    <row r="207" spans="1:13" x14ac:dyDescent="0.25">
      <c r="A207" t="s">
        <v>2167</v>
      </c>
      <c r="B207">
        <v>50.79</v>
      </c>
      <c r="C207">
        <v>4.45</v>
      </c>
      <c r="D207" t="s">
        <v>2380</v>
      </c>
      <c r="E207" t="s">
        <v>2380</v>
      </c>
      <c r="F207" t="s">
        <v>2380</v>
      </c>
      <c r="G207">
        <v>1</v>
      </c>
      <c r="H207">
        <v>1</v>
      </c>
      <c r="I207" t="s">
        <v>2382</v>
      </c>
      <c r="J207" t="s">
        <v>2382</v>
      </c>
      <c r="K207" t="str">
        <f t="shared" si="5"/>
        <v>Obesity</v>
      </c>
      <c r="L207" t="str">
        <f t="shared" si="6"/>
        <v>Normal</v>
      </c>
      <c r="M207" t="s">
        <v>10507</v>
      </c>
    </row>
    <row r="208" spans="1:13" x14ac:dyDescent="0.25">
      <c r="A208" t="s">
        <v>2166</v>
      </c>
      <c r="B208">
        <v>35.43</v>
      </c>
      <c r="C208">
        <v>5.25</v>
      </c>
      <c r="D208" t="s">
        <v>2382</v>
      </c>
      <c r="E208" t="s">
        <v>2380</v>
      </c>
      <c r="F208" t="s">
        <v>2380</v>
      </c>
      <c r="G208" t="s">
        <v>2381</v>
      </c>
      <c r="H208">
        <v>0</v>
      </c>
      <c r="I208" t="s">
        <v>2382</v>
      </c>
      <c r="J208" t="s">
        <v>2382</v>
      </c>
      <c r="K208" t="str">
        <f t="shared" si="5"/>
        <v>Obesity</v>
      </c>
      <c r="L208" t="str">
        <f t="shared" si="6"/>
        <v>Normal</v>
      </c>
      <c r="M208" t="s">
        <v>10507</v>
      </c>
    </row>
    <row r="209" spans="1:13" x14ac:dyDescent="0.25">
      <c r="A209" t="s">
        <v>2165</v>
      </c>
      <c r="B209">
        <v>35.25</v>
      </c>
      <c r="C209">
        <v>9.51</v>
      </c>
      <c r="D209" t="s">
        <v>2380</v>
      </c>
      <c r="E209" t="s">
        <v>2380</v>
      </c>
      <c r="F209" t="s">
        <v>2380</v>
      </c>
      <c r="G209" t="s">
        <v>2381</v>
      </c>
      <c r="H209">
        <v>0</v>
      </c>
      <c r="I209" t="s">
        <v>2382</v>
      </c>
      <c r="J209" t="s">
        <v>2382</v>
      </c>
      <c r="K209" t="str">
        <f t="shared" si="5"/>
        <v>Obesity</v>
      </c>
      <c r="L209" t="str">
        <f t="shared" si="6"/>
        <v>Diabetes</v>
      </c>
      <c r="M209" t="s">
        <v>10506</v>
      </c>
    </row>
    <row r="210" spans="1:13" x14ac:dyDescent="0.25">
      <c r="A210" t="s">
        <v>2164</v>
      </c>
      <c r="B210">
        <v>36.85</v>
      </c>
      <c r="C210">
        <v>11.12</v>
      </c>
      <c r="D210" t="s">
        <v>2380</v>
      </c>
      <c r="E210" t="s">
        <v>2380</v>
      </c>
      <c r="F210" t="s">
        <v>2380</v>
      </c>
      <c r="G210" t="s">
        <v>2381</v>
      </c>
      <c r="H210">
        <v>0</v>
      </c>
      <c r="I210" t="s">
        <v>2382</v>
      </c>
      <c r="J210" t="s">
        <v>2382</v>
      </c>
      <c r="K210" t="str">
        <f t="shared" si="5"/>
        <v>Obesity</v>
      </c>
      <c r="L210" t="str">
        <f t="shared" si="6"/>
        <v>Diabetes</v>
      </c>
      <c r="M210" t="s">
        <v>10506</v>
      </c>
    </row>
    <row r="211" spans="1:13" x14ac:dyDescent="0.25">
      <c r="A211" t="s">
        <v>2163</v>
      </c>
      <c r="B211">
        <v>31.02</v>
      </c>
      <c r="C211">
        <v>4.5599999999999996</v>
      </c>
      <c r="D211" t="s">
        <v>2380</v>
      </c>
      <c r="E211" t="s">
        <v>2382</v>
      </c>
      <c r="F211" t="s">
        <v>2380</v>
      </c>
      <c r="G211">
        <v>1</v>
      </c>
      <c r="H211">
        <v>1</v>
      </c>
      <c r="I211" t="s">
        <v>2382</v>
      </c>
      <c r="J211" t="s">
        <v>2382</v>
      </c>
      <c r="K211" t="str">
        <f t="shared" si="5"/>
        <v>Obesity</v>
      </c>
      <c r="L211" t="str">
        <f t="shared" si="6"/>
        <v>Normal</v>
      </c>
      <c r="M211" t="s">
        <v>10507</v>
      </c>
    </row>
    <row r="212" spans="1:13" x14ac:dyDescent="0.25">
      <c r="A212" t="s">
        <v>2162</v>
      </c>
      <c r="B212">
        <v>35.6</v>
      </c>
      <c r="C212">
        <v>4.0199999999999996</v>
      </c>
      <c r="D212" t="s">
        <v>2382</v>
      </c>
      <c r="E212" t="s">
        <v>2382</v>
      </c>
      <c r="F212" t="s">
        <v>2380</v>
      </c>
      <c r="G212">
        <v>2</v>
      </c>
      <c r="H212">
        <v>2</v>
      </c>
      <c r="I212" t="s">
        <v>2382</v>
      </c>
      <c r="J212" t="s">
        <v>2382</v>
      </c>
      <c r="K212" t="str">
        <f t="shared" si="5"/>
        <v>Obesity</v>
      </c>
      <c r="L212" t="str">
        <f t="shared" si="6"/>
        <v>Normal</v>
      </c>
      <c r="M212" t="s">
        <v>10507</v>
      </c>
    </row>
    <row r="213" spans="1:13" x14ac:dyDescent="0.25">
      <c r="A213" t="s">
        <v>2161</v>
      </c>
      <c r="B213">
        <v>34.39</v>
      </c>
      <c r="C213">
        <v>8.7200000000000006</v>
      </c>
      <c r="D213" t="s">
        <v>2380</v>
      </c>
      <c r="E213" t="s">
        <v>2380</v>
      </c>
      <c r="F213" t="s">
        <v>2380</v>
      </c>
      <c r="G213" t="s">
        <v>2381</v>
      </c>
      <c r="H213">
        <v>0</v>
      </c>
      <c r="I213" t="s">
        <v>2382</v>
      </c>
      <c r="J213" t="s">
        <v>2382</v>
      </c>
      <c r="K213" t="str">
        <f t="shared" si="5"/>
        <v>Obesity</v>
      </c>
      <c r="L213" t="str">
        <f t="shared" si="6"/>
        <v>Diabetes</v>
      </c>
      <c r="M213" t="s">
        <v>10506</v>
      </c>
    </row>
    <row r="214" spans="1:13" x14ac:dyDescent="0.25">
      <c r="A214" t="s">
        <v>2160</v>
      </c>
      <c r="B214">
        <v>29.06</v>
      </c>
      <c r="C214">
        <v>6.25</v>
      </c>
      <c r="D214" t="s">
        <v>2382</v>
      </c>
      <c r="E214" t="s">
        <v>2380</v>
      </c>
      <c r="F214" t="s">
        <v>2380</v>
      </c>
      <c r="G214">
        <v>1</v>
      </c>
      <c r="H214">
        <v>1</v>
      </c>
      <c r="I214" t="s">
        <v>2382</v>
      </c>
      <c r="J214" t="s">
        <v>2382</v>
      </c>
      <c r="K214" t="str">
        <f t="shared" si="5"/>
        <v>Overweight</v>
      </c>
      <c r="L214" t="str">
        <f t="shared" si="6"/>
        <v>Prediabetes</v>
      </c>
      <c r="M214" t="s">
        <v>10508</v>
      </c>
    </row>
    <row r="215" spans="1:13" x14ac:dyDescent="0.25">
      <c r="A215" t="s">
        <v>2159</v>
      </c>
      <c r="B215">
        <v>35.799999999999997</v>
      </c>
      <c r="C215">
        <v>7.32</v>
      </c>
      <c r="D215" t="s">
        <v>2380</v>
      </c>
      <c r="E215" t="s">
        <v>2380</v>
      </c>
      <c r="F215" t="s">
        <v>2380</v>
      </c>
      <c r="G215">
        <v>2</v>
      </c>
      <c r="H215">
        <v>2</v>
      </c>
      <c r="I215" t="s">
        <v>2382</v>
      </c>
      <c r="J215" t="s">
        <v>2382</v>
      </c>
      <c r="K215" t="str">
        <f t="shared" si="5"/>
        <v>Obesity</v>
      </c>
      <c r="L215" t="str">
        <f t="shared" si="6"/>
        <v>Diabetes</v>
      </c>
      <c r="M215" t="s">
        <v>10506</v>
      </c>
    </row>
    <row r="216" spans="1:13" x14ac:dyDescent="0.25">
      <c r="A216" t="s">
        <v>2158</v>
      </c>
      <c r="B216">
        <v>49.8</v>
      </c>
      <c r="C216">
        <v>4.24</v>
      </c>
      <c r="D216" t="s">
        <v>2380</v>
      </c>
      <c r="E216" t="s">
        <v>2380</v>
      </c>
      <c r="F216" t="s">
        <v>2380</v>
      </c>
      <c r="G216">
        <v>1</v>
      </c>
      <c r="H216">
        <v>1</v>
      </c>
      <c r="I216" t="s">
        <v>2382</v>
      </c>
      <c r="J216" t="s">
        <v>2382</v>
      </c>
      <c r="K216" t="str">
        <f t="shared" si="5"/>
        <v>Obesity</v>
      </c>
      <c r="L216" t="str">
        <f t="shared" si="6"/>
        <v>Normal</v>
      </c>
      <c r="M216" t="s">
        <v>10507</v>
      </c>
    </row>
    <row r="217" spans="1:13" x14ac:dyDescent="0.25">
      <c r="A217" t="s">
        <v>2157</v>
      </c>
      <c r="B217">
        <v>35.71</v>
      </c>
      <c r="C217">
        <v>6.84</v>
      </c>
      <c r="D217" t="s">
        <v>2380</v>
      </c>
      <c r="E217" t="s">
        <v>2380</v>
      </c>
      <c r="F217" t="s">
        <v>2380</v>
      </c>
      <c r="G217">
        <v>2</v>
      </c>
      <c r="H217">
        <v>2</v>
      </c>
      <c r="I217" t="s">
        <v>2382</v>
      </c>
      <c r="J217" t="s">
        <v>2382</v>
      </c>
      <c r="K217" t="str">
        <f t="shared" si="5"/>
        <v>Obesity</v>
      </c>
      <c r="L217" t="str">
        <f t="shared" si="6"/>
        <v>Diabetes</v>
      </c>
      <c r="M217" t="s">
        <v>10506</v>
      </c>
    </row>
    <row r="218" spans="1:13" x14ac:dyDescent="0.25">
      <c r="A218" t="s">
        <v>2156</v>
      </c>
      <c r="B218">
        <v>30.8</v>
      </c>
      <c r="C218">
        <v>5.23</v>
      </c>
      <c r="D218" t="s">
        <v>2382</v>
      </c>
      <c r="E218" t="s">
        <v>2380</v>
      </c>
      <c r="F218" t="s">
        <v>2380</v>
      </c>
      <c r="G218">
        <v>1</v>
      </c>
      <c r="H218">
        <v>1</v>
      </c>
      <c r="I218" t="s">
        <v>2382</v>
      </c>
      <c r="J218" t="s">
        <v>2382</v>
      </c>
      <c r="K218" t="str">
        <f t="shared" si="5"/>
        <v>Obesity</v>
      </c>
      <c r="L218" t="str">
        <f t="shared" si="6"/>
        <v>Normal</v>
      </c>
      <c r="M218" t="s">
        <v>10507</v>
      </c>
    </row>
    <row r="219" spans="1:13" x14ac:dyDescent="0.25">
      <c r="A219" t="s">
        <v>2155</v>
      </c>
      <c r="B219">
        <v>33.69</v>
      </c>
      <c r="C219">
        <v>9.68</v>
      </c>
      <c r="D219" t="s">
        <v>2380</v>
      </c>
      <c r="E219" t="s">
        <v>2380</v>
      </c>
      <c r="F219" t="s">
        <v>2380</v>
      </c>
      <c r="G219" t="s">
        <v>2381</v>
      </c>
      <c r="H219">
        <v>0</v>
      </c>
      <c r="I219" t="s">
        <v>2382</v>
      </c>
      <c r="J219" t="s">
        <v>2382</v>
      </c>
      <c r="K219" t="str">
        <f t="shared" si="5"/>
        <v>Obesity</v>
      </c>
      <c r="L219" t="str">
        <f t="shared" si="6"/>
        <v>Diabetes</v>
      </c>
      <c r="M219" t="s">
        <v>10506</v>
      </c>
    </row>
    <row r="220" spans="1:13" x14ac:dyDescent="0.25">
      <c r="A220" t="s">
        <v>2154</v>
      </c>
      <c r="B220">
        <v>42.27</v>
      </c>
      <c r="C220">
        <v>6.05</v>
      </c>
      <c r="D220" t="s">
        <v>2382</v>
      </c>
      <c r="E220" t="s">
        <v>2380</v>
      </c>
      <c r="F220" t="s">
        <v>2380</v>
      </c>
      <c r="G220">
        <v>1</v>
      </c>
      <c r="H220">
        <v>1</v>
      </c>
      <c r="I220" t="s">
        <v>2382</v>
      </c>
      <c r="J220" t="s">
        <v>2382</v>
      </c>
      <c r="K220" t="str">
        <f t="shared" si="5"/>
        <v>Obesity</v>
      </c>
      <c r="L220" t="str">
        <f t="shared" si="6"/>
        <v>Prediabetes</v>
      </c>
      <c r="M220" t="s">
        <v>10508</v>
      </c>
    </row>
    <row r="221" spans="1:13" x14ac:dyDescent="0.25">
      <c r="A221" t="s">
        <v>2153</v>
      </c>
      <c r="B221">
        <v>53.25</v>
      </c>
      <c r="C221">
        <v>6.11</v>
      </c>
      <c r="D221" t="s">
        <v>2382</v>
      </c>
      <c r="E221" t="s">
        <v>2380</v>
      </c>
      <c r="F221" t="s">
        <v>2383</v>
      </c>
      <c r="G221">
        <v>1</v>
      </c>
      <c r="H221">
        <v>1</v>
      </c>
      <c r="I221" t="s">
        <v>2382</v>
      </c>
      <c r="J221" t="s">
        <v>2382</v>
      </c>
      <c r="K221" t="str">
        <f t="shared" si="5"/>
        <v>Obesity</v>
      </c>
      <c r="L221" t="str">
        <f t="shared" si="6"/>
        <v>Prediabetes</v>
      </c>
      <c r="M221" t="s">
        <v>10508</v>
      </c>
    </row>
    <row r="222" spans="1:13" x14ac:dyDescent="0.25">
      <c r="A222" t="s">
        <v>2152</v>
      </c>
      <c r="B222">
        <v>26.8</v>
      </c>
      <c r="C222">
        <v>10.93</v>
      </c>
      <c r="D222" t="s">
        <v>2382</v>
      </c>
      <c r="E222" t="s">
        <v>2380</v>
      </c>
      <c r="F222" t="s">
        <v>2380</v>
      </c>
      <c r="G222" t="s">
        <v>2381</v>
      </c>
      <c r="H222">
        <v>0</v>
      </c>
      <c r="I222" t="s">
        <v>2380</v>
      </c>
      <c r="J222" t="s">
        <v>2380</v>
      </c>
      <c r="K222" t="str">
        <f t="shared" si="5"/>
        <v>Overweight</v>
      </c>
      <c r="L222" t="str">
        <f t="shared" si="6"/>
        <v>Diabetes</v>
      </c>
      <c r="M222" t="s">
        <v>10506</v>
      </c>
    </row>
    <row r="223" spans="1:13" x14ac:dyDescent="0.25">
      <c r="A223" t="s">
        <v>2151</v>
      </c>
      <c r="B223">
        <v>28.5</v>
      </c>
      <c r="C223">
        <v>5.12</v>
      </c>
      <c r="D223" t="s">
        <v>2380</v>
      </c>
      <c r="E223" t="s">
        <v>2380</v>
      </c>
      <c r="F223" t="s">
        <v>2380</v>
      </c>
      <c r="G223">
        <v>1</v>
      </c>
      <c r="H223">
        <v>1</v>
      </c>
      <c r="I223" t="s">
        <v>2382</v>
      </c>
      <c r="J223" t="s">
        <v>2382</v>
      </c>
      <c r="K223" t="str">
        <f t="shared" si="5"/>
        <v>Overweight</v>
      </c>
      <c r="L223" t="str">
        <f t="shared" si="6"/>
        <v>Normal</v>
      </c>
      <c r="M223" t="s">
        <v>10507</v>
      </c>
    </row>
    <row r="224" spans="1:13" x14ac:dyDescent="0.25">
      <c r="A224" t="s">
        <v>2150</v>
      </c>
      <c r="B224">
        <v>22.895</v>
      </c>
      <c r="C224">
        <v>5.72</v>
      </c>
      <c r="D224" t="s">
        <v>2380</v>
      </c>
      <c r="E224" t="s">
        <v>2380</v>
      </c>
      <c r="F224" t="s">
        <v>2380</v>
      </c>
      <c r="G224" t="s">
        <v>2381</v>
      </c>
      <c r="H224">
        <v>0</v>
      </c>
      <c r="I224" t="s">
        <v>2382</v>
      </c>
      <c r="J224" t="s">
        <v>2382</v>
      </c>
      <c r="K224" t="str">
        <f t="shared" si="5"/>
        <v>Healthy Weight</v>
      </c>
      <c r="L224" t="str">
        <f t="shared" si="6"/>
        <v>Prediabetes</v>
      </c>
      <c r="M224" t="s">
        <v>10508</v>
      </c>
    </row>
    <row r="225" spans="1:13" x14ac:dyDescent="0.25">
      <c r="A225" t="s">
        <v>2149</v>
      </c>
      <c r="B225">
        <v>34.06</v>
      </c>
      <c r="C225">
        <v>11.83</v>
      </c>
      <c r="D225" t="s">
        <v>2382</v>
      </c>
      <c r="E225" t="s">
        <v>2380</v>
      </c>
      <c r="F225" t="s">
        <v>2380</v>
      </c>
      <c r="G225">
        <v>1</v>
      </c>
      <c r="H225">
        <v>1</v>
      </c>
      <c r="I225" t="s">
        <v>2382</v>
      </c>
      <c r="J225" t="s">
        <v>2382</v>
      </c>
      <c r="K225" t="str">
        <f t="shared" si="5"/>
        <v>Obesity</v>
      </c>
      <c r="L225" t="str">
        <f t="shared" si="6"/>
        <v>Diabetes</v>
      </c>
      <c r="M225" t="s">
        <v>10506</v>
      </c>
    </row>
    <row r="226" spans="1:13" x14ac:dyDescent="0.25">
      <c r="A226" t="s">
        <v>2148</v>
      </c>
      <c r="B226">
        <v>36.409999999999997</v>
      </c>
      <c r="C226">
        <v>4.55</v>
      </c>
      <c r="D226" t="s">
        <v>2380</v>
      </c>
      <c r="E226" t="s">
        <v>2380</v>
      </c>
      <c r="F226" t="s">
        <v>2380</v>
      </c>
      <c r="G226" t="s">
        <v>2381</v>
      </c>
      <c r="H226">
        <v>0</v>
      </c>
      <c r="I226" t="s">
        <v>2382</v>
      </c>
      <c r="J226" t="s">
        <v>2382</v>
      </c>
      <c r="K226" t="str">
        <f t="shared" si="5"/>
        <v>Obesity</v>
      </c>
      <c r="L226" t="str">
        <f t="shared" si="6"/>
        <v>Normal</v>
      </c>
      <c r="M226" t="s">
        <v>10507</v>
      </c>
    </row>
    <row r="227" spans="1:13" x14ac:dyDescent="0.25">
      <c r="A227" t="s">
        <v>2147</v>
      </c>
      <c r="B227">
        <v>52.3</v>
      </c>
      <c r="C227">
        <v>4.87</v>
      </c>
      <c r="D227" t="s">
        <v>2382</v>
      </c>
      <c r="E227" t="s">
        <v>2380</v>
      </c>
      <c r="F227" t="s">
        <v>2383</v>
      </c>
      <c r="G227">
        <v>1</v>
      </c>
      <c r="H227">
        <v>1</v>
      </c>
      <c r="I227" t="s">
        <v>2382</v>
      </c>
      <c r="J227" t="s">
        <v>2382</v>
      </c>
      <c r="K227" t="str">
        <f t="shared" si="5"/>
        <v>Obesity</v>
      </c>
      <c r="L227" t="str">
        <f t="shared" si="6"/>
        <v>Normal</v>
      </c>
      <c r="M227" t="s">
        <v>10507</v>
      </c>
    </row>
    <row r="228" spans="1:13" x14ac:dyDescent="0.25">
      <c r="A228" t="s">
        <v>2146</v>
      </c>
      <c r="B228">
        <v>52.66</v>
      </c>
      <c r="C228">
        <v>4.45</v>
      </c>
      <c r="D228" t="s">
        <v>2380</v>
      </c>
      <c r="E228" t="s">
        <v>2380</v>
      </c>
      <c r="F228" t="s">
        <v>2380</v>
      </c>
      <c r="G228">
        <v>1</v>
      </c>
      <c r="H228">
        <v>1</v>
      </c>
      <c r="I228" t="s">
        <v>2382</v>
      </c>
      <c r="J228" t="s">
        <v>2382</v>
      </c>
      <c r="K228" t="str">
        <f t="shared" si="5"/>
        <v>Obesity</v>
      </c>
      <c r="L228" t="str">
        <f t="shared" si="6"/>
        <v>Normal</v>
      </c>
      <c r="M228" t="s">
        <v>10507</v>
      </c>
    </row>
    <row r="229" spans="1:13" x14ac:dyDescent="0.25">
      <c r="A229" t="s">
        <v>2145</v>
      </c>
      <c r="B229">
        <v>29.57</v>
      </c>
      <c r="C229">
        <v>9.42</v>
      </c>
      <c r="D229" t="s">
        <v>2382</v>
      </c>
      <c r="E229" t="s">
        <v>2380</v>
      </c>
      <c r="F229" t="s">
        <v>2380</v>
      </c>
      <c r="G229" t="s">
        <v>2381</v>
      </c>
      <c r="H229">
        <v>0</v>
      </c>
      <c r="I229" t="s">
        <v>2382</v>
      </c>
      <c r="J229" t="s">
        <v>2382</v>
      </c>
      <c r="K229" t="str">
        <f t="shared" si="5"/>
        <v>Overweight</v>
      </c>
      <c r="L229" t="str">
        <f t="shared" si="6"/>
        <v>Diabetes</v>
      </c>
      <c r="M229" t="s">
        <v>10506</v>
      </c>
    </row>
    <row r="230" spans="1:13" x14ac:dyDescent="0.25">
      <c r="A230" t="s">
        <v>2144</v>
      </c>
      <c r="B230">
        <v>36.99</v>
      </c>
      <c r="C230">
        <v>5.37</v>
      </c>
      <c r="D230" t="s">
        <v>2382</v>
      </c>
      <c r="E230" t="s">
        <v>2380</v>
      </c>
      <c r="F230" t="s">
        <v>2383</v>
      </c>
      <c r="G230">
        <v>1</v>
      </c>
      <c r="H230">
        <v>1</v>
      </c>
      <c r="I230" t="s">
        <v>2382</v>
      </c>
      <c r="J230" t="s">
        <v>2382</v>
      </c>
      <c r="K230" t="str">
        <f t="shared" si="5"/>
        <v>Obesity</v>
      </c>
      <c r="L230" t="str">
        <f t="shared" si="6"/>
        <v>Normal</v>
      </c>
      <c r="M230" t="s">
        <v>10507</v>
      </c>
    </row>
    <row r="231" spans="1:13" x14ac:dyDescent="0.25">
      <c r="A231" t="s">
        <v>2143</v>
      </c>
      <c r="B231">
        <v>31.4</v>
      </c>
      <c r="C231">
        <v>4.5999999999999996</v>
      </c>
      <c r="D231" t="s">
        <v>2382</v>
      </c>
      <c r="E231" t="s">
        <v>2380</v>
      </c>
      <c r="F231" t="s">
        <v>2380</v>
      </c>
      <c r="G231">
        <v>1</v>
      </c>
      <c r="H231">
        <v>1</v>
      </c>
      <c r="I231" t="s">
        <v>2382</v>
      </c>
      <c r="J231" t="s">
        <v>2382</v>
      </c>
      <c r="K231" t="str">
        <f t="shared" si="5"/>
        <v>Obesity</v>
      </c>
      <c r="L231" t="str">
        <f t="shared" si="6"/>
        <v>Normal</v>
      </c>
      <c r="M231" t="s">
        <v>10507</v>
      </c>
    </row>
    <row r="232" spans="1:13" x14ac:dyDescent="0.25">
      <c r="A232" t="s">
        <v>2142</v>
      </c>
      <c r="B232">
        <v>34.9</v>
      </c>
      <c r="C232">
        <v>6.22</v>
      </c>
      <c r="D232" t="s">
        <v>2380</v>
      </c>
      <c r="E232" t="s">
        <v>2380</v>
      </c>
      <c r="F232" t="s">
        <v>2383</v>
      </c>
      <c r="G232">
        <v>1</v>
      </c>
      <c r="H232">
        <v>1</v>
      </c>
      <c r="I232" t="s">
        <v>2382</v>
      </c>
      <c r="J232" t="s">
        <v>2382</v>
      </c>
      <c r="K232" t="str">
        <f t="shared" si="5"/>
        <v>Obesity</v>
      </c>
      <c r="L232" t="str">
        <f t="shared" si="6"/>
        <v>Prediabetes</v>
      </c>
      <c r="M232" t="s">
        <v>10508</v>
      </c>
    </row>
    <row r="233" spans="1:13" x14ac:dyDescent="0.25">
      <c r="A233" t="s">
        <v>2141</v>
      </c>
      <c r="B233">
        <v>31.13</v>
      </c>
      <c r="C233">
        <v>4.5199999999999996</v>
      </c>
      <c r="D233" t="s">
        <v>2382</v>
      </c>
      <c r="E233" t="s">
        <v>2380</v>
      </c>
      <c r="F233" t="s">
        <v>2380</v>
      </c>
      <c r="G233">
        <v>1</v>
      </c>
      <c r="H233">
        <v>1</v>
      </c>
      <c r="I233" t="s">
        <v>2382</v>
      </c>
      <c r="J233" t="s">
        <v>2382</v>
      </c>
      <c r="K233" t="str">
        <f t="shared" si="5"/>
        <v>Obesity</v>
      </c>
      <c r="L233" t="str">
        <f t="shared" si="6"/>
        <v>Normal</v>
      </c>
      <c r="M233" t="s">
        <v>10507</v>
      </c>
    </row>
    <row r="234" spans="1:13" x14ac:dyDescent="0.25">
      <c r="A234" t="s">
        <v>2140</v>
      </c>
      <c r="B234">
        <v>34.799999999999997</v>
      </c>
      <c r="C234">
        <v>6.18</v>
      </c>
      <c r="D234" t="s">
        <v>2380</v>
      </c>
      <c r="E234" t="s">
        <v>2380</v>
      </c>
      <c r="F234" t="s">
        <v>2383</v>
      </c>
      <c r="G234">
        <v>1</v>
      </c>
      <c r="H234">
        <v>1</v>
      </c>
      <c r="I234" t="s">
        <v>2382</v>
      </c>
      <c r="J234" t="s">
        <v>2382</v>
      </c>
      <c r="K234" t="str">
        <f t="shared" si="5"/>
        <v>Obesity</v>
      </c>
      <c r="L234" t="str">
        <f t="shared" si="6"/>
        <v>Prediabetes</v>
      </c>
      <c r="M234" t="s">
        <v>10508</v>
      </c>
    </row>
    <row r="235" spans="1:13" x14ac:dyDescent="0.25">
      <c r="A235" t="s">
        <v>2139</v>
      </c>
      <c r="B235">
        <v>31.68</v>
      </c>
      <c r="C235">
        <v>4.4000000000000004</v>
      </c>
      <c r="D235" t="s">
        <v>2380</v>
      </c>
      <c r="E235" t="s">
        <v>2380</v>
      </c>
      <c r="F235" t="s">
        <v>2380</v>
      </c>
      <c r="G235" t="s">
        <v>2381</v>
      </c>
      <c r="H235">
        <v>0</v>
      </c>
      <c r="I235" t="s">
        <v>2382</v>
      </c>
      <c r="J235" t="s">
        <v>2382</v>
      </c>
      <c r="K235" t="str">
        <f t="shared" si="5"/>
        <v>Obesity</v>
      </c>
      <c r="L235" t="str">
        <f t="shared" si="6"/>
        <v>Normal</v>
      </c>
      <c r="M235" t="s">
        <v>10507</v>
      </c>
    </row>
    <row r="236" spans="1:13" x14ac:dyDescent="0.25">
      <c r="A236" t="s">
        <v>2138</v>
      </c>
      <c r="B236">
        <v>33.534999999999997</v>
      </c>
      <c r="C236">
        <v>6.23</v>
      </c>
      <c r="D236" t="s">
        <v>2380</v>
      </c>
      <c r="E236" t="s">
        <v>2382</v>
      </c>
      <c r="F236" t="s">
        <v>2380</v>
      </c>
      <c r="G236">
        <v>1</v>
      </c>
      <c r="H236">
        <v>1</v>
      </c>
      <c r="I236" t="s">
        <v>2382</v>
      </c>
      <c r="J236" t="s">
        <v>2382</v>
      </c>
      <c r="K236" t="str">
        <f t="shared" si="5"/>
        <v>Obesity</v>
      </c>
      <c r="L236" t="str">
        <f t="shared" si="6"/>
        <v>Prediabetes</v>
      </c>
      <c r="M236" t="s">
        <v>10508</v>
      </c>
    </row>
    <row r="237" spans="1:13" x14ac:dyDescent="0.25">
      <c r="A237" t="s">
        <v>2137</v>
      </c>
      <c r="B237">
        <v>31.92</v>
      </c>
      <c r="C237">
        <v>5.33</v>
      </c>
      <c r="D237" t="s">
        <v>2382</v>
      </c>
      <c r="E237" t="s">
        <v>2380</v>
      </c>
      <c r="F237" t="s">
        <v>2380</v>
      </c>
      <c r="G237" t="s">
        <v>2381</v>
      </c>
      <c r="H237">
        <v>0</v>
      </c>
      <c r="I237" t="s">
        <v>2382</v>
      </c>
      <c r="J237" t="s">
        <v>2382</v>
      </c>
      <c r="K237" t="str">
        <f t="shared" si="5"/>
        <v>Obesity</v>
      </c>
      <c r="L237" t="str">
        <f t="shared" si="6"/>
        <v>Normal</v>
      </c>
      <c r="M237" t="s">
        <v>10507</v>
      </c>
    </row>
    <row r="238" spans="1:13" x14ac:dyDescent="0.25">
      <c r="A238" t="s">
        <v>2136</v>
      </c>
      <c r="B238">
        <v>32.700000000000003</v>
      </c>
      <c r="C238">
        <v>4.09</v>
      </c>
      <c r="D238" t="s">
        <v>2380</v>
      </c>
      <c r="E238" t="s">
        <v>2380</v>
      </c>
      <c r="F238" t="s">
        <v>2380</v>
      </c>
      <c r="G238">
        <v>1</v>
      </c>
      <c r="H238">
        <v>1</v>
      </c>
      <c r="I238" t="s">
        <v>2382</v>
      </c>
      <c r="J238" t="s">
        <v>2382</v>
      </c>
      <c r="K238" t="str">
        <f t="shared" si="5"/>
        <v>Obesity</v>
      </c>
      <c r="L238" t="str">
        <f t="shared" si="6"/>
        <v>Normal</v>
      </c>
      <c r="M238" t="s">
        <v>10507</v>
      </c>
    </row>
    <row r="239" spans="1:13" x14ac:dyDescent="0.25">
      <c r="A239" t="s">
        <v>2135</v>
      </c>
      <c r="B239">
        <v>41.25</v>
      </c>
      <c r="C239">
        <v>5.19</v>
      </c>
      <c r="D239" t="s">
        <v>2380</v>
      </c>
      <c r="E239" t="s">
        <v>2380</v>
      </c>
      <c r="F239" t="s">
        <v>2380</v>
      </c>
      <c r="G239" t="s">
        <v>2381</v>
      </c>
      <c r="H239">
        <v>0</v>
      </c>
      <c r="I239" t="s">
        <v>2382</v>
      </c>
      <c r="J239" t="s">
        <v>2382</v>
      </c>
      <c r="K239" t="str">
        <f t="shared" si="5"/>
        <v>Obesity</v>
      </c>
      <c r="L239" t="str">
        <f t="shared" si="6"/>
        <v>Normal</v>
      </c>
      <c r="M239" t="s">
        <v>10507</v>
      </c>
    </row>
    <row r="240" spans="1:13" x14ac:dyDescent="0.25">
      <c r="A240" t="s">
        <v>2134</v>
      </c>
      <c r="B240">
        <v>33.11</v>
      </c>
      <c r="C240">
        <v>4.12</v>
      </c>
      <c r="D240" t="s">
        <v>2380</v>
      </c>
      <c r="E240" t="s">
        <v>2380</v>
      </c>
      <c r="F240" t="s">
        <v>2383</v>
      </c>
      <c r="G240">
        <v>1</v>
      </c>
      <c r="H240">
        <v>1</v>
      </c>
      <c r="I240" t="s">
        <v>2382</v>
      </c>
      <c r="J240" t="s">
        <v>2382</v>
      </c>
      <c r="K240" t="str">
        <f t="shared" si="5"/>
        <v>Obesity</v>
      </c>
      <c r="L240" t="str">
        <f t="shared" si="6"/>
        <v>Normal</v>
      </c>
      <c r="M240" t="s">
        <v>10507</v>
      </c>
    </row>
    <row r="241" spans="1:13" x14ac:dyDescent="0.25">
      <c r="A241" t="s">
        <v>2133</v>
      </c>
      <c r="B241">
        <v>36.159999999999997</v>
      </c>
      <c r="C241">
        <v>5.0999999999999996</v>
      </c>
      <c r="D241" t="s">
        <v>2380</v>
      </c>
      <c r="E241" t="s">
        <v>2380</v>
      </c>
      <c r="F241" t="s">
        <v>2380</v>
      </c>
      <c r="G241">
        <v>1</v>
      </c>
      <c r="H241">
        <v>1</v>
      </c>
      <c r="I241" t="s">
        <v>2382</v>
      </c>
      <c r="J241" t="s">
        <v>2382</v>
      </c>
      <c r="K241" t="str">
        <f t="shared" si="5"/>
        <v>Obesity</v>
      </c>
      <c r="L241" t="str">
        <f t="shared" si="6"/>
        <v>Normal</v>
      </c>
      <c r="M241" t="s">
        <v>10507</v>
      </c>
    </row>
    <row r="242" spans="1:13" x14ac:dyDescent="0.25">
      <c r="A242" t="s">
        <v>2132</v>
      </c>
      <c r="B242">
        <v>33.72</v>
      </c>
      <c r="C242">
        <v>6.21</v>
      </c>
      <c r="D242" t="s">
        <v>2382</v>
      </c>
      <c r="E242" t="s">
        <v>2380</v>
      </c>
      <c r="F242" t="s">
        <v>2383</v>
      </c>
      <c r="G242">
        <v>1</v>
      </c>
      <c r="H242">
        <v>1</v>
      </c>
      <c r="I242" t="s">
        <v>2382</v>
      </c>
      <c r="J242" t="s">
        <v>2382</v>
      </c>
      <c r="K242" t="str">
        <f t="shared" si="5"/>
        <v>Obesity</v>
      </c>
      <c r="L242" t="str">
        <f t="shared" si="6"/>
        <v>Prediabetes</v>
      </c>
      <c r="M242" t="s">
        <v>10508</v>
      </c>
    </row>
    <row r="243" spans="1:13" x14ac:dyDescent="0.25">
      <c r="A243" t="s">
        <v>2130</v>
      </c>
      <c r="B243">
        <v>37.74</v>
      </c>
      <c r="C243">
        <v>9.5299999999999994</v>
      </c>
      <c r="D243" t="s">
        <v>2382</v>
      </c>
      <c r="E243" t="s">
        <v>2380</v>
      </c>
      <c r="F243" t="s">
        <v>2380</v>
      </c>
      <c r="G243">
        <v>1</v>
      </c>
      <c r="H243">
        <v>1</v>
      </c>
      <c r="I243" t="s">
        <v>2382</v>
      </c>
      <c r="J243" t="s">
        <v>2382</v>
      </c>
      <c r="K243" t="str">
        <f t="shared" si="5"/>
        <v>Obesity</v>
      </c>
      <c r="L243" t="str">
        <f t="shared" si="6"/>
        <v>Diabetes</v>
      </c>
      <c r="M243" t="s">
        <v>10506</v>
      </c>
    </row>
    <row r="244" spans="1:13" x14ac:dyDescent="0.25">
      <c r="A244" t="s">
        <v>2129</v>
      </c>
      <c r="B244">
        <v>48.75</v>
      </c>
      <c r="C244">
        <v>4.6399999999999997</v>
      </c>
      <c r="D244" t="s">
        <v>2382</v>
      </c>
      <c r="E244" t="s">
        <v>2380</v>
      </c>
      <c r="F244" t="s">
        <v>2380</v>
      </c>
      <c r="G244">
        <v>1</v>
      </c>
      <c r="H244">
        <v>1</v>
      </c>
      <c r="I244" t="s">
        <v>2382</v>
      </c>
      <c r="J244" t="s">
        <v>2382</v>
      </c>
      <c r="K244" t="str">
        <f t="shared" si="5"/>
        <v>Obesity</v>
      </c>
      <c r="L244" t="str">
        <f t="shared" si="6"/>
        <v>Normal</v>
      </c>
      <c r="M244" t="s">
        <v>10507</v>
      </c>
    </row>
    <row r="245" spans="1:13" x14ac:dyDescent="0.25">
      <c r="A245" t="s">
        <v>2128</v>
      </c>
      <c r="B245">
        <v>31.065000000000001</v>
      </c>
      <c r="C245">
        <v>5.05</v>
      </c>
      <c r="D245" t="s">
        <v>2380</v>
      </c>
      <c r="E245" t="s">
        <v>2380</v>
      </c>
      <c r="F245" t="s">
        <v>2380</v>
      </c>
      <c r="G245">
        <v>1</v>
      </c>
      <c r="H245">
        <v>1</v>
      </c>
      <c r="I245" t="s">
        <v>2382</v>
      </c>
      <c r="J245" t="s">
        <v>2382</v>
      </c>
      <c r="K245" t="str">
        <f t="shared" si="5"/>
        <v>Obesity</v>
      </c>
      <c r="L245" t="str">
        <f t="shared" si="6"/>
        <v>Normal</v>
      </c>
      <c r="M245" t="s">
        <v>10507</v>
      </c>
    </row>
    <row r="246" spans="1:13" x14ac:dyDescent="0.25">
      <c r="A246" t="s">
        <v>2127</v>
      </c>
      <c r="B246">
        <v>23.55</v>
      </c>
      <c r="C246">
        <v>10.38</v>
      </c>
      <c r="D246" t="s">
        <v>2380</v>
      </c>
      <c r="E246" t="s">
        <v>2380</v>
      </c>
      <c r="F246" t="s">
        <v>2380</v>
      </c>
      <c r="G246" t="s">
        <v>2381</v>
      </c>
      <c r="H246">
        <v>0</v>
      </c>
      <c r="I246" t="s">
        <v>2382</v>
      </c>
      <c r="J246" t="s">
        <v>2382</v>
      </c>
      <c r="K246" t="str">
        <f t="shared" si="5"/>
        <v>Healthy Weight</v>
      </c>
      <c r="L246" t="str">
        <f t="shared" si="6"/>
        <v>Diabetes</v>
      </c>
      <c r="M246" t="s">
        <v>10506</v>
      </c>
    </row>
    <row r="247" spans="1:13" x14ac:dyDescent="0.25">
      <c r="A247" t="s">
        <v>2126</v>
      </c>
      <c r="B247">
        <v>30.18</v>
      </c>
      <c r="C247">
        <v>8.31</v>
      </c>
      <c r="D247" t="s">
        <v>2382</v>
      </c>
      <c r="E247" t="s">
        <v>2380</v>
      </c>
      <c r="F247" t="s">
        <v>2380</v>
      </c>
      <c r="G247">
        <v>1</v>
      </c>
      <c r="H247">
        <v>1</v>
      </c>
      <c r="I247" t="s">
        <v>2382</v>
      </c>
      <c r="J247" t="s">
        <v>2382</v>
      </c>
      <c r="K247" t="str">
        <f t="shared" si="5"/>
        <v>Obesity</v>
      </c>
      <c r="L247" t="str">
        <f t="shared" si="6"/>
        <v>Diabetes</v>
      </c>
      <c r="M247" t="s">
        <v>10506</v>
      </c>
    </row>
    <row r="248" spans="1:13" x14ac:dyDescent="0.25">
      <c r="A248" t="s">
        <v>2125</v>
      </c>
      <c r="B248">
        <v>29.94</v>
      </c>
      <c r="C248">
        <v>7.59</v>
      </c>
      <c r="D248" t="s">
        <v>2380</v>
      </c>
      <c r="E248" t="s">
        <v>2380</v>
      </c>
      <c r="F248" t="s">
        <v>2380</v>
      </c>
      <c r="G248" t="s">
        <v>2381</v>
      </c>
      <c r="H248">
        <v>0</v>
      </c>
      <c r="I248" t="s">
        <v>2382</v>
      </c>
      <c r="J248" t="s">
        <v>2382</v>
      </c>
      <c r="K248" t="str">
        <f t="shared" si="5"/>
        <v>Obesity</v>
      </c>
      <c r="L248" t="str">
        <f t="shared" si="6"/>
        <v>Diabetes</v>
      </c>
      <c r="M248" t="s">
        <v>10506</v>
      </c>
    </row>
    <row r="249" spans="1:13" x14ac:dyDescent="0.25">
      <c r="A249" t="s">
        <v>2124</v>
      </c>
      <c r="B249">
        <v>31.4</v>
      </c>
      <c r="C249">
        <v>5.49</v>
      </c>
      <c r="D249" t="s">
        <v>2380</v>
      </c>
      <c r="E249" t="s">
        <v>2380</v>
      </c>
      <c r="F249" t="s">
        <v>2380</v>
      </c>
      <c r="G249" t="s">
        <v>2381</v>
      </c>
      <c r="H249">
        <v>0</v>
      </c>
      <c r="I249" t="s">
        <v>2382</v>
      </c>
      <c r="J249" t="s">
        <v>2382</v>
      </c>
      <c r="K249" t="str">
        <f t="shared" si="5"/>
        <v>Obesity</v>
      </c>
      <c r="L249" t="str">
        <f t="shared" si="6"/>
        <v>Normal</v>
      </c>
      <c r="M249" t="s">
        <v>10507</v>
      </c>
    </row>
    <row r="250" spans="1:13" x14ac:dyDescent="0.25">
      <c r="A250" t="s">
        <v>2123</v>
      </c>
      <c r="B250">
        <v>53.06</v>
      </c>
      <c r="C250">
        <v>11.68</v>
      </c>
      <c r="D250" t="s">
        <v>2380</v>
      </c>
      <c r="E250" t="s">
        <v>2380</v>
      </c>
      <c r="F250" t="s">
        <v>2380</v>
      </c>
      <c r="G250" t="s">
        <v>2381</v>
      </c>
      <c r="H250">
        <v>0</v>
      </c>
      <c r="I250" t="s">
        <v>2382</v>
      </c>
      <c r="J250" t="s">
        <v>2382</v>
      </c>
      <c r="K250" t="str">
        <f t="shared" si="5"/>
        <v>Obesity</v>
      </c>
      <c r="L250" t="str">
        <f t="shared" si="6"/>
        <v>Diabetes</v>
      </c>
      <c r="M250" t="s">
        <v>10506</v>
      </c>
    </row>
    <row r="251" spans="1:13" x14ac:dyDescent="0.25">
      <c r="A251" t="s">
        <v>2122</v>
      </c>
      <c r="B251">
        <v>30.25</v>
      </c>
      <c r="C251">
        <v>4.1900000000000004</v>
      </c>
      <c r="D251" t="s">
        <v>2380</v>
      </c>
      <c r="E251" t="s">
        <v>2380</v>
      </c>
      <c r="F251" t="s">
        <v>2380</v>
      </c>
      <c r="G251">
        <v>2</v>
      </c>
      <c r="H251">
        <v>2</v>
      </c>
      <c r="I251" t="s">
        <v>2382</v>
      </c>
      <c r="J251" t="s">
        <v>2382</v>
      </c>
      <c r="K251" t="str">
        <f t="shared" si="5"/>
        <v>Obesity</v>
      </c>
      <c r="L251" t="str">
        <f t="shared" si="6"/>
        <v>Normal</v>
      </c>
      <c r="M251" t="s">
        <v>10507</v>
      </c>
    </row>
    <row r="252" spans="1:13" x14ac:dyDescent="0.25">
      <c r="A252" t="s">
        <v>2121</v>
      </c>
      <c r="B252">
        <v>46.68</v>
      </c>
      <c r="C252">
        <v>4.01</v>
      </c>
      <c r="D252" t="s">
        <v>2380</v>
      </c>
      <c r="E252" t="s">
        <v>2380</v>
      </c>
      <c r="F252" t="s">
        <v>2380</v>
      </c>
      <c r="G252" t="s">
        <v>2381</v>
      </c>
      <c r="H252">
        <v>0</v>
      </c>
      <c r="I252" t="s">
        <v>2382</v>
      </c>
      <c r="J252" t="s">
        <v>2382</v>
      </c>
      <c r="K252" t="str">
        <f t="shared" si="5"/>
        <v>Obesity</v>
      </c>
      <c r="L252" t="str">
        <f t="shared" si="6"/>
        <v>Normal</v>
      </c>
      <c r="M252" t="s">
        <v>10507</v>
      </c>
    </row>
    <row r="253" spans="1:13" x14ac:dyDescent="0.25">
      <c r="A253" t="s">
        <v>2120</v>
      </c>
      <c r="B253">
        <v>30.4</v>
      </c>
      <c r="C253">
        <v>5.91</v>
      </c>
      <c r="D253" t="s">
        <v>2380</v>
      </c>
      <c r="E253" t="s">
        <v>2382</v>
      </c>
      <c r="F253" t="s">
        <v>2380</v>
      </c>
      <c r="G253">
        <v>2</v>
      </c>
      <c r="H253">
        <v>2</v>
      </c>
      <c r="I253" t="s">
        <v>2382</v>
      </c>
      <c r="J253" t="s">
        <v>2382</v>
      </c>
      <c r="K253" t="str">
        <f t="shared" si="5"/>
        <v>Obesity</v>
      </c>
      <c r="L253" t="str">
        <f t="shared" si="6"/>
        <v>Prediabetes</v>
      </c>
      <c r="M253" t="s">
        <v>10508</v>
      </c>
    </row>
    <row r="254" spans="1:13" x14ac:dyDescent="0.25">
      <c r="A254" t="s">
        <v>2119</v>
      </c>
      <c r="B254">
        <v>30.2</v>
      </c>
      <c r="C254">
        <v>4.47</v>
      </c>
      <c r="D254" t="s">
        <v>2382</v>
      </c>
      <c r="E254" t="s">
        <v>2380</v>
      </c>
      <c r="F254" t="s">
        <v>2383</v>
      </c>
      <c r="G254">
        <v>1</v>
      </c>
      <c r="H254">
        <v>1</v>
      </c>
      <c r="I254" t="s">
        <v>2382</v>
      </c>
      <c r="J254" t="s">
        <v>2382</v>
      </c>
      <c r="K254" t="str">
        <f t="shared" si="5"/>
        <v>Obesity</v>
      </c>
      <c r="L254" t="str">
        <f t="shared" si="6"/>
        <v>Normal</v>
      </c>
      <c r="M254" t="s">
        <v>10507</v>
      </c>
    </row>
    <row r="255" spans="1:13" x14ac:dyDescent="0.25">
      <c r="A255" t="s">
        <v>2118</v>
      </c>
      <c r="B255">
        <v>51.18</v>
      </c>
      <c r="C255">
        <v>4.5599999999999996</v>
      </c>
      <c r="D255" t="s">
        <v>2382</v>
      </c>
      <c r="E255" t="s">
        <v>2382</v>
      </c>
      <c r="F255" t="s">
        <v>2380</v>
      </c>
      <c r="G255">
        <v>2</v>
      </c>
      <c r="H255">
        <v>2</v>
      </c>
      <c r="I255" t="s">
        <v>2382</v>
      </c>
      <c r="J255" t="s">
        <v>2382</v>
      </c>
      <c r="K255" t="str">
        <f t="shared" si="5"/>
        <v>Obesity</v>
      </c>
      <c r="L255" t="str">
        <f t="shared" si="6"/>
        <v>Normal</v>
      </c>
      <c r="M255" t="s">
        <v>10507</v>
      </c>
    </row>
    <row r="256" spans="1:13" x14ac:dyDescent="0.25">
      <c r="A256" t="s">
        <v>2117</v>
      </c>
      <c r="B256">
        <v>22.18</v>
      </c>
      <c r="C256">
        <v>9.9</v>
      </c>
      <c r="D256" t="s">
        <v>2380</v>
      </c>
      <c r="E256" t="s">
        <v>2380</v>
      </c>
      <c r="F256" t="s">
        <v>2380</v>
      </c>
      <c r="G256" t="s">
        <v>2381</v>
      </c>
      <c r="H256">
        <v>0</v>
      </c>
      <c r="I256" t="s">
        <v>2382</v>
      </c>
      <c r="J256" t="s">
        <v>2382</v>
      </c>
      <c r="K256" t="str">
        <f t="shared" si="5"/>
        <v>Healthy Weight</v>
      </c>
      <c r="L256" t="str">
        <f t="shared" si="6"/>
        <v>Diabetes</v>
      </c>
      <c r="M256" t="s">
        <v>10506</v>
      </c>
    </row>
    <row r="257" spans="1:13" x14ac:dyDescent="0.25">
      <c r="A257" t="s">
        <v>2116</v>
      </c>
      <c r="B257">
        <v>31.92</v>
      </c>
      <c r="C257">
        <v>5.1100000000000003</v>
      </c>
      <c r="D257" t="s">
        <v>2380</v>
      </c>
      <c r="E257" t="s">
        <v>2380</v>
      </c>
      <c r="F257" t="s">
        <v>2383</v>
      </c>
      <c r="G257">
        <v>1</v>
      </c>
      <c r="H257">
        <v>1</v>
      </c>
      <c r="I257" t="s">
        <v>2382</v>
      </c>
      <c r="J257" t="s">
        <v>2382</v>
      </c>
      <c r="K257" t="str">
        <f t="shared" si="5"/>
        <v>Obesity</v>
      </c>
      <c r="L257" t="str">
        <f t="shared" si="6"/>
        <v>Normal</v>
      </c>
      <c r="M257" t="s">
        <v>10507</v>
      </c>
    </row>
    <row r="258" spans="1:13" x14ac:dyDescent="0.25">
      <c r="A258" t="s">
        <v>2115</v>
      </c>
      <c r="B258">
        <v>31.73</v>
      </c>
      <c r="C258">
        <v>5.73</v>
      </c>
      <c r="D258" t="s">
        <v>2380</v>
      </c>
      <c r="E258" t="s">
        <v>2382</v>
      </c>
      <c r="F258" t="s">
        <v>2380</v>
      </c>
      <c r="G258">
        <v>1</v>
      </c>
      <c r="H258">
        <v>1</v>
      </c>
      <c r="I258" t="s">
        <v>2382</v>
      </c>
      <c r="J258" t="s">
        <v>2382</v>
      </c>
      <c r="K258" t="str">
        <f t="shared" si="5"/>
        <v>Obesity</v>
      </c>
      <c r="L258" t="str">
        <f t="shared" si="6"/>
        <v>Prediabetes</v>
      </c>
      <c r="M258" t="s">
        <v>10508</v>
      </c>
    </row>
    <row r="259" spans="1:13" x14ac:dyDescent="0.25">
      <c r="A259" t="s">
        <v>2114</v>
      </c>
      <c r="B259">
        <v>45.52</v>
      </c>
      <c r="C259">
        <v>6.04</v>
      </c>
      <c r="D259" t="s">
        <v>2380</v>
      </c>
      <c r="E259" t="s">
        <v>2380</v>
      </c>
      <c r="F259" t="s">
        <v>2383</v>
      </c>
      <c r="G259">
        <v>1</v>
      </c>
      <c r="H259">
        <v>1</v>
      </c>
      <c r="I259" t="s">
        <v>2382</v>
      </c>
      <c r="J259" t="s">
        <v>2382</v>
      </c>
      <c r="K259" t="str">
        <f t="shared" ref="K259:K322" si="7">IF(B259&lt;18.5, "Underweight", IF(B259&lt;=24.9, "Healthy Weight", IF(B259&lt;=29.9, "Overweight", "Obesity")))</f>
        <v>Obesity</v>
      </c>
      <c r="L259" t="str">
        <f t="shared" ref="L259:L322" si="8">IF(C259 &lt; 5.7, "Normal", IF(C259 &lt; 6.4, "Prediabetes", "Diabetes"))</f>
        <v>Prediabetes</v>
      </c>
      <c r="M259" t="s">
        <v>10508</v>
      </c>
    </row>
    <row r="260" spans="1:13" x14ac:dyDescent="0.25">
      <c r="A260" t="s">
        <v>2113</v>
      </c>
      <c r="B260">
        <v>52.81</v>
      </c>
      <c r="C260">
        <v>5.19</v>
      </c>
      <c r="D260" t="s">
        <v>2380</v>
      </c>
      <c r="E260" t="s">
        <v>2380</v>
      </c>
      <c r="F260" t="s">
        <v>2383</v>
      </c>
      <c r="G260">
        <v>1</v>
      </c>
      <c r="H260">
        <v>1</v>
      </c>
      <c r="I260" t="s">
        <v>2382</v>
      </c>
      <c r="J260" t="s">
        <v>2382</v>
      </c>
      <c r="K260" t="str">
        <f t="shared" si="7"/>
        <v>Obesity</v>
      </c>
      <c r="L260" t="str">
        <f t="shared" si="8"/>
        <v>Normal</v>
      </c>
      <c r="M260" t="s">
        <v>10507</v>
      </c>
    </row>
    <row r="261" spans="1:13" x14ac:dyDescent="0.25">
      <c r="A261" t="s">
        <v>2112</v>
      </c>
      <c r="B261">
        <v>33.58</v>
      </c>
      <c r="C261">
        <v>5.56</v>
      </c>
      <c r="D261" t="s">
        <v>2380</v>
      </c>
      <c r="E261" t="s">
        <v>2380</v>
      </c>
      <c r="F261" t="s">
        <v>2380</v>
      </c>
      <c r="G261">
        <v>1</v>
      </c>
      <c r="H261">
        <v>1</v>
      </c>
      <c r="I261" t="s">
        <v>2382</v>
      </c>
      <c r="J261" t="s">
        <v>2382</v>
      </c>
      <c r="K261" t="str">
        <f t="shared" si="7"/>
        <v>Obesity</v>
      </c>
      <c r="L261" t="str">
        <f t="shared" si="8"/>
        <v>Normal</v>
      </c>
      <c r="M261" t="s">
        <v>10507</v>
      </c>
    </row>
    <row r="262" spans="1:13" x14ac:dyDescent="0.25">
      <c r="A262" t="s">
        <v>2111</v>
      </c>
      <c r="B262">
        <v>30.684999999999999</v>
      </c>
      <c r="C262">
        <v>8.23</v>
      </c>
      <c r="D262" t="s">
        <v>2380</v>
      </c>
      <c r="E262" t="s">
        <v>2380</v>
      </c>
      <c r="F262" t="s">
        <v>2380</v>
      </c>
      <c r="G262" t="s">
        <v>2381</v>
      </c>
      <c r="H262">
        <v>0</v>
      </c>
      <c r="I262" t="s">
        <v>2382</v>
      </c>
      <c r="J262" t="s">
        <v>2382</v>
      </c>
      <c r="K262" t="str">
        <f t="shared" si="7"/>
        <v>Obesity</v>
      </c>
      <c r="L262" t="str">
        <f t="shared" si="8"/>
        <v>Diabetes</v>
      </c>
      <c r="M262" t="s">
        <v>10506</v>
      </c>
    </row>
    <row r="263" spans="1:13" x14ac:dyDescent="0.25">
      <c r="A263" t="s">
        <v>2110</v>
      </c>
      <c r="B263">
        <v>37.524999999999999</v>
      </c>
      <c r="C263">
        <v>9.0299999999999994</v>
      </c>
      <c r="D263" t="s">
        <v>2382</v>
      </c>
      <c r="E263" t="s">
        <v>2380</v>
      </c>
      <c r="F263" t="s">
        <v>2380</v>
      </c>
      <c r="G263">
        <v>2</v>
      </c>
      <c r="H263">
        <v>2</v>
      </c>
      <c r="I263" t="s">
        <v>2380</v>
      </c>
      <c r="J263" t="s">
        <v>2380</v>
      </c>
      <c r="K263" t="str">
        <f t="shared" si="7"/>
        <v>Obesity</v>
      </c>
      <c r="L263" t="str">
        <f t="shared" si="8"/>
        <v>Diabetes</v>
      </c>
      <c r="M263" t="s">
        <v>10506</v>
      </c>
    </row>
    <row r="264" spans="1:13" x14ac:dyDescent="0.25">
      <c r="A264" t="s">
        <v>2109</v>
      </c>
      <c r="B264">
        <v>34.5</v>
      </c>
      <c r="C264">
        <v>4.07</v>
      </c>
      <c r="D264" t="s">
        <v>2382</v>
      </c>
      <c r="E264" t="s">
        <v>2380</v>
      </c>
      <c r="F264" t="s">
        <v>2380</v>
      </c>
      <c r="G264" t="s">
        <v>2381</v>
      </c>
      <c r="H264">
        <v>0</v>
      </c>
      <c r="I264" t="s">
        <v>2382</v>
      </c>
      <c r="J264" t="s">
        <v>2382</v>
      </c>
      <c r="K264" t="str">
        <f t="shared" si="7"/>
        <v>Obesity</v>
      </c>
      <c r="L264" t="str">
        <f t="shared" si="8"/>
        <v>Normal</v>
      </c>
      <c r="M264" t="s">
        <v>10507</v>
      </c>
    </row>
    <row r="265" spans="1:13" x14ac:dyDescent="0.25">
      <c r="A265" t="s">
        <v>2108</v>
      </c>
      <c r="B265">
        <v>28.16</v>
      </c>
      <c r="C265">
        <v>5.77</v>
      </c>
      <c r="D265" t="s">
        <v>2380</v>
      </c>
      <c r="E265" t="s">
        <v>2380</v>
      </c>
      <c r="F265" t="s">
        <v>2380</v>
      </c>
      <c r="G265">
        <v>2</v>
      </c>
      <c r="H265">
        <v>2</v>
      </c>
      <c r="I265" t="s">
        <v>2382</v>
      </c>
      <c r="J265" t="s">
        <v>2382</v>
      </c>
      <c r="K265" t="str">
        <f t="shared" si="7"/>
        <v>Overweight</v>
      </c>
      <c r="L265" t="str">
        <f t="shared" si="8"/>
        <v>Prediabetes</v>
      </c>
      <c r="M265" t="s">
        <v>10508</v>
      </c>
    </row>
    <row r="266" spans="1:13" x14ac:dyDescent="0.25">
      <c r="A266" t="s">
        <v>2107</v>
      </c>
      <c r="B266">
        <v>30.02</v>
      </c>
      <c r="C266">
        <v>5.98</v>
      </c>
      <c r="D266" t="s">
        <v>2380</v>
      </c>
      <c r="E266" t="s">
        <v>2380</v>
      </c>
      <c r="F266" t="s">
        <v>2383</v>
      </c>
      <c r="G266">
        <v>1</v>
      </c>
      <c r="H266">
        <v>1</v>
      </c>
      <c r="I266" t="s">
        <v>2382</v>
      </c>
      <c r="J266" t="s">
        <v>2382</v>
      </c>
      <c r="K266" t="str">
        <f t="shared" si="7"/>
        <v>Obesity</v>
      </c>
      <c r="L266" t="str">
        <f t="shared" si="8"/>
        <v>Prediabetes</v>
      </c>
      <c r="M266" t="s">
        <v>10508</v>
      </c>
    </row>
    <row r="267" spans="1:13" x14ac:dyDescent="0.25">
      <c r="A267" t="s">
        <v>2106</v>
      </c>
      <c r="B267">
        <v>37.82</v>
      </c>
      <c r="C267">
        <v>6.01</v>
      </c>
      <c r="D267" t="s">
        <v>2380</v>
      </c>
      <c r="E267" t="s">
        <v>2380</v>
      </c>
      <c r="F267" t="s">
        <v>2380</v>
      </c>
      <c r="G267" t="s">
        <v>2381</v>
      </c>
      <c r="H267">
        <v>0</v>
      </c>
      <c r="I267" t="s">
        <v>2382</v>
      </c>
      <c r="J267" t="s">
        <v>2382</v>
      </c>
      <c r="K267" t="str">
        <f t="shared" si="7"/>
        <v>Obesity</v>
      </c>
      <c r="L267" t="str">
        <f t="shared" si="8"/>
        <v>Prediabetes</v>
      </c>
      <c r="M267" t="s">
        <v>10508</v>
      </c>
    </row>
    <row r="268" spans="1:13" x14ac:dyDescent="0.25">
      <c r="A268" t="s">
        <v>2105</v>
      </c>
      <c r="B268">
        <v>33.14</v>
      </c>
      <c r="C268">
        <v>5.67</v>
      </c>
      <c r="D268" t="s">
        <v>2382</v>
      </c>
      <c r="E268" t="s">
        <v>2380</v>
      </c>
      <c r="F268" t="s">
        <v>2380</v>
      </c>
      <c r="G268" t="s">
        <v>2381</v>
      </c>
      <c r="H268">
        <v>0</v>
      </c>
      <c r="I268" t="s">
        <v>2382</v>
      </c>
      <c r="J268" t="s">
        <v>2382</v>
      </c>
      <c r="K268" t="str">
        <f t="shared" si="7"/>
        <v>Obesity</v>
      </c>
      <c r="L268" t="str">
        <f t="shared" si="8"/>
        <v>Normal</v>
      </c>
      <c r="M268" t="s">
        <v>10507</v>
      </c>
    </row>
    <row r="269" spans="1:13" x14ac:dyDescent="0.25">
      <c r="A269" t="s">
        <v>2104</v>
      </c>
      <c r="B269">
        <v>25.14</v>
      </c>
      <c r="C269">
        <v>6.02</v>
      </c>
      <c r="D269" t="s">
        <v>2382</v>
      </c>
      <c r="E269" t="s">
        <v>2380</v>
      </c>
      <c r="F269" t="s">
        <v>2383</v>
      </c>
      <c r="G269">
        <v>1</v>
      </c>
      <c r="H269">
        <v>1</v>
      </c>
      <c r="I269" t="s">
        <v>2382</v>
      </c>
      <c r="J269" t="s">
        <v>2382</v>
      </c>
      <c r="K269" t="str">
        <f t="shared" si="7"/>
        <v>Overweight</v>
      </c>
      <c r="L269" t="str">
        <f t="shared" si="8"/>
        <v>Prediabetes</v>
      </c>
      <c r="M269" t="s">
        <v>10508</v>
      </c>
    </row>
    <row r="270" spans="1:13" x14ac:dyDescent="0.25">
      <c r="A270" t="s">
        <v>2103</v>
      </c>
      <c r="B270">
        <v>20.18</v>
      </c>
      <c r="C270">
        <v>11.19</v>
      </c>
      <c r="D270" t="s">
        <v>2380</v>
      </c>
      <c r="E270" t="s">
        <v>2380</v>
      </c>
      <c r="F270" t="s">
        <v>2380</v>
      </c>
      <c r="G270" t="s">
        <v>2381</v>
      </c>
      <c r="H270">
        <v>0</v>
      </c>
      <c r="I270" t="s">
        <v>2382</v>
      </c>
      <c r="J270" t="s">
        <v>2382</v>
      </c>
      <c r="K270" t="str">
        <f t="shared" si="7"/>
        <v>Healthy Weight</v>
      </c>
      <c r="L270" t="str">
        <f t="shared" si="8"/>
        <v>Diabetes</v>
      </c>
      <c r="M270" t="s">
        <v>10506</v>
      </c>
    </row>
    <row r="271" spans="1:13" x14ac:dyDescent="0.25">
      <c r="A271" t="s">
        <v>2102</v>
      </c>
      <c r="B271">
        <v>44.36</v>
      </c>
      <c r="C271">
        <v>5.1100000000000003</v>
      </c>
      <c r="D271" t="s">
        <v>2380</v>
      </c>
      <c r="E271" t="s">
        <v>2380</v>
      </c>
      <c r="F271" t="s">
        <v>2380</v>
      </c>
      <c r="G271" t="s">
        <v>2381</v>
      </c>
      <c r="H271">
        <v>0</v>
      </c>
      <c r="I271" t="s">
        <v>2382</v>
      </c>
      <c r="J271" t="s">
        <v>2382</v>
      </c>
      <c r="K271" t="str">
        <f t="shared" si="7"/>
        <v>Obesity</v>
      </c>
      <c r="L271" t="str">
        <f t="shared" si="8"/>
        <v>Normal</v>
      </c>
      <c r="M271" t="s">
        <v>10507</v>
      </c>
    </row>
    <row r="272" spans="1:13" x14ac:dyDescent="0.25">
      <c r="A272" t="s">
        <v>2101</v>
      </c>
      <c r="B272">
        <v>23.82</v>
      </c>
      <c r="C272">
        <v>10.85</v>
      </c>
      <c r="D272" t="s">
        <v>2382</v>
      </c>
      <c r="E272" t="s">
        <v>2380</v>
      </c>
      <c r="F272" t="s">
        <v>2380</v>
      </c>
      <c r="G272" t="s">
        <v>2381</v>
      </c>
      <c r="H272">
        <v>0</v>
      </c>
      <c r="I272" t="s">
        <v>2382</v>
      </c>
      <c r="J272" t="s">
        <v>2382</v>
      </c>
      <c r="K272" t="str">
        <f t="shared" si="7"/>
        <v>Healthy Weight</v>
      </c>
      <c r="L272" t="str">
        <f t="shared" si="8"/>
        <v>Diabetes</v>
      </c>
      <c r="M272" t="s">
        <v>10506</v>
      </c>
    </row>
    <row r="273" spans="1:13" x14ac:dyDescent="0.25">
      <c r="A273" t="s">
        <v>2100</v>
      </c>
      <c r="B273">
        <v>45</v>
      </c>
      <c r="C273">
        <v>5.24</v>
      </c>
      <c r="D273" t="s">
        <v>2382</v>
      </c>
      <c r="E273" t="s">
        <v>2380</v>
      </c>
      <c r="F273" t="s">
        <v>2380</v>
      </c>
      <c r="G273">
        <v>1</v>
      </c>
      <c r="H273">
        <v>1</v>
      </c>
      <c r="I273" t="s">
        <v>2382</v>
      </c>
      <c r="J273" t="s">
        <v>2382</v>
      </c>
      <c r="K273" t="str">
        <f t="shared" si="7"/>
        <v>Obesity</v>
      </c>
      <c r="L273" t="str">
        <f t="shared" si="8"/>
        <v>Normal</v>
      </c>
      <c r="M273" t="s">
        <v>10507</v>
      </c>
    </row>
    <row r="274" spans="1:13" x14ac:dyDescent="0.25">
      <c r="A274" t="s">
        <v>2099</v>
      </c>
      <c r="B274">
        <v>26.62</v>
      </c>
      <c r="C274">
        <v>10.08</v>
      </c>
      <c r="D274" t="s">
        <v>2380</v>
      </c>
      <c r="E274" t="s">
        <v>2380</v>
      </c>
      <c r="F274" t="s">
        <v>2380</v>
      </c>
      <c r="G274" t="s">
        <v>2381</v>
      </c>
      <c r="H274">
        <v>0</v>
      </c>
      <c r="I274" t="s">
        <v>2382</v>
      </c>
      <c r="J274" t="s">
        <v>2382</v>
      </c>
      <c r="K274" t="str">
        <f t="shared" si="7"/>
        <v>Overweight</v>
      </c>
      <c r="L274" t="str">
        <f t="shared" si="8"/>
        <v>Diabetes</v>
      </c>
      <c r="M274" t="s">
        <v>10506</v>
      </c>
    </row>
    <row r="275" spans="1:13" x14ac:dyDescent="0.25">
      <c r="A275" t="s">
        <v>2098</v>
      </c>
      <c r="B275">
        <v>32.67</v>
      </c>
      <c r="C275">
        <v>10.97</v>
      </c>
      <c r="D275" t="s">
        <v>2382</v>
      </c>
      <c r="E275" t="s">
        <v>2380</v>
      </c>
      <c r="F275" t="s">
        <v>2380</v>
      </c>
      <c r="G275" t="s">
        <v>2381</v>
      </c>
      <c r="H275">
        <v>0</v>
      </c>
      <c r="I275" t="s">
        <v>2382</v>
      </c>
      <c r="J275" t="s">
        <v>2382</v>
      </c>
      <c r="K275" t="str">
        <f t="shared" si="7"/>
        <v>Obesity</v>
      </c>
      <c r="L275" t="str">
        <f t="shared" si="8"/>
        <v>Diabetes</v>
      </c>
      <c r="M275" t="s">
        <v>10506</v>
      </c>
    </row>
    <row r="276" spans="1:13" x14ac:dyDescent="0.25">
      <c r="A276" t="s">
        <v>2097</v>
      </c>
      <c r="B276">
        <v>44.44</v>
      </c>
      <c r="C276">
        <v>4.9000000000000004</v>
      </c>
      <c r="D276" t="s">
        <v>2382</v>
      </c>
      <c r="E276" t="s">
        <v>2380</v>
      </c>
      <c r="F276" t="s">
        <v>2380</v>
      </c>
      <c r="G276">
        <v>1</v>
      </c>
      <c r="H276">
        <v>1</v>
      </c>
      <c r="I276" t="s">
        <v>2382</v>
      </c>
      <c r="J276" t="s">
        <v>2382</v>
      </c>
      <c r="K276" t="str">
        <f t="shared" si="7"/>
        <v>Obesity</v>
      </c>
      <c r="L276" t="str">
        <f t="shared" si="8"/>
        <v>Normal</v>
      </c>
      <c r="M276" t="s">
        <v>10507</v>
      </c>
    </row>
    <row r="277" spans="1:13" x14ac:dyDescent="0.25">
      <c r="A277" t="s">
        <v>2096</v>
      </c>
      <c r="B277">
        <v>28.31</v>
      </c>
      <c r="C277">
        <v>5.33</v>
      </c>
      <c r="D277" t="s">
        <v>2380</v>
      </c>
      <c r="E277" t="s">
        <v>2380</v>
      </c>
      <c r="F277" t="s">
        <v>2380</v>
      </c>
      <c r="G277" t="s">
        <v>2381</v>
      </c>
      <c r="H277">
        <v>0</v>
      </c>
      <c r="I277" t="s">
        <v>2382</v>
      </c>
      <c r="J277" t="s">
        <v>2382</v>
      </c>
      <c r="K277" t="str">
        <f t="shared" si="7"/>
        <v>Overweight</v>
      </c>
      <c r="L277" t="str">
        <f t="shared" si="8"/>
        <v>Normal</v>
      </c>
      <c r="M277" t="s">
        <v>10507</v>
      </c>
    </row>
    <row r="278" spans="1:13" x14ac:dyDescent="0.25">
      <c r="A278" t="s">
        <v>2095</v>
      </c>
      <c r="B278">
        <v>25.05</v>
      </c>
      <c r="C278">
        <v>4.6100000000000003</v>
      </c>
      <c r="D278" t="s">
        <v>2380</v>
      </c>
      <c r="E278" t="s">
        <v>2380</v>
      </c>
      <c r="F278" t="s">
        <v>2380</v>
      </c>
      <c r="G278">
        <v>2</v>
      </c>
      <c r="H278">
        <v>2</v>
      </c>
      <c r="I278" t="s">
        <v>2382</v>
      </c>
      <c r="J278" t="s">
        <v>2382</v>
      </c>
      <c r="K278" t="str">
        <f t="shared" si="7"/>
        <v>Overweight</v>
      </c>
      <c r="L278" t="str">
        <f t="shared" si="8"/>
        <v>Normal</v>
      </c>
      <c r="M278" t="s">
        <v>10507</v>
      </c>
    </row>
    <row r="279" spans="1:13" x14ac:dyDescent="0.25">
      <c r="A279" t="s">
        <v>2094</v>
      </c>
      <c r="B279">
        <v>28.34</v>
      </c>
      <c r="C279">
        <v>8.18</v>
      </c>
      <c r="D279" t="s">
        <v>2380</v>
      </c>
      <c r="E279" t="s">
        <v>2380</v>
      </c>
      <c r="F279" t="s">
        <v>2380</v>
      </c>
      <c r="G279" t="s">
        <v>2381</v>
      </c>
      <c r="H279">
        <v>0</v>
      </c>
      <c r="I279" t="s">
        <v>2382</v>
      </c>
      <c r="J279" t="s">
        <v>2382</v>
      </c>
      <c r="K279" t="str">
        <f t="shared" si="7"/>
        <v>Overweight</v>
      </c>
      <c r="L279" t="str">
        <f t="shared" si="8"/>
        <v>Diabetes</v>
      </c>
      <c r="M279" t="s">
        <v>10506</v>
      </c>
    </row>
    <row r="280" spans="1:13" x14ac:dyDescent="0.25">
      <c r="A280" t="s">
        <v>2093</v>
      </c>
      <c r="B280">
        <v>17.765000000000001</v>
      </c>
      <c r="C280">
        <v>5.62</v>
      </c>
      <c r="D280" t="s">
        <v>2380</v>
      </c>
      <c r="E280" t="s">
        <v>2380</v>
      </c>
      <c r="F280" t="s">
        <v>2380</v>
      </c>
      <c r="G280" t="s">
        <v>2381</v>
      </c>
      <c r="H280">
        <v>0</v>
      </c>
      <c r="I280" t="s">
        <v>2382</v>
      </c>
      <c r="J280" t="s">
        <v>2382</v>
      </c>
      <c r="K280" t="str">
        <f t="shared" si="7"/>
        <v>Underweight</v>
      </c>
      <c r="L280" t="str">
        <f t="shared" si="8"/>
        <v>Normal</v>
      </c>
      <c r="M280" t="s">
        <v>10507</v>
      </c>
    </row>
    <row r="281" spans="1:13" x14ac:dyDescent="0.25">
      <c r="A281" t="s">
        <v>2092</v>
      </c>
      <c r="B281">
        <v>36.119999999999997</v>
      </c>
      <c r="C281">
        <v>5.82</v>
      </c>
      <c r="D281" t="s">
        <v>2380</v>
      </c>
      <c r="E281" t="s">
        <v>2380</v>
      </c>
      <c r="F281" t="s">
        <v>2380</v>
      </c>
      <c r="G281" t="s">
        <v>2381</v>
      </c>
      <c r="H281">
        <v>0</v>
      </c>
      <c r="I281" t="s">
        <v>2382</v>
      </c>
      <c r="J281" t="s">
        <v>2382</v>
      </c>
      <c r="K281" t="str">
        <f t="shared" si="7"/>
        <v>Obesity</v>
      </c>
      <c r="L281" t="str">
        <f t="shared" si="8"/>
        <v>Prediabetes</v>
      </c>
      <c r="M281" t="s">
        <v>10508</v>
      </c>
    </row>
    <row r="282" spans="1:13" x14ac:dyDescent="0.25">
      <c r="A282" t="s">
        <v>2091</v>
      </c>
      <c r="B282">
        <v>23.19</v>
      </c>
      <c r="C282">
        <v>7.66</v>
      </c>
      <c r="D282" t="s">
        <v>2380</v>
      </c>
      <c r="E282" t="s">
        <v>2380</v>
      </c>
      <c r="F282" t="s">
        <v>2380</v>
      </c>
      <c r="G282" t="s">
        <v>2381</v>
      </c>
      <c r="H282">
        <v>0</v>
      </c>
      <c r="I282" t="s">
        <v>2382</v>
      </c>
      <c r="J282" t="s">
        <v>2382</v>
      </c>
      <c r="K282" t="str">
        <f t="shared" si="7"/>
        <v>Healthy Weight</v>
      </c>
      <c r="L282" t="str">
        <f t="shared" si="8"/>
        <v>Diabetes</v>
      </c>
      <c r="M282" t="s">
        <v>10506</v>
      </c>
    </row>
    <row r="283" spans="1:13" x14ac:dyDescent="0.25">
      <c r="A283" t="s">
        <v>2090</v>
      </c>
      <c r="B283">
        <v>35.99</v>
      </c>
      <c r="C283">
        <v>4.2300000000000004</v>
      </c>
      <c r="D283" t="s">
        <v>2380</v>
      </c>
      <c r="E283" t="s">
        <v>2380</v>
      </c>
      <c r="F283" t="s">
        <v>2380</v>
      </c>
      <c r="G283" t="s">
        <v>2381</v>
      </c>
      <c r="H283">
        <v>0</v>
      </c>
      <c r="I283" t="s">
        <v>2382</v>
      </c>
      <c r="J283" t="s">
        <v>2382</v>
      </c>
      <c r="K283" t="str">
        <f t="shared" si="7"/>
        <v>Obesity</v>
      </c>
      <c r="L283" t="str">
        <f t="shared" si="8"/>
        <v>Normal</v>
      </c>
      <c r="M283" t="s">
        <v>10507</v>
      </c>
    </row>
    <row r="284" spans="1:13" x14ac:dyDescent="0.25">
      <c r="A284" t="s">
        <v>2089</v>
      </c>
      <c r="B284">
        <v>30.25</v>
      </c>
      <c r="C284">
        <v>5.58</v>
      </c>
      <c r="D284" t="s">
        <v>2380</v>
      </c>
      <c r="E284" t="s">
        <v>2380</v>
      </c>
      <c r="F284" t="s">
        <v>2383</v>
      </c>
      <c r="G284">
        <v>1</v>
      </c>
      <c r="H284">
        <v>1</v>
      </c>
      <c r="I284" t="s">
        <v>2382</v>
      </c>
      <c r="J284" t="s">
        <v>2382</v>
      </c>
      <c r="K284" t="str">
        <f t="shared" si="7"/>
        <v>Obesity</v>
      </c>
      <c r="L284" t="str">
        <f t="shared" si="8"/>
        <v>Normal</v>
      </c>
      <c r="M284" t="s">
        <v>10507</v>
      </c>
    </row>
    <row r="285" spans="1:13" x14ac:dyDescent="0.25">
      <c r="A285" t="s">
        <v>2088</v>
      </c>
      <c r="B285">
        <v>26.24</v>
      </c>
      <c r="C285">
        <v>6.26</v>
      </c>
      <c r="D285" t="s">
        <v>2382</v>
      </c>
      <c r="E285" t="s">
        <v>2380</v>
      </c>
      <c r="F285" t="s">
        <v>2380</v>
      </c>
      <c r="G285" t="s">
        <v>2381</v>
      </c>
      <c r="H285">
        <v>0</v>
      </c>
      <c r="I285" t="s">
        <v>2382</v>
      </c>
      <c r="J285" t="s">
        <v>2382</v>
      </c>
      <c r="K285" t="str">
        <f t="shared" si="7"/>
        <v>Overweight</v>
      </c>
      <c r="L285" t="str">
        <f t="shared" si="8"/>
        <v>Prediabetes</v>
      </c>
      <c r="M285" t="s">
        <v>10508</v>
      </c>
    </row>
    <row r="286" spans="1:13" x14ac:dyDescent="0.25">
      <c r="A286" t="s">
        <v>2087</v>
      </c>
      <c r="B286">
        <v>31.36</v>
      </c>
      <c r="C286">
        <v>10.6</v>
      </c>
      <c r="D286" t="s">
        <v>2382</v>
      </c>
      <c r="E286" t="s">
        <v>2380</v>
      </c>
      <c r="F286" t="s">
        <v>2380</v>
      </c>
      <c r="G286" t="s">
        <v>2381</v>
      </c>
      <c r="H286">
        <v>0</v>
      </c>
      <c r="I286" t="s">
        <v>2382</v>
      </c>
      <c r="J286" t="s">
        <v>2382</v>
      </c>
      <c r="K286" t="str">
        <f t="shared" si="7"/>
        <v>Obesity</v>
      </c>
      <c r="L286" t="str">
        <f t="shared" si="8"/>
        <v>Diabetes</v>
      </c>
      <c r="M286" t="s">
        <v>10506</v>
      </c>
    </row>
    <row r="287" spans="1:13" x14ac:dyDescent="0.25">
      <c r="A287" t="s">
        <v>2086</v>
      </c>
      <c r="B287">
        <v>25.69</v>
      </c>
      <c r="C287">
        <v>4.78</v>
      </c>
      <c r="D287" t="s">
        <v>2382</v>
      </c>
      <c r="E287" t="s">
        <v>2380</v>
      </c>
      <c r="F287" t="s">
        <v>2380</v>
      </c>
      <c r="G287" t="s">
        <v>2381</v>
      </c>
      <c r="H287">
        <v>0</v>
      </c>
      <c r="I287" t="s">
        <v>2382</v>
      </c>
      <c r="J287" t="s">
        <v>2382</v>
      </c>
      <c r="K287" t="str">
        <f t="shared" si="7"/>
        <v>Overweight</v>
      </c>
      <c r="L287" t="str">
        <f t="shared" si="8"/>
        <v>Normal</v>
      </c>
      <c r="M287" t="s">
        <v>10507</v>
      </c>
    </row>
    <row r="288" spans="1:13" x14ac:dyDescent="0.25">
      <c r="A288" t="s">
        <v>2085</v>
      </c>
      <c r="B288">
        <v>25.46</v>
      </c>
      <c r="C288">
        <v>6.03</v>
      </c>
      <c r="D288" t="s">
        <v>2380</v>
      </c>
      <c r="E288" t="s">
        <v>2380</v>
      </c>
      <c r="F288" t="s">
        <v>2380</v>
      </c>
      <c r="G288">
        <v>2</v>
      </c>
      <c r="H288">
        <v>2</v>
      </c>
      <c r="I288" t="s">
        <v>2382</v>
      </c>
      <c r="J288" t="s">
        <v>2382</v>
      </c>
      <c r="K288" t="str">
        <f t="shared" si="7"/>
        <v>Overweight</v>
      </c>
      <c r="L288" t="str">
        <f t="shared" si="8"/>
        <v>Prediabetes</v>
      </c>
      <c r="M288" t="s">
        <v>10508</v>
      </c>
    </row>
    <row r="289" spans="1:13" x14ac:dyDescent="0.25">
      <c r="A289" t="s">
        <v>2084</v>
      </c>
      <c r="B289">
        <v>31.83</v>
      </c>
      <c r="C289">
        <v>11.55</v>
      </c>
      <c r="D289" t="s">
        <v>2382</v>
      </c>
      <c r="E289" t="s">
        <v>2380</v>
      </c>
      <c r="F289" t="s">
        <v>2380</v>
      </c>
      <c r="G289">
        <v>1</v>
      </c>
      <c r="H289">
        <v>1</v>
      </c>
      <c r="I289" t="s">
        <v>2382</v>
      </c>
      <c r="J289" t="s">
        <v>2382</v>
      </c>
      <c r="K289" t="str">
        <f t="shared" si="7"/>
        <v>Obesity</v>
      </c>
      <c r="L289" t="str">
        <f t="shared" si="8"/>
        <v>Diabetes</v>
      </c>
      <c r="M289" t="s">
        <v>10506</v>
      </c>
    </row>
    <row r="290" spans="1:13" x14ac:dyDescent="0.25">
      <c r="A290" t="s">
        <v>2083</v>
      </c>
      <c r="B290">
        <v>24.43</v>
      </c>
      <c r="C290">
        <v>7.59</v>
      </c>
      <c r="D290" t="s">
        <v>2382</v>
      </c>
      <c r="E290" t="s">
        <v>2380</v>
      </c>
      <c r="F290" t="s">
        <v>2380</v>
      </c>
      <c r="G290">
        <v>1</v>
      </c>
      <c r="H290">
        <v>1</v>
      </c>
      <c r="I290" t="s">
        <v>2382</v>
      </c>
      <c r="J290" t="s">
        <v>2382</v>
      </c>
      <c r="K290" t="str">
        <f t="shared" si="7"/>
        <v>Healthy Weight</v>
      </c>
      <c r="L290" t="str">
        <f t="shared" si="8"/>
        <v>Diabetes</v>
      </c>
      <c r="M290" t="s">
        <v>10506</v>
      </c>
    </row>
    <row r="291" spans="1:13" x14ac:dyDescent="0.25">
      <c r="A291" t="s">
        <v>2082</v>
      </c>
      <c r="B291">
        <v>41.9</v>
      </c>
      <c r="C291">
        <v>4.26</v>
      </c>
      <c r="D291" t="s">
        <v>2380</v>
      </c>
      <c r="E291" t="s">
        <v>2380</v>
      </c>
      <c r="F291" t="s">
        <v>2380</v>
      </c>
      <c r="G291" t="s">
        <v>2381</v>
      </c>
      <c r="H291">
        <v>0</v>
      </c>
      <c r="I291" t="s">
        <v>2382</v>
      </c>
      <c r="J291" t="s">
        <v>2382</v>
      </c>
      <c r="K291" t="str">
        <f t="shared" si="7"/>
        <v>Obesity</v>
      </c>
      <c r="L291" t="str">
        <f t="shared" si="8"/>
        <v>Normal</v>
      </c>
      <c r="M291" t="s">
        <v>10507</v>
      </c>
    </row>
    <row r="292" spans="1:13" x14ac:dyDescent="0.25">
      <c r="A292" t="s">
        <v>2081</v>
      </c>
      <c r="B292">
        <v>22.88</v>
      </c>
      <c r="C292">
        <v>5.9</v>
      </c>
      <c r="D292" t="s">
        <v>2382</v>
      </c>
      <c r="E292" t="s">
        <v>2380</v>
      </c>
      <c r="F292" t="s">
        <v>2383</v>
      </c>
      <c r="G292">
        <v>1</v>
      </c>
      <c r="H292">
        <v>1</v>
      </c>
      <c r="I292" t="s">
        <v>2382</v>
      </c>
      <c r="J292" t="s">
        <v>2382</v>
      </c>
      <c r="K292" t="str">
        <f t="shared" si="7"/>
        <v>Healthy Weight</v>
      </c>
      <c r="L292" t="str">
        <f t="shared" si="8"/>
        <v>Prediabetes</v>
      </c>
      <c r="M292" t="s">
        <v>10508</v>
      </c>
    </row>
    <row r="293" spans="1:13" x14ac:dyDescent="0.25">
      <c r="A293" t="s">
        <v>2080</v>
      </c>
      <c r="B293">
        <v>29.734999999999999</v>
      </c>
      <c r="C293">
        <v>7.79</v>
      </c>
      <c r="D293" t="s">
        <v>2380</v>
      </c>
      <c r="E293" t="s">
        <v>2380</v>
      </c>
      <c r="F293" t="s">
        <v>2380</v>
      </c>
      <c r="G293" t="s">
        <v>2381</v>
      </c>
      <c r="H293">
        <v>0</v>
      </c>
      <c r="I293" t="s">
        <v>2380</v>
      </c>
      <c r="J293" t="s">
        <v>2380</v>
      </c>
      <c r="K293" t="str">
        <f t="shared" si="7"/>
        <v>Overweight</v>
      </c>
      <c r="L293" t="str">
        <f t="shared" si="8"/>
        <v>Diabetes</v>
      </c>
      <c r="M293" t="s">
        <v>10506</v>
      </c>
    </row>
    <row r="294" spans="1:13" x14ac:dyDescent="0.25">
      <c r="A294" t="s">
        <v>2079</v>
      </c>
      <c r="B294">
        <v>40.74</v>
      </c>
      <c r="C294">
        <v>5.28</v>
      </c>
      <c r="D294" t="s">
        <v>2380</v>
      </c>
      <c r="E294" t="s">
        <v>2380</v>
      </c>
      <c r="F294" t="s">
        <v>2383</v>
      </c>
      <c r="G294">
        <v>1</v>
      </c>
      <c r="H294">
        <v>1</v>
      </c>
      <c r="I294" t="s">
        <v>2382</v>
      </c>
      <c r="J294" t="s">
        <v>2382</v>
      </c>
      <c r="K294" t="str">
        <f t="shared" si="7"/>
        <v>Obesity</v>
      </c>
      <c r="L294" t="str">
        <f t="shared" si="8"/>
        <v>Normal</v>
      </c>
      <c r="M294" t="s">
        <v>10507</v>
      </c>
    </row>
    <row r="295" spans="1:13" x14ac:dyDescent="0.25">
      <c r="A295" t="s">
        <v>2078</v>
      </c>
      <c r="B295">
        <v>24.14</v>
      </c>
      <c r="C295">
        <v>5.87</v>
      </c>
      <c r="D295" t="s">
        <v>2380</v>
      </c>
      <c r="E295" t="s">
        <v>2380</v>
      </c>
      <c r="F295" t="s">
        <v>2380</v>
      </c>
      <c r="G295">
        <v>2</v>
      </c>
      <c r="H295">
        <v>2</v>
      </c>
      <c r="I295" t="s">
        <v>2382</v>
      </c>
      <c r="J295" t="s">
        <v>2382</v>
      </c>
      <c r="K295" t="str">
        <f t="shared" si="7"/>
        <v>Healthy Weight</v>
      </c>
      <c r="L295" t="str">
        <f t="shared" si="8"/>
        <v>Prediabetes</v>
      </c>
      <c r="M295" t="s">
        <v>10508</v>
      </c>
    </row>
    <row r="296" spans="1:13" x14ac:dyDescent="0.25">
      <c r="A296" t="s">
        <v>2077</v>
      </c>
      <c r="B296">
        <v>25.15</v>
      </c>
      <c r="C296">
        <v>9.08</v>
      </c>
      <c r="D296" t="s">
        <v>2382</v>
      </c>
      <c r="E296" t="s">
        <v>2380</v>
      </c>
      <c r="F296" t="s">
        <v>2380</v>
      </c>
      <c r="G296">
        <v>1</v>
      </c>
      <c r="H296">
        <v>1</v>
      </c>
      <c r="I296" t="s">
        <v>2382</v>
      </c>
      <c r="J296" t="s">
        <v>2382</v>
      </c>
      <c r="K296" t="str">
        <f t="shared" si="7"/>
        <v>Overweight</v>
      </c>
      <c r="L296" t="str">
        <f t="shared" si="8"/>
        <v>Diabetes</v>
      </c>
      <c r="M296" t="s">
        <v>10506</v>
      </c>
    </row>
    <row r="297" spans="1:13" x14ac:dyDescent="0.25">
      <c r="A297" t="s">
        <v>2076</v>
      </c>
      <c r="B297">
        <v>28.71</v>
      </c>
      <c r="C297">
        <v>5.2</v>
      </c>
      <c r="D297" t="s">
        <v>2380</v>
      </c>
      <c r="E297" t="s">
        <v>2380</v>
      </c>
      <c r="F297" t="s">
        <v>2380</v>
      </c>
      <c r="G297">
        <v>1</v>
      </c>
      <c r="H297">
        <v>1</v>
      </c>
      <c r="I297" t="s">
        <v>2382</v>
      </c>
      <c r="J297" t="s">
        <v>2382</v>
      </c>
      <c r="K297" t="str">
        <f t="shared" si="7"/>
        <v>Overweight</v>
      </c>
      <c r="L297" t="str">
        <f t="shared" si="8"/>
        <v>Normal</v>
      </c>
      <c r="M297" t="s">
        <v>10507</v>
      </c>
    </row>
    <row r="298" spans="1:13" x14ac:dyDescent="0.25">
      <c r="A298" t="s">
        <v>2075</v>
      </c>
      <c r="B298">
        <v>23</v>
      </c>
      <c r="C298">
        <v>5.48</v>
      </c>
      <c r="D298" t="s">
        <v>2380</v>
      </c>
      <c r="E298" t="s">
        <v>2380</v>
      </c>
      <c r="F298" t="s">
        <v>2380</v>
      </c>
      <c r="G298" t="s">
        <v>2381</v>
      </c>
      <c r="H298">
        <v>0</v>
      </c>
      <c r="I298" t="s">
        <v>2382</v>
      </c>
      <c r="J298" t="s">
        <v>2382</v>
      </c>
      <c r="K298" t="str">
        <f t="shared" si="7"/>
        <v>Healthy Weight</v>
      </c>
      <c r="L298" t="str">
        <f t="shared" si="8"/>
        <v>Normal</v>
      </c>
      <c r="M298" t="s">
        <v>10507</v>
      </c>
    </row>
    <row r="299" spans="1:13" x14ac:dyDescent="0.25">
      <c r="A299" t="s">
        <v>2074</v>
      </c>
      <c r="B299">
        <v>36.86</v>
      </c>
      <c r="C299">
        <v>11.95</v>
      </c>
      <c r="D299" t="s">
        <v>2380</v>
      </c>
      <c r="E299" t="s">
        <v>2380</v>
      </c>
      <c r="F299" t="s">
        <v>2380</v>
      </c>
      <c r="G299" t="s">
        <v>2381</v>
      </c>
      <c r="H299">
        <v>0</v>
      </c>
      <c r="I299" t="s">
        <v>2380</v>
      </c>
      <c r="J299" t="s">
        <v>2380</v>
      </c>
      <c r="K299" t="str">
        <f t="shared" si="7"/>
        <v>Obesity</v>
      </c>
      <c r="L299" t="str">
        <f t="shared" si="8"/>
        <v>Diabetes</v>
      </c>
      <c r="M299" t="s">
        <v>10506</v>
      </c>
    </row>
    <row r="300" spans="1:13" x14ac:dyDescent="0.25">
      <c r="A300" t="s">
        <v>2073</v>
      </c>
      <c r="B300">
        <v>24.25</v>
      </c>
      <c r="C300">
        <v>8.6999999999999993</v>
      </c>
      <c r="D300" t="s">
        <v>2382</v>
      </c>
      <c r="E300" t="s">
        <v>2380</v>
      </c>
      <c r="F300" t="s">
        <v>2380</v>
      </c>
      <c r="G300">
        <v>1</v>
      </c>
      <c r="H300">
        <v>1</v>
      </c>
      <c r="I300" t="s">
        <v>2382</v>
      </c>
      <c r="J300" t="s">
        <v>2382</v>
      </c>
      <c r="K300" t="str">
        <f t="shared" si="7"/>
        <v>Healthy Weight</v>
      </c>
      <c r="L300" t="str">
        <f t="shared" si="8"/>
        <v>Diabetes</v>
      </c>
      <c r="M300" t="s">
        <v>10506</v>
      </c>
    </row>
    <row r="301" spans="1:13" x14ac:dyDescent="0.25">
      <c r="A301" t="s">
        <v>2072</v>
      </c>
      <c r="B301">
        <v>23.85</v>
      </c>
      <c r="C301">
        <v>7.84</v>
      </c>
      <c r="D301" t="s">
        <v>2380</v>
      </c>
      <c r="E301" t="s">
        <v>2380</v>
      </c>
      <c r="F301" t="s">
        <v>2380</v>
      </c>
      <c r="G301" t="s">
        <v>2381</v>
      </c>
      <c r="H301">
        <v>0</v>
      </c>
      <c r="I301" t="s">
        <v>2382</v>
      </c>
      <c r="J301" t="s">
        <v>2382</v>
      </c>
      <c r="K301" t="str">
        <f t="shared" si="7"/>
        <v>Healthy Weight</v>
      </c>
      <c r="L301" t="str">
        <f t="shared" si="8"/>
        <v>Diabetes</v>
      </c>
      <c r="M301" t="s">
        <v>10506</v>
      </c>
    </row>
    <row r="302" spans="1:13" x14ac:dyDescent="0.25">
      <c r="A302" t="s">
        <v>2071</v>
      </c>
      <c r="B302">
        <v>40.020000000000003</v>
      </c>
      <c r="C302">
        <v>5.19</v>
      </c>
      <c r="D302" t="s">
        <v>2382</v>
      </c>
      <c r="E302" t="s">
        <v>2380</v>
      </c>
      <c r="F302" t="s">
        <v>2380</v>
      </c>
      <c r="G302">
        <v>1</v>
      </c>
      <c r="H302">
        <v>1</v>
      </c>
      <c r="I302" t="s">
        <v>2382</v>
      </c>
      <c r="J302" t="s">
        <v>2382</v>
      </c>
      <c r="K302" t="str">
        <f t="shared" si="7"/>
        <v>Obesity</v>
      </c>
      <c r="L302" t="str">
        <f t="shared" si="8"/>
        <v>Normal</v>
      </c>
      <c r="M302" t="s">
        <v>10507</v>
      </c>
    </row>
    <row r="303" spans="1:13" x14ac:dyDescent="0.25">
      <c r="A303" t="s">
        <v>2070</v>
      </c>
      <c r="B303">
        <v>19.170000000000002</v>
      </c>
      <c r="C303">
        <v>8.41</v>
      </c>
      <c r="D303" t="s">
        <v>2380</v>
      </c>
      <c r="E303" t="s">
        <v>2380</v>
      </c>
      <c r="F303" t="s">
        <v>2380</v>
      </c>
      <c r="G303" t="s">
        <v>2381</v>
      </c>
      <c r="H303">
        <v>0</v>
      </c>
      <c r="I303" t="s">
        <v>2382</v>
      </c>
      <c r="J303" t="s">
        <v>2382</v>
      </c>
      <c r="K303" t="str">
        <f t="shared" si="7"/>
        <v>Healthy Weight</v>
      </c>
      <c r="L303" t="str">
        <f t="shared" si="8"/>
        <v>Diabetes</v>
      </c>
      <c r="M303" t="s">
        <v>10506</v>
      </c>
    </row>
    <row r="304" spans="1:13" x14ac:dyDescent="0.25">
      <c r="A304" t="s">
        <v>2069</v>
      </c>
      <c r="B304">
        <v>43.53</v>
      </c>
      <c r="C304">
        <v>5.86</v>
      </c>
      <c r="D304" t="s">
        <v>2382</v>
      </c>
      <c r="E304" t="s">
        <v>2382</v>
      </c>
      <c r="F304" t="s">
        <v>2380</v>
      </c>
      <c r="G304">
        <v>2</v>
      </c>
      <c r="H304">
        <v>2</v>
      </c>
      <c r="I304" t="s">
        <v>2382</v>
      </c>
      <c r="J304" t="s">
        <v>2382</v>
      </c>
      <c r="K304" t="str">
        <f t="shared" si="7"/>
        <v>Obesity</v>
      </c>
      <c r="L304" t="str">
        <f t="shared" si="8"/>
        <v>Prediabetes</v>
      </c>
      <c r="M304" t="s">
        <v>10508</v>
      </c>
    </row>
    <row r="305" spans="1:13" x14ac:dyDescent="0.25">
      <c r="A305" t="s">
        <v>2068</v>
      </c>
      <c r="B305">
        <v>46.06</v>
      </c>
      <c r="C305">
        <v>4.18</v>
      </c>
      <c r="D305" t="s">
        <v>2380</v>
      </c>
      <c r="E305" t="s">
        <v>2382</v>
      </c>
      <c r="F305" t="s">
        <v>2380</v>
      </c>
      <c r="G305">
        <v>1</v>
      </c>
      <c r="H305">
        <v>1</v>
      </c>
      <c r="I305" t="s">
        <v>2382</v>
      </c>
      <c r="J305" t="s">
        <v>2382</v>
      </c>
      <c r="K305" t="str">
        <f t="shared" si="7"/>
        <v>Obesity</v>
      </c>
      <c r="L305" t="str">
        <f t="shared" si="8"/>
        <v>Normal</v>
      </c>
      <c r="M305" t="s">
        <v>10507</v>
      </c>
    </row>
    <row r="306" spans="1:13" x14ac:dyDescent="0.25">
      <c r="A306" t="s">
        <v>2067</v>
      </c>
      <c r="B306">
        <v>29.92</v>
      </c>
      <c r="C306">
        <v>11.99</v>
      </c>
      <c r="D306" t="s">
        <v>2382</v>
      </c>
      <c r="E306" t="s">
        <v>2380</v>
      </c>
      <c r="F306" t="s">
        <v>2380</v>
      </c>
      <c r="G306">
        <v>2</v>
      </c>
      <c r="H306">
        <v>2</v>
      </c>
      <c r="I306" t="s">
        <v>2382</v>
      </c>
      <c r="J306" t="s">
        <v>2382</v>
      </c>
      <c r="K306" t="str">
        <f t="shared" si="7"/>
        <v>Obesity</v>
      </c>
      <c r="L306" t="str">
        <f t="shared" si="8"/>
        <v>Diabetes</v>
      </c>
      <c r="M306" t="s">
        <v>10506</v>
      </c>
    </row>
    <row r="307" spans="1:13" x14ac:dyDescent="0.25">
      <c r="A307" t="s">
        <v>2066</v>
      </c>
      <c r="B307">
        <v>28.46</v>
      </c>
      <c r="C307">
        <v>4.8499999999999996</v>
      </c>
      <c r="D307" t="s">
        <v>2382</v>
      </c>
      <c r="E307" t="s">
        <v>2380</v>
      </c>
      <c r="F307" t="s">
        <v>2380</v>
      </c>
      <c r="G307">
        <v>1</v>
      </c>
      <c r="H307">
        <v>1</v>
      </c>
      <c r="I307" t="s">
        <v>2382</v>
      </c>
      <c r="J307" t="s">
        <v>2382</v>
      </c>
      <c r="K307" t="str">
        <f t="shared" si="7"/>
        <v>Overweight</v>
      </c>
      <c r="L307" t="str">
        <f t="shared" si="8"/>
        <v>Normal</v>
      </c>
      <c r="M307" t="s">
        <v>10507</v>
      </c>
    </row>
    <row r="308" spans="1:13" x14ac:dyDescent="0.25">
      <c r="A308" t="s">
        <v>2065</v>
      </c>
      <c r="B308">
        <v>24.56</v>
      </c>
      <c r="C308">
        <v>6.18</v>
      </c>
      <c r="D308" t="s">
        <v>2382</v>
      </c>
      <c r="E308" t="s">
        <v>2380</v>
      </c>
      <c r="F308" t="s">
        <v>2383</v>
      </c>
      <c r="G308">
        <v>1</v>
      </c>
      <c r="H308">
        <v>1</v>
      </c>
      <c r="I308" t="s">
        <v>2382</v>
      </c>
      <c r="J308" t="s">
        <v>2382</v>
      </c>
      <c r="K308" t="str">
        <f t="shared" si="7"/>
        <v>Healthy Weight</v>
      </c>
      <c r="L308" t="str">
        <f t="shared" si="8"/>
        <v>Prediabetes</v>
      </c>
      <c r="M308" t="s">
        <v>10508</v>
      </c>
    </row>
    <row r="309" spans="1:13" x14ac:dyDescent="0.25">
      <c r="A309" t="s">
        <v>2064</v>
      </c>
      <c r="B309">
        <v>41.19</v>
      </c>
      <c r="C309">
        <v>6.37</v>
      </c>
      <c r="D309" t="s">
        <v>2380</v>
      </c>
      <c r="E309" t="s">
        <v>2380</v>
      </c>
      <c r="F309" t="s">
        <v>2380</v>
      </c>
      <c r="G309" t="s">
        <v>2381</v>
      </c>
      <c r="H309">
        <v>0</v>
      </c>
      <c r="I309" t="s">
        <v>2382</v>
      </c>
      <c r="J309" t="s">
        <v>2382</v>
      </c>
      <c r="K309" t="str">
        <f t="shared" si="7"/>
        <v>Obesity</v>
      </c>
      <c r="L309" t="str">
        <f t="shared" si="8"/>
        <v>Prediabetes</v>
      </c>
      <c r="M309" t="s">
        <v>10508</v>
      </c>
    </row>
    <row r="310" spans="1:13" x14ac:dyDescent="0.25">
      <c r="A310" t="s">
        <v>2063</v>
      </c>
      <c r="B310">
        <v>18.63</v>
      </c>
      <c r="C310">
        <v>9.81</v>
      </c>
      <c r="D310" t="s">
        <v>2382</v>
      </c>
      <c r="E310" t="s">
        <v>2380</v>
      </c>
      <c r="F310" t="s">
        <v>2380</v>
      </c>
      <c r="G310">
        <v>2</v>
      </c>
      <c r="H310">
        <v>2</v>
      </c>
      <c r="I310" t="s">
        <v>2382</v>
      </c>
      <c r="J310" t="s">
        <v>2382</v>
      </c>
      <c r="K310" t="str">
        <f t="shared" si="7"/>
        <v>Healthy Weight</v>
      </c>
      <c r="L310" t="str">
        <f t="shared" si="8"/>
        <v>Diabetes</v>
      </c>
      <c r="M310" t="s">
        <v>10506</v>
      </c>
    </row>
    <row r="311" spans="1:13" x14ac:dyDescent="0.25">
      <c r="A311" t="s">
        <v>2062</v>
      </c>
      <c r="B311">
        <v>26.26</v>
      </c>
      <c r="C311">
        <v>11.8</v>
      </c>
      <c r="D311" t="s">
        <v>2382</v>
      </c>
      <c r="E311" t="s">
        <v>2380</v>
      </c>
      <c r="F311" t="s">
        <v>2380</v>
      </c>
      <c r="G311">
        <v>1</v>
      </c>
      <c r="H311">
        <v>1</v>
      </c>
      <c r="I311" t="s">
        <v>2382</v>
      </c>
      <c r="J311" t="s">
        <v>2382</v>
      </c>
      <c r="K311" t="str">
        <f t="shared" si="7"/>
        <v>Overweight</v>
      </c>
      <c r="L311" t="str">
        <f t="shared" si="8"/>
        <v>Diabetes</v>
      </c>
      <c r="M311" t="s">
        <v>10506</v>
      </c>
    </row>
    <row r="312" spans="1:13" x14ac:dyDescent="0.25">
      <c r="A312" t="s">
        <v>2061</v>
      </c>
      <c r="B312">
        <v>22.37</v>
      </c>
      <c r="C312">
        <v>5.86</v>
      </c>
      <c r="D312" t="s">
        <v>2382</v>
      </c>
      <c r="E312" t="s">
        <v>2380</v>
      </c>
      <c r="F312" t="s">
        <v>2383</v>
      </c>
      <c r="G312">
        <v>1</v>
      </c>
      <c r="H312">
        <v>1</v>
      </c>
      <c r="I312" t="s">
        <v>2382</v>
      </c>
      <c r="J312" t="s">
        <v>2382</v>
      </c>
      <c r="K312" t="str">
        <f t="shared" si="7"/>
        <v>Healthy Weight</v>
      </c>
      <c r="L312" t="str">
        <f t="shared" si="8"/>
        <v>Prediabetes</v>
      </c>
      <c r="M312" t="s">
        <v>10508</v>
      </c>
    </row>
    <row r="313" spans="1:13" x14ac:dyDescent="0.25">
      <c r="A313" t="s">
        <v>2060</v>
      </c>
      <c r="B313">
        <v>39.619999999999997</v>
      </c>
      <c r="C313">
        <v>4.28</v>
      </c>
      <c r="D313" t="s">
        <v>2380</v>
      </c>
      <c r="E313" t="s">
        <v>2380</v>
      </c>
      <c r="F313" t="s">
        <v>2380</v>
      </c>
      <c r="G313">
        <v>1</v>
      </c>
      <c r="H313">
        <v>1</v>
      </c>
      <c r="I313" t="s">
        <v>2382</v>
      </c>
      <c r="J313" t="s">
        <v>2382</v>
      </c>
      <c r="K313" t="str">
        <f t="shared" si="7"/>
        <v>Obesity</v>
      </c>
      <c r="L313" t="str">
        <f t="shared" si="8"/>
        <v>Normal</v>
      </c>
      <c r="M313" t="s">
        <v>10507</v>
      </c>
    </row>
    <row r="314" spans="1:13" x14ac:dyDescent="0.25">
      <c r="A314" t="s">
        <v>2059</v>
      </c>
      <c r="B314">
        <v>18.329999999999998</v>
      </c>
      <c r="C314">
        <v>4.16</v>
      </c>
      <c r="D314" t="s">
        <v>2382</v>
      </c>
      <c r="E314" t="s">
        <v>2380</v>
      </c>
      <c r="F314" t="s">
        <v>2380</v>
      </c>
      <c r="G314" t="s">
        <v>2381</v>
      </c>
      <c r="H314">
        <v>0</v>
      </c>
      <c r="I314" t="s">
        <v>2382</v>
      </c>
      <c r="J314" t="s">
        <v>2382</v>
      </c>
      <c r="K314" t="str">
        <f t="shared" si="7"/>
        <v>Underweight</v>
      </c>
      <c r="L314" t="str">
        <f t="shared" si="8"/>
        <v>Normal</v>
      </c>
      <c r="M314" t="s">
        <v>10507</v>
      </c>
    </row>
    <row r="315" spans="1:13" x14ac:dyDescent="0.25">
      <c r="A315" t="s">
        <v>2058</v>
      </c>
      <c r="B315">
        <v>17.11</v>
      </c>
      <c r="C315">
        <v>4.9800000000000004</v>
      </c>
      <c r="D315" t="s">
        <v>2382</v>
      </c>
      <c r="E315" t="s">
        <v>2380</v>
      </c>
      <c r="F315" t="s">
        <v>2383</v>
      </c>
      <c r="G315">
        <v>1</v>
      </c>
      <c r="H315">
        <v>1</v>
      </c>
      <c r="I315" t="s">
        <v>2382</v>
      </c>
      <c r="J315" t="s">
        <v>2382</v>
      </c>
      <c r="K315" t="str">
        <f t="shared" si="7"/>
        <v>Underweight</v>
      </c>
      <c r="L315" t="str">
        <f t="shared" si="8"/>
        <v>Normal</v>
      </c>
      <c r="M315" t="s">
        <v>10507</v>
      </c>
    </row>
    <row r="316" spans="1:13" x14ac:dyDescent="0.25">
      <c r="A316" t="s">
        <v>2057</v>
      </c>
      <c r="B316">
        <v>43.5</v>
      </c>
      <c r="C316">
        <v>6.38</v>
      </c>
      <c r="D316" t="s">
        <v>2380</v>
      </c>
      <c r="E316" t="s">
        <v>2382</v>
      </c>
      <c r="F316" t="s">
        <v>2380</v>
      </c>
      <c r="G316">
        <v>1</v>
      </c>
      <c r="H316">
        <v>1</v>
      </c>
      <c r="I316" t="s">
        <v>2382</v>
      </c>
      <c r="J316" t="s">
        <v>2382</v>
      </c>
      <c r="K316" t="str">
        <f t="shared" si="7"/>
        <v>Obesity</v>
      </c>
      <c r="L316" t="str">
        <f t="shared" si="8"/>
        <v>Prediabetes</v>
      </c>
      <c r="M316" t="s">
        <v>10508</v>
      </c>
    </row>
    <row r="317" spans="1:13" x14ac:dyDescent="0.25">
      <c r="A317" t="s">
        <v>2056</v>
      </c>
      <c r="B317">
        <v>25.364999999999998</v>
      </c>
      <c r="C317">
        <v>5.19</v>
      </c>
      <c r="D317" t="s">
        <v>2380</v>
      </c>
      <c r="E317" t="s">
        <v>2380</v>
      </c>
      <c r="F317" t="s">
        <v>2380</v>
      </c>
      <c r="G317">
        <v>2</v>
      </c>
      <c r="H317">
        <v>2</v>
      </c>
      <c r="I317" t="s">
        <v>2380</v>
      </c>
      <c r="J317" t="s">
        <v>2380</v>
      </c>
      <c r="K317" t="str">
        <f t="shared" si="7"/>
        <v>Overweight</v>
      </c>
      <c r="L317" t="str">
        <f t="shared" si="8"/>
        <v>Normal</v>
      </c>
      <c r="M317" t="s">
        <v>10507</v>
      </c>
    </row>
    <row r="318" spans="1:13" x14ac:dyDescent="0.25">
      <c r="A318" t="s">
        <v>2055</v>
      </c>
      <c r="B318">
        <v>28.594999999999999</v>
      </c>
      <c r="C318">
        <v>10.210000000000001</v>
      </c>
      <c r="D318" t="s">
        <v>2380</v>
      </c>
      <c r="E318" t="s">
        <v>2380</v>
      </c>
      <c r="F318" t="s">
        <v>2380</v>
      </c>
      <c r="G318" t="s">
        <v>2381</v>
      </c>
      <c r="H318">
        <v>0</v>
      </c>
      <c r="I318" t="s">
        <v>2380</v>
      </c>
      <c r="J318" t="s">
        <v>2380</v>
      </c>
      <c r="K318" t="str">
        <f t="shared" si="7"/>
        <v>Overweight</v>
      </c>
      <c r="L318" t="str">
        <f t="shared" si="8"/>
        <v>Diabetes</v>
      </c>
      <c r="M318" t="s">
        <v>10506</v>
      </c>
    </row>
    <row r="319" spans="1:13" x14ac:dyDescent="0.25">
      <c r="A319" t="s">
        <v>2054</v>
      </c>
      <c r="B319">
        <v>29.83</v>
      </c>
      <c r="C319">
        <v>9.6999999999999993</v>
      </c>
      <c r="D319" t="s">
        <v>2382</v>
      </c>
      <c r="E319" t="s">
        <v>2380</v>
      </c>
      <c r="F319" t="s">
        <v>2383</v>
      </c>
      <c r="G319">
        <v>1</v>
      </c>
      <c r="H319">
        <v>1</v>
      </c>
      <c r="I319" t="s">
        <v>2382</v>
      </c>
      <c r="J319" t="s">
        <v>2382</v>
      </c>
      <c r="K319" t="str">
        <f t="shared" si="7"/>
        <v>Overweight</v>
      </c>
      <c r="L319" t="str">
        <f t="shared" si="8"/>
        <v>Diabetes</v>
      </c>
      <c r="M319" t="s">
        <v>10506</v>
      </c>
    </row>
    <row r="320" spans="1:13" x14ac:dyDescent="0.25">
      <c r="A320" t="s">
        <v>2053</v>
      </c>
      <c r="B320">
        <v>24.7</v>
      </c>
      <c r="C320">
        <v>10.25</v>
      </c>
      <c r="D320" t="s">
        <v>2380</v>
      </c>
      <c r="E320" t="s">
        <v>2380</v>
      </c>
      <c r="F320" t="s">
        <v>2380</v>
      </c>
      <c r="G320">
        <v>3</v>
      </c>
      <c r="H320">
        <v>3</v>
      </c>
      <c r="I320" t="s">
        <v>2380</v>
      </c>
      <c r="J320" t="s">
        <v>2380</v>
      </c>
      <c r="K320" t="str">
        <f t="shared" si="7"/>
        <v>Healthy Weight</v>
      </c>
      <c r="L320" t="str">
        <f t="shared" si="8"/>
        <v>Diabetes</v>
      </c>
      <c r="M320" t="s">
        <v>10506</v>
      </c>
    </row>
    <row r="321" spans="1:13" x14ac:dyDescent="0.25">
      <c r="A321" t="s">
        <v>2052</v>
      </c>
      <c r="B321">
        <v>17.940000000000001</v>
      </c>
      <c r="C321">
        <v>9.77</v>
      </c>
      <c r="D321" t="s">
        <v>2380</v>
      </c>
      <c r="E321" t="s">
        <v>2380</v>
      </c>
      <c r="F321" t="s">
        <v>2380</v>
      </c>
      <c r="G321" t="s">
        <v>2381</v>
      </c>
      <c r="H321">
        <v>0</v>
      </c>
      <c r="I321" t="s">
        <v>2382</v>
      </c>
      <c r="J321" t="s">
        <v>2382</v>
      </c>
      <c r="K321" t="str">
        <f t="shared" si="7"/>
        <v>Underweight</v>
      </c>
      <c r="L321" t="str">
        <f t="shared" si="8"/>
        <v>Diabetes</v>
      </c>
      <c r="M321" t="s">
        <v>10506</v>
      </c>
    </row>
    <row r="322" spans="1:13" x14ac:dyDescent="0.25">
      <c r="A322" t="s">
        <v>2051</v>
      </c>
      <c r="B322">
        <v>21.08</v>
      </c>
      <c r="C322">
        <v>4.83</v>
      </c>
      <c r="D322" t="s">
        <v>2380</v>
      </c>
      <c r="E322" t="s">
        <v>2380</v>
      </c>
      <c r="F322" t="s">
        <v>2383</v>
      </c>
      <c r="G322">
        <v>1</v>
      </c>
      <c r="H322">
        <v>1</v>
      </c>
      <c r="I322" t="s">
        <v>2382</v>
      </c>
      <c r="J322" t="s">
        <v>2382</v>
      </c>
      <c r="K322" t="str">
        <f t="shared" si="7"/>
        <v>Healthy Weight</v>
      </c>
      <c r="L322" t="str">
        <f t="shared" si="8"/>
        <v>Normal</v>
      </c>
      <c r="M322" t="s">
        <v>10507</v>
      </c>
    </row>
    <row r="323" spans="1:13" x14ac:dyDescent="0.25">
      <c r="A323" t="s">
        <v>2050</v>
      </c>
      <c r="B323">
        <v>37.715000000000003</v>
      </c>
      <c r="C323">
        <v>10.86</v>
      </c>
      <c r="D323" t="s">
        <v>2382</v>
      </c>
      <c r="E323" t="s">
        <v>2380</v>
      </c>
      <c r="F323" t="s">
        <v>2380</v>
      </c>
      <c r="G323" t="s">
        <v>2381</v>
      </c>
      <c r="H323">
        <v>0</v>
      </c>
      <c r="I323" t="s">
        <v>2380</v>
      </c>
      <c r="J323" t="s">
        <v>2380</v>
      </c>
      <c r="K323" t="str">
        <f t="shared" ref="K323:K386" si="9">IF(B323&lt;18.5, "Underweight", IF(B323&lt;=24.9, "Healthy Weight", IF(B323&lt;=29.9, "Overweight", "Obesity")))</f>
        <v>Obesity</v>
      </c>
      <c r="L323" t="str">
        <f t="shared" ref="L323:L386" si="10">IF(C323 &lt; 5.7, "Normal", IF(C323 &lt; 6.4, "Prediabetes", "Diabetes"))</f>
        <v>Diabetes</v>
      </c>
      <c r="M323" t="s">
        <v>10506</v>
      </c>
    </row>
    <row r="324" spans="1:13" x14ac:dyDescent="0.25">
      <c r="A324" t="s">
        <v>2049</v>
      </c>
      <c r="B324">
        <v>22.39</v>
      </c>
      <c r="C324">
        <v>9.5299999999999994</v>
      </c>
      <c r="D324" t="s">
        <v>2382</v>
      </c>
      <c r="E324" t="s">
        <v>2380</v>
      </c>
      <c r="F324" t="s">
        <v>2380</v>
      </c>
      <c r="G324" t="s">
        <v>2381</v>
      </c>
      <c r="H324">
        <v>0</v>
      </c>
      <c r="I324" t="s">
        <v>2382</v>
      </c>
      <c r="J324" t="s">
        <v>2382</v>
      </c>
      <c r="K324" t="str">
        <f t="shared" si="9"/>
        <v>Healthy Weight</v>
      </c>
      <c r="L324" t="str">
        <f t="shared" si="10"/>
        <v>Diabetes</v>
      </c>
      <c r="M324" t="s">
        <v>10506</v>
      </c>
    </row>
    <row r="325" spans="1:13" x14ac:dyDescent="0.25">
      <c r="A325" t="s">
        <v>2048</v>
      </c>
      <c r="B325">
        <v>28.78</v>
      </c>
      <c r="C325">
        <v>5.68</v>
      </c>
      <c r="D325" t="s">
        <v>2380</v>
      </c>
      <c r="E325" t="s">
        <v>2380</v>
      </c>
      <c r="F325" t="s">
        <v>2380</v>
      </c>
      <c r="G325" t="s">
        <v>2381</v>
      </c>
      <c r="H325">
        <v>0</v>
      </c>
      <c r="I325" t="s">
        <v>2382</v>
      </c>
      <c r="J325" t="s">
        <v>2382</v>
      </c>
      <c r="K325" t="str">
        <f t="shared" si="9"/>
        <v>Overweight</v>
      </c>
      <c r="L325" t="str">
        <f t="shared" si="10"/>
        <v>Normal</v>
      </c>
      <c r="M325" t="s">
        <v>10507</v>
      </c>
    </row>
    <row r="326" spans="1:13" x14ac:dyDescent="0.25">
      <c r="A326" t="s">
        <v>2047</v>
      </c>
      <c r="B326">
        <v>18.329999999999998</v>
      </c>
      <c r="C326">
        <v>5.57</v>
      </c>
      <c r="D326" t="s">
        <v>2382</v>
      </c>
      <c r="E326" t="s">
        <v>2380</v>
      </c>
      <c r="F326" t="s">
        <v>2380</v>
      </c>
      <c r="G326" t="s">
        <v>2381</v>
      </c>
      <c r="H326">
        <v>0</v>
      </c>
      <c r="I326" t="s">
        <v>2382</v>
      </c>
      <c r="J326" t="s">
        <v>2382</v>
      </c>
      <c r="K326" t="str">
        <f t="shared" si="9"/>
        <v>Underweight</v>
      </c>
      <c r="L326" t="str">
        <f t="shared" si="10"/>
        <v>Normal</v>
      </c>
      <c r="M326" t="s">
        <v>10507</v>
      </c>
    </row>
    <row r="327" spans="1:13" x14ac:dyDescent="0.25">
      <c r="A327" t="s">
        <v>2046</v>
      </c>
      <c r="B327">
        <v>26.39</v>
      </c>
      <c r="C327">
        <v>4.58</v>
      </c>
      <c r="D327" t="s">
        <v>2382</v>
      </c>
      <c r="E327" t="s">
        <v>2380</v>
      </c>
      <c r="F327" t="s">
        <v>2380</v>
      </c>
      <c r="G327">
        <v>1</v>
      </c>
      <c r="H327">
        <v>1</v>
      </c>
      <c r="I327" t="s">
        <v>2382</v>
      </c>
      <c r="J327" t="s">
        <v>2382</v>
      </c>
      <c r="K327" t="str">
        <f t="shared" si="9"/>
        <v>Overweight</v>
      </c>
      <c r="L327" t="str">
        <f t="shared" si="10"/>
        <v>Normal</v>
      </c>
      <c r="M327" t="s">
        <v>10507</v>
      </c>
    </row>
    <row r="328" spans="1:13" x14ac:dyDescent="0.25">
      <c r="A328" t="s">
        <v>2045</v>
      </c>
      <c r="B328">
        <v>19.260000000000002</v>
      </c>
      <c r="C328">
        <v>8.9600000000000009</v>
      </c>
      <c r="D328" t="s">
        <v>2382</v>
      </c>
      <c r="E328" t="s">
        <v>2380</v>
      </c>
      <c r="F328" t="s">
        <v>2380</v>
      </c>
      <c r="G328">
        <v>1</v>
      </c>
      <c r="H328">
        <v>1</v>
      </c>
      <c r="I328" t="s">
        <v>2382</v>
      </c>
      <c r="J328" t="s">
        <v>2382</v>
      </c>
      <c r="K328" t="str">
        <f t="shared" si="9"/>
        <v>Healthy Weight</v>
      </c>
      <c r="L328" t="str">
        <f t="shared" si="10"/>
        <v>Diabetes</v>
      </c>
      <c r="M328" t="s">
        <v>10506</v>
      </c>
    </row>
    <row r="329" spans="1:13" x14ac:dyDescent="0.25">
      <c r="A329" t="s">
        <v>2044</v>
      </c>
      <c r="B329">
        <v>26.92</v>
      </c>
      <c r="C329">
        <v>6.09</v>
      </c>
      <c r="D329" t="s">
        <v>2380</v>
      </c>
      <c r="E329" t="s">
        <v>2380</v>
      </c>
      <c r="F329" t="s">
        <v>2380</v>
      </c>
      <c r="G329" t="s">
        <v>2381</v>
      </c>
      <c r="H329">
        <v>0</v>
      </c>
      <c r="I329" t="s">
        <v>2382</v>
      </c>
      <c r="J329" t="s">
        <v>2382</v>
      </c>
      <c r="K329" t="str">
        <f t="shared" si="9"/>
        <v>Overweight</v>
      </c>
      <c r="L329" t="str">
        <f t="shared" si="10"/>
        <v>Prediabetes</v>
      </c>
      <c r="M329" t="s">
        <v>10508</v>
      </c>
    </row>
    <row r="330" spans="1:13" x14ac:dyDescent="0.25">
      <c r="A330" t="s">
        <v>2043</v>
      </c>
      <c r="B330">
        <v>19.73</v>
      </c>
      <c r="C330">
        <v>4.3600000000000003</v>
      </c>
      <c r="D330" t="s">
        <v>2380</v>
      </c>
      <c r="E330" t="s">
        <v>2380</v>
      </c>
      <c r="F330" t="s">
        <v>2380</v>
      </c>
      <c r="G330" t="s">
        <v>2381</v>
      </c>
      <c r="H330">
        <v>0</v>
      </c>
      <c r="I330" t="s">
        <v>2382</v>
      </c>
      <c r="J330" t="s">
        <v>2382</v>
      </c>
      <c r="K330" t="str">
        <f t="shared" si="9"/>
        <v>Healthy Weight</v>
      </c>
      <c r="L330" t="str">
        <f t="shared" si="10"/>
        <v>Normal</v>
      </c>
      <c r="M330" t="s">
        <v>10507</v>
      </c>
    </row>
    <row r="331" spans="1:13" x14ac:dyDescent="0.25">
      <c r="A331" t="s">
        <v>2042</v>
      </c>
      <c r="B331">
        <v>23.56</v>
      </c>
      <c r="C331">
        <v>11.74</v>
      </c>
      <c r="D331" t="s">
        <v>2382</v>
      </c>
      <c r="E331" t="s">
        <v>2380</v>
      </c>
      <c r="F331" t="s">
        <v>2380</v>
      </c>
      <c r="G331" t="s">
        <v>2381</v>
      </c>
      <c r="H331">
        <v>0</v>
      </c>
      <c r="I331" t="s">
        <v>2382</v>
      </c>
      <c r="J331" t="s">
        <v>2382</v>
      </c>
      <c r="K331" t="str">
        <f t="shared" si="9"/>
        <v>Healthy Weight</v>
      </c>
      <c r="L331" t="str">
        <f t="shared" si="10"/>
        <v>Diabetes</v>
      </c>
      <c r="M331" t="s">
        <v>10506</v>
      </c>
    </row>
    <row r="332" spans="1:13" x14ac:dyDescent="0.25">
      <c r="A332" t="s">
        <v>2041</v>
      </c>
      <c r="B332">
        <v>37.67</v>
      </c>
      <c r="C332">
        <v>5.89</v>
      </c>
      <c r="D332" t="s">
        <v>2380</v>
      </c>
      <c r="E332" t="s">
        <v>2380</v>
      </c>
      <c r="F332" t="s">
        <v>2380</v>
      </c>
      <c r="G332">
        <v>1</v>
      </c>
      <c r="H332">
        <v>1</v>
      </c>
      <c r="I332" t="s">
        <v>2382</v>
      </c>
      <c r="J332" t="s">
        <v>2382</v>
      </c>
      <c r="K332" t="str">
        <f t="shared" si="9"/>
        <v>Obesity</v>
      </c>
      <c r="L332" t="str">
        <f t="shared" si="10"/>
        <v>Prediabetes</v>
      </c>
      <c r="M332" t="s">
        <v>10508</v>
      </c>
    </row>
    <row r="333" spans="1:13" x14ac:dyDescent="0.25">
      <c r="A333" t="s">
        <v>2040</v>
      </c>
      <c r="B333">
        <v>18.73</v>
      </c>
      <c r="C333">
        <v>10.64</v>
      </c>
      <c r="D333" t="s">
        <v>2380</v>
      </c>
      <c r="E333" t="s">
        <v>2380</v>
      </c>
      <c r="F333" t="s">
        <v>2380</v>
      </c>
      <c r="G333">
        <v>2</v>
      </c>
      <c r="H333">
        <v>2</v>
      </c>
      <c r="I333" t="s">
        <v>2382</v>
      </c>
      <c r="J333" t="s">
        <v>2382</v>
      </c>
      <c r="K333" t="str">
        <f t="shared" si="9"/>
        <v>Healthy Weight</v>
      </c>
      <c r="L333" t="str">
        <f t="shared" si="10"/>
        <v>Diabetes</v>
      </c>
      <c r="M333" t="s">
        <v>10506</v>
      </c>
    </row>
    <row r="334" spans="1:13" x14ac:dyDescent="0.25">
      <c r="A334" t="s">
        <v>2039</v>
      </c>
      <c r="B334">
        <v>33.090000000000003</v>
      </c>
      <c r="C334">
        <v>6.06</v>
      </c>
      <c r="D334" t="s">
        <v>2380</v>
      </c>
      <c r="E334" t="s">
        <v>2380</v>
      </c>
      <c r="F334" t="s">
        <v>2383</v>
      </c>
      <c r="G334">
        <v>1</v>
      </c>
      <c r="H334">
        <v>1</v>
      </c>
      <c r="I334" t="s">
        <v>2382</v>
      </c>
      <c r="J334" t="s">
        <v>2382</v>
      </c>
      <c r="K334" t="str">
        <f t="shared" si="9"/>
        <v>Obesity</v>
      </c>
      <c r="L334" t="str">
        <f t="shared" si="10"/>
        <v>Prediabetes</v>
      </c>
      <c r="M334" t="s">
        <v>10508</v>
      </c>
    </row>
    <row r="335" spans="1:13" x14ac:dyDescent="0.25">
      <c r="A335" t="s">
        <v>2038</v>
      </c>
      <c r="B335">
        <v>18.329999999999998</v>
      </c>
      <c r="C335">
        <v>7.46</v>
      </c>
      <c r="D335" t="s">
        <v>2382</v>
      </c>
      <c r="E335" t="s">
        <v>2380</v>
      </c>
      <c r="F335" t="s">
        <v>2380</v>
      </c>
      <c r="G335">
        <v>1</v>
      </c>
      <c r="H335">
        <v>1</v>
      </c>
      <c r="I335" t="s">
        <v>2382</v>
      </c>
      <c r="J335" t="s">
        <v>2382</v>
      </c>
      <c r="K335" t="str">
        <f t="shared" si="9"/>
        <v>Underweight</v>
      </c>
      <c r="L335" t="str">
        <f t="shared" si="10"/>
        <v>Diabetes</v>
      </c>
      <c r="M335" t="s">
        <v>10506</v>
      </c>
    </row>
    <row r="336" spans="1:13" x14ac:dyDescent="0.25">
      <c r="A336" t="s">
        <v>2037</v>
      </c>
      <c r="B336">
        <v>27.74</v>
      </c>
      <c r="C336">
        <v>4.68</v>
      </c>
      <c r="D336" t="s">
        <v>2382</v>
      </c>
      <c r="E336" t="s">
        <v>2380</v>
      </c>
      <c r="F336" t="s">
        <v>2380</v>
      </c>
      <c r="G336">
        <v>2</v>
      </c>
      <c r="H336">
        <v>2</v>
      </c>
      <c r="I336" t="s">
        <v>2382</v>
      </c>
      <c r="J336" t="s">
        <v>2382</v>
      </c>
      <c r="K336" t="str">
        <f t="shared" si="9"/>
        <v>Overweight</v>
      </c>
      <c r="L336" t="str">
        <f t="shared" si="10"/>
        <v>Normal</v>
      </c>
      <c r="M336" t="s">
        <v>10507</v>
      </c>
    </row>
    <row r="337" spans="1:13" x14ac:dyDescent="0.25">
      <c r="A337" t="s">
        <v>2036</v>
      </c>
      <c r="B337">
        <v>24.2</v>
      </c>
      <c r="C337">
        <v>6.15</v>
      </c>
      <c r="D337" t="s">
        <v>2380</v>
      </c>
      <c r="E337" t="s">
        <v>2380</v>
      </c>
      <c r="F337" t="s">
        <v>2380</v>
      </c>
      <c r="G337">
        <v>1</v>
      </c>
      <c r="H337">
        <v>1</v>
      </c>
      <c r="I337" t="s">
        <v>2382</v>
      </c>
      <c r="J337" t="s">
        <v>2382</v>
      </c>
      <c r="K337" t="str">
        <f t="shared" si="9"/>
        <v>Healthy Weight</v>
      </c>
      <c r="L337" t="str">
        <f t="shared" si="10"/>
        <v>Prediabetes</v>
      </c>
      <c r="M337" t="s">
        <v>10508</v>
      </c>
    </row>
    <row r="338" spans="1:13" x14ac:dyDescent="0.25">
      <c r="A338" t="s">
        <v>2035</v>
      </c>
      <c r="B338">
        <v>22.03</v>
      </c>
      <c r="C338">
        <v>4.28</v>
      </c>
      <c r="D338" t="s">
        <v>2382</v>
      </c>
      <c r="E338" t="s">
        <v>2380</v>
      </c>
      <c r="F338" t="s">
        <v>2380</v>
      </c>
      <c r="G338" t="s">
        <v>2381</v>
      </c>
      <c r="H338">
        <v>0</v>
      </c>
      <c r="I338" t="s">
        <v>2382</v>
      </c>
      <c r="J338" t="s">
        <v>2382</v>
      </c>
      <c r="K338" t="str">
        <f t="shared" si="9"/>
        <v>Healthy Weight</v>
      </c>
      <c r="L338" t="str">
        <f t="shared" si="10"/>
        <v>Normal</v>
      </c>
      <c r="M338" t="s">
        <v>10507</v>
      </c>
    </row>
    <row r="339" spans="1:13" x14ac:dyDescent="0.25">
      <c r="A339" t="s">
        <v>2034</v>
      </c>
      <c r="B339">
        <v>26.885000000000002</v>
      </c>
      <c r="C339">
        <v>9.86</v>
      </c>
      <c r="D339" t="s">
        <v>2380</v>
      </c>
      <c r="E339" t="s">
        <v>2380</v>
      </c>
      <c r="F339" t="s">
        <v>2380</v>
      </c>
      <c r="G339">
        <v>3</v>
      </c>
      <c r="H339">
        <v>3</v>
      </c>
      <c r="I339" t="s">
        <v>2382</v>
      </c>
      <c r="J339" t="s">
        <v>2382</v>
      </c>
      <c r="K339" t="str">
        <f t="shared" si="9"/>
        <v>Overweight</v>
      </c>
      <c r="L339" t="str">
        <f t="shared" si="10"/>
        <v>Diabetes</v>
      </c>
      <c r="M339" t="s">
        <v>10506</v>
      </c>
    </row>
    <row r="340" spans="1:13" x14ac:dyDescent="0.25">
      <c r="A340" t="s">
        <v>2033</v>
      </c>
      <c r="B340">
        <v>16.36</v>
      </c>
      <c r="C340">
        <v>11.19</v>
      </c>
      <c r="D340" t="s">
        <v>2380</v>
      </c>
      <c r="E340" t="s">
        <v>2380</v>
      </c>
      <c r="F340" t="s">
        <v>2380</v>
      </c>
      <c r="G340" t="s">
        <v>2381</v>
      </c>
      <c r="H340">
        <v>0</v>
      </c>
      <c r="I340" t="s">
        <v>2382</v>
      </c>
      <c r="J340" t="s">
        <v>2382</v>
      </c>
      <c r="K340" t="str">
        <f t="shared" si="9"/>
        <v>Underweight</v>
      </c>
      <c r="L340" t="str">
        <f t="shared" si="10"/>
        <v>Diabetes</v>
      </c>
      <c r="M340" t="s">
        <v>10506</v>
      </c>
    </row>
    <row r="341" spans="1:13" x14ac:dyDescent="0.25">
      <c r="A341" t="s">
        <v>2032</v>
      </c>
      <c r="B341">
        <v>32.299999999999997</v>
      </c>
      <c r="C341">
        <v>4.8899999999999997</v>
      </c>
      <c r="D341" t="s">
        <v>2382</v>
      </c>
      <c r="E341" t="s">
        <v>2380</v>
      </c>
      <c r="F341" t="s">
        <v>2383</v>
      </c>
      <c r="G341">
        <v>1</v>
      </c>
      <c r="H341">
        <v>1</v>
      </c>
      <c r="I341" t="s">
        <v>2380</v>
      </c>
      <c r="J341" t="s">
        <v>2380</v>
      </c>
      <c r="K341" t="str">
        <f t="shared" si="9"/>
        <v>Obesity</v>
      </c>
      <c r="L341" t="str">
        <f t="shared" si="10"/>
        <v>Normal</v>
      </c>
      <c r="M341" t="s">
        <v>10507</v>
      </c>
    </row>
    <row r="342" spans="1:13" x14ac:dyDescent="0.25">
      <c r="A342" t="s">
        <v>2031</v>
      </c>
      <c r="B342">
        <v>16.05</v>
      </c>
      <c r="C342">
        <v>4.3499999999999996</v>
      </c>
      <c r="D342" t="s">
        <v>2382</v>
      </c>
      <c r="E342" t="s">
        <v>2380</v>
      </c>
      <c r="F342" t="s">
        <v>2380</v>
      </c>
      <c r="G342" t="s">
        <v>2381</v>
      </c>
      <c r="H342">
        <v>0</v>
      </c>
      <c r="I342" t="s">
        <v>2382</v>
      </c>
      <c r="J342" t="s">
        <v>2382</v>
      </c>
      <c r="K342" t="str">
        <f t="shared" si="9"/>
        <v>Underweight</v>
      </c>
      <c r="L342" t="str">
        <f t="shared" si="10"/>
        <v>Normal</v>
      </c>
      <c r="M342" t="s">
        <v>10507</v>
      </c>
    </row>
    <row r="343" spans="1:13" x14ac:dyDescent="0.25">
      <c r="A343" t="s">
        <v>2030</v>
      </c>
      <c r="B343">
        <v>29.07</v>
      </c>
      <c r="C343">
        <v>8.66</v>
      </c>
      <c r="D343" t="s">
        <v>2382</v>
      </c>
      <c r="E343" t="s">
        <v>2380</v>
      </c>
      <c r="F343" t="s">
        <v>2380</v>
      </c>
      <c r="G343">
        <v>2</v>
      </c>
      <c r="H343">
        <v>2</v>
      </c>
      <c r="I343" t="s">
        <v>2382</v>
      </c>
      <c r="J343" t="s">
        <v>2382</v>
      </c>
      <c r="K343" t="str">
        <f t="shared" si="9"/>
        <v>Overweight</v>
      </c>
      <c r="L343" t="str">
        <f t="shared" si="10"/>
        <v>Diabetes</v>
      </c>
      <c r="M343" t="s">
        <v>10506</v>
      </c>
    </row>
    <row r="344" spans="1:13" x14ac:dyDescent="0.25">
      <c r="A344" t="s">
        <v>2029</v>
      </c>
      <c r="B344">
        <v>17.43</v>
      </c>
      <c r="C344">
        <v>8.64</v>
      </c>
      <c r="D344" t="s">
        <v>2380</v>
      </c>
      <c r="E344" t="s">
        <v>2380</v>
      </c>
      <c r="F344" t="s">
        <v>2380</v>
      </c>
      <c r="G344" t="s">
        <v>2381</v>
      </c>
      <c r="H344">
        <v>0</v>
      </c>
      <c r="I344" t="s">
        <v>2382</v>
      </c>
      <c r="J344" t="s">
        <v>2382</v>
      </c>
      <c r="K344" t="str">
        <f t="shared" si="9"/>
        <v>Underweight</v>
      </c>
      <c r="L344" t="str">
        <f t="shared" si="10"/>
        <v>Diabetes</v>
      </c>
      <c r="M344" t="s">
        <v>10506</v>
      </c>
    </row>
    <row r="345" spans="1:13" x14ac:dyDescent="0.25">
      <c r="A345" t="s">
        <v>2028</v>
      </c>
      <c r="B345">
        <v>19.329999999999998</v>
      </c>
      <c r="C345">
        <v>4.2699999999999996</v>
      </c>
      <c r="D345" t="s">
        <v>2380</v>
      </c>
      <c r="E345" t="s">
        <v>2380</v>
      </c>
      <c r="F345" t="s">
        <v>2380</v>
      </c>
      <c r="G345" t="s">
        <v>2381</v>
      </c>
      <c r="H345">
        <v>0</v>
      </c>
      <c r="I345" t="s">
        <v>2382</v>
      </c>
      <c r="J345" t="s">
        <v>2382</v>
      </c>
      <c r="K345" t="str">
        <f t="shared" si="9"/>
        <v>Healthy Weight</v>
      </c>
      <c r="L345" t="str">
        <f t="shared" si="10"/>
        <v>Normal</v>
      </c>
      <c r="M345" t="s">
        <v>10507</v>
      </c>
    </row>
    <row r="346" spans="1:13" x14ac:dyDescent="0.25">
      <c r="A346" t="s">
        <v>2027</v>
      </c>
      <c r="B346">
        <v>30.52</v>
      </c>
      <c r="C346">
        <v>4.21</v>
      </c>
      <c r="D346" t="s">
        <v>2380</v>
      </c>
      <c r="E346" t="s">
        <v>2380</v>
      </c>
      <c r="F346" t="s">
        <v>2380</v>
      </c>
      <c r="G346">
        <v>1</v>
      </c>
      <c r="H346">
        <v>1</v>
      </c>
      <c r="I346" t="s">
        <v>2382</v>
      </c>
      <c r="J346" t="s">
        <v>2382</v>
      </c>
      <c r="K346" t="str">
        <f t="shared" si="9"/>
        <v>Obesity</v>
      </c>
      <c r="L346" t="str">
        <f t="shared" si="10"/>
        <v>Normal</v>
      </c>
      <c r="M346" t="s">
        <v>10507</v>
      </c>
    </row>
    <row r="347" spans="1:13" x14ac:dyDescent="0.25">
      <c r="A347" t="s">
        <v>2026</v>
      </c>
      <c r="B347">
        <v>39.21</v>
      </c>
      <c r="C347">
        <v>5.04</v>
      </c>
      <c r="D347" t="s">
        <v>2380</v>
      </c>
      <c r="E347" t="s">
        <v>2380</v>
      </c>
      <c r="F347" t="s">
        <v>2383</v>
      </c>
      <c r="G347">
        <v>1</v>
      </c>
      <c r="H347">
        <v>1</v>
      </c>
      <c r="I347" t="s">
        <v>2382</v>
      </c>
      <c r="J347" t="s">
        <v>2382</v>
      </c>
      <c r="K347" t="str">
        <f t="shared" si="9"/>
        <v>Obesity</v>
      </c>
      <c r="L347" t="str">
        <f t="shared" si="10"/>
        <v>Normal</v>
      </c>
      <c r="M347" t="s">
        <v>10507</v>
      </c>
    </row>
    <row r="348" spans="1:13" x14ac:dyDescent="0.25">
      <c r="A348" t="s">
        <v>2025</v>
      </c>
      <c r="B348">
        <v>26.98</v>
      </c>
      <c r="C348">
        <v>5.21</v>
      </c>
      <c r="D348" t="s">
        <v>2382</v>
      </c>
      <c r="E348" t="s">
        <v>2380</v>
      </c>
      <c r="F348" t="s">
        <v>2380</v>
      </c>
      <c r="G348">
        <v>2</v>
      </c>
      <c r="H348">
        <v>2</v>
      </c>
      <c r="I348" t="s">
        <v>2382</v>
      </c>
      <c r="J348" t="s">
        <v>2382</v>
      </c>
      <c r="K348" t="str">
        <f t="shared" si="9"/>
        <v>Overweight</v>
      </c>
      <c r="L348" t="str">
        <f t="shared" si="10"/>
        <v>Normal</v>
      </c>
      <c r="M348" t="s">
        <v>10507</v>
      </c>
    </row>
    <row r="349" spans="1:13" x14ac:dyDescent="0.25">
      <c r="A349" t="s">
        <v>2024</v>
      </c>
      <c r="B349">
        <v>25.84</v>
      </c>
      <c r="C349">
        <v>8.83</v>
      </c>
      <c r="D349" t="s">
        <v>2380</v>
      </c>
      <c r="E349" t="s">
        <v>2380</v>
      </c>
      <c r="F349" t="s">
        <v>2380</v>
      </c>
      <c r="G349" t="s">
        <v>2381</v>
      </c>
      <c r="H349">
        <v>0</v>
      </c>
      <c r="I349" t="s">
        <v>2380</v>
      </c>
      <c r="J349" t="s">
        <v>2380</v>
      </c>
      <c r="K349" t="str">
        <f t="shared" si="9"/>
        <v>Overweight</v>
      </c>
      <c r="L349" t="str">
        <f t="shared" si="10"/>
        <v>Diabetes</v>
      </c>
      <c r="M349" t="s">
        <v>10506</v>
      </c>
    </row>
    <row r="350" spans="1:13" x14ac:dyDescent="0.25">
      <c r="A350" t="s">
        <v>2023</v>
      </c>
      <c r="B350">
        <v>28.31</v>
      </c>
      <c r="C350">
        <v>8.4700000000000006</v>
      </c>
      <c r="D350" t="s">
        <v>2382</v>
      </c>
      <c r="E350" t="s">
        <v>2380</v>
      </c>
      <c r="F350" t="s">
        <v>2380</v>
      </c>
      <c r="G350">
        <v>2</v>
      </c>
      <c r="H350">
        <v>2</v>
      </c>
      <c r="I350" t="s">
        <v>2382</v>
      </c>
      <c r="J350" t="s">
        <v>2382</v>
      </c>
      <c r="K350" t="str">
        <f t="shared" si="9"/>
        <v>Overweight</v>
      </c>
      <c r="L350" t="str">
        <f t="shared" si="10"/>
        <v>Diabetes</v>
      </c>
      <c r="M350" t="s">
        <v>10506</v>
      </c>
    </row>
    <row r="351" spans="1:13" x14ac:dyDescent="0.25">
      <c r="A351" t="s">
        <v>2022</v>
      </c>
      <c r="B351">
        <v>23.94</v>
      </c>
      <c r="C351">
        <v>4.2</v>
      </c>
      <c r="D351" t="s">
        <v>2380</v>
      </c>
      <c r="E351" t="s">
        <v>2380</v>
      </c>
      <c r="F351" t="s">
        <v>2380</v>
      </c>
      <c r="G351" t="s">
        <v>2381</v>
      </c>
      <c r="H351">
        <v>0</v>
      </c>
      <c r="I351" t="s">
        <v>2382</v>
      </c>
      <c r="J351" t="s">
        <v>2382</v>
      </c>
      <c r="K351" t="str">
        <f t="shared" si="9"/>
        <v>Healthy Weight</v>
      </c>
      <c r="L351" t="str">
        <f t="shared" si="10"/>
        <v>Normal</v>
      </c>
      <c r="M351" t="s">
        <v>10507</v>
      </c>
    </row>
    <row r="352" spans="1:13" x14ac:dyDescent="0.25">
      <c r="A352" t="s">
        <v>2021</v>
      </c>
      <c r="B352">
        <v>20.03</v>
      </c>
      <c r="C352">
        <v>6.14</v>
      </c>
      <c r="D352" t="s">
        <v>2382</v>
      </c>
      <c r="E352" t="s">
        <v>2380</v>
      </c>
      <c r="F352" t="s">
        <v>2380</v>
      </c>
      <c r="G352" t="s">
        <v>2381</v>
      </c>
      <c r="H352">
        <v>0</v>
      </c>
      <c r="I352" t="s">
        <v>2382</v>
      </c>
      <c r="J352" t="s">
        <v>2382</v>
      </c>
      <c r="K352" t="str">
        <f t="shared" si="9"/>
        <v>Healthy Weight</v>
      </c>
      <c r="L352" t="str">
        <f t="shared" si="10"/>
        <v>Prediabetes</v>
      </c>
      <c r="M352" t="s">
        <v>10508</v>
      </c>
    </row>
    <row r="353" spans="1:13" x14ac:dyDescent="0.25">
      <c r="A353" t="s">
        <v>2020</v>
      </c>
      <c r="B353">
        <v>41.42</v>
      </c>
      <c r="C353">
        <v>6.07</v>
      </c>
      <c r="D353" t="s">
        <v>2380</v>
      </c>
      <c r="E353" t="s">
        <v>2380</v>
      </c>
      <c r="F353" t="s">
        <v>2380</v>
      </c>
      <c r="G353" t="s">
        <v>2381</v>
      </c>
      <c r="H353">
        <v>0</v>
      </c>
      <c r="I353" t="s">
        <v>2380</v>
      </c>
      <c r="J353" t="s">
        <v>2380</v>
      </c>
      <c r="K353" t="str">
        <f t="shared" si="9"/>
        <v>Obesity</v>
      </c>
      <c r="L353" t="str">
        <f t="shared" si="10"/>
        <v>Prediabetes</v>
      </c>
      <c r="M353" t="s">
        <v>10508</v>
      </c>
    </row>
    <row r="354" spans="1:13" x14ac:dyDescent="0.25">
      <c r="A354" t="s">
        <v>2019</v>
      </c>
      <c r="B354">
        <v>36.67</v>
      </c>
      <c r="C354">
        <v>10.210000000000001</v>
      </c>
      <c r="D354" t="s">
        <v>2380</v>
      </c>
      <c r="E354" t="s">
        <v>2380</v>
      </c>
      <c r="F354" t="s">
        <v>2380</v>
      </c>
      <c r="G354" t="s">
        <v>2381</v>
      </c>
      <c r="H354">
        <v>0</v>
      </c>
      <c r="I354" t="s">
        <v>2380</v>
      </c>
      <c r="J354" t="s">
        <v>2380</v>
      </c>
      <c r="K354" t="str">
        <f t="shared" si="9"/>
        <v>Obesity</v>
      </c>
      <c r="L354" t="str">
        <f t="shared" si="10"/>
        <v>Diabetes</v>
      </c>
      <c r="M354" t="s">
        <v>10506</v>
      </c>
    </row>
    <row r="355" spans="1:13" x14ac:dyDescent="0.25">
      <c r="A355" t="s">
        <v>2018</v>
      </c>
      <c r="B355">
        <v>27.645</v>
      </c>
      <c r="C355">
        <v>4.6900000000000004</v>
      </c>
      <c r="D355" t="s">
        <v>2380</v>
      </c>
      <c r="E355" t="s">
        <v>2380</v>
      </c>
      <c r="F355" t="s">
        <v>2380</v>
      </c>
      <c r="G355" t="s">
        <v>2381</v>
      </c>
      <c r="H355">
        <v>0</v>
      </c>
      <c r="I355" t="s">
        <v>2380</v>
      </c>
      <c r="J355" t="s">
        <v>2380</v>
      </c>
      <c r="K355" t="str">
        <f t="shared" si="9"/>
        <v>Overweight</v>
      </c>
      <c r="L355" t="str">
        <f t="shared" si="10"/>
        <v>Normal</v>
      </c>
      <c r="M355" t="s">
        <v>10507</v>
      </c>
    </row>
    <row r="356" spans="1:13" x14ac:dyDescent="0.25">
      <c r="A356" t="s">
        <v>2017</v>
      </c>
      <c r="B356">
        <v>22.72</v>
      </c>
      <c r="C356">
        <v>5.71</v>
      </c>
      <c r="D356" t="s">
        <v>2380</v>
      </c>
      <c r="E356" t="s">
        <v>2380</v>
      </c>
      <c r="F356" t="s">
        <v>2380</v>
      </c>
      <c r="G356" t="s">
        <v>2381</v>
      </c>
      <c r="H356">
        <v>0</v>
      </c>
      <c r="I356" t="s">
        <v>2382</v>
      </c>
      <c r="J356" t="s">
        <v>2382</v>
      </c>
      <c r="K356" t="str">
        <f t="shared" si="9"/>
        <v>Healthy Weight</v>
      </c>
      <c r="L356" t="str">
        <f t="shared" si="10"/>
        <v>Prediabetes</v>
      </c>
      <c r="M356" t="s">
        <v>10508</v>
      </c>
    </row>
    <row r="357" spans="1:13" x14ac:dyDescent="0.25">
      <c r="A357" t="s">
        <v>2016</v>
      </c>
      <c r="B357">
        <v>36.520000000000003</v>
      </c>
      <c r="C357">
        <v>9.07</v>
      </c>
      <c r="D357" t="s">
        <v>2382</v>
      </c>
      <c r="E357" t="s">
        <v>2380</v>
      </c>
      <c r="F357" t="s">
        <v>2383</v>
      </c>
      <c r="G357">
        <v>1</v>
      </c>
      <c r="H357">
        <v>1</v>
      </c>
      <c r="I357" t="s">
        <v>2380</v>
      </c>
      <c r="J357" t="s">
        <v>2380</v>
      </c>
      <c r="K357" t="str">
        <f t="shared" si="9"/>
        <v>Obesity</v>
      </c>
      <c r="L357" t="str">
        <f t="shared" si="10"/>
        <v>Diabetes</v>
      </c>
      <c r="M357" t="s">
        <v>10506</v>
      </c>
    </row>
    <row r="358" spans="1:13" x14ac:dyDescent="0.25">
      <c r="A358" t="s">
        <v>2015</v>
      </c>
      <c r="B358">
        <v>33.96</v>
      </c>
      <c r="C358">
        <v>4.99</v>
      </c>
      <c r="D358" t="s">
        <v>2380</v>
      </c>
      <c r="E358" t="s">
        <v>2380</v>
      </c>
      <c r="F358" t="s">
        <v>2380</v>
      </c>
      <c r="G358" t="s">
        <v>2381</v>
      </c>
      <c r="H358">
        <v>0</v>
      </c>
      <c r="I358" t="s">
        <v>2382</v>
      </c>
      <c r="J358" t="s">
        <v>2382</v>
      </c>
      <c r="K358" t="str">
        <f t="shared" si="9"/>
        <v>Obesity</v>
      </c>
      <c r="L358" t="str">
        <f t="shared" si="10"/>
        <v>Normal</v>
      </c>
      <c r="M358" t="s">
        <v>10507</v>
      </c>
    </row>
    <row r="359" spans="1:13" x14ac:dyDescent="0.25">
      <c r="A359" t="s">
        <v>2014</v>
      </c>
      <c r="B359">
        <v>26.695</v>
      </c>
      <c r="C359">
        <v>8.31</v>
      </c>
      <c r="D359" t="s">
        <v>2380</v>
      </c>
      <c r="E359" t="s">
        <v>2380</v>
      </c>
      <c r="F359" t="s">
        <v>2380</v>
      </c>
      <c r="G359" t="s">
        <v>2381</v>
      </c>
      <c r="H359">
        <v>0</v>
      </c>
      <c r="I359" t="s">
        <v>2382</v>
      </c>
      <c r="J359" t="s">
        <v>2382</v>
      </c>
      <c r="K359" t="str">
        <f t="shared" si="9"/>
        <v>Overweight</v>
      </c>
      <c r="L359" t="str">
        <f t="shared" si="10"/>
        <v>Diabetes</v>
      </c>
      <c r="M359" t="s">
        <v>10506</v>
      </c>
    </row>
    <row r="360" spans="1:13" x14ac:dyDescent="0.25">
      <c r="A360" t="s">
        <v>2013</v>
      </c>
      <c r="B360">
        <v>18.45</v>
      </c>
      <c r="C360">
        <v>5.07</v>
      </c>
      <c r="D360" t="s">
        <v>2382</v>
      </c>
      <c r="E360" t="s">
        <v>2380</v>
      </c>
      <c r="F360" t="s">
        <v>2380</v>
      </c>
      <c r="G360" t="s">
        <v>2381</v>
      </c>
      <c r="H360">
        <v>0</v>
      </c>
      <c r="I360" t="s">
        <v>2382</v>
      </c>
      <c r="J360" t="s">
        <v>2382</v>
      </c>
      <c r="K360" t="str">
        <f t="shared" si="9"/>
        <v>Underweight</v>
      </c>
      <c r="L360" t="str">
        <f t="shared" si="10"/>
        <v>Normal</v>
      </c>
      <c r="M360" t="s">
        <v>10507</v>
      </c>
    </row>
    <row r="361" spans="1:13" x14ac:dyDescent="0.25">
      <c r="A361" t="s">
        <v>2012</v>
      </c>
      <c r="B361">
        <v>33.18</v>
      </c>
      <c r="C361">
        <v>4.79</v>
      </c>
      <c r="D361" t="s">
        <v>2380</v>
      </c>
      <c r="E361" t="s">
        <v>2380</v>
      </c>
      <c r="F361" t="s">
        <v>2380</v>
      </c>
      <c r="G361" t="s">
        <v>2381</v>
      </c>
      <c r="H361">
        <v>0</v>
      </c>
      <c r="I361" t="s">
        <v>2382</v>
      </c>
      <c r="J361" t="s">
        <v>2382</v>
      </c>
      <c r="K361" t="str">
        <f t="shared" si="9"/>
        <v>Obesity</v>
      </c>
      <c r="L361" t="str">
        <f t="shared" si="10"/>
        <v>Normal</v>
      </c>
      <c r="M361" t="s">
        <v>10507</v>
      </c>
    </row>
    <row r="362" spans="1:13" x14ac:dyDescent="0.25">
      <c r="A362" t="s">
        <v>2011</v>
      </c>
      <c r="B362">
        <v>36.1</v>
      </c>
      <c r="C362">
        <v>11.39</v>
      </c>
      <c r="D362" t="s">
        <v>2382</v>
      </c>
      <c r="E362" t="s">
        <v>2380</v>
      </c>
      <c r="F362" t="s">
        <v>2380</v>
      </c>
      <c r="G362">
        <v>2</v>
      </c>
      <c r="H362">
        <v>2</v>
      </c>
      <c r="I362" t="s">
        <v>2380</v>
      </c>
      <c r="J362" t="s">
        <v>2380</v>
      </c>
      <c r="K362" t="str">
        <f t="shared" si="9"/>
        <v>Obesity</v>
      </c>
      <c r="L362" t="str">
        <f t="shared" si="10"/>
        <v>Diabetes</v>
      </c>
      <c r="M362" t="s">
        <v>10506</v>
      </c>
    </row>
    <row r="363" spans="1:13" x14ac:dyDescent="0.25">
      <c r="A363" t="s">
        <v>2010</v>
      </c>
      <c r="B363">
        <v>22.77</v>
      </c>
      <c r="C363">
        <v>6</v>
      </c>
      <c r="D363" t="s">
        <v>2380</v>
      </c>
      <c r="E363" t="s">
        <v>2380</v>
      </c>
      <c r="F363" t="s">
        <v>2380</v>
      </c>
      <c r="G363" t="s">
        <v>2381</v>
      </c>
      <c r="H363">
        <v>0</v>
      </c>
      <c r="I363" t="s">
        <v>2382</v>
      </c>
      <c r="J363" t="s">
        <v>2382</v>
      </c>
      <c r="K363" t="str">
        <f t="shared" si="9"/>
        <v>Healthy Weight</v>
      </c>
      <c r="L363" t="str">
        <f t="shared" si="10"/>
        <v>Prediabetes</v>
      </c>
      <c r="M363" t="s">
        <v>10508</v>
      </c>
    </row>
    <row r="364" spans="1:13" x14ac:dyDescent="0.25">
      <c r="A364" t="s">
        <v>2009</v>
      </c>
      <c r="B364">
        <v>21.24</v>
      </c>
      <c r="C364">
        <v>5.13</v>
      </c>
      <c r="D364" t="s">
        <v>2380</v>
      </c>
      <c r="E364" t="s">
        <v>2380</v>
      </c>
      <c r="F364" t="s">
        <v>2380</v>
      </c>
      <c r="G364" t="s">
        <v>2381</v>
      </c>
      <c r="H364">
        <v>0</v>
      </c>
      <c r="I364" t="s">
        <v>2382</v>
      </c>
      <c r="J364" t="s">
        <v>2382</v>
      </c>
      <c r="K364" t="str">
        <f t="shared" si="9"/>
        <v>Healthy Weight</v>
      </c>
      <c r="L364" t="str">
        <f t="shared" si="10"/>
        <v>Normal</v>
      </c>
      <c r="M364" t="s">
        <v>10507</v>
      </c>
    </row>
    <row r="365" spans="1:13" x14ac:dyDescent="0.25">
      <c r="A365" t="s">
        <v>2008</v>
      </c>
      <c r="B365">
        <v>17.600000000000001</v>
      </c>
      <c r="C365">
        <v>5.26</v>
      </c>
      <c r="D365" t="s">
        <v>2382</v>
      </c>
      <c r="E365" t="s">
        <v>2380</v>
      </c>
      <c r="F365" t="s">
        <v>2380</v>
      </c>
      <c r="G365" t="s">
        <v>2381</v>
      </c>
      <c r="H365">
        <v>0</v>
      </c>
      <c r="I365" t="s">
        <v>2382</v>
      </c>
      <c r="J365" t="s">
        <v>2382</v>
      </c>
      <c r="K365" t="str">
        <f t="shared" si="9"/>
        <v>Underweight</v>
      </c>
      <c r="L365" t="str">
        <f t="shared" si="10"/>
        <v>Normal</v>
      </c>
      <c r="M365" t="s">
        <v>10507</v>
      </c>
    </row>
    <row r="366" spans="1:13" x14ac:dyDescent="0.25">
      <c r="A366" t="s">
        <v>2007</v>
      </c>
      <c r="B366">
        <v>26.29</v>
      </c>
      <c r="C366">
        <v>6.84</v>
      </c>
      <c r="D366" t="s">
        <v>2380</v>
      </c>
      <c r="E366" t="s">
        <v>2380</v>
      </c>
      <c r="F366" t="s">
        <v>2380</v>
      </c>
      <c r="G366" t="s">
        <v>2381</v>
      </c>
      <c r="H366">
        <v>0</v>
      </c>
      <c r="I366" t="s">
        <v>2382</v>
      </c>
      <c r="J366" t="s">
        <v>2382</v>
      </c>
      <c r="K366" t="str">
        <f t="shared" si="9"/>
        <v>Overweight</v>
      </c>
      <c r="L366" t="str">
        <f t="shared" si="10"/>
        <v>Diabetes</v>
      </c>
      <c r="M366" t="s">
        <v>10506</v>
      </c>
    </row>
    <row r="367" spans="1:13" x14ac:dyDescent="0.25">
      <c r="A367" t="s">
        <v>2006</v>
      </c>
      <c r="B367">
        <v>35.31</v>
      </c>
      <c r="C367">
        <v>9.0399999999999991</v>
      </c>
      <c r="D367" t="s">
        <v>2380</v>
      </c>
      <c r="E367" t="s">
        <v>2380</v>
      </c>
      <c r="F367" t="s">
        <v>2380</v>
      </c>
      <c r="G367" t="s">
        <v>2381</v>
      </c>
      <c r="H367">
        <v>0</v>
      </c>
      <c r="I367" t="s">
        <v>2380</v>
      </c>
      <c r="J367" t="s">
        <v>2380</v>
      </c>
      <c r="K367" t="str">
        <f t="shared" si="9"/>
        <v>Obesity</v>
      </c>
      <c r="L367" t="str">
        <f t="shared" si="10"/>
        <v>Diabetes</v>
      </c>
      <c r="M367" t="s">
        <v>10506</v>
      </c>
    </row>
    <row r="368" spans="1:13" x14ac:dyDescent="0.25">
      <c r="A368" t="s">
        <v>2005</v>
      </c>
      <c r="B368">
        <v>27.04</v>
      </c>
      <c r="C368">
        <v>4.0999999999999996</v>
      </c>
      <c r="D368" t="s">
        <v>2380</v>
      </c>
      <c r="E368" t="s">
        <v>2380</v>
      </c>
      <c r="F368" t="s">
        <v>2380</v>
      </c>
      <c r="G368">
        <v>1</v>
      </c>
      <c r="H368">
        <v>1</v>
      </c>
      <c r="I368" t="s">
        <v>2382</v>
      </c>
      <c r="J368" t="s">
        <v>2382</v>
      </c>
      <c r="K368" t="str">
        <f t="shared" si="9"/>
        <v>Overweight</v>
      </c>
      <c r="L368" t="str">
        <f t="shared" si="10"/>
        <v>Normal</v>
      </c>
      <c r="M368" t="s">
        <v>10507</v>
      </c>
    </row>
    <row r="369" spans="1:13" x14ac:dyDescent="0.25">
      <c r="A369" t="s">
        <v>2004</v>
      </c>
      <c r="B369">
        <v>30.23</v>
      </c>
      <c r="C369">
        <v>4.2300000000000004</v>
      </c>
      <c r="D369" t="s">
        <v>2382</v>
      </c>
      <c r="E369" t="s">
        <v>2380</v>
      </c>
      <c r="F369" t="s">
        <v>2383</v>
      </c>
      <c r="G369">
        <v>1</v>
      </c>
      <c r="H369">
        <v>1</v>
      </c>
      <c r="I369" t="s">
        <v>2382</v>
      </c>
      <c r="J369" t="s">
        <v>2382</v>
      </c>
      <c r="K369" t="str">
        <f t="shared" si="9"/>
        <v>Obesity</v>
      </c>
      <c r="L369" t="str">
        <f t="shared" si="10"/>
        <v>Normal</v>
      </c>
      <c r="M369" t="s">
        <v>10507</v>
      </c>
    </row>
    <row r="370" spans="1:13" x14ac:dyDescent="0.25">
      <c r="A370" t="s">
        <v>2003</v>
      </c>
      <c r="B370">
        <v>30.6</v>
      </c>
      <c r="C370">
        <v>6.48</v>
      </c>
      <c r="D370" t="s">
        <v>2382</v>
      </c>
      <c r="E370" t="s">
        <v>2380</v>
      </c>
      <c r="F370" t="s">
        <v>2383</v>
      </c>
      <c r="G370">
        <v>1</v>
      </c>
      <c r="H370">
        <v>1</v>
      </c>
      <c r="I370" t="s">
        <v>2382</v>
      </c>
      <c r="J370" t="s">
        <v>2382</v>
      </c>
      <c r="K370" t="str">
        <f t="shared" si="9"/>
        <v>Obesity</v>
      </c>
      <c r="L370" t="str">
        <f t="shared" si="10"/>
        <v>Diabetes</v>
      </c>
      <c r="M370" t="s">
        <v>10506</v>
      </c>
    </row>
    <row r="371" spans="1:13" x14ac:dyDescent="0.25">
      <c r="A371" t="s">
        <v>2002</v>
      </c>
      <c r="B371">
        <v>26.8</v>
      </c>
      <c r="C371">
        <v>5.53</v>
      </c>
      <c r="D371" t="s">
        <v>2380</v>
      </c>
      <c r="E371" t="s">
        <v>2380</v>
      </c>
      <c r="F371" t="s">
        <v>2380</v>
      </c>
      <c r="G371">
        <v>1</v>
      </c>
      <c r="H371">
        <v>1</v>
      </c>
      <c r="I371" t="s">
        <v>2382</v>
      </c>
      <c r="J371" t="s">
        <v>2382</v>
      </c>
      <c r="K371" t="str">
        <f t="shared" si="9"/>
        <v>Overweight</v>
      </c>
      <c r="L371" t="str">
        <f t="shared" si="10"/>
        <v>Normal</v>
      </c>
      <c r="M371" t="s">
        <v>10507</v>
      </c>
    </row>
    <row r="372" spans="1:13" x14ac:dyDescent="0.25">
      <c r="A372" t="s">
        <v>2001</v>
      </c>
      <c r="B372">
        <v>16.86</v>
      </c>
      <c r="C372">
        <v>4.07</v>
      </c>
      <c r="D372" t="s">
        <v>2382</v>
      </c>
      <c r="E372" t="s">
        <v>2380</v>
      </c>
      <c r="F372" t="s">
        <v>2380</v>
      </c>
      <c r="G372" t="s">
        <v>2381</v>
      </c>
      <c r="H372">
        <v>0</v>
      </c>
      <c r="I372" t="s">
        <v>2382</v>
      </c>
      <c r="J372" t="s">
        <v>2382</v>
      </c>
      <c r="K372" t="str">
        <f t="shared" si="9"/>
        <v>Underweight</v>
      </c>
      <c r="L372" t="str">
        <f t="shared" si="10"/>
        <v>Normal</v>
      </c>
      <c r="M372" t="s">
        <v>10507</v>
      </c>
    </row>
    <row r="373" spans="1:13" x14ac:dyDescent="0.25">
      <c r="A373" t="s">
        <v>2000</v>
      </c>
      <c r="B373">
        <v>16.3</v>
      </c>
      <c r="C373">
        <v>5.51</v>
      </c>
      <c r="D373" t="s">
        <v>2380</v>
      </c>
      <c r="E373" t="s">
        <v>2380</v>
      </c>
      <c r="F373" t="s">
        <v>2380</v>
      </c>
      <c r="G373">
        <v>1</v>
      </c>
      <c r="H373">
        <v>1</v>
      </c>
      <c r="I373" t="s">
        <v>2382</v>
      </c>
      <c r="J373" t="s">
        <v>2382</v>
      </c>
      <c r="K373" t="str">
        <f t="shared" si="9"/>
        <v>Underweight</v>
      </c>
      <c r="L373" t="str">
        <f t="shared" si="10"/>
        <v>Normal</v>
      </c>
      <c r="M373" t="s">
        <v>10507</v>
      </c>
    </row>
    <row r="374" spans="1:13" x14ac:dyDescent="0.25">
      <c r="A374" t="s">
        <v>1999</v>
      </c>
      <c r="B374">
        <v>29.81</v>
      </c>
      <c r="C374">
        <v>11.66</v>
      </c>
      <c r="D374" t="s">
        <v>2380</v>
      </c>
      <c r="E374" t="s">
        <v>2380</v>
      </c>
      <c r="F374" t="s">
        <v>2380</v>
      </c>
      <c r="G374" t="s">
        <v>2381</v>
      </c>
      <c r="H374">
        <v>0</v>
      </c>
      <c r="I374" t="s">
        <v>2382</v>
      </c>
      <c r="J374" t="s">
        <v>2382</v>
      </c>
      <c r="K374" t="str">
        <f t="shared" si="9"/>
        <v>Overweight</v>
      </c>
      <c r="L374" t="str">
        <f t="shared" si="10"/>
        <v>Diabetes</v>
      </c>
      <c r="M374" t="s">
        <v>10506</v>
      </c>
    </row>
    <row r="375" spans="1:13" x14ac:dyDescent="0.25">
      <c r="A375" t="s">
        <v>1998</v>
      </c>
      <c r="B375">
        <v>16.329999999999998</v>
      </c>
      <c r="C375">
        <v>7.26</v>
      </c>
      <c r="D375" t="s">
        <v>2382</v>
      </c>
      <c r="E375" t="s">
        <v>2380</v>
      </c>
      <c r="F375" t="s">
        <v>2380</v>
      </c>
      <c r="G375" t="s">
        <v>2381</v>
      </c>
      <c r="H375">
        <v>0</v>
      </c>
      <c r="I375" t="s">
        <v>2382</v>
      </c>
      <c r="J375" t="s">
        <v>2382</v>
      </c>
      <c r="K375" t="str">
        <f t="shared" si="9"/>
        <v>Underweight</v>
      </c>
      <c r="L375" t="str">
        <f t="shared" si="10"/>
        <v>Diabetes</v>
      </c>
      <c r="M375" t="s">
        <v>10506</v>
      </c>
    </row>
    <row r="376" spans="1:13" x14ac:dyDescent="0.25">
      <c r="A376" t="s">
        <v>1997</v>
      </c>
      <c r="B376">
        <v>16.37</v>
      </c>
      <c r="C376">
        <v>4.79</v>
      </c>
      <c r="D376" t="s">
        <v>2382</v>
      </c>
      <c r="E376" t="s">
        <v>2380</v>
      </c>
      <c r="F376" t="s">
        <v>2380</v>
      </c>
      <c r="G376" t="s">
        <v>2381</v>
      </c>
      <c r="H376">
        <v>0</v>
      </c>
      <c r="I376" t="s">
        <v>2382</v>
      </c>
      <c r="J376" t="s">
        <v>2382</v>
      </c>
      <c r="K376" t="str">
        <f t="shared" si="9"/>
        <v>Underweight</v>
      </c>
      <c r="L376" t="str">
        <f t="shared" si="10"/>
        <v>Normal</v>
      </c>
      <c r="M376" t="s">
        <v>10507</v>
      </c>
    </row>
    <row r="377" spans="1:13" x14ac:dyDescent="0.25">
      <c r="A377" t="s">
        <v>1996</v>
      </c>
      <c r="B377">
        <v>22.42</v>
      </c>
      <c r="C377">
        <v>4.68</v>
      </c>
      <c r="D377" t="s">
        <v>2382</v>
      </c>
      <c r="E377" t="s">
        <v>2380</v>
      </c>
      <c r="F377" t="s">
        <v>2380</v>
      </c>
      <c r="G377">
        <v>1</v>
      </c>
      <c r="H377">
        <v>1</v>
      </c>
      <c r="I377" t="s">
        <v>2380</v>
      </c>
      <c r="J377" t="s">
        <v>2380</v>
      </c>
      <c r="K377" t="str">
        <f t="shared" si="9"/>
        <v>Healthy Weight</v>
      </c>
      <c r="L377" t="str">
        <f t="shared" si="10"/>
        <v>Normal</v>
      </c>
      <c r="M377" t="s">
        <v>10507</v>
      </c>
    </row>
    <row r="378" spans="1:13" x14ac:dyDescent="0.25">
      <c r="A378" t="s">
        <v>1995</v>
      </c>
      <c r="B378">
        <v>31.35</v>
      </c>
      <c r="C378">
        <v>4.33</v>
      </c>
      <c r="D378" t="s">
        <v>2382</v>
      </c>
      <c r="E378" t="s">
        <v>2380</v>
      </c>
      <c r="F378" t="s">
        <v>2383</v>
      </c>
      <c r="G378">
        <v>1</v>
      </c>
      <c r="H378">
        <v>1</v>
      </c>
      <c r="I378" t="s">
        <v>2380</v>
      </c>
      <c r="J378" t="s">
        <v>2380</v>
      </c>
      <c r="K378" t="str">
        <f t="shared" si="9"/>
        <v>Obesity</v>
      </c>
      <c r="L378" t="str">
        <f t="shared" si="10"/>
        <v>Normal</v>
      </c>
      <c r="M378" t="s">
        <v>10507</v>
      </c>
    </row>
    <row r="379" spans="1:13" x14ac:dyDescent="0.25">
      <c r="A379" t="s">
        <v>1994</v>
      </c>
      <c r="B379">
        <v>31.9</v>
      </c>
      <c r="C379">
        <v>11.89</v>
      </c>
      <c r="D379" t="s">
        <v>2380</v>
      </c>
      <c r="E379" t="s">
        <v>2380</v>
      </c>
      <c r="F379" t="s">
        <v>2380</v>
      </c>
      <c r="G379" t="s">
        <v>2381</v>
      </c>
      <c r="H379">
        <v>0</v>
      </c>
      <c r="I379" t="s">
        <v>2380</v>
      </c>
      <c r="J379" t="s">
        <v>2380</v>
      </c>
      <c r="K379" t="str">
        <f t="shared" si="9"/>
        <v>Obesity</v>
      </c>
      <c r="L379" t="str">
        <f t="shared" si="10"/>
        <v>Diabetes</v>
      </c>
      <c r="M379" t="s">
        <v>10506</v>
      </c>
    </row>
    <row r="380" spans="1:13" x14ac:dyDescent="0.25">
      <c r="A380" t="s">
        <v>1993</v>
      </c>
      <c r="B380">
        <v>30.6</v>
      </c>
      <c r="C380">
        <v>5.24</v>
      </c>
      <c r="D380" t="s">
        <v>2380</v>
      </c>
      <c r="E380" t="s">
        <v>2380</v>
      </c>
      <c r="F380" t="s">
        <v>2380</v>
      </c>
      <c r="G380" t="s">
        <v>2381</v>
      </c>
      <c r="H380">
        <v>0</v>
      </c>
      <c r="I380" t="s">
        <v>2382</v>
      </c>
      <c r="J380" t="s">
        <v>2382</v>
      </c>
      <c r="K380" t="str">
        <f t="shared" si="9"/>
        <v>Obesity</v>
      </c>
      <c r="L380" t="str">
        <f t="shared" si="10"/>
        <v>Normal</v>
      </c>
      <c r="M380" t="s">
        <v>10507</v>
      </c>
    </row>
    <row r="381" spans="1:13" x14ac:dyDescent="0.25">
      <c r="A381" t="s">
        <v>1992</v>
      </c>
      <c r="B381">
        <v>28.975000000000001</v>
      </c>
      <c r="C381">
        <v>7.63</v>
      </c>
      <c r="D381" t="s">
        <v>2380</v>
      </c>
      <c r="E381" t="s">
        <v>2380</v>
      </c>
      <c r="F381" t="s">
        <v>2380</v>
      </c>
      <c r="G381" t="s">
        <v>2381</v>
      </c>
      <c r="H381">
        <v>0</v>
      </c>
      <c r="I381" t="s">
        <v>2382</v>
      </c>
      <c r="J381" t="s">
        <v>2382</v>
      </c>
      <c r="K381" t="str">
        <f t="shared" si="9"/>
        <v>Overweight</v>
      </c>
      <c r="L381" t="str">
        <f t="shared" si="10"/>
        <v>Diabetes</v>
      </c>
      <c r="M381" t="s">
        <v>10506</v>
      </c>
    </row>
    <row r="382" spans="1:13" x14ac:dyDescent="0.25">
      <c r="A382" t="s">
        <v>1991</v>
      </c>
      <c r="B382">
        <v>24.86</v>
      </c>
      <c r="C382">
        <v>8.92</v>
      </c>
      <c r="D382" t="s">
        <v>2382</v>
      </c>
      <c r="E382" t="s">
        <v>2380</v>
      </c>
      <c r="F382" t="s">
        <v>2380</v>
      </c>
      <c r="G382">
        <v>2</v>
      </c>
      <c r="H382">
        <v>2</v>
      </c>
      <c r="I382" t="s">
        <v>2380</v>
      </c>
      <c r="J382" t="s">
        <v>2380</v>
      </c>
      <c r="K382" t="str">
        <f t="shared" si="9"/>
        <v>Healthy Weight</v>
      </c>
      <c r="L382" t="str">
        <f t="shared" si="10"/>
        <v>Diabetes</v>
      </c>
      <c r="M382" t="s">
        <v>10506</v>
      </c>
    </row>
    <row r="383" spans="1:13" x14ac:dyDescent="0.25">
      <c r="A383" t="s">
        <v>1990</v>
      </c>
      <c r="B383">
        <v>19.54</v>
      </c>
      <c r="C383">
        <v>5.37</v>
      </c>
      <c r="D383" t="s">
        <v>2380</v>
      </c>
      <c r="E383" t="s">
        <v>2380</v>
      </c>
      <c r="F383" t="s">
        <v>2380</v>
      </c>
      <c r="G383" t="s">
        <v>2381</v>
      </c>
      <c r="H383">
        <v>0</v>
      </c>
      <c r="I383" t="s">
        <v>2382</v>
      </c>
      <c r="J383" t="s">
        <v>2382</v>
      </c>
      <c r="K383" t="str">
        <f t="shared" si="9"/>
        <v>Healthy Weight</v>
      </c>
      <c r="L383" t="str">
        <f t="shared" si="10"/>
        <v>Normal</v>
      </c>
      <c r="M383" t="s">
        <v>10507</v>
      </c>
    </row>
    <row r="384" spans="1:13" x14ac:dyDescent="0.25">
      <c r="A384" t="s">
        <v>1989</v>
      </c>
      <c r="B384">
        <v>26.74</v>
      </c>
      <c r="C384">
        <v>4.3099999999999996</v>
      </c>
      <c r="D384" t="s">
        <v>2380</v>
      </c>
      <c r="E384" t="s">
        <v>2380</v>
      </c>
      <c r="F384" t="s">
        <v>2380</v>
      </c>
      <c r="G384" t="s">
        <v>2381</v>
      </c>
      <c r="H384">
        <v>0</v>
      </c>
      <c r="I384" t="s">
        <v>2382</v>
      </c>
      <c r="J384" t="s">
        <v>2382</v>
      </c>
      <c r="K384" t="str">
        <f t="shared" si="9"/>
        <v>Overweight</v>
      </c>
      <c r="L384" t="str">
        <f t="shared" si="10"/>
        <v>Normal</v>
      </c>
      <c r="M384" t="s">
        <v>10507</v>
      </c>
    </row>
    <row r="385" spans="1:13" x14ac:dyDescent="0.25">
      <c r="A385" t="s">
        <v>1988</v>
      </c>
      <c r="B385">
        <v>22.99</v>
      </c>
      <c r="C385">
        <v>10.46</v>
      </c>
      <c r="D385" t="s">
        <v>2380</v>
      </c>
      <c r="E385" t="s">
        <v>2380</v>
      </c>
      <c r="F385" t="s">
        <v>2380</v>
      </c>
      <c r="G385">
        <v>3</v>
      </c>
      <c r="H385">
        <v>3</v>
      </c>
      <c r="I385" t="s">
        <v>2382</v>
      </c>
      <c r="J385" t="s">
        <v>2382</v>
      </c>
      <c r="K385" t="str">
        <f t="shared" si="9"/>
        <v>Healthy Weight</v>
      </c>
      <c r="L385" t="str">
        <f t="shared" si="10"/>
        <v>Diabetes</v>
      </c>
      <c r="M385" t="s">
        <v>10506</v>
      </c>
    </row>
    <row r="386" spans="1:13" x14ac:dyDescent="0.25">
      <c r="A386" t="s">
        <v>1987</v>
      </c>
      <c r="B386">
        <v>31.46</v>
      </c>
      <c r="C386">
        <v>7.39</v>
      </c>
      <c r="D386" t="s">
        <v>2380</v>
      </c>
      <c r="E386" t="s">
        <v>2380</v>
      </c>
      <c r="F386" t="s">
        <v>2380</v>
      </c>
      <c r="G386" t="s">
        <v>2381</v>
      </c>
      <c r="H386">
        <v>0</v>
      </c>
      <c r="I386" t="s">
        <v>2380</v>
      </c>
      <c r="J386" t="s">
        <v>2380</v>
      </c>
      <c r="K386" t="str">
        <f t="shared" si="9"/>
        <v>Obesity</v>
      </c>
      <c r="L386" t="str">
        <f t="shared" si="10"/>
        <v>Diabetes</v>
      </c>
      <c r="M386" t="s">
        <v>10506</v>
      </c>
    </row>
    <row r="387" spans="1:13" x14ac:dyDescent="0.25">
      <c r="A387" t="s">
        <v>1986</v>
      </c>
      <c r="B387">
        <v>30.86</v>
      </c>
      <c r="C387">
        <v>6.18</v>
      </c>
      <c r="D387" t="s">
        <v>2380</v>
      </c>
      <c r="E387" t="s">
        <v>2382</v>
      </c>
      <c r="F387" t="s">
        <v>2380</v>
      </c>
      <c r="G387">
        <v>2</v>
      </c>
      <c r="H387">
        <v>2</v>
      </c>
      <c r="I387" t="s">
        <v>2382</v>
      </c>
      <c r="J387" t="s">
        <v>2382</v>
      </c>
      <c r="K387" t="str">
        <f t="shared" ref="K387:K450" si="11">IF(B387&lt;18.5, "Underweight", IF(B387&lt;=24.9, "Healthy Weight", IF(B387&lt;=29.9, "Overweight", "Obesity")))</f>
        <v>Obesity</v>
      </c>
      <c r="L387" t="str">
        <f t="shared" ref="L387:L450" si="12">IF(C387 &lt; 5.7, "Normal", IF(C387 &lt; 6.4, "Prediabetes", "Diabetes"))</f>
        <v>Prediabetes</v>
      </c>
      <c r="M387" t="s">
        <v>10508</v>
      </c>
    </row>
    <row r="388" spans="1:13" x14ac:dyDescent="0.25">
      <c r="A388" t="s">
        <v>1985</v>
      </c>
      <c r="B388">
        <v>31.96</v>
      </c>
      <c r="C388">
        <v>8.86</v>
      </c>
      <c r="D388" t="s">
        <v>2380</v>
      </c>
      <c r="E388" t="s">
        <v>2380</v>
      </c>
      <c r="F388" t="s">
        <v>2380</v>
      </c>
      <c r="G388" t="s">
        <v>2381</v>
      </c>
      <c r="H388">
        <v>0</v>
      </c>
      <c r="I388" t="s">
        <v>2382</v>
      </c>
      <c r="J388" t="s">
        <v>2382</v>
      </c>
      <c r="K388" t="str">
        <f t="shared" si="11"/>
        <v>Obesity</v>
      </c>
      <c r="L388" t="str">
        <f t="shared" si="12"/>
        <v>Diabetes</v>
      </c>
      <c r="M388" t="s">
        <v>10506</v>
      </c>
    </row>
    <row r="389" spans="1:13" x14ac:dyDescent="0.25">
      <c r="A389" t="s">
        <v>1984</v>
      </c>
      <c r="B389">
        <v>23.76</v>
      </c>
      <c r="C389">
        <v>10.96</v>
      </c>
      <c r="D389" t="s">
        <v>2380</v>
      </c>
      <c r="E389" t="s">
        <v>2380</v>
      </c>
      <c r="F389" t="s">
        <v>2380</v>
      </c>
      <c r="G389">
        <v>3</v>
      </c>
      <c r="H389">
        <v>3</v>
      </c>
      <c r="I389" t="s">
        <v>2382</v>
      </c>
      <c r="J389" t="s">
        <v>2382</v>
      </c>
      <c r="K389" t="str">
        <f t="shared" si="11"/>
        <v>Healthy Weight</v>
      </c>
      <c r="L389" t="str">
        <f t="shared" si="12"/>
        <v>Diabetes</v>
      </c>
      <c r="M389" t="s">
        <v>10506</v>
      </c>
    </row>
    <row r="390" spans="1:13" x14ac:dyDescent="0.25">
      <c r="A390" t="s">
        <v>1983</v>
      </c>
      <c r="B390">
        <v>19.38</v>
      </c>
      <c r="C390">
        <v>6.28</v>
      </c>
      <c r="D390" t="s">
        <v>2380</v>
      </c>
      <c r="E390" t="s">
        <v>2380</v>
      </c>
      <c r="F390" t="s">
        <v>2380</v>
      </c>
      <c r="G390" t="s">
        <v>2381</v>
      </c>
      <c r="H390">
        <v>0</v>
      </c>
      <c r="I390" t="s">
        <v>2382</v>
      </c>
      <c r="J390" t="s">
        <v>2382</v>
      </c>
      <c r="K390" t="str">
        <f t="shared" si="11"/>
        <v>Healthy Weight</v>
      </c>
      <c r="L390" t="str">
        <f t="shared" si="12"/>
        <v>Prediabetes</v>
      </c>
      <c r="M390" t="s">
        <v>10508</v>
      </c>
    </row>
    <row r="391" spans="1:13" x14ac:dyDescent="0.25">
      <c r="A391" t="s">
        <v>1982</v>
      </c>
      <c r="B391">
        <v>16.21</v>
      </c>
      <c r="C391">
        <v>6.29</v>
      </c>
      <c r="D391" t="s">
        <v>2382</v>
      </c>
      <c r="E391" t="s">
        <v>2380</v>
      </c>
      <c r="F391" t="s">
        <v>2380</v>
      </c>
      <c r="G391">
        <v>1</v>
      </c>
      <c r="H391">
        <v>1</v>
      </c>
      <c r="I391" t="s">
        <v>2382</v>
      </c>
      <c r="J391" t="s">
        <v>2382</v>
      </c>
      <c r="K391" t="str">
        <f t="shared" si="11"/>
        <v>Underweight</v>
      </c>
      <c r="L391" t="str">
        <f t="shared" si="12"/>
        <v>Prediabetes</v>
      </c>
      <c r="M391" t="s">
        <v>10508</v>
      </c>
    </row>
    <row r="392" spans="1:13" x14ac:dyDescent="0.25">
      <c r="A392" t="s">
        <v>1981</v>
      </c>
      <c r="B392">
        <v>32.54</v>
      </c>
      <c r="C392">
        <v>4.0199999999999996</v>
      </c>
      <c r="D392" t="s">
        <v>2380</v>
      </c>
      <c r="E392" t="s">
        <v>2382</v>
      </c>
      <c r="F392" t="s">
        <v>2380</v>
      </c>
      <c r="G392">
        <v>1</v>
      </c>
      <c r="H392">
        <v>1</v>
      </c>
      <c r="I392" t="s">
        <v>2382</v>
      </c>
      <c r="J392" t="s">
        <v>2382</v>
      </c>
      <c r="K392" t="str">
        <f t="shared" si="11"/>
        <v>Obesity</v>
      </c>
      <c r="L392" t="str">
        <f t="shared" si="12"/>
        <v>Normal</v>
      </c>
      <c r="M392" t="s">
        <v>10507</v>
      </c>
    </row>
    <row r="393" spans="1:13" x14ac:dyDescent="0.25">
      <c r="A393" t="s">
        <v>1980</v>
      </c>
      <c r="B393">
        <v>36.765000000000001</v>
      </c>
      <c r="C393">
        <v>11.95</v>
      </c>
      <c r="D393" t="s">
        <v>2382</v>
      </c>
      <c r="E393" t="s">
        <v>2380</v>
      </c>
      <c r="F393" t="s">
        <v>2380</v>
      </c>
      <c r="G393">
        <v>2</v>
      </c>
      <c r="H393">
        <v>2</v>
      </c>
      <c r="I393" t="s">
        <v>2380</v>
      </c>
      <c r="J393" t="s">
        <v>2380</v>
      </c>
      <c r="K393" t="str">
        <f t="shared" si="11"/>
        <v>Obesity</v>
      </c>
      <c r="L393" t="str">
        <f t="shared" si="12"/>
        <v>Diabetes</v>
      </c>
      <c r="M393" t="s">
        <v>10506</v>
      </c>
    </row>
    <row r="394" spans="1:13" x14ac:dyDescent="0.25">
      <c r="A394" t="s">
        <v>1979</v>
      </c>
      <c r="B394">
        <v>35.909999999999997</v>
      </c>
      <c r="C394">
        <v>8.7100000000000009</v>
      </c>
      <c r="D394" t="s">
        <v>2380</v>
      </c>
      <c r="E394" t="s">
        <v>2380</v>
      </c>
      <c r="F394" t="s">
        <v>2380</v>
      </c>
      <c r="G394" t="s">
        <v>2381</v>
      </c>
      <c r="H394">
        <v>0</v>
      </c>
      <c r="I394" t="s">
        <v>2380</v>
      </c>
      <c r="J394" t="s">
        <v>2380</v>
      </c>
      <c r="K394" t="str">
        <f t="shared" si="11"/>
        <v>Obesity</v>
      </c>
      <c r="L394" t="str">
        <f t="shared" si="12"/>
        <v>Diabetes</v>
      </c>
      <c r="M394" t="s">
        <v>10506</v>
      </c>
    </row>
    <row r="395" spans="1:13" x14ac:dyDescent="0.25">
      <c r="A395" t="s">
        <v>1978</v>
      </c>
      <c r="B395">
        <v>32.06</v>
      </c>
      <c r="C395">
        <v>4.67</v>
      </c>
      <c r="D395" t="s">
        <v>2380</v>
      </c>
      <c r="E395" t="s">
        <v>2382</v>
      </c>
      <c r="F395" t="s">
        <v>2380</v>
      </c>
      <c r="G395">
        <v>1</v>
      </c>
      <c r="H395">
        <v>1</v>
      </c>
      <c r="I395" t="s">
        <v>2382</v>
      </c>
      <c r="J395" t="s">
        <v>2382</v>
      </c>
      <c r="K395" t="str">
        <f t="shared" si="11"/>
        <v>Obesity</v>
      </c>
      <c r="L395" t="str">
        <f t="shared" si="12"/>
        <v>Normal</v>
      </c>
      <c r="M395" t="s">
        <v>10507</v>
      </c>
    </row>
    <row r="396" spans="1:13" x14ac:dyDescent="0.25">
      <c r="A396" t="s">
        <v>1977</v>
      </c>
      <c r="B396">
        <v>24.1</v>
      </c>
      <c r="C396">
        <v>11.14</v>
      </c>
      <c r="D396" t="s">
        <v>2382</v>
      </c>
      <c r="E396" t="s">
        <v>2380</v>
      </c>
      <c r="F396" t="s">
        <v>2380</v>
      </c>
      <c r="G396">
        <v>1</v>
      </c>
      <c r="H396">
        <v>1</v>
      </c>
      <c r="I396" t="s">
        <v>2380</v>
      </c>
      <c r="J396" t="s">
        <v>2380</v>
      </c>
      <c r="K396" t="str">
        <f t="shared" si="11"/>
        <v>Healthy Weight</v>
      </c>
      <c r="L396" t="str">
        <f t="shared" si="12"/>
        <v>Diabetes</v>
      </c>
      <c r="M396" t="s">
        <v>10506</v>
      </c>
    </row>
    <row r="397" spans="1:13" x14ac:dyDescent="0.25">
      <c r="A397" t="s">
        <v>1976</v>
      </c>
      <c r="B397">
        <v>27.1</v>
      </c>
      <c r="C397">
        <v>9.0500000000000007</v>
      </c>
      <c r="D397" t="s">
        <v>2380</v>
      </c>
      <c r="E397" t="s">
        <v>2380</v>
      </c>
      <c r="F397" t="s">
        <v>2380</v>
      </c>
      <c r="G397">
        <v>2</v>
      </c>
      <c r="H397">
        <v>2</v>
      </c>
      <c r="I397" t="s">
        <v>2380</v>
      </c>
      <c r="J397" t="s">
        <v>2380</v>
      </c>
      <c r="K397" t="str">
        <f t="shared" si="11"/>
        <v>Overweight</v>
      </c>
      <c r="L397" t="str">
        <f t="shared" si="12"/>
        <v>Diabetes</v>
      </c>
      <c r="M397" t="s">
        <v>10506</v>
      </c>
    </row>
    <row r="398" spans="1:13" x14ac:dyDescent="0.25">
      <c r="A398" t="s">
        <v>1975</v>
      </c>
      <c r="B398">
        <v>24.42</v>
      </c>
      <c r="C398">
        <v>11.31</v>
      </c>
      <c r="D398" t="s">
        <v>2380</v>
      </c>
      <c r="E398" t="s">
        <v>2380</v>
      </c>
      <c r="F398" t="s">
        <v>2380</v>
      </c>
      <c r="G398" t="s">
        <v>2381</v>
      </c>
      <c r="H398">
        <v>0</v>
      </c>
      <c r="I398" t="s">
        <v>2382</v>
      </c>
      <c r="J398" t="s">
        <v>2382</v>
      </c>
      <c r="K398" t="str">
        <f t="shared" si="11"/>
        <v>Healthy Weight</v>
      </c>
      <c r="L398" t="str">
        <f t="shared" si="12"/>
        <v>Diabetes</v>
      </c>
      <c r="M398" t="s">
        <v>10506</v>
      </c>
    </row>
    <row r="399" spans="1:13" x14ac:dyDescent="0.25">
      <c r="A399" t="s">
        <v>1974</v>
      </c>
      <c r="B399">
        <v>26.695</v>
      </c>
      <c r="C399">
        <v>4.68</v>
      </c>
      <c r="D399" t="s">
        <v>2382</v>
      </c>
      <c r="E399" t="s">
        <v>2380</v>
      </c>
      <c r="F399" t="s">
        <v>2380</v>
      </c>
      <c r="G399">
        <v>2</v>
      </c>
      <c r="H399">
        <v>2</v>
      </c>
      <c r="I399" t="s">
        <v>2382</v>
      </c>
      <c r="J399" t="s">
        <v>2382</v>
      </c>
      <c r="K399" t="str">
        <f t="shared" si="11"/>
        <v>Overweight</v>
      </c>
      <c r="L399" t="str">
        <f t="shared" si="12"/>
        <v>Normal</v>
      </c>
      <c r="M399" t="s">
        <v>10507</v>
      </c>
    </row>
    <row r="400" spans="1:13" x14ac:dyDescent="0.25">
      <c r="A400" t="s">
        <v>1973</v>
      </c>
      <c r="B400">
        <v>27.79</v>
      </c>
      <c r="C400">
        <v>6.05</v>
      </c>
      <c r="D400" t="s">
        <v>2382</v>
      </c>
      <c r="E400" t="s">
        <v>2382</v>
      </c>
      <c r="F400" t="s">
        <v>2380</v>
      </c>
      <c r="G400">
        <v>1</v>
      </c>
      <c r="H400">
        <v>1</v>
      </c>
      <c r="I400" t="s">
        <v>2382</v>
      </c>
      <c r="J400" t="s">
        <v>2382</v>
      </c>
      <c r="K400" t="str">
        <f t="shared" si="11"/>
        <v>Overweight</v>
      </c>
      <c r="L400" t="str">
        <f t="shared" si="12"/>
        <v>Prediabetes</v>
      </c>
      <c r="M400" t="s">
        <v>10508</v>
      </c>
    </row>
    <row r="401" spans="1:13" x14ac:dyDescent="0.25">
      <c r="A401" t="s">
        <v>1972</v>
      </c>
      <c r="B401">
        <v>32.68</v>
      </c>
      <c r="C401">
        <v>4.68</v>
      </c>
      <c r="D401" t="s">
        <v>2382</v>
      </c>
      <c r="E401" t="s">
        <v>2380</v>
      </c>
      <c r="F401" t="s">
        <v>2380</v>
      </c>
      <c r="G401" t="s">
        <v>2381</v>
      </c>
      <c r="H401">
        <v>0</v>
      </c>
      <c r="I401" t="s">
        <v>2380</v>
      </c>
      <c r="J401" t="s">
        <v>2380</v>
      </c>
      <c r="K401" t="str">
        <f t="shared" si="11"/>
        <v>Obesity</v>
      </c>
      <c r="L401" t="str">
        <f t="shared" si="12"/>
        <v>Normal</v>
      </c>
      <c r="M401" t="s">
        <v>10507</v>
      </c>
    </row>
    <row r="402" spans="1:13" x14ac:dyDescent="0.25">
      <c r="A402" t="s">
        <v>1971</v>
      </c>
      <c r="B402">
        <v>26.4</v>
      </c>
      <c r="C402">
        <v>9.5</v>
      </c>
      <c r="D402" t="s">
        <v>2382</v>
      </c>
      <c r="E402" t="s">
        <v>2380</v>
      </c>
      <c r="F402" t="s">
        <v>2380</v>
      </c>
      <c r="G402">
        <v>2</v>
      </c>
      <c r="H402">
        <v>2</v>
      </c>
      <c r="I402" t="s">
        <v>2380</v>
      </c>
      <c r="J402" t="s">
        <v>2380</v>
      </c>
      <c r="K402" t="str">
        <f t="shared" si="11"/>
        <v>Overweight</v>
      </c>
      <c r="L402" t="str">
        <f t="shared" si="12"/>
        <v>Diabetes</v>
      </c>
      <c r="M402" t="s">
        <v>10506</v>
      </c>
    </row>
    <row r="403" spans="1:13" x14ac:dyDescent="0.25">
      <c r="A403" t="s">
        <v>1970</v>
      </c>
      <c r="B403">
        <v>23.655000000000001</v>
      </c>
      <c r="C403">
        <v>10.84</v>
      </c>
      <c r="D403" t="s">
        <v>2382</v>
      </c>
      <c r="E403" t="s">
        <v>2380</v>
      </c>
      <c r="F403" t="s">
        <v>2383</v>
      </c>
      <c r="G403">
        <v>1</v>
      </c>
      <c r="H403">
        <v>1</v>
      </c>
      <c r="I403" t="s">
        <v>2382</v>
      </c>
      <c r="J403" t="s">
        <v>2382</v>
      </c>
      <c r="K403" t="str">
        <f t="shared" si="11"/>
        <v>Healthy Weight</v>
      </c>
      <c r="L403" t="str">
        <f t="shared" si="12"/>
        <v>Diabetes</v>
      </c>
      <c r="M403" t="s">
        <v>10506</v>
      </c>
    </row>
    <row r="404" spans="1:13" x14ac:dyDescent="0.25">
      <c r="A404" t="s">
        <v>1969</v>
      </c>
      <c r="B404">
        <v>27.36</v>
      </c>
      <c r="C404">
        <v>5.88</v>
      </c>
      <c r="D404" t="s">
        <v>2380</v>
      </c>
      <c r="E404" t="s">
        <v>2380</v>
      </c>
      <c r="F404" t="s">
        <v>2380</v>
      </c>
      <c r="G404">
        <v>2</v>
      </c>
      <c r="H404">
        <v>2</v>
      </c>
      <c r="I404" t="s">
        <v>2380</v>
      </c>
      <c r="J404" t="s">
        <v>2380</v>
      </c>
      <c r="K404" t="str">
        <f t="shared" si="11"/>
        <v>Overweight</v>
      </c>
      <c r="L404" t="str">
        <f t="shared" si="12"/>
        <v>Prediabetes</v>
      </c>
      <c r="M404" t="s">
        <v>10508</v>
      </c>
    </row>
    <row r="405" spans="1:13" x14ac:dyDescent="0.25">
      <c r="A405" t="s">
        <v>1968</v>
      </c>
      <c r="B405">
        <v>27.82</v>
      </c>
      <c r="C405">
        <v>5.24</v>
      </c>
      <c r="D405" t="s">
        <v>2382</v>
      </c>
      <c r="E405" t="s">
        <v>2380</v>
      </c>
      <c r="F405" t="s">
        <v>2380</v>
      </c>
      <c r="G405" t="s">
        <v>2381</v>
      </c>
      <c r="H405">
        <v>0</v>
      </c>
      <c r="I405" t="s">
        <v>2382</v>
      </c>
      <c r="J405" t="s">
        <v>2382</v>
      </c>
      <c r="K405" t="str">
        <f t="shared" si="11"/>
        <v>Overweight</v>
      </c>
      <c r="L405" t="str">
        <f t="shared" si="12"/>
        <v>Normal</v>
      </c>
      <c r="M405" t="s">
        <v>10507</v>
      </c>
    </row>
    <row r="406" spans="1:13" x14ac:dyDescent="0.25">
      <c r="A406" t="s">
        <v>1967</v>
      </c>
      <c r="B406">
        <v>25.46</v>
      </c>
      <c r="C406">
        <v>11.75</v>
      </c>
      <c r="D406" t="s">
        <v>2380</v>
      </c>
      <c r="E406" t="s">
        <v>2380</v>
      </c>
      <c r="F406" t="s">
        <v>2380</v>
      </c>
      <c r="G406" t="s">
        <v>2381</v>
      </c>
      <c r="H406">
        <v>0</v>
      </c>
      <c r="I406" t="s">
        <v>2380</v>
      </c>
      <c r="J406" t="s">
        <v>2380</v>
      </c>
      <c r="K406" t="str">
        <f t="shared" si="11"/>
        <v>Overweight</v>
      </c>
      <c r="L406" t="str">
        <f t="shared" si="12"/>
        <v>Diabetes</v>
      </c>
      <c r="M406" t="s">
        <v>10506</v>
      </c>
    </row>
    <row r="407" spans="1:13" x14ac:dyDescent="0.25">
      <c r="A407" t="s">
        <v>1966</v>
      </c>
      <c r="B407">
        <v>25.1</v>
      </c>
      <c r="C407">
        <v>6.97</v>
      </c>
      <c r="D407" t="s">
        <v>2380</v>
      </c>
      <c r="E407" t="s">
        <v>2380</v>
      </c>
      <c r="F407" t="s">
        <v>2380</v>
      </c>
      <c r="G407" t="s">
        <v>2381</v>
      </c>
      <c r="H407">
        <v>0</v>
      </c>
      <c r="I407" t="s">
        <v>2382</v>
      </c>
      <c r="J407" t="s">
        <v>2382</v>
      </c>
      <c r="K407" t="str">
        <f t="shared" si="11"/>
        <v>Overweight</v>
      </c>
      <c r="L407" t="str">
        <f t="shared" si="12"/>
        <v>Diabetes</v>
      </c>
      <c r="M407" t="s">
        <v>10506</v>
      </c>
    </row>
    <row r="408" spans="1:13" x14ac:dyDescent="0.25">
      <c r="A408" t="s">
        <v>1965</v>
      </c>
      <c r="B408">
        <v>32.11</v>
      </c>
      <c r="C408">
        <v>4.76</v>
      </c>
      <c r="D408" t="s">
        <v>2380</v>
      </c>
      <c r="E408" t="s">
        <v>2380</v>
      </c>
      <c r="F408" t="s">
        <v>2380</v>
      </c>
      <c r="G408">
        <v>2</v>
      </c>
      <c r="H408">
        <v>2</v>
      </c>
      <c r="I408" t="s">
        <v>2380</v>
      </c>
      <c r="J408" t="s">
        <v>2380</v>
      </c>
      <c r="K408" t="str">
        <f t="shared" si="11"/>
        <v>Obesity</v>
      </c>
      <c r="L408" t="str">
        <f t="shared" si="12"/>
        <v>Normal</v>
      </c>
      <c r="M408" t="s">
        <v>10507</v>
      </c>
    </row>
    <row r="409" spans="1:13" x14ac:dyDescent="0.25">
      <c r="A409" t="s">
        <v>1964</v>
      </c>
      <c r="B409">
        <v>29.8</v>
      </c>
      <c r="C409">
        <v>8.24</v>
      </c>
      <c r="D409" t="s">
        <v>2382</v>
      </c>
      <c r="E409" t="s">
        <v>2380</v>
      </c>
      <c r="F409" t="s">
        <v>2380</v>
      </c>
      <c r="G409">
        <v>1</v>
      </c>
      <c r="H409">
        <v>1</v>
      </c>
      <c r="I409" t="s">
        <v>2382</v>
      </c>
      <c r="J409" t="s">
        <v>2382</v>
      </c>
      <c r="K409" t="str">
        <f t="shared" si="11"/>
        <v>Overweight</v>
      </c>
      <c r="L409" t="str">
        <f t="shared" si="12"/>
        <v>Diabetes</v>
      </c>
      <c r="M409" t="s">
        <v>10506</v>
      </c>
    </row>
    <row r="410" spans="1:13" x14ac:dyDescent="0.25">
      <c r="A410" t="s">
        <v>1963</v>
      </c>
      <c r="B410">
        <v>24.01</v>
      </c>
      <c r="C410">
        <v>4.76</v>
      </c>
      <c r="D410" t="s">
        <v>2380</v>
      </c>
      <c r="E410" t="s">
        <v>2380</v>
      </c>
      <c r="F410" t="s">
        <v>2380</v>
      </c>
      <c r="G410">
        <v>1</v>
      </c>
      <c r="H410">
        <v>1</v>
      </c>
      <c r="I410" t="s">
        <v>2382</v>
      </c>
      <c r="J410" t="s">
        <v>2382</v>
      </c>
      <c r="K410" t="str">
        <f t="shared" si="11"/>
        <v>Healthy Weight</v>
      </c>
      <c r="L410" t="str">
        <f t="shared" si="12"/>
        <v>Normal</v>
      </c>
      <c r="M410" t="s">
        <v>10507</v>
      </c>
    </row>
    <row r="411" spans="1:13" x14ac:dyDescent="0.25">
      <c r="A411" t="s">
        <v>1962</v>
      </c>
      <c r="B411">
        <v>23.21</v>
      </c>
      <c r="C411">
        <v>6.03</v>
      </c>
      <c r="D411" t="s">
        <v>2380</v>
      </c>
      <c r="E411" t="s">
        <v>2380</v>
      </c>
      <c r="F411" t="s">
        <v>2380</v>
      </c>
      <c r="G411">
        <v>1</v>
      </c>
      <c r="H411">
        <v>1</v>
      </c>
      <c r="I411" t="s">
        <v>2380</v>
      </c>
      <c r="J411" t="s">
        <v>2380</v>
      </c>
      <c r="K411" t="str">
        <f t="shared" si="11"/>
        <v>Healthy Weight</v>
      </c>
      <c r="L411" t="str">
        <f t="shared" si="12"/>
        <v>Prediabetes</v>
      </c>
      <c r="M411" t="s">
        <v>10508</v>
      </c>
    </row>
    <row r="412" spans="1:13" x14ac:dyDescent="0.25">
      <c r="A412" t="s">
        <v>1961</v>
      </c>
      <c r="B412">
        <v>21.2</v>
      </c>
      <c r="C412">
        <v>4.07</v>
      </c>
      <c r="D412" t="s">
        <v>2382</v>
      </c>
      <c r="E412" t="s">
        <v>2380</v>
      </c>
      <c r="F412" t="s">
        <v>2380</v>
      </c>
      <c r="G412">
        <v>1</v>
      </c>
      <c r="H412">
        <v>1</v>
      </c>
      <c r="I412" t="s">
        <v>2382</v>
      </c>
      <c r="J412" t="s">
        <v>2382</v>
      </c>
      <c r="K412" t="str">
        <f t="shared" si="11"/>
        <v>Healthy Weight</v>
      </c>
      <c r="L412" t="str">
        <f t="shared" si="12"/>
        <v>Normal</v>
      </c>
      <c r="M412" t="s">
        <v>10507</v>
      </c>
    </row>
    <row r="413" spans="1:13" x14ac:dyDescent="0.25">
      <c r="A413" t="s">
        <v>1960</v>
      </c>
      <c r="B413">
        <v>28.215</v>
      </c>
      <c r="C413">
        <v>8.26</v>
      </c>
      <c r="D413" t="s">
        <v>2382</v>
      </c>
      <c r="E413" t="s">
        <v>2380</v>
      </c>
      <c r="F413" t="s">
        <v>2380</v>
      </c>
      <c r="G413">
        <v>1</v>
      </c>
      <c r="H413">
        <v>1</v>
      </c>
      <c r="I413" t="s">
        <v>2382</v>
      </c>
      <c r="J413" t="s">
        <v>2382</v>
      </c>
      <c r="K413" t="str">
        <f t="shared" si="11"/>
        <v>Overweight</v>
      </c>
      <c r="L413" t="str">
        <f t="shared" si="12"/>
        <v>Diabetes</v>
      </c>
      <c r="M413" t="s">
        <v>10506</v>
      </c>
    </row>
    <row r="414" spans="1:13" x14ac:dyDescent="0.25">
      <c r="A414" t="s">
        <v>1959</v>
      </c>
      <c r="B414">
        <v>38.094999999999999</v>
      </c>
      <c r="C414">
        <v>4.76</v>
      </c>
      <c r="D414" t="s">
        <v>2380</v>
      </c>
      <c r="E414" t="s">
        <v>2380</v>
      </c>
      <c r="F414" t="s">
        <v>2380</v>
      </c>
      <c r="G414">
        <v>1</v>
      </c>
      <c r="H414">
        <v>1</v>
      </c>
      <c r="I414" t="s">
        <v>2380</v>
      </c>
      <c r="J414" t="s">
        <v>2380</v>
      </c>
      <c r="K414" t="str">
        <f t="shared" si="11"/>
        <v>Obesity</v>
      </c>
      <c r="L414" t="str">
        <f t="shared" si="12"/>
        <v>Normal</v>
      </c>
      <c r="M414" t="s">
        <v>10507</v>
      </c>
    </row>
    <row r="415" spans="1:13" x14ac:dyDescent="0.25">
      <c r="A415" t="s">
        <v>1958</v>
      </c>
      <c r="B415">
        <v>22.61</v>
      </c>
      <c r="C415">
        <v>6.13</v>
      </c>
      <c r="D415" t="s">
        <v>2382</v>
      </c>
      <c r="E415" t="s">
        <v>2380</v>
      </c>
      <c r="F415" t="s">
        <v>2383</v>
      </c>
      <c r="G415">
        <v>1</v>
      </c>
      <c r="H415">
        <v>1</v>
      </c>
      <c r="I415" t="s">
        <v>2382</v>
      </c>
      <c r="J415" t="s">
        <v>2382</v>
      </c>
      <c r="K415" t="str">
        <f t="shared" si="11"/>
        <v>Healthy Weight</v>
      </c>
      <c r="L415" t="str">
        <f t="shared" si="12"/>
        <v>Prediabetes</v>
      </c>
      <c r="M415" t="s">
        <v>10508</v>
      </c>
    </row>
    <row r="416" spans="1:13" x14ac:dyDescent="0.25">
      <c r="A416" t="s">
        <v>1957</v>
      </c>
      <c r="B416">
        <v>24.32</v>
      </c>
      <c r="C416">
        <v>10.47</v>
      </c>
      <c r="D416" t="s">
        <v>2382</v>
      </c>
      <c r="E416" t="s">
        <v>2380</v>
      </c>
      <c r="F416" t="s">
        <v>2380</v>
      </c>
      <c r="G416">
        <v>2</v>
      </c>
      <c r="H416">
        <v>2</v>
      </c>
      <c r="I416" t="s">
        <v>2382</v>
      </c>
      <c r="J416" t="s">
        <v>2382</v>
      </c>
      <c r="K416" t="str">
        <f t="shared" si="11"/>
        <v>Healthy Weight</v>
      </c>
      <c r="L416" t="str">
        <f t="shared" si="12"/>
        <v>Diabetes</v>
      </c>
      <c r="M416" t="s">
        <v>10506</v>
      </c>
    </row>
    <row r="417" spans="1:13" x14ac:dyDescent="0.25">
      <c r="A417" t="s">
        <v>1956</v>
      </c>
      <c r="B417">
        <v>20.96</v>
      </c>
      <c r="C417">
        <v>4.04</v>
      </c>
      <c r="D417" t="s">
        <v>2382</v>
      </c>
      <c r="E417" t="s">
        <v>2380</v>
      </c>
      <c r="F417" t="s">
        <v>2380</v>
      </c>
      <c r="G417">
        <v>1</v>
      </c>
      <c r="H417">
        <v>1</v>
      </c>
      <c r="I417" t="s">
        <v>2382</v>
      </c>
      <c r="J417" t="s">
        <v>2382</v>
      </c>
      <c r="K417" t="str">
        <f t="shared" si="11"/>
        <v>Healthy Weight</v>
      </c>
      <c r="L417" t="str">
        <f t="shared" si="12"/>
        <v>Normal</v>
      </c>
      <c r="M417" t="s">
        <v>10507</v>
      </c>
    </row>
    <row r="418" spans="1:13" x14ac:dyDescent="0.25">
      <c r="A418" t="s">
        <v>1955</v>
      </c>
      <c r="B418">
        <v>19.68</v>
      </c>
      <c r="C418">
        <v>5.74</v>
      </c>
      <c r="D418" t="s">
        <v>2380</v>
      </c>
      <c r="E418" t="s">
        <v>2380</v>
      </c>
      <c r="F418" t="s">
        <v>2380</v>
      </c>
      <c r="G418" t="s">
        <v>2381</v>
      </c>
      <c r="H418">
        <v>0</v>
      </c>
      <c r="I418" t="s">
        <v>2382</v>
      </c>
      <c r="J418" t="s">
        <v>2382</v>
      </c>
      <c r="K418" t="str">
        <f t="shared" si="11"/>
        <v>Healthy Weight</v>
      </c>
      <c r="L418" t="str">
        <f t="shared" si="12"/>
        <v>Prediabetes</v>
      </c>
      <c r="M418" t="s">
        <v>10508</v>
      </c>
    </row>
    <row r="419" spans="1:13" x14ac:dyDescent="0.25">
      <c r="A419" t="s">
        <v>1954</v>
      </c>
      <c r="B419">
        <v>18.100000000000001</v>
      </c>
      <c r="C419">
        <v>6.33</v>
      </c>
      <c r="D419" t="s">
        <v>2380</v>
      </c>
      <c r="E419" t="s">
        <v>2380</v>
      </c>
      <c r="F419" t="s">
        <v>2380</v>
      </c>
      <c r="G419">
        <v>1</v>
      </c>
      <c r="H419">
        <v>1</v>
      </c>
      <c r="I419" t="s">
        <v>2382</v>
      </c>
      <c r="J419" t="s">
        <v>2382</v>
      </c>
      <c r="K419" t="str">
        <f t="shared" si="11"/>
        <v>Underweight</v>
      </c>
      <c r="L419" t="str">
        <f t="shared" si="12"/>
        <v>Prediabetes</v>
      </c>
      <c r="M419" t="s">
        <v>10508</v>
      </c>
    </row>
    <row r="420" spans="1:13" x14ac:dyDescent="0.25">
      <c r="A420" t="s">
        <v>1953</v>
      </c>
      <c r="B420">
        <v>29.64</v>
      </c>
      <c r="C420">
        <v>4.28</v>
      </c>
      <c r="D420" t="s">
        <v>2382</v>
      </c>
      <c r="E420" t="s">
        <v>2380</v>
      </c>
      <c r="F420" t="s">
        <v>2380</v>
      </c>
      <c r="G420" t="s">
        <v>2381</v>
      </c>
      <c r="H420">
        <v>0</v>
      </c>
      <c r="I420" t="s">
        <v>2380</v>
      </c>
      <c r="J420" t="s">
        <v>2380</v>
      </c>
      <c r="K420" t="str">
        <f t="shared" si="11"/>
        <v>Overweight</v>
      </c>
      <c r="L420" t="str">
        <f t="shared" si="12"/>
        <v>Normal</v>
      </c>
      <c r="M420" t="s">
        <v>10507</v>
      </c>
    </row>
    <row r="421" spans="1:13" x14ac:dyDescent="0.25">
      <c r="A421" t="s">
        <v>1952</v>
      </c>
      <c r="B421">
        <v>25.3</v>
      </c>
      <c r="C421">
        <v>9.4700000000000006</v>
      </c>
      <c r="D421" t="s">
        <v>2382</v>
      </c>
      <c r="E421" t="s">
        <v>2380</v>
      </c>
      <c r="F421" t="s">
        <v>2380</v>
      </c>
      <c r="G421">
        <v>2</v>
      </c>
      <c r="H421">
        <v>2</v>
      </c>
      <c r="I421" t="s">
        <v>2382</v>
      </c>
      <c r="J421" t="s">
        <v>2382</v>
      </c>
      <c r="K421" t="str">
        <f t="shared" si="11"/>
        <v>Overweight</v>
      </c>
      <c r="L421" t="str">
        <f t="shared" si="12"/>
        <v>Diabetes</v>
      </c>
      <c r="M421" t="s">
        <v>10506</v>
      </c>
    </row>
    <row r="422" spans="1:13" x14ac:dyDescent="0.25">
      <c r="A422" t="s">
        <v>1951</v>
      </c>
      <c r="B422">
        <v>27.6</v>
      </c>
      <c r="C422">
        <v>4.8499999999999996</v>
      </c>
      <c r="D422" t="s">
        <v>2382</v>
      </c>
      <c r="E422" t="s">
        <v>2380</v>
      </c>
      <c r="F422" t="s">
        <v>2380</v>
      </c>
      <c r="G422" t="s">
        <v>2381</v>
      </c>
      <c r="H422">
        <v>0</v>
      </c>
      <c r="I422" t="s">
        <v>2380</v>
      </c>
      <c r="J422" t="s">
        <v>2380</v>
      </c>
      <c r="K422" t="str">
        <f t="shared" si="11"/>
        <v>Overweight</v>
      </c>
      <c r="L422" t="str">
        <f t="shared" si="12"/>
        <v>Normal</v>
      </c>
      <c r="M422" t="s">
        <v>10507</v>
      </c>
    </row>
    <row r="423" spans="1:13" x14ac:dyDescent="0.25">
      <c r="A423" t="s">
        <v>1950</v>
      </c>
      <c r="B423">
        <v>27.645</v>
      </c>
      <c r="C423">
        <v>11.03</v>
      </c>
      <c r="D423" t="s">
        <v>2382</v>
      </c>
      <c r="E423" t="s">
        <v>2380</v>
      </c>
      <c r="F423" t="s">
        <v>2380</v>
      </c>
      <c r="G423">
        <v>1</v>
      </c>
      <c r="H423">
        <v>1</v>
      </c>
      <c r="I423" t="s">
        <v>2382</v>
      </c>
      <c r="J423" t="s">
        <v>2382</v>
      </c>
      <c r="K423" t="str">
        <f t="shared" si="11"/>
        <v>Overweight</v>
      </c>
      <c r="L423" t="str">
        <f t="shared" si="12"/>
        <v>Diabetes</v>
      </c>
      <c r="M423" t="s">
        <v>10506</v>
      </c>
    </row>
    <row r="424" spans="1:13" x14ac:dyDescent="0.25">
      <c r="A424" t="s">
        <v>1949</v>
      </c>
      <c r="B424">
        <v>27.6</v>
      </c>
      <c r="C424">
        <v>5.22</v>
      </c>
      <c r="D424" t="s">
        <v>2380</v>
      </c>
      <c r="E424" t="s">
        <v>2380</v>
      </c>
      <c r="F424" t="s">
        <v>2380</v>
      </c>
      <c r="G424">
        <v>2</v>
      </c>
      <c r="H424">
        <v>2</v>
      </c>
      <c r="I424" t="s">
        <v>2382</v>
      </c>
      <c r="J424" t="s">
        <v>2382</v>
      </c>
      <c r="K424" t="str">
        <f t="shared" si="11"/>
        <v>Overweight</v>
      </c>
      <c r="L424" t="str">
        <f t="shared" si="12"/>
        <v>Normal</v>
      </c>
      <c r="M424" t="s">
        <v>10507</v>
      </c>
    </row>
    <row r="425" spans="1:13" x14ac:dyDescent="0.25">
      <c r="A425" t="s">
        <v>1948</v>
      </c>
      <c r="B425">
        <v>25.08</v>
      </c>
      <c r="C425">
        <v>9.52</v>
      </c>
      <c r="D425" t="s">
        <v>2382</v>
      </c>
      <c r="E425" t="s">
        <v>2380</v>
      </c>
      <c r="F425" t="s">
        <v>2380</v>
      </c>
      <c r="G425">
        <v>2</v>
      </c>
      <c r="H425">
        <v>2</v>
      </c>
      <c r="I425" t="s">
        <v>2380</v>
      </c>
      <c r="J425" t="s">
        <v>2380</v>
      </c>
      <c r="K425" t="str">
        <f t="shared" si="11"/>
        <v>Overweight</v>
      </c>
      <c r="L425" t="str">
        <f t="shared" si="12"/>
        <v>Diabetes</v>
      </c>
      <c r="M425" t="s">
        <v>10506</v>
      </c>
    </row>
    <row r="426" spans="1:13" x14ac:dyDescent="0.25">
      <c r="A426" t="s">
        <v>1947</v>
      </c>
      <c r="B426">
        <v>30.02</v>
      </c>
      <c r="C426">
        <v>11.09</v>
      </c>
      <c r="D426" t="s">
        <v>2380</v>
      </c>
      <c r="E426" t="s">
        <v>2380</v>
      </c>
      <c r="F426" t="s">
        <v>2380</v>
      </c>
      <c r="G426" t="s">
        <v>2381</v>
      </c>
      <c r="H426">
        <v>0</v>
      </c>
      <c r="I426" t="s">
        <v>2380</v>
      </c>
      <c r="J426" t="s">
        <v>2380</v>
      </c>
      <c r="K426" t="str">
        <f t="shared" si="11"/>
        <v>Obesity</v>
      </c>
      <c r="L426" t="str">
        <f t="shared" si="12"/>
        <v>Diabetes</v>
      </c>
      <c r="M426" t="s">
        <v>10506</v>
      </c>
    </row>
    <row r="427" spans="1:13" x14ac:dyDescent="0.25">
      <c r="A427" t="s">
        <v>1946</v>
      </c>
      <c r="B427">
        <v>27.36</v>
      </c>
      <c r="C427">
        <v>9.4499999999999993</v>
      </c>
      <c r="D427" t="s">
        <v>2382</v>
      </c>
      <c r="E427" t="s">
        <v>2380</v>
      </c>
      <c r="F427" t="s">
        <v>2380</v>
      </c>
      <c r="G427">
        <v>2</v>
      </c>
      <c r="H427">
        <v>2</v>
      </c>
      <c r="I427" t="s">
        <v>2382</v>
      </c>
      <c r="J427" t="s">
        <v>2382</v>
      </c>
      <c r="K427" t="str">
        <f t="shared" si="11"/>
        <v>Overweight</v>
      </c>
      <c r="L427" t="str">
        <f t="shared" si="12"/>
        <v>Diabetes</v>
      </c>
      <c r="M427" t="s">
        <v>10506</v>
      </c>
    </row>
    <row r="428" spans="1:13" x14ac:dyDescent="0.25">
      <c r="A428" t="s">
        <v>1945</v>
      </c>
      <c r="B428">
        <v>22.2</v>
      </c>
      <c r="C428">
        <v>5.51</v>
      </c>
      <c r="D428" t="s">
        <v>2380</v>
      </c>
      <c r="E428" t="s">
        <v>2380</v>
      </c>
      <c r="F428" t="s">
        <v>2380</v>
      </c>
      <c r="G428" t="s">
        <v>2381</v>
      </c>
      <c r="H428">
        <v>0</v>
      </c>
      <c r="I428" t="s">
        <v>2382</v>
      </c>
      <c r="J428" t="s">
        <v>2382</v>
      </c>
      <c r="K428" t="str">
        <f t="shared" si="11"/>
        <v>Healthy Weight</v>
      </c>
      <c r="L428" t="str">
        <f t="shared" si="12"/>
        <v>Normal</v>
      </c>
      <c r="M428" t="s">
        <v>10507</v>
      </c>
    </row>
    <row r="429" spans="1:13" x14ac:dyDescent="0.25">
      <c r="A429" t="s">
        <v>1944</v>
      </c>
      <c r="B429">
        <v>25.71</v>
      </c>
      <c r="C429">
        <v>4.18</v>
      </c>
      <c r="D429" t="s">
        <v>2380</v>
      </c>
      <c r="E429" t="s">
        <v>2382</v>
      </c>
      <c r="F429" t="s">
        <v>2380</v>
      </c>
      <c r="G429">
        <v>1</v>
      </c>
      <c r="H429">
        <v>1</v>
      </c>
      <c r="I429" t="s">
        <v>2382</v>
      </c>
      <c r="J429" t="s">
        <v>2382</v>
      </c>
      <c r="K429" t="str">
        <f t="shared" si="11"/>
        <v>Overweight</v>
      </c>
      <c r="L429" t="str">
        <f t="shared" si="12"/>
        <v>Normal</v>
      </c>
      <c r="M429" t="s">
        <v>10507</v>
      </c>
    </row>
    <row r="430" spans="1:13" x14ac:dyDescent="0.25">
      <c r="A430" t="s">
        <v>1943</v>
      </c>
      <c r="B430">
        <v>41.91</v>
      </c>
      <c r="C430">
        <v>5.98</v>
      </c>
      <c r="D430" t="s">
        <v>2382</v>
      </c>
      <c r="E430" t="s">
        <v>2380</v>
      </c>
      <c r="F430" t="s">
        <v>2380</v>
      </c>
      <c r="G430">
        <v>1</v>
      </c>
      <c r="H430">
        <v>1</v>
      </c>
      <c r="I430" t="s">
        <v>2380</v>
      </c>
      <c r="J430" t="s">
        <v>2380</v>
      </c>
      <c r="K430" t="str">
        <f t="shared" si="11"/>
        <v>Obesity</v>
      </c>
      <c r="L430" t="str">
        <f t="shared" si="12"/>
        <v>Prediabetes</v>
      </c>
      <c r="M430" t="s">
        <v>10508</v>
      </c>
    </row>
    <row r="431" spans="1:13" x14ac:dyDescent="0.25">
      <c r="A431" t="s">
        <v>1942</v>
      </c>
      <c r="B431">
        <v>25.85</v>
      </c>
      <c r="C431">
        <v>10.16</v>
      </c>
      <c r="D431" t="s">
        <v>2380</v>
      </c>
      <c r="E431" t="s">
        <v>2380</v>
      </c>
      <c r="F431" t="s">
        <v>2380</v>
      </c>
      <c r="G431" t="s">
        <v>2381</v>
      </c>
      <c r="H431">
        <v>0</v>
      </c>
      <c r="I431" t="s">
        <v>2382</v>
      </c>
      <c r="J431" t="s">
        <v>2382</v>
      </c>
      <c r="K431" t="str">
        <f t="shared" si="11"/>
        <v>Overweight</v>
      </c>
      <c r="L431" t="str">
        <f t="shared" si="12"/>
        <v>Diabetes</v>
      </c>
      <c r="M431" t="s">
        <v>10506</v>
      </c>
    </row>
    <row r="432" spans="1:13" x14ac:dyDescent="0.25">
      <c r="A432" t="s">
        <v>1941</v>
      </c>
      <c r="B432">
        <v>23.844999999999999</v>
      </c>
      <c r="C432">
        <v>11.71</v>
      </c>
      <c r="D432" t="s">
        <v>2380</v>
      </c>
      <c r="E432" t="s">
        <v>2380</v>
      </c>
      <c r="F432" t="s">
        <v>2380</v>
      </c>
      <c r="G432">
        <v>2</v>
      </c>
      <c r="H432">
        <v>2</v>
      </c>
      <c r="I432" t="s">
        <v>2382</v>
      </c>
      <c r="J432" t="s">
        <v>2382</v>
      </c>
      <c r="K432" t="str">
        <f t="shared" si="11"/>
        <v>Healthy Weight</v>
      </c>
      <c r="L432" t="str">
        <f t="shared" si="12"/>
        <v>Diabetes</v>
      </c>
      <c r="M432" t="s">
        <v>10506</v>
      </c>
    </row>
    <row r="433" spans="1:13" x14ac:dyDescent="0.25">
      <c r="A433" t="s">
        <v>1940</v>
      </c>
      <c r="B433">
        <v>30.59</v>
      </c>
      <c r="C433">
        <v>5.23</v>
      </c>
      <c r="D433" t="s">
        <v>2380</v>
      </c>
      <c r="E433" t="s">
        <v>2380</v>
      </c>
      <c r="F433" t="s">
        <v>2383</v>
      </c>
      <c r="G433">
        <v>1</v>
      </c>
      <c r="H433">
        <v>1</v>
      </c>
      <c r="I433" t="s">
        <v>2380</v>
      </c>
      <c r="J433" t="s">
        <v>2380</v>
      </c>
      <c r="K433" t="str">
        <f t="shared" si="11"/>
        <v>Obesity</v>
      </c>
      <c r="L433" t="str">
        <f t="shared" si="12"/>
        <v>Normal</v>
      </c>
      <c r="M433" t="s">
        <v>10507</v>
      </c>
    </row>
    <row r="434" spans="1:13" x14ac:dyDescent="0.25">
      <c r="A434" t="s">
        <v>1939</v>
      </c>
      <c r="B434">
        <v>24.795000000000002</v>
      </c>
      <c r="C434">
        <v>6.85</v>
      </c>
      <c r="D434" t="s">
        <v>2380</v>
      </c>
      <c r="E434" t="s">
        <v>2380</v>
      </c>
      <c r="F434" t="s">
        <v>2380</v>
      </c>
      <c r="G434" t="s">
        <v>2381</v>
      </c>
      <c r="H434">
        <v>0</v>
      </c>
      <c r="I434" t="s">
        <v>2382</v>
      </c>
      <c r="J434" t="s">
        <v>2382</v>
      </c>
      <c r="K434" t="str">
        <f t="shared" si="11"/>
        <v>Healthy Weight</v>
      </c>
      <c r="L434" t="str">
        <f t="shared" si="12"/>
        <v>Diabetes</v>
      </c>
      <c r="M434" t="s">
        <v>10506</v>
      </c>
    </row>
    <row r="435" spans="1:13" x14ac:dyDescent="0.25">
      <c r="A435" t="s">
        <v>1938</v>
      </c>
      <c r="B435">
        <v>24.13</v>
      </c>
      <c r="C435">
        <v>7.05</v>
      </c>
      <c r="D435" t="s">
        <v>2382</v>
      </c>
      <c r="E435" t="s">
        <v>2380</v>
      </c>
      <c r="F435" t="s">
        <v>2380</v>
      </c>
      <c r="G435">
        <v>2</v>
      </c>
      <c r="H435">
        <v>2</v>
      </c>
      <c r="I435" t="s">
        <v>2382</v>
      </c>
      <c r="J435" t="s">
        <v>2382</v>
      </c>
      <c r="K435" t="str">
        <f t="shared" si="11"/>
        <v>Healthy Weight</v>
      </c>
      <c r="L435" t="str">
        <f t="shared" si="12"/>
        <v>Diabetes</v>
      </c>
      <c r="M435" t="s">
        <v>10506</v>
      </c>
    </row>
    <row r="436" spans="1:13" x14ac:dyDescent="0.25">
      <c r="A436" t="s">
        <v>1937</v>
      </c>
      <c r="B436">
        <v>25.84</v>
      </c>
      <c r="C436">
        <v>11.64</v>
      </c>
      <c r="D436" t="s">
        <v>2380</v>
      </c>
      <c r="E436" t="s">
        <v>2380</v>
      </c>
      <c r="F436" t="s">
        <v>2380</v>
      </c>
      <c r="G436">
        <v>2</v>
      </c>
      <c r="H436">
        <v>2</v>
      </c>
      <c r="I436" t="s">
        <v>2382</v>
      </c>
      <c r="J436" t="s">
        <v>2382</v>
      </c>
      <c r="K436" t="str">
        <f t="shared" si="11"/>
        <v>Overweight</v>
      </c>
      <c r="L436" t="str">
        <f t="shared" si="12"/>
        <v>Diabetes</v>
      </c>
      <c r="M436" t="s">
        <v>10506</v>
      </c>
    </row>
    <row r="437" spans="1:13" x14ac:dyDescent="0.25">
      <c r="A437" t="s">
        <v>1936</v>
      </c>
      <c r="B437">
        <v>28</v>
      </c>
      <c r="C437">
        <v>10.52</v>
      </c>
      <c r="D437" t="s">
        <v>2380</v>
      </c>
      <c r="E437" t="s">
        <v>2380</v>
      </c>
      <c r="F437" t="s">
        <v>2380</v>
      </c>
      <c r="G437" t="s">
        <v>2381</v>
      </c>
      <c r="H437">
        <v>0</v>
      </c>
      <c r="I437" t="s">
        <v>2382</v>
      </c>
      <c r="J437" t="s">
        <v>2382</v>
      </c>
      <c r="K437" t="str">
        <f t="shared" si="11"/>
        <v>Overweight</v>
      </c>
      <c r="L437" t="str">
        <f t="shared" si="12"/>
        <v>Diabetes</v>
      </c>
      <c r="M437" t="s">
        <v>10506</v>
      </c>
    </row>
    <row r="438" spans="1:13" x14ac:dyDescent="0.25">
      <c r="A438" t="s">
        <v>1935</v>
      </c>
      <c r="B438">
        <v>34.1</v>
      </c>
      <c r="C438">
        <v>4.01</v>
      </c>
      <c r="D438" t="s">
        <v>2382</v>
      </c>
      <c r="E438" t="s">
        <v>2380</v>
      </c>
      <c r="F438" t="s">
        <v>2383</v>
      </c>
      <c r="G438">
        <v>1</v>
      </c>
      <c r="H438">
        <v>1</v>
      </c>
      <c r="I438" t="s">
        <v>2380</v>
      </c>
      <c r="J438" t="s">
        <v>2380</v>
      </c>
      <c r="K438" t="str">
        <f t="shared" si="11"/>
        <v>Obesity</v>
      </c>
      <c r="L438" t="str">
        <f t="shared" si="12"/>
        <v>Normal</v>
      </c>
      <c r="M438" t="s">
        <v>10507</v>
      </c>
    </row>
    <row r="439" spans="1:13" x14ac:dyDescent="0.25">
      <c r="A439" t="s">
        <v>1934</v>
      </c>
      <c r="B439">
        <v>26.125</v>
      </c>
      <c r="C439">
        <v>8.56</v>
      </c>
      <c r="D439" t="s">
        <v>2382</v>
      </c>
      <c r="E439" t="s">
        <v>2380</v>
      </c>
      <c r="F439" t="s">
        <v>2380</v>
      </c>
      <c r="G439">
        <v>1</v>
      </c>
      <c r="H439">
        <v>1</v>
      </c>
      <c r="I439" t="s">
        <v>2382</v>
      </c>
      <c r="J439" t="s">
        <v>2382</v>
      </c>
      <c r="K439" t="str">
        <f t="shared" si="11"/>
        <v>Overweight</v>
      </c>
      <c r="L439" t="str">
        <f t="shared" si="12"/>
        <v>Diabetes</v>
      </c>
      <c r="M439" t="s">
        <v>10506</v>
      </c>
    </row>
    <row r="440" spans="1:13" x14ac:dyDescent="0.25">
      <c r="A440" t="s">
        <v>1933</v>
      </c>
      <c r="B440">
        <v>25.6</v>
      </c>
      <c r="C440">
        <v>10.5</v>
      </c>
      <c r="D440" t="s">
        <v>2380</v>
      </c>
      <c r="E440" t="s">
        <v>2380</v>
      </c>
      <c r="F440" t="s">
        <v>2380</v>
      </c>
      <c r="G440">
        <v>2</v>
      </c>
      <c r="H440">
        <v>2</v>
      </c>
      <c r="I440" t="s">
        <v>2382</v>
      </c>
      <c r="J440" t="s">
        <v>2382</v>
      </c>
      <c r="K440" t="str">
        <f t="shared" si="11"/>
        <v>Overweight</v>
      </c>
      <c r="L440" t="str">
        <f t="shared" si="12"/>
        <v>Diabetes</v>
      </c>
      <c r="M440" t="s">
        <v>10506</v>
      </c>
    </row>
    <row r="441" spans="1:13" x14ac:dyDescent="0.25">
      <c r="A441" t="s">
        <v>1932</v>
      </c>
      <c r="B441">
        <v>24.32</v>
      </c>
      <c r="C441">
        <v>6.39</v>
      </c>
      <c r="D441" t="s">
        <v>2380</v>
      </c>
      <c r="E441" t="s">
        <v>2380</v>
      </c>
      <c r="F441" t="s">
        <v>2380</v>
      </c>
      <c r="G441" t="s">
        <v>2381</v>
      </c>
      <c r="H441">
        <v>0</v>
      </c>
      <c r="I441" t="s">
        <v>2380</v>
      </c>
      <c r="J441" t="s">
        <v>2380</v>
      </c>
      <c r="K441" t="str">
        <f t="shared" si="11"/>
        <v>Healthy Weight</v>
      </c>
      <c r="L441" t="str">
        <f t="shared" si="12"/>
        <v>Prediabetes</v>
      </c>
      <c r="M441" t="s">
        <v>10508</v>
      </c>
    </row>
    <row r="442" spans="1:13" x14ac:dyDescent="0.25">
      <c r="A442" t="s">
        <v>1931</v>
      </c>
      <c r="B442">
        <v>22.88</v>
      </c>
      <c r="C442">
        <v>5.71</v>
      </c>
      <c r="D442" t="s">
        <v>2382</v>
      </c>
      <c r="E442" t="s">
        <v>2380</v>
      </c>
      <c r="F442" t="s">
        <v>2383</v>
      </c>
      <c r="G442">
        <v>1</v>
      </c>
      <c r="H442">
        <v>1</v>
      </c>
      <c r="I442" t="s">
        <v>2382</v>
      </c>
      <c r="J442" t="s">
        <v>2382</v>
      </c>
      <c r="K442" t="str">
        <f t="shared" si="11"/>
        <v>Healthy Weight</v>
      </c>
      <c r="L442" t="str">
        <f t="shared" si="12"/>
        <v>Prediabetes</v>
      </c>
      <c r="M442" t="s">
        <v>10508</v>
      </c>
    </row>
    <row r="443" spans="1:13" x14ac:dyDescent="0.25">
      <c r="A443" t="s">
        <v>1930</v>
      </c>
      <c r="B443">
        <v>24.984999999999999</v>
      </c>
      <c r="C443">
        <v>4.43</v>
      </c>
      <c r="D443" t="s">
        <v>2382</v>
      </c>
      <c r="E443" t="s">
        <v>2380</v>
      </c>
      <c r="F443" t="s">
        <v>2383</v>
      </c>
      <c r="G443">
        <v>1</v>
      </c>
      <c r="H443">
        <v>1</v>
      </c>
      <c r="I443" t="s">
        <v>2380</v>
      </c>
      <c r="J443" t="s">
        <v>2380</v>
      </c>
      <c r="K443" t="str">
        <f t="shared" si="11"/>
        <v>Overweight</v>
      </c>
      <c r="L443" t="str">
        <f t="shared" si="12"/>
        <v>Normal</v>
      </c>
      <c r="M443" t="s">
        <v>10507</v>
      </c>
    </row>
    <row r="444" spans="1:13" x14ac:dyDescent="0.25">
      <c r="A444" t="s">
        <v>1929</v>
      </c>
      <c r="B444">
        <v>33.1</v>
      </c>
      <c r="C444">
        <v>5.52</v>
      </c>
      <c r="D444" t="s">
        <v>2380</v>
      </c>
      <c r="E444" t="s">
        <v>2380</v>
      </c>
      <c r="F444" t="s">
        <v>2383</v>
      </c>
      <c r="G444">
        <v>1</v>
      </c>
      <c r="H444">
        <v>1</v>
      </c>
      <c r="I444" t="s">
        <v>2380</v>
      </c>
      <c r="J444" t="s">
        <v>2380</v>
      </c>
      <c r="K444" t="str">
        <f t="shared" si="11"/>
        <v>Obesity</v>
      </c>
      <c r="L444" t="str">
        <f t="shared" si="12"/>
        <v>Normal</v>
      </c>
      <c r="M444" t="s">
        <v>10507</v>
      </c>
    </row>
    <row r="445" spans="1:13" x14ac:dyDescent="0.25">
      <c r="A445" t="s">
        <v>1928</v>
      </c>
      <c r="B445">
        <v>27.83</v>
      </c>
      <c r="C445">
        <v>9.1999999999999993</v>
      </c>
      <c r="D445" t="s">
        <v>2382</v>
      </c>
      <c r="E445" t="s">
        <v>2380</v>
      </c>
      <c r="F445" t="s">
        <v>2380</v>
      </c>
      <c r="G445">
        <v>1</v>
      </c>
      <c r="H445">
        <v>1</v>
      </c>
      <c r="I445" t="s">
        <v>2382</v>
      </c>
      <c r="J445" t="s">
        <v>2382</v>
      </c>
      <c r="K445" t="str">
        <f t="shared" si="11"/>
        <v>Overweight</v>
      </c>
      <c r="L445" t="str">
        <f t="shared" si="12"/>
        <v>Diabetes</v>
      </c>
      <c r="M445" t="s">
        <v>10506</v>
      </c>
    </row>
    <row r="446" spans="1:13" x14ac:dyDescent="0.25">
      <c r="A446" t="s">
        <v>1927</v>
      </c>
      <c r="B446">
        <v>30.875</v>
      </c>
      <c r="C446">
        <v>10.97</v>
      </c>
      <c r="D446" t="s">
        <v>2382</v>
      </c>
      <c r="E446" t="s">
        <v>2380</v>
      </c>
      <c r="F446" t="s">
        <v>2380</v>
      </c>
      <c r="G446">
        <v>2</v>
      </c>
      <c r="H446">
        <v>2</v>
      </c>
      <c r="I446" t="s">
        <v>2380</v>
      </c>
      <c r="J446" t="s">
        <v>2380</v>
      </c>
      <c r="K446" t="str">
        <f t="shared" si="11"/>
        <v>Obesity</v>
      </c>
      <c r="L446" t="str">
        <f t="shared" si="12"/>
        <v>Diabetes</v>
      </c>
      <c r="M446" t="s">
        <v>10506</v>
      </c>
    </row>
    <row r="447" spans="1:13" x14ac:dyDescent="0.25">
      <c r="A447" t="s">
        <v>1926</v>
      </c>
      <c r="B447">
        <v>27.265000000000001</v>
      </c>
      <c r="C447">
        <v>4.25</v>
      </c>
      <c r="D447" t="s">
        <v>2380</v>
      </c>
      <c r="E447" t="s">
        <v>2380</v>
      </c>
      <c r="F447" t="s">
        <v>2383</v>
      </c>
      <c r="G447">
        <v>1</v>
      </c>
      <c r="H447">
        <v>1</v>
      </c>
      <c r="I447" t="s">
        <v>2380</v>
      </c>
      <c r="J447" t="s">
        <v>2380</v>
      </c>
      <c r="K447" t="str">
        <f t="shared" si="11"/>
        <v>Overweight</v>
      </c>
      <c r="L447" t="str">
        <f t="shared" si="12"/>
        <v>Normal</v>
      </c>
      <c r="M447" t="s">
        <v>10507</v>
      </c>
    </row>
    <row r="448" spans="1:13" x14ac:dyDescent="0.25">
      <c r="A448" t="s">
        <v>1925</v>
      </c>
      <c r="B448">
        <v>26.7</v>
      </c>
      <c r="C448">
        <v>5.23</v>
      </c>
      <c r="D448" t="s">
        <v>2380</v>
      </c>
      <c r="E448" t="s">
        <v>2380</v>
      </c>
      <c r="F448" t="s">
        <v>2383</v>
      </c>
      <c r="G448">
        <v>1</v>
      </c>
      <c r="H448">
        <v>1</v>
      </c>
      <c r="I448" t="s">
        <v>2382</v>
      </c>
      <c r="J448" t="s">
        <v>2382</v>
      </c>
      <c r="K448" t="str">
        <f t="shared" si="11"/>
        <v>Overweight</v>
      </c>
      <c r="L448" t="str">
        <f t="shared" si="12"/>
        <v>Normal</v>
      </c>
      <c r="M448" t="s">
        <v>10507</v>
      </c>
    </row>
    <row r="449" spans="1:13" x14ac:dyDescent="0.25">
      <c r="A449" t="s">
        <v>1924</v>
      </c>
      <c r="B449">
        <v>29.925000000000001</v>
      </c>
      <c r="C449">
        <v>5.96</v>
      </c>
      <c r="D449" t="s">
        <v>2382</v>
      </c>
      <c r="E449" t="s">
        <v>2380</v>
      </c>
      <c r="F449" t="s">
        <v>2383</v>
      </c>
      <c r="G449">
        <v>1</v>
      </c>
      <c r="H449">
        <v>1</v>
      </c>
      <c r="I449" t="s">
        <v>2382</v>
      </c>
      <c r="J449" t="s">
        <v>2382</v>
      </c>
      <c r="K449" t="str">
        <f t="shared" si="11"/>
        <v>Obesity</v>
      </c>
      <c r="L449" t="str">
        <f t="shared" si="12"/>
        <v>Prediabetes</v>
      </c>
      <c r="M449" t="s">
        <v>10508</v>
      </c>
    </row>
    <row r="450" spans="1:13" x14ac:dyDescent="0.25">
      <c r="A450" t="s">
        <v>1923</v>
      </c>
      <c r="B450">
        <v>19.95</v>
      </c>
      <c r="C450">
        <v>4.29</v>
      </c>
      <c r="D450" t="s">
        <v>2382</v>
      </c>
      <c r="E450" t="s">
        <v>2380</v>
      </c>
      <c r="F450" t="s">
        <v>2380</v>
      </c>
      <c r="G450">
        <v>2</v>
      </c>
      <c r="H450">
        <v>2</v>
      </c>
      <c r="I450" t="s">
        <v>2382</v>
      </c>
      <c r="J450" t="s">
        <v>2382</v>
      </c>
      <c r="K450" t="str">
        <f t="shared" si="11"/>
        <v>Healthy Weight</v>
      </c>
      <c r="L450" t="str">
        <f t="shared" si="12"/>
        <v>Normal</v>
      </c>
      <c r="M450" t="s">
        <v>10507</v>
      </c>
    </row>
    <row r="451" spans="1:13" x14ac:dyDescent="0.25">
      <c r="A451" t="s">
        <v>1922</v>
      </c>
      <c r="B451">
        <v>24.225000000000001</v>
      </c>
      <c r="C451">
        <v>4.09</v>
      </c>
      <c r="D451" t="s">
        <v>2380</v>
      </c>
      <c r="E451" t="s">
        <v>2380</v>
      </c>
      <c r="F451" t="s">
        <v>2380</v>
      </c>
      <c r="G451" t="s">
        <v>2381</v>
      </c>
      <c r="H451">
        <v>0</v>
      </c>
      <c r="I451" t="s">
        <v>2380</v>
      </c>
      <c r="J451" t="s">
        <v>2380</v>
      </c>
      <c r="K451" t="str">
        <f t="shared" ref="K451:K514" si="13">IF(B451&lt;18.5, "Underweight", IF(B451&lt;=24.9, "Healthy Weight", IF(B451&lt;=29.9, "Overweight", "Obesity")))</f>
        <v>Healthy Weight</v>
      </c>
      <c r="L451" t="str">
        <f t="shared" ref="L451:L514" si="14">IF(C451 &lt; 5.7, "Normal", IF(C451 &lt; 6.4, "Prediabetes", "Diabetes"))</f>
        <v>Normal</v>
      </c>
      <c r="M451" t="s">
        <v>10507</v>
      </c>
    </row>
    <row r="452" spans="1:13" x14ac:dyDescent="0.25">
      <c r="A452" t="s">
        <v>1921</v>
      </c>
      <c r="B452">
        <v>28.12</v>
      </c>
      <c r="C452">
        <v>4.88</v>
      </c>
      <c r="D452" t="s">
        <v>2380</v>
      </c>
      <c r="E452" t="s">
        <v>2380</v>
      </c>
      <c r="F452" t="s">
        <v>2380</v>
      </c>
      <c r="G452" t="s">
        <v>2381</v>
      </c>
      <c r="H452">
        <v>0</v>
      </c>
      <c r="I452" t="s">
        <v>2382</v>
      </c>
      <c r="J452" t="s">
        <v>2382</v>
      </c>
      <c r="K452" t="str">
        <f t="shared" si="13"/>
        <v>Overweight</v>
      </c>
      <c r="L452" t="str">
        <f t="shared" si="14"/>
        <v>Normal</v>
      </c>
      <c r="M452" t="s">
        <v>10507</v>
      </c>
    </row>
    <row r="453" spans="1:13" x14ac:dyDescent="0.25">
      <c r="A453" t="s">
        <v>1920</v>
      </c>
      <c r="B453">
        <v>23.21</v>
      </c>
      <c r="C453">
        <v>6.76</v>
      </c>
      <c r="D453" t="s">
        <v>2380</v>
      </c>
      <c r="E453" t="s">
        <v>2380</v>
      </c>
      <c r="F453" t="s">
        <v>2380</v>
      </c>
      <c r="G453" t="s">
        <v>2381</v>
      </c>
      <c r="H453">
        <v>0</v>
      </c>
      <c r="I453" t="s">
        <v>2382</v>
      </c>
      <c r="J453" t="s">
        <v>2382</v>
      </c>
      <c r="K453" t="str">
        <f t="shared" si="13"/>
        <v>Healthy Weight</v>
      </c>
      <c r="L453" t="str">
        <f t="shared" si="14"/>
        <v>Diabetes</v>
      </c>
      <c r="M453" t="s">
        <v>10506</v>
      </c>
    </row>
    <row r="454" spans="1:13" x14ac:dyDescent="0.25">
      <c r="A454" t="s">
        <v>1919</v>
      </c>
      <c r="B454">
        <v>23.98</v>
      </c>
      <c r="C454">
        <v>10.67</v>
      </c>
      <c r="D454" t="s">
        <v>2380</v>
      </c>
      <c r="E454" t="s">
        <v>2380</v>
      </c>
      <c r="F454" t="s">
        <v>2380</v>
      </c>
      <c r="G454" t="s">
        <v>2381</v>
      </c>
      <c r="H454">
        <v>0</v>
      </c>
      <c r="I454" t="s">
        <v>2380</v>
      </c>
      <c r="J454" t="s">
        <v>2380</v>
      </c>
      <c r="K454" t="str">
        <f t="shared" si="13"/>
        <v>Healthy Weight</v>
      </c>
      <c r="L454" t="str">
        <f t="shared" si="14"/>
        <v>Diabetes</v>
      </c>
      <c r="M454" t="s">
        <v>10506</v>
      </c>
    </row>
    <row r="455" spans="1:13" x14ac:dyDescent="0.25">
      <c r="A455" t="s">
        <v>1918</v>
      </c>
      <c r="B455">
        <v>30</v>
      </c>
      <c r="C455">
        <v>6.21</v>
      </c>
      <c r="D455" t="s">
        <v>2380</v>
      </c>
      <c r="E455" t="s">
        <v>2380</v>
      </c>
      <c r="F455" t="s">
        <v>2380</v>
      </c>
      <c r="G455" t="s">
        <v>2381</v>
      </c>
      <c r="H455">
        <v>0</v>
      </c>
      <c r="I455" t="s">
        <v>2382</v>
      </c>
      <c r="J455" t="s">
        <v>2382</v>
      </c>
      <c r="K455" t="str">
        <f t="shared" si="13"/>
        <v>Obesity</v>
      </c>
      <c r="L455" t="str">
        <f t="shared" si="14"/>
        <v>Prediabetes</v>
      </c>
      <c r="M455" t="s">
        <v>10508</v>
      </c>
    </row>
    <row r="456" spans="1:13" x14ac:dyDescent="0.25">
      <c r="A456" t="s">
        <v>1917</v>
      </c>
      <c r="B456">
        <v>17.350000000000001</v>
      </c>
      <c r="C456">
        <v>5.03</v>
      </c>
      <c r="D456" t="s">
        <v>2382</v>
      </c>
      <c r="E456" t="s">
        <v>2380</v>
      </c>
      <c r="F456" t="s">
        <v>2380</v>
      </c>
      <c r="G456" t="s">
        <v>2381</v>
      </c>
      <c r="H456">
        <v>0</v>
      </c>
      <c r="I456" t="s">
        <v>2382</v>
      </c>
      <c r="J456" t="s">
        <v>2382</v>
      </c>
      <c r="K456" t="str">
        <f t="shared" si="13"/>
        <v>Underweight</v>
      </c>
      <c r="L456" t="str">
        <f t="shared" si="14"/>
        <v>Normal</v>
      </c>
      <c r="M456" t="s">
        <v>10507</v>
      </c>
    </row>
    <row r="457" spans="1:13" x14ac:dyDescent="0.25">
      <c r="A457" t="s">
        <v>1916</v>
      </c>
      <c r="B457">
        <v>22.704999999999998</v>
      </c>
      <c r="C457">
        <v>5.27</v>
      </c>
      <c r="D457" t="s">
        <v>2380</v>
      </c>
      <c r="E457" t="s">
        <v>2380</v>
      </c>
      <c r="F457" t="s">
        <v>2380</v>
      </c>
      <c r="G457" t="s">
        <v>2381</v>
      </c>
      <c r="H457">
        <v>0</v>
      </c>
      <c r="I457" t="s">
        <v>2380</v>
      </c>
      <c r="J457" t="s">
        <v>2380</v>
      </c>
      <c r="K457" t="str">
        <f t="shared" si="13"/>
        <v>Healthy Weight</v>
      </c>
      <c r="L457" t="str">
        <f t="shared" si="14"/>
        <v>Normal</v>
      </c>
      <c r="M457" t="s">
        <v>10507</v>
      </c>
    </row>
    <row r="458" spans="1:13" x14ac:dyDescent="0.25">
      <c r="A458" t="s">
        <v>1915</v>
      </c>
      <c r="B458">
        <v>25.41</v>
      </c>
      <c r="C458">
        <v>10.53</v>
      </c>
      <c r="D458" t="s">
        <v>2382</v>
      </c>
      <c r="E458" t="s">
        <v>2380</v>
      </c>
      <c r="F458" t="s">
        <v>2380</v>
      </c>
      <c r="G458">
        <v>1</v>
      </c>
      <c r="H458">
        <v>1</v>
      </c>
      <c r="I458" t="s">
        <v>2382</v>
      </c>
      <c r="J458" t="s">
        <v>2382</v>
      </c>
      <c r="K458" t="str">
        <f t="shared" si="13"/>
        <v>Overweight</v>
      </c>
      <c r="L458" t="str">
        <f t="shared" si="14"/>
        <v>Diabetes</v>
      </c>
      <c r="M458" t="s">
        <v>10506</v>
      </c>
    </row>
    <row r="459" spans="1:13" x14ac:dyDescent="0.25">
      <c r="A459" t="s">
        <v>1914</v>
      </c>
      <c r="B459">
        <v>18.23</v>
      </c>
      <c r="C459">
        <v>5.78</v>
      </c>
      <c r="D459" t="s">
        <v>2380</v>
      </c>
      <c r="E459" t="s">
        <v>2380</v>
      </c>
      <c r="F459" t="s">
        <v>2383</v>
      </c>
      <c r="G459">
        <v>1</v>
      </c>
      <c r="H459">
        <v>1</v>
      </c>
      <c r="I459" t="s">
        <v>2382</v>
      </c>
      <c r="J459" t="s">
        <v>2382</v>
      </c>
      <c r="K459" t="str">
        <f t="shared" si="13"/>
        <v>Underweight</v>
      </c>
      <c r="L459" t="str">
        <f t="shared" si="14"/>
        <v>Prediabetes</v>
      </c>
      <c r="M459" t="s">
        <v>10508</v>
      </c>
    </row>
    <row r="460" spans="1:13" x14ac:dyDescent="0.25">
      <c r="A460" t="s">
        <v>1913</v>
      </c>
      <c r="B460">
        <v>24.7</v>
      </c>
      <c r="C460">
        <v>4.3600000000000003</v>
      </c>
      <c r="D460" t="s">
        <v>2380</v>
      </c>
      <c r="E460" t="s">
        <v>2380</v>
      </c>
      <c r="F460" t="s">
        <v>2383</v>
      </c>
      <c r="G460">
        <v>1</v>
      </c>
      <c r="H460">
        <v>1</v>
      </c>
      <c r="I460" t="s">
        <v>2382</v>
      </c>
      <c r="J460" t="s">
        <v>2382</v>
      </c>
      <c r="K460" t="str">
        <f t="shared" si="13"/>
        <v>Healthy Weight</v>
      </c>
      <c r="L460" t="str">
        <f t="shared" si="14"/>
        <v>Normal</v>
      </c>
      <c r="M460" t="s">
        <v>10507</v>
      </c>
    </row>
    <row r="461" spans="1:13" x14ac:dyDescent="0.25">
      <c r="A461" t="s">
        <v>1912</v>
      </c>
      <c r="B461">
        <v>37.4</v>
      </c>
      <c r="C461">
        <v>9.7200000000000006</v>
      </c>
      <c r="D461" t="s">
        <v>2382</v>
      </c>
      <c r="E461" t="s">
        <v>2380</v>
      </c>
      <c r="F461" t="s">
        <v>2383</v>
      </c>
      <c r="G461">
        <v>1</v>
      </c>
      <c r="H461">
        <v>1</v>
      </c>
      <c r="I461" t="s">
        <v>2380</v>
      </c>
      <c r="J461" t="s">
        <v>2380</v>
      </c>
      <c r="K461" t="str">
        <f t="shared" si="13"/>
        <v>Obesity</v>
      </c>
      <c r="L461" t="str">
        <f t="shared" si="14"/>
        <v>Diabetes</v>
      </c>
      <c r="M461" t="s">
        <v>10506</v>
      </c>
    </row>
    <row r="462" spans="1:13" x14ac:dyDescent="0.25">
      <c r="A462" t="s">
        <v>1911</v>
      </c>
      <c r="B462">
        <v>26.885000000000002</v>
      </c>
      <c r="C462">
        <v>5.18</v>
      </c>
      <c r="D462" t="s">
        <v>2380</v>
      </c>
      <c r="E462" t="s">
        <v>2380</v>
      </c>
      <c r="F462" t="s">
        <v>2383</v>
      </c>
      <c r="G462">
        <v>1</v>
      </c>
      <c r="H462">
        <v>1</v>
      </c>
      <c r="I462" t="s">
        <v>2382</v>
      </c>
      <c r="J462" t="s">
        <v>2382</v>
      </c>
      <c r="K462" t="str">
        <f t="shared" si="13"/>
        <v>Overweight</v>
      </c>
      <c r="L462" t="str">
        <f t="shared" si="14"/>
        <v>Normal</v>
      </c>
      <c r="M462" t="s">
        <v>10507</v>
      </c>
    </row>
    <row r="463" spans="1:13" x14ac:dyDescent="0.25">
      <c r="A463" t="s">
        <v>1910</v>
      </c>
      <c r="B463">
        <v>25.27</v>
      </c>
      <c r="C463">
        <v>5.29</v>
      </c>
      <c r="D463" t="s">
        <v>2380</v>
      </c>
      <c r="E463" t="s">
        <v>2380</v>
      </c>
      <c r="F463" t="s">
        <v>2383</v>
      </c>
      <c r="G463">
        <v>1</v>
      </c>
      <c r="H463">
        <v>1</v>
      </c>
      <c r="I463" t="s">
        <v>2382</v>
      </c>
      <c r="J463" t="s">
        <v>2382</v>
      </c>
      <c r="K463" t="str">
        <f t="shared" si="13"/>
        <v>Overweight</v>
      </c>
      <c r="L463" t="str">
        <f t="shared" si="14"/>
        <v>Normal</v>
      </c>
      <c r="M463" t="s">
        <v>10507</v>
      </c>
    </row>
    <row r="464" spans="1:13" x14ac:dyDescent="0.25">
      <c r="A464" t="s">
        <v>1909</v>
      </c>
      <c r="B464">
        <v>23.655000000000001</v>
      </c>
      <c r="C464">
        <v>4.8600000000000003</v>
      </c>
      <c r="D464" t="s">
        <v>2382</v>
      </c>
      <c r="E464" t="s">
        <v>2380</v>
      </c>
      <c r="F464" t="s">
        <v>2380</v>
      </c>
      <c r="G464" t="s">
        <v>2381</v>
      </c>
      <c r="H464">
        <v>0</v>
      </c>
      <c r="I464" t="s">
        <v>2382</v>
      </c>
      <c r="J464" t="s">
        <v>2382</v>
      </c>
      <c r="K464" t="str">
        <f t="shared" si="13"/>
        <v>Healthy Weight</v>
      </c>
      <c r="L464" t="str">
        <f t="shared" si="14"/>
        <v>Normal</v>
      </c>
      <c r="M464" t="s">
        <v>10507</v>
      </c>
    </row>
    <row r="465" spans="1:13" x14ac:dyDescent="0.25">
      <c r="A465" t="s">
        <v>1908</v>
      </c>
      <c r="B465">
        <v>55.05</v>
      </c>
      <c r="C465">
        <v>7.66</v>
      </c>
      <c r="D465" t="s">
        <v>2380</v>
      </c>
      <c r="E465" t="s">
        <v>2380</v>
      </c>
      <c r="F465" t="s">
        <v>2380</v>
      </c>
      <c r="G465" t="s">
        <v>2381</v>
      </c>
      <c r="H465">
        <v>0</v>
      </c>
      <c r="I465" t="s">
        <v>2380</v>
      </c>
      <c r="J465" t="s">
        <v>2380</v>
      </c>
      <c r="K465" t="str">
        <f t="shared" si="13"/>
        <v>Obesity</v>
      </c>
      <c r="L465" t="str">
        <f t="shared" si="14"/>
        <v>Diabetes</v>
      </c>
      <c r="M465" t="s">
        <v>10506</v>
      </c>
    </row>
    <row r="466" spans="1:13" x14ac:dyDescent="0.25">
      <c r="A466" t="s">
        <v>1907</v>
      </c>
      <c r="B466">
        <v>24.89</v>
      </c>
      <c r="C466">
        <v>6.1</v>
      </c>
      <c r="D466" t="s">
        <v>2382</v>
      </c>
      <c r="E466" t="s">
        <v>2380</v>
      </c>
      <c r="F466" t="s">
        <v>2383</v>
      </c>
      <c r="G466">
        <v>1</v>
      </c>
      <c r="H466">
        <v>1</v>
      </c>
      <c r="I466" t="s">
        <v>2382</v>
      </c>
      <c r="J466" t="s">
        <v>2382</v>
      </c>
      <c r="K466" t="str">
        <f t="shared" si="13"/>
        <v>Healthy Weight</v>
      </c>
      <c r="L466" t="str">
        <f t="shared" si="14"/>
        <v>Prediabetes</v>
      </c>
      <c r="M466" t="s">
        <v>10508</v>
      </c>
    </row>
    <row r="467" spans="1:13" x14ac:dyDescent="0.25">
      <c r="A467" t="s">
        <v>1906</v>
      </c>
      <c r="B467">
        <v>18.715</v>
      </c>
      <c r="C467">
        <v>4.4400000000000004</v>
      </c>
      <c r="D467" t="s">
        <v>2380</v>
      </c>
      <c r="E467" t="s">
        <v>2380</v>
      </c>
      <c r="F467" t="s">
        <v>2380</v>
      </c>
      <c r="G467" t="s">
        <v>2381</v>
      </c>
      <c r="H467">
        <v>0</v>
      </c>
      <c r="I467" t="s">
        <v>2380</v>
      </c>
      <c r="J467" t="s">
        <v>2380</v>
      </c>
      <c r="K467" t="str">
        <f t="shared" si="13"/>
        <v>Healthy Weight</v>
      </c>
      <c r="L467" t="str">
        <f t="shared" si="14"/>
        <v>Normal</v>
      </c>
      <c r="M467" t="s">
        <v>10507</v>
      </c>
    </row>
    <row r="468" spans="1:13" x14ac:dyDescent="0.25">
      <c r="A468" t="s">
        <v>1905</v>
      </c>
      <c r="B468">
        <v>28.12</v>
      </c>
      <c r="C468">
        <v>6.15</v>
      </c>
      <c r="D468" t="s">
        <v>2380</v>
      </c>
      <c r="E468" t="s">
        <v>2380</v>
      </c>
      <c r="F468" t="s">
        <v>2380</v>
      </c>
      <c r="G468" t="s">
        <v>2381</v>
      </c>
      <c r="H468">
        <v>0</v>
      </c>
      <c r="I468" t="s">
        <v>2382</v>
      </c>
      <c r="J468" t="s">
        <v>2382</v>
      </c>
      <c r="K468" t="str">
        <f t="shared" si="13"/>
        <v>Overweight</v>
      </c>
      <c r="L468" t="str">
        <f t="shared" si="14"/>
        <v>Prediabetes</v>
      </c>
      <c r="M468" t="s">
        <v>10508</v>
      </c>
    </row>
    <row r="469" spans="1:13" x14ac:dyDescent="0.25">
      <c r="A469" t="s">
        <v>1904</v>
      </c>
      <c r="B469">
        <v>26.6</v>
      </c>
      <c r="C469">
        <v>4.53</v>
      </c>
      <c r="D469" t="s">
        <v>2380</v>
      </c>
      <c r="E469" t="s">
        <v>2380</v>
      </c>
      <c r="F469" t="s">
        <v>2380</v>
      </c>
      <c r="G469" t="s">
        <v>2381</v>
      </c>
      <c r="H469">
        <v>0</v>
      </c>
      <c r="I469" t="s">
        <v>2382</v>
      </c>
      <c r="J469" t="s">
        <v>2382</v>
      </c>
      <c r="K469" t="str">
        <f t="shared" si="13"/>
        <v>Overweight</v>
      </c>
      <c r="L469" t="str">
        <f t="shared" si="14"/>
        <v>Normal</v>
      </c>
      <c r="M469" t="s">
        <v>10507</v>
      </c>
    </row>
    <row r="470" spans="1:13" x14ac:dyDescent="0.25">
      <c r="A470" t="s">
        <v>1903</v>
      </c>
      <c r="B470">
        <v>30.114999999999998</v>
      </c>
      <c r="C470">
        <v>5.48</v>
      </c>
      <c r="D470" t="s">
        <v>2380</v>
      </c>
      <c r="E470" t="s">
        <v>2382</v>
      </c>
      <c r="F470" t="s">
        <v>2380</v>
      </c>
      <c r="G470">
        <v>1</v>
      </c>
      <c r="H470">
        <v>1</v>
      </c>
      <c r="I470" t="s">
        <v>2380</v>
      </c>
      <c r="J470" t="s">
        <v>2380</v>
      </c>
      <c r="K470" t="str">
        <f t="shared" si="13"/>
        <v>Obesity</v>
      </c>
      <c r="L470" t="str">
        <f t="shared" si="14"/>
        <v>Normal</v>
      </c>
      <c r="M470" t="s">
        <v>10507</v>
      </c>
    </row>
    <row r="471" spans="1:13" x14ac:dyDescent="0.25">
      <c r="A471" t="s">
        <v>1902</v>
      </c>
      <c r="B471">
        <v>24.605</v>
      </c>
      <c r="C471">
        <v>5.48</v>
      </c>
      <c r="D471" t="s">
        <v>2380</v>
      </c>
      <c r="E471" t="s">
        <v>2380</v>
      </c>
      <c r="F471" t="s">
        <v>2380</v>
      </c>
      <c r="G471" t="s">
        <v>2381</v>
      </c>
      <c r="H471">
        <v>0</v>
      </c>
      <c r="I471" t="s">
        <v>2382</v>
      </c>
      <c r="J471" t="s">
        <v>2382</v>
      </c>
      <c r="K471" t="str">
        <f t="shared" si="13"/>
        <v>Healthy Weight</v>
      </c>
      <c r="L471" t="str">
        <f t="shared" si="14"/>
        <v>Normal</v>
      </c>
      <c r="M471" t="s">
        <v>10507</v>
      </c>
    </row>
    <row r="472" spans="1:13" x14ac:dyDescent="0.25">
      <c r="A472" t="s">
        <v>1901</v>
      </c>
      <c r="B472">
        <v>29.6</v>
      </c>
      <c r="C472">
        <v>8.1</v>
      </c>
      <c r="D472" t="s">
        <v>2380</v>
      </c>
      <c r="E472" t="s">
        <v>2380</v>
      </c>
      <c r="F472" t="s">
        <v>2380</v>
      </c>
      <c r="G472" t="s">
        <v>2381</v>
      </c>
      <c r="H472">
        <v>0</v>
      </c>
      <c r="I472" t="s">
        <v>2380</v>
      </c>
      <c r="J472" t="s">
        <v>2380</v>
      </c>
      <c r="K472" t="str">
        <f t="shared" si="13"/>
        <v>Overweight</v>
      </c>
      <c r="L472" t="str">
        <f t="shared" si="14"/>
        <v>Diabetes</v>
      </c>
      <c r="M472" t="s">
        <v>10506</v>
      </c>
    </row>
    <row r="473" spans="1:13" x14ac:dyDescent="0.25">
      <c r="A473" t="s">
        <v>1900</v>
      </c>
      <c r="B473">
        <v>24.42</v>
      </c>
      <c r="C473">
        <v>7.16</v>
      </c>
      <c r="D473" t="s">
        <v>2380</v>
      </c>
      <c r="E473" t="s">
        <v>2380</v>
      </c>
      <c r="F473" t="s">
        <v>2380</v>
      </c>
      <c r="G473" t="s">
        <v>2381</v>
      </c>
      <c r="H473">
        <v>0</v>
      </c>
      <c r="I473" t="s">
        <v>2382</v>
      </c>
      <c r="J473" t="s">
        <v>2382</v>
      </c>
      <c r="K473" t="str">
        <f t="shared" si="13"/>
        <v>Healthy Weight</v>
      </c>
      <c r="L473" t="str">
        <f t="shared" si="14"/>
        <v>Diabetes</v>
      </c>
      <c r="M473" t="s">
        <v>10506</v>
      </c>
    </row>
    <row r="474" spans="1:13" x14ac:dyDescent="0.25">
      <c r="A474" t="s">
        <v>1899</v>
      </c>
      <c r="B474">
        <v>20.9</v>
      </c>
      <c r="C474">
        <v>4.55</v>
      </c>
      <c r="D474" t="s">
        <v>2382</v>
      </c>
      <c r="E474" t="s">
        <v>2380</v>
      </c>
      <c r="F474" t="s">
        <v>2383</v>
      </c>
      <c r="G474">
        <v>1</v>
      </c>
      <c r="H474">
        <v>1</v>
      </c>
      <c r="I474" t="s">
        <v>2382</v>
      </c>
      <c r="J474" t="s">
        <v>2382</v>
      </c>
      <c r="K474" t="str">
        <f t="shared" si="13"/>
        <v>Healthy Weight</v>
      </c>
      <c r="L474" t="str">
        <f t="shared" si="14"/>
        <v>Normal</v>
      </c>
      <c r="M474" t="s">
        <v>10507</v>
      </c>
    </row>
    <row r="475" spans="1:13" x14ac:dyDescent="0.25">
      <c r="A475" t="s">
        <v>1898</v>
      </c>
      <c r="B475">
        <v>22.895</v>
      </c>
      <c r="C475">
        <v>6.03</v>
      </c>
      <c r="D475" t="s">
        <v>2380</v>
      </c>
      <c r="E475" t="s">
        <v>2380</v>
      </c>
      <c r="F475" t="s">
        <v>2380</v>
      </c>
      <c r="G475" t="s">
        <v>2381</v>
      </c>
      <c r="H475">
        <v>0</v>
      </c>
      <c r="I475" t="s">
        <v>2382</v>
      </c>
      <c r="J475" t="s">
        <v>2382</v>
      </c>
      <c r="K475" t="str">
        <f t="shared" si="13"/>
        <v>Healthy Weight</v>
      </c>
      <c r="L475" t="str">
        <f t="shared" si="14"/>
        <v>Prediabetes</v>
      </c>
      <c r="M475" t="s">
        <v>10508</v>
      </c>
    </row>
    <row r="476" spans="1:13" x14ac:dyDescent="0.25">
      <c r="A476" t="s">
        <v>1897</v>
      </c>
      <c r="B476">
        <v>28.3</v>
      </c>
      <c r="C476">
        <v>5.47</v>
      </c>
      <c r="D476" t="s">
        <v>2382</v>
      </c>
      <c r="E476" t="s">
        <v>2380</v>
      </c>
      <c r="F476" t="s">
        <v>2383</v>
      </c>
      <c r="G476">
        <v>1</v>
      </c>
      <c r="H476">
        <v>1</v>
      </c>
      <c r="I476" t="s">
        <v>2382</v>
      </c>
      <c r="J476" t="s">
        <v>2382</v>
      </c>
      <c r="K476" t="str">
        <f t="shared" si="13"/>
        <v>Overweight</v>
      </c>
      <c r="L476" t="str">
        <f t="shared" si="14"/>
        <v>Normal</v>
      </c>
      <c r="M476" t="s">
        <v>10507</v>
      </c>
    </row>
    <row r="477" spans="1:13" x14ac:dyDescent="0.25">
      <c r="A477" t="s">
        <v>1895</v>
      </c>
      <c r="B477">
        <v>54.3</v>
      </c>
      <c r="C477">
        <v>4.1500000000000004</v>
      </c>
      <c r="D477" t="s">
        <v>2382</v>
      </c>
      <c r="E477" t="s">
        <v>2380</v>
      </c>
      <c r="F477" t="s">
        <v>2380</v>
      </c>
      <c r="G477">
        <v>1</v>
      </c>
      <c r="H477">
        <v>1</v>
      </c>
      <c r="I477" t="s">
        <v>2380</v>
      </c>
      <c r="J477" t="s">
        <v>2380</v>
      </c>
      <c r="K477" t="str">
        <f t="shared" si="13"/>
        <v>Obesity</v>
      </c>
      <c r="L477" t="str">
        <f t="shared" si="14"/>
        <v>Normal</v>
      </c>
      <c r="M477" t="s">
        <v>10507</v>
      </c>
    </row>
    <row r="478" spans="1:13" x14ac:dyDescent="0.25">
      <c r="A478" t="s">
        <v>1894</v>
      </c>
      <c r="B478">
        <v>33.344999999999999</v>
      </c>
      <c r="C478">
        <v>11.32</v>
      </c>
      <c r="D478" t="s">
        <v>2382</v>
      </c>
      <c r="E478" t="s">
        <v>2380</v>
      </c>
      <c r="F478" t="s">
        <v>2380</v>
      </c>
      <c r="G478">
        <v>1</v>
      </c>
      <c r="H478">
        <v>1</v>
      </c>
      <c r="I478" t="s">
        <v>2380</v>
      </c>
      <c r="J478" t="s">
        <v>2380</v>
      </c>
      <c r="K478" t="str">
        <f t="shared" si="13"/>
        <v>Obesity</v>
      </c>
      <c r="L478" t="str">
        <f t="shared" si="14"/>
        <v>Diabetes</v>
      </c>
      <c r="M478" t="s">
        <v>10506</v>
      </c>
    </row>
    <row r="479" spans="1:13" x14ac:dyDescent="0.25">
      <c r="A479" t="s">
        <v>1893</v>
      </c>
      <c r="B479">
        <v>33</v>
      </c>
      <c r="C479">
        <v>9.51</v>
      </c>
      <c r="D479" t="s">
        <v>2382</v>
      </c>
      <c r="E479" t="s">
        <v>2380</v>
      </c>
      <c r="F479" t="s">
        <v>2380</v>
      </c>
      <c r="G479" t="s">
        <v>2381</v>
      </c>
      <c r="H479">
        <v>0</v>
      </c>
      <c r="I479" t="s">
        <v>2380</v>
      </c>
      <c r="J479" t="s">
        <v>2380</v>
      </c>
      <c r="K479" t="str">
        <f t="shared" si="13"/>
        <v>Obesity</v>
      </c>
      <c r="L479" t="str">
        <f t="shared" si="14"/>
        <v>Diabetes</v>
      </c>
      <c r="M479" t="s">
        <v>10506</v>
      </c>
    </row>
    <row r="480" spans="1:13" x14ac:dyDescent="0.25">
      <c r="A480" t="s">
        <v>1892</v>
      </c>
      <c r="B480">
        <v>28.024999999999999</v>
      </c>
      <c r="C480">
        <v>7.67</v>
      </c>
      <c r="D480" t="s">
        <v>2382</v>
      </c>
      <c r="E480" t="s">
        <v>2380</v>
      </c>
      <c r="F480" t="s">
        <v>2380</v>
      </c>
      <c r="G480">
        <v>1</v>
      </c>
      <c r="H480">
        <v>1</v>
      </c>
      <c r="I480" t="s">
        <v>2382</v>
      </c>
      <c r="J480" t="s">
        <v>2382</v>
      </c>
      <c r="K480" t="str">
        <f t="shared" si="13"/>
        <v>Overweight</v>
      </c>
      <c r="L480" t="str">
        <f t="shared" si="14"/>
        <v>Diabetes</v>
      </c>
      <c r="M480" t="s">
        <v>10506</v>
      </c>
    </row>
    <row r="481" spans="1:13" x14ac:dyDescent="0.25">
      <c r="A481" t="s">
        <v>1891</v>
      </c>
      <c r="B481">
        <v>28.69</v>
      </c>
      <c r="C481">
        <v>6.23</v>
      </c>
      <c r="D481" t="s">
        <v>2380</v>
      </c>
      <c r="E481" t="s">
        <v>2380</v>
      </c>
      <c r="F481" t="s">
        <v>2380</v>
      </c>
      <c r="G481">
        <v>1</v>
      </c>
      <c r="H481">
        <v>1</v>
      </c>
      <c r="I481" t="s">
        <v>2382</v>
      </c>
      <c r="J481" t="s">
        <v>2382</v>
      </c>
      <c r="K481" t="str">
        <f t="shared" si="13"/>
        <v>Overweight</v>
      </c>
      <c r="L481" t="str">
        <f t="shared" si="14"/>
        <v>Prediabetes</v>
      </c>
      <c r="M481" t="s">
        <v>10508</v>
      </c>
    </row>
    <row r="482" spans="1:13" x14ac:dyDescent="0.25">
      <c r="A482" t="s">
        <v>1890</v>
      </c>
      <c r="B482">
        <v>40.28</v>
      </c>
      <c r="C482">
        <v>8.9</v>
      </c>
      <c r="D482" t="s">
        <v>2380</v>
      </c>
      <c r="E482" t="s">
        <v>2380</v>
      </c>
      <c r="F482" t="s">
        <v>2380</v>
      </c>
      <c r="G482" t="s">
        <v>2381</v>
      </c>
      <c r="H482">
        <v>0</v>
      </c>
      <c r="I482" t="s">
        <v>2380</v>
      </c>
      <c r="J482" t="s">
        <v>2380</v>
      </c>
      <c r="K482" t="str">
        <f t="shared" si="13"/>
        <v>Obesity</v>
      </c>
      <c r="L482" t="str">
        <f t="shared" si="14"/>
        <v>Diabetes</v>
      </c>
      <c r="M482" t="s">
        <v>10506</v>
      </c>
    </row>
    <row r="483" spans="1:13" x14ac:dyDescent="0.25">
      <c r="A483" t="s">
        <v>1889</v>
      </c>
      <c r="B483">
        <v>37.299999999999997</v>
      </c>
      <c r="C483">
        <v>7.79</v>
      </c>
      <c r="D483" t="s">
        <v>2382</v>
      </c>
      <c r="E483" t="s">
        <v>2380</v>
      </c>
      <c r="F483" t="s">
        <v>2380</v>
      </c>
      <c r="G483" t="s">
        <v>2381</v>
      </c>
      <c r="H483">
        <v>0</v>
      </c>
      <c r="I483" t="s">
        <v>2380</v>
      </c>
      <c r="J483" t="s">
        <v>2380</v>
      </c>
      <c r="K483" t="str">
        <f t="shared" si="13"/>
        <v>Obesity</v>
      </c>
      <c r="L483" t="str">
        <f t="shared" si="14"/>
        <v>Diabetes</v>
      </c>
      <c r="M483" t="s">
        <v>10506</v>
      </c>
    </row>
    <row r="484" spans="1:13" x14ac:dyDescent="0.25">
      <c r="A484" t="s">
        <v>1888</v>
      </c>
      <c r="B484">
        <v>54.47</v>
      </c>
      <c r="C484">
        <v>4.49</v>
      </c>
      <c r="D484" t="s">
        <v>2382</v>
      </c>
      <c r="E484" t="s">
        <v>2380</v>
      </c>
      <c r="F484" t="s">
        <v>2380</v>
      </c>
      <c r="G484">
        <v>2</v>
      </c>
      <c r="H484">
        <v>2</v>
      </c>
      <c r="I484" t="s">
        <v>2380</v>
      </c>
      <c r="J484" t="s">
        <v>2380</v>
      </c>
      <c r="K484" t="str">
        <f t="shared" si="13"/>
        <v>Obesity</v>
      </c>
      <c r="L484" t="str">
        <f t="shared" si="14"/>
        <v>Normal</v>
      </c>
      <c r="M484" t="s">
        <v>10507</v>
      </c>
    </row>
    <row r="485" spans="1:13" x14ac:dyDescent="0.25">
      <c r="A485" t="s">
        <v>1887</v>
      </c>
      <c r="B485">
        <v>38.06</v>
      </c>
      <c r="C485">
        <v>5.24</v>
      </c>
      <c r="D485" t="s">
        <v>2382</v>
      </c>
      <c r="E485" t="s">
        <v>2380</v>
      </c>
      <c r="F485" t="s">
        <v>2383</v>
      </c>
      <c r="G485">
        <v>1</v>
      </c>
      <c r="H485">
        <v>1</v>
      </c>
      <c r="I485" t="s">
        <v>2380</v>
      </c>
      <c r="J485" t="s">
        <v>2380</v>
      </c>
      <c r="K485" t="str">
        <f t="shared" si="13"/>
        <v>Obesity</v>
      </c>
      <c r="L485" t="str">
        <f t="shared" si="14"/>
        <v>Normal</v>
      </c>
      <c r="M485" t="s">
        <v>10507</v>
      </c>
    </row>
    <row r="486" spans="1:13" x14ac:dyDescent="0.25">
      <c r="A486" t="s">
        <v>1886</v>
      </c>
      <c r="B486">
        <v>51.47</v>
      </c>
      <c r="C486">
        <v>9.6</v>
      </c>
      <c r="D486" t="s">
        <v>2380</v>
      </c>
      <c r="E486" t="s">
        <v>2380</v>
      </c>
      <c r="F486" t="s">
        <v>2380</v>
      </c>
      <c r="G486" t="s">
        <v>2381</v>
      </c>
      <c r="H486">
        <v>0</v>
      </c>
      <c r="I486" t="s">
        <v>2380</v>
      </c>
      <c r="J486" t="s">
        <v>2380</v>
      </c>
      <c r="K486" t="str">
        <f t="shared" si="13"/>
        <v>Obesity</v>
      </c>
      <c r="L486" t="str">
        <f t="shared" si="14"/>
        <v>Diabetes</v>
      </c>
      <c r="M486" t="s">
        <v>10506</v>
      </c>
    </row>
    <row r="487" spans="1:13" x14ac:dyDescent="0.25">
      <c r="A487" t="s">
        <v>1885</v>
      </c>
      <c r="B487">
        <v>29.8</v>
      </c>
      <c r="C487">
        <v>5.78</v>
      </c>
      <c r="D487" t="s">
        <v>2382</v>
      </c>
      <c r="E487" t="s">
        <v>2380</v>
      </c>
      <c r="F487" t="s">
        <v>2380</v>
      </c>
      <c r="G487" t="s">
        <v>2381</v>
      </c>
      <c r="H487">
        <v>0</v>
      </c>
      <c r="I487" t="s">
        <v>2380</v>
      </c>
      <c r="J487" t="s">
        <v>2380</v>
      </c>
      <c r="K487" t="str">
        <f t="shared" si="13"/>
        <v>Overweight</v>
      </c>
      <c r="L487" t="str">
        <f t="shared" si="14"/>
        <v>Prediabetes</v>
      </c>
      <c r="M487" t="s">
        <v>10508</v>
      </c>
    </row>
    <row r="488" spans="1:13" x14ac:dyDescent="0.25">
      <c r="A488" t="s">
        <v>1884</v>
      </c>
      <c r="B488">
        <v>49.77</v>
      </c>
      <c r="C488">
        <v>7.02</v>
      </c>
      <c r="D488" t="s">
        <v>2380</v>
      </c>
      <c r="E488" t="s">
        <v>2380</v>
      </c>
      <c r="F488" t="s">
        <v>2380</v>
      </c>
      <c r="G488" t="s">
        <v>2381</v>
      </c>
      <c r="H488">
        <v>0</v>
      </c>
      <c r="I488" t="s">
        <v>2380</v>
      </c>
      <c r="J488" t="s">
        <v>2380</v>
      </c>
      <c r="K488" t="str">
        <f t="shared" si="13"/>
        <v>Obesity</v>
      </c>
      <c r="L488" t="str">
        <f t="shared" si="14"/>
        <v>Diabetes</v>
      </c>
      <c r="M488" t="s">
        <v>10506</v>
      </c>
    </row>
    <row r="489" spans="1:13" x14ac:dyDescent="0.25">
      <c r="A489" t="s">
        <v>1883</v>
      </c>
      <c r="B489">
        <v>25.555</v>
      </c>
      <c r="C489">
        <v>4.09</v>
      </c>
      <c r="D489" t="s">
        <v>2382</v>
      </c>
      <c r="E489" t="s">
        <v>2380</v>
      </c>
      <c r="F489" t="s">
        <v>2380</v>
      </c>
      <c r="G489" t="s">
        <v>2381</v>
      </c>
      <c r="H489">
        <v>0</v>
      </c>
      <c r="I489" t="s">
        <v>2382</v>
      </c>
      <c r="J489" t="s">
        <v>2382</v>
      </c>
      <c r="K489" t="str">
        <f t="shared" si="13"/>
        <v>Overweight</v>
      </c>
      <c r="L489" t="str">
        <f t="shared" si="14"/>
        <v>Normal</v>
      </c>
      <c r="M489" t="s">
        <v>10507</v>
      </c>
    </row>
    <row r="490" spans="1:13" x14ac:dyDescent="0.25">
      <c r="A490" t="s">
        <v>1882</v>
      </c>
      <c r="B490">
        <v>29.64</v>
      </c>
      <c r="C490">
        <v>4.93</v>
      </c>
      <c r="D490" t="s">
        <v>2380</v>
      </c>
      <c r="E490" t="s">
        <v>2380</v>
      </c>
      <c r="F490" t="s">
        <v>2383</v>
      </c>
      <c r="G490">
        <v>1</v>
      </c>
      <c r="H490">
        <v>1</v>
      </c>
      <c r="I490" t="s">
        <v>2380</v>
      </c>
      <c r="J490" t="s">
        <v>2380</v>
      </c>
      <c r="K490" t="str">
        <f t="shared" si="13"/>
        <v>Overweight</v>
      </c>
      <c r="L490" t="str">
        <f t="shared" si="14"/>
        <v>Normal</v>
      </c>
      <c r="M490" t="s">
        <v>10507</v>
      </c>
    </row>
    <row r="491" spans="1:13" x14ac:dyDescent="0.25">
      <c r="A491" t="s">
        <v>1881</v>
      </c>
      <c r="B491">
        <v>53.93</v>
      </c>
      <c r="C491">
        <v>5.34</v>
      </c>
      <c r="D491" t="s">
        <v>2382</v>
      </c>
      <c r="E491" t="s">
        <v>2380</v>
      </c>
      <c r="F491" t="s">
        <v>2380</v>
      </c>
      <c r="G491">
        <v>2</v>
      </c>
      <c r="H491">
        <v>2</v>
      </c>
      <c r="I491" t="s">
        <v>2380</v>
      </c>
      <c r="J491" t="s">
        <v>2380</v>
      </c>
      <c r="K491" t="str">
        <f t="shared" si="13"/>
        <v>Obesity</v>
      </c>
      <c r="L491" t="str">
        <f t="shared" si="14"/>
        <v>Normal</v>
      </c>
      <c r="M491" t="s">
        <v>10507</v>
      </c>
    </row>
    <row r="492" spans="1:13" x14ac:dyDescent="0.25">
      <c r="A492" t="s">
        <v>1880</v>
      </c>
      <c r="B492">
        <v>28.024999999999999</v>
      </c>
      <c r="C492">
        <v>5.65</v>
      </c>
      <c r="D492" t="s">
        <v>2380</v>
      </c>
      <c r="E492" t="s">
        <v>2380</v>
      </c>
      <c r="F492" t="s">
        <v>2380</v>
      </c>
      <c r="G492">
        <v>1</v>
      </c>
      <c r="H492">
        <v>1</v>
      </c>
      <c r="I492" t="s">
        <v>2382</v>
      </c>
      <c r="J492" t="s">
        <v>2382</v>
      </c>
      <c r="K492" t="str">
        <f t="shared" si="13"/>
        <v>Overweight</v>
      </c>
      <c r="L492" t="str">
        <f t="shared" si="14"/>
        <v>Normal</v>
      </c>
      <c r="M492" t="s">
        <v>10507</v>
      </c>
    </row>
    <row r="493" spans="1:13" x14ac:dyDescent="0.25">
      <c r="A493" t="s">
        <v>1879</v>
      </c>
      <c r="B493">
        <v>27.5</v>
      </c>
      <c r="C493">
        <v>4.49</v>
      </c>
      <c r="D493" t="s">
        <v>2380</v>
      </c>
      <c r="E493" t="s">
        <v>2380</v>
      </c>
      <c r="F493" t="s">
        <v>2380</v>
      </c>
      <c r="G493" t="s">
        <v>2381</v>
      </c>
      <c r="H493">
        <v>0</v>
      </c>
      <c r="I493" t="s">
        <v>2380</v>
      </c>
      <c r="J493" t="s">
        <v>2380</v>
      </c>
      <c r="K493" t="str">
        <f t="shared" si="13"/>
        <v>Overweight</v>
      </c>
      <c r="L493" t="str">
        <f t="shared" si="14"/>
        <v>Normal</v>
      </c>
      <c r="M493" t="s">
        <v>10507</v>
      </c>
    </row>
    <row r="494" spans="1:13" x14ac:dyDescent="0.25">
      <c r="A494" t="s">
        <v>1878</v>
      </c>
      <c r="B494">
        <v>21.8</v>
      </c>
      <c r="C494">
        <v>10.55</v>
      </c>
      <c r="D494" t="s">
        <v>2380</v>
      </c>
      <c r="E494" t="s">
        <v>2380</v>
      </c>
      <c r="F494" t="s">
        <v>2380</v>
      </c>
      <c r="G494" t="s">
        <v>2381</v>
      </c>
      <c r="H494">
        <v>0</v>
      </c>
      <c r="I494" t="s">
        <v>2382</v>
      </c>
      <c r="J494" t="s">
        <v>2382</v>
      </c>
      <c r="K494" t="str">
        <f t="shared" si="13"/>
        <v>Healthy Weight</v>
      </c>
      <c r="L494" t="str">
        <f t="shared" si="14"/>
        <v>Diabetes</v>
      </c>
      <c r="M494" t="s">
        <v>10506</v>
      </c>
    </row>
    <row r="495" spans="1:13" x14ac:dyDescent="0.25">
      <c r="A495" t="s">
        <v>1877</v>
      </c>
      <c r="B495">
        <v>26.41</v>
      </c>
      <c r="C495">
        <v>4.92</v>
      </c>
      <c r="D495" t="s">
        <v>2382</v>
      </c>
      <c r="E495" t="s">
        <v>2380</v>
      </c>
      <c r="F495" t="s">
        <v>2383</v>
      </c>
      <c r="G495">
        <v>1</v>
      </c>
      <c r="H495">
        <v>1</v>
      </c>
      <c r="I495" t="s">
        <v>2382</v>
      </c>
      <c r="J495" t="s">
        <v>2382</v>
      </c>
      <c r="K495" t="str">
        <f t="shared" si="13"/>
        <v>Overweight</v>
      </c>
      <c r="L495" t="str">
        <f t="shared" si="14"/>
        <v>Normal</v>
      </c>
      <c r="M495" t="s">
        <v>10507</v>
      </c>
    </row>
    <row r="496" spans="1:13" x14ac:dyDescent="0.25">
      <c r="A496" t="s">
        <v>1876</v>
      </c>
      <c r="B496">
        <v>27.835000000000001</v>
      </c>
      <c r="C496">
        <v>5.9</v>
      </c>
      <c r="D496" t="s">
        <v>2382</v>
      </c>
      <c r="E496" t="s">
        <v>2380</v>
      </c>
      <c r="F496" t="s">
        <v>2380</v>
      </c>
      <c r="G496">
        <v>1</v>
      </c>
      <c r="H496">
        <v>1</v>
      </c>
      <c r="I496" t="s">
        <v>2382</v>
      </c>
      <c r="J496" t="s">
        <v>2382</v>
      </c>
      <c r="K496" t="str">
        <f t="shared" si="13"/>
        <v>Overweight</v>
      </c>
      <c r="L496" t="str">
        <f t="shared" si="14"/>
        <v>Prediabetes</v>
      </c>
      <c r="M496" t="s">
        <v>10508</v>
      </c>
    </row>
    <row r="497" spans="1:13" x14ac:dyDescent="0.25">
      <c r="A497" t="s">
        <v>1875</v>
      </c>
      <c r="B497">
        <v>51.74</v>
      </c>
      <c r="C497">
        <v>4.9800000000000004</v>
      </c>
      <c r="D497" t="s">
        <v>2382</v>
      </c>
      <c r="E497" t="s">
        <v>2380</v>
      </c>
      <c r="F497" t="s">
        <v>2380</v>
      </c>
      <c r="G497">
        <v>2</v>
      </c>
      <c r="H497">
        <v>2</v>
      </c>
      <c r="I497" t="s">
        <v>2380</v>
      </c>
      <c r="J497" t="s">
        <v>2380</v>
      </c>
      <c r="K497" t="str">
        <f t="shared" si="13"/>
        <v>Obesity</v>
      </c>
      <c r="L497" t="str">
        <f t="shared" si="14"/>
        <v>Normal</v>
      </c>
      <c r="M497" t="s">
        <v>10507</v>
      </c>
    </row>
    <row r="498" spans="1:13" x14ac:dyDescent="0.25">
      <c r="A498" t="s">
        <v>1874</v>
      </c>
      <c r="B498">
        <v>23.37</v>
      </c>
      <c r="C498">
        <v>5.8</v>
      </c>
      <c r="D498" t="s">
        <v>2380</v>
      </c>
      <c r="E498" t="s">
        <v>2380</v>
      </c>
      <c r="F498" t="s">
        <v>2380</v>
      </c>
      <c r="G498" t="s">
        <v>2381</v>
      </c>
      <c r="H498">
        <v>0</v>
      </c>
      <c r="I498" t="s">
        <v>2382</v>
      </c>
      <c r="J498" t="s">
        <v>2382</v>
      </c>
      <c r="K498" t="str">
        <f t="shared" si="13"/>
        <v>Healthy Weight</v>
      </c>
      <c r="L498" t="str">
        <f t="shared" si="14"/>
        <v>Prediabetes</v>
      </c>
      <c r="M498" t="s">
        <v>10508</v>
      </c>
    </row>
    <row r="499" spans="1:13" x14ac:dyDescent="0.25">
      <c r="A499" t="s">
        <v>1873</v>
      </c>
      <c r="B499">
        <v>29.7</v>
      </c>
      <c r="C499">
        <v>6.21</v>
      </c>
      <c r="D499" t="s">
        <v>2382</v>
      </c>
      <c r="E499" t="s">
        <v>2380</v>
      </c>
      <c r="F499" t="s">
        <v>2383</v>
      </c>
      <c r="G499">
        <v>1</v>
      </c>
      <c r="H499">
        <v>1</v>
      </c>
      <c r="I499" t="s">
        <v>2382</v>
      </c>
      <c r="J499" t="s">
        <v>2382</v>
      </c>
      <c r="K499" t="str">
        <f t="shared" si="13"/>
        <v>Overweight</v>
      </c>
      <c r="L499" t="str">
        <f t="shared" si="14"/>
        <v>Prediabetes</v>
      </c>
      <c r="M499" t="s">
        <v>10508</v>
      </c>
    </row>
    <row r="500" spans="1:13" x14ac:dyDescent="0.25">
      <c r="A500" t="s">
        <v>1872</v>
      </c>
      <c r="B500">
        <v>20.045000000000002</v>
      </c>
      <c r="C500">
        <v>6.17</v>
      </c>
      <c r="D500" t="s">
        <v>2380</v>
      </c>
      <c r="E500" t="s">
        <v>2380</v>
      </c>
      <c r="F500" t="s">
        <v>2383</v>
      </c>
      <c r="G500">
        <v>1</v>
      </c>
      <c r="H500">
        <v>1</v>
      </c>
      <c r="I500" t="s">
        <v>2382</v>
      </c>
      <c r="J500" t="s">
        <v>2382</v>
      </c>
      <c r="K500" t="str">
        <f t="shared" si="13"/>
        <v>Healthy Weight</v>
      </c>
      <c r="L500" t="str">
        <f t="shared" si="14"/>
        <v>Prediabetes</v>
      </c>
      <c r="M500" t="s">
        <v>10508</v>
      </c>
    </row>
    <row r="501" spans="1:13" x14ac:dyDescent="0.25">
      <c r="A501" t="s">
        <v>1871</v>
      </c>
      <c r="B501">
        <v>27.83</v>
      </c>
      <c r="C501">
        <v>5.36</v>
      </c>
      <c r="D501" t="s">
        <v>2380</v>
      </c>
      <c r="E501" t="s">
        <v>2380</v>
      </c>
      <c r="F501" t="s">
        <v>2380</v>
      </c>
      <c r="G501">
        <v>2</v>
      </c>
      <c r="H501">
        <v>2</v>
      </c>
      <c r="I501" t="s">
        <v>2380</v>
      </c>
      <c r="J501" t="s">
        <v>2380</v>
      </c>
      <c r="K501" t="str">
        <f t="shared" si="13"/>
        <v>Overweight</v>
      </c>
      <c r="L501" t="str">
        <f t="shared" si="14"/>
        <v>Normal</v>
      </c>
      <c r="M501" t="s">
        <v>10507</v>
      </c>
    </row>
    <row r="502" spans="1:13" x14ac:dyDescent="0.25">
      <c r="A502" t="s">
        <v>1870</v>
      </c>
      <c r="B502">
        <v>28.93</v>
      </c>
      <c r="C502">
        <v>5.2</v>
      </c>
      <c r="D502" t="s">
        <v>2380</v>
      </c>
      <c r="E502" t="s">
        <v>2380</v>
      </c>
      <c r="F502" t="s">
        <v>2380</v>
      </c>
      <c r="G502" t="s">
        <v>2381</v>
      </c>
      <c r="H502">
        <v>0</v>
      </c>
      <c r="I502" t="s">
        <v>2382</v>
      </c>
      <c r="J502" t="s">
        <v>2382</v>
      </c>
      <c r="K502" t="str">
        <f t="shared" si="13"/>
        <v>Overweight</v>
      </c>
      <c r="L502" t="str">
        <f t="shared" si="14"/>
        <v>Normal</v>
      </c>
      <c r="M502" t="s">
        <v>10507</v>
      </c>
    </row>
    <row r="503" spans="1:13" x14ac:dyDescent="0.25">
      <c r="A503" t="s">
        <v>1869</v>
      </c>
      <c r="B503">
        <v>33.82</v>
      </c>
      <c r="C503">
        <v>5.42</v>
      </c>
      <c r="D503" t="s">
        <v>2380</v>
      </c>
      <c r="E503" t="s">
        <v>2380</v>
      </c>
      <c r="F503" t="s">
        <v>2380</v>
      </c>
      <c r="G503" t="s">
        <v>2381</v>
      </c>
      <c r="H503">
        <v>0</v>
      </c>
      <c r="I503" t="s">
        <v>2380</v>
      </c>
      <c r="J503" t="s">
        <v>2380</v>
      </c>
      <c r="K503" t="str">
        <f t="shared" si="13"/>
        <v>Obesity</v>
      </c>
      <c r="L503" t="str">
        <f t="shared" si="14"/>
        <v>Normal</v>
      </c>
      <c r="M503" t="s">
        <v>10507</v>
      </c>
    </row>
    <row r="504" spans="1:13" x14ac:dyDescent="0.25">
      <c r="A504" t="s">
        <v>1868</v>
      </c>
      <c r="B504">
        <v>20.234999999999999</v>
      </c>
      <c r="C504">
        <v>6.84</v>
      </c>
      <c r="D504" t="s">
        <v>2380</v>
      </c>
      <c r="E504" t="s">
        <v>2380</v>
      </c>
      <c r="F504" t="s">
        <v>2380</v>
      </c>
      <c r="G504" t="s">
        <v>2381</v>
      </c>
      <c r="H504">
        <v>0</v>
      </c>
      <c r="I504" t="s">
        <v>2382</v>
      </c>
      <c r="J504" t="s">
        <v>2382</v>
      </c>
      <c r="K504" t="str">
        <f t="shared" si="13"/>
        <v>Healthy Weight</v>
      </c>
      <c r="L504" t="str">
        <f t="shared" si="14"/>
        <v>Diabetes</v>
      </c>
      <c r="M504" t="s">
        <v>10506</v>
      </c>
    </row>
    <row r="505" spans="1:13" x14ac:dyDescent="0.25">
      <c r="A505" t="s">
        <v>1867</v>
      </c>
      <c r="B505">
        <v>49.2</v>
      </c>
      <c r="C505">
        <v>10.9</v>
      </c>
      <c r="D505" t="s">
        <v>2382</v>
      </c>
      <c r="E505" t="s">
        <v>2380</v>
      </c>
      <c r="F505" t="s">
        <v>2383</v>
      </c>
      <c r="G505">
        <v>1</v>
      </c>
      <c r="H505">
        <v>1</v>
      </c>
      <c r="I505" t="s">
        <v>2380</v>
      </c>
      <c r="J505" t="s">
        <v>2380</v>
      </c>
      <c r="K505" t="str">
        <f t="shared" si="13"/>
        <v>Obesity</v>
      </c>
      <c r="L505" t="str">
        <f t="shared" si="14"/>
        <v>Diabetes</v>
      </c>
      <c r="M505" t="s">
        <v>10506</v>
      </c>
    </row>
    <row r="506" spans="1:13" x14ac:dyDescent="0.25">
      <c r="A506" t="s">
        <v>1866</v>
      </c>
      <c r="B506">
        <v>26.4</v>
      </c>
      <c r="C506">
        <v>4.87</v>
      </c>
      <c r="D506" t="s">
        <v>2382</v>
      </c>
      <c r="E506" t="s">
        <v>2380</v>
      </c>
      <c r="F506" t="s">
        <v>2380</v>
      </c>
      <c r="G506" t="s">
        <v>2381</v>
      </c>
      <c r="H506">
        <v>0</v>
      </c>
      <c r="I506" t="s">
        <v>2382</v>
      </c>
      <c r="J506" t="s">
        <v>2382</v>
      </c>
      <c r="K506" t="str">
        <f t="shared" si="13"/>
        <v>Overweight</v>
      </c>
      <c r="L506" t="str">
        <f t="shared" si="14"/>
        <v>Normal</v>
      </c>
      <c r="M506" t="s">
        <v>10507</v>
      </c>
    </row>
    <row r="507" spans="1:13" x14ac:dyDescent="0.25">
      <c r="A507" t="s">
        <v>1865</v>
      </c>
      <c r="B507">
        <v>28.38</v>
      </c>
      <c r="C507">
        <v>6.07</v>
      </c>
      <c r="D507" t="s">
        <v>2380</v>
      </c>
      <c r="E507" t="s">
        <v>2380</v>
      </c>
      <c r="F507" t="s">
        <v>2380</v>
      </c>
      <c r="G507">
        <v>1</v>
      </c>
      <c r="H507">
        <v>1</v>
      </c>
      <c r="I507" t="s">
        <v>2382</v>
      </c>
      <c r="J507" t="s">
        <v>2382</v>
      </c>
      <c r="K507" t="str">
        <f t="shared" si="13"/>
        <v>Overweight</v>
      </c>
      <c r="L507" t="str">
        <f t="shared" si="14"/>
        <v>Prediabetes</v>
      </c>
      <c r="M507" t="s">
        <v>10508</v>
      </c>
    </row>
    <row r="508" spans="1:13" x14ac:dyDescent="0.25">
      <c r="A508" t="s">
        <v>1864</v>
      </c>
      <c r="B508">
        <v>24.64</v>
      </c>
      <c r="C508">
        <v>4.33</v>
      </c>
      <c r="D508" t="s">
        <v>2380</v>
      </c>
      <c r="E508" t="s">
        <v>2380</v>
      </c>
      <c r="F508" t="s">
        <v>2380</v>
      </c>
      <c r="G508" t="s">
        <v>2381</v>
      </c>
      <c r="H508">
        <v>0</v>
      </c>
      <c r="I508" t="s">
        <v>2382</v>
      </c>
      <c r="J508" t="s">
        <v>2382</v>
      </c>
      <c r="K508" t="str">
        <f t="shared" si="13"/>
        <v>Healthy Weight</v>
      </c>
      <c r="L508" t="str">
        <f t="shared" si="14"/>
        <v>Normal</v>
      </c>
      <c r="M508" t="s">
        <v>10507</v>
      </c>
    </row>
    <row r="509" spans="1:13" x14ac:dyDescent="0.25">
      <c r="A509" t="s">
        <v>1863</v>
      </c>
      <c r="B509">
        <v>39.71</v>
      </c>
      <c r="C509">
        <v>5.83</v>
      </c>
      <c r="D509" t="s">
        <v>2380</v>
      </c>
      <c r="E509" t="s">
        <v>2380</v>
      </c>
      <c r="F509" t="s">
        <v>2380</v>
      </c>
      <c r="G509">
        <v>1</v>
      </c>
      <c r="H509">
        <v>1</v>
      </c>
      <c r="I509" t="s">
        <v>2380</v>
      </c>
      <c r="J509" t="s">
        <v>2380</v>
      </c>
      <c r="K509" t="str">
        <f t="shared" si="13"/>
        <v>Obesity</v>
      </c>
      <c r="L509" t="str">
        <f t="shared" si="14"/>
        <v>Prediabetes</v>
      </c>
      <c r="M509" t="s">
        <v>10508</v>
      </c>
    </row>
    <row r="510" spans="1:13" x14ac:dyDescent="0.25">
      <c r="A510" t="s">
        <v>1862</v>
      </c>
      <c r="B510">
        <v>22.22</v>
      </c>
      <c r="C510">
        <v>5.5</v>
      </c>
      <c r="D510" t="s">
        <v>2380</v>
      </c>
      <c r="E510" t="s">
        <v>2380</v>
      </c>
      <c r="F510" t="s">
        <v>2380</v>
      </c>
      <c r="G510" t="s">
        <v>2381</v>
      </c>
      <c r="H510">
        <v>0</v>
      </c>
      <c r="I510" t="s">
        <v>2382</v>
      </c>
      <c r="J510" t="s">
        <v>2382</v>
      </c>
      <c r="K510" t="str">
        <f t="shared" si="13"/>
        <v>Healthy Weight</v>
      </c>
      <c r="L510" t="str">
        <f t="shared" si="14"/>
        <v>Normal</v>
      </c>
      <c r="M510" t="s">
        <v>10507</v>
      </c>
    </row>
    <row r="511" spans="1:13" x14ac:dyDescent="0.25">
      <c r="A511" t="s">
        <v>1861</v>
      </c>
      <c r="B511">
        <v>33.344999999999999</v>
      </c>
      <c r="C511">
        <v>4.79</v>
      </c>
      <c r="D511" t="s">
        <v>2380</v>
      </c>
      <c r="E511" t="s">
        <v>2380</v>
      </c>
      <c r="F511" t="s">
        <v>2383</v>
      </c>
      <c r="G511">
        <v>1</v>
      </c>
      <c r="H511">
        <v>1</v>
      </c>
      <c r="I511" t="s">
        <v>2380</v>
      </c>
      <c r="J511" t="s">
        <v>2380</v>
      </c>
      <c r="K511" t="str">
        <f t="shared" si="13"/>
        <v>Obesity</v>
      </c>
      <c r="L511" t="str">
        <f t="shared" si="14"/>
        <v>Normal</v>
      </c>
      <c r="M511" t="s">
        <v>10507</v>
      </c>
    </row>
    <row r="512" spans="1:13" x14ac:dyDescent="0.25">
      <c r="A512" t="s">
        <v>1860</v>
      </c>
      <c r="B512">
        <v>24.42</v>
      </c>
      <c r="C512">
        <v>5.81</v>
      </c>
      <c r="D512" t="s">
        <v>2380</v>
      </c>
      <c r="E512" t="s">
        <v>2380</v>
      </c>
      <c r="F512" t="s">
        <v>2380</v>
      </c>
      <c r="G512">
        <v>1</v>
      </c>
      <c r="H512">
        <v>1</v>
      </c>
      <c r="I512" t="s">
        <v>2382</v>
      </c>
      <c r="J512" t="s">
        <v>2382</v>
      </c>
      <c r="K512" t="str">
        <f t="shared" si="13"/>
        <v>Healthy Weight</v>
      </c>
      <c r="L512" t="str">
        <f t="shared" si="14"/>
        <v>Prediabetes</v>
      </c>
      <c r="M512" t="s">
        <v>10508</v>
      </c>
    </row>
    <row r="513" spans="1:13" x14ac:dyDescent="0.25">
      <c r="A513" t="s">
        <v>1859</v>
      </c>
      <c r="B513">
        <v>29.81</v>
      </c>
      <c r="C513">
        <v>5.58</v>
      </c>
      <c r="D513" t="s">
        <v>2380</v>
      </c>
      <c r="E513" t="s">
        <v>2380</v>
      </c>
      <c r="F513" t="s">
        <v>2380</v>
      </c>
      <c r="G513" t="s">
        <v>2381</v>
      </c>
      <c r="H513">
        <v>0</v>
      </c>
      <c r="I513" t="s">
        <v>2382</v>
      </c>
      <c r="J513" t="s">
        <v>2382</v>
      </c>
      <c r="K513" t="str">
        <f t="shared" si="13"/>
        <v>Overweight</v>
      </c>
      <c r="L513" t="str">
        <f t="shared" si="14"/>
        <v>Normal</v>
      </c>
      <c r="M513" t="s">
        <v>10507</v>
      </c>
    </row>
    <row r="514" spans="1:13" x14ac:dyDescent="0.25">
      <c r="A514" t="s">
        <v>1858</v>
      </c>
      <c r="B514">
        <v>51.18</v>
      </c>
      <c r="C514">
        <v>4.4000000000000004</v>
      </c>
      <c r="D514" t="s">
        <v>2382</v>
      </c>
      <c r="E514" t="s">
        <v>2380</v>
      </c>
      <c r="F514" t="s">
        <v>2380</v>
      </c>
      <c r="G514">
        <v>2</v>
      </c>
      <c r="H514">
        <v>2</v>
      </c>
      <c r="I514" t="s">
        <v>2380</v>
      </c>
      <c r="J514" t="s">
        <v>2380</v>
      </c>
      <c r="K514" t="str">
        <f t="shared" si="13"/>
        <v>Obesity</v>
      </c>
      <c r="L514" t="str">
        <f t="shared" si="14"/>
        <v>Normal</v>
      </c>
      <c r="M514" t="s">
        <v>10507</v>
      </c>
    </row>
    <row r="515" spans="1:13" x14ac:dyDescent="0.25">
      <c r="A515" t="s">
        <v>1857</v>
      </c>
      <c r="B515">
        <v>51.37</v>
      </c>
      <c r="C515">
        <v>8.18</v>
      </c>
      <c r="D515" t="s">
        <v>2382</v>
      </c>
      <c r="E515" t="s">
        <v>2380</v>
      </c>
      <c r="F515" t="s">
        <v>2380</v>
      </c>
      <c r="G515" t="s">
        <v>2381</v>
      </c>
      <c r="H515">
        <v>0</v>
      </c>
      <c r="I515" t="s">
        <v>2380</v>
      </c>
      <c r="J515" t="s">
        <v>2380</v>
      </c>
      <c r="K515" t="str">
        <f t="shared" ref="K515:K578" si="15">IF(B515&lt;18.5, "Underweight", IF(B515&lt;=24.9, "Healthy Weight", IF(B515&lt;=29.9, "Overweight", "Obesity")))</f>
        <v>Obesity</v>
      </c>
      <c r="L515" t="str">
        <f t="shared" ref="L515:L578" si="16">IF(C515 &lt; 5.7, "Normal", IF(C515 &lt; 6.4, "Prediabetes", "Diabetes"))</f>
        <v>Diabetes</v>
      </c>
      <c r="M515" t="s">
        <v>10506</v>
      </c>
    </row>
    <row r="516" spans="1:13" x14ac:dyDescent="0.25">
      <c r="A516" t="s">
        <v>1856</v>
      </c>
      <c r="B516">
        <v>36.19</v>
      </c>
      <c r="C516">
        <v>5.52</v>
      </c>
      <c r="D516" t="s">
        <v>2382</v>
      </c>
      <c r="E516" t="s">
        <v>2380</v>
      </c>
      <c r="F516" t="s">
        <v>2380</v>
      </c>
      <c r="G516" t="s">
        <v>2381</v>
      </c>
      <c r="H516">
        <v>0</v>
      </c>
      <c r="I516" t="s">
        <v>2380</v>
      </c>
      <c r="J516" t="s">
        <v>2380</v>
      </c>
      <c r="K516" t="str">
        <f t="shared" si="15"/>
        <v>Obesity</v>
      </c>
      <c r="L516" t="str">
        <f t="shared" si="16"/>
        <v>Normal</v>
      </c>
      <c r="M516" t="s">
        <v>10507</v>
      </c>
    </row>
    <row r="517" spans="1:13" x14ac:dyDescent="0.25">
      <c r="A517" t="s">
        <v>1855</v>
      </c>
      <c r="B517">
        <v>25.9</v>
      </c>
      <c r="C517">
        <v>4.84</v>
      </c>
      <c r="D517" t="s">
        <v>2380</v>
      </c>
      <c r="E517" t="s">
        <v>2380</v>
      </c>
      <c r="F517" t="s">
        <v>2380</v>
      </c>
      <c r="G517" t="s">
        <v>2381</v>
      </c>
      <c r="H517">
        <v>0</v>
      </c>
      <c r="I517" t="s">
        <v>2382</v>
      </c>
      <c r="J517" t="s">
        <v>2382</v>
      </c>
      <c r="K517" t="str">
        <f t="shared" si="15"/>
        <v>Overweight</v>
      </c>
      <c r="L517" t="str">
        <f t="shared" si="16"/>
        <v>Normal</v>
      </c>
      <c r="M517" t="s">
        <v>10507</v>
      </c>
    </row>
    <row r="518" spans="1:13" x14ac:dyDescent="0.25">
      <c r="A518" t="s">
        <v>1854</v>
      </c>
      <c r="B518">
        <v>35.72</v>
      </c>
      <c r="C518">
        <v>4.08</v>
      </c>
      <c r="D518" t="s">
        <v>2380</v>
      </c>
      <c r="E518" t="s">
        <v>2380</v>
      </c>
      <c r="F518" t="s">
        <v>2383</v>
      </c>
      <c r="G518">
        <v>1</v>
      </c>
      <c r="H518">
        <v>1</v>
      </c>
      <c r="I518" t="s">
        <v>2380</v>
      </c>
      <c r="J518" t="s">
        <v>2380</v>
      </c>
      <c r="K518" t="str">
        <f t="shared" si="15"/>
        <v>Obesity</v>
      </c>
      <c r="L518" t="str">
        <f t="shared" si="16"/>
        <v>Normal</v>
      </c>
      <c r="M518" t="s">
        <v>10507</v>
      </c>
    </row>
    <row r="519" spans="1:13" x14ac:dyDescent="0.25">
      <c r="A519" t="s">
        <v>1853</v>
      </c>
      <c r="B519">
        <v>27.94</v>
      </c>
      <c r="C519">
        <v>4.4800000000000004</v>
      </c>
      <c r="D519" t="s">
        <v>2380</v>
      </c>
      <c r="E519" t="s">
        <v>2380</v>
      </c>
      <c r="F519" t="s">
        <v>2383</v>
      </c>
      <c r="G519">
        <v>1</v>
      </c>
      <c r="H519">
        <v>1</v>
      </c>
      <c r="I519" t="s">
        <v>2382</v>
      </c>
      <c r="J519" t="s">
        <v>2382</v>
      </c>
      <c r="K519" t="str">
        <f t="shared" si="15"/>
        <v>Overweight</v>
      </c>
      <c r="L519" t="str">
        <f t="shared" si="16"/>
        <v>Normal</v>
      </c>
      <c r="M519" t="s">
        <v>10507</v>
      </c>
    </row>
    <row r="520" spans="1:13" x14ac:dyDescent="0.25">
      <c r="A520" t="s">
        <v>1852</v>
      </c>
      <c r="B520">
        <v>27.1</v>
      </c>
      <c r="C520">
        <v>5.73</v>
      </c>
      <c r="D520" t="s">
        <v>2380</v>
      </c>
      <c r="E520" t="s">
        <v>2380</v>
      </c>
      <c r="F520" t="s">
        <v>2380</v>
      </c>
      <c r="G520" t="s">
        <v>2381</v>
      </c>
      <c r="H520">
        <v>0</v>
      </c>
      <c r="I520" t="s">
        <v>2382</v>
      </c>
      <c r="J520" t="s">
        <v>2382</v>
      </c>
      <c r="K520" t="str">
        <f t="shared" si="15"/>
        <v>Overweight</v>
      </c>
      <c r="L520" t="str">
        <f t="shared" si="16"/>
        <v>Prediabetes</v>
      </c>
      <c r="M520" t="s">
        <v>10508</v>
      </c>
    </row>
    <row r="521" spans="1:13" x14ac:dyDescent="0.25">
      <c r="A521" t="s">
        <v>1851</v>
      </c>
      <c r="B521">
        <v>18.3</v>
      </c>
      <c r="C521">
        <v>5.46</v>
      </c>
      <c r="D521" t="s">
        <v>2382</v>
      </c>
      <c r="E521" t="s">
        <v>2380</v>
      </c>
      <c r="F521" t="s">
        <v>2383</v>
      </c>
      <c r="G521">
        <v>1</v>
      </c>
      <c r="H521">
        <v>1</v>
      </c>
      <c r="I521" t="s">
        <v>2382</v>
      </c>
      <c r="J521" t="s">
        <v>2382</v>
      </c>
      <c r="K521" t="str">
        <f t="shared" si="15"/>
        <v>Underweight</v>
      </c>
      <c r="L521" t="str">
        <f t="shared" si="16"/>
        <v>Normal</v>
      </c>
      <c r="M521" t="s">
        <v>10507</v>
      </c>
    </row>
    <row r="522" spans="1:13" x14ac:dyDescent="0.25">
      <c r="A522" t="s">
        <v>1850</v>
      </c>
      <c r="B522">
        <v>25.3</v>
      </c>
      <c r="C522">
        <v>5.0199999999999996</v>
      </c>
      <c r="D522" t="s">
        <v>2382</v>
      </c>
      <c r="E522" t="s">
        <v>2380</v>
      </c>
      <c r="F522" t="s">
        <v>2380</v>
      </c>
      <c r="G522">
        <v>1</v>
      </c>
      <c r="H522">
        <v>1</v>
      </c>
      <c r="I522" t="s">
        <v>2382</v>
      </c>
      <c r="J522" t="s">
        <v>2382</v>
      </c>
      <c r="K522" t="str">
        <f t="shared" si="15"/>
        <v>Overweight</v>
      </c>
      <c r="L522" t="str">
        <f t="shared" si="16"/>
        <v>Normal</v>
      </c>
      <c r="M522" t="s">
        <v>10507</v>
      </c>
    </row>
    <row r="523" spans="1:13" x14ac:dyDescent="0.25">
      <c r="A523" t="s">
        <v>1849</v>
      </c>
      <c r="B523">
        <v>38.83</v>
      </c>
      <c r="C523">
        <v>6.36</v>
      </c>
      <c r="D523" t="s">
        <v>2380</v>
      </c>
      <c r="E523" t="s">
        <v>2380</v>
      </c>
      <c r="F523" t="s">
        <v>2380</v>
      </c>
      <c r="G523">
        <v>1</v>
      </c>
      <c r="H523">
        <v>1</v>
      </c>
      <c r="I523" t="s">
        <v>2380</v>
      </c>
      <c r="J523" t="s">
        <v>2380</v>
      </c>
      <c r="K523" t="str">
        <f t="shared" si="15"/>
        <v>Obesity</v>
      </c>
      <c r="L523" t="str">
        <f t="shared" si="16"/>
        <v>Prediabetes</v>
      </c>
      <c r="M523" t="s">
        <v>10508</v>
      </c>
    </row>
    <row r="524" spans="1:13" x14ac:dyDescent="0.25">
      <c r="A524" t="s">
        <v>1848</v>
      </c>
      <c r="B524">
        <v>27.6</v>
      </c>
      <c r="C524">
        <v>5.36</v>
      </c>
      <c r="D524" t="s">
        <v>2380</v>
      </c>
      <c r="E524" t="s">
        <v>2380</v>
      </c>
      <c r="F524" t="s">
        <v>2380</v>
      </c>
      <c r="G524">
        <v>1</v>
      </c>
      <c r="H524">
        <v>1</v>
      </c>
      <c r="I524" t="s">
        <v>2380</v>
      </c>
      <c r="J524" t="s">
        <v>2380</v>
      </c>
      <c r="K524" t="str">
        <f t="shared" si="15"/>
        <v>Overweight</v>
      </c>
      <c r="L524" t="str">
        <f t="shared" si="16"/>
        <v>Normal</v>
      </c>
      <c r="M524" t="s">
        <v>10507</v>
      </c>
    </row>
    <row r="525" spans="1:13" x14ac:dyDescent="0.25">
      <c r="A525" t="s">
        <v>1847</v>
      </c>
      <c r="B525">
        <v>46.4</v>
      </c>
      <c r="C525">
        <v>8.3699999999999992</v>
      </c>
      <c r="D525" t="s">
        <v>2382</v>
      </c>
      <c r="E525" t="s">
        <v>2380</v>
      </c>
      <c r="F525" t="s">
        <v>2383</v>
      </c>
      <c r="G525">
        <v>1</v>
      </c>
      <c r="H525">
        <v>1</v>
      </c>
      <c r="I525" t="s">
        <v>2380</v>
      </c>
      <c r="J525" t="s">
        <v>2380</v>
      </c>
      <c r="K525" t="str">
        <f t="shared" si="15"/>
        <v>Obesity</v>
      </c>
      <c r="L525" t="str">
        <f t="shared" si="16"/>
        <v>Diabetes</v>
      </c>
      <c r="M525" t="s">
        <v>10506</v>
      </c>
    </row>
    <row r="526" spans="1:13" x14ac:dyDescent="0.25">
      <c r="A526" t="s">
        <v>1846</v>
      </c>
      <c r="B526">
        <v>51.92</v>
      </c>
      <c r="C526">
        <v>5.18</v>
      </c>
      <c r="D526" t="s">
        <v>2382</v>
      </c>
      <c r="E526" t="s">
        <v>2380</v>
      </c>
      <c r="F526" t="s">
        <v>2383</v>
      </c>
      <c r="G526">
        <v>1</v>
      </c>
      <c r="H526">
        <v>1</v>
      </c>
      <c r="I526" t="s">
        <v>2380</v>
      </c>
      <c r="J526" t="s">
        <v>2380</v>
      </c>
      <c r="K526" t="str">
        <f t="shared" si="15"/>
        <v>Obesity</v>
      </c>
      <c r="L526" t="str">
        <f t="shared" si="16"/>
        <v>Normal</v>
      </c>
      <c r="M526" t="s">
        <v>10507</v>
      </c>
    </row>
    <row r="527" spans="1:13" x14ac:dyDescent="0.25">
      <c r="A527" t="s">
        <v>1845</v>
      </c>
      <c r="B527">
        <v>32.395000000000003</v>
      </c>
      <c r="C527">
        <v>5.68</v>
      </c>
      <c r="D527" t="s">
        <v>2382</v>
      </c>
      <c r="E527" t="s">
        <v>2380</v>
      </c>
      <c r="F527" t="s">
        <v>2380</v>
      </c>
      <c r="G527">
        <v>1</v>
      </c>
      <c r="H527">
        <v>1</v>
      </c>
      <c r="I527" t="s">
        <v>2380</v>
      </c>
      <c r="J527" t="s">
        <v>2380</v>
      </c>
      <c r="K527" t="str">
        <f t="shared" si="15"/>
        <v>Obesity</v>
      </c>
      <c r="L527" t="str">
        <f t="shared" si="16"/>
        <v>Normal</v>
      </c>
      <c r="M527" t="s">
        <v>10507</v>
      </c>
    </row>
    <row r="528" spans="1:13" x14ac:dyDescent="0.25">
      <c r="A528" t="s">
        <v>1844</v>
      </c>
      <c r="B528">
        <v>46.19</v>
      </c>
      <c r="C528">
        <v>7.31</v>
      </c>
      <c r="D528" t="s">
        <v>2382</v>
      </c>
      <c r="E528" t="s">
        <v>2380</v>
      </c>
      <c r="F528" t="s">
        <v>2383</v>
      </c>
      <c r="G528">
        <v>1</v>
      </c>
      <c r="H528">
        <v>1</v>
      </c>
      <c r="I528" t="s">
        <v>2380</v>
      </c>
      <c r="J528" t="s">
        <v>2380</v>
      </c>
      <c r="K528" t="str">
        <f t="shared" si="15"/>
        <v>Obesity</v>
      </c>
      <c r="L528" t="str">
        <f t="shared" si="16"/>
        <v>Diabetes</v>
      </c>
      <c r="M528" t="s">
        <v>10506</v>
      </c>
    </row>
    <row r="529" spans="1:13" x14ac:dyDescent="0.25">
      <c r="A529" t="s">
        <v>1843</v>
      </c>
      <c r="B529">
        <v>27.93</v>
      </c>
      <c r="C529">
        <v>4.67</v>
      </c>
      <c r="D529" t="s">
        <v>2380</v>
      </c>
      <c r="E529" t="s">
        <v>2380</v>
      </c>
      <c r="F529" t="s">
        <v>2383</v>
      </c>
      <c r="G529">
        <v>1</v>
      </c>
      <c r="H529">
        <v>1</v>
      </c>
      <c r="I529" t="s">
        <v>2380</v>
      </c>
      <c r="J529" t="s">
        <v>2380</v>
      </c>
      <c r="K529" t="str">
        <f t="shared" si="15"/>
        <v>Overweight</v>
      </c>
      <c r="L529" t="str">
        <f t="shared" si="16"/>
        <v>Normal</v>
      </c>
      <c r="M529" t="s">
        <v>10507</v>
      </c>
    </row>
    <row r="530" spans="1:13" x14ac:dyDescent="0.25">
      <c r="A530" t="s">
        <v>1842</v>
      </c>
      <c r="B530">
        <v>45.62</v>
      </c>
      <c r="C530">
        <v>6.87</v>
      </c>
      <c r="D530" t="s">
        <v>2380</v>
      </c>
      <c r="E530" t="s">
        <v>2380</v>
      </c>
      <c r="F530" t="s">
        <v>2380</v>
      </c>
      <c r="G530" t="s">
        <v>2381</v>
      </c>
      <c r="H530">
        <v>0</v>
      </c>
      <c r="I530" t="s">
        <v>2380</v>
      </c>
      <c r="J530" t="s">
        <v>2380</v>
      </c>
      <c r="K530" t="str">
        <f t="shared" si="15"/>
        <v>Obesity</v>
      </c>
      <c r="L530" t="str">
        <f t="shared" si="16"/>
        <v>Diabetes</v>
      </c>
      <c r="M530" t="s">
        <v>10506</v>
      </c>
    </row>
    <row r="531" spans="1:13" x14ac:dyDescent="0.25">
      <c r="A531" t="s">
        <v>1841</v>
      </c>
      <c r="B531">
        <v>35.31</v>
      </c>
      <c r="C531">
        <v>5.87</v>
      </c>
      <c r="D531" t="s">
        <v>2380</v>
      </c>
      <c r="E531" t="s">
        <v>2380</v>
      </c>
      <c r="F531" t="s">
        <v>2383</v>
      </c>
      <c r="G531">
        <v>1</v>
      </c>
      <c r="H531">
        <v>1</v>
      </c>
      <c r="I531" t="s">
        <v>2380</v>
      </c>
      <c r="J531" t="s">
        <v>2380</v>
      </c>
      <c r="K531" t="str">
        <f t="shared" si="15"/>
        <v>Obesity</v>
      </c>
      <c r="L531" t="str">
        <f t="shared" si="16"/>
        <v>Prediabetes</v>
      </c>
      <c r="M531" t="s">
        <v>10508</v>
      </c>
    </row>
    <row r="532" spans="1:13" x14ac:dyDescent="0.25">
      <c r="A532" t="s">
        <v>1840</v>
      </c>
      <c r="B532">
        <v>30.4</v>
      </c>
      <c r="C532">
        <v>4.07</v>
      </c>
      <c r="D532" t="s">
        <v>2382</v>
      </c>
      <c r="E532" t="s">
        <v>2380</v>
      </c>
      <c r="F532" t="s">
        <v>2380</v>
      </c>
      <c r="G532">
        <v>1</v>
      </c>
      <c r="H532">
        <v>1</v>
      </c>
      <c r="I532" t="s">
        <v>2380</v>
      </c>
      <c r="J532" t="s">
        <v>2380</v>
      </c>
      <c r="K532" t="str">
        <f t="shared" si="15"/>
        <v>Obesity</v>
      </c>
      <c r="L532" t="str">
        <f t="shared" si="16"/>
        <v>Normal</v>
      </c>
      <c r="M532" t="s">
        <v>10507</v>
      </c>
    </row>
    <row r="533" spans="1:13" x14ac:dyDescent="0.25">
      <c r="A533" t="s">
        <v>1839</v>
      </c>
      <c r="B533">
        <v>20.13</v>
      </c>
      <c r="C533">
        <v>6.47</v>
      </c>
      <c r="D533" t="s">
        <v>2380</v>
      </c>
      <c r="E533" t="s">
        <v>2380</v>
      </c>
      <c r="F533" t="s">
        <v>2383</v>
      </c>
      <c r="G533">
        <v>1</v>
      </c>
      <c r="H533">
        <v>1</v>
      </c>
      <c r="I533" t="s">
        <v>2382</v>
      </c>
      <c r="J533" t="s">
        <v>2382</v>
      </c>
      <c r="K533" t="str">
        <f t="shared" si="15"/>
        <v>Healthy Weight</v>
      </c>
      <c r="L533" t="str">
        <f t="shared" si="16"/>
        <v>Diabetes</v>
      </c>
      <c r="M533" t="s">
        <v>10506</v>
      </c>
    </row>
    <row r="534" spans="1:13" x14ac:dyDescent="0.25">
      <c r="A534" t="s">
        <v>1838</v>
      </c>
      <c r="B534">
        <v>23.655000000000001</v>
      </c>
      <c r="C534">
        <v>5.14</v>
      </c>
      <c r="D534" t="s">
        <v>2380</v>
      </c>
      <c r="E534" t="s">
        <v>2380</v>
      </c>
      <c r="F534" t="s">
        <v>2380</v>
      </c>
      <c r="G534">
        <v>1</v>
      </c>
      <c r="H534">
        <v>1</v>
      </c>
      <c r="I534" t="s">
        <v>2382</v>
      </c>
      <c r="J534" t="s">
        <v>2382</v>
      </c>
      <c r="K534" t="str">
        <f t="shared" si="15"/>
        <v>Healthy Weight</v>
      </c>
      <c r="L534" t="str">
        <f t="shared" si="16"/>
        <v>Normal</v>
      </c>
      <c r="M534" t="s">
        <v>10507</v>
      </c>
    </row>
    <row r="535" spans="1:13" x14ac:dyDescent="0.25">
      <c r="A535" t="s">
        <v>1837</v>
      </c>
      <c r="B535">
        <v>49.05</v>
      </c>
      <c r="C535">
        <v>9.77</v>
      </c>
      <c r="D535" t="s">
        <v>2382</v>
      </c>
      <c r="E535" t="s">
        <v>2380</v>
      </c>
      <c r="F535" t="s">
        <v>2380</v>
      </c>
      <c r="G535" t="s">
        <v>2381</v>
      </c>
      <c r="H535">
        <v>0</v>
      </c>
      <c r="I535" t="s">
        <v>2380</v>
      </c>
      <c r="J535" t="s">
        <v>2380</v>
      </c>
      <c r="K535" t="str">
        <f t="shared" si="15"/>
        <v>Obesity</v>
      </c>
      <c r="L535" t="str">
        <f t="shared" si="16"/>
        <v>Diabetes</v>
      </c>
      <c r="M535" t="s">
        <v>10506</v>
      </c>
    </row>
    <row r="536" spans="1:13" x14ac:dyDescent="0.25">
      <c r="A536" t="s">
        <v>1836</v>
      </c>
      <c r="B536">
        <v>51.94</v>
      </c>
      <c r="C536">
        <v>8.8000000000000007</v>
      </c>
      <c r="D536" t="s">
        <v>2382</v>
      </c>
      <c r="E536" t="s">
        <v>2380</v>
      </c>
      <c r="F536" t="s">
        <v>2380</v>
      </c>
      <c r="G536">
        <v>2</v>
      </c>
      <c r="H536">
        <v>2</v>
      </c>
      <c r="I536" t="s">
        <v>2380</v>
      </c>
      <c r="J536" t="s">
        <v>2380</v>
      </c>
      <c r="K536" t="str">
        <f t="shared" si="15"/>
        <v>Obesity</v>
      </c>
      <c r="L536" t="str">
        <f t="shared" si="16"/>
        <v>Diabetes</v>
      </c>
      <c r="M536" t="s">
        <v>10506</v>
      </c>
    </row>
    <row r="537" spans="1:13" x14ac:dyDescent="0.25">
      <c r="A537" t="s">
        <v>1835</v>
      </c>
      <c r="B537">
        <v>29.83</v>
      </c>
      <c r="C537">
        <v>5.84</v>
      </c>
      <c r="D537" t="s">
        <v>2380</v>
      </c>
      <c r="E537" t="s">
        <v>2380</v>
      </c>
      <c r="F537" t="s">
        <v>2380</v>
      </c>
      <c r="G537">
        <v>1</v>
      </c>
      <c r="H537">
        <v>1</v>
      </c>
      <c r="I537" t="s">
        <v>2382</v>
      </c>
      <c r="J537" t="s">
        <v>2382</v>
      </c>
      <c r="K537" t="str">
        <f t="shared" si="15"/>
        <v>Overweight</v>
      </c>
      <c r="L537" t="str">
        <f t="shared" si="16"/>
        <v>Prediabetes</v>
      </c>
      <c r="M537" t="s">
        <v>10508</v>
      </c>
    </row>
    <row r="538" spans="1:13" x14ac:dyDescent="0.25">
      <c r="A538" t="s">
        <v>1834</v>
      </c>
      <c r="B538">
        <v>22.6</v>
      </c>
      <c r="C538">
        <v>10.43</v>
      </c>
      <c r="D538" t="s">
        <v>2382</v>
      </c>
      <c r="E538" t="s">
        <v>2380</v>
      </c>
      <c r="F538" t="s">
        <v>2380</v>
      </c>
      <c r="G538">
        <v>1</v>
      </c>
      <c r="H538">
        <v>1</v>
      </c>
      <c r="I538" t="s">
        <v>2382</v>
      </c>
      <c r="J538" t="s">
        <v>2382</v>
      </c>
      <c r="K538" t="str">
        <f t="shared" si="15"/>
        <v>Healthy Weight</v>
      </c>
      <c r="L538" t="str">
        <f t="shared" si="16"/>
        <v>Diabetes</v>
      </c>
      <c r="M538" t="s">
        <v>10506</v>
      </c>
    </row>
    <row r="539" spans="1:13" x14ac:dyDescent="0.25">
      <c r="A539" t="s">
        <v>1833</v>
      </c>
      <c r="B539">
        <v>46.69</v>
      </c>
      <c r="C539">
        <v>4.25</v>
      </c>
      <c r="D539" t="s">
        <v>2382</v>
      </c>
      <c r="E539" t="s">
        <v>2380</v>
      </c>
      <c r="F539" t="s">
        <v>2380</v>
      </c>
      <c r="G539">
        <v>1</v>
      </c>
      <c r="H539">
        <v>1</v>
      </c>
      <c r="I539" t="s">
        <v>2380</v>
      </c>
      <c r="J539" t="s">
        <v>2380</v>
      </c>
      <c r="K539" t="str">
        <f t="shared" si="15"/>
        <v>Obesity</v>
      </c>
      <c r="L539" t="str">
        <f t="shared" si="16"/>
        <v>Normal</v>
      </c>
      <c r="M539" t="s">
        <v>10507</v>
      </c>
    </row>
    <row r="540" spans="1:13" x14ac:dyDescent="0.25">
      <c r="A540" t="s">
        <v>1832</v>
      </c>
      <c r="B540">
        <v>28.49</v>
      </c>
      <c r="C540">
        <v>4.8899999999999997</v>
      </c>
      <c r="D540" t="s">
        <v>2380</v>
      </c>
      <c r="E540" t="s">
        <v>2380</v>
      </c>
      <c r="F540" t="s">
        <v>2380</v>
      </c>
      <c r="G540" t="s">
        <v>2381</v>
      </c>
      <c r="H540">
        <v>0</v>
      </c>
      <c r="I540" t="s">
        <v>2382</v>
      </c>
      <c r="J540" t="s">
        <v>2382</v>
      </c>
      <c r="K540" t="str">
        <f t="shared" si="15"/>
        <v>Overweight</v>
      </c>
      <c r="L540" t="str">
        <f t="shared" si="16"/>
        <v>Normal</v>
      </c>
      <c r="M540" t="s">
        <v>10507</v>
      </c>
    </row>
    <row r="541" spans="1:13" x14ac:dyDescent="0.25">
      <c r="A541" t="s">
        <v>1831</v>
      </c>
      <c r="B541">
        <v>28.5</v>
      </c>
      <c r="C541">
        <v>5.55</v>
      </c>
      <c r="D541" t="s">
        <v>2382</v>
      </c>
      <c r="E541" t="s">
        <v>2380</v>
      </c>
      <c r="F541" t="s">
        <v>2380</v>
      </c>
      <c r="G541">
        <v>1</v>
      </c>
      <c r="H541">
        <v>1</v>
      </c>
      <c r="I541" t="s">
        <v>2382</v>
      </c>
      <c r="J541" t="s">
        <v>2382</v>
      </c>
      <c r="K541" t="str">
        <f t="shared" si="15"/>
        <v>Overweight</v>
      </c>
      <c r="L541" t="str">
        <f t="shared" si="16"/>
        <v>Normal</v>
      </c>
      <c r="M541" t="s">
        <v>10507</v>
      </c>
    </row>
    <row r="542" spans="1:13" x14ac:dyDescent="0.25">
      <c r="A542" t="s">
        <v>1830</v>
      </c>
      <c r="B542">
        <v>24.4</v>
      </c>
      <c r="C542">
        <v>4.5199999999999996</v>
      </c>
      <c r="D542" t="s">
        <v>2380</v>
      </c>
      <c r="E542" t="s">
        <v>2380</v>
      </c>
      <c r="F542" t="s">
        <v>2380</v>
      </c>
      <c r="G542">
        <v>1</v>
      </c>
      <c r="H542">
        <v>1</v>
      </c>
      <c r="I542" t="s">
        <v>2382</v>
      </c>
      <c r="J542" t="s">
        <v>2382</v>
      </c>
      <c r="K542" t="str">
        <f t="shared" si="15"/>
        <v>Healthy Weight</v>
      </c>
      <c r="L542" t="str">
        <f t="shared" si="16"/>
        <v>Normal</v>
      </c>
      <c r="M542" t="s">
        <v>10507</v>
      </c>
    </row>
    <row r="543" spans="1:13" x14ac:dyDescent="0.25">
      <c r="A543" t="s">
        <v>1829</v>
      </c>
      <c r="B543">
        <v>29.15</v>
      </c>
      <c r="C543">
        <v>4.45</v>
      </c>
      <c r="D543" t="s">
        <v>2382</v>
      </c>
      <c r="E543" t="s">
        <v>2380</v>
      </c>
      <c r="F543" t="s">
        <v>2380</v>
      </c>
      <c r="G543">
        <v>1</v>
      </c>
      <c r="H543">
        <v>1</v>
      </c>
      <c r="I543" t="s">
        <v>2382</v>
      </c>
      <c r="J543" t="s">
        <v>2382</v>
      </c>
      <c r="K543" t="str">
        <f t="shared" si="15"/>
        <v>Overweight</v>
      </c>
      <c r="L543" t="str">
        <f t="shared" si="16"/>
        <v>Normal</v>
      </c>
      <c r="M543" t="s">
        <v>10507</v>
      </c>
    </row>
    <row r="544" spans="1:13" x14ac:dyDescent="0.25">
      <c r="A544" t="s">
        <v>1828</v>
      </c>
      <c r="B544">
        <v>27.28</v>
      </c>
      <c r="C544">
        <v>4.72</v>
      </c>
      <c r="D544" t="s">
        <v>2380</v>
      </c>
      <c r="E544" t="s">
        <v>2382</v>
      </c>
      <c r="F544" t="s">
        <v>2380</v>
      </c>
      <c r="G544">
        <v>1</v>
      </c>
      <c r="H544">
        <v>1</v>
      </c>
      <c r="I544" t="s">
        <v>2382</v>
      </c>
      <c r="J544" t="s">
        <v>2382</v>
      </c>
      <c r="K544" t="str">
        <f t="shared" si="15"/>
        <v>Overweight</v>
      </c>
      <c r="L544" t="str">
        <f t="shared" si="16"/>
        <v>Normal</v>
      </c>
      <c r="M544" t="s">
        <v>10507</v>
      </c>
    </row>
    <row r="545" spans="1:13" x14ac:dyDescent="0.25">
      <c r="A545" t="s">
        <v>1827</v>
      </c>
      <c r="B545">
        <v>32.229999999999997</v>
      </c>
      <c r="C545">
        <v>4.6500000000000004</v>
      </c>
      <c r="D545" t="s">
        <v>2382</v>
      </c>
      <c r="E545" t="s">
        <v>2380</v>
      </c>
      <c r="F545" t="s">
        <v>2383</v>
      </c>
      <c r="G545">
        <v>1</v>
      </c>
      <c r="H545">
        <v>1</v>
      </c>
      <c r="I545" t="s">
        <v>2380</v>
      </c>
      <c r="J545" t="s">
        <v>2380</v>
      </c>
      <c r="K545" t="str">
        <f t="shared" si="15"/>
        <v>Obesity</v>
      </c>
      <c r="L545" t="str">
        <f t="shared" si="16"/>
        <v>Normal</v>
      </c>
      <c r="M545" t="s">
        <v>10507</v>
      </c>
    </row>
    <row r="546" spans="1:13" x14ac:dyDescent="0.25">
      <c r="A546" t="s">
        <v>1826</v>
      </c>
      <c r="B546">
        <v>44.2</v>
      </c>
      <c r="C546">
        <v>11.34</v>
      </c>
      <c r="D546" t="s">
        <v>2382</v>
      </c>
      <c r="E546" t="s">
        <v>2380</v>
      </c>
      <c r="F546" t="s">
        <v>2383</v>
      </c>
      <c r="G546">
        <v>1</v>
      </c>
      <c r="H546">
        <v>1</v>
      </c>
      <c r="I546" t="s">
        <v>2380</v>
      </c>
      <c r="J546" t="s">
        <v>2380</v>
      </c>
      <c r="K546" t="str">
        <f t="shared" si="15"/>
        <v>Obesity</v>
      </c>
      <c r="L546" t="str">
        <f t="shared" si="16"/>
        <v>Diabetes</v>
      </c>
      <c r="M546" t="s">
        <v>10506</v>
      </c>
    </row>
    <row r="547" spans="1:13" x14ac:dyDescent="0.25">
      <c r="A547" t="s">
        <v>1825</v>
      </c>
      <c r="B547">
        <v>29.734999999999999</v>
      </c>
      <c r="C547">
        <v>4.53</v>
      </c>
      <c r="D547" t="s">
        <v>2380</v>
      </c>
      <c r="E547" t="s">
        <v>2380</v>
      </c>
      <c r="F547" t="s">
        <v>2383</v>
      </c>
      <c r="G547">
        <v>1</v>
      </c>
      <c r="H547">
        <v>1</v>
      </c>
      <c r="I547" t="s">
        <v>2380</v>
      </c>
      <c r="J547" t="s">
        <v>2380</v>
      </c>
      <c r="K547" t="str">
        <f t="shared" si="15"/>
        <v>Overweight</v>
      </c>
      <c r="L547" t="str">
        <f t="shared" si="16"/>
        <v>Normal</v>
      </c>
      <c r="M547" t="s">
        <v>10507</v>
      </c>
    </row>
    <row r="548" spans="1:13" x14ac:dyDescent="0.25">
      <c r="A548" t="s">
        <v>1824</v>
      </c>
      <c r="B548">
        <v>28.31</v>
      </c>
      <c r="C548">
        <v>6.35</v>
      </c>
      <c r="D548" t="s">
        <v>2380</v>
      </c>
      <c r="E548" t="s">
        <v>2380</v>
      </c>
      <c r="F548" t="s">
        <v>2380</v>
      </c>
      <c r="G548" t="s">
        <v>2381</v>
      </c>
      <c r="H548">
        <v>0</v>
      </c>
      <c r="I548" t="s">
        <v>2382</v>
      </c>
      <c r="J548" t="s">
        <v>2382</v>
      </c>
      <c r="K548" t="str">
        <f t="shared" si="15"/>
        <v>Overweight</v>
      </c>
      <c r="L548" t="str">
        <f t="shared" si="16"/>
        <v>Prediabetes</v>
      </c>
      <c r="M548" t="s">
        <v>10508</v>
      </c>
    </row>
    <row r="549" spans="1:13" x14ac:dyDescent="0.25">
      <c r="A549" t="s">
        <v>1823</v>
      </c>
      <c r="B549">
        <v>46.62</v>
      </c>
      <c r="C549">
        <v>8.51</v>
      </c>
      <c r="D549" t="s">
        <v>2380</v>
      </c>
      <c r="E549" t="s">
        <v>2380</v>
      </c>
      <c r="F549" t="s">
        <v>2380</v>
      </c>
      <c r="G549" t="s">
        <v>2381</v>
      </c>
      <c r="H549">
        <v>0</v>
      </c>
      <c r="I549" t="s">
        <v>2380</v>
      </c>
      <c r="J549" t="s">
        <v>2380</v>
      </c>
      <c r="K549" t="str">
        <f t="shared" si="15"/>
        <v>Obesity</v>
      </c>
      <c r="L549" t="str">
        <f t="shared" si="16"/>
        <v>Diabetes</v>
      </c>
      <c r="M549" t="s">
        <v>10506</v>
      </c>
    </row>
    <row r="550" spans="1:13" x14ac:dyDescent="0.25">
      <c r="A550" t="s">
        <v>1822</v>
      </c>
      <c r="B550">
        <v>51.75</v>
      </c>
      <c r="C550">
        <v>8.59</v>
      </c>
      <c r="D550" t="s">
        <v>2382</v>
      </c>
      <c r="E550" t="s">
        <v>2380</v>
      </c>
      <c r="F550" t="s">
        <v>2380</v>
      </c>
      <c r="G550">
        <v>1</v>
      </c>
      <c r="H550">
        <v>1</v>
      </c>
      <c r="I550" t="s">
        <v>2380</v>
      </c>
      <c r="J550" t="s">
        <v>2380</v>
      </c>
      <c r="K550" t="str">
        <f t="shared" si="15"/>
        <v>Obesity</v>
      </c>
      <c r="L550" t="str">
        <f t="shared" si="16"/>
        <v>Diabetes</v>
      </c>
      <c r="M550" t="s">
        <v>10506</v>
      </c>
    </row>
    <row r="551" spans="1:13" x14ac:dyDescent="0.25">
      <c r="A551" t="s">
        <v>1821</v>
      </c>
      <c r="B551">
        <v>25.7</v>
      </c>
      <c r="C551">
        <v>4.13</v>
      </c>
      <c r="D551" t="s">
        <v>2382</v>
      </c>
      <c r="E551" t="s">
        <v>2380</v>
      </c>
      <c r="F551" t="s">
        <v>2380</v>
      </c>
      <c r="G551" t="s">
        <v>2381</v>
      </c>
      <c r="H551">
        <v>0</v>
      </c>
      <c r="I551" t="s">
        <v>2382</v>
      </c>
      <c r="J551" t="s">
        <v>2382</v>
      </c>
      <c r="K551" t="str">
        <f t="shared" si="15"/>
        <v>Overweight</v>
      </c>
      <c r="L551" t="str">
        <f t="shared" si="16"/>
        <v>Normal</v>
      </c>
      <c r="M551" t="s">
        <v>10507</v>
      </c>
    </row>
    <row r="552" spans="1:13" x14ac:dyDescent="0.25">
      <c r="A552" t="s">
        <v>1820</v>
      </c>
      <c r="B552">
        <v>31.79</v>
      </c>
      <c r="C552">
        <v>4.55</v>
      </c>
      <c r="D552" t="s">
        <v>2380</v>
      </c>
      <c r="E552" t="s">
        <v>2380</v>
      </c>
      <c r="F552" t="s">
        <v>2380</v>
      </c>
      <c r="G552" t="s">
        <v>2381</v>
      </c>
      <c r="H552">
        <v>0</v>
      </c>
      <c r="I552" t="s">
        <v>2380</v>
      </c>
      <c r="J552" t="s">
        <v>2380</v>
      </c>
      <c r="K552" t="str">
        <f t="shared" si="15"/>
        <v>Obesity</v>
      </c>
      <c r="L552" t="str">
        <f t="shared" si="16"/>
        <v>Normal</v>
      </c>
      <c r="M552" t="s">
        <v>10507</v>
      </c>
    </row>
    <row r="553" spans="1:13" x14ac:dyDescent="0.25">
      <c r="A553" t="s">
        <v>1819</v>
      </c>
      <c r="B553">
        <v>24.795000000000002</v>
      </c>
      <c r="C553">
        <v>4.5199999999999996</v>
      </c>
      <c r="D553" t="s">
        <v>2380</v>
      </c>
      <c r="E553" t="s">
        <v>2380</v>
      </c>
      <c r="F553" t="s">
        <v>2380</v>
      </c>
      <c r="G553" t="s">
        <v>2381</v>
      </c>
      <c r="H553">
        <v>0</v>
      </c>
      <c r="I553" t="s">
        <v>2382</v>
      </c>
      <c r="J553" t="s">
        <v>2382</v>
      </c>
      <c r="K553" t="str">
        <f t="shared" si="15"/>
        <v>Healthy Weight</v>
      </c>
      <c r="L553" t="str">
        <f t="shared" si="16"/>
        <v>Normal</v>
      </c>
      <c r="M553" t="s">
        <v>10507</v>
      </c>
    </row>
    <row r="554" spans="1:13" x14ac:dyDescent="0.25">
      <c r="A554" t="s">
        <v>1818</v>
      </c>
      <c r="B554">
        <v>53.98</v>
      </c>
      <c r="C554">
        <v>5.07</v>
      </c>
      <c r="D554" t="s">
        <v>2380</v>
      </c>
      <c r="E554" t="s">
        <v>2380</v>
      </c>
      <c r="F554" t="s">
        <v>2383</v>
      </c>
      <c r="G554">
        <v>1</v>
      </c>
      <c r="H554">
        <v>1</v>
      </c>
      <c r="I554" t="s">
        <v>2380</v>
      </c>
      <c r="J554" t="s">
        <v>2380</v>
      </c>
      <c r="K554" t="str">
        <f t="shared" si="15"/>
        <v>Obesity</v>
      </c>
      <c r="L554" t="str">
        <f t="shared" si="16"/>
        <v>Normal</v>
      </c>
      <c r="M554" t="s">
        <v>10507</v>
      </c>
    </row>
    <row r="555" spans="1:13" x14ac:dyDescent="0.25">
      <c r="A555" t="s">
        <v>1817</v>
      </c>
      <c r="B555">
        <v>41.325000000000003</v>
      </c>
      <c r="C555">
        <v>4.04</v>
      </c>
      <c r="D555" t="s">
        <v>2382</v>
      </c>
      <c r="E555" t="s">
        <v>2380</v>
      </c>
      <c r="F555" t="s">
        <v>2383</v>
      </c>
      <c r="G555">
        <v>1</v>
      </c>
      <c r="H555">
        <v>1</v>
      </c>
      <c r="I555" t="s">
        <v>2380</v>
      </c>
      <c r="J555" t="s">
        <v>2380</v>
      </c>
      <c r="K555" t="str">
        <f t="shared" si="15"/>
        <v>Obesity</v>
      </c>
      <c r="L555" t="str">
        <f t="shared" si="16"/>
        <v>Normal</v>
      </c>
      <c r="M555" t="s">
        <v>10507</v>
      </c>
    </row>
    <row r="556" spans="1:13" x14ac:dyDescent="0.25">
      <c r="A556" t="s">
        <v>1816</v>
      </c>
      <c r="B556">
        <v>51.65</v>
      </c>
      <c r="C556">
        <v>5.3</v>
      </c>
      <c r="D556" t="s">
        <v>2382</v>
      </c>
      <c r="E556" t="s">
        <v>2380</v>
      </c>
      <c r="F556" t="s">
        <v>2380</v>
      </c>
      <c r="G556" t="s">
        <v>2381</v>
      </c>
      <c r="H556">
        <v>0</v>
      </c>
      <c r="I556" t="s">
        <v>2380</v>
      </c>
      <c r="J556" t="s">
        <v>2380</v>
      </c>
      <c r="K556" t="str">
        <f t="shared" si="15"/>
        <v>Obesity</v>
      </c>
      <c r="L556" t="str">
        <f t="shared" si="16"/>
        <v>Normal</v>
      </c>
      <c r="M556" t="s">
        <v>10507</v>
      </c>
    </row>
    <row r="557" spans="1:13" x14ac:dyDescent="0.25">
      <c r="A557" t="s">
        <v>1815</v>
      </c>
      <c r="B557">
        <v>44.52</v>
      </c>
      <c r="C557">
        <v>8.64</v>
      </c>
      <c r="D557" t="s">
        <v>2382</v>
      </c>
      <c r="E557" t="s">
        <v>2380</v>
      </c>
      <c r="F557" t="s">
        <v>2383</v>
      </c>
      <c r="G557">
        <v>1</v>
      </c>
      <c r="H557">
        <v>1</v>
      </c>
      <c r="I557" t="s">
        <v>2380</v>
      </c>
      <c r="J557" t="s">
        <v>2380</v>
      </c>
      <c r="K557" t="str">
        <f t="shared" si="15"/>
        <v>Obesity</v>
      </c>
      <c r="L557" t="str">
        <f t="shared" si="16"/>
        <v>Diabetes</v>
      </c>
      <c r="M557" t="s">
        <v>10506</v>
      </c>
    </row>
    <row r="558" spans="1:13" x14ac:dyDescent="0.25">
      <c r="A558" t="s">
        <v>1814</v>
      </c>
      <c r="B558">
        <v>53.29</v>
      </c>
      <c r="C558">
        <v>4.03</v>
      </c>
      <c r="D558" t="s">
        <v>2380</v>
      </c>
      <c r="E558" t="s">
        <v>2380</v>
      </c>
      <c r="F558" t="s">
        <v>2383</v>
      </c>
      <c r="G558">
        <v>1</v>
      </c>
      <c r="H558">
        <v>1</v>
      </c>
      <c r="I558" t="s">
        <v>2380</v>
      </c>
      <c r="J558" t="s">
        <v>2380</v>
      </c>
      <c r="K558" t="str">
        <f t="shared" si="15"/>
        <v>Obesity</v>
      </c>
      <c r="L558" t="str">
        <f t="shared" si="16"/>
        <v>Normal</v>
      </c>
      <c r="M558" t="s">
        <v>10507</v>
      </c>
    </row>
    <row r="559" spans="1:13" x14ac:dyDescent="0.25">
      <c r="A559" t="s">
        <v>1813</v>
      </c>
      <c r="B559">
        <v>46.63</v>
      </c>
      <c r="C559">
        <v>4.26</v>
      </c>
      <c r="D559" t="s">
        <v>2382</v>
      </c>
      <c r="E559" t="s">
        <v>2380</v>
      </c>
      <c r="F559" t="s">
        <v>2380</v>
      </c>
      <c r="G559">
        <v>2</v>
      </c>
      <c r="H559">
        <v>2</v>
      </c>
      <c r="I559" t="s">
        <v>2380</v>
      </c>
      <c r="J559" t="s">
        <v>2380</v>
      </c>
      <c r="K559" t="str">
        <f t="shared" si="15"/>
        <v>Obesity</v>
      </c>
      <c r="L559" t="str">
        <f t="shared" si="16"/>
        <v>Normal</v>
      </c>
      <c r="M559" t="s">
        <v>10507</v>
      </c>
    </row>
    <row r="560" spans="1:13" x14ac:dyDescent="0.25">
      <c r="A560" t="s">
        <v>1812</v>
      </c>
      <c r="B560">
        <v>28.88</v>
      </c>
      <c r="C560">
        <v>5.35</v>
      </c>
      <c r="D560" t="s">
        <v>2380</v>
      </c>
      <c r="E560" t="s">
        <v>2380</v>
      </c>
      <c r="F560" t="s">
        <v>2383</v>
      </c>
      <c r="G560">
        <v>1</v>
      </c>
      <c r="H560">
        <v>1</v>
      </c>
      <c r="I560" t="s">
        <v>2382</v>
      </c>
      <c r="J560" t="s">
        <v>2382</v>
      </c>
      <c r="K560" t="str">
        <f t="shared" si="15"/>
        <v>Overweight</v>
      </c>
      <c r="L560" t="str">
        <f t="shared" si="16"/>
        <v>Normal</v>
      </c>
      <c r="M560" t="s">
        <v>10507</v>
      </c>
    </row>
    <row r="561" spans="1:13" x14ac:dyDescent="0.25">
      <c r="A561" t="s">
        <v>1811</v>
      </c>
      <c r="B561">
        <v>23.98</v>
      </c>
      <c r="C561">
        <v>4.9000000000000004</v>
      </c>
      <c r="D561" t="s">
        <v>2380</v>
      </c>
      <c r="E561" t="s">
        <v>2380</v>
      </c>
      <c r="F561" t="s">
        <v>2380</v>
      </c>
      <c r="G561" t="s">
        <v>2381</v>
      </c>
      <c r="H561">
        <v>0</v>
      </c>
      <c r="I561" t="s">
        <v>2380</v>
      </c>
      <c r="J561" t="s">
        <v>31</v>
      </c>
      <c r="K561" t="str">
        <f t="shared" si="15"/>
        <v>Healthy Weight</v>
      </c>
      <c r="L561" t="str">
        <f t="shared" si="16"/>
        <v>Normal</v>
      </c>
      <c r="M561" t="s">
        <v>10507</v>
      </c>
    </row>
    <row r="562" spans="1:13" x14ac:dyDescent="0.25">
      <c r="A562" t="s">
        <v>1810</v>
      </c>
      <c r="B562">
        <v>23.65</v>
      </c>
      <c r="C562">
        <v>4.5</v>
      </c>
      <c r="D562" t="s">
        <v>2380</v>
      </c>
      <c r="E562" t="s">
        <v>2380</v>
      </c>
      <c r="F562" t="s">
        <v>2380</v>
      </c>
      <c r="G562" t="s">
        <v>2381</v>
      </c>
      <c r="H562">
        <v>0</v>
      </c>
      <c r="I562" t="s">
        <v>2380</v>
      </c>
      <c r="J562" t="s">
        <v>2380</v>
      </c>
      <c r="K562" t="str">
        <f t="shared" si="15"/>
        <v>Healthy Weight</v>
      </c>
      <c r="L562" t="str">
        <f t="shared" si="16"/>
        <v>Normal</v>
      </c>
      <c r="M562" t="s">
        <v>10507</v>
      </c>
    </row>
    <row r="563" spans="1:13" x14ac:dyDescent="0.25">
      <c r="A563" t="s">
        <v>1809</v>
      </c>
      <c r="B563">
        <v>49.09</v>
      </c>
      <c r="C563">
        <v>8.3800000000000008</v>
      </c>
      <c r="D563" t="s">
        <v>2382</v>
      </c>
      <c r="E563" t="s">
        <v>2380</v>
      </c>
      <c r="F563" t="s">
        <v>2380</v>
      </c>
      <c r="G563">
        <v>2</v>
      </c>
      <c r="H563">
        <v>2</v>
      </c>
      <c r="I563" t="s">
        <v>2380</v>
      </c>
      <c r="J563" t="s">
        <v>2380</v>
      </c>
      <c r="K563" t="str">
        <f t="shared" si="15"/>
        <v>Obesity</v>
      </c>
      <c r="L563" t="str">
        <f t="shared" si="16"/>
        <v>Diabetes</v>
      </c>
      <c r="M563" t="s">
        <v>10506</v>
      </c>
    </row>
    <row r="564" spans="1:13" x14ac:dyDescent="0.25">
      <c r="A564" t="s">
        <v>1808</v>
      </c>
      <c r="B564">
        <v>28.024999999999999</v>
      </c>
      <c r="C564">
        <v>7.03</v>
      </c>
      <c r="D564" t="s">
        <v>2380</v>
      </c>
      <c r="E564" t="s">
        <v>2380</v>
      </c>
      <c r="F564" t="s">
        <v>2380</v>
      </c>
      <c r="G564" t="s">
        <v>2381</v>
      </c>
      <c r="H564">
        <v>0</v>
      </c>
      <c r="I564" t="s">
        <v>2382</v>
      </c>
      <c r="J564" t="s">
        <v>2382</v>
      </c>
      <c r="K564" t="str">
        <f t="shared" si="15"/>
        <v>Overweight</v>
      </c>
      <c r="L564" t="str">
        <f t="shared" si="16"/>
        <v>Diabetes</v>
      </c>
      <c r="M564" t="s">
        <v>10506</v>
      </c>
    </row>
    <row r="565" spans="1:13" x14ac:dyDescent="0.25">
      <c r="A565" t="s">
        <v>1807</v>
      </c>
      <c r="B565">
        <v>43.32</v>
      </c>
      <c r="C565">
        <v>8.75</v>
      </c>
      <c r="D565" t="s">
        <v>2382</v>
      </c>
      <c r="E565" t="s">
        <v>2380</v>
      </c>
      <c r="F565" t="s">
        <v>2383</v>
      </c>
      <c r="G565">
        <v>1</v>
      </c>
      <c r="H565">
        <v>1</v>
      </c>
      <c r="I565" t="s">
        <v>2380</v>
      </c>
      <c r="J565" t="s">
        <v>2380</v>
      </c>
      <c r="K565" t="str">
        <f t="shared" si="15"/>
        <v>Obesity</v>
      </c>
      <c r="L565" t="str">
        <f t="shared" si="16"/>
        <v>Diabetes</v>
      </c>
      <c r="M565" t="s">
        <v>10506</v>
      </c>
    </row>
    <row r="566" spans="1:13" x14ac:dyDescent="0.25">
      <c r="A566" t="s">
        <v>1806</v>
      </c>
      <c r="B566">
        <v>45.92</v>
      </c>
      <c r="C566">
        <v>9.51</v>
      </c>
      <c r="D566" t="s">
        <v>2380</v>
      </c>
      <c r="E566" t="s">
        <v>2380</v>
      </c>
      <c r="F566" t="s">
        <v>2380</v>
      </c>
      <c r="G566" t="s">
        <v>2381</v>
      </c>
      <c r="H566">
        <v>0</v>
      </c>
      <c r="I566" t="s">
        <v>2380</v>
      </c>
      <c r="J566" t="s">
        <v>2380</v>
      </c>
      <c r="K566" t="str">
        <f t="shared" si="15"/>
        <v>Obesity</v>
      </c>
      <c r="L566" t="str">
        <f t="shared" si="16"/>
        <v>Diabetes</v>
      </c>
      <c r="M566" t="s">
        <v>10506</v>
      </c>
    </row>
    <row r="567" spans="1:13" x14ac:dyDescent="0.25">
      <c r="A567" t="s">
        <v>1805</v>
      </c>
      <c r="B567">
        <v>44.03</v>
      </c>
      <c r="C567">
        <v>9.36</v>
      </c>
      <c r="D567" t="s">
        <v>2380</v>
      </c>
      <c r="E567" t="s">
        <v>2380</v>
      </c>
      <c r="F567" t="s">
        <v>2380</v>
      </c>
      <c r="G567" t="s">
        <v>2381</v>
      </c>
      <c r="H567">
        <v>0</v>
      </c>
      <c r="I567" t="s">
        <v>2380</v>
      </c>
      <c r="J567" t="s">
        <v>2380</v>
      </c>
      <c r="K567" t="str">
        <f t="shared" si="15"/>
        <v>Obesity</v>
      </c>
      <c r="L567" t="str">
        <f t="shared" si="16"/>
        <v>Diabetes</v>
      </c>
      <c r="M567" t="s">
        <v>10506</v>
      </c>
    </row>
    <row r="568" spans="1:13" x14ac:dyDescent="0.25">
      <c r="A568" t="s">
        <v>1804</v>
      </c>
      <c r="B568">
        <v>24.6</v>
      </c>
      <c r="C568">
        <v>4.8099999999999996</v>
      </c>
      <c r="D568" t="s">
        <v>2380</v>
      </c>
      <c r="E568" t="s">
        <v>2380</v>
      </c>
      <c r="F568" t="s">
        <v>2380</v>
      </c>
      <c r="G568" t="s">
        <v>2381</v>
      </c>
      <c r="H568">
        <v>0</v>
      </c>
      <c r="I568" t="s">
        <v>2382</v>
      </c>
      <c r="J568" t="s">
        <v>2382</v>
      </c>
      <c r="K568" t="str">
        <f t="shared" si="15"/>
        <v>Healthy Weight</v>
      </c>
      <c r="L568" t="str">
        <f t="shared" si="16"/>
        <v>Normal</v>
      </c>
      <c r="M568" t="s">
        <v>10507</v>
      </c>
    </row>
    <row r="569" spans="1:13" x14ac:dyDescent="0.25">
      <c r="A569" t="s">
        <v>1803</v>
      </c>
      <c r="B569">
        <v>49.15</v>
      </c>
      <c r="C569">
        <v>8.08</v>
      </c>
      <c r="D569" t="s">
        <v>2380</v>
      </c>
      <c r="E569" t="s">
        <v>2380</v>
      </c>
      <c r="F569" t="s">
        <v>2380</v>
      </c>
      <c r="G569" t="s">
        <v>2381</v>
      </c>
      <c r="H569">
        <v>0</v>
      </c>
      <c r="I569" t="s">
        <v>2380</v>
      </c>
      <c r="J569" t="s">
        <v>2380</v>
      </c>
      <c r="K569" t="str">
        <f t="shared" si="15"/>
        <v>Obesity</v>
      </c>
      <c r="L569" t="str">
        <f t="shared" si="16"/>
        <v>Diabetes</v>
      </c>
      <c r="M569" t="s">
        <v>10506</v>
      </c>
    </row>
    <row r="570" spans="1:13" x14ac:dyDescent="0.25">
      <c r="A570" t="s">
        <v>1802</v>
      </c>
      <c r="B570">
        <v>28.31</v>
      </c>
      <c r="C570">
        <v>6.29</v>
      </c>
      <c r="D570" t="s">
        <v>2380</v>
      </c>
      <c r="E570" t="s">
        <v>2380</v>
      </c>
      <c r="F570" t="s">
        <v>2383</v>
      </c>
      <c r="G570">
        <v>1</v>
      </c>
      <c r="H570">
        <v>1</v>
      </c>
      <c r="I570" t="s">
        <v>2382</v>
      </c>
      <c r="J570" t="s">
        <v>2382</v>
      </c>
      <c r="K570" t="str">
        <f t="shared" si="15"/>
        <v>Overweight</v>
      </c>
      <c r="L570" t="str">
        <f t="shared" si="16"/>
        <v>Prediabetes</v>
      </c>
      <c r="M570" t="s">
        <v>10508</v>
      </c>
    </row>
    <row r="571" spans="1:13" x14ac:dyDescent="0.25">
      <c r="A571" t="s">
        <v>1801</v>
      </c>
      <c r="B571">
        <v>22.99</v>
      </c>
      <c r="C571">
        <v>6.29</v>
      </c>
      <c r="D571" t="s">
        <v>2380</v>
      </c>
      <c r="E571" t="s">
        <v>2380</v>
      </c>
      <c r="F571" t="s">
        <v>2380</v>
      </c>
      <c r="G571">
        <v>1</v>
      </c>
      <c r="H571">
        <v>1</v>
      </c>
      <c r="I571" t="s">
        <v>2382</v>
      </c>
      <c r="J571" t="s">
        <v>2382</v>
      </c>
      <c r="K571" t="str">
        <f t="shared" si="15"/>
        <v>Healthy Weight</v>
      </c>
      <c r="L571" t="str">
        <f t="shared" si="16"/>
        <v>Prediabetes</v>
      </c>
      <c r="M571" t="s">
        <v>10508</v>
      </c>
    </row>
    <row r="572" spans="1:13" x14ac:dyDescent="0.25">
      <c r="A572" t="s">
        <v>1800</v>
      </c>
      <c r="B572">
        <v>29.07</v>
      </c>
      <c r="C572">
        <v>5.12</v>
      </c>
      <c r="D572" t="s">
        <v>2380</v>
      </c>
      <c r="E572" t="s">
        <v>2380</v>
      </c>
      <c r="F572" t="s">
        <v>2383</v>
      </c>
      <c r="G572">
        <v>1</v>
      </c>
      <c r="H572">
        <v>1</v>
      </c>
      <c r="I572" t="s">
        <v>2382</v>
      </c>
      <c r="J572" t="s">
        <v>2382</v>
      </c>
      <c r="K572" t="str">
        <f t="shared" si="15"/>
        <v>Overweight</v>
      </c>
      <c r="L572" t="str">
        <f t="shared" si="16"/>
        <v>Normal</v>
      </c>
      <c r="M572" t="s">
        <v>10507</v>
      </c>
    </row>
    <row r="573" spans="1:13" x14ac:dyDescent="0.25">
      <c r="A573" t="s">
        <v>1799</v>
      </c>
      <c r="B573">
        <v>42.02</v>
      </c>
      <c r="C573">
        <v>9.9499999999999993</v>
      </c>
      <c r="D573" t="s">
        <v>2382</v>
      </c>
      <c r="E573" t="s">
        <v>2380</v>
      </c>
      <c r="F573" t="s">
        <v>2383</v>
      </c>
      <c r="G573">
        <v>1</v>
      </c>
      <c r="H573">
        <v>1</v>
      </c>
      <c r="I573" t="s">
        <v>2380</v>
      </c>
      <c r="J573" t="s">
        <v>2380</v>
      </c>
      <c r="K573" t="str">
        <f t="shared" si="15"/>
        <v>Obesity</v>
      </c>
      <c r="L573" t="str">
        <f t="shared" si="16"/>
        <v>Diabetes</v>
      </c>
      <c r="M573" t="s">
        <v>10506</v>
      </c>
    </row>
    <row r="574" spans="1:13" x14ac:dyDescent="0.25">
      <c r="A574" t="s">
        <v>1798</v>
      </c>
      <c r="B574">
        <v>49.07</v>
      </c>
      <c r="C574">
        <v>9.08</v>
      </c>
      <c r="D574" t="s">
        <v>2382</v>
      </c>
      <c r="E574" t="s">
        <v>2380</v>
      </c>
      <c r="F574" t="s">
        <v>2380</v>
      </c>
      <c r="G574">
        <v>1</v>
      </c>
      <c r="H574">
        <v>1</v>
      </c>
      <c r="I574" t="s">
        <v>2380</v>
      </c>
      <c r="J574" t="s">
        <v>2380</v>
      </c>
      <c r="K574" t="str">
        <f t="shared" si="15"/>
        <v>Obesity</v>
      </c>
      <c r="L574" t="str">
        <f t="shared" si="16"/>
        <v>Diabetes</v>
      </c>
      <c r="M574" t="s">
        <v>10506</v>
      </c>
    </row>
    <row r="575" spans="1:13" x14ac:dyDescent="0.25">
      <c r="A575" t="s">
        <v>1797</v>
      </c>
      <c r="B575">
        <v>19.8</v>
      </c>
      <c r="C575">
        <v>4.82</v>
      </c>
      <c r="D575" t="s">
        <v>2380</v>
      </c>
      <c r="E575" t="s">
        <v>2380</v>
      </c>
      <c r="F575" t="s">
        <v>2380</v>
      </c>
      <c r="G575" t="s">
        <v>2381</v>
      </c>
      <c r="H575">
        <v>0</v>
      </c>
      <c r="I575" t="s">
        <v>2382</v>
      </c>
      <c r="J575" t="s">
        <v>2382</v>
      </c>
      <c r="K575" t="str">
        <f t="shared" si="15"/>
        <v>Healthy Weight</v>
      </c>
      <c r="L575" t="str">
        <f t="shared" si="16"/>
        <v>Normal</v>
      </c>
      <c r="M575" t="s">
        <v>10507</v>
      </c>
    </row>
    <row r="576" spans="1:13" x14ac:dyDescent="0.25">
      <c r="A576" t="s">
        <v>1796</v>
      </c>
      <c r="B576">
        <v>27.36</v>
      </c>
      <c r="C576">
        <v>4.6500000000000004</v>
      </c>
      <c r="D576" t="s">
        <v>2380</v>
      </c>
      <c r="E576" t="s">
        <v>2382</v>
      </c>
      <c r="F576" t="s">
        <v>2380</v>
      </c>
      <c r="G576">
        <v>1</v>
      </c>
      <c r="H576">
        <v>1</v>
      </c>
      <c r="I576" t="s">
        <v>2382</v>
      </c>
      <c r="J576" t="s">
        <v>2382</v>
      </c>
      <c r="K576" t="str">
        <f t="shared" si="15"/>
        <v>Overweight</v>
      </c>
      <c r="L576" t="str">
        <f t="shared" si="16"/>
        <v>Normal</v>
      </c>
      <c r="M576" t="s">
        <v>10507</v>
      </c>
    </row>
    <row r="577" spans="1:13" x14ac:dyDescent="0.25">
      <c r="A577" t="s">
        <v>1795</v>
      </c>
      <c r="B577">
        <v>42.95</v>
      </c>
      <c r="C577">
        <v>5.16</v>
      </c>
      <c r="D577" t="s">
        <v>2382</v>
      </c>
      <c r="E577" t="s">
        <v>2380</v>
      </c>
      <c r="F577" t="s">
        <v>2380</v>
      </c>
      <c r="G577">
        <v>1</v>
      </c>
      <c r="H577">
        <v>1</v>
      </c>
      <c r="I577" t="s">
        <v>2380</v>
      </c>
      <c r="J577" t="s">
        <v>2380</v>
      </c>
      <c r="K577" t="str">
        <f t="shared" si="15"/>
        <v>Obesity</v>
      </c>
      <c r="L577" t="str">
        <f t="shared" si="16"/>
        <v>Normal</v>
      </c>
      <c r="M577" t="s">
        <v>10507</v>
      </c>
    </row>
    <row r="578" spans="1:13" x14ac:dyDescent="0.25">
      <c r="A578" t="s">
        <v>1794</v>
      </c>
      <c r="B578">
        <v>42.66</v>
      </c>
      <c r="C578">
        <v>10.44</v>
      </c>
      <c r="D578" t="s">
        <v>2380</v>
      </c>
      <c r="E578" t="s">
        <v>2380</v>
      </c>
      <c r="F578" t="s">
        <v>2380</v>
      </c>
      <c r="G578" t="s">
        <v>2381</v>
      </c>
      <c r="H578">
        <v>0</v>
      </c>
      <c r="I578" t="s">
        <v>2380</v>
      </c>
      <c r="J578" t="s">
        <v>2380</v>
      </c>
      <c r="K578" t="str">
        <f t="shared" si="15"/>
        <v>Obesity</v>
      </c>
      <c r="L578" t="str">
        <f t="shared" si="16"/>
        <v>Diabetes</v>
      </c>
      <c r="M578" t="s">
        <v>10506</v>
      </c>
    </row>
    <row r="579" spans="1:13" x14ac:dyDescent="0.25">
      <c r="A579" t="s">
        <v>1793</v>
      </c>
      <c r="B579">
        <v>33.630000000000003</v>
      </c>
      <c r="C579">
        <v>5.69</v>
      </c>
      <c r="D579" t="s">
        <v>2380</v>
      </c>
      <c r="E579" t="s">
        <v>2380</v>
      </c>
      <c r="F579" t="s">
        <v>2380</v>
      </c>
      <c r="G579">
        <v>1</v>
      </c>
      <c r="H579">
        <v>1</v>
      </c>
      <c r="I579" t="s">
        <v>2380</v>
      </c>
      <c r="J579" t="s">
        <v>2380</v>
      </c>
      <c r="K579" t="str">
        <f t="shared" ref="K579:K642" si="17">IF(B579&lt;18.5, "Underweight", IF(B579&lt;=24.9, "Healthy Weight", IF(B579&lt;=29.9, "Overweight", "Obesity")))</f>
        <v>Obesity</v>
      </c>
      <c r="L579" t="str">
        <f t="shared" ref="L579:L642" si="18">IF(C579 &lt; 5.7, "Normal", IF(C579 &lt; 6.4, "Prediabetes", "Diabetes"))</f>
        <v>Normal</v>
      </c>
      <c r="M579" t="s">
        <v>10507</v>
      </c>
    </row>
    <row r="580" spans="1:13" x14ac:dyDescent="0.25">
      <c r="A580" t="s">
        <v>1792</v>
      </c>
      <c r="B580">
        <v>26.84</v>
      </c>
      <c r="C580">
        <v>6.5</v>
      </c>
      <c r="D580" t="s">
        <v>2380</v>
      </c>
      <c r="E580" t="s">
        <v>2380</v>
      </c>
      <c r="F580" t="s">
        <v>2380</v>
      </c>
      <c r="G580" t="s">
        <v>2381</v>
      </c>
      <c r="H580">
        <v>0</v>
      </c>
      <c r="I580" t="s">
        <v>2382</v>
      </c>
      <c r="J580" t="s">
        <v>2382</v>
      </c>
      <c r="K580" t="str">
        <f t="shared" si="17"/>
        <v>Overweight</v>
      </c>
      <c r="L580" t="str">
        <f t="shared" si="18"/>
        <v>Diabetes</v>
      </c>
      <c r="M580" t="s">
        <v>10506</v>
      </c>
    </row>
    <row r="581" spans="1:13" x14ac:dyDescent="0.25">
      <c r="A581" t="s">
        <v>1791</v>
      </c>
      <c r="B581">
        <v>28.3</v>
      </c>
      <c r="C581">
        <v>5.73</v>
      </c>
      <c r="D581" t="s">
        <v>2380</v>
      </c>
      <c r="E581" t="s">
        <v>2380</v>
      </c>
      <c r="F581" t="s">
        <v>2383</v>
      </c>
      <c r="G581">
        <v>1</v>
      </c>
      <c r="H581">
        <v>1</v>
      </c>
      <c r="I581" t="s">
        <v>2382</v>
      </c>
      <c r="J581" t="s">
        <v>2382</v>
      </c>
      <c r="K581" t="str">
        <f t="shared" si="17"/>
        <v>Overweight</v>
      </c>
      <c r="L581" t="str">
        <f t="shared" si="18"/>
        <v>Prediabetes</v>
      </c>
      <c r="M581" t="s">
        <v>10508</v>
      </c>
    </row>
    <row r="582" spans="1:13" x14ac:dyDescent="0.25">
      <c r="A582" t="s">
        <v>1790</v>
      </c>
      <c r="B582">
        <v>27.06</v>
      </c>
      <c r="C582">
        <v>5.74</v>
      </c>
      <c r="D582" t="s">
        <v>2382</v>
      </c>
      <c r="E582" t="s">
        <v>2380</v>
      </c>
      <c r="F582" t="s">
        <v>2380</v>
      </c>
      <c r="G582" t="s">
        <v>2381</v>
      </c>
      <c r="H582">
        <v>0</v>
      </c>
      <c r="I582" t="s">
        <v>2382</v>
      </c>
      <c r="J582" t="s">
        <v>2382</v>
      </c>
      <c r="K582" t="str">
        <f t="shared" si="17"/>
        <v>Overweight</v>
      </c>
      <c r="L582" t="str">
        <f t="shared" si="18"/>
        <v>Prediabetes</v>
      </c>
      <c r="M582" t="s">
        <v>10508</v>
      </c>
    </row>
    <row r="583" spans="1:13" x14ac:dyDescent="0.25">
      <c r="A583" t="s">
        <v>1789</v>
      </c>
      <c r="B583">
        <v>47.13</v>
      </c>
      <c r="C583">
        <v>8.6999999999999993</v>
      </c>
      <c r="D583" t="s">
        <v>2380</v>
      </c>
      <c r="E583" t="s">
        <v>2380</v>
      </c>
      <c r="F583" t="s">
        <v>2380</v>
      </c>
      <c r="G583" t="s">
        <v>2381</v>
      </c>
      <c r="H583">
        <v>0</v>
      </c>
      <c r="I583" t="s">
        <v>2380</v>
      </c>
      <c r="J583" t="s">
        <v>2380</v>
      </c>
      <c r="K583" t="str">
        <f t="shared" si="17"/>
        <v>Obesity</v>
      </c>
      <c r="L583" t="str">
        <f t="shared" si="18"/>
        <v>Diabetes</v>
      </c>
      <c r="M583" t="s">
        <v>10506</v>
      </c>
    </row>
    <row r="584" spans="1:13" x14ac:dyDescent="0.25">
      <c r="A584" t="s">
        <v>1788</v>
      </c>
      <c r="B584">
        <v>51.72</v>
      </c>
      <c r="C584">
        <v>5.09</v>
      </c>
      <c r="D584" t="s">
        <v>2380</v>
      </c>
      <c r="E584" t="s">
        <v>2380</v>
      </c>
      <c r="F584" t="s">
        <v>2380</v>
      </c>
      <c r="G584" t="s">
        <v>2381</v>
      </c>
      <c r="H584">
        <v>0</v>
      </c>
      <c r="I584" t="s">
        <v>2380</v>
      </c>
      <c r="J584" t="s">
        <v>2380</v>
      </c>
      <c r="K584" t="str">
        <f t="shared" si="17"/>
        <v>Obesity</v>
      </c>
      <c r="L584" t="str">
        <f t="shared" si="18"/>
        <v>Normal</v>
      </c>
      <c r="M584" t="s">
        <v>10507</v>
      </c>
    </row>
    <row r="585" spans="1:13" x14ac:dyDescent="0.25">
      <c r="A585" t="s">
        <v>1787</v>
      </c>
      <c r="B585">
        <v>48.59</v>
      </c>
      <c r="C585">
        <v>5.57</v>
      </c>
      <c r="D585" t="s">
        <v>2380</v>
      </c>
      <c r="E585" t="s">
        <v>2380</v>
      </c>
      <c r="F585" t="s">
        <v>2380</v>
      </c>
      <c r="G585" t="s">
        <v>2381</v>
      </c>
      <c r="H585">
        <v>0</v>
      </c>
      <c r="I585" t="s">
        <v>2380</v>
      </c>
      <c r="J585" t="s">
        <v>2380</v>
      </c>
      <c r="K585" t="str">
        <f t="shared" si="17"/>
        <v>Obesity</v>
      </c>
      <c r="L585" t="str">
        <f t="shared" si="18"/>
        <v>Normal</v>
      </c>
      <c r="M585" t="s">
        <v>10507</v>
      </c>
    </row>
    <row r="586" spans="1:13" x14ac:dyDescent="0.25">
      <c r="A586" t="s">
        <v>1786</v>
      </c>
      <c r="B586">
        <v>45.18</v>
      </c>
      <c r="C586">
        <v>10.87</v>
      </c>
      <c r="D586" t="s">
        <v>2380</v>
      </c>
      <c r="E586" t="s">
        <v>2380</v>
      </c>
      <c r="F586" t="s">
        <v>2380</v>
      </c>
      <c r="G586" t="s">
        <v>2381</v>
      </c>
      <c r="H586">
        <v>0</v>
      </c>
      <c r="I586" t="s">
        <v>2380</v>
      </c>
      <c r="J586" t="s">
        <v>2380</v>
      </c>
      <c r="K586" t="str">
        <f t="shared" si="17"/>
        <v>Obesity</v>
      </c>
      <c r="L586" t="str">
        <f t="shared" si="18"/>
        <v>Diabetes</v>
      </c>
      <c r="M586" t="s">
        <v>10506</v>
      </c>
    </row>
    <row r="587" spans="1:13" x14ac:dyDescent="0.25">
      <c r="A587" t="s">
        <v>1785</v>
      </c>
      <c r="B587">
        <v>27.9</v>
      </c>
      <c r="C587">
        <v>6.02</v>
      </c>
      <c r="D587" t="s">
        <v>2380</v>
      </c>
      <c r="E587" t="s">
        <v>2380</v>
      </c>
      <c r="F587" t="s">
        <v>2383</v>
      </c>
      <c r="G587">
        <v>1</v>
      </c>
      <c r="H587">
        <v>1</v>
      </c>
      <c r="I587" t="s">
        <v>2382</v>
      </c>
      <c r="J587" t="s">
        <v>2382</v>
      </c>
      <c r="K587" t="str">
        <f t="shared" si="17"/>
        <v>Overweight</v>
      </c>
      <c r="L587" t="str">
        <f t="shared" si="18"/>
        <v>Prediabetes</v>
      </c>
      <c r="M587" t="s">
        <v>10508</v>
      </c>
    </row>
    <row r="588" spans="1:13" x14ac:dyDescent="0.25">
      <c r="A588" t="s">
        <v>1784</v>
      </c>
      <c r="B588">
        <v>51.33</v>
      </c>
      <c r="C588">
        <v>7</v>
      </c>
      <c r="D588" t="s">
        <v>2380</v>
      </c>
      <c r="E588" t="s">
        <v>2380</v>
      </c>
      <c r="F588" t="s">
        <v>2380</v>
      </c>
      <c r="G588" t="s">
        <v>2381</v>
      </c>
      <c r="H588">
        <v>0</v>
      </c>
      <c r="I588" t="s">
        <v>2380</v>
      </c>
      <c r="J588" t="s">
        <v>2380</v>
      </c>
      <c r="K588" t="str">
        <f t="shared" si="17"/>
        <v>Obesity</v>
      </c>
      <c r="L588" t="str">
        <f t="shared" si="18"/>
        <v>Diabetes</v>
      </c>
      <c r="M588" t="s">
        <v>10506</v>
      </c>
    </row>
    <row r="589" spans="1:13" x14ac:dyDescent="0.25">
      <c r="A589" t="s">
        <v>1783</v>
      </c>
      <c r="B589">
        <v>30.59</v>
      </c>
      <c r="C589">
        <v>5.56</v>
      </c>
      <c r="D589" t="s">
        <v>2382</v>
      </c>
      <c r="E589" t="s">
        <v>2380</v>
      </c>
      <c r="F589" t="s">
        <v>2380</v>
      </c>
      <c r="G589">
        <v>1</v>
      </c>
      <c r="H589">
        <v>1</v>
      </c>
      <c r="I589" t="s">
        <v>2380</v>
      </c>
      <c r="J589" t="s">
        <v>2380</v>
      </c>
      <c r="K589" t="str">
        <f t="shared" si="17"/>
        <v>Obesity</v>
      </c>
      <c r="L589" t="str">
        <f t="shared" si="18"/>
        <v>Normal</v>
      </c>
      <c r="M589" t="s">
        <v>10507</v>
      </c>
    </row>
    <row r="590" spans="1:13" x14ac:dyDescent="0.25">
      <c r="A590" t="s">
        <v>1782</v>
      </c>
      <c r="B590">
        <v>39.229999999999997</v>
      </c>
      <c r="C590">
        <v>8.4499999999999993</v>
      </c>
      <c r="D590" t="s">
        <v>2380</v>
      </c>
      <c r="E590" t="s">
        <v>2380</v>
      </c>
      <c r="F590" t="s">
        <v>2380</v>
      </c>
      <c r="G590" t="s">
        <v>2381</v>
      </c>
      <c r="H590">
        <v>0</v>
      </c>
      <c r="I590" t="s">
        <v>2380</v>
      </c>
      <c r="J590" t="s">
        <v>2380</v>
      </c>
      <c r="K590" t="str">
        <f t="shared" si="17"/>
        <v>Obesity</v>
      </c>
      <c r="L590" t="str">
        <f t="shared" si="18"/>
        <v>Diabetes</v>
      </c>
      <c r="M590" t="s">
        <v>10506</v>
      </c>
    </row>
    <row r="591" spans="1:13" x14ac:dyDescent="0.25">
      <c r="A591" t="s">
        <v>1781</v>
      </c>
      <c r="B591">
        <v>19.094999999999999</v>
      </c>
      <c r="C591">
        <v>6.19</v>
      </c>
      <c r="D591" t="s">
        <v>2380</v>
      </c>
      <c r="E591" t="s">
        <v>2380</v>
      </c>
      <c r="F591" t="s">
        <v>2380</v>
      </c>
      <c r="G591" t="s">
        <v>2381</v>
      </c>
      <c r="H591">
        <v>0</v>
      </c>
      <c r="I591" t="s">
        <v>2382</v>
      </c>
      <c r="J591" t="s">
        <v>2382</v>
      </c>
      <c r="K591" t="str">
        <f t="shared" si="17"/>
        <v>Healthy Weight</v>
      </c>
      <c r="L591" t="str">
        <f t="shared" si="18"/>
        <v>Prediabetes</v>
      </c>
      <c r="M591" t="s">
        <v>10508</v>
      </c>
    </row>
    <row r="592" spans="1:13" x14ac:dyDescent="0.25">
      <c r="A592" t="s">
        <v>1780</v>
      </c>
      <c r="B592">
        <v>49.72</v>
      </c>
      <c r="C592">
        <v>7.71</v>
      </c>
      <c r="D592" t="s">
        <v>2380</v>
      </c>
      <c r="E592" t="s">
        <v>2380</v>
      </c>
      <c r="F592" t="s">
        <v>2380</v>
      </c>
      <c r="G592" t="s">
        <v>2381</v>
      </c>
      <c r="H592">
        <v>0</v>
      </c>
      <c r="I592" t="s">
        <v>2380</v>
      </c>
      <c r="J592" t="s">
        <v>2380</v>
      </c>
      <c r="K592" t="str">
        <f t="shared" si="17"/>
        <v>Obesity</v>
      </c>
      <c r="L592" t="str">
        <f t="shared" si="18"/>
        <v>Diabetes</v>
      </c>
      <c r="M592" t="s">
        <v>10506</v>
      </c>
    </row>
    <row r="593" spans="1:13" x14ac:dyDescent="0.25">
      <c r="A593" t="s">
        <v>1779</v>
      </c>
      <c r="B593">
        <v>21.754999999999999</v>
      </c>
      <c r="C593">
        <v>4.63</v>
      </c>
      <c r="D593" t="s">
        <v>2380</v>
      </c>
      <c r="E593" t="s">
        <v>2380</v>
      </c>
      <c r="F593" t="s">
        <v>2383</v>
      </c>
      <c r="G593">
        <v>1</v>
      </c>
      <c r="H593">
        <v>1</v>
      </c>
      <c r="I593" t="s">
        <v>2382</v>
      </c>
      <c r="J593" t="s">
        <v>2382</v>
      </c>
      <c r="K593" t="str">
        <f t="shared" si="17"/>
        <v>Healthy Weight</v>
      </c>
      <c r="L593" t="str">
        <f t="shared" si="18"/>
        <v>Normal</v>
      </c>
      <c r="M593" t="s">
        <v>10507</v>
      </c>
    </row>
    <row r="594" spans="1:13" x14ac:dyDescent="0.25">
      <c r="A594" t="s">
        <v>1778</v>
      </c>
      <c r="B594">
        <v>48.39</v>
      </c>
      <c r="C594">
        <v>4.6100000000000003</v>
      </c>
      <c r="D594" t="s">
        <v>2380</v>
      </c>
      <c r="E594" t="s">
        <v>2380</v>
      </c>
      <c r="F594" t="s">
        <v>2380</v>
      </c>
      <c r="G594" t="s">
        <v>2381</v>
      </c>
      <c r="H594">
        <v>0</v>
      </c>
      <c r="I594" t="s">
        <v>2380</v>
      </c>
      <c r="J594" t="s">
        <v>2380</v>
      </c>
      <c r="K594" t="str">
        <f t="shared" si="17"/>
        <v>Obesity</v>
      </c>
      <c r="L594" t="str">
        <f t="shared" si="18"/>
        <v>Normal</v>
      </c>
      <c r="M594" t="s">
        <v>10507</v>
      </c>
    </row>
    <row r="595" spans="1:13" x14ac:dyDescent="0.25">
      <c r="A595" t="s">
        <v>1777</v>
      </c>
      <c r="B595">
        <v>47.15</v>
      </c>
      <c r="C595">
        <v>9.5299999999999994</v>
      </c>
      <c r="D595" t="s">
        <v>2382</v>
      </c>
      <c r="E595" t="s">
        <v>2380</v>
      </c>
      <c r="F595" t="s">
        <v>2380</v>
      </c>
      <c r="G595">
        <v>1</v>
      </c>
      <c r="H595">
        <v>1</v>
      </c>
      <c r="I595" t="s">
        <v>2380</v>
      </c>
      <c r="J595" t="s">
        <v>2380</v>
      </c>
      <c r="K595" t="str">
        <f t="shared" si="17"/>
        <v>Obesity</v>
      </c>
      <c r="L595" t="str">
        <f t="shared" si="18"/>
        <v>Diabetes</v>
      </c>
      <c r="M595" t="s">
        <v>10506</v>
      </c>
    </row>
    <row r="596" spans="1:13" x14ac:dyDescent="0.25">
      <c r="A596" t="s">
        <v>1776</v>
      </c>
      <c r="B596">
        <v>47.59</v>
      </c>
      <c r="C596">
        <v>11.43</v>
      </c>
      <c r="D596" t="s">
        <v>2382</v>
      </c>
      <c r="E596" t="s">
        <v>2380</v>
      </c>
      <c r="F596" t="s">
        <v>2380</v>
      </c>
      <c r="G596">
        <v>2</v>
      </c>
      <c r="H596">
        <v>2</v>
      </c>
      <c r="I596" t="s">
        <v>2380</v>
      </c>
      <c r="J596" t="s">
        <v>2380</v>
      </c>
      <c r="K596" t="str">
        <f t="shared" si="17"/>
        <v>Obesity</v>
      </c>
      <c r="L596" t="str">
        <f t="shared" si="18"/>
        <v>Diabetes</v>
      </c>
      <c r="M596" t="s">
        <v>10506</v>
      </c>
    </row>
    <row r="597" spans="1:13" x14ac:dyDescent="0.25">
      <c r="A597" t="s">
        <v>1775</v>
      </c>
      <c r="B597">
        <v>39.81</v>
      </c>
      <c r="C597">
        <v>7.65</v>
      </c>
      <c r="D597" t="s">
        <v>2382</v>
      </c>
      <c r="E597" t="s">
        <v>2380</v>
      </c>
      <c r="F597" t="s">
        <v>2383</v>
      </c>
      <c r="G597">
        <v>1</v>
      </c>
      <c r="H597">
        <v>1</v>
      </c>
      <c r="I597" t="s">
        <v>2380</v>
      </c>
      <c r="J597" t="s">
        <v>2380</v>
      </c>
      <c r="K597" t="str">
        <f t="shared" si="17"/>
        <v>Obesity</v>
      </c>
      <c r="L597" t="str">
        <f t="shared" si="18"/>
        <v>Diabetes</v>
      </c>
      <c r="M597" t="s">
        <v>10506</v>
      </c>
    </row>
    <row r="598" spans="1:13" x14ac:dyDescent="0.25">
      <c r="A598" t="s">
        <v>1774</v>
      </c>
      <c r="B598">
        <v>31.02</v>
      </c>
      <c r="C598">
        <v>5.87</v>
      </c>
      <c r="D598" t="s">
        <v>2382</v>
      </c>
      <c r="E598" t="s">
        <v>2380</v>
      </c>
      <c r="F598" t="s">
        <v>2380</v>
      </c>
      <c r="G598" t="s">
        <v>2381</v>
      </c>
      <c r="H598">
        <v>0</v>
      </c>
      <c r="I598" t="s">
        <v>2380</v>
      </c>
      <c r="J598" t="s">
        <v>2380</v>
      </c>
      <c r="K598" t="str">
        <f t="shared" si="17"/>
        <v>Obesity</v>
      </c>
      <c r="L598" t="str">
        <f t="shared" si="18"/>
        <v>Prediabetes</v>
      </c>
      <c r="M598" t="s">
        <v>10508</v>
      </c>
    </row>
    <row r="599" spans="1:13" x14ac:dyDescent="0.25">
      <c r="A599" t="s">
        <v>1773</v>
      </c>
      <c r="B599">
        <v>24.75</v>
      </c>
      <c r="C599">
        <v>4.3600000000000003</v>
      </c>
      <c r="D599" t="s">
        <v>2382</v>
      </c>
      <c r="E599" t="s">
        <v>2380</v>
      </c>
      <c r="F599" t="s">
        <v>2380</v>
      </c>
      <c r="G599">
        <v>1</v>
      </c>
      <c r="H599">
        <v>1</v>
      </c>
      <c r="I599" t="s">
        <v>2382</v>
      </c>
      <c r="J599" t="s">
        <v>2382</v>
      </c>
      <c r="K599" t="str">
        <f t="shared" si="17"/>
        <v>Healthy Weight</v>
      </c>
      <c r="L599" t="str">
        <f t="shared" si="18"/>
        <v>Normal</v>
      </c>
      <c r="M599" t="s">
        <v>10507</v>
      </c>
    </row>
    <row r="600" spans="1:13" x14ac:dyDescent="0.25">
      <c r="A600" t="s">
        <v>1772</v>
      </c>
      <c r="B600">
        <v>30.114999999999998</v>
      </c>
      <c r="C600">
        <v>10.119999999999999</v>
      </c>
      <c r="D600" t="s">
        <v>2380</v>
      </c>
      <c r="E600" t="s">
        <v>2380</v>
      </c>
      <c r="F600" t="s">
        <v>2380</v>
      </c>
      <c r="G600">
        <v>3</v>
      </c>
      <c r="H600">
        <v>3</v>
      </c>
      <c r="I600" t="s">
        <v>2380</v>
      </c>
      <c r="J600" t="s">
        <v>2380</v>
      </c>
      <c r="K600" t="str">
        <f t="shared" si="17"/>
        <v>Obesity</v>
      </c>
      <c r="L600" t="str">
        <f t="shared" si="18"/>
        <v>Diabetes</v>
      </c>
      <c r="M600" t="s">
        <v>10506</v>
      </c>
    </row>
    <row r="601" spans="1:13" x14ac:dyDescent="0.25">
      <c r="A601" t="s">
        <v>1771</v>
      </c>
      <c r="B601">
        <v>26.03</v>
      </c>
      <c r="C601">
        <v>4.01</v>
      </c>
      <c r="D601" t="s">
        <v>2380</v>
      </c>
      <c r="E601" t="s">
        <v>2380</v>
      </c>
      <c r="F601" t="s">
        <v>2383</v>
      </c>
      <c r="G601">
        <v>1</v>
      </c>
      <c r="H601">
        <v>1</v>
      </c>
      <c r="I601" t="s">
        <v>2382</v>
      </c>
      <c r="J601" t="s">
        <v>2382</v>
      </c>
      <c r="K601" t="str">
        <f t="shared" si="17"/>
        <v>Overweight</v>
      </c>
      <c r="L601" t="str">
        <f t="shared" si="18"/>
        <v>Normal</v>
      </c>
      <c r="M601" t="s">
        <v>10507</v>
      </c>
    </row>
    <row r="602" spans="1:13" x14ac:dyDescent="0.25">
      <c r="A602" t="s">
        <v>1770</v>
      </c>
      <c r="B602">
        <v>20.045000000000002</v>
      </c>
      <c r="C602">
        <v>4.7699999999999996</v>
      </c>
      <c r="D602" t="s">
        <v>2382</v>
      </c>
      <c r="E602" t="s">
        <v>2380</v>
      </c>
      <c r="F602" t="s">
        <v>2380</v>
      </c>
      <c r="G602">
        <v>1</v>
      </c>
      <c r="H602">
        <v>1</v>
      </c>
      <c r="I602" t="s">
        <v>2382</v>
      </c>
      <c r="J602" t="s">
        <v>2382</v>
      </c>
      <c r="K602" t="str">
        <f t="shared" si="17"/>
        <v>Healthy Weight</v>
      </c>
      <c r="L602" t="str">
        <f t="shared" si="18"/>
        <v>Normal</v>
      </c>
      <c r="M602" t="s">
        <v>10507</v>
      </c>
    </row>
    <row r="603" spans="1:13" x14ac:dyDescent="0.25">
      <c r="A603" t="s">
        <v>1769</v>
      </c>
      <c r="B603">
        <v>40.24</v>
      </c>
      <c r="C603">
        <v>6.83</v>
      </c>
      <c r="D603" t="s">
        <v>2380</v>
      </c>
      <c r="E603" t="s">
        <v>2380</v>
      </c>
      <c r="F603" t="s">
        <v>2380</v>
      </c>
      <c r="G603" t="s">
        <v>2381</v>
      </c>
      <c r="H603">
        <v>0</v>
      </c>
      <c r="I603" t="s">
        <v>2380</v>
      </c>
      <c r="J603" t="s">
        <v>2380</v>
      </c>
      <c r="K603" t="str">
        <f t="shared" si="17"/>
        <v>Obesity</v>
      </c>
      <c r="L603" t="str">
        <f t="shared" si="18"/>
        <v>Diabetes</v>
      </c>
      <c r="M603" t="s">
        <v>10506</v>
      </c>
    </row>
    <row r="604" spans="1:13" x14ac:dyDescent="0.25">
      <c r="A604" t="s">
        <v>1768</v>
      </c>
      <c r="B604">
        <v>43.15</v>
      </c>
      <c r="C604">
        <v>6.14</v>
      </c>
      <c r="D604" t="s">
        <v>2382</v>
      </c>
      <c r="E604" t="s">
        <v>2380</v>
      </c>
      <c r="F604" t="s">
        <v>2383</v>
      </c>
      <c r="G604">
        <v>1</v>
      </c>
      <c r="H604">
        <v>1</v>
      </c>
      <c r="I604" t="s">
        <v>2380</v>
      </c>
      <c r="J604" t="s">
        <v>2380</v>
      </c>
      <c r="K604" t="str">
        <f t="shared" si="17"/>
        <v>Obesity</v>
      </c>
      <c r="L604" t="str">
        <f t="shared" si="18"/>
        <v>Prediabetes</v>
      </c>
      <c r="M604" t="s">
        <v>10508</v>
      </c>
    </row>
    <row r="605" spans="1:13" x14ac:dyDescent="0.25">
      <c r="A605" t="s">
        <v>1767</v>
      </c>
      <c r="B605">
        <v>27.7</v>
      </c>
      <c r="C605">
        <v>5.6</v>
      </c>
      <c r="D605" t="s">
        <v>2380</v>
      </c>
      <c r="E605" t="s">
        <v>2380</v>
      </c>
      <c r="F605" t="s">
        <v>2383</v>
      </c>
      <c r="G605">
        <v>1</v>
      </c>
      <c r="H605">
        <v>1</v>
      </c>
      <c r="I605" t="s">
        <v>2382</v>
      </c>
      <c r="J605" t="s">
        <v>2382</v>
      </c>
      <c r="K605" t="str">
        <f t="shared" si="17"/>
        <v>Overweight</v>
      </c>
      <c r="L605" t="str">
        <f t="shared" si="18"/>
        <v>Normal</v>
      </c>
      <c r="M605" t="s">
        <v>10507</v>
      </c>
    </row>
    <row r="606" spans="1:13" x14ac:dyDescent="0.25">
      <c r="A606" t="s">
        <v>1766</v>
      </c>
      <c r="B606">
        <v>45.68</v>
      </c>
      <c r="C606">
        <v>4.8</v>
      </c>
      <c r="D606" t="s">
        <v>2380</v>
      </c>
      <c r="E606" t="s">
        <v>2380</v>
      </c>
      <c r="F606" t="s">
        <v>2380</v>
      </c>
      <c r="G606">
        <v>2</v>
      </c>
      <c r="H606">
        <v>2</v>
      </c>
      <c r="I606" t="s">
        <v>2380</v>
      </c>
      <c r="J606" t="s">
        <v>2380</v>
      </c>
      <c r="K606" t="str">
        <f t="shared" si="17"/>
        <v>Obesity</v>
      </c>
      <c r="L606" t="str">
        <f t="shared" si="18"/>
        <v>Normal</v>
      </c>
      <c r="M606" t="s">
        <v>10507</v>
      </c>
    </row>
    <row r="607" spans="1:13" x14ac:dyDescent="0.25">
      <c r="A607" t="s">
        <v>1765</v>
      </c>
      <c r="B607">
        <v>27.3</v>
      </c>
      <c r="C607">
        <v>11.89</v>
      </c>
      <c r="D607" t="s">
        <v>2380</v>
      </c>
      <c r="E607" t="s">
        <v>2380</v>
      </c>
      <c r="F607" t="s">
        <v>2380</v>
      </c>
      <c r="G607" t="s">
        <v>2381</v>
      </c>
      <c r="H607">
        <v>0</v>
      </c>
      <c r="I607" t="s">
        <v>2382</v>
      </c>
      <c r="J607" t="s">
        <v>2382</v>
      </c>
      <c r="K607" t="str">
        <f t="shared" si="17"/>
        <v>Overweight</v>
      </c>
      <c r="L607" t="str">
        <f t="shared" si="18"/>
        <v>Diabetes</v>
      </c>
      <c r="M607" t="s">
        <v>10506</v>
      </c>
    </row>
    <row r="608" spans="1:13" x14ac:dyDescent="0.25">
      <c r="A608" t="s">
        <v>1764</v>
      </c>
      <c r="B608">
        <v>54.45</v>
      </c>
      <c r="C608">
        <v>4.7300000000000004</v>
      </c>
      <c r="D608" t="s">
        <v>2382</v>
      </c>
      <c r="E608" t="s">
        <v>2380</v>
      </c>
      <c r="F608" t="s">
        <v>2380</v>
      </c>
      <c r="G608">
        <v>1</v>
      </c>
      <c r="H608">
        <v>1</v>
      </c>
      <c r="I608" t="s">
        <v>2380</v>
      </c>
      <c r="J608" t="s">
        <v>2380</v>
      </c>
      <c r="K608" t="str">
        <f t="shared" si="17"/>
        <v>Obesity</v>
      </c>
      <c r="L608" t="str">
        <f t="shared" si="18"/>
        <v>Normal</v>
      </c>
      <c r="M608" t="s">
        <v>10507</v>
      </c>
    </row>
    <row r="609" spans="1:13" x14ac:dyDescent="0.25">
      <c r="A609" t="s">
        <v>1763</v>
      </c>
      <c r="B609">
        <v>54.43</v>
      </c>
      <c r="C609">
        <v>4.6100000000000003</v>
      </c>
      <c r="D609" t="s">
        <v>2382</v>
      </c>
      <c r="E609" t="s">
        <v>2380</v>
      </c>
      <c r="F609" t="s">
        <v>2380</v>
      </c>
      <c r="G609">
        <v>1</v>
      </c>
      <c r="H609">
        <v>1</v>
      </c>
      <c r="I609" t="s">
        <v>2380</v>
      </c>
      <c r="J609" t="s">
        <v>2380</v>
      </c>
      <c r="K609" t="str">
        <f t="shared" si="17"/>
        <v>Obesity</v>
      </c>
      <c r="L609" t="str">
        <f t="shared" si="18"/>
        <v>Normal</v>
      </c>
      <c r="M609" t="s">
        <v>10507</v>
      </c>
    </row>
    <row r="610" spans="1:13" x14ac:dyDescent="0.25">
      <c r="A610" t="s">
        <v>1762</v>
      </c>
      <c r="B610">
        <v>48.01</v>
      </c>
      <c r="C610">
        <v>7.3</v>
      </c>
      <c r="D610" t="s">
        <v>2380</v>
      </c>
      <c r="E610" t="s">
        <v>2380</v>
      </c>
      <c r="F610" t="s">
        <v>2380</v>
      </c>
      <c r="G610" t="s">
        <v>2381</v>
      </c>
      <c r="H610">
        <v>0</v>
      </c>
      <c r="I610" t="s">
        <v>2380</v>
      </c>
      <c r="J610" t="s">
        <v>2380</v>
      </c>
      <c r="K610" t="str">
        <f t="shared" si="17"/>
        <v>Obesity</v>
      </c>
      <c r="L610" t="str">
        <f t="shared" si="18"/>
        <v>Diabetes</v>
      </c>
      <c r="M610" t="s">
        <v>10506</v>
      </c>
    </row>
    <row r="611" spans="1:13" x14ac:dyDescent="0.25">
      <c r="A611" t="s">
        <v>1761</v>
      </c>
      <c r="B611">
        <v>48.32</v>
      </c>
      <c r="C611">
        <v>5.88</v>
      </c>
      <c r="D611" t="s">
        <v>2380</v>
      </c>
      <c r="E611" t="s">
        <v>2380</v>
      </c>
      <c r="F611" t="s">
        <v>2380</v>
      </c>
      <c r="G611" t="s">
        <v>2381</v>
      </c>
      <c r="H611">
        <v>0</v>
      </c>
      <c r="I611" t="s">
        <v>2380</v>
      </c>
      <c r="J611" t="s">
        <v>2380</v>
      </c>
      <c r="K611" t="str">
        <f t="shared" si="17"/>
        <v>Obesity</v>
      </c>
      <c r="L611" t="str">
        <f t="shared" si="18"/>
        <v>Prediabetes</v>
      </c>
      <c r="M611" t="s">
        <v>10508</v>
      </c>
    </row>
    <row r="612" spans="1:13" x14ac:dyDescent="0.25">
      <c r="A612" t="s">
        <v>1760</v>
      </c>
      <c r="B612">
        <v>22.895</v>
      </c>
      <c r="C612">
        <v>4.0599999999999996</v>
      </c>
      <c r="D612" t="s">
        <v>2380</v>
      </c>
      <c r="E612" t="s">
        <v>2380</v>
      </c>
      <c r="F612" t="s">
        <v>2383</v>
      </c>
      <c r="G612">
        <v>1</v>
      </c>
      <c r="H612">
        <v>1</v>
      </c>
      <c r="I612" t="s">
        <v>2382</v>
      </c>
      <c r="J612" t="s">
        <v>2382</v>
      </c>
      <c r="K612" t="str">
        <f t="shared" si="17"/>
        <v>Healthy Weight</v>
      </c>
      <c r="L612" t="str">
        <f t="shared" si="18"/>
        <v>Normal</v>
      </c>
      <c r="M612" t="s">
        <v>10507</v>
      </c>
    </row>
    <row r="613" spans="1:13" x14ac:dyDescent="0.25">
      <c r="A613" t="s">
        <v>1759</v>
      </c>
      <c r="B613">
        <v>54.85</v>
      </c>
      <c r="C613">
        <v>4.9000000000000004</v>
      </c>
      <c r="D613" t="s">
        <v>2380</v>
      </c>
      <c r="E613" t="s">
        <v>2380</v>
      </c>
      <c r="F613" t="s">
        <v>2380</v>
      </c>
      <c r="G613">
        <v>1</v>
      </c>
      <c r="H613">
        <v>1</v>
      </c>
      <c r="I613" t="s">
        <v>2380</v>
      </c>
      <c r="J613" t="s">
        <v>2380</v>
      </c>
      <c r="K613" t="str">
        <f t="shared" si="17"/>
        <v>Obesity</v>
      </c>
      <c r="L613" t="str">
        <f t="shared" si="18"/>
        <v>Normal</v>
      </c>
      <c r="M613" t="s">
        <v>10507</v>
      </c>
    </row>
    <row r="614" spans="1:13" x14ac:dyDescent="0.25">
      <c r="A614" t="s">
        <v>1758</v>
      </c>
      <c r="B614">
        <v>21.85</v>
      </c>
      <c r="C614">
        <v>5.52</v>
      </c>
      <c r="D614" t="s">
        <v>2380</v>
      </c>
      <c r="E614" t="s">
        <v>2380</v>
      </c>
      <c r="F614" t="s">
        <v>2383</v>
      </c>
      <c r="G614">
        <v>1</v>
      </c>
      <c r="H614">
        <v>1</v>
      </c>
      <c r="I614" t="s">
        <v>2382</v>
      </c>
      <c r="J614" t="s">
        <v>2382</v>
      </c>
      <c r="K614" t="str">
        <f t="shared" si="17"/>
        <v>Healthy Weight</v>
      </c>
      <c r="L614" t="str">
        <f t="shared" si="18"/>
        <v>Normal</v>
      </c>
      <c r="M614" t="s">
        <v>10507</v>
      </c>
    </row>
    <row r="615" spans="1:13" x14ac:dyDescent="0.25">
      <c r="A615" t="s">
        <v>1757</v>
      </c>
      <c r="B615">
        <v>51.86</v>
      </c>
      <c r="C615">
        <v>5.2</v>
      </c>
      <c r="D615" t="s">
        <v>2382</v>
      </c>
      <c r="E615" t="s">
        <v>2380</v>
      </c>
      <c r="F615" t="s">
        <v>2380</v>
      </c>
      <c r="G615" t="s">
        <v>2381</v>
      </c>
      <c r="H615">
        <v>0</v>
      </c>
      <c r="I615" t="s">
        <v>2380</v>
      </c>
      <c r="J615" t="s">
        <v>2380</v>
      </c>
      <c r="K615" t="str">
        <f t="shared" si="17"/>
        <v>Obesity</v>
      </c>
      <c r="L615" t="str">
        <f t="shared" si="18"/>
        <v>Normal</v>
      </c>
      <c r="M615" t="s">
        <v>10507</v>
      </c>
    </row>
    <row r="616" spans="1:13" x14ac:dyDescent="0.25">
      <c r="A616" t="s">
        <v>1756</v>
      </c>
      <c r="B616">
        <v>39.049999999999997</v>
      </c>
      <c r="C616">
        <v>7.59</v>
      </c>
      <c r="D616" t="s">
        <v>2380</v>
      </c>
      <c r="E616" t="s">
        <v>2380</v>
      </c>
      <c r="F616" t="s">
        <v>2380</v>
      </c>
      <c r="G616">
        <v>3</v>
      </c>
      <c r="H616">
        <v>3</v>
      </c>
      <c r="I616" t="s">
        <v>2380</v>
      </c>
      <c r="J616" t="s">
        <v>2380</v>
      </c>
      <c r="K616" t="str">
        <f t="shared" si="17"/>
        <v>Obesity</v>
      </c>
      <c r="L616" t="str">
        <f t="shared" si="18"/>
        <v>Diabetes</v>
      </c>
      <c r="M616" t="s">
        <v>10506</v>
      </c>
    </row>
    <row r="617" spans="1:13" x14ac:dyDescent="0.25">
      <c r="A617" t="s">
        <v>1755</v>
      </c>
      <c r="B617">
        <v>31.824999999999999</v>
      </c>
      <c r="C617">
        <v>8.2799999999999994</v>
      </c>
      <c r="D617" t="s">
        <v>2380</v>
      </c>
      <c r="E617" t="s">
        <v>2380</v>
      </c>
      <c r="F617" t="s">
        <v>2380</v>
      </c>
      <c r="G617">
        <v>3</v>
      </c>
      <c r="H617">
        <v>3</v>
      </c>
      <c r="I617" t="s">
        <v>2380</v>
      </c>
      <c r="J617" t="s">
        <v>2380</v>
      </c>
      <c r="K617" t="str">
        <f t="shared" si="17"/>
        <v>Obesity</v>
      </c>
      <c r="L617" t="str">
        <f t="shared" si="18"/>
        <v>Diabetes</v>
      </c>
      <c r="M617" t="s">
        <v>10506</v>
      </c>
    </row>
    <row r="618" spans="1:13" x14ac:dyDescent="0.25">
      <c r="A618" t="s">
        <v>1754</v>
      </c>
      <c r="B618">
        <v>46.43</v>
      </c>
      <c r="C618">
        <v>6.72</v>
      </c>
      <c r="D618" t="s">
        <v>2380</v>
      </c>
      <c r="E618" t="s">
        <v>2380</v>
      </c>
      <c r="F618" t="s">
        <v>2380</v>
      </c>
      <c r="G618" t="s">
        <v>2381</v>
      </c>
      <c r="H618">
        <v>0</v>
      </c>
      <c r="I618" t="s">
        <v>2380</v>
      </c>
      <c r="J618" t="s">
        <v>2380</v>
      </c>
      <c r="K618" t="str">
        <f t="shared" si="17"/>
        <v>Obesity</v>
      </c>
      <c r="L618" t="str">
        <f t="shared" si="18"/>
        <v>Diabetes</v>
      </c>
      <c r="M618" t="s">
        <v>10506</v>
      </c>
    </row>
    <row r="619" spans="1:13" x14ac:dyDescent="0.25">
      <c r="A619" t="s">
        <v>1753</v>
      </c>
      <c r="B619">
        <v>53.63</v>
      </c>
      <c r="C619">
        <v>5.47</v>
      </c>
      <c r="D619" t="s">
        <v>2382</v>
      </c>
      <c r="E619" t="s">
        <v>2380</v>
      </c>
      <c r="F619" t="s">
        <v>2380</v>
      </c>
      <c r="G619">
        <v>1</v>
      </c>
      <c r="H619">
        <v>1</v>
      </c>
      <c r="I619" t="s">
        <v>2380</v>
      </c>
      <c r="J619" t="s">
        <v>2380</v>
      </c>
      <c r="K619" t="str">
        <f t="shared" si="17"/>
        <v>Obesity</v>
      </c>
      <c r="L619" t="str">
        <f t="shared" si="18"/>
        <v>Normal</v>
      </c>
      <c r="M619" t="s">
        <v>10507</v>
      </c>
    </row>
    <row r="620" spans="1:13" x14ac:dyDescent="0.25">
      <c r="A620" t="s">
        <v>1752</v>
      </c>
      <c r="B620">
        <v>48.7</v>
      </c>
      <c r="C620">
        <v>4.71</v>
      </c>
      <c r="D620" t="s">
        <v>2380</v>
      </c>
      <c r="E620" t="s">
        <v>2380</v>
      </c>
      <c r="F620" t="s">
        <v>2380</v>
      </c>
      <c r="G620" t="s">
        <v>2381</v>
      </c>
      <c r="H620">
        <v>0</v>
      </c>
      <c r="I620" t="s">
        <v>2380</v>
      </c>
      <c r="J620" t="s">
        <v>2380</v>
      </c>
      <c r="K620" t="str">
        <f t="shared" si="17"/>
        <v>Obesity</v>
      </c>
      <c r="L620" t="str">
        <f t="shared" si="18"/>
        <v>Normal</v>
      </c>
      <c r="M620" t="s">
        <v>10507</v>
      </c>
    </row>
    <row r="621" spans="1:13" x14ac:dyDescent="0.25">
      <c r="A621" t="s">
        <v>1751</v>
      </c>
      <c r="B621">
        <v>48.81</v>
      </c>
      <c r="C621">
        <v>5.49</v>
      </c>
      <c r="D621" t="s">
        <v>2380</v>
      </c>
      <c r="E621" t="s">
        <v>2380</v>
      </c>
      <c r="F621" t="s">
        <v>2380</v>
      </c>
      <c r="G621" t="s">
        <v>2381</v>
      </c>
      <c r="H621">
        <v>0</v>
      </c>
      <c r="I621" t="s">
        <v>2380</v>
      </c>
      <c r="J621" t="s">
        <v>2380</v>
      </c>
      <c r="K621" t="str">
        <f t="shared" si="17"/>
        <v>Obesity</v>
      </c>
      <c r="L621" t="str">
        <f t="shared" si="18"/>
        <v>Normal</v>
      </c>
      <c r="M621" t="s">
        <v>10507</v>
      </c>
    </row>
    <row r="622" spans="1:13" x14ac:dyDescent="0.25">
      <c r="A622" t="s">
        <v>1750</v>
      </c>
      <c r="B622">
        <v>47.53</v>
      </c>
      <c r="C622">
        <v>4.72</v>
      </c>
      <c r="D622" t="s">
        <v>2380</v>
      </c>
      <c r="E622" t="s">
        <v>2380</v>
      </c>
      <c r="F622" t="s">
        <v>2380</v>
      </c>
      <c r="G622" t="s">
        <v>2381</v>
      </c>
      <c r="H622">
        <v>0</v>
      </c>
      <c r="I622" t="s">
        <v>2380</v>
      </c>
      <c r="J622" t="s">
        <v>2380</v>
      </c>
      <c r="K622" t="str">
        <f t="shared" si="17"/>
        <v>Obesity</v>
      </c>
      <c r="L622" t="str">
        <f t="shared" si="18"/>
        <v>Normal</v>
      </c>
      <c r="M622" t="s">
        <v>10507</v>
      </c>
    </row>
    <row r="623" spans="1:13" x14ac:dyDescent="0.25">
      <c r="A623" t="s">
        <v>1749</v>
      </c>
      <c r="B623">
        <v>36.85</v>
      </c>
      <c r="C623">
        <v>6.7</v>
      </c>
      <c r="D623" t="s">
        <v>2380</v>
      </c>
      <c r="E623" t="s">
        <v>2380</v>
      </c>
      <c r="F623" t="s">
        <v>2380</v>
      </c>
      <c r="G623" t="s">
        <v>2381</v>
      </c>
      <c r="H623">
        <v>0</v>
      </c>
      <c r="I623" t="s">
        <v>2380</v>
      </c>
      <c r="J623" t="s">
        <v>2380</v>
      </c>
      <c r="K623" t="str">
        <f t="shared" si="17"/>
        <v>Obesity</v>
      </c>
      <c r="L623" t="str">
        <f t="shared" si="18"/>
        <v>Diabetes</v>
      </c>
      <c r="M623" t="s">
        <v>10506</v>
      </c>
    </row>
    <row r="624" spans="1:13" x14ac:dyDescent="0.25">
      <c r="A624" t="s">
        <v>1748</v>
      </c>
      <c r="B624">
        <v>29.3</v>
      </c>
      <c r="C624">
        <v>5.5</v>
      </c>
      <c r="D624" t="s">
        <v>2380</v>
      </c>
      <c r="E624" t="s">
        <v>2380</v>
      </c>
      <c r="F624" t="s">
        <v>2380</v>
      </c>
      <c r="G624" t="s">
        <v>2381</v>
      </c>
      <c r="H624">
        <v>0</v>
      </c>
      <c r="I624" t="s">
        <v>2380</v>
      </c>
      <c r="J624" t="s">
        <v>2380</v>
      </c>
      <c r="K624" t="str">
        <f t="shared" si="17"/>
        <v>Overweight</v>
      </c>
      <c r="L624" t="str">
        <f t="shared" si="18"/>
        <v>Normal</v>
      </c>
      <c r="M624" t="s">
        <v>10507</v>
      </c>
    </row>
    <row r="625" spans="1:13" x14ac:dyDescent="0.25">
      <c r="A625" t="s">
        <v>1747</v>
      </c>
      <c r="B625">
        <v>19.3</v>
      </c>
      <c r="C625">
        <v>4.46</v>
      </c>
      <c r="D625" t="s">
        <v>2380</v>
      </c>
      <c r="E625" t="s">
        <v>2380</v>
      </c>
      <c r="F625" t="s">
        <v>2380</v>
      </c>
      <c r="G625">
        <v>1</v>
      </c>
      <c r="H625">
        <v>1</v>
      </c>
      <c r="I625" t="s">
        <v>2382</v>
      </c>
      <c r="J625" t="s">
        <v>2382</v>
      </c>
      <c r="K625" t="str">
        <f t="shared" si="17"/>
        <v>Healthy Weight</v>
      </c>
      <c r="L625" t="str">
        <f t="shared" si="18"/>
        <v>Normal</v>
      </c>
      <c r="M625" t="s">
        <v>10507</v>
      </c>
    </row>
    <row r="626" spans="1:13" x14ac:dyDescent="0.25">
      <c r="A626" t="s">
        <v>1746</v>
      </c>
      <c r="B626">
        <v>24.13</v>
      </c>
      <c r="C626">
        <v>5.29</v>
      </c>
      <c r="D626" t="s">
        <v>2382</v>
      </c>
      <c r="E626" t="s">
        <v>2380</v>
      </c>
      <c r="F626" t="s">
        <v>2383</v>
      </c>
      <c r="G626">
        <v>1</v>
      </c>
      <c r="H626">
        <v>1</v>
      </c>
      <c r="I626" t="s">
        <v>2382</v>
      </c>
      <c r="J626" t="s">
        <v>2382</v>
      </c>
      <c r="K626" t="str">
        <f t="shared" si="17"/>
        <v>Healthy Weight</v>
      </c>
      <c r="L626" t="str">
        <f t="shared" si="18"/>
        <v>Normal</v>
      </c>
      <c r="M626" t="s">
        <v>10507</v>
      </c>
    </row>
    <row r="627" spans="1:13" x14ac:dyDescent="0.25">
      <c r="A627" t="s">
        <v>1745</v>
      </c>
      <c r="B627">
        <v>46.7</v>
      </c>
      <c r="C627">
        <v>10.99</v>
      </c>
      <c r="D627" t="s">
        <v>2380</v>
      </c>
      <c r="E627" t="s">
        <v>2380</v>
      </c>
      <c r="F627" t="s">
        <v>2380</v>
      </c>
      <c r="G627" t="s">
        <v>2381</v>
      </c>
      <c r="H627">
        <v>0</v>
      </c>
      <c r="I627" t="s">
        <v>2380</v>
      </c>
      <c r="J627" t="s">
        <v>2380</v>
      </c>
      <c r="K627" t="str">
        <f t="shared" si="17"/>
        <v>Obesity</v>
      </c>
      <c r="L627" t="str">
        <f t="shared" si="18"/>
        <v>Diabetes</v>
      </c>
      <c r="M627" t="s">
        <v>10506</v>
      </c>
    </row>
    <row r="628" spans="1:13" x14ac:dyDescent="0.25">
      <c r="A628" t="s">
        <v>1744</v>
      </c>
      <c r="B628">
        <v>45.27</v>
      </c>
      <c r="C628">
        <v>5.2</v>
      </c>
      <c r="D628" t="s">
        <v>2382</v>
      </c>
      <c r="E628" t="s">
        <v>2380</v>
      </c>
      <c r="F628" t="s">
        <v>2380</v>
      </c>
      <c r="G628" t="s">
        <v>2381</v>
      </c>
      <c r="H628">
        <v>0</v>
      </c>
      <c r="I628" t="s">
        <v>2380</v>
      </c>
      <c r="J628" t="s">
        <v>2380</v>
      </c>
      <c r="K628" t="str">
        <f t="shared" si="17"/>
        <v>Obesity</v>
      </c>
      <c r="L628" t="str">
        <f t="shared" si="18"/>
        <v>Normal</v>
      </c>
      <c r="M628" t="s">
        <v>10507</v>
      </c>
    </row>
    <row r="629" spans="1:13" x14ac:dyDescent="0.25">
      <c r="A629" t="s">
        <v>1743</v>
      </c>
      <c r="B629">
        <v>44.29</v>
      </c>
      <c r="C629">
        <v>9.66</v>
      </c>
      <c r="D629" t="s">
        <v>2380</v>
      </c>
      <c r="E629" t="s">
        <v>2380</v>
      </c>
      <c r="F629" t="s">
        <v>2380</v>
      </c>
      <c r="G629">
        <v>2</v>
      </c>
      <c r="H629">
        <v>2</v>
      </c>
      <c r="I629" t="s">
        <v>2380</v>
      </c>
      <c r="J629" t="s">
        <v>2380</v>
      </c>
      <c r="K629" t="str">
        <f t="shared" si="17"/>
        <v>Obesity</v>
      </c>
      <c r="L629" t="str">
        <f t="shared" si="18"/>
        <v>Diabetes</v>
      </c>
      <c r="M629" t="s">
        <v>10506</v>
      </c>
    </row>
    <row r="630" spans="1:13" x14ac:dyDescent="0.25">
      <c r="A630" t="s">
        <v>1742</v>
      </c>
      <c r="B630">
        <v>54.59</v>
      </c>
      <c r="C630">
        <v>4.22</v>
      </c>
      <c r="D630" t="s">
        <v>2382</v>
      </c>
      <c r="E630" t="s">
        <v>2380</v>
      </c>
      <c r="F630" t="s">
        <v>2380</v>
      </c>
      <c r="G630">
        <v>1</v>
      </c>
      <c r="H630">
        <v>1</v>
      </c>
      <c r="I630" t="s">
        <v>2380</v>
      </c>
      <c r="J630" t="s">
        <v>2380</v>
      </c>
      <c r="K630" t="str">
        <f t="shared" si="17"/>
        <v>Obesity</v>
      </c>
      <c r="L630" t="str">
        <f t="shared" si="18"/>
        <v>Normal</v>
      </c>
      <c r="M630" t="s">
        <v>10507</v>
      </c>
    </row>
    <row r="631" spans="1:13" x14ac:dyDescent="0.25">
      <c r="A631" t="s">
        <v>1741</v>
      </c>
      <c r="B631">
        <v>32.965000000000003</v>
      </c>
      <c r="C631">
        <v>11.78</v>
      </c>
      <c r="D631" t="s">
        <v>2380</v>
      </c>
      <c r="E631" t="s">
        <v>2380</v>
      </c>
      <c r="F631" t="s">
        <v>2380</v>
      </c>
      <c r="G631" t="s">
        <v>2381</v>
      </c>
      <c r="H631">
        <v>0</v>
      </c>
      <c r="I631" t="s">
        <v>2380</v>
      </c>
      <c r="J631" t="s">
        <v>2380</v>
      </c>
      <c r="K631" t="str">
        <f t="shared" si="17"/>
        <v>Obesity</v>
      </c>
      <c r="L631" t="str">
        <f t="shared" si="18"/>
        <v>Diabetes</v>
      </c>
      <c r="M631" t="s">
        <v>10506</v>
      </c>
    </row>
    <row r="632" spans="1:13" x14ac:dyDescent="0.25">
      <c r="A632" t="s">
        <v>1740</v>
      </c>
      <c r="B632">
        <v>38.049999999999997</v>
      </c>
      <c r="C632">
        <v>9.6199999999999992</v>
      </c>
      <c r="D632" t="s">
        <v>2380</v>
      </c>
      <c r="E632" t="s">
        <v>2380</v>
      </c>
      <c r="F632" t="s">
        <v>2380</v>
      </c>
      <c r="G632" t="s">
        <v>2381</v>
      </c>
      <c r="H632">
        <v>0</v>
      </c>
      <c r="I632" t="s">
        <v>2380</v>
      </c>
      <c r="J632" t="s">
        <v>2380</v>
      </c>
      <c r="K632" t="str">
        <f t="shared" si="17"/>
        <v>Obesity</v>
      </c>
      <c r="L632" t="str">
        <f t="shared" si="18"/>
        <v>Diabetes</v>
      </c>
      <c r="M632" t="s">
        <v>10506</v>
      </c>
    </row>
    <row r="633" spans="1:13" x14ac:dyDescent="0.25">
      <c r="A633" t="s">
        <v>1739</v>
      </c>
      <c r="B633">
        <v>46.14</v>
      </c>
      <c r="C633">
        <v>10.78</v>
      </c>
      <c r="D633" t="s">
        <v>2380</v>
      </c>
      <c r="E633" t="s">
        <v>2380</v>
      </c>
      <c r="F633" t="s">
        <v>2380</v>
      </c>
      <c r="G633" t="s">
        <v>2381</v>
      </c>
      <c r="H633">
        <v>0</v>
      </c>
      <c r="I633" t="s">
        <v>2380</v>
      </c>
      <c r="J633" t="s">
        <v>2380</v>
      </c>
      <c r="K633" t="str">
        <f t="shared" si="17"/>
        <v>Obesity</v>
      </c>
      <c r="L633" t="str">
        <f t="shared" si="18"/>
        <v>Diabetes</v>
      </c>
      <c r="M633" t="s">
        <v>10506</v>
      </c>
    </row>
    <row r="634" spans="1:13" x14ac:dyDescent="0.25">
      <c r="A634" t="s">
        <v>1738</v>
      </c>
      <c r="B634">
        <v>41.325000000000003</v>
      </c>
      <c r="C634">
        <v>5.1100000000000003</v>
      </c>
      <c r="D634" t="s">
        <v>2382</v>
      </c>
      <c r="E634" t="s">
        <v>2380</v>
      </c>
      <c r="F634" t="s">
        <v>2380</v>
      </c>
      <c r="G634">
        <v>2</v>
      </c>
      <c r="H634">
        <v>2</v>
      </c>
      <c r="I634" t="s">
        <v>2380</v>
      </c>
      <c r="J634" t="s">
        <v>2380</v>
      </c>
      <c r="K634" t="str">
        <f t="shared" si="17"/>
        <v>Obesity</v>
      </c>
      <c r="L634" t="str">
        <f t="shared" si="18"/>
        <v>Normal</v>
      </c>
      <c r="M634" t="s">
        <v>10507</v>
      </c>
    </row>
    <row r="635" spans="1:13" x14ac:dyDescent="0.25">
      <c r="A635" t="s">
        <v>1737</v>
      </c>
      <c r="B635">
        <v>44.64</v>
      </c>
      <c r="C635">
        <v>7.18</v>
      </c>
      <c r="D635" t="s">
        <v>2380</v>
      </c>
      <c r="E635" t="s">
        <v>2380</v>
      </c>
      <c r="F635" t="s">
        <v>2380</v>
      </c>
      <c r="G635" t="s">
        <v>2381</v>
      </c>
      <c r="H635">
        <v>0</v>
      </c>
      <c r="I635" t="s">
        <v>2380</v>
      </c>
      <c r="J635" t="s">
        <v>2380</v>
      </c>
      <c r="K635" t="str">
        <f t="shared" si="17"/>
        <v>Obesity</v>
      </c>
      <c r="L635" t="str">
        <f t="shared" si="18"/>
        <v>Diabetes</v>
      </c>
      <c r="M635" t="s">
        <v>10506</v>
      </c>
    </row>
    <row r="636" spans="1:13" x14ac:dyDescent="0.25">
      <c r="A636" t="s">
        <v>1736</v>
      </c>
      <c r="B636">
        <v>25.175000000000001</v>
      </c>
      <c r="C636">
        <v>4.96</v>
      </c>
      <c r="D636" t="s">
        <v>2380</v>
      </c>
      <c r="E636" t="s">
        <v>2382</v>
      </c>
      <c r="F636" t="s">
        <v>2380</v>
      </c>
      <c r="G636">
        <v>1</v>
      </c>
      <c r="H636">
        <v>1</v>
      </c>
      <c r="I636" t="s">
        <v>2380</v>
      </c>
      <c r="J636" t="s">
        <v>31</v>
      </c>
      <c r="K636" t="str">
        <f t="shared" si="17"/>
        <v>Overweight</v>
      </c>
      <c r="L636" t="str">
        <f t="shared" si="18"/>
        <v>Normal</v>
      </c>
      <c r="M636" t="s">
        <v>10507</v>
      </c>
    </row>
    <row r="637" spans="1:13" x14ac:dyDescent="0.25">
      <c r="A637" t="s">
        <v>1735</v>
      </c>
      <c r="B637">
        <v>43.11</v>
      </c>
      <c r="C637">
        <v>4.67</v>
      </c>
      <c r="D637" t="s">
        <v>2382</v>
      </c>
      <c r="E637" t="s">
        <v>2380</v>
      </c>
      <c r="F637" t="s">
        <v>2380</v>
      </c>
      <c r="G637" t="s">
        <v>2381</v>
      </c>
      <c r="H637">
        <v>0</v>
      </c>
      <c r="I637" t="s">
        <v>2380</v>
      </c>
      <c r="J637" t="s">
        <v>2380</v>
      </c>
      <c r="K637" t="str">
        <f t="shared" si="17"/>
        <v>Obesity</v>
      </c>
      <c r="L637" t="str">
        <f t="shared" si="18"/>
        <v>Normal</v>
      </c>
      <c r="M637" t="s">
        <v>10507</v>
      </c>
    </row>
    <row r="638" spans="1:13" x14ac:dyDescent="0.25">
      <c r="A638" t="s">
        <v>1734</v>
      </c>
      <c r="B638">
        <v>53.32</v>
      </c>
      <c r="C638">
        <v>5.0599999999999996</v>
      </c>
      <c r="D638" t="s">
        <v>2380</v>
      </c>
      <c r="E638" t="s">
        <v>2380</v>
      </c>
      <c r="F638" t="s">
        <v>2380</v>
      </c>
      <c r="G638" t="s">
        <v>2381</v>
      </c>
      <c r="H638">
        <v>0</v>
      </c>
      <c r="I638" t="s">
        <v>2380</v>
      </c>
      <c r="J638" t="s">
        <v>2380</v>
      </c>
      <c r="K638" t="str">
        <f t="shared" si="17"/>
        <v>Obesity</v>
      </c>
      <c r="L638" t="str">
        <f t="shared" si="18"/>
        <v>Normal</v>
      </c>
      <c r="M638" t="s">
        <v>10507</v>
      </c>
    </row>
    <row r="639" spans="1:13" x14ac:dyDescent="0.25">
      <c r="A639" t="s">
        <v>1733</v>
      </c>
      <c r="B639">
        <v>38.04</v>
      </c>
      <c r="C639">
        <v>5.0199999999999996</v>
      </c>
      <c r="D639" t="s">
        <v>2382</v>
      </c>
      <c r="E639" t="s">
        <v>2380</v>
      </c>
      <c r="F639" t="s">
        <v>2380</v>
      </c>
      <c r="G639">
        <v>1</v>
      </c>
      <c r="H639">
        <v>1</v>
      </c>
      <c r="I639" t="s">
        <v>2380</v>
      </c>
      <c r="J639" t="s">
        <v>2380</v>
      </c>
      <c r="K639" t="str">
        <f t="shared" si="17"/>
        <v>Obesity</v>
      </c>
      <c r="L639" t="str">
        <f t="shared" si="18"/>
        <v>Normal</v>
      </c>
      <c r="M639" t="s">
        <v>10507</v>
      </c>
    </row>
    <row r="640" spans="1:13" x14ac:dyDescent="0.25">
      <c r="A640" t="s">
        <v>1732</v>
      </c>
      <c r="B640">
        <v>37.9</v>
      </c>
      <c r="C640">
        <v>7.76</v>
      </c>
      <c r="D640" t="s">
        <v>2380</v>
      </c>
      <c r="E640" t="s">
        <v>2380</v>
      </c>
      <c r="F640" t="s">
        <v>2380</v>
      </c>
      <c r="G640" t="s">
        <v>2381</v>
      </c>
      <c r="H640">
        <v>0</v>
      </c>
      <c r="I640" t="s">
        <v>2380</v>
      </c>
      <c r="J640" t="s">
        <v>2380</v>
      </c>
      <c r="K640" t="str">
        <f t="shared" si="17"/>
        <v>Obesity</v>
      </c>
      <c r="L640" t="str">
        <f t="shared" si="18"/>
        <v>Diabetes</v>
      </c>
      <c r="M640" t="s">
        <v>10506</v>
      </c>
    </row>
    <row r="641" spans="1:13" x14ac:dyDescent="0.25">
      <c r="A641" t="s">
        <v>1731</v>
      </c>
      <c r="B641">
        <v>39.6</v>
      </c>
      <c r="C641">
        <v>9.32</v>
      </c>
      <c r="D641" t="s">
        <v>2380</v>
      </c>
      <c r="E641" t="s">
        <v>2380</v>
      </c>
      <c r="F641" t="s">
        <v>2380</v>
      </c>
      <c r="G641" t="s">
        <v>2381</v>
      </c>
      <c r="H641">
        <v>0</v>
      </c>
      <c r="I641" t="s">
        <v>2380</v>
      </c>
      <c r="J641" t="s">
        <v>2380</v>
      </c>
      <c r="K641" t="str">
        <f t="shared" si="17"/>
        <v>Obesity</v>
      </c>
      <c r="L641" t="str">
        <f t="shared" si="18"/>
        <v>Diabetes</v>
      </c>
      <c r="M641" t="s">
        <v>10506</v>
      </c>
    </row>
    <row r="642" spans="1:13" x14ac:dyDescent="0.25">
      <c r="A642" t="s">
        <v>1730</v>
      </c>
      <c r="B642">
        <v>50.92</v>
      </c>
      <c r="C642">
        <v>5.31</v>
      </c>
      <c r="D642" t="s">
        <v>2382</v>
      </c>
      <c r="E642" t="s">
        <v>2380</v>
      </c>
      <c r="F642" t="s">
        <v>2380</v>
      </c>
      <c r="G642">
        <v>1</v>
      </c>
      <c r="H642">
        <v>1</v>
      </c>
      <c r="I642" t="s">
        <v>2380</v>
      </c>
      <c r="J642" t="s">
        <v>2380</v>
      </c>
      <c r="K642" t="str">
        <f t="shared" si="17"/>
        <v>Obesity</v>
      </c>
      <c r="L642" t="str">
        <f t="shared" si="18"/>
        <v>Normal</v>
      </c>
      <c r="M642" t="s">
        <v>10507</v>
      </c>
    </row>
    <row r="643" spans="1:13" x14ac:dyDescent="0.25">
      <c r="A643" t="s">
        <v>1729</v>
      </c>
      <c r="B643">
        <v>21.85</v>
      </c>
      <c r="C643">
        <v>5.56</v>
      </c>
      <c r="D643" t="s">
        <v>2382</v>
      </c>
      <c r="E643" t="s">
        <v>2380</v>
      </c>
      <c r="F643" t="s">
        <v>2380</v>
      </c>
      <c r="G643" t="s">
        <v>2381</v>
      </c>
      <c r="H643">
        <v>0</v>
      </c>
      <c r="I643" t="s">
        <v>2382</v>
      </c>
      <c r="J643" t="s">
        <v>2382</v>
      </c>
      <c r="K643" t="str">
        <f t="shared" ref="K643:K706" si="19">IF(B643&lt;18.5, "Underweight", IF(B643&lt;=24.9, "Healthy Weight", IF(B643&lt;=29.9, "Overweight", "Obesity")))</f>
        <v>Healthy Weight</v>
      </c>
      <c r="L643" t="str">
        <f t="shared" ref="L643:L706" si="20">IF(C643 &lt; 5.7, "Normal", IF(C643 &lt; 6.4, "Prediabetes", "Diabetes"))</f>
        <v>Normal</v>
      </c>
      <c r="M643" t="s">
        <v>10507</v>
      </c>
    </row>
    <row r="644" spans="1:13" x14ac:dyDescent="0.25">
      <c r="A644" t="s">
        <v>1728</v>
      </c>
      <c r="B644">
        <v>36.08</v>
      </c>
      <c r="C644">
        <v>7.11</v>
      </c>
      <c r="D644" t="s">
        <v>2382</v>
      </c>
      <c r="E644" t="s">
        <v>2380</v>
      </c>
      <c r="F644" t="s">
        <v>2383</v>
      </c>
      <c r="G644">
        <v>1</v>
      </c>
      <c r="H644">
        <v>1</v>
      </c>
      <c r="I644" t="s">
        <v>2380</v>
      </c>
      <c r="J644" t="s">
        <v>2380</v>
      </c>
      <c r="K644" t="str">
        <f t="shared" si="19"/>
        <v>Obesity</v>
      </c>
      <c r="L644" t="str">
        <f t="shared" si="20"/>
        <v>Diabetes</v>
      </c>
      <c r="M644" t="s">
        <v>10506</v>
      </c>
    </row>
    <row r="645" spans="1:13" x14ac:dyDescent="0.25">
      <c r="A645" t="s">
        <v>1727</v>
      </c>
      <c r="B645">
        <v>40.44</v>
      </c>
      <c r="C645">
        <v>5.13</v>
      </c>
      <c r="D645" t="s">
        <v>2382</v>
      </c>
      <c r="E645" t="s">
        <v>2380</v>
      </c>
      <c r="F645" t="s">
        <v>2383</v>
      </c>
      <c r="G645">
        <v>1</v>
      </c>
      <c r="H645">
        <v>1</v>
      </c>
      <c r="I645" t="s">
        <v>2380</v>
      </c>
      <c r="J645" t="s">
        <v>2380</v>
      </c>
      <c r="K645" t="str">
        <f t="shared" si="19"/>
        <v>Obesity</v>
      </c>
      <c r="L645" t="str">
        <f t="shared" si="20"/>
        <v>Normal</v>
      </c>
      <c r="M645" t="s">
        <v>10507</v>
      </c>
    </row>
    <row r="646" spans="1:13" x14ac:dyDescent="0.25">
      <c r="A646" t="s">
        <v>1726</v>
      </c>
      <c r="B646">
        <v>38.094999999999999</v>
      </c>
      <c r="C646">
        <v>10.199999999999999</v>
      </c>
      <c r="D646" t="s">
        <v>2380</v>
      </c>
      <c r="E646" t="s">
        <v>2380</v>
      </c>
      <c r="F646" t="s">
        <v>2380</v>
      </c>
      <c r="G646" t="s">
        <v>2381</v>
      </c>
      <c r="H646">
        <v>0</v>
      </c>
      <c r="I646" t="s">
        <v>2380</v>
      </c>
      <c r="J646" t="s">
        <v>2380</v>
      </c>
      <c r="K646" t="str">
        <f t="shared" si="19"/>
        <v>Obesity</v>
      </c>
      <c r="L646" t="str">
        <f t="shared" si="20"/>
        <v>Diabetes</v>
      </c>
      <c r="M646" t="s">
        <v>10506</v>
      </c>
    </row>
    <row r="647" spans="1:13" x14ac:dyDescent="0.25">
      <c r="A647" t="s">
        <v>1725</v>
      </c>
      <c r="B647">
        <v>44.95</v>
      </c>
      <c r="C647">
        <v>10.4</v>
      </c>
      <c r="D647" t="s">
        <v>2380</v>
      </c>
      <c r="E647" t="s">
        <v>2380</v>
      </c>
      <c r="F647" t="s">
        <v>2380</v>
      </c>
      <c r="G647" t="s">
        <v>2381</v>
      </c>
      <c r="H647">
        <v>0</v>
      </c>
      <c r="I647" t="s">
        <v>2380</v>
      </c>
      <c r="J647" t="s">
        <v>2380</v>
      </c>
      <c r="K647" t="str">
        <f t="shared" si="19"/>
        <v>Obesity</v>
      </c>
      <c r="L647" t="str">
        <f t="shared" si="20"/>
        <v>Diabetes</v>
      </c>
      <c r="M647" t="s">
        <v>10506</v>
      </c>
    </row>
    <row r="648" spans="1:13" x14ac:dyDescent="0.25">
      <c r="A648" t="s">
        <v>1724</v>
      </c>
      <c r="B648">
        <v>35.54</v>
      </c>
      <c r="C648">
        <v>10.67</v>
      </c>
      <c r="D648" t="s">
        <v>2380</v>
      </c>
      <c r="E648" t="s">
        <v>2380</v>
      </c>
      <c r="F648" t="s">
        <v>2380</v>
      </c>
      <c r="G648" t="s">
        <v>2381</v>
      </c>
      <c r="H648">
        <v>0</v>
      </c>
      <c r="I648" t="s">
        <v>2380</v>
      </c>
      <c r="J648" t="s">
        <v>2380</v>
      </c>
      <c r="K648" t="str">
        <f t="shared" si="19"/>
        <v>Obesity</v>
      </c>
      <c r="L648" t="str">
        <f t="shared" si="20"/>
        <v>Diabetes</v>
      </c>
      <c r="M648" t="s">
        <v>10506</v>
      </c>
    </row>
    <row r="649" spans="1:13" x14ac:dyDescent="0.25">
      <c r="A649" t="s">
        <v>1723</v>
      </c>
      <c r="B649">
        <v>39.799999999999997</v>
      </c>
      <c r="C649">
        <v>4.6500000000000004</v>
      </c>
      <c r="D649" t="s">
        <v>2382</v>
      </c>
      <c r="E649" t="s">
        <v>2380</v>
      </c>
      <c r="F649" t="s">
        <v>2380</v>
      </c>
      <c r="G649">
        <v>2</v>
      </c>
      <c r="H649">
        <v>2</v>
      </c>
      <c r="I649" t="s">
        <v>2380</v>
      </c>
      <c r="J649" t="s">
        <v>2380</v>
      </c>
      <c r="K649" t="str">
        <f t="shared" si="19"/>
        <v>Obesity</v>
      </c>
      <c r="L649" t="str">
        <f t="shared" si="20"/>
        <v>Normal</v>
      </c>
      <c r="M649" t="s">
        <v>10507</v>
      </c>
    </row>
    <row r="650" spans="1:13" x14ac:dyDescent="0.25">
      <c r="A650" t="s">
        <v>1722</v>
      </c>
      <c r="B650">
        <v>33.659999999999997</v>
      </c>
      <c r="C650">
        <v>5.65</v>
      </c>
      <c r="D650" t="s">
        <v>2382</v>
      </c>
      <c r="E650" t="s">
        <v>2380</v>
      </c>
      <c r="F650" t="s">
        <v>2380</v>
      </c>
      <c r="G650">
        <v>2</v>
      </c>
      <c r="H650">
        <v>2</v>
      </c>
      <c r="I650" t="s">
        <v>2380</v>
      </c>
      <c r="J650" t="s">
        <v>2380</v>
      </c>
      <c r="K650" t="str">
        <f t="shared" si="19"/>
        <v>Obesity</v>
      </c>
      <c r="L650" t="str">
        <f t="shared" si="20"/>
        <v>Normal</v>
      </c>
      <c r="M650" t="s">
        <v>10507</v>
      </c>
    </row>
    <row r="651" spans="1:13" x14ac:dyDescent="0.25">
      <c r="A651" t="s">
        <v>1721</v>
      </c>
      <c r="B651">
        <v>35.5</v>
      </c>
      <c r="C651">
        <v>11.97</v>
      </c>
      <c r="D651" t="s">
        <v>2380</v>
      </c>
      <c r="E651" t="s">
        <v>2380</v>
      </c>
      <c r="F651" t="s">
        <v>2380</v>
      </c>
      <c r="G651" t="s">
        <v>2381</v>
      </c>
      <c r="H651">
        <v>0</v>
      </c>
      <c r="I651" t="s">
        <v>2380</v>
      </c>
      <c r="J651" t="s">
        <v>2380</v>
      </c>
      <c r="K651" t="str">
        <f t="shared" si="19"/>
        <v>Obesity</v>
      </c>
      <c r="L651" t="str">
        <f t="shared" si="20"/>
        <v>Diabetes</v>
      </c>
      <c r="M651" t="s">
        <v>10506</v>
      </c>
    </row>
    <row r="652" spans="1:13" x14ac:dyDescent="0.25">
      <c r="A652" t="s">
        <v>1720</v>
      </c>
      <c r="B652">
        <v>41.63</v>
      </c>
      <c r="C652">
        <v>6.71</v>
      </c>
      <c r="D652" t="s">
        <v>2380</v>
      </c>
      <c r="E652" t="s">
        <v>2380</v>
      </c>
      <c r="F652" t="s">
        <v>2380</v>
      </c>
      <c r="G652" t="s">
        <v>2381</v>
      </c>
      <c r="H652">
        <v>0</v>
      </c>
      <c r="I652" t="s">
        <v>2380</v>
      </c>
      <c r="J652" t="s">
        <v>2380</v>
      </c>
      <c r="K652" t="str">
        <f t="shared" si="19"/>
        <v>Obesity</v>
      </c>
      <c r="L652" t="str">
        <f t="shared" si="20"/>
        <v>Diabetes</v>
      </c>
      <c r="M652" t="s">
        <v>10506</v>
      </c>
    </row>
    <row r="653" spans="1:13" x14ac:dyDescent="0.25">
      <c r="A653" t="s">
        <v>1719</v>
      </c>
      <c r="B653">
        <v>46.49</v>
      </c>
      <c r="C653">
        <v>11.92</v>
      </c>
      <c r="D653" t="s">
        <v>2380</v>
      </c>
      <c r="E653" t="s">
        <v>2380</v>
      </c>
      <c r="F653" t="s">
        <v>2380</v>
      </c>
      <c r="G653" t="s">
        <v>2381</v>
      </c>
      <c r="H653">
        <v>0</v>
      </c>
      <c r="I653" t="s">
        <v>2380</v>
      </c>
      <c r="J653" t="s">
        <v>2380</v>
      </c>
      <c r="K653" t="str">
        <f t="shared" si="19"/>
        <v>Obesity</v>
      </c>
      <c r="L653" t="str">
        <f t="shared" si="20"/>
        <v>Diabetes</v>
      </c>
      <c r="M653" t="s">
        <v>10506</v>
      </c>
    </row>
    <row r="654" spans="1:13" x14ac:dyDescent="0.25">
      <c r="A654" t="s">
        <v>1718</v>
      </c>
      <c r="B654">
        <v>43.29</v>
      </c>
      <c r="C654">
        <v>5.35</v>
      </c>
      <c r="D654" t="s">
        <v>2380</v>
      </c>
      <c r="E654" t="s">
        <v>2380</v>
      </c>
      <c r="F654" t="s">
        <v>2380</v>
      </c>
      <c r="G654">
        <v>2</v>
      </c>
      <c r="H654">
        <v>2</v>
      </c>
      <c r="I654" t="s">
        <v>2380</v>
      </c>
      <c r="J654" t="s">
        <v>2380</v>
      </c>
      <c r="K654" t="str">
        <f t="shared" si="19"/>
        <v>Obesity</v>
      </c>
      <c r="L654" t="str">
        <f t="shared" si="20"/>
        <v>Normal</v>
      </c>
      <c r="M654" t="s">
        <v>10507</v>
      </c>
    </row>
    <row r="655" spans="1:13" x14ac:dyDescent="0.25">
      <c r="A655" t="s">
        <v>1717</v>
      </c>
      <c r="B655">
        <v>43.08</v>
      </c>
      <c r="C655">
        <v>8.9600000000000009</v>
      </c>
      <c r="D655" t="s">
        <v>2382</v>
      </c>
      <c r="E655" t="s">
        <v>2380</v>
      </c>
      <c r="F655" t="s">
        <v>2380</v>
      </c>
      <c r="G655">
        <v>1</v>
      </c>
      <c r="H655">
        <v>1</v>
      </c>
      <c r="I655" t="s">
        <v>2380</v>
      </c>
      <c r="J655" t="s">
        <v>2380</v>
      </c>
      <c r="K655" t="str">
        <f t="shared" si="19"/>
        <v>Obesity</v>
      </c>
      <c r="L655" t="str">
        <f t="shared" si="20"/>
        <v>Diabetes</v>
      </c>
      <c r="M655" t="s">
        <v>10506</v>
      </c>
    </row>
    <row r="656" spans="1:13" x14ac:dyDescent="0.25">
      <c r="A656" t="s">
        <v>1716</v>
      </c>
      <c r="B656">
        <v>39.07</v>
      </c>
      <c r="C656">
        <v>11.93</v>
      </c>
      <c r="D656" t="s">
        <v>2380</v>
      </c>
      <c r="E656" t="s">
        <v>2380</v>
      </c>
      <c r="F656" t="s">
        <v>2380</v>
      </c>
      <c r="G656" t="s">
        <v>2381</v>
      </c>
      <c r="H656">
        <v>0</v>
      </c>
      <c r="I656" t="s">
        <v>2380</v>
      </c>
      <c r="J656" t="s">
        <v>2380</v>
      </c>
      <c r="K656" t="str">
        <f t="shared" si="19"/>
        <v>Obesity</v>
      </c>
      <c r="L656" t="str">
        <f t="shared" si="20"/>
        <v>Diabetes</v>
      </c>
      <c r="M656" t="s">
        <v>10506</v>
      </c>
    </row>
    <row r="657" spans="1:13" x14ac:dyDescent="0.25">
      <c r="A657" t="s">
        <v>1715</v>
      </c>
      <c r="B657">
        <v>41.3</v>
      </c>
      <c r="C657">
        <v>9.59</v>
      </c>
      <c r="D657" t="s">
        <v>2380</v>
      </c>
      <c r="E657" t="s">
        <v>2380</v>
      </c>
      <c r="F657" t="s">
        <v>2380</v>
      </c>
      <c r="G657" t="s">
        <v>2381</v>
      </c>
      <c r="H657">
        <v>0</v>
      </c>
      <c r="I657" t="s">
        <v>2380</v>
      </c>
      <c r="J657" t="s">
        <v>2380</v>
      </c>
      <c r="K657" t="str">
        <f t="shared" si="19"/>
        <v>Obesity</v>
      </c>
      <c r="L657" t="str">
        <f t="shared" si="20"/>
        <v>Diabetes</v>
      </c>
      <c r="M657" t="s">
        <v>10506</v>
      </c>
    </row>
    <row r="658" spans="1:13" x14ac:dyDescent="0.25">
      <c r="A658" t="s">
        <v>1714</v>
      </c>
      <c r="B658">
        <v>42.95</v>
      </c>
      <c r="C658">
        <v>11.88</v>
      </c>
      <c r="D658" t="s">
        <v>2382</v>
      </c>
      <c r="E658" t="s">
        <v>2380</v>
      </c>
      <c r="F658" t="s">
        <v>2380</v>
      </c>
      <c r="G658">
        <v>2</v>
      </c>
      <c r="H658">
        <v>2</v>
      </c>
      <c r="I658" t="s">
        <v>2380</v>
      </c>
      <c r="J658" t="s">
        <v>2380</v>
      </c>
      <c r="K658" t="str">
        <f t="shared" si="19"/>
        <v>Obesity</v>
      </c>
      <c r="L658" t="str">
        <f t="shared" si="20"/>
        <v>Diabetes</v>
      </c>
      <c r="M658" t="s">
        <v>10506</v>
      </c>
    </row>
    <row r="659" spans="1:13" x14ac:dyDescent="0.25">
      <c r="A659" t="s">
        <v>1713</v>
      </c>
      <c r="B659">
        <v>46.96</v>
      </c>
      <c r="C659">
        <v>4.6399999999999997</v>
      </c>
      <c r="D659" t="s">
        <v>2380</v>
      </c>
      <c r="E659" t="s">
        <v>2380</v>
      </c>
      <c r="F659" t="s">
        <v>2383</v>
      </c>
      <c r="G659">
        <v>1</v>
      </c>
      <c r="H659">
        <v>1</v>
      </c>
      <c r="I659" t="s">
        <v>2380</v>
      </c>
      <c r="J659" t="s">
        <v>2380</v>
      </c>
      <c r="K659" t="str">
        <f t="shared" si="19"/>
        <v>Obesity</v>
      </c>
      <c r="L659" t="str">
        <f t="shared" si="20"/>
        <v>Normal</v>
      </c>
      <c r="M659" t="s">
        <v>10507</v>
      </c>
    </row>
    <row r="660" spans="1:13" x14ac:dyDescent="0.25">
      <c r="A660" t="s">
        <v>1712</v>
      </c>
      <c r="B660">
        <v>30.495000000000001</v>
      </c>
      <c r="C660">
        <v>9.5299999999999994</v>
      </c>
      <c r="D660" t="s">
        <v>2380</v>
      </c>
      <c r="E660" t="s">
        <v>2380</v>
      </c>
      <c r="F660" t="s">
        <v>2380</v>
      </c>
      <c r="G660" t="s">
        <v>2381</v>
      </c>
      <c r="H660">
        <v>0</v>
      </c>
      <c r="I660" t="s">
        <v>2380</v>
      </c>
      <c r="J660" t="s">
        <v>2380</v>
      </c>
      <c r="K660" t="str">
        <f t="shared" si="19"/>
        <v>Obesity</v>
      </c>
      <c r="L660" t="str">
        <f t="shared" si="20"/>
        <v>Diabetes</v>
      </c>
      <c r="M660" t="s">
        <v>10506</v>
      </c>
    </row>
    <row r="661" spans="1:13" x14ac:dyDescent="0.25">
      <c r="A661" t="s">
        <v>1711</v>
      </c>
      <c r="B661">
        <v>17.954999999999998</v>
      </c>
      <c r="C661">
        <v>5.29</v>
      </c>
      <c r="D661" t="s">
        <v>2382</v>
      </c>
      <c r="E661" t="s">
        <v>2380</v>
      </c>
      <c r="F661" t="s">
        <v>2380</v>
      </c>
      <c r="G661">
        <v>1</v>
      </c>
      <c r="H661">
        <v>1</v>
      </c>
      <c r="I661" t="s">
        <v>2382</v>
      </c>
      <c r="J661" t="s">
        <v>2382</v>
      </c>
      <c r="K661" t="str">
        <f t="shared" si="19"/>
        <v>Underweight</v>
      </c>
      <c r="L661" t="str">
        <f t="shared" si="20"/>
        <v>Normal</v>
      </c>
      <c r="M661" t="s">
        <v>10507</v>
      </c>
    </row>
    <row r="662" spans="1:13" x14ac:dyDescent="0.25">
      <c r="A662" t="s">
        <v>1710</v>
      </c>
      <c r="B662">
        <v>25.6</v>
      </c>
      <c r="C662">
        <v>10.95</v>
      </c>
      <c r="D662" t="s">
        <v>2380</v>
      </c>
      <c r="E662" t="s">
        <v>2380</v>
      </c>
      <c r="F662" t="s">
        <v>2380</v>
      </c>
      <c r="G662">
        <v>3</v>
      </c>
      <c r="H662">
        <v>3</v>
      </c>
      <c r="I662" t="s">
        <v>2380</v>
      </c>
      <c r="J662" t="s">
        <v>2380</v>
      </c>
      <c r="K662" t="str">
        <f t="shared" si="19"/>
        <v>Overweight</v>
      </c>
      <c r="L662" t="str">
        <f t="shared" si="20"/>
        <v>Diabetes</v>
      </c>
      <c r="M662" t="s">
        <v>10506</v>
      </c>
    </row>
    <row r="663" spans="1:13" x14ac:dyDescent="0.25">
      <c r="A663" t="s">
        <v>1709</v>
      </c>
      <c r="B663">
        <v>34.21</v>
      </c>
      <c r="C663">
        <v>9.17</v>
      </c>
      <c r="D663" t="s">
        <v>2380</v>
      </c>
      <c r="E663" t="s">
        <v>2380</v>
      </c>
      <c r="F663" t="s">
        <v>2380</v>
      </c>
      <c r="G663" t="s">
        <v>2381</v>
      </c>
      <c r="H663">
        <v>0</v>
      </c>
      <c r="I663" t="s">
        <v>2380</v>
      </c>
      <c r="J663" t="s">
        <v>2380</v>
      </c>
      <c r="K663" t="str">
        <f t="shared" si="19"/>
        <v>Obesity</v>
      </c>
      <c r="L663" t="str">
        <f t="shared" si="20"/>
        <v>Diabetes</v>
      </c>
      <c r="M663" t="s">
        <v>10506</v>
      </c>
    </row>
    <row r="664" spans="1:13" x14ac:dyDescent="0.25">
      <c r="A664" t="s">
        <v>1708</v>
      </c>
      <c r="B664">
        <v>39.74</v>
      </c>
      <c r="C664">
        <v>7.39</v>
      </c>
      <c r="D664" t="s">
        <v>2380</v>
      </c>
      <c r="E664" t="s">
        <v>2380</v>
      </c>
      <c r="F664" t="s">
        <v>2380</v>
      </c>
      <c r="G664" t="s">
        <v>2381</v>
      </c>
      <c r="H664">
        <v>0</v>
      </c>
      <c r="I664" t="s">
        <v>2380</v>
      </c>
      <c r="J664" t="s">
        <v>2380</v>
      </c>
      <c r="K664" t="str">
        <f t="shared" si="19"/>
        <v>Obesity</v>
      </c>
      <c r="L664" t="str">
        <f t="shared" si="20"/>
        <v>Diabetes</v>
      </c>
      <c r="M664" t="s">
        <v>10506</v>
      </c>
    </row>
    <row r="665" spans="1:13" x14ac:dyDescent="0.25">
      <c r="A665" t="s">
        <v>1707</v>
      </c>
      <c r="B665">
        <v>49.53</v>
      </c>
      <c r="C665">
        <v>9.1300000000000008</v>
      </c>
      <c r="D665" t="s">
        <v>2382</v>
      </c>
      <c r="E665" t="s">
        <v>2380</v>
      </c>
      <c r="F665" t="s">
        <v>2380</v>
      </c>
      <c r="G665" t="s">
        <v>2381</v>
      </c>
      <c r="H665">
        <v>0</v>
      </c>
      <c r="I665" t="s">
        <v>2380</v>
      </c>
      <c r="J665" t="s">
        <v>2380</v>
      </c>
      <c r="K665" t="str">
        <f t="shared" si="19"/>
        <v>Obesity</v>
      </c>
      <c r="L665" t="str">
        <f t="shared" si="20"/>
        <v>Diabetes</v>
      </c>
      <c r="M665" t="s">
        <v>10506</v>
      </c>
    </row>
    <row r="666" spans="1:13" x14ac:dyDescent="0.25">
      <c r="A666" t="s">
        <v>1706</v>
      </c>
      <c r="B666">
        <v>39.33</v>
      </c>
      <c r="C666">
        <v>10.4</v>
      </c>
      <c r="D666" t="s">
        <v>2380</v>
      </c>
      <c r="E666" t="s">
        <v>2380</v>
      </c>
      <c r="F666" t="s">
        <v>2380</v>
      </c>
      <c r="G666">
        <v>3</v>
      </c>
      <c r="H666">
        <v>3</v>
      </c>
      <c r="I666" t="s">
        <v>2380</v>
      </c>
      <c r="J666" t="s">
        <v>2380</v>
      </c>
      <c r="K666" t="str">
        <f t="shared" si="19"/>
        <v>Obesity</v>
      </c>
      <c r="L666" t="str">
        <f t="shared" si="20"/>
        <v>Diabetes</v>
      </c>
      <c r="M666" t="s">
        <v>10506</v>
      </c>
    </row>
    <row r="667" spans="1:13" x14ac:dyDescent="0.25">
      <c r="A667" t="s">
        <v>1705</v>
      </c>
      <c r="B667">
        <v>39.979999999999997</v>
      </c>
      <c r="C667">
        <v>9.4600000000000009</v>
      </c>
      <c r="D667" t="s">
        <v>2382</v>
      </c>
      <c r="E667" t="s">
        <v>2380</v>
      </c>
      <c r="F667" t="s">
        <v>2380</v>
      </c>
      <c r="G667">
        <v>2</v>
      </c>
      <c r="H667">
        <v>2</v>
      </c>
      <c r="I667" t="s">
        <v>2380</v>
      </c>
      <c r="J667" t="s">
        <v>2380</v>
      </c>
      <c r="K667" t="str">
        <f t="shared" si="19"/>
        <v>Obesity</v>
      </c>
      <c r="L667" t="str">
        <f t="shared" si="20"/>
        <v>Diabetes</v>
      </c>
      <c r="M667" t="s">
        <v>10506</v>
      </c>
    </row>
    <row r="668" spans="1:13" x14ac:dyDescent="0.25">
      <c r="A668" t="s">
        <v>1704</v>
      </c>
      <c r="B668">
        <v>46.51</v>
      </c>
      <c r="C668">
        <v>8.69</v>
      </c>
      <c r="D668" t="s">
        <v>2382</v>
      </c>
      <c r="E668" t="s">
        <v>2380</v>
      </c>
      <c r="F668" t="s">
        <v>2380</v>
      </c>
      <c r="G668" t="s">
        <v>2381</v>
      </c>
      <c r="H668">
        <v>0</v>
      </c>
      <c r="I668" t="s">
        <v>2380</v>
      </c>
      <c r="J668" t="s">
        <v>2380</v>
      </c>
      <c r="K668" t="str">
        <f t="shared" si="19"/>
        <v>Obesity</v>
      </c>
      <c r="L668" t="str">
        <f t="shared" si="20"/>
        <v>Diabetes</v>
      </c>
      <c r="M668" t="s">
        <v>10506</v>
      </c>
    </row>
    <row r="669" spans="1:13" x14ac:dyDescent="0.25">
      <c r="A669" t="s">
        <v>1703</v>
      </c>
      <c r="B669">
        <v>43.58</v>
      </c>
      <c r="C669">
        <v>4.2300000000000004</v>
      </c>
      <c r="D669" t="s">
        <v>2380</v>
      </c>
      <c r="E669" t="s">
        <v>2380</v>
      </c>
      <c r="F669" t="s">
        <v>2383</v>
      </c>
      <c r="G669">
        <v>1</v>
      </c>
      <c r="H669">
        <v>1</v>
      </c>
      <c r="I669" t="s">
        <v>2380</v>
      </c>
      <c r="J669" t="s">
        <v>2380</v>
      </c>
      <c r="K669" t="str">
        <f t="shared" si="19"/>
        <v>Obesity</v>
      </c>
      <c r="L669" t="str">
        <f t="shared" si="20"/>
        <v>Normal</v>
      </c>
      <c r="M669" t="s">
        <v>10507</v>
      </c>
    </row>
    <row r="670" spans="1:13" x14ac:dyDescent="0.25">
      <c r="A670" t="s">
        <v>1702</v>
      </c>
      <c r="B670">
        <v>42.28</v>
      </c>
      <c r="C670">
        <v>9.16</v>
      </c>
      <c r="D670" t="s">
        <v>2382</v>
      </c>
      <c r="E670" t="s">
        <v>2380</v>
      </c>
      <c r="F670" t="s">
        <v>2380</v>
      </c>
      <c r="G670">
        <v>1</v>
      </c>
      <c r="H670">
        <v>1</v>
      </c>
      <c r="I670" t="s">
        <v>2380</v>
      </c>
      <c r="J670" t="s">
        <v>2380</v>
      </c>
      <c r="K670" t="str">
        <f t="shared" si="19"/>
        <v>Obesity</v>
      </c>
      <c r="L670" t="str">
        <f t="shared" si="20"/>
        <v>Diabetes</v>
      </c>
      <c r="M670" t="s">
        <v>10506</v>
      </c>
    </row>
    <row r="671" spans="1:13" x14ac:dyDescent="0.25">
      <c r="A671" t="s">
        <v>1701</v>
      </c>
      <c r="B671">
        <v>35.520000000000003</v>
      </c>
      <c r="C671">
        <v>8.26</v>
      </c>
      <c r="D671" t="s">
        <v>2380</v>
      </c>
      <c r="E671" t="s">
        <v>2380</v>
      </c>
      <c r="F671" t="s">
        <v>2380</v>
      </c>
      <c r="G671" t="s">
        <v>2381</v>
      </c>
      <c r="H671">
        <v>0</v>
      </c>
      <c r="I671" t="s">
        <v>2380</v>
      </c>
      <c r="J671" t="s">
        <v>2380</v>
      </c>
      <c r="K671" t="str">
        <f t="shared" si="19"/>
        <v>Obesity</v>
      </c>
      <c r="L671" t="str">
        <f t="shared" si="20"/>
        <v>Diabetes</v>
      </c>
      <c r="M671" t="s">
        <v>10506</v>
      </c>
    </row>
    <row r="672" spans="1:13" x14ac:dyDescent="0.25">
      <c r="A672" t="s">
        <v>1700</v>
      </c>
      <c r="B672">
        <v>33.6</v>
      </c>
      <c r="C672">
        <v>11.25</v>
      </c>
      <c r="D672" t="s">
        <v>2380</v>
      </c>
      <c r="E672" t="s">
        <v>2380</v>
      </c>
      <c r="F672" t="s">
        <v>2380</v>
      </c>
      <c r="G672" t="s">
        <v>2381</v>
      </c>
      <c r="H672">
        <v>0</v>
      </c>
      <c r="I672" t="s">
        <v>2380</v>
      </c>
      <c r="J672" t="s">
        <v>2380</v>
      </c>
      <c r="K672" t="str">
        <f t="shared" si="19"/>
        <v>Obesity</v>
      </c>
      <c r="L672" t="str">
        <f t="shared" si="20"/>
        <v>Diabetes</v>
      </c>
      <c r="M672" t="s">
        <v>10506</v>
      </c>
    </row>
    <row r="673" spans="1:13" x14ac:dyDescent="0.25">
      <c r="A673" t="s">
        <v>1699</v>
      </c>
      <c r="B673">
        <v>22.42</v>
      </c>
      <c r="C673">
        <v>6.74</v>
      </c>
      <c r="D673" t="s">
        <v>2380</v>
      </c>
      <c r="E673" t="s">
        <v>2380</v>
      </c>
      <c r="F673" t="s">
        <v>2380</v>
      </c>
      <c r="G673" t="s">
        <v>2381</v>
      </c>
      <c r="H673">
        <v>0</v>
      </c>
      <c r="I673" t="s">
        <v>2382</v>
      </c>
      <c r="J673" t="s">
        <v>2382</v>
      </c>
      <c r="K673" t="str">
        <f t="shared" si="19"/>
        <v>Healthy Weight</v>
      </c>
      <c r="L673" t="str">
        <f t="shared" si="20"/>
        <v>Diabetes</v>
      </c>
      <c r="M673" t="s">
        <v>10506</v>
      </c>
    </row>
    <row r="674" spans="1:13" x14ac:dyDescent="0.25">
      <c r="A674" t="s">
        <v>1698</v>
      </c>
      <c r="B674">
        <v>46.86</v>
      </c>
      <c r="C674">
        <v>4.87</v>
      </c>
      <c r="D674" t="s">
        <v>2380</v>
      </c>
      <c r="E674" t="s">
        <v>2380</v>
      </c>
      <c r="F674" t="s">
        <v>2380</v>
      </c>
      <c r="G674" t="s">
        <v>2381</v>
      </c>
      <c r="H674">
        <v>0</v>
      </c>
      <c r="I674" t="s">
        <v>2380</v>
      </c>
      <c r="J674" t="s">
        <v>2380</v>
      </c>
      <c r="K674" t="str">
        <f t="shared" si="19"/>
        <v>Obesity</v>
      </c>
      <c r="L674" t="str">
        <f t="shared" si="20"/>
        <v>Normal</v>
      </c>
      <c r="M674" t="s">
        <v>10507</v>
      </c>
    </row>
    <row r="675" spans="1:13" x14ac:dyDescent="0.25">
      <c r="A675" t="s">
        <v>1697</v>
      </c>
      <c r="B675">
        <v>32.965000000000003</v>
      </c>
      <c r="C675">
        <v>6.68</v>
      </c>
      <c r="D675" t="s">
        <v>2380</v>
      </c>
      <c r="E675" t="s">
        <v>2380</v>
      </c>
      <c r="F675" t="s">
        <v>2380</v>
      </c>
      <c r="G675">
        <v>3</v>
      </c>
      <c r="H675">
        <v>3</v>
      </c>
      <c r="I675" t="s">
        <v>2380</v>
      </c>
      <c r="J675" t="s">
        <v>2380</v>
      </c>
      <c r="K675" t="str">
        <f t="shared" si="19"/>
        <v>Obesity</v>
      </c>
      <c r="L675" t="str">
        <f t="shared" si="20"/>
        <v>Diabetes</v>
      </c>
      <c r="M675" t="s">
        <v>10506</v>
      </c>
    </row>
    <row r="676" spans="1:13" x14ac:dyDescent="0.25">
      <c r="A676" t="s">
        <v>1696</v>
      </c>
      <c r="B676">
        <v>39.340000000000003</v>
      </c>
      <c r="C676">
        <v>5.0199999999999996</v>
      </c>
      <c r="D676" t="s">
        <v>2382</v>
      </c>
      <c r="E676" t="s">
        <v>2380</v>
      </c>
      <c r="F676" t="s">
        <v>2383</v>
      </c>
      <c r="G676">
        <v>1</v>
      </c>
      <c r="H676">
        <v>1</v>
      </c>
      <c r="I676" t="s">
        <v>2380</v>
      </c>
      <c r="J676" t="s">
        <v>2380</v>
      </c>
      <c r="K676" t="str">
        <f t="shared" si="19"/>
        <v>Obesity</v>
      </c>
      <c r="L676" t="str">
        <f t="shared" si="20"/>
        <v>Normal</v>
      </c>
      <c r="M676" t="s">
        <v>10507</v>
      </c>
    </row>
    <row r="677" spans="1:13" x14ac:dyDescent="0.25">
      <c r="A677" t="s">
        <v>1695</v>
      </c>
      <c r="B677">
        <v>47</v>
      </c>
      <c r="C677">
        <v>10.64</v>
      </c>
      <c r="D677" t="s">
        <v>2382</v>
      </c>
      <c r="E677" t="s">
        <v>2380</v>
      </c>
      <c r="F677" t="s">
        <v>2380</v>
      </c>
      <c r="G677" t="s">
        <v>2381</v>
      </c>
      <c r="H677">
        <v>0</v>
      </c>
      <c r="I677" t="s">
        <v>2380</v>
      </c>
      <c r="J677" t="s">
        <v>2380</v>
      </c>
      <c r="K677" t="str">
        <f t="shared" si="19"/>
        <v>Obesity</v>
      </c>
      <c r="L677" t="str">
        <f t="shared" si="20"/>
        <v>Diabetes</v>
      </c>
      <c r="M677" t="s">
        <v>10506</v>
      </c>
    </row>
    <row r="678" spans="1:13" x14ac:dyDescent="0.25">
      <c r="A678" t="s">
        <v>1694</v>
      </c>
      <c r="B678">
        <v>36.71</v>
      </c>
      <c r="C678">
        <v>8.74</v>
      </c>
      <c r="D678" t="s">
        <v>2382</v>
      </c>
      <c r="E678" t="s">
        <v>2380</v>
      </c>
      <c r="F678" t="s">
        <v>2380</v>
      </c>
      <c r="G678" t="s">
        <v>2381</v>
      </c>
      <c r="H678">
        <v>0</v>
      </c>
      <c r="I678" t="s">
        <v>2380</v>
      </c>
      <c r="J678" t="s">
        <v>2380</v>
      </c>
      <c r="K678" t="str">
        <f t="shared" si="19"/>
        <v>Obesity</v>
      </c>
      <c r="L678" t="str">
        <f t="shared" si="20"/>
        <v>Diabetes</v>
      </c>
      <c r="M678" t="s">
        <v>10506</v>
      </c>
    </row>
    <row r="679" spans="1:13" x14ac:dyDescent="0.25">
      <c r="A679" t="s">
        <v>1693</v>
      </c>
      <c r="B679">
        <v>53.48</v>
      </c>
      <c r="C679">
        <v>5.64</v>
      </c>
      <c r="D679" t="s">
        <v>2380</v>
      </c>
      <c r="E679" t="s">
        <v>2380</v>
      </c>
      <c r="F679" t="s">
        <v>2380</v>
      </c>
      <c r="G679" t="s">
        <v>2381</v>
      </c>
      <c r="H679">
        <v>0</v>
      </c>
      <c r="I679" t="s">
        <v>2380</v>
      </c>
      <c r="J679" t="s">
        <v>2380</v>
      </c>
      <c r="K679" t="str">
        <f t="shared" si="19"/>
        <v>Obesity</v>
      </c>
      <c r="L679" t="str">
        <f t="shared" si="20"/>
        <v>Normal</v>
      </c>
      <c r="M679" t="s">
        <v>10507</v>
      </c>
    </row>
    <row r="680" spans="1:13" x14ac:dyDescent="0.25">
      <c r="A680" t="s">
        <v>1692</v>
      </c>
      <c r="B680">
        <v>35.5</v>
      </c>
      <c r="C680">
        <v>10.37</v>
      </c>
      <c r="D680" t="s">
        <v>2380</v>
      </c>
      <c r="E680" t="s">
        <v>2380</v>
      </c>
      <c r="F680" t="s">
        <v>2380</v>
      </c>
      <c r="G680" t="s">
        <v>2381</v>
      </c>
      <c r="H680">
        <v>0</v>
      </c>
      <c r="I680" t="s">
        <v>2380</v>
      </c>
      <c r="J680" t="s">
        <v>2380</v>
      </c>
      <c r="K680" t="str">
        <f t="shared" si="19"/>
        <v>Obesity</v>
      </c>
      <c r="L680" t="str">
        <f t="shared" si="20"/>
        <v>Diabetes</v>
      </c>
      <c r="M680" t="s">
        <v>10506</v>
      </c>
    </row>
    <row r="681" spans="1:13" x14ac:dyDescent="0.25">
      <c r="A681" t="s">
        <v>1691</v>
      </c>
      <c r="B681">
        <v>36.979999999999997</v>
      </c>
      <c r="C681">
        <v>9.56</v>
      </c>
      <c r="D681" t="s">
        <v>2382</v>
      </c>
      <c r="E681" t="s">
        <v>2380</v>
      </c>
      <c r="F681" t="s">
        <v>2380</v>
      </c>
      <c r="G681" t="s">
        <v>2381</v>
      </c>
      <c r="H681">
        <v>0</v>
      </c>
      <c r="I681" t="s">
        <v>2380</v>
      </c>
      <c r="J681" t="s">
        <v>2380</v>
      </c>
      <c r="K681" t="str">
        <f t="shared" si="19"/>
        <v>Obesity</v>
      </c>
      <c r="L681" t="str">
        <f t="shared" si="20"/>
        <v>Diabetes</v>
      </c>
      <c r="M681" t="s">
        <v>10506</v>
      </c>
    </row>
    <row r="682" spans="1:13" x14ac:dyDescent="0.25">
      <c r="A682" t="s">
        <v>1690</v>
      </c>
      <c r="B682">
        <v>32.395000000000003</v>
      </c>
      <c r="C682">
        <v>8.23</v>
      </c>
      <c r="D682" t="s">
        <v>2382</v>
      </c>
      <c r="E682" t="s">
        <v>2380</v>
      </c>
      <c r="F682" t="s">
        <v>2383</v>
      </c>
      <c r="G682">
        <v>1</v>
      </c>
      <c r="H682">
        <v>1</v>
      </c>
      <c r="I682" t="s">
        <v>2380</v>
      </c>
      <c r="J682" t="s">
        <v>2380</v>
      </c>
      <c r="K682" t="str">
        <f t="shared" si="19"/>
        <v>Obesity</v>
      </c>
      <c r="L682" t="str">
        <f t="shared" si="20"/>
        <v>Diabetes</v>
      </c>
      <c r="M682" t="s">
        <v>10506</v>
      </c>
    </row>
    <row r="683" spans="1:13" x14ac:dyDescent="0.25">
      <c r="A683" t="s">
        <v>1689</v>
      </c>
      <c r="B683">
        <v>32.729999999999997</v>
      </c>
      <c r="C683">
        <v>7.03</v>
      </c>
      <c r="D683" t="s">
        <v>2380</v>
      </c>
      <c r="E683" t="s">
        <v>2380</v>
      </c>
      <c r="F683" t="s">
        <v>2380</v>
      </c>
      <c r="G683" t="s">
        <v>2381</v>
      </c>
      <c r="H683">
        <v>0</v>
      </c>
      <c r="I683" t="s">
        <v>2380</v>
      </c>
      <c r="J683" t="s">
        <v>2380</v>
      </c>
      <c r="K683" t="str">
        <f t="shared" si="19"/>
        <v>Obesity</v>
      </c>
      <c r="L683" t="str">
        <f t="shared" si="20"/>
        <v>Diabetes</v>
      </c>
      <c r="M683" t="s">
        <v>10506</v>
      </c>
    </row>
    <row r="684" spans="1:13" x14ac:dyDescent="0.25">
      <c r="A684" t="s">
        <v>1688</v>
      </c>
      <c r="B684">
        <v>20.52</v>
      </c>
      <c r="C684">
        <v>5.45</v>
      </c>
      <c r="D684" t="s">
        <v>2380</v>
      </c>
      <c r="E684" t="s">
        <v>2380</v>
      </c>
      <c r="F684" t="s">
        <v>2380</v>
      </c>
      <c r="G684">
        <v>1</v>
      </c>
      <c r="H684">
        <v>1</v>
      </c>
      <c r="I684" t="s">
        <v>2382</v>
      </c>
      <c r="J684" t="s">
        <v>2382</v>
      </c>
      <c r="K684" t="str">
        <f t="shared" si="19"/>
        <v>Healthy Weight</v>
      </c>
      <c r="L684" t="str">
        <f t="shared" si="20"/>
        <v>Normal</v>
      </c>
      <c r="M684" t="s">
        <v>10507</v>
      </c>
    </row>
    <row r="685" spans="1:13" x14ac:dyDescent="0.25">
      <c r="A685" t="s">
        <v>1687</v>
      </c>
      <c r="B685">
        <v>51.72</v>
      </c>
      <c r="C685">
        <v>5.76</v>
      </c>
      <c r="D685" t="s">
        <v>2380</v>
      </c>
      <c r="E685" t="s">
        <v>2380</v>
      </c>
      <c r="F685" t="s">
        <v>2380</v>
      </c>
      <c r="G685" t="s">
        <v>2381</v>
      </c>
      <c r="H685">
        <v>0</v>
      </c>
      <c r="I685" t="s">
        <v>2380</v>
      </c>
      <c r="J685" t="s">
        <v>2380</v>
      </c>
      <c r="K685" t="str">
        <f t="shared" si="19"/>
        <v>Obesity</v>
      </c>
      <c r="L685" t="str">
        <f t="shared" si="20"/>
        <v>Prediabetes</v>
      </c>
      <c r="M685" t="s">
        <v>10508</v>
      </c>
    </row>
    <row r="686" spans="1:13" x14ac:dyDescent="0.25">
      <c r="A686" t="s">
        <v>1686</v>
      </c>
      <c r="B686">
        <v>50.2</v>
      </c>
      <c r="C686">
        <v>5.4</v>
      </c>
      <c r="D686" t="s">
        <v>2380</v>
      </c>
      <c r="E686" t="s">
        <v>2380</v>
      </c>
      <c r="F686" t="s">
        <v>2380</v>
      </c>
      <c r="G686" t="s">
        <v>2381</v>
      </c>
      <c r="H686">
        <v>0</v>
      </c>
      <c r="I686" t="s">
        <v>2380</v>
      </c>
      <c r="J686" t="s">
        <v>2380</v>
      </c>
      <c r="K686" t="str">
        <f t="shared" si="19"/>
        <v>Obesity</v>
      </c>
      <c r="L686" t="str">
        <f t="shared" si="20"/>
        <v>Normal</v>
      </c>
      <c r="M686" t="s">
        <v>10507</v>
      </c>
    </row>
    <row r="687" spans="1:13" x14ac:dyDescent="0.25">
      <c r="A687" t="s">
        <v>1685</v>
      </c>
      <c r="B687">
        <v>25.52</v>
      </c>
      <c r="C687">
        <v>6.35</v>
      </c>
      <c r="D687" t="s">
        <v>2380</v>
      </c>
      <c r="E687" t="s">
        <v>2380</v>
      </c>
      <c r="F687" t="s">
        <v>2383</v>
      </c>
      <c r="G687">
        <v>1</v>
      </c>
      <c r="H687">
        <v>1</v>
      </c>
      <c r="I687" t="s">
        <v>2380</v>
      </c>
      <c r="J687" t="s">
        <v>2380</v>
      </c>
      <c r="K687" t="str">
        <f t="shared" si="19"/>
        <v>Overweight</v>
      </c>
      <c r="L687" t="str">
        <f t="shared" si="20"/>
        <v>Prediabetes</v>
      </c>
      <c r="M687" t="s">
        <v>10508</v>
      </c>
    </row>
    <row r="688" spans="1:13" x14ac:dyDescent="0.25">
      <c r="A688" t="s">
        <v>1684</v>
      </c>
      <c r="B688">
        <v>35.200000000000003</v>
      </c>
      <c r="C688">
        <v>6.26</v>
      </c>
      <c r="D688" t="s">
        <v>2382</v>
      </c>
      <c r="E688" t="s">
        <v>2380</v>
      </c>
      <c r="F688" t="s">
        <v>2380</v>
      </c>
      <c r="G688">
        <v>2</v>
      </c>
      <c r="H688">
        <v>2</v>
      </c>
      <c r="I688" t="s">
        <v>2380</v>
      </c>
      <c r="J688" t="s">
        <v>2380</v>
      </c>
      <c r="K688" t="str">
        <f t="shared" si="19"/>
        <v>Obesity</v>
      </c>
      <c r="L688" t="str">
        <f t="shared" si="20"/>
        <v>Prediabetes</v>
      </c>
      <c r="M688" t="s">
        <v>10508</v>
      </c>
    </row>
    <row r="689" spans="1:13" x14ac:dyDescent="0.25">
      <c r="A689" t="s">
        <v>1683</v>
      </c>
      <c r="B689">
        <v>41.26</v>
      </c>
      <c r="C689">
        <v>5.97</v>
      </c>
      <c r="D689" t="s">
        <v>2382</v>
      </c>
      <c r="E689" t="s">
        <v>2380</v>
      </c>
      <c r="F689" t="s">
        <v>2380</v>
      </c>
      <c r="G689" t="s">
        <v>2381</v>
      </c>
      <c r="H689">
        <v>0</v>
      </c>
      <c r="I689" t="s">
        <v>2380</v>
      </c>
      <c r="J689" t="s">
        <v>2380</v>
      </c>
      <c r="K689" t="str">
        <f t="shared" si="19"/>
        <v>Obesity</v>
      </c>
      <c r="L689" t="str">
        <f t="shared" si="20"/>
        <v>Prediabetes</v>
      </c>
      <c r="M689" t="s">
        <v>10508</v>
      </c>
    </row>
    <row r="690" spans="1:13" x14ac:dyDescent="0.25">
      <c r="A690" t="s">
        <v>1682</v>
      </c>
      <c r="B690">
        <v>17.195</v>
      </c>
      <c r="C690">
        <v>5.29</v>
      </c>
      <c r="D690" t="s">
        <v>2382</v>
      </c>
      <c r="E690" t="s">
        <v>2380</v>
      </c>
      <c r="F690" t="s">
        <v>2380</v>
      </c>
      <c r="G690" t="s">
        <v>2381</v>
      </c>
      <c r="H690">
        <v>0</v>
      </c>
      <c r="I690" t="s">
        <v>2382</v>
      </c>
      <c r="J690" t="s">
        <v>2382</v>
      </c>
      <c r="K690" t="str">
        <f t="shared" si="19"/>
        <v>Underweight</v>
      </c>
      <c r="L690" t="str">
        <f t="shared" si="20"/>
        <v>Normal</v>
      </c>
      <c r="M690" t="s">
        <v>10507</v>
      </c>
    </row>
    <row r="691" spans="1:13" x14ac:dyDescent="0.25">
      <c r="A691" t="s">
        <v>1681</v>
      </c>
      <c r="B691">
        <v>23.085000000000001</v>
      </c>
      <c r="C691">
        <v>4.2699999999999996</v>
      </c>
      <c r="D691" t="s">
        <v>2382</v>
      </c>
      <c r="E691" t="s">
        <v>2380</v>
      </c>
      <c r="F691" t="s">
        <v>2380</v>
      </c>
      <c r="G691">
        <v>2</v>
      </c>
      <c r="H691">
        <v>2</v>
      </c>
      <c r="I691" t="s">
        <v>2380</v>
      </c>
      <c r="J691" t="s">
        <v>2380</v>
      </c>
      <c r="K691" t="str">
        <f t="shared" si="19"/>
        <v>Healthy Weight</v>
      </c>
      <c r="L691" t="str">
        <f t="shared" si="20"/>
        <v>Normal</v>
      </c>
      <c r="M691" t="s">
        <v>10507</v>
      </c>
    </row>
    <row r="692" spans="1:13" x14ac:dyDescent="0.25">
      <c r="A692" t="s">
        <v>1680</v>
      </c>
      <c r="B692">
        <v>21.66</v>
      </c>
      <c r="C692">
        <v>5.2</v>
      </c>
      <c r="D692" t="s">
        <v>2382</v>
      </c>
      <c r="E692" t="s">
        <v>2380</v>
      </c>
      <c r="F692" t="s">
        <v>2380</v>
      </c>
      <c r="G692">
        <v>2</v>
      </c>
      <c r="H692">
        <v>2</v>
      </c>
      <c r="I692" t="s">
        <v>2380</v>
      </c>
      <c r="J692" t="s">
        <v>2380</v>
      </c>
      <c r="K692" t="str">
        <f t="shared" si="19"/>
        <v>Healthy Weight</v>
      </c>
      <c r="L692" t="str">
        <f t="shared" si="20"/>
        <v>Normal</v>
      </c>
      <c r="M692" t="s">
        <v>10507</v>
      </c>
    </row>
    <row r="693" spans="1:13" x14ac:dyDescent="0.25">
      <c r="A693" t="s">
        <v>1679</v>
      </c>
      <c r="B693">
        <v>36.47</v>
      </c>
      <c r="C693">
        <v>8.23</v>
      </c>
      <c r="D693" t="s">
        <v>2382</v>
      </c>
      <c r="E693" t="s">
        <v>2380</v>
      </c>
      <c r="F693" t="s">
        <v>2380</v>
      </c>
      <c r="G693" t="s">
        <v>2381</v>
      </c>
      <c r="H693">
        <v>0</v>
      </c>
      <c r="I693" t="s">
        <v>2380</v>
      </c>
      <c r="J693" t="s">
        <v>2380</v>
      </c>
      <c r="K693" t="str">
        <f t="shared" si="19"/>
        <v>Obesity</v>
      </c>
      <c r="L693" t="str">
        <f t="shared" si="20"/>
        <v>Diabetes</v>
      </c>
      <c r="M693" t="s">
        <v>10506</v>
      </c>
    </row>
    <row r="694" spans="1:13" x14ac:dyDescent="0.25">
      <c r="A694" t="s">
        <v>1678</v>
      </c>
      <c r="B694">
        <v>36.08</v>
      </c>
      <c r="C694">
        <v>10.33</v>
      </c>
      <c r="D694" t="s">
        <v>2382</v>
      </c>
      <c r="E694" t="s">
        <v>2380</v>
      </c>
      <c r="F694" t="s">
        <v>2380</v>
      </c>
      <c r="G694" t="s">
        <v>2381</v>
      </c>
      <c r="H694">
        <v>0</v>
      </c>
      <c r="I694" t="s">
        <v>2380</v>
      </c>
      <c r="J694" t="s">
        <v>2380</v>
      </c>
      <c r="K694" t="str">
        <f t="shared" si="19"/>
        <v>Obesity</v>
      </c>
      <c r="L694" t="str">
        <f t="shared" si="20"/>
        <v>Diabetes</v>
      </c>
      <c r="M694" t="s">
        <v>10506</v>
      </c>
    </row>
    <row r="695" spans="1:13" x14ac:dyDescent="0.25">
      <c r="A695" t="s">
        <v>1677</v>
      </c>
      <c r="B695">
        <v>23.18</v>
      </c>
      <c r="C695">
        <v>6.13</v>
      </c>
      <c r="D695" t="s">
        <v>2380</v>
      </c>
      <c r="E695" t="s">
        <v>2380</v>
      </c>
      <c r="F695" t="s">
        <v>2380</v>
      </c>
      <c r="G695" t="s">
        <v>2381</v>
      </c>
      <c r="H695">
        <v>0</v>
      </c>
      <c r="I695" t="s">
        <v>2380</v>
      </c>
      <c r="J695" t="s">
        <v>2380</v>
      </c>
      <c r="K695" t="str">
        <f t="shared" si="19"/>
        <v>Healthy Weight</v>
      </c>
      <c r="L695" t="str">
        <f t="shared" si="20"/>
        <v>Prediabetes</v>
      </c>
      <c r="M695" t="s">
        <v>10508</v>
      </c>
    </row>
    <row r="696" spans="1:13" x14ac:dyDescent="0.25">
      <c r="A696" t="s">
        <v>1676</v>
      </c>
      <c r="B696">
        <v>39.159999999999997</v>
      </c>
      <c r="C696">
        <v>8.08</v>
      </c>
      <c r="D696" t="s">
        <v>2380</v>
      </c>
      <c r="E696" t="s">
        <v>2380</v>
      </c>
      <c r="F696" t="s">
        <v>2380</v>
      </c>
      <c r="G696">
        <v>3</v>
      </c>
      <c r="H696">
        <v>3</v>
      </c>
      <c r="I696" t="s">
        <v>2380</v>
      </c>
      <c r="J696" t="s">
        <v>2380</v>
      </c>
      <c r="K696" t="str">
        <f t="shared" si="19"/>
        <v>Obesity</v>
      </c>
      <c r="L696" t="str">
        <f t="shared" si="20"/>
        <v>Diabetes</v>
      </c>
      <c r="M696" t="s">
        <v>10506</v>
      </c>
    </row>
    <row r="697" spans="1:13" x14ac:dyDescent="0.25">
      <c r="A697" t="s">
        <v>1675</v>
      </c>
      <c r="B697">
        <v>38.19</v>
      </c>
      <c r="C697">
        <v>10.49</v>
      </c>
      <c r="D697" t="s">
        <v>2380</v>
      </c>
      <c r="E697" t="s">
        <v>2380</v>
      </c>
      <c r="F697" t="s">
        <v>2380</v>
      </c>
      <c r="G697">
        <v>3</v>
      </c>
      <c r="H697">
        <v>3</v>
      </c>
      <c r="I697" t="s">
        <v>2380</v>
      </c>
      <c r="J697" t="s">
        <v>2380</v>
      </c>
      <c r="K697" t="str">
        <f t="shared" si="19"/>
        <v>Obesity</v>
      </c>
      <c r="L697" t="str">
        <f t="shared" si="20"/>
        <v>Diabetes</v>
      </c>
      <c r="M697" t="s">
        <v>10506</v>
      </c>
    </row>
    <row r="698" spans="1:13" x14ac:dyDescent="0.25">
      <c r="A698" t="s">
        <v>1674</v>
      </c>
      <c r="B698">
        <v>26.41</v>
      </c>
      <c r="C698">
        <v>8.11</v>
      </c>
      <c r="D698" t="s">
        <v>2380</v>
      </c>
      <c r="E698" t="s">
        <v>2380</v>
      </c>
      <c r="F698" t="s">
        <v>2380</v>
      </c>
      <c r="G698">
        <v>3</v>
      </c>
      <c r="H698">
        <v>3</v>
      </c>
      <c r="I698" t="s">
        <v>2380</v>
      </c>
      <c r="J698" t="s">
        <v>2380</v>
      </c>
      <c r="K698" t="str">
        <f t="shared" si="19"/>
        <v>Overweight</v>
      </c>
      <c r="L698" t="str">
        <f t="shared" si="20"/>
        <v>Diabetes</v>
      </c>
      <c r="M698" t="s">
        <v>10506</v>
      </c>
    </row>
    <row r="699" spans="1:13" x14ac:dyDescent="0.25">
      <c r="A699" t="s">
        <v>1673</v>
      </c>
      <c r="B699">
        <v>28.785</v>
      </c>
      <c r="C699">
        <v>6.6</v>
      </c>
      <c r="D699" t="s">
        <v>2380</v>
      </c>
      <c r="E699" t="s">
        <v>2380</v>
      </c>
      <c r="F699" t="s">
        <v>2380</v>
      </c>
      <c r="G699" t="s">
        <v>2381</v>
      </c>
      <c r="H699">
        <v>0</v>
      </c>
      <c r="I699" t="s">
        <v>2380</v>
      </c>
      <c r="J699" t="s">
        <v>2380</v>
      </c>
      <c r="K699" t="str">
        <f t="shared" si="19"/>
        <v>Overweight</v>
      </c>
      <c r="L699" t="str">
        <f t="shared" si="20"/>
        <v>Diabetes</v>
      </c>
      <c r="M699" t="s">
        <v>10506</v>
      </c>
    </row>
    <row r="700" spans="1:13" x14ac:dyDescent="0.25">
      <c r="A700" t="s">
        <v>1672</v>
      </c>
      <c r="B700">
        <v>26.695</v>
      </c>
      <c r="C700">
        <v>10.14</v>
      </c>
      <c r="D700" t="s">
        <v>2382</v>
      </c>
      <c r="E700" t="s">
        <v>2380</v>
      </c>
      <c r="F700" t="s">
        <v>2383</v>
      </c>
      <c r="G700">
        <v>1</v>
      </c>
      <c r="H700">
        <v>1</v>
      </c>
      <c r="I700" t="s">
        <v>2380</v>
      </c>
      <c r="J700" t="s">
        <v>2380</v>
      </c>
      <c r="K700" t="str">
        <f t="shared" si="19"/>
        <v>Overweight</v>
      </c>
      <c r="L700" t="str">
        <f t="shared" si="20"/>
        <v>Diabetes</v>
      </c>
      <c r="M700" t="s">
        <v>10506</v>
      </c>
    </row>
    <row r="701" spans="1:13" x14ac:dyDescent="0.25">
      <c r="A701" t="s">
        <v>1671</v>
      </c>
      <c r="B701">
        <v>32.799999999999997</v>
      </c>
      <c r="C701">
        <v>6.06</v>
      </c>
      <c r="D701" t="s">
        <v>2382</v>
      </c>
      <c r="E701" t="s">
        <v>2380</v>
      </c>
      <c r="F701" t="s">
        <v>2380</v>
      </c>
      <c r="G701">
        <v>1</v>
      </c>
      <c r="H701">
        <v>1</v>
      </c>
      <c r="I701" t="s">
        <v>2380</v>
      </c>
      <c r="J701" t="s">
        <v>2380</v>
      </c>
      <c r="K701" t="str">
        <f t="shared" si="19"/>
        <v>Obesity</v>
      </c>
      <c r="L701" t="str">
        <f t="shared" si="20"/>
        <v>Prediabetes</v>
      </c>
      <c r="M701" t="s">
        <v>10508</v>
      </c>
    </row>
    <row r="702" spans="1:13" x14ac:dyDescent="0.25">
      <c r="A702" t="s">
        <v>1670</v>
      </c>
      <c r="B702">
        <v>35.869999999999997</v>
      </c>
      <c r="C702">
        <v>9.91</v>
      </c>
      <c r="D702" t="s">
        <v>2382</v>
      </c>
      <c r="E702" t="s">
        <v>2380</v>
      </c>
      <c r="F702" t="s">
        <v>2380</v>
      </c>
      <c r="G702" t="s">
        <v>2381</v>
      </c>
      <c r="H702">
        <v>0</v>
      </c>
      <c r="I702" t="s">
        <v>2380</v>
      </c>
      <c r="J702" t="s">
        <v>2380</v>
      </c>
      <c r="K702" t="str">
        <f t="shared" si="19"/>
        <v>Obesity</v>
      </c>
      <c r="L702" t="str">
        <f t="shared" si="20"/>
        <v>Diabetes</v>
      </c>
      <c r="M702" t="s">
        <v>10506</v>
      </c>
    </row>
    <row r="703" spans="1:13" x14ac:dyDescent="0.25">
      <c r="A703" t="s">
        <v>1669</v>
      </c>
      <c r="B703">
        <v>21.66</v>
      </c>
      <c r="C703">
        <v>4.1399999999999997</v>
      </c>
      <c r="D703" t="s">
        <v>2382</v>
      </c>
      <c r="E703" t="s">
        <v>2380</v>
      </c>
      <c r="F703" t="s">
        <v>2380</v>
      </c>
      <c r="G703">
        <v>2</v>
      </c>
      <c r="H703">
        <v>2</v>
      </c>
      <c r="I703" t="s">
        <v>2380</v>
      </c>
      <c r="J703" t="s">
        <v>2380</v>
      </c>
      <c r="K703" t="str">
        <f t="shared" si="19"/>
        <v>Healthy Weight</v>
      </c>
      <c r="L703" t="str">
        <f t="shared" si="20"/>
        <v>Normal</v>
      </c>
      <c r="M703" t="s">
        <v>10507</v>
      </c>
    </row>
    <row r="704" spans="1:13" x14ac:dyDescent="0.25">
      <c r="A704" t="s">
        <v>1668</v>
      </c>
      <c r="B704">
        <v>37.72</v>
      </c>
      <c r="C704">
        <v>4.38</v>
      </c>
      <c r="D704" t="s">
        <v>2382</v>
      </c>
      <c r="E704" t="s">
        <v>2380</v>
      </c>
      <c r="F704" t="s">
        <v>2383</v>
      </c>
      <c r="G704">
        <v>1</v>
      </c>
      <c r="H704">
        <v>1</v>
      </c>
      <c r="I704" t="s">
        <v>2380</v>
      </c>
      <c r="J704" t="s">
        <v>2380</v>
      </c>
      <c r="K704" t="str">
        <f t="shared" si="19"/>
        <v>Obesity</v>
      </c>
      <c r="L704" t="str">
        <f t="shared" si="20"/>
        <v>Normal</v>
      </c>
      <c r="M704" t="s">
        <v>10507</v>
      </c>
    </row>
    <row r="705" spans="1:13" x14ac:dyDescent="0.25">
      <c r="A705" t="s">
        <v>1667</v>
      </c>
      <c r="B705">
        <v>39.700000000000003</v>
      </c>
      <c r="C705">
        <v>9.83</v>
      </c>
      <c r="D705" t="s">
        <v>2380</v>
      </c>
      <c r="E705" t="s">
        <v>2380</v>
      </c>
      <c r="F705" t="s">
        <v>2380</v>
      </c>
      <c r="G705">
        <v>3</v>
      </c>
      <c r="H705">
        <v>3</v>
      </c>
      <c r="I705" t="s">
        <v>2380</v>
      </c>
      <c r="J705" t="s">
        <v>2380</v>
      </c>
      <c r="K705" t="str">
        <f t="shared" si="19"/>
        <v>Obesity</v>
      </c>
      <c r="L705" t="str">
        <f t="shared" si="20"/>
        <v>Diabetes</v>
      </c>
      <c r="M705" t="s">
        <v>10506</v>
      </c>
    </row>
    <row r="706" spans="1:13" x14ac:dyDescent="0.25">
      <c r="A706" t="s">
        <v>1666</v>
      </c>
      <c r="B706">
        <v>35.97</v>
      </c>
      <c r="C706">
        <v>11.08</v>
      </c>
      <c r="D706" t="s">
        <v>2380</v>
      </c>
      <c r="E706" t="s">
        <v>2380</v>
      </c>
      <c r="F706" t="s">
        <v>2380</v>
      </c>
      <c r="G706">
        <v>3</v>
      </c>
      <c r="H706">
        <v>3</v>
      </c>
      <c r="I706" t="s">
        <v>2380</v>
      </c>
      <c r="J706" t="s">
        <v>2380</v>
      </c>
      <c r="K706" t="str">
        <f t="shared" si="19"/>
        <v>Obesity</v>
      </c>
      <c r="L706" t="str">
        <f t="shared" si="20"/>
        <v>Diabetes</v>
      </c>
      <c r="M706" t="s">
        <v>10506</v>
      </c>
    </row>
    <row r="707" spans="1:13" x14ac:dyDescent="0.25">
      <c r="A707" t="s">
        <v>1665</v>
      </c>
      <c r="B707">
        <v>37.85</v>
      </c>
      <c r="C707">
        <v>11.01</v>
      </c>
      <c r="D707" t="s">
        <v>2380</v>
      </c>
      <c r="E707" t="s">
        <v>2380</v>
      </c>
      <c r="F707" t="s">
        <v>2380</v>
      </c>
      <c r="G707" t="s">
        <v>2381</v>
      </c>
      <c r="H707">
        <v>0</v>
      </c>
      <c r="I707" t="s">
        <v>2380</v>
      </c>
      <c r="J707" t="s">
        <v>2380</v>
      </c>
      <c r="K707" t="str">
        <f t="shared" ref="K707:K770" si="21">IF(B707&lt;18.5, "Underweight", IF(B707&lt;=24.9, "Healthy Weight", IF(B707&lt;=29.9, "Overweight", "Obesity")))</f>
        <v>Obesity</v>
      </c>
      <c r="L707" t="str">
        <f t="shared" ref="L707:L770" si="22">IF(C707 &lt; 5.7, "Normal", IF(C707 &lt; 6.4, "Prediabetes", "Diabetes"))</f>
        <v>Diabetes</v>
      </c>
      <c r="M707" t="s">
        <v>10506</v>
      </c>
    </row>
    <row r="708" spans="1:13" x14ac:dyDescent="0.25">
      <c r="A708" t="s">
        <v>1664</v>
      </c>
      <c r="B708">
        <v>21.66</v>
      </c>
      <c r="C708">
        <v>4.37</v>
      </c>
      <c r="D708" t="s">
        <v>2380</v>
      </c>
      <c r="E708" t="s">
        <v>2382</v>
      </c>
      <c r="F708" t="s">
        <v>2380</v>
      </c>
      <c r="G708">
        <v>1</v>
      </c>
      <c r="H708">
        <v>1</v>
      </c>
      <c r="I708" t="s">
        <v>2382</v>
      </c>
      <c r="J708" t="s">
        <v>2382</v>
      </c>
      <c r="K708" t="str">
        <f t="shared" si="21"/>
        <v>Healthy Weight</v>
      </c>
      <c r="L708" t="str">
        <f t="shared" si="22"/>
        <v>Normal</v>
      </c>
      <c r="M708" t="s">
        <v>10507</v>
      </c>
    </row>
    <row r="709" spans="1:13" x14ac:dyDescent="0.25">
      <c r="A709" t="s">
        <v>1663</v>
      </c>
      <c r="B709">
        <v>39.369999999999997</v>
      </c>
      <c r="C709">
        <v>5.91</v>
      </c>
      <c r="D709" t="s">
        <v>2380</v>
      </c>
      <c r="E709" t="s">
        <v>2380</v>
      </c>
      <c r="F709" t="s">
        <v>2380</v>
      </c>
      <c r="G709">
        <v>2</v>
      </c>
      <c r="H709">
        <v>2</v>
      </c>
      <c r="I709" t="s">
        <v>2380</v>
      </c>
      <c r="J709" t="s">
        <v>2380</v>
      </c>
      <c r="K709" t="str">
        <f t="shared" si="21"/>
        <v>Obesity</v>
      </c>
      <c r="L709" t="str">
        <f t="shared" si="22"/>
        <v>Prediabetes</v>
      </c>
      <c r="M709" t="s">
        <v>10508</v>
      </c>
    </row>
    <row r="710" spans="1:13" x14ac:dyDescent="0.25">
      <c r="A710" t="s">
        <v>1662</v>
      </c>
      <c r="B710">
        <v>40.880000000000003</v>
      </c>
      <c r="C710">
        <v>7.65</v>
      </c>
      <c r="D710" t="s">
        <v>2380</v>
      </c>
      <c r="E710" t="s">
        <v>2380</v>
      </c>
      <c r="F710" t="s">
        <v>2380</v>
      </c>
      <c r="G710" t="s">
        <v>2381</v>
      </c>
      <c r="H710">
        <v>0</v>
      </c>
      <c r="I710" t="s">
        <v>2380</v>
      </c>
      <c r="J710" t="s">
        <v>2380</v>
      </c>
      <c r="K710" t="str">
        <f t="shared" si="21"/>
        <v>Obesity</v>
      </c>
      <c r="L710" t="str">
        <f t="shared" si="22"/>
        <v>Diabetes</v>
      </c>
      <c r="M710" t="s">
        <v>10506</v>
      </c>
    </row>
    <row r="711" spans="1:13" x14ac:dyDescent="0.25">
      <c r="A711" t="s">
        <v>1661</v>
      </c>
      <c r="B711">
        <v>26.22</v>
      </c>
      <c r="C711">
        <v>5.37</v>
      </c>
      <c r="D711" t="s">
        <v>2382</v>
      </c>
      <c r="E711" t="s">
        <v>2380</v>
      </c>
      <c r="F711" t="s">
        <v>2380</v>
      </c>
      <c r="G711">
        <v>2</v>
      </c>
      <c r="H711">
        <v>2</v>
      </c>
      <c r="I711" t="s">
        <v>2380</v>
      </c>
      <c r="J711" t="s">
        <v>2380</v>
      </c>
      <c r="K711" t="str">
        <f t="shared" si="21"/>
        <v>Overweight</v>
      </c>
      <c r="L711" t="str">
        <f t="shared" si="22"/>
        <v>Normal</v>
      </c>
      <c r="M711" t="s">
        <v>10507</v>
      </c>
    </row>
    <row r="712" spans="1:13" x14ac:dyDescent="0.25">
      <c r="A712" t="s">
        <v>1660</v>
      </c>
      <c r="B712">
        <v>25.08</v>
      </c>
      <c r="C712">
        <v>5.75</v>
      </c>
      <c r="D712" t="s">
        <v>2382</v>
      </c>
      <c r="E712" t="s">
        <v>2380</v>
      </c>
      <c r="F712" t="s">
        <v>2380</v>
      </c>
      <c r="G712">
        <v>2</v>
      </c>
      <c r="H712">
        <v>2</v>
      </c>
      <c r="I712" t="s">
        <v>2380</v>
      </c>
      <c r="J712" t="s">
        <v>2380</v>
      </c>
      <c r="K712" t="str">
        <f t="shared" si="21"/>
        <v>Overweight</v>
      </c>
      <c r="L712" t="str">
        <f t="shared" si="22"/>
        <v>Prediabetes</v>
      </c>
      <c r="M712" t="s">
        <v>10508</v>
      </c>
    </row>
    <row r="713" spans="1:13" x14ac:dyDescent="0.25">
      <c r="A713" t="s">
        <v>1659</v>
      </c>
      <c r="B713">
        <v>39.1</v>
      </c>
      <c r="C713">
        <v>6.79</v>
      </c>
      <c r="D713" t="s">
        <v>2382</v>
      </c>
      <c r="E713" t="s">
        <v>2380</v>
      </c>
      <c r="F713" t="s">
        <v>2380</v>
      </c>
      <c r="G713">
        <v>2</v>
      </c>
      <c r="H713">
        <v>2</v>
      </c>
      <c r="I713" t="s">
        <v>2380</v>
      </c>
      <c r="J713" t="s">
        <v>2380</v>
      </c>
      <c r="K713" t="str">
        <f t="shared" si="21"/>
        <v>Obesity</v>
      </c>
      <c r="L713" t="str">
        <f t="shared" si="22"/>
        <v>Diabetes</v>
      </c>
      <c r="M713" t="s">
        <v>10506</v>
      </c>
    </row>
    <row r="714" spans="1:13" x14ac:dyDescent="0.25">
      <c r="A714" t="s">
        <v>1658</v>
      </c>
      <c r="B714">
        <v>37.905000000000001</v>
      </c>
      <c r="C714">
        <v>7.03</v>
      </c>
      <c r="D714" t="s">
        <v>2380</v>
      </c>
      <c r="E714" t="s">
        <v>2380</v>
      </c>
      <c r="F714" t="s">
        <v>2380</v>
      </c>
      <c r="G714">
        <v>3</v>
      </c>
      <c r="H714">
        <v>3</v>
      </c>
      <c r="I714" t="s">
        <v>2380</v>
      </c>
      <c r="J714" t="s">
        <v>2380</v>
      </c>
      <c r="K714" t="str">
        <f t="shared" si="21"/>
        <v>Obesity</v>
      </c>
      <c r="L714" t="str">
        <f t="shared" si="22"/>
        <v>Diabetes</v>
      </c>
      <c r="M714" t="s">
        <v>10506</v>
      </c>
    </row>
    <row r="715" spans="1:13" x14ac:dyDescent="0.25">
      <c r="A715" t="s">
        <v>1657</v>
      </c>
      <c r="B715">
        <v>43.35</v>
      </c>
      <c r="C715">
        <v>5.41</v>
      </c>
      <c r="D715" t="s">
        <v>2382</v>
      </c>
      <c r="E715" t="s">
        <v>2380</v>
      </c>
      <c r="F715" t="s">
        <v>2383</v>
      </c>
      <c r="G715">
        <v>1</v>
      </c>
      <c r="H715">
        <v>1</v>
      </c>
      <c r="I715" t="s">
        <v>2380</v>
      </c>
      <c r="J715" t="s">
        <v>2380</v>
      </c>
      <c r="K715" t="str">
        <f t="shared" si="21"/>
        <v>Obesity</v>
      </c>
      <c r="L715" t="str">
        <f t="shared" si="22"/>
        <v>Normal</v>
      </c>
      <c r="M715" t="s">
        <v>10507</v>
      </c>
    </row>
    <row r="716" spans="1:13" x14ac:dyDescent="0.25">
      <c r="A716" t="s">
        <v>1656</v>
      </c>
      <c r="B716">
        <v>36.15</v>
      </c>
      <c r="C716">
        <v>8.0500000000000007</v>
      </c>
      <c r="D716" t="s">
        <v>2380</v>
      </c>
      <c r="E716" t="s">
        <v>2380</v>
      </c>
      <c r="F716" t="s">
        <v>2380</v>
      </c>
      <c r="G716" t="s">
        <v>2381</v>
      </c>
      <c r="H716">
        <v>0</v>
      </c>
      <c r="I716" t="s">
        <v>2380</v>
      </c>
      <c r="J716" t="s">
        <v>2380</v>
      </c>
      <c r="K716" t="str">
        <f t="shared" si="21"/>
        <v>Obesity</v>
      </c>
      <c r="L716" t="str">
        <f t="shared" si="22"/>
        <v>Diabetes</v>
      </c>
      <c r="M716" t="s">
        <v>10506</v>
      </c>
    </row>
    <row r="717" spans="1:13" x14ac:dyDescent="0.25">
      <c r="A717" t="s">
        <v>1655</v>
      </c>
      <c r="B717">
        <v>44.98</v>
      </c>
      <c r="C717">
        <v>5.94</v>
      </c>
      <c r="D717" t="s">
        <v>2380</v>
      </c>
      <c r="E717" t="s">
        <v>2380</v>
      </c>
      <c r="F717" t="s">
        <v>2380</v>
      </c>
      <c r="G717">
        <v>1</v>
      </c>
      <c r="H717">
        <v>1</v>
      </c>
      <c r="I717" t="s">
        <v>2380</v>
      </c>
      <c r="J717" t="s">
        <v>2380</v>
      </c>
      <c r="K717" t="str">
        <f t="shared" si="21"/>
        <v>Obesity</v>
      </c>
      <c r="L717" t="str">
        <f t="shared" si="22"/>
        <v>Prediabetes</v>
      </c>
      <c r="M717" t="s">
        <v>10508</v>
      </c>
    </row>
    <row r="718" spans="1:13" x14ac:dyDescent="0.25">
      <c r="A718" t="s">
        <v>1654</v>
      </c>
      <c r="B718">
        <v>38.28</v>
      </c>
      <c r="C718">
        <v>5.51</v>
      </c>
      <c r="D718" t="s">
        <v>2380</v>
      </c>
      <c r="E718" t="s">
        <v>2382</v>
      </c>
      <c r="F718" t="s">
        <v>2380</v>
      </c>
      <c r="G718">
        <v>1</v>
      </c>
      <c r="H718">
        <v>1</v>
      </c>
      <c r="I718" t="s">
        <v>2380</v>
      </c>
      <c r="J718" t="s">
        <v>2380</v>
      </c>
      <c r="K718" t="str">
        <f t="shared" si="21"/>
        <v>Obesity</v>
      </c>
      <c r="L718" t="str">
        <f t="shared" si="22"/>
        <v>Normal</v>
      </c>
      <c r="M718" t="s">
        <v>10507</v>
      </c>
    </row>
    <row r="719" spans="1:13" x14ac:dyDescent="0.25">
      <c r="A719" t="s">
        <v>1653</v>
      </c>
      <c r="B719">
        <v>32.299999999999997</v>
      </c>
      <c r="C719">
        <v>6.55</v>
      </c>
      <c r="D719" t="s">
        <v>2382</v>
      </c>
      <c r="E719" t="s">
        <v>2380</v>
      </c>
      <c r="F719" t="s">
        <v>2380</v>
      </c>
      <c r="G719">
        <v>2</v>
      </c>
      <c r="H719">
        <v>2</v>
      </c>
      <c r="I719" t="s">
        <v>2380</v>
      </c>
      <c r="J719" t="s">
        <v>2380</v>
      </c>
      <c r="K719" t="str">
        <f t="shared" si="21"/>
        <v>Obesity</v>
      </c>
      <c r="L719" t="str">
        <f t="shared" si="22"/>
        <v>Diabetes</v>
      </c>
      <c r="M719" t="s">
        <v>10506</v>
      </c>
    </row>
    <row r="720" spans="1:13" x14ac:dyDescent="0.25">
      <c r="A720" t="s">
        <v>1652</v>
      </c>
      <c r="B720">
        <v>39.51</v>
      </c>
      <c r="C720">
        <v>5.79</v>
      </c>
      <c r="D720" t="s">
        <v>2382</v>
      </c>
      <c r="E720" t="s">
        <v>2380</v>
      </c>
      <c r="F720" t="s">
        <v>2380</v>
      </c>
      <c r="G720" t="s">
        <v>2381</v>
      </c>
      <c r="H720">
        <v>0</v>
      </c>
      <c r="I720" t="s">
        <v>2380</v>
      </c>
      <c r="J720" t="s">
        <v>2380</v>
      </c>
      <c r="K720" t="str">
        <f t="shared" si="21"/>
        <v>Obesity</v>
      </c>
      <c r="L720" t="str">
        <f t="shared" si="22"/>
        <v>Prediabetes</v>
      </c>
      <c r="M720" t="s">
        <v>10508</v>
      </c>
    </row>
    <row r="721" spans="1:13" x14ac:dyDescent="0.25">
      <c r="A721" t="s">
        <v>1651</v>
      </c>
      <c r="B721">
        <v>50.46</v>
      </c>
      <c r="C721">
        <v>4.5599999999999996</v>
      </c>
      <c r="D721" t="s">
        <v>2380</v>
      </c>
      <c r="E721" t="s">
        <v>2380</v>
      </c>
      <c r="F721" t="s">
        <v>2380</v>
      </c>
      <c r="G721" t="s">
        <v>2381</v>
      </c>
      <c r="H721">
        <v>0</v>
      </c>
      <c r="I721" t="s">
        <v>2380</v>
      </c>
      <c r="J721" t="s">
        <v>2380</v>
      </c>
      <c r="K721" t="str">
        <f t="shared" si="21"/>
        <v>Obesity</v>
      </c>
      <c r="L721" t="str">
        <f t="shared" si="22"/>
        <v>Normal</v>
      </c>
      <c r="M721" t="s">
        <v>10507</v>
      </c>
    </row>
    <row r="722" spans="1:13" x14ac:dyDescent="0.25">
      <c r="A722" t="s">
        <v>1650</v>
      </c>
      <c r="B722">
        <v>31.73</v>
      </c>
      <c r="C722">
        <v>7</v>
      </c>
      <c r="D722" t="s">
        <v>2380</v>
      </c>
      <c r="E722" t="s">
        <v>2380</v>
      </c>
      <c r="F722" t="s">
        <v>2380</v>
      </c>
      <c r="G722" t="s">
        <v>2381</v>
      </c>
      <c r="H722">
        <v>0</v>
      </c>
      <c r="I722" t="s">
        <v>2380</v>
      </c>
      <c r="J722" t="s">
        <v>2380</v>
      </c>
      <c r="K722" t="str">
        <f t="shared" si="21"/>
        <v>Obesity</v>
      </c>
      <c r="L722" t="str">
        <f t="shared" si="22"/>
        <v>Diabetes</v>
      </c>
      <c r="M722" t="s">
        <v>10506</v>
      </c>
    </row>
    <row r="723" spans="1:13" x14ac:dyDescent="0.25">
      <c r="A723" t="s">
        <v>1649</v>
      </c>
      <c r="B723">
        <v>32.1</v>
      </c>
      <c r="C723">
        <v>6.57</v>
      </c>
      <c r="D723" t="s">
        <v>2382</v>
      </c>
      <c r="E723" t="s">
        <v>2380</v>
      </c>
      <c r="F723" t="s">
        <v>2383</v>
      </c>
      <c r="G723">
        <v>1</v>
      </c>
      <c r="H723">
        <v>1</v>
      </c>
      <c r="I723" t="s">
        <v>2380</v>
      </c>
      <c r="J723" t="s">
        <v>2380</v>
      </c>
      <c r="K723" t="str">
        <f t="shared" si="21"/>
        <v>Obesity</v>
      </c>
      <c r="L723" t="str">
        <f t="shared" si="22"/>
        <v>Diabetes</v>
      </c>
      <c r="M723" t="s">
        <v>10506</v>
      </c>
    </row>
    <row r="724" spans="1:13" x14ac:dyDescent="0.25">
      <c r="A724" t="s">
        <v>1648</v>
      </c>
      <c r="B724">
        <v>27.83</v>
      </c>
      <c r="C724">
        <v>11.61</v>
      </c>
      <c r="D724" t="s">
        <v>2382</v>
      </c>
      <c r="E724" t="s">
        <v>2380</v>
      </c>
      <c r="F724" t="s">
        <v>2383</v>
      </c>
      <c r="G724">
        <v>1</v>
      </c>
      <c r="H724">
        <v>1</v>
      </c>
      <c r="I724" t="s">
        <v>2380</v>
      </c>
      <c r="J724" t="s">
        <v>2380</v>
      </c>
      <c r="K724" t="str">
        <f t="shared" si="21"/>
        <v>Overweight</v>
      </c>
      <c r="L724" t="str">
        <f t="shared" si="22"/>
        <v>Diabetes</v>
      </c>
      <c r="M724" t="s">
        <v>10506</v>
      </c>
    </row>
    <row r="725" spans="1:13" x14ac:dyDescent="0.25">
      <c r="A725" t="s">
        <v>1647</v>
      </c>
      <c r="B725">
        <v>27.72</v>
      </c>
      <c r="C725">
        <v>8.16</v>
      </c>
      <c r="D725" t="s">
        <v>2382</v>
      </c>
      <c r="E725" t="s">
        <v>2380</v>
      </c>
      <c r="F725" t="s">
        <v>2383</v>
      </c>
      <c r="G725">
        <v>1</v>
      </c>
      <c r="H725">
        <v>1</v>
      </c>
      <c r="I725" t="s">
        <v>2380</v>
      </c>
      <c r="J725" t="s">
        <v>2380</v>
      </c>
      <c r="K725" t="str">
        <f t="shared" si="21"/>
        <v>Overweight</v>
      </c>
      <c r="L725" t="str">
        <f t="shared" si="22"/>
        <v>Diabetes</v>
      </c>
      <c r="M725" t="s">
        <v>10506</v>
      </c>
    </row>
    <row r="726" spans="1:13" x14ac:dyDescent="0.25">
      <c r="A726" t="s">
        <v>1646</v>
      </c>
      <c r="B726">
        <v>36.765000000000001</v>
      </c>
      <c r="C726">
        <v>4.4800000000000004</v>
      </c>
      <c r="D726" t="s">
        <v>2382</v>
      </c>
      <c r="E726" t="s">
        <v>2380</v>
      </c>
      <c r="F726" t="s">
        <v>2380</v>
      </c>
      <c r="G726">
        <v>2</v>
      </c>
      <c r="H726">
        <v>2</v>
      </c>
      <c r="I726" t="s">
        <v>2380</v>
      </c>
      <c r="J726" t="s">
        <v>2380</v>
      </c>
      <c r="K726" t="str">
        <f t="shared" si="21"/>
        <v>Obesity</v>
      </c>
      <c r="L726" t="str">
        <f t="shared" si="22"/>
        <v>Normal</v>
      </c>
      <c r="M726" t="s">
        <v>10507</v>
      </c>
    </row>
    <row r="727" spans="1:13" x14ac:dyDescent="0.25">
      <c r="A727" t="s">
        <v>1645</v>
      </c>
      <c r="B727">
        <v>48.36</v>
      </c>
      <c r="C727">
        <v>4.08</v>
      </c>
      <c r="D727" t="s">
        <v>2380</v>
      </c>
      <c r="E727" t="s">
        <v>2380</v>
      </c>
      <c r="F727" t="s">
        <v>2380</v>
      </c>
      <c r="G727" t="s">
        <v>2381</v>
      </c>
      <c r="H727">
        <v>0</v>
      </c>
      <c r="I727" t="s">
        <v>2380</v>
      </c>
      <c r="J727" t="s">
        <v>2380</v>
      </c>
      <c r="K727" t="str">
        <f t="shared" si="21"/>
        <v>Obesity</v>
      </c>
      <c r="L727" t="str">
        <f t="shared" si="22"/>
        <v>Normal</v>
      </c>
      <c r="M727" t="s">
        <v>10507</v>
      </c>
    </row>
    <row r="728" spans="1:13" x14ac:dyDescent="0.25">
      <c r="A728" t="s">
        <v>1644</v>
      </c>
      <c r="B728">
        <v>31.445</v>
      </c>
      <c r="C728">
        <v>4.4000000000000004</v>
      </c>
      <c r="D728" t="s">
        <v>2382</v>
      </c>
      <c r="E728" t="s">
        <v>2380</v>
      </c>
      <c r="F728" t="s">
        <v>2380</v>
      </c>
      <c r="G728">
        <v>2</v>
      </c>
      <c r="H728">
        <v>2</v>
      </c>
      <c r="I728" t="s">
        <v>2380</v>
      </c>
      <c r="J728" t="s">
        <v>2380</v>
      </c>
      <c r="K728" t="str">
        <f t="shared" si="21"/>
        <v>Obesity</v>
      </c>
      <c r="L728" t="str">
        <f t="shared" si="22"/>
        <v>Normal</v>
      </c>
      <c r="M728" t="s">
        <v>10507</v>
      </c>
    </row>
    <row r="729" spans="1:13" x14ac:dyDescent="0.25">
      <c r="A729" t="s">
        <v>1643</v>
      </c>
      <c r="B729">
        <v>27.55</v>
      </c>
      <c r="C729">
        <v>9.02</v>
      </c>
      <c r="D729" t="s">
        <v>2380</v>
      </c>
      <c r="E729" t="s">
        <v>2380</v>
      </c>
      <c r="F729" t="s">
        <v>2380</v>
      </c>
      <c r="G729" t="s">
        <v>2381</v>
      </c>
      <c r="H729">
        <v>0</v>
      </c>
      <c r="I729" t="s">
        <v>2380</v>
      </c>
      <c r="J729" t="s">
        <v>2380</v>
      </c>
      <c r="K729" t="str">
        <f t="shared" si="21"/>
        <v>Overweight</v>
      </c>
      <c r="L729" t="str">
        <f t="shared" si="22"/>
        <v>Diabetes</v>
      </c>
      <c r="M729" t="s">
        <v>10506</v>
      </c>
    </row>
    <row r="730" spans="1:13" x14ac:dyDescent="0.25">
      <c r="A730" t="s">
        <v>1642</v>
      </c>
      <c r="B730">
        <v>33.11</v>
      </c>
      <c r="C730">
        <v>8.06</v>
      </c>
      <c r="D730" t="s">
        <v>2380</v>
      </c>
      <c r="E730" t="s">
        <v>2380</v>
      </c>
      <c r="F730" t="s">
        <v>2380</v>
      </c>
      <c r="G730" t="s">
        <v>2381</v>
      </c>
      <c r="H730">
        <v>0</v>
      </c>
      <c r="I730" t="s">
        <v>2380</v>
      </c>
      <c r="J730" t="s">
        <v>2380</v>
      </c>
      <c r="K730" t="str">
        <f t="shared" si="21"/>
        <v>Obesity</v>
      </c>
      <c r="L730" t="str">
        <f t="shared" si="22"/>
        <v>Diabetes</v>
      </c>
      <c r="M730" t="s">
        <v>10506</v>
      </c>
    </row>
    <row r="731" spans="1:13" x14ac:dyDescent="0.25">
      <c r="A731" t="s">
        <v>1641</v>
      </c>
      <c r="B731">
        <v>36.85</v>
      </c>
      <c r="C731">
        <v>6.21</v>
      </c>
      <c r="D731" t="s">
        <v>2382</v>
      </c>
      <c r="E731" t="s">
        <v>2380</v>
      </c>
      <c r="F731" t="s">
        <v>2380</v>
      </c>
      <c r="G731">
        <v>2</v>
      </c>
      <c r="H731">
        <v>2</v>
      </c>
      <c r="I731" t="s">
        <v>2380</v>
      </c>
      <c r="J731" t="s">
        <v>2380</v>
      </c>
      <c r="K731" t="str">
        <f t="shared" si="21"/>
        <v>Obesity</v>
      </c>
      <c r="L731" t="str">
        <f t="shared" si="22"/>
        <v>Prediabetes</v>
      </c>
      <c r="M731" t="s">
        <v>10508</v>
      </c>
    </row>
    <row r="732" spans="1:13" x14ac:dyDescent="0.25">
      <c r="A732" t="s">
        <v>1640</v>
      </c>
      <c r="B732">
        <v>36.299999999999997</v>
      </c>
      <c r="C732">
        <v>5.79</v>
      </c>
      <c r="D732" t="s">
        <v>2382</v>
      </c>
      <c r="E732" t="s">
        <v>2380</v>
      </c>
      <c r="F732" t="s">
        <v>2380</v>
      </c>
      <c r="G732">
        <v>2</v>
      </c>
      <c r="H732">
        <v>2</v>
      </c>
      <c r="I732" t="s">
        <v>2380</v>
      </c>
      <c r="J732" t="s">
        <v>2380</v>
      </c>
      <c r="K732" t="str">
        <f t="shared" si="21"/>
        <v>Obesity</v>
      </c>
      <c r="L732" t="str">
        <f t="shared" si="22"/>
        <v>Prediabetes</v>
      </c>
      <c r="M732" t="s">
        <v>10508</v>
      </c>
    </row>
    <row r="733" spans="1:13" x14ac:dyDescent="0.25">
      <c r="A733" t="s">
        <v>1639</v>
      </c>
      <c r="B733">
        <v>45.34</v>
      </c>
      <c r="C733">
        <v>5.69</v>
      </c>
      <c r="D733" t="s">
        <v>2382</v>
      </c>
      <c r="E733" t="s">
        <v>2380</v>
      </c>
      <c r="F733" t="s">
        <v>2380</v>
      </c>
      <c r="G733" t="s">
        <v>2381</v>
      </c>
      <c r="H733">
        <v>0</v>
      </c>
      <c r="I733" t="s">
        <v>2380</v>
      </c>
      <c r="J733" t="s">
        <v>2380</v>
      </c>
      <c r="K733" t="str">
        <f t="shared" si="21"/>
        <v>Obesity</v>
      </c>
      <c r="L733" t="str">
        <f t="shared" si="22"/>
        <v>Normal</v>
      </c>
      <c r="M733" t="s">
        <v>10507</v>
      </c>
    </row>
    <row r="734" spans="1:13" x14ac:dyDescent="0.25">
      <c r="A734" t="s">
        <v>1638</v>
      </c>
      <c r="B734">
        <v>31.8</v>
      </c>
      <c r="C734">
        <v>5.36</v>
      </c>
      <c r="D734" t="s">
        <v>2382</v>
      </c>
      <c r="E734" t="s">
        <v>2380</v>
      </c>
      <c r="F734" t="s">
        <v>2380</v>
      </c>
      <c r="G734">
        <v>2</v>
      </c>
      <c r="H734">
        <v>2</v>
      </c>
      <c r="I734" t="s">
        <v>2380</v>
      </c>
      <c r="J734" t="s">
        <v>2380</v>
      </c>
      <c r="K734" t="str">
        <f t="shared" si="21"/>
        <v>Obesity</v>
      </c>
      <c r="L734" t="str">
        <f t="shared" si="22"/>
        <v>Normal</v>
      </c>
      <c r="M734" t="s">
        <v>10507</v>
      </c>
    </row>
    <row r="735" spans="1:13" x14ac:dyDescent="0.25">
      <c r="A735" t="s">
        <v>1637</v>
      </c>
      <c r="B735">
        <v>41.02</v>
      </c>
      <c r="C735">
        <v>11.37</v>
      </c>
      <c r="D735" t="s">
        <v>2380</v>
      </c>
      <c r="E735" t="s">
        <v>2380</v>
      </c>
      <c r="F735" t="s">
        <v>2380</v>
      </c>
      <c r="G735" t="s">
        <v>2381</v>
      </c>
      <c r="H735">
        <v>0</v>
      </c>
      <c r="I735" t="s">
        <v>2380</v>
      </c>
      <c r="J735" t="s">
        <v>2380</v>
      </c>
      <c r="K735" t="str">
        <f t="shared" si="21"/>
        <v>Obesity</v>
      </c>
      <c r="L735" t="str">
        <f t="shared" si="22"/>
        <v>Diabetes</v>
      </c>
      <c r="M735" t="s">
        <v>10506</v>
      </c>
    </row>
    <row r="736" spans="1:13" x14ac:dyDescent="0.25">
      <c r="A736" t="s">
        <v>1636</v>
      </c>
      <c r="B736">
        <v>32.68</v>
      </c>
      <c r="C736">
        <v>11.87</v>
      </c>
      <c r="D736" t="s">
        <v>2380</v>
      </c>
      <c r="E736" t="s">
        <v>2380</v>
      </c>
      <c r="F736" t="s">
        <v>2380</v>
      </c>
      <c r="G736" t="s">
        <v>2381</v>
      </c>
      <c r="H736">
        <v>0</v>
      </c>
      <c r="I736" t="s">
        <v>2380</v>
      </c>
      <c r="J736" t="s">
        <v>2380</v>
      </c>
      <c r="K736" t="str">
        <f t="shared" si="21"/>
        <v>Obesity</v>
      </c>
      <c r="L736" t="str">
        <f t="shared" si="22"/>
        <v>Diabetes</v>
      </c>
      <c r="M736" t="s">
        <v>10506</v>
      </c>
    </row>
    <row r="737" spans="1:13" x14ac:dyDescent="0.25">
      <c r="A737" t="s">
        <v>1635</v>
      </c>
      <c r="B737">
        <v>21.7</v>
      </c>
      <c r="C737">
        <v>4.9000000000000004</v>
      </c>
      <c r="D737" t="s">
        <v>2380</v>
      </c>
      <c r="E737" t="s">
        <v>2380</v>
      </c>
      <c r="F737" t="s">
        <v>2383</v>
      </c>
      <c r="G737">
        <v>1</v>
      </c>
      <c r="H737">
        <v>1</v>
      </c>
      <c r="I737" t="s">
        <v>2382</v>
      </c>
      <c r="J737" t="s">
        <v>2382</v>
      </c>
      <c r="K737" t="str">
        <f t="shared" si="21"/>
        <v>Healthy Weight</v>
      </c>
      <c r="L737" t="str">
        <f t="shared" si="22"/>
        <v>Normal</v>
      </c>
      <c r="M737" t="s">
        <v>10507</v>
      </c>
    </row>
    <row r="738" spans="1:13" x14ac:dyDescent="0.25">
      <c r="A738" t="s">
        <v>1634</v>
      </c>
      <c r="B738">
        <v>40.479999999999997</v>
      </c>
      <c r="C738">
        <v>6.7</v>
      </c>
      <c r="D738" t="s">
        <v>2380</v>
      </c>
      <c r="E738" t="s">
        <v>2380</v>
      </c>
      <c r="F738" t="s">
        <v>2380</v>
      </c>
      <c r="G738">
        <v>3</v>
      </c>
      <c r="H738">
        <v>3</v>
      </c>
      <c r="I738" t="s">
        <v>2380</v>
      </c>
      <c r="J738" t="s">
        <v>2380</v>
      </c>
      <c r="K738" t="str">
        <f t="shared" si="21"/>
        <v>Obesity</v>
      </c>
      <c r="L738" t="str">
        <f t="shared" si="22"/>
        <v>Diabetes</v>
      </c>
      <c r="M738" t="s">
        <v>10506</v>
      </c>
    </row>
    <row r="739" spans="1:13" x14ac:dyDescent="0.25">
      <c r="A739" t="s">
        <v>1633</v>
      </c>
      <c r="B739">
        <v>34.5</v>
      </c>
      <c r="C739">
        <v>10.3</v>
      </c>
      <c r="D739" t="s">
        <v>2380</v>
      </c>
      <c r="E739" t="s">
        <v>2380</v>
      </c>
      <c r="F739" t="s">
        <v>2380</v>
      </c>
      <c r="G739">
        <v>3</v>
      </c>
      <c r="H739">
        <v>3</v>
      </c>
      <c r="I739" t="s">
        <v>2380</v>
      </c>
      <c r="J739" t="s">
        <v>2380</v>
      </c>
      <c r="K739" t="str">
        <f t="shared" si="21"/>
        <v>Obesity</v>
      </c>
      <c r="L739" t="str">
        <f t="shared" si="22"/>
        <v>Diabetes</v>
      </c>
      <c r="M739" t="s">
        <v>10506</v>
      </c>
    </row>
    <row r="740" spans="1:13" x14ac:dyDescent="0.25">
      <c r="A740" t="s">
        <v>1632</v>
      </c>
      <c r="B740">
        <v>45.9</v>
      </c>
      <c r="C740">
        <v>11.14</v>
      </c>
      <c r="D740" t="s">
        <v>2382</v>
      </c>
      <c r="E740" t="s">
        <v>2380</v>
      </c>
      <c r="F740" t="s">
        <v>2380</v>
      </c>
      <c r="G740">
        <v>1</v>
      </c>
      <c r="H740">
        <v>1</v>
      </c>
      <c r="I740" t="s">
        <v>2380</v>
      </c>
      <c r="J740" t="s">
        <v>2380</v>
      </c>
      <c r="K740" t="str">
        <f t="shared" si="21"/>
        <v>Obesity</v>
      </c>
      <c r="L740" t="str">
        <f t="shared" si="22"/>
        <v>Diabetes</v>
      </c>
      <c r="M740" t="s">
        <v>10506</v>
      </c>
    </row>
    <row r="741" spans="1:13" x14ac:dyDescent="0.25">
      <c r="A741" t="s">
        <v>1631</v>
      </c>
      <c r="B741">
        <v>33.479999999999997</v>
      </c>
      <c r="C741">
        <v>4.74</v>
      </c>
      <c r="D741" t="s">
        <v>2382</v>
      </c>
      <c r="E741" t="s">
        <v>2380</v>
      </c>
      <c r="F741" t="s">
        <v>2380</v>
      </c>
      <c r="G741">
        <v>2</v>
      </c>
      <c r="H741">
        <v>2</v>
      </c>
      <c r="I741" t="s">
        <v>2380</v>
      </c>
      <c r="J741" t="s">
        <v>2380</v>
      </c>
      <c r="K741" t="str">
        <f t="shared" si="21"/>
        <v>Obesity</v>
      </c>
      <c r="L741" t="str">
        <f t="shared" si="22"/>
        <v>Normal</v>
      </c>
      <c r="M741" t="s">
        <v>10507</v>
      </c>
    </row>
    <row r="742" spans="1:13" x14ac:dyDescent="0.25">
      <c r="A742" t="s">
        <v>1630</v>
      </c>
      <c r="B742">
        <v>28.31</v>
      </c>
      <c r="C742">
        <v>5.96</v>
      </c>
      <c r="D742" t="s">
        <v>2382</v>
      </c>
      <c r="E742" t="s">
        <v>2380</v>
      </c>
      <c r="F742" t="s">
        <v>2380</v>
      </c>
      <c r="G742">
        <v>2</v>
      </c>
      <c r="H742">
        <v>2</v>
      </c>
      <c r="I742" t="s">
        <v>2380</v>
      </c>
      <c r="J742" t="s">
        <v>2380</v>
      </c>
      <c r="K742" t="str">
        <f t="shared" si="21"/>
        <v>Overweight</v>
      </c>
      <c r="L742" t="str">
        <f t="shared" si="22"/>
        <v>Prediabetes</v>
      </c>
      <c r="M742" t="s">
        <v>10508</v>
      </c>
    </row>
    <row r="743" spans="1:13" x14ac:dyDescent="0.25">
      <c r="A743" t="s">
        <v>1629</v>
      </c>
      <c r="B743">
        <v>21.565000000000001</v>
      </c>
      <c r="C743">
        <v>4.95</v>
      </c>
      <c r="D743" t="s">
        <v>2380</v>
      </c>
      <c r="E743" t="s">
        <v>2382</v>
      </c>
      <c r="F743" t="s">
        <v>2380</v>
      </c>
      <c r="G743">
        <v>1</v>
      </c>
      <c r="H743">
        <v>1</v>
      </c>
      <c r="I743" t="s">
        <v>2382</v>
      </c>
      <c r="J743" t="s">
        <v>2382</v>
      </c>
      <c r="K743" t="str">
        <f t="shared" si="21"/>
        <v>Healthy Weight</v>
      </c>
      <c r="L743" t="str">
        <f t="shared" si="22"/>
        <v>Normal</v>
      </c>
      <c r="M743" t="s">
        <v>10507</v>
      </c>
    </row>
    <row r="744" spans="1:13" x14ac:dyDescent="0.25">
      <c r="A744" t="s">
        <v>1628</v>
      </c>
      <c r="B744">
        <v>35.590000000000003</v>
      </c>
      <c r="C744">
        <v>5.21</v>
      </c>
      <c r="D744" t="s">
        <v>2382</v>
      </c>
      <c r="E744" t="s">
        <v>2380</v>
      </c>
      <c r="F744" t="s">
        <v>2383</v>
      </c>
      <c r="G744">
        <v>1</v>
      </c>
      <c r="H744">
        <v>1</v>
      </c>
      <c r="I744" t="s">
        <v>2380</v>
      </c>
      <c r="J744" t="s">
        <v>2380</v>
      </c>
      <c r="K744" t="str">
        <f t="shared" si="21"/>
        <v>Obesity</v>
      </c>
      <c r="L744" t="str">
        <f t="shared" si="22"/>
        <v>Normal</v>
      </c>
      <c r="M744" t="s">
        <v>10507</v>
      </c>
    </row>
    <row r="745" spans="1:13" x14ac:dyDescent="0.25">
      <c r="A745" t="s">
        <v>1627</v>
      </c>
      <c r="B745">
        <v>43.44</v>
      </c>
      <c r="C745">
        <v>4.8600000000000003</v>
      </c>
      <c r="D745" t="s">
        <v>2382</v>
      </c>
      <c r="E745" t="s">
        <v>2380</v>
      </c>
      <c r="F745" t="s">
        <v>2380</v>
      </c>
      <c r="G745" t="s">
        <v>2381</v>
      </c>
      <c r="H745">
        <v>0</v>
      </c>
      <c r="I745" t="s">
        <v>2380</v>
      </c>
      <c r="J745" t="s">
        <v>2380</v>
      </c>
      <c r="K745" t="str">
        <f t="shared" si="21"/>
        <v>Obesity</v>
      </c>
      <c r="L745" t="str">
        <f t="shared" si="22"/>
        <v>Normal</v>
      </c>
      <c r="M745" t="s">
        <v>10507</v>
      </c>
    </row>
    <row r="746" spans="1:13" x14ac:dyDescent="0.25">
      <c r="A746" t="s">
        <v>1626</v>
      </c>
      <c r="B746">
        <v>21.754999999999999</v>
      </c>
      <c r="C746">
        <v>7.79</v>
      </c>
      <c r="D746" t="s">
        <v>2382</v>
      </c>
      <c r="E746" t="s">
        <v>2380</v>
      </c>
      <c r="F746" t="s">
        <v>2380</v>
      </c>
      <c r="G746" t="s">
        <v>2381</v>
      </c>
      <c r="H746">
        <v>0</v>
      </c>
      <c r="I746" t="s">
        <v>2380</v>
      </c>
      <c r="J746" t="s">
        <v>2380</v>
      </c>
      <c r="K746" t="str">
        <f t="shared" si="21"/>
        <v>Healthy Weight</v>
      </c>
      <c r="L746" t="str">
        <f t="shared" si="22"/>
        <v>Diabetes</v>
      </c>
      <c r="M746" t="s">
        <v>10506</v>
      </c>
    </row>
    <row r="747" spans="1:13" x14ac:dyDescent="0.25">
      <c r="A747" t="s">
        <v>1625</v>
      </c>
      <c r="B747">
        <v>44.55</v>
      </c>
      <c r="C747">
        <v>7.12</v>
      </c>
      <c r="D747" t="s">
        <v>2382</v>
      </c>
      <c r="E747" t="s">
        <v>2380</v>
      </c>
      <c r="F747" t="s">
        <v>2380</v>
      </c>
      <c r="G747">
        <v>1</v>
      </c>
      <c r="H747">
        <v>1</v>
      </c>
      <c r="I747" t="s">
        <v>2380</v>
      </c>
      <c r="J747" t="s">
        <v>2380</v>
      </c>
      <c r="K747" t="str">
        <f t="shared" si="21"/>
        <v>Obesity</v>
      </c>
      <c r="L747" t="str">
        <f t="shared" si="22"/>
        <v>Diabetes</v>
      </c>
      <c r="M747" t="s">
        <v>10506</v>
      </c>
    </row>
    <row r="748" spans="1:13" x14ac:dyDescent="0.25">
      <c r="A748" t="s">
        <v>1624</v>
      </c>
      <c r="B748">
        <v>43.32</v>
      </c>
      <c r="C748">
        <v>4.67</v>
      </c>
      <c r="D748" t="s">
        <v>2382</v>
      </c>
      <c r="E748" t="s">
        <v>2380</v>
      </c>
      <c r="F748" t="s">
        <v>2380</v>
      </c>
      <c r="G748" t="s">
        <v>2381</v>
      </c>
      <c r="H748">
        <v>0</v>
      </c>
      <c r="I748" t="s">
        <v>2380</v>
      </c>
      <c r="J748" t="s">
        <v>2380</v>
      </c>
      <c r="K748" t="str">
        <f t="shared" si="21"/>
        <v>Obesity</v>
      </c>
      <c r="L748" t="str">
        <f t="shared" si="22"/>
        <v>Normal</v>
      </c>
      <c r="M748" t="s">
        <v>10507</v>
      </c>
    </row>
    <row r="749" spans="1:13" x14ac:dyDescent="0.25">
      <c r="A749" t="s">
        <v>1623</v>
      </c>
      <c r="B749">
        <v>31.23</v>
      </c>
      <c r="C749">
        <v>9.1199999999999992</v>
      </c>
      <c r="D749" t="s">
        <v>2382</v>
      </c>
      <c r="E749" t="s">
        <v>2380</v>
      </c>
      <c r="F749" t="s">
        <v>2383</v>
      </c>
      <c r="G749">
        <v>1</v>
      </c>
      <c r="H749">
        <v>1</v>
      </c>
      <c r="I749" t="s">
        <v>2380</v>
      </c>
      <c r="J749" t="s">
        <v>2380</v>
      </c>
      <c r="K749" t="str">
        <f t="shared" si="21"/>
        <v>Obesity</v>
      </c>
      <c r="L749" t="str">
        <f t="shared" si="22"/>
        <v>Diabetes</v>
      </c>
      <c r="M749" t="s">
        <v>10506</v>
      </c>
    </row>
    <row r="750" spans="1:13" x14ac:dyDescent="0.25">
      <c r="A750" t="s">
        <v>1622</v>
      </c>
      <c r="B750">
        <v>42.81</v>
      </c>
      <c r="C750">
        <v>4.1500000000000004</v>
      </c>
      <c r="D750" t="s">
        <v>2380</v>
      </c>
      <c r="E750" t="s">
        <v>2380</v>
      </c>
      <c r="F750" t="s">
        <v>2380</v>
      </c>
      <c r="G750">
        <v>1</v>
      </c>
      <c r="H750">
        <v>1</v>
      </c>
      <c r="I750" t="s">
        <v>2380</v>
      </c>
      <c r="J750" t="s">
        <v>2380</v>
      </c>
      <c r="K750" t="str">
        <f t="shared" si="21"/>
        <v>Obesity</v>
      </c>
      <c r="L750" t="str">
        <f t="shared" si="22"/>
        <v>Normal</v>
      </c>
      <c r="M750" t="s">
        <v>10507</v>
      </c>
    </row>
    <row r="751" spans="1:13" x14ac:dyDescent="0.25">
      <c r="A751" t="s">
        <v>1621</v>
      </c>
      <c r="B751">
        <v>35.909999999999997</v>
      </c>
      <c r="C751">
        <v>6.72</v>
      </c>
      <c r="D751" t="s">
        <v>2382</v>
      </c>
      <c r="E751" t="s">
        <v>2380</v>
      </c>
      <c r="F751" t="s">
        <v>2380</v>
      </c>
      <c r="G751">
        <v>2</v>
      </c>
      <c r="H751">
        <v>2</v>
      </c>
      <c r="I751" t="s">
        <v>2380</v>
      </c>
      <c r="J751" t="s">
        <v>2380</v>
      </c>
      <c r="K751" t="str">
        <f t="shared" si="21"/>
        <v>Obesity</v>
      </c>
      <c r="L751" t="str">
        <f t="shared" si="22"/>
        <v>Diabetes</v>
      </c>
      <c r="M751" t="s">
        <v>10506</v>
      </c>
    </row>
    <row r="752" spans="1:13" x14ac:dyDescent="0.25">
      <c r="A752" t="s">
        <v>1620</v>
      </c>
      <c r="B752">
        <v>36.65</v>
      </c>
      <c r="C752">
        <v>5.01</v>
      </c>
      <c r="D752" t="s">
        <v>2382</v>
      </c>
      <c r="E752" t="s">
        <v>2380</v>
      </c>
      <c r="F752" t="s">
        <v>2383</v>
      </c>
      <c r="G752">
        <v>1</v>
      </c>
      <c r="H752">
        <v>1</v>
      </c>
      <c r="I752" t="s">
        <v>2380</v>
      </c>
      <c r="J752" t="s">
        <v>2380</v>
      </c>
      <c r="K752" t="str">
        <f t="shared" si="21"/>
        <v>Obesity</v>
      </c>
      <c r="L752" t="str">
        <f t="shared" si="22"/>
        <v>Normal</v>
      </c>
      <c r="M752" t="s">
        <v>10507</v>
      </c>
    </row>
    <row r="753" spans="1:13" x14ac:dyDescent="0.25">
      <c r="A753" t="s">
        <v>1619</v>
      </c>
      <c r="B753">
        <v>22.04</v>
      </c>
      <c r="C753">
        <v>10.9</v>
      </c>
      <c r="D753" t="s">
        <v>2382</v>
      </c>
      <c r="E753" t="s">
        <v>2380</v>
      </c>
      <c r="F753" t="s">
        <v>2380</v>
      </c>
      <c r="G753">
        <v>2</v>
      </c>
      <c r="H753">
        <v>2</v>
      </c>
      <c r="I753" t="s">
        <v>2380</v>
      </c>
      <c r="J753" t="s">
        <v>2380</v>
      </c>
      <c r="K753" t="str">
        <f t="shared" si="21"/>
        <v>Healthy Weight</v>
      </c>
      <c r="L753" t="str">
        <f t="shared" si="22"/>
        <v>Diabetes</v>
      </c>
      <c r="M753" t="s">
        <v>10506</v>
      </c>
    </row>
    <row r="754" spans="1:13" x14ac:dyDescent="0.25">
      <c r="A754" t="s">
        <v>1618</v>
      </c>
      <c r="B754">
        <v>31.824999999999999</v>
      </c>
      <c r="C754">
        <v>5.52</v>
      </c>
      <c r="D754" t="s">
        <v>2382</v>
      </c>
      <c r="E754" t="s">
        <v>2380</v>
      </c>
      <c r="F754" t="s">
        <v>2380</v>
      </c>
      <c r="G754">
        <v>1</v>
      </c>
      <c r="H754">
        <v>1</v>
      </c>
      <c r="I754" t="s">
        <v>2380</v>
      </c>
      <c r="J754" t="s">
        <v>2380</v>
      </c>
      <c r="K754" t="str">
        <f t="shared" si="21"/>
        <v>Obesity</v>
      </c>
      <c r="L754" t="str">
        <f t="shared" si="22"/>
        <v>Normal</v>
      </c>
      <c r="M754" t="s">
        <v>10507</v>
      </c>
    </row>
    <row r="755" spans="1:13" x14ac:dyDescent="0.25">
      <c r="A755" t="s">
        <v>1617</v>
      </c>
      <c r="B755">
        <v>53.58</v>
      </c>
      <c r="C755">
        <v>4.55</v>
      </c>
      <c r="D755" t="s">
        <v>2380</v>
      </c>
      <c r="E755" t="s">
        <v>2380</v>
      </c>
      <c r="F755" t="s">
        <v>2380</v>
      </c>
      <c r="G755">
        <v>1</v>
      </c>
      <c r="H755">
        <v>1</v>
      </c>
      <c r="I755" t="s">
        <v>2380</v>
      </c>
      <c r="J755" t="s">
        <v>2380</v>
      </c>
      <c r="K755" t="str">
        <f t="shared" si="21"/>
        <v>Obesity</v>
      </c>
      <c r="L755" t="str">
        <f t="shared" si="22"/>
        <v>Normal</v>
      </c>
      <c r="M755" t="s">
        <v>10507</v>
      </c>
    </row>
    <row r="756" spans="1:13" x14ac:dyDescent="0.25">
      <c r="A756" t="s">
        <v>1616</v>
      </c>
      <c r="B756">
        <v>34.299999999999997</v>
      </c>
      <c r="C756">
        <v>11.76</v>
      </c>
      <c r="D756" t="s">
        <v>2380</v>
      </c>
      <c r="E756" t="s">
        <v>2380</v>
      </c>
      <c r="F756" t="s">
        <v>2380</v>
      </c>
      <c r="G756" t="s">
        <v>2381</v>
      </c>
      <c r="H756">
        <v>0</v>
      </c>
      <c r="I756" t="s">
        <v>2380</v>
      </c>
      <c r="J756" t="s">
        <v>2380</v>
      </c>
      <c r="K756" t="str">
        <f t="shared" si="21"/>
        <v>Obesity</v>
      </c>
      <c r="L756" t="str">
        <f t="shared" si="22"/>
        <v>Diabetes</v>
      </c>
      <c r="M756" t="s">
        <v>10506</v>
      </c>
    </row>
    <row r="757" spans="1:13" x14ac:dyDescent="0.25">
      <c r="A757" t="s">
        <v>1615</v>
      </c>
      <c r="B757">
        <v>32.11</v>
      </c>
      <c r="C757">
        <v>7.06</v>
      </c>
      <c r="D757" t="s">
        <v>2380</v>
      </c>
      <c r="E757" t="s">
        <v>2380</v>
      </c>
      <c r="F757" t="s">
        <v>2380</v>
      </c>
      <c r="G757" t="s">
        <v>2381</v>
      </c>
      <c r="H757">
        <v>0</v>
      </c>
      <c r="I757" t="s">
        <v>2380</v>
      </c>
      <c r="J757" t="s">
        <v>2380</v>
      </c>
      <c r="K757" t="str">
        <f t="shared" si="21"/>
        <v>Obesity</v>
      </c>
      <c r="L757" t="str">
        <f t="shared" si="22"/>
        <v>Diabetes</v>
      </c>
      <c r="M757" t="s">
        <v>10506</v>
      </c>
    </row>
    <row r="758" spans="1:13" x14ac:dyDescent="0.25">
      <c r="A758" t="s">
        <v>1614</v>
      </c>
      <c r="B758">
        <v>31.78</v>
      </c>
      <c r="C758">
        <v>11.35</v>
      </c>
      <c r="D758" t="s">
        <v>2382</v>
      </c>
      <c r="E758" t="s">
        <v>2380</v>
      </c>
      <c r="F758" t="s">
        <v>2383</v>
      </c>
      <c r="G758">
        <v>1</v>
      </c>
      <c r="H758">
        <v>1</v>
      </c>
      <c r="I758" t="s">
        <v>2380</v>
      </c>
      <c r="J758" t="s">
        <v>2380</v>
      </c>
      <c r="K758" t="str">
        <f t="shared" si="21"/>
        <v>Obesity</v>
      </c>
      <c r="L758" t="str">
        <f t="shared" si="22"/>
        <v>Diabetes</v>
      </c>
      <c r="M758" t="s">
        <v>10506</v>
      </c>
    </row>
    <row r="759" spans="1:13" x14ac:dyDescent="0.25">
      <c r="A759" t="s">
        <v>1613</v>
      </c>
      <c r="B759">
        <v>46.89</v>
      </c>
      <c r="C759">
        <v>5.52</v>
      </c>
      <c r="D759" t="s">
        <v>2380</v>
      </c>
      <c r="E759" t="s">
        <v>2380</v>
      </c>
      <c r="F759" t="s">
        <v>2380</v>
      </c>
      <c r="G759" t="s">
        <v>2381</v>
      </c>
      <c r="H759">
        <v>0</v>
      </c>
      <c r="I759" t="s">
        <v>2380</v>
      </c>
      <c r="J759" t="s">
        <v>2380</v>
      </c>
      <c r="K759" t="str">
        <f t="shared" si="21"/>
        <v>Obesity</v>
      </c>
      <c r="L759" t="str">
        <f t="shared" si="22"/>
        <v>Normal</v>
      </c>
      <c r="M759" t="s">
        <v>10507</v>
      </c>
    </row>
    <row r="760" spans="1:13" x14ac:dyDescent="0.25">
      <c r="A760" t="s">
        <v>1612</v>
      </c>
      <c r="B760">
        <v>39.35</v>
      </c>
      <c r="C760">
        <v>7.86</v>
      </c>
      <c r="D760" t="s">
        <v>2382</v>
      </c>
      <c r="E760" t="s">
        <v>2380</v>
      </c>
      <c r="F760" t="s">
        <v>2380</v>
      </c>
      <c r="G760">
        <v>1</v>
      </c>
      <c r="H760">
        <v>1</v>
      </c>
      <c r="I760" t="s">
        <v>2380</v>
      </c>
      <c r="J760" t="s">
        <v>2380</v>
      </c>
      <c r="K760" t="str">
        <f t="shared" si="21"/>
        <v>Obesity</v>
      </c>
      <c r="L760" t="str">
        <f t="shared" si="22"/>
        <v>Diabetes</v>
      </c>
      <c r="M760" t="s">
        <v>10506</v>
      </c>
    </row>
    <row r="761" spans="1:13" x14ac:dyDescent="0.25">
      <c r="A761" t="s">
        <v>1611</v>
      </c>
      <c r="B761">
        <v>39.200000000000003</v>
      </c>
      <c r="C761">
        <v>11.38</v>
      </c>
      <c r="D761" t="s">
        <v>2380</v>
      </c>
      <c r="E761" t="s">
        <v>2380</v>
      </c>
      <c r="F761" t="s">
        <v>2380</v>
      </c>
      <c r="G761" t="s">
        <v>2381</v>
      </c>
      <c r="H761">
        <v>0</v>
      </c>
      <c r="I761" t="s">
        <v>2380</v>
      </c>
      <c r="J761" t="s">
        <v>2380</v>
      </c>
      <c r="K761" t="str">
        <f t="shared" si="21"/>
        <v>Obesity</v>
      </c>
      <c r="L761" t="str">
        <f t="shared" si="22"/>
        <v>Diabetes</v>
      </c>
      <c r="M761" t="s">
        <v>10506</v>
      </c>
    </row>
    <row r="762" spans="1:13" x14ac:dyDescent="0.25">
      <c r="A762" t="s">
        <v>1610</v>
      </c>
      <c r="B762">
        <v>39.159999999999997</v>
      </c>
      <c r="C762">
        <v>10.48</v>
      </c>
      <c r="D762" t="s">
        <v>2380</v>
      </c>
      <c r="E762" t="s">
        <v>2380</v>
      </c>
      <c r="F762" t="s">
        <v>2380</v>
      </c>
      <c r="G762" t="s">
        <v>2381</v>
      </c>
      <c r="H762">
        <v>0</v>
      </c>
      <c r="I762" t="s">
        <v>2380</v>
      </c>
      <c r="J762" t="s">
        <v>2380</v>
      </c>
      <c r="K762" t="str">
        <f t="shared" si="21"/>
        <v>Obesity</v>
      </c>
      <c r="L762" t="str">
        <f t="shared" si="22"/>
        <v>Diabetes</v>
      </c>
      <c r="M762" t="s">
        <v>10506</v>
      </c>
    </row>
    <row r="763" spans="1:13" x14ac:dyDescent="0.25">
      <c r="A763" t="s">
        <v>1609</v>
      </c>
      <c r="B763">
        <v>44.1</v>
      </c>
      <c r="C763">
        <v>5.04</v>
      </c>
      <c r="D763" t="s">
        <v>2382</v>
      </c>
      <c r="E763" t="s">
        <v>2380</v>
      </c>
      <c r="F763" t="s">
        <v>2380</v>
      </c>
      <c r="G763" t="s">
        <v>2381</v>
      </c>
      <c r="H763">
        <v>0</v>
      </c>
      <c r="I763" t="s">
        <v>2380</v>
      </c>
      <c r="J763" t="s">
        <v>2380</v>
      </c>
      <c r="K763" t="str">
        <f t="shared" si="21"/>
        <v>Obesity</v>
      </c>
      <c r="L763" t="str">
        <f t="shared" si="22"/>
        <v>Normal</v>
      </c>
      <c r="M763" t="s">
        <v>10507</v>
      </c>
    </row>
    <row r="764" spans="1:13" x14ac:dyDescent="0.25">
      <c r="A764" t="s">
        <v>1608</v>
      </c>
      <c r="B764">
        <v>33.200000000000003</v>
      </c>
      <c r="C764">
        <v>9.06</v>
      </c>
      <c r="D764" t="s">
        <v>2380</v>
      </c>
      <c r="E764" t="s">
        <v>2380</v>
      </c>
      <c r="F764" t="s">
        <v>2380</v>
      </c>
      <c r="G764" t="s">
        <v>2381</v>
      </c>
      <c r="H764">
        <v>0</v>
      </c>
      <c r="I764" t="s">
        <v>2380</v>
      </c>
      <c r="J764" t="s">
        <v>2380</v>
      </c>
      <c r="K764" t="str">
        <f t="shared" si="21"/>
        <v>Obesity</v>
      </c>
      <c r="L764" t="str">
        <f t="shared" si="22"/>
        <v>Diabetes</v>
      </c>
      <c r="M764" t="s">
        <v>10506</v>
      </c>
    </row>
    <row r="765" spans="1:13" x14ac:dyDescent="0.25">
      <c r="A765" t="s">
        <v>1607</v>
      </c>
      <c r="B765">
        <v>29.92</v>
      </c>
      <c r="C765">
        <v>11.07</v>
      </c>
      <c r="D765" t="s">
        <v>2380</v>
      </c>
      <c r="E765" t="s">
        <v>2380</v>
      </c>
      <c r="F765" t="s">
        <v>2380</v>
      </c>
      <c r="G765" t="s">
        <v>2381</v>
      </c>
      <c r="H765">
        <v>0</v>
      </c>
      <c r="I765" t="s">
        <v>2380</v>
      </c>
      <c r="J765" t="s">
        <v>2380</v>
      </c>
      <c r="K765" t="str">
        <f t="shared" si="21"/>
        <v>Obesity</v>
      </c>
      <c r="L765" t="str">
        <f t="shared" si="22"/>
        <v>Diabetes</v>
      </c>
      <c r="M765" t="s">
        <v>10506</v>
      </c>
    </row>
    <row r="766" spans="1:13" x14ac:dyDescent="0.25">
      <c r="A766" t="s">
        <v>1606</v>
      </c>
      <c r="B766">
        <v>25</v>
      </c>
      <c r="C766">
        <v>10.45</v>
      </c>
      <c r="D766" t="s">
        <v>2380</v>
      </c>
      <c r="E766" t="s">
        <v>2380</v>
      </c>
      <c r="F766" t="s">
        <v>2380</v>
      </c>
      <c r="G766" t="s">
        <v>2381</v>
      </c>
      <c r="H766">
        <v>0</v>
      </c>
      <c r="I766" t="s">
        <v>2380</v>
      </c>
      <c r="J766" t="s">
        <v>2380</v>
      </c>
      <c r="K766" t="str">
        <f t="shared" si="21"/>
        <v>Overweight</v>
      </c>
      <c r="L766" t="str">
        <f t="shared" si="22"/>
        <v>Diabetes</v>
      </c>
      <c r="M766" t="s">
        <v>10506</v>
      </c>
    </row>
    <row r="767" spans="1:13" x14ac:dyDescent="0.25">
      <c r="A767" t="s">
        <v>1605</v>
      </c>
      <c r="B767">
        <v>38.869999999999997</v>
      </c>
      <c r="C767">
        <v>8.6300000000000008</v>
      </c>
      <c r="D767" t="s">
        <v>2382</v>
      </c>
      <c r="E767" t="s">
        <v>2380</v>
      </c>
      <c r="F767" t="s">
        <v>2380</v>
      </c>
      <c r="G767">
        <v>1</v>
      </c>
      <c r="H767">
        <v>1</v>
      </c>
      <c r="I767" t="s">
        <v>2380</v>
      </c>
      <c r="J767" t="s">
        <v>2380</v>
      </c>
      <c r="K767" t="str">
        <f t="shared" si="21"/>
        <v>Obesity</v>
      </c>
      <c r="L767" t="str">
        <f t="shared" si="22"/>
        <v>Diabetes</v>
      </c>
      <c r="M767" t="s">
        <v>10506</v>
      </c>
    </row>
    <row r="768" spans="1:13" x14ac:dyDescent="0.25">
      <c r="A768" t="s">
        <v>1604</v>
      </c>
      <c r="B768">
        <v>32.299999999999997</v>
      </c>
      <c r="C768">
        <v>5.28</v>
      </c>
      <c r="D768" t="s">
        <v>2382</v>
      </c>
      <c r="E768" t="s">
        <v>2380</v>
      </c>
      <c r="F768" t="s">
        <v>2380</v>
      </c>
      <c r="G768">
        <v>2</v>
      </c>
      <c r="H768">
        <v>2</v>
      </c>
      <c r="I768" t="s">
        <v>2380</v>
      </c>
      <c r="J768" t="s">
        <v>2380</v>
      </c>
      <c r="K768" t="str">
        <f t="shared" si="21"/>
        <v>Obesity</v>
      </c>
      <c r="L768" t="str">
        <f t="shared" si="22"/>
        <v>Normal</v>
      </c>
      <c r="M768" t="s">
        <v>10507</v>
      </c>
    </row>
    <row r="769" spans="1:13" x14ac:dyDescent="0.25">
      <c r="A769" t="s">
        <v>1603</v>
      </c>
      <c r="B769">
        <v>31.16</v>
      </c>
      <c r="C769">
        <v>7.49</v>
      </c>
      <c r="D769" t="s">
        <v>2382</v>
      </c>
      <c r="E769" t="s">
        <v>2380</v>
      </c>
      <c r="F769" t="s">
        <v>2380</v>
      </c>
      <c r="G769">
        <v>2</v>
      </c>
      <c r="H769">
        <v>2</v>
      </c>
      <c r="I769" t="s">
        <v>2380</v>
      </c>
      <c r="J769" t="s">
        <v>2380</v>
      </c>
      <c r="K769" t="str">
        <f t="shared" si="21"/>
        <v>Obesity</v>
      </c>
      <c r="L769" t="str">
        <f t="shared" si="22"/>
        <v>Diabetes</v>
      </c>
      <c r="M769" t="s">
        <v>10506</v>
      </c>
    </row>
    <row r="770" spans="1:13" x14ac:dyDescent="0.25">
      <c r="A770" t="s">
        <v>1602</v>
      </c>
      <c r="B770">
        <v>54.59</v>
      </c>
      <c r="C770">
        <v>4.2699999999999996</v>
      </c>
      <c r="D770" t="s">
        <v>2380</v>
      </c>
      <c r="E770" t="s">
        <v>2380</v>
      </c>
      <c r="F770" t="s">
        <v>2380</v>
      </c>
      <c r="G770" t="s">
        <v>2381</v>
      </c>
      <c r="H770">
        <v>0</v>
      </c>
      <c r="I770" t="s">
        <v>2380</v>
      </c>
      <c r="J770" t="s">
        <v>2380</v>
      </c>
      <c r="K770" t="str">
        <f t="shared" si="21"/>
        <v>Obesity</v>
      </c>
      <c r="L770" t="str">
        <f t="shared" si="22"/>
        <v>Normal</v>
      </c>
      <c r="M770" t="s">
        <v>10507</v>
      </c>
    </row>
    <row r="771" spans="1:13" x14ac:dyDescent="0.25">
      <c r="A771" t="s">
        <v>1601</v>
      </c>
      <c r="B771">
        <v>21.09</v>
      </c>
      <c r="C771">
        <v>9.2200000000000006</v>
      </c>
      <c r="D771" t="s">
        <v>2382</v>
      </c>
      <c r="E771" t="s">
        <v>2380</v>
      </c>
      <c r="F771" t="s">
        <v>2380</v>
      </c>
      <c r="G771">
        <v>2</v>
      </c>
      <c r="H771">
        <v>2</v>
      </c>
      <c r="I771" t="s">
        <v>2380</v>
      </c>
      <c r="J771" t="s">
        <v>2380</v>
      </c>
      <c r="K771" t="str">
        <f t="shared" ref="K771:K834" si="23">IF(B771&lt;18.5, "Underweight", IF(B771&lt;=24.9, "Healthy Weight", IF(B771&lt;=29.9, "Overweight", "Obesity")))</f>
        <v>Healthy Weight</v>
      </c>
      <c r="L771" t="str">
        <f t="shared" ref="L771:L834" si="24">IF(C771 &lt; 5.7, "Normal", IF(C771 &lt; 6.4, "Prediabetes", "Diabetes"))</f>
        <v>Diabetes</v>
      </c>
      <c r="M771" t="s">
        <v>10506</v>
      </c>
    </row>
    <row r="772" spans="1:13" x14ac:dyDescent="0.25">
      <c r="A772" t="s">
        <v>1600</v>
      </c>
      <c r="B772">
        <v>52.41</v>
      </c>
      <c r="C772">
        <v>5.99</v>
      </c>
      <c r="D772" t="s">
        <v>2380</v>
      </c>
      <c r="E772" t="s">
        <v>2380</v>
      </c>
      <c r="F772" t="s">
        <v>2380</v>
      </c>
      <c r="G772">
        <v>1</v>
      </c>
      <c r="H772">
        <v>1</v>
      </c>
      <c r="I772" t="s">
        <v>2380</v>
      </c>
      <c r="J772" t="s">
        <v>2380</v>
      </c>
      <c r="K772" t="str">
        <f t="shared" si="23"/>
        <v>Obesity</v>
      </c>
      <c r="L772" t="str">
        <f t="shared" si="24"/>
        <v>Prediabetes</v>
      </c>
      <c r="M772" t="s">
        <v>10508</v>
      </c>
    </row>
    <row r="773" spans="1:13" x14ac:dyDescent="0.25">
      <c r="A773" t="s">
        <v>1599</v>
      </c>
      <c r="B773">
        <v>41.47</v>
      </c>
      <c r="C773">
        <v>5.86</v>
      </c>
      <c r="D773" t="s">
        <v>2382</v>
      </c>
      <c r="E773" t="s">
        <v>2380</v>
      </c>
      <c r="F773" t="s">
        <v>2380</v>
      </c>
      <c r="G773">
        <v>2</v>
      </c>
      <c r="H773">
        <v>2</v>
      </c>
      <c r="I773" t="s">
        <v>2380</v>
      </c>
      <c r="J773" t="s">
        <v>2380</v>
      </c>
      <c r="K773" t="str">
        <f t="shared" si="23"/>
        <v>Obesity</v>
      </c>
      <c r="L773" t="str">
        <f t="shared" si="24"/>
        <v>Prediabetes</v>
      </c>
      <c r="M773" t="s">
        <v>10508</v>
      </c>
    </row>
    <row r="774" spans="1:13" x14ac:dyDescent="0.25">
      <c r="A774" t="s">
        <v>1598</v>
      </c>
      <c r="B774">
        <v>33.1</v>
      </c>
      <c r="C774">
        <v>5.19</v>
      </c>
      <c r="D774" t="s">
        <v>2382</v>
      </c>
      <c r="E774" t="s">
        <v>2380</v>
      </c>
      <c r="F774" t="s">
        <v>2380</v>
      </c>
      <c r="G774">
        <v>2</v>
      </c>
      <c r="H774">
        <v>2</v>
      </c>
      <c r="I774" t="s">
        <v>2380</v>
      </c>
      <c r="J774" t="s">
        <v>2380</v>
      </c>
      <c r="K774" t="str">
        <f t="shared" si="23"/>
        <v>Obesity</v>
      </c>
      <c r="L774" t="str">
        <f t="shared" si="24"/>
        <v>Normal</v>
      </c>
      <c r="M774" t="s">
        <v>10507</v>
      </c>
    </row>
    <row r="775" spans="1:13" x14ac:dyDescent="0.25">
      <c r="A775" t="s">
        <v>1597</v>
      </c>
      <c r="B775">
        <v>30.8</v>
      </c>
      <c r="C775">
        <v>4.37</v>
      </c>
      <c r="D775" t="s">
        <v>2382</v>
      </c>
      <c r="E775" t="s">
        <v>2380</v>
      </c>
      <c r="F775" t="s">
        <v>2380</v>
      </c>
      <c r="G775">
        <v>2</v>
      </c>
      <c r="H775">
        <v>2</v>
      </c>
      <c r="I775" t="s">
        <v>2380</v>
      </c>
      <c r="J775" t="s">
        <v>2380</v>
      </c>
      <c r="K775" t="str">
        <f t="shared" si="23"/>
        <v>Obesity</v>
      </c>
      <c r="L775" t="str">
        <f t="shared" si="24"/>
        <v>Normal</v>
      </c>
      <c r="M775" t="s">
        <v>10507</v>
      </c>
    </row>
    <row r="776" spans="1:13" x14ac:dyDescent="0.25">
      <c r="A776" t="s">
        <v>1596</v>
      </c>
      <c r="B776">
        <v>42.06</v>
      </c>
      <c r="C776">
        <v>5.32</v>
      </c>
      <c r="D776" t="s">
        <v>2380</v>
      </c>
      <c r="E776" t="s">
        <v>2380</v>
      </c>
      <c r="F776" t="s">
        <v>2380</v>
      </c>
      <c r="G776">
        <v>1</v>
      </c>
      <c r="H776">
        <v>1</v>
      </c>
      <c r="I776" t="s">
        <v>2380</v>
      </c>
      <c r="J776" t="s">
        <v>2380</v>
      </c>
      <c r="K776" t="str">
        <f t="shared" si="23"/>
        <v>Obesity</v>
      </c>
      <c r="L776" t="str">
        <f t="shared" si="24"/>
        <v>Normal</v>
      </c>
      <c r="M776" t="s">
        <v>10507</v>
      </c>
    </row>
    <row r="777" spans="1:13" x14ac:dyDescent="0.25">
      <c r="A777" t="s">
        <v>1595</v>
      </c>
      <c r="B777">
        <v>39.270000000000003</v>
      </c>
      <c r="C777">
        <v>5.64</v>
      </c>
      <c r="D777" t="s">
        <v>2380</v>
      </c>
      <c r="E777" t="s">
        <v>2380</v>
      </c>
      <c r="F777" t="s">
        <v>2383</v>
      </c>
      <c r="G777">
        <v>1</v>
      </c>
      <c r="H777">
        <v>1</v>
      </c>
      <c r="I777" t="s">
        <v>2380</v>
      </c>
      <c r="J777" t="s">
        <v>2380</v>
      </c>
      <c r="K777" t="str">
        <f t="shared" si="23"/>
        <v>Obesity</v>
      </c>
      <c r="L777" t="str">
        <f t="shared" si="24"/>
        <v>Normal</v>
      </c>
      <c r="M777" t="s">
        <v>10507</v>
      </c>
    </row>
    <row r="778" spans="1:13" x14ac:dyDescent="0.25">
      <c r="A778" t="s">
        <v>1594</v>
      </c>
      <c r="B778">
        <v>30.71</v>
      </c>
      <c r="C778">
        <v>5.59</v>
      </c>
      <c r="D778" t="s">
        <v>2382</v>
      </c>
      <c r="E778" t="s">
        <v>2380</v>
      </c>
      <c r="F778" t="s">
        <v>2380</v>
      </c>
      <c r="G778">
        <v>1</v>
      </c>
      <c r="H778">
        <v>1</v>
      </c>
      <c r="I778" t="s">
        <v>2380</v>
      </c>
      <c r="J778" t="s">
        <v>2380</v>
      </c>
      <c r="K778" t="str">
        <f t="shared" si="23"/>
        <v>Obesity</v>
      </c>
      <c r="L778" t="str">
        <f t="shared" si="24"/>
        <v>Normal</v>
      </c>
      <c r="M778" t="s">
        <v>10507</v>
      </c>
    </row>
    <row r="779" spans="1:13" x14ac:dyDescent="0.25">
      <c r="A779" t="s">
        <v>1593</v>
      </c>
      <c r="B779">
        <v>47.19</v>
      </c>
      <c r="C779">
        <v>5.29</v>
      </c>
      <c r="D779" t="s">
        <v>2380</v>
      </c>
      <c r="E779" t="s">
        <v>2380</v>
      </c>
      <c r="F779" t="s">
        <v>2380</v>
      </c>
      <c r="G779" t="s">
        <v>2381</v>
      </c>
      <c r="H779">
        <v>0</v>
      </c>
      <c r="I779" t="s">
        <v>2380</v>
      </c>
      <c r="J779" t="s">
        <v>2380</v>
      </c>
      <c r="K779" t="str">
        <f t="shared" si="23"/>
        <v>Obesity</v>
      </c>
      <c r="L779" t="str">
        <f t="shared" si="24"/>
        <v>Normal</v>
      </c>
      <c r="M779" t="s">
        <v>10507</v>
      </c>
    </row>
    <row r="780" spans="1:13" x14ac:dyDescent="0.25">
      <c r="A780" t="s">
        <v>1592</v>
      </c>
      <c r="B780">
        <v>30.02</v>
      </c>
      <c r="C780">
        <v>6.65</v>
      </c>
      <c r="D780" t="s">
        <v>2380</v>
      </c>
      <c r="E780" t="s">
        <v>2380</v>
      </c>
      <c r="F780" t="s">
        <v>2380</v>
      </c>
      <c r="G780" t="s">
        <v>2381</v>
      </c>
      <c r="H780">
        <v>0</v>
      </c>
      <c r="I780" t="s">
        <v>2380</v>
      </c>
      <c r="J780" t="s">
        <v>2380</v>
      </c>
      <c r="K780" t="str">
        <f t="shared" si="23"/>
        <v>Obesity</v>
      </c>
      <c r="L780" t="str">
        <f t="shared" si="24"/>
        <v>Diabetes</v>
      </c>
      <c r="M780" t="s">
        <v>10506</v>
      </c>
    </row>
    <row r="781" spans="1:13" x14ac:dyDescent="0.25">
      <c r="A781" t="s">
        <v>1591</v>
      </c>
      <c r="B781">
        <v>37.909999999999997</v>
      </c>
      <c r="C781">
        <v>5.68</v>
      </c>
      <c r="D781" t="s">
        <v>2382</v>
      </c>
      <c r="E781" t="s">
        <v>2380</v>
      </c>
      <c r="F781" t="s">
        <v>2380</v>
      </c>
      <c r="G781" t="s">
        <v>2381</v>
      </c>
      <c r="H781">
        <v>0</v>
      </c>
      <c r="I781" t="s">
        <v>2380</v>
      </c>
      <c r="J781" t="s">
        <v>2380</v>
      </c>
      <c r="K781" t="str">
        <f t="shared" si="23"/>
        <v>Obesity</v>
      </c>
      <c r="L781" t="str">
        <f t="shared" si="24"/>
        <v>Normal</v>
      </c>
      <c r="M781" t="s">
        <v>10507</v>
      </c>
    </row>
    <row r="782" spans="1:13" x14ac:dyDescent="0.25">
      <c r="A782" t="s">
        <v>1590</v>
      </c>
      <c r="B782">
        <v>54.61</v>
      </c>
      <c r="C782">
        <v>4.49</v>
      </c>
      <c r="D782" t="s">
        <v>2380</v>
      </c>
      <c r="E782" t="s">
        <v>2380</v>
      </c>
      <c r="F782" t="s">
        <v>2380</v>
      </c>
      <c r="G782" t="s">
        <v>2381</v>
      </c>
      <c r="H782">
        <v>0</v>
      </c>
      <c r="I782" t="s">
        <v>2380</v>
      </c>
      <c r="J782" t="s">
        <v>2380</v>
      </c>
      <c r="K782" t="str">
        <f t="shared" si="23"/>
        <v>Obesity</v>
      </c>
      <c r="L782" t="str">
        <f t="shared" si="24"/>
        <v>Normal</v>
      </c>
      <c r="M782" t="s">
        <v>10507</v>
      </c>
    </row>
    <row r="783" spans="1:13" x14ac:dyDescent="0.25">
      <c r="A783" t="s">
        <v>1589</v>
      </c>
      <c r="B783">
        <v>36.005000000000003</v>
      </c>
      <c r="C783">
        <v>6.9</v>
      </c>
      <c r="D783" t="s">
        <v>2380</v>
      </c>
      <c r="E783" t="s">
        <v>2380</v>
      </c>
      <c r="F783" t="s">
        <v>2380</v>
      </c>
      <c r="G783" t="s">
        <v>2381</v>
      </c>
      <c r="H783">
        <v>0</v>
      </c>
      <c r="I783" t="s">
        <v>2380</v>
      </c>
      <c r="J783" t="s">
        <v>2380</v>
      </c>
      <c r="K783" t="str">
        <f t="shared" si="23"/>
        <v>Obesity</v>
      </c>
      <c r="L783" t="str">
        <f t="shared" si="24"/>
        <v>Diabetes</v>
      </c>
      <c r="M783" t="s">
        <v>10506</v>
      </c>
    </row>
    <row r="784" spans="1:13" x14ac:dyDescent="0.25">
      <c r="A784" t="s">
        <v>1588</v>
      </c>
      <c r="B784">
        <v>28.7</v>
      </c>
      <c r="C784">
        <v>11.52</v>
      </c>
      <c r="D784" t="s">
        <v>2380</v>
      </c>
      <c r="E784" t="s">
        <v>2380</v>
      </c>
      <c r="F784" t="s">
        <v>2380</v>
      </c>
      <c r="G784" t="s">
        <v>2381</v>
      </c>
      <c r="H784">
        <v>0</v>
      </c>
      <c r="I784" t="s">
        <v>2380</v>
      </c>
      <c r="J784" t="s">
        <v>2380</v>
      </c>
      <c r="K784" t="str">
        <f t="shared" si="23"/>
        <v>Overweight</v>
      </c>
      <c r="L784" t="str">
        <f t="shared" si="24"/>
        <v>Diabetes</v>
      </c>
      <c r="M784" t="s">
        <v>10506</v>
      </c>
    </row>
    <row r="785" spans="1:13" x14ac:dyDescent="0.25">
      <c r="A785" t="s">
        <v>1587</v>
      </c>
      <c r="B785">
        <v>34.295000000000002</v>
      </c>
      <c r="C785">
        <v>11.24</v>
      </c>
      <c r="D785" t="s">
        <v>2380</v>
      </c>
      <c r="E785" t="s">
        <v>2380</v>
      </c>
      <c r="F785" t="s">
        <v>2380</v>
      </c>
      <c r="G785" t="s">
        <v>2381</v>
      </c>
      <c r="H785">
        <v>0</v>
      </c>
      <c r="I785" t="s">
        <v>2380</v>
      </c>
      <c r="J785" t="s">
        <v>2380</v>
      </c>
      <c r="K785" t="str">
        <f t="shared" si="23"/>
        <v>Obesity</v>
      </c>
      <c r="L785" t="str">
        <f t="shared" si="24"/>
        <v>Diabetes</v>
      </c>
      <c r="M785" t="s">
        <v>10506</v>
      </c>
    </row>
    <row r="786" spans="1:13" x14ac:dyDescent="0.25">
      <c r="A786" t="s">
        <v>1586</v>
      </c>
      <c r="B786">
        <v>27.55</v>
      </c>
      <c r="C786">
        <v>10.98</v>
      </c>
      <c r="D786" t="s">
        <v>2380</v>
      </c>
      <c r="E786" t="s">
        <v>2380</v>
      </c>
      <c r="F786" t="s">
        <v>2380</v>
      </c>
      <c r="G786" t="s">
        <v>2381</v>
      </c>
      <c r="H786">
        <v>0</v>
      </c>
      <c r="I786" t="s">
        <v>2380</v>
      </c>
      <c r="J786" t="s">
        <v>2380</v>
      </c>
      <c r="K786" t="str">
        <f t="shared" si="23"/>
        <v>Overweight</v>
      </c>
      <c r="L786" t="str">
        <f t="shared" si="24"/>
        <v>Diabetes</v>
      </c>
      <c r="M786" t="s">
        <v>10506</v>
      </c>
    </row>
    <row r="787" spans="1:13" x14ac:dyDescent="0.25">
      <c r="A787" t="s">
        <v>1585</v>
      </c>
      <c r="B787">
        <v>40.700000000000003</v>
      </c>
      <c r="C787">
        <v>5.42</v>
      </c>
      <c r="D787" t="s">
        <v>2380</v>
      </c>
      <c r="E787" t="s">
        <v>2380</v>
      </c>
      <c r="F787" t="s">
        <v>2380</v>
      </c>
      <c r="G787" t="s">
        <v>2381</v>
      </c>
      <c r="H787">
        <v>0</v>
      </c>
      <c r="I787" t="s">
        <v>2380</v>
      </c>
      <c r="J787" t="s">
        <v>2380</v>
      </c>
      <c r="K787" t="str">
        <f t="shared" si="23"/>
        <v>Obesity</v>
      </c>
      <c r="L787" t="str">
        <f t="shared" si="24"/>
        <v>Normal</v>
      </c>
      <c r="M787" t="s">
        <v>10507</v>
      </c>
    </row>
    <row r="788" spans="1:13" x14ac:dyDescent="0.25">
      <c r="A788" t="s">
        <v>1584</v>
      </c>
      <c r="B788">
        <v>18.335000000000001</v>
      </c>
      <c r="C788">
        <v>10.97</v>
      </c>
      <c r="D788" t="s">
        <v>2380</v>
      </c>
      <c r="E788" t="s">
        <v>2380</v>
      </c>
      <c r="F788" t="s">
        <v>2380</v>
      </c>
      <c r="G788" t="s">
        <v>2381</v>
      </c>
      <c r="H788">
        <v>0</v>
      </c>
      <c r="I788" t="s">
        <v>2380</v>
      </c>
      <c r="J788" t="s">
        <v>2380</v>
      </c>
      <c r="K788" t="str">
        <f t="shared" si="23"/>
        <v>Underweight</v>
      </c>
      <c r="L788" t="str">
        <f t="shared" si="24"/>
        <v>Diabetes</v>
      </c>
      <c r="M788" t="s">
        <v>10506</v>
      </c>
    </row>
    <row r="789" spans="1:13" x14ac:dyDescent="0.25">
      <c r="A789" t="s">
        <v>1583</v>
      </c>
      <c r="B789">
        <v>33.914999999999999</v>
      </c>
      <c r="C789">
        <v>9.56</v>
      </c>
      <c r="D789" t="s">
        <v>2382</v>
      </c>
      <c r="E789" t="s">
        <v>2380</v>
      </c>
      <c r="F789" t="s">
        <v>2380</v>
      </c>
      <c r="G789">
        <v>2</v>
      </c>
      <c r="H789">
        <v>2</v>
      </c>
      <c r="I789" t="s">
        <v>2380</v>
      </c>
      <c r="J789" t="s">
        <v>2380</v>
      </c>
      <c r="K789" t="str">
        <f t="shared" si="23"/>
        <v>Obesity</v>
      </c>
      <c r="L789" t="str">
        <f t="shared" si="24"/>
        <v>Diabetes</v>
      </c>
      <c r="M789" t="s">
        <v>10506</v>
      </c>
    </row>
    <row r="790" spans="1:13" x14ac:dyDescent="0.25">
      <c r="A790" t="s">
        <v>1582</v>
      </c>
      <c r="B790">
        <v>33.534999999999997</v>
      </c>
      <c r="C790">
        <v>9.4</v>
      </c>
      <c r="D790" t="s">
        <v>2382</v>
      </c>
      <c r="E790" t="s">
        <v>2380</v>
      </c>
      <c r="F790" t="s">
        <v>2380</v>
      </c>
      <c r="G790">
        <v>2</v>
      </c>
      <c r="H790">
        <v>2</v>
      </c>
      <c r="I790" t="s">
        <v>2380</v>
      </c>
      <c r="J790" t="s">
        <v>2380</v>
      </c>
      <c r="K790" t="str">
        <f t="shared" si="23"/>
        <v>Obesity</v>
      </c>
      <c r="L790" t="str">
        <f t="shared" si="24"/>
        <v>Diabetes</v>
      </c>
      <c r="M790" t="s">
        <v>10506</v>
      </c>
    </row>
    <row r="791" spans="1:13" x14ac:dyDescent="0.25">
      <c r="A791" t="s">
        <v>1581</v>
      </c>
      <c r="B791">
        <v>23.655000000000001</v>
      </c>
      <c r="C791">
        <v>8.48</v>
      </c>
      <c r="D791" t="s">
        <v>2382</v>
      </c>
      <c r="E791" t="s">
        <v>2380</v>
      </c>
      <c r="F791" t="s">
        <v>2380</v>
      </c>
      <c r="G791">
        <v>2</v>
      </c>
      <c r="H791">
        <v>2</v>
      </c>
      <c r="I791" t="s">
        <v>2380</v>
      </c>
      <c r="J791" t="s">
        <v>2380</v>
      </c>
      <c r="K791" t="str">
        <f t="shared" si="23"/>
        <v>Healthy Weight</v>
      </c>
      <c r="L791" t="str">
        <f t="shared" si="24"/>
        <v>Diabetes</v>
      </c>
      <c r="M791" t="s">
        <v>10506</v>
      </c>
    </row>
    <row r="792" spans="1:13" x14ac:dyDescent="0.25">
      <c r="A792" t="s">
        <v>1580</v>
      </c>
      <c r="B792">
        <v>28</v>
      </c>
      <c r="C792">
        <v>5.57</v>
      </c>
      <c r="D792" t="s">
        <v>2380</v>
      </c>
      <c r="E792" t="s">
        <v>2380</v>
      </c>
      <c r="F792" t="s">
        <v>2380</v>
      </c>
      <c r="G792" t="s">
        <v>2381</v>
      </c>
      <c r="H792">
        <v>0</v>
      </c>
      <c r="I792" t="s">
        <v>2380</v>
      </c>
      <c r="J792" t="s">
        <v>2380</v>
      </c>
      <c r="K792" t="str">
        <f t="shared" si="23"/>
        <v>Overweight</v>
      </c>
      <c r="L792" t="str">
        <f t="shared" si="24"/>
        <v>Normal</v>
      </c>
      <c r="M792" t="s">
        <v>10507</v>
      </c>
    </row>
    <row r="793" spans="1:13" x14ac:dyDescent="0.25">
      <c r="A793" t="s">
        <v>1579</v>
      </c>
      <c r="B793">
        <v>30.23</v>
      </c>
      <c r="C793">
        <v>6.94</v>
      </c>
      <c r="D793" t="s">
        <v>2382</v>
      </c>
      <c r="E793" t="s">
        <v>2380</v>
      </c>
      <c r="F793" t="s">
        <v>2383</v>
      </c>
      <c r="G793">
        <v>1</v>
      </c>
      <c r="H793">
        <v>1</v>
      </c>
      <c r="I793" t="s">
        <v>2380</v>
      </c>
      <c r="J793" t="s">
        <v>2380</v>
      </c>
      <c r="K793" t="str">
        <f t="shared" si="23"/>
        <v>Obesity</v>
      </c>
      <c r="L793" t="str">
        <f t="shared" si="24"/>
        <v>Diabetes</v>
      </c>
      <c r="M793" t="s">
        <v>10506</v>
      </c>
    </row>
    <row r="794" spans="1:13" x14ac:dyDescent="0.25">
      <c r="A794" t="s">
        <v>1578</v>
      </c>
      <c r="B794">
        <v>51.14</v>
      </c>
      <c r="C794">
        <v>4.05</v>
      </c>
      <c r="D794" t="s">
        <v>2380</v>
      </c>
      <c r="E794" t="s">
        <v>2380</v>
      </c>
      <c r="F794" t="s">
        <v>2380</v>
      </c>
      <c r="G794">
        <v>1</v>
      </c>
      <c r="H794">
        <v>1</v>
      </c>
      <c r="I794" t="s">
        <v>2380</v>
      </c>
      <c r="J794" t="s">
        <v>2380</v>
      </c>
      <c r="K794" t="str">
        <f t="shared" si="23"/>
        <v>Obesity</v>
      </c>
      <c r="L794" t="str">
        <f t="shared" si="24"/>
        <v>Normal</v>
      </c>
      <c r="M794" t="s">
        <v>10507</v>
      </c>
    </row>
    <row r="795" spans="1:13" x14ac:dyDescent="0.25">
      <c r="A795" t="s">
        <v>1577</v>
      </c>
      <c r="B795">
        <v>24.32</v>
      </c>
      <c r="C795">
        <v>10.220000000000001</v>
      </c>
      <c r="D795" t="s">
        <v>2380</v>
      </c>
      <c r="E795" t="s">
        <v>2380</v>
      </c>
      <c r="F795" t="s">
        <v>2380</v>
      </c>
      <c r="G795" t="s">
        <v>2381</v>
      </c>
      <c r="H795">
        <v>0</v>
      </c>
      <c r="I795" t="s">
        <v>2380</v>
      </c>
      <c r="J795" t="s">
        <v>2380</v>
      </c>
      <c r="K795" t="str">
        <f t="shared" si="23"/>
        <v>Healthy Weight</v>
      </c>
      <c r="L795" t="str">
        <f t="shared" si="24"/>
        <v>Diabetes</v>
      </c>
      <c r="M795" t="s">
        <v>10506</v>
      </c>
    </row>
    <row r="796" spans="1:13" x14ac:dyDescent="0.25">
      <c r="A796" t="s">
        <v>1576</v>
      </c>
      <c r="B796">
        <v>38.06</v>
      </c>
      <c r="C796">
        <v>9.24</v>
      </c>
      <c r="D796" t="s">
        <v>2380</v>
      </c>
      <c r="E796" t="s">
        <v>2380</v>
      </c>
      <c r="F796" t="s">
        <v>2380</v>
      </c>
      <c r="G796" t="s">
        <v>2381</v>
      </c>
      <c r="H796">
        <v>0</v>
      </c>
      <c r="I796" t="s">
        <v>2380</v>
      </c>
      <c r="J796" t="s">
        <v>2380</v>
      </c>
      <c r="K796" t="str">
        <f t="shared" si="23"/>
        <v>Obesity</v>
      </c>
      <c r="L796" t="str">
        <f t="shared" si="24"/>
        <v>Diabetes</v>
      </c>
      <c r="M796" t="s">
        <v>10506</v>
      </c>
    </row>
    <row r="797" spans="1:13" x14ac:dyDescent="0.25">
      <c r="A797" t="s">
        <v>1575</v>
      </c>
      <c r="B797">
        <v>37.700000000000003</v>
      </c>
      <c r="C797">
        <v>8.6</v>
      </c>
      <c r="D797" t="s">
        <v>2380</v>
      </c>
      <c r="E797" t="s">
        <v>2380</v>
      </c>
      <c r="F797" t="s">
        <v>2380</v>
      </c>
      <c r="G797" t="s">
        <v>2381</v>
      </c>
      <c r="H797">
        <v>0</v>
      </c>
      <c r="I797" t="s">
        <v>2380</v>
      </c>
      <c r="J797" t="s">
        <v>2380</v>
      </c>
      <c r="K797" t="str">
        <f t="shared" si="23"/>
        <v>Obesity</v>
      </c>
      <c r="L797" t="str">
        <f t="shared" si="24"/>
        <v>Diabetes</v>
      </c>
      <c r="M797" t="s">
        <v>10506</v>
      </c>
    </row>
    <row r="798" spans="1:13" x14ac:dyDescent="0.25">
      <c r="A798" t="s">
        <v>1574</v>
      </c>
      <c r="B798">
        <v>44</v>
      </c>
      <c r="C798">
        <v>9.32</v>
      </c>
      <c r="D798" t="s">
        <v>2382</v>
      </c>
      <c r="E798" t="s">
        <v>2380</v>
      </c>
      <c r="F798" t="s">
        <v>2380</v>
      </c>
      <c r="G798">
        <v>2</v>
      </c>
      <c r="H798">
        <v>2</v>
      </c>
      <c r="I798" t="s">
        <v>2380</v>
      </c>
      <c r="J798" t="s">
        <v>2380</v>
      </c>
      <c r="K798" t="str">
        <f t="shared" si="23"/>
        <v>Obesity</v>
      </c>
      <c r="L798" t="str">
        <f t="shared" si="24"/>
        <v>Diabetes</v>
      </c>
      <c r="M798" t="s">
        <v>10506</v>
      </c>
    </row>
    <row r="799" spans="1:13" x14ac:dyDescent="0.25">
      <c r="A799" t="s">
        <v>1573</v>
      </c>
      <c r="B799">
        <v>41.45</v>
      </c>
      <c r="C799">
        <v>6.12</v>
      </c>
      <c r="D799" t="s">
        <v>2382</v>
      </c>
      <c r="E799" t="s">
        <v>2380</v>
      </c>
      <c r="F799" t="s">
        <v>2380</v>
      </c>
      <c r="G799" t="s">
        <v>2381</v>
      </c>
      <c r="H799">
        <v>0</v>
      </c>
      <c r="I799" t="s">
        <v>2380</v>
      </c>
      <c r="J799" t="s">
        <v>2380</v>
      </c>
      <c r="K799" t="str">
        <f t="shared" si="23"/>
        <v>Obesity</v>
      </c>
      <c r="L799" t="str">
        <f t="shared" si="24"/>
        <v>Prediabetes</v>
      </c>
      <c r="M799" t="s">
        <v>10508</v>
      </c>
    </row>
    <row r="800" spans="1:13" x14ac:dyDescent="0.25">
      <c r="A800" t="s">
        <v>1572</v>
      </c>
      <c r="B800">
        <v>25.364999999999998</v>
      </c>
      <c r="C800">
        <v>9.19</v>
      </c>
      <c r="D800" t="s">
        <v>2382</v>
      </c>
      <c r="E800" t="s">
        <v>2380</v>
      </c>
      <c r="F800" t="s">
        <v>2380</v>
      </c>
      <c r="G800" t="s">
        <v>2381</v>
      </c>
      <c r="H800">
        <v>0</v>
      </c>
      <c r="I800" t="s">
        <v>2380</v>
      </c>
      <c r="J800" t="s">
        <v>2380</v>
      </c>
      <c r="K800" t="str">
        <f t="shared" si="23"/>
        <v>Overweight</v>
      </c>
      <c r="L800" t="str">
        <f t="shared" si="24"/>
        <v>Diabetes</v>
      </c>
      <c r="M800" t="s">
        <v>10506</v>
      </c>
    </row>
    <row r="801" spans="1:13" x14ac:dyDescent="0.25">
      <c r="A801" t="s">
        <v>1571</v>
      </c>
      <c r="B801">
        <v>34.56</v>
      </c>
      <c r="C801">
        <v>5.84</v>
      </c>
      <c r="D801" t="s">
        <v>2382</v>
      </c>
      <c r="E801" t="s">
        <v>2380</v>
      </c>
      <c r="F801" t="s">
        <v>2383</v>
      </c>
      <c r="G801">
        <v>1</v>
      </c>
      <c r="H801">
        <v>1</v>
      </c>
      <c r="I801" t="s">
        <v>2380</v>
      </c>
      <c r="J801" t="s">
        <v>2380</v>
      </c>
      <c r="K801" t="str">
        <f t="shared" si="23"/>
        <v>Obesity</v>
      </c>
      <c r="L801" t="str">
        <f t="shared" si="24"/>
        <v>Prediabetes</v>
      </c>
      <c r="M801" t="s">
        <v>10508</v>
      </c>
    </row>
    <row r="802" spans="1:13" x14ac:dyDescent="0.25">
      <c r="A802" t="s">
        <v>1570</v>
      </c>
      <c r="B802">
        <v>28.2</v>
      </c>
      <c r="C802">
        <v>7.19</v>
      </c>
      <c r="D802" t="s">
        <v>2382</v>
      </c>
      <c r="E802" t="s">
        <v>2380</v>
      </c>
      <c r="F802" t="s">
        <v>2380</v>
      </c>
      <c r="G802">
        <v>2</v>
      </c>
      <c r="H802">
        <v>2</v>
      </c>
      <c r="I802" t="s">
        <v>2380</v>
      </c>
      <c r="J802" t="s">
        <v>2380</v>
      </c>
      <c r="K802" t="str">
        <f t="shared" si="23"/>
        <v>Overweight</v>
      </c>
      <c r="L802" t="str">
        <f t="shared" si="24"/>
        <v>Diabetes</v>
      </c>
      <c r="M802" t="s">
        <v>10506</v>
      </c>
    </row>
    <row r="803" spans="1:13" x14ac:dyDescent="0.25">
      <c r="A803" t="s">
        <v>1569</v>
      </c>
      <c r="B803">
        <v>30.43</v>
      </c>
      <c r="C803">
        <v>9.39</v>
      </c>
      <c r="D803" t="s">
        <v>2380</v>
      </c>
      <c r="E803" t="s">
        <v>2380</v>
      </c>
      <c r="F803" t="s">
        <v>2380</v>
      </c>
      <c r="G803" t="s">
        <v>2381</v>
      </c>
      <c r="H803">
        <v>0</v>
      </c>
      <c r="I803" t="s">
        <v>2380</v>
      </c>
      <c r="J803" t="s">
        <v>2380</v>
      </c>
      <c r="K803" t="str">
        <f t="shared" si="23"/>
        <v>Obesity</v>
      </c>
      <c r="L803" t="str">
        <f t="shared" si="24"/>
        <v>Diabetes</v>
      </c>
      <c r="M803" t="s">
        <v>10506</v>
      </c>
    </row>
    <row r="804" spans="1:13" x14ac:dyDescent="0.25">
      <c r="A804" t="s">
        <v>1568</v>
      </c>
      <c r="B804">
        <v>32.395000000000003</v>
      </c>
      <c r="C804">
        <v>4.2699999999999996</v>
      </c>
      <c r="D804" t="s">
        <v>2382</v>
      </c>
      <c r="E804" t="s">
        <v>2380</v>
      </c>
      <c r="F804" t="s">
        <v>2380</v>
      </c>
      <c r="G804">
        <v>1</v>
      </c>
      <c r="H804">
        <v>1</v>
      </c>
      <c r="I804" t="s">
        <v>2380</v>
      </c>
      <c r="J804" t="s">
        <v>2380</v>
      </c>
      <c r="K804" t="str">
        <f t="shared" si="23"/>
        <v>Obesity</v>
      </c>
      <c r="L804" t="str">
        <f t="shared" si="24"/>
        <v>Normal</v>
      </c>
      <c r="M804" t="s">
        <v>10507</v>
      </c>
    </row>
    <row r="805" spans="1:13" x14ac:dyDescent="0.25">
      <c r="A805" t="s">
        <v>1567</v>
      </c>
      <c r="B805">
        <v>24.035</v>
      </c>
      <c r="C805">
        <v>11.71</v>
      </c>
      <c r="D805" t="s">
        <v>2380</v>
      </c>
      <c r="E805" t="s">
        <v>2380</v>
      </c>
      <c r="F805" t="s">
        <v>2380</v>
      </c>
      <c r="G805" t="s">
        <v>2381</v>
      </c>
      <c r="H805">
        <v>0</v>
      </c>
      <c r="I805" t="s">
        <v>2380</v>
      </c>
      <c r="J805" t="s">
        <v>2380</v>
      </c>
      <c r="K805" t="str">
        <f t="shared" si="23"/>
        <v>Healthy Weight</v>
      </c>
      <c r="L805" t="str">
        <f t="shared" si="24"/>
        <v>Diabetes</v>
      </c>
      <c r="M805" t="s">
        <v>10506</v>
      </c>
    </row>
    <row r="806" spans="1:13" x14ac:dyDescent="0.25">
      <c r="A806" t="s">
        <v>1566</v>
      </c>
      <c r="B806">
        <v>37.119999999999997</v>
      </c>
      <c r="C806">
        <v>5.29</v>
      </c>
      <c r="D806" t="s">
        <v>2380</v>
      </c>
      <c r="E806" t="s">
        <v>2380</v>
      </c>
      <c r="F806" t="s">
        <v>2380</v>
      </c>
      <c r="G806">
        <v>2</v>
      </c>
      <c r="H806">
        <v>2</v>
      </c>
      <c r="I806" t="s">
        <v>2380</v>
      </c>
      <c r="J806" t="s">
        <v>2380</v>
      </c>
      <c r="K806" t="str">
        <f t="shared" si="23"/>
        <v>Obesity</v>
      </c>
      <c r="L806" t="str">
        <f t="shared" si="24"/>
        <v>Normal</v>
      </c>
      <c r="M806" t="s">
        <v>10507</v>
      </c>
    </row>
    <row r="807" spans="1:13" x14ac:dyDescent="0.25">
      <c r="A807" t="s">
        <v>1565</v>
      </c>
      <c r="B807">
        <v>34.840000000000003</v>
      </c>
      <c r="C807">
        <v>6</v>
      </c>
      <c r="D807" t="s">
        <v>2382</v>
      </c>
      <c r="E807" t="s">
        <v>2380</v>
      </c>
      <c r="F807" t="s">
        <v>2383</v>
      </c>
      <c r="G807">
        <v>1</v>
      </c>
      <c r="H807">
        <v>1</v>
      </c>
      <c r="I807" t="s">
        <v>2380</v>
      </c>
      <c r="J807" t="s">
        <v>2380</v>
      </c>
      <c r="K807" t="str">
        <f t="shared" si="23"/>
        <v>Obesity</v>
      </c>
      <c r="L807" t="str">
        <f t="shared" si="24"/>
        <v>Prediabetes</v>
      </c>
      <c r="M807" t="s">
        <v>10508</v>
      </c>
    </row>
    <row r="808" spans="1:13" x14ac:dyDescent="0.25">
      <c r="A808" t="s">
        <v>1564</v>
      </c>
      <c r="B808">
        <v>29.53</v>
      </c>
      <c r="C808">
        <v>10.64</v>
      </c>
      <c r="D808" t="s">
        <v>2380</v>
      </c>
      <c r="E808" t="s">
        <v>2380</v>
      </c>
      <c r="F808" t="s">
        <v>2380</v>
      </c>
      <c r="G808" t="s">
        <v>2381</v>
      </c>
      <c r="H808">
        <v>0</v>
      </c>
      <c r="I808" t="s">
        <v>2380</v>
      </c>
      <c r="J808" t="s">
        <v>2380</v>
      </c>
      <c r="K808" t="str">
        <f t="shared" si="23"/>
        <v>Overweight</v>
      </c>
      <c r="L808" t="str">
        <f t="shared" si="24"/>
        <v>Diabetes</v>
      </c>
      <c r="M808" t="s">
        <v>10506</v>
      </c>
    </row>
    <row r="809" spans="1:13" x14ac:dyDescent="0.25">
      <c r="A809" t="s">
        <v>1563</v>
      </c>
      <c r="B809">
        <v>42.51</v>
      </c>
      <c r="C809">
        <v>8.2100000000000009</v>
      </c>
      <c r="D809" t="s">
        <v>2382</v>
      </c>
      <c r="E809" t="s">
        <v>2380</v>
      </c>
      <c r="F809" t="s">
        <v>2380</v>
      </c>
      <c r="G809" t="s">
        <v>2381</v>
      </c>
      <c r="H809">
        <v>0</v>
      </c>
      <c r="I809" t="s">
        <v>2380</v>
      </c>
      <c r="J809" t="s">
        <v>2380</v>
      </c>
      <c r="K809" t="str">
        <f t="shared" si="23"/>
        <v>Obesity</v>
      </c>
      <c r="L809" t="str">
        <f t="shared" si="24"/>
        <v>Diabetes</v>
      </c>
      <c r="M809" t="s">
        <v>10506</v>
      </c>
    </row>
    <row r="810" spans="1:13" x14ac:dyDescent="0.25">
      <c r="A810" t="s">
        <v>1562</v>
      </c>
      <c r="B810">
        <v>38.14</v>
      </c>
      <c r="C810">
        <v>5.58</v>
      </c>
      <c r="D810" t="s">
        <v>2380</v>
      </c>
      <c r="E810" t="s">
        <v>2380</v>
      </c>
      <c r="F810" t="s">
        <v>2383</v>
      </c>
      <c r="G810">
        <v>1</v>
      </c>
      <c r="H810">
        <v>1</v>
      </c>
      <c r="I810" t="s">
        <v>2380</v>
      </c>
      <c r="J810" t="s">
        <v>2380</v>
      </c>
      <c r="K810" t="str">
        <f t="shared" si="23"/>
        <v>Obesity</v>
      </c>
      <c r="L810" t="str">
        <f t="shared" si="24"/>
        <v>Normal</v>
      </c>
      <c r="M810" t="s">
        <v>10507</v>
      </c>
    </row>
    <row r="811" spans="1:13" x14ac:dyDescent="0.25">
      <c r="A811" t="s">
        <v>1561</v>
      </c>
      <c r="B811">
        <v>39.93</v>
      </c>
      <c r="C811">
        <v>8.75</v>
      </c>
      <c r="D811" t="s">
        <v>2380</v>
      </c>
      <c r="E811" t="s">
        <v>2380</v>
      </c>
      <c r="F811" t="s">
        <v>2380</v>
      </c>
      <c r="G811" t="s">
        <v>2381</v>
      </c>
      <c r="H811">
        <v>0</v>
      </c>
      <c r="I811" t="s">
        <v>2380</v>
      </c>
      <c r="J811" t="s">
        <v>2380</v>
      </c>
      <c r="K811" t="str">
        <f t="shared" si="23"/>
        <v>Obesity</v>
      </c>
      <c r="L811" t="str">
        <f t="shared" si="24"/>
        <v>Diabetes</v>
      </c>
      <c r="M811" t="s">
        <v>10506</v>
      </c>
    </row>
    <row r="812" spans="1:13" x14ac:dyDescent="0.25">
      <c r="A812" t="s">
        <v>1560</v>
      </c>
      <c r="B812">
        <v>38.83</v>
      </c>
      <c r="C812">
        <v>11.86</v>
      </c>
      <c r="D812" t="s">
        <v>2380</v>
      </c>
      <c r="E812" t="s">
        <v>2380</v>
      </c>
      <c r="F812" t="s">
        <v>2380</v>
      </c>
      <c r="G812" t="s">
        <v>2381</v>
      </c>
      <c r="H812">
        <v>0</v>
      </c>
      <c r="I812" t="s">
        <v>2380</v>
      </c>
      <c r="J812" t="s">
        <v>2380</v>
      </c>
      <c r="K812" t="str">
        <f t="shared" si="23"/>
        <v>Obesity</v>
      </c>
      <c r="L812" t="str">
        <f t="shared" si="24"/>
        <v>Diabetes</v>
      </c>
      <c r="M812" t="s">
        <v>10506</v>
      </c>
    </row>
    <row r="813" spans="1:13" x14ac:dyDescent="0.25">
      <c r="A813" t="s">
        <v>1559</v>
      </c>
      <c r="B813">
        <v>37.4</v>
      </c>
      <c r="C813">
        <v>11.46</v>
      </c>
      <c r="D813" t="s">
        <v>2380</v>
      </c>
      <c r="E813" t="s">
        <v>2380</v>
      </c>
      <c r="F813" t="s">
        <v>2380</v>
      </c>
      <c r="G813" t="s">
        <v>2381</v>
      </c>
      <c r="H813">
        <v>0</v>
      </c>
      <c r="I813" t="s">
        <v>2380</v>
      </c>
      <c r="J813" t="s">
        <v>2380</v>
      </c>
      <c r="K813" t="str">
        <f t="shared" si="23"/>
        <v>Obesity</v>
      </c>
      <c r="L813" t="str">
        <f t="shared" si="24"/>
        <v>Diabetes</v>
      </c>
      <c r="M813" t="s">
        <v>10506</v>
      </c>
    </row>
    <row r="814" spans="1:13" x14ac:dyDescent="0.25">
      <c r="A814" t="s">
        <v>1558</v>
      </c>
      <c r="B814">
        <v>21.4</v>
      </c>
      <c r="C814">
        <v>9.0299999999999994</v>
      </c>
      <c r="D814" t="s">
        <v>2380</v>
      </c>
      <c r="E814" t="s">
        <v>2380</v>
      </c>
      <c r="F814" t="s">
        <v>2380</v>
      </c>
      <c r="G814" t="s">
        <v>2381</v>
      </c>
      <c r="H814">
        <v>0</v>
      </c>
      <c r="I814" t="s">
        <v>2380</v>
      </c>
      <c r="J814" t="s">
        <v>2380</v>
      </c>
      <c r="K814" t="str">
        <f t="shared" si="23"/>
        <v>Healthy Weight</v>
      </c>
      <c r="L814" t="str">
        <f t="shared" si="24"/>
        <v>Diabetes</v>
      </c>
      <c r="M814" t="s">
        <v>10506</v>
      </c>
    </row>
    <row r="815" spans="1:13" x14ac:dyDescent="0.25">
      <c r="A815" t="s">
        <v>1557</v>
      </c>
      <c r="B815">
        <v>38.380000000000003</v>
      </c>
      <c r="C815">
        <v>8.26</v>
      </c>
      <c r="D815" t="s">
        <v>2382</v>
      </c>
      <c r="E815" t="s">
        <v>2380</v>
      </c>
      <c r="F815" t="s">
        <v>2380</v>
      </c>
      <c r="G815">
        <v>2</v>
      </c>
      <c r="H815">
        <v>2</v>
      </c>
      <c r="I815" t="s">
        <v>2380</v>
      </c>
      <c r="J815" t="s">
        <v>2380</v>
      </c>
      <c r="K815" t="str">
        <f t="shared" si="23"/>
        <v>Obesity</v>
      </c>
      <c r="L815" t="str">
        <f t="shared" si="24"/>
        <v>Diabetes</v>
      </c>
      <c r="M815" t="s">
        <v>10506</v>
      </c>
    </row>
    <row r="816" spans="1:13" x14ac:dyDescent="0.25">
      <c r="A816" t="s">
        <v>1556</v>
      </c>
      <c r="B816">
        <v>33.659999999999997</v>
      </c>
      <c r="C816">
        <v>5.42</v>
      </c>
      <c r="D816" t="s">
        <v>2382</v>
      </c>
      <c r="E816" t="s">
        <v>2380</v>
      </c>
      <c r="F816" t="s">
        <v>2380</v>
      </c>
      <c r="G816">
        <v>2</v>
      </c>
      <c r="H816">
        <v>2</v>
      </c>
      <c r="I816" t="s">
        <v>2380</v>
      </c>
      <c r="J816" t="s">
        <v>2380</v>
      </c>
      <c r="K816" t="str">
        <f t="shared" si="23"/>
        <v>Obesity</v>
      </c>
      <c r="L816" t="str">
        <f t="shared" si="24"/>
        <v>Normal</v>
      </c>
      <c r="M816" t="s">
        <v>10507</v>
      </c>
    </row>
    <row r="817" spans="1:13" x14ac:dyDescent="0.25">
      <c r="A817" t="s">
        <v>1555</v>
      </c>
      <c r="B817">
        <v>31.79</v>
      </c>
      <c r="C817">
        <v>11.33</v>
      </c>
      <c r="D817" t="s">
        <v>2382</v>
      </c>
      <c r="E817" t="s">
        <v>2380</v>
      </c>
      <c r="F817" t="s">
        <v>2383</v>
      </c>
      <c r="G817">
        <v>1</v>
      </c>
      <c r="H817">
        <v>1</v>
      </c>
      <c r="I817" t="s">
        <v>2380</v>
      </c>
      <c r="J817" t="s">
        <v>2380</v>
      </c>
      <c r="K817" t="str">
        <f t="shared" si="23"/>
        <v>Obesity</v>
      </c>
      <c r="L817" t="str">
        <f t="shared" si="24"/>
        <v>Diabetes</v>
      </c>
      <c r="M817" t="s">
        <v>10506</v>
      </c>
    </row>
    <row r="818" spans="1:13" x14ac:dyDescent="0.25">
      <c r="A818" t="s">
        <v>1554</v>
      </c>
      <c r="B818">
        <v>29.7</v>
      </c>
      <c r="C818">
        <v>7.69</v>
      </c>
      <c r="D818" t="s">
        <v>2382</v>
      </c>
      <c r="E818" t="s">
        <v>2380</v>
      </c>
      <c r="F818" t="s">
        <v>2383</v>
      </c>
      <c r="G818">
        <v>1</v>
      </c>
      <c r="H818">
        <v>1</v>
      </c>
      <c r="I818" t="s">
        <v>2380</v>
      </c>
      <c r="J818" t="s">
        <v>2380</v>
      </c>
      <c r="K818" t="str">
        <f t="shared" si="23"/>
        <v>Overweight</v>
      </c>
      <c r="L818" t="str">
        <f t="shared" si="24"/>
        <v>Diabetes</v>
      </c>
      <c r="M818" t="s">
        <v>10506</v>
      </c>
    </row>
    <row r="819" spans="1:13" x14ac:dyDescent="0.25">
      <c r="A819" t="s">
        <v>1553</v>
      </c>
      <c r="B819">
        <v>25.46</v>
      </c>
      <c r="C819">
        <v>8.77</v>
      </c>
      <c r="D819" t="s">
        <v>2382</v>
      </c>
      <c r="E819" t="s">
        <v>2380</v>
      </c>
      <c r="F819" t="s">
        <v>2383</v>
      </c>
      <c r="G819">
        <v>1</v>
      </c>
      <c r="H819">
        <v>1</v>
      </c>
      <c r="I819" t="s">
        <v>2380</v>
      </c>
      <c r="J819" t="s">
        <v>2380</v>
      </c>
      <c r="K819" t="str">
        <f t="shared" si="23"/>
        <v>Overweight</v>
      </c>
      <c r="L819" t="str">
        <f t="shared" si="24"/>
        <v>Diabetes</v>
      </c>
      <c r="M819" t="s">
        <v>10506</v>
      </c>
    </row>
    <row r="820" spans="1:13" x14ac:dyDescent="0.25">
      <c r="A820" t="s">
        <v>1552</v>
      </c>
      <c r="B820">
        <v>39.14</v>
      </c>
      <c r="C820">
        <v>4.91</v>
      </c>
      <c r="D820" t="s">
        <v>2380</v>
      </c>
      <c r="E820" t="s">
        <v>2382</v>
      </c>
      <c r="F820" t="s">
        <v>2380</v>
      </c>
      <c r="G820">
        <v>1</v>
      </c>
      <c r="H820">
        <v>1</v>
      </c>
      <c r="I820" t="s">
        <v>2380</v>
      </c>
      <c r="J820" t="s">
        <v>2380</v>
      </c>
      <c r="K820" t="str">
        <f t="shared" si="23"/>
        <v>Obesity</v>
      </c>
      <c r="L820" t="str">
        <f t="shared" si="24"/>
        <v>Normal</v>
      </c>
      <c r="M820" t="s">
        <v>10507</v>
      </c>
    </row>
    <row r="821" spans="1:13" x14ac:dyDescent="0.25">
      <c r="A821" t="s">
        <v>1551</v>
      </c>
      <c r="B821">
        <v>41.2</v>
      </c>
      <c r="C821">
        <v>4.95</v>
      </c>
      <c r="D821" t="s">
        <v>2380</v>
      </c>
      <c r="E821" t="s">
        <v>2380</v>
      </c>
      <c r="F821" t="s">
        <v>2380</v>
      </c>
      <c r="G821">
        <v>1</v>
      </c>
      <c r="H821">
        <v>1</v>
      </c>
      <c r="I821" t="s">
        <v>2380</v>
      </c>
      <c r="J821" t="s">
        <v>2380</v>
      </c>
      <c r="K821" t="str">
        <f t="shared" si="23"/>
        <v>Obesity</v>
      </c>
      <c r="L821" t="str">
        <f t="shared" si="24"/>
        <v>Normal</v>
      </c>
      <c r="M821" t="s">
        <v>10507</v>
      </c>
    </row>
    <row r="822" spans="1:13" x14ac:dyDescent="0.25">
      <c r="A822" t="s">
        <v>1550</v>
      </c>
      <c r="B822">
        <v>28.81</v>
      </c>
      <c r="C822">
        <v>10.8</v>
      </c>
      <c r="D822" t="s">
        <v>2382</v>
      </c>
      <c r="E822" t="s">
        <v>2380</v>
      </c>
      <c r="F822" t="s">
        <v>2383</v>
      </c>
      <c r="G822">
        <v>1</v>
      </c>
      <c r="H822">
        <v>1</v>
      </c>
      <c r="I822" t="s">
        <v>2380</v>
      </c>
      <c r="J822" t="s">
        <v>2380</v>
      </c>
      <c r="K822" t="str">
        <f t="shared" si="23"/>
        <v>Overweight</v>
      </c>
      <c r="L822" t="str">
        <f t="shared" si="24"/>
        <v>Diabetes</v>
      </c>
      <c r="M822" t="s">
        <v>10506</v>
      </c>
    </row>
    <row r="823" spans="1:13" x14ac:dyDescent="0.25">
      <c r="A823" t="s">
        <v>1549</v>
      </c>
      <c r="B823">
        <v>37.409999999999997</v>
      </c>
      <c r="C823">
        <v>7.21</v>
      </c>
      <c r="D823" t="s">
        <v>2380</v>
      </c>
      <c r="E823" t="s">
        <v>2380</v>
      </c>
      <c r="F823" t="s">
        <v>2380</v>
      </c>
      <c r="G823">
        <v>2</v>
      </c>
      <c r="H823">
        <v>2</v>
      </c>
      <c r="I823" t="s">
        <v>2380</v>
      </c>
      <c r="J823" t="s">
        <v>2380</v>
      </c>
      <c r="K823" t="str">
        <f t="shared" si="23"/>
        <v>Obesity</v>
      </c>
      <c r="L823" t="str">
        <f t="shared" si="24"/>
        <v>Diabetes</v>
      </c>
      <c r="M823" t="s">
        <v>10506</v>
      </c>
    </row>
    <row r="824" spans="1:13" x14ac:dyDescent="0.25">
      <c r="A824" t="s">
        <v>1548</v>
      </c>
      <c r="B824">
        <v>52.54</v>
      </c>
      <c r="C824">
        <v>5.12</v>
      </c>
      <c r="D824" t="s">
        <v>2380</v>
      </c>
      <c r="E824" t="s">
        <v>2380</v>
      </c>
      <c r="F824" t="s">
        <v>2383</v>
      </c>
      <c r="G824">
        <v>1</v>
      </c>
      <c r="H824">
        <v>1</v>
      </c>
      <c r="I824" t="s">
        <v>2380</v>
      </c>
      <c r="J824" t="s">
        <v>2380</v>
      </c>
      <c r="K824" t="str">
        <f t="shared" si="23"/>
        <v>Obesity</v>
      </c>
      <c r="L824" t="str">
        <f t="shared" si="24"/>
        <v>Normal</v>
      </c>
      <c r="M824" t="s">
        <v>10507</v>
      </c>
    </row>
    <row r="825" spans="1:13" x14ac:dyDescent="0.25">
      <c r="A825" t="s">
        <v>1547</v>
      </c>
      <c r="B825">
        <v>17.29</v>
      </c>
      <c r="C825">
        <v>4.62</v>
      </c>
      <c r="D825" t="s">
        <v>2380</v>
      </c>
      <c r="E825" t="s">
        <v>2382</v>
      </c>
      <c r="F825" t="s">
        <v>2380</v>
      </c>
      <c r="G825">
        <v>1</v>
      </c>
      <c r="H825">
        <v>1</v>
      </c>
      <c r="I825" t="s">
        <v>2382</v>
      </c>
      <c r="J825" t="s">
        <v>2382</v>
      </c>
      <c r="K825" t="str">
        <f t="shared" si="23"/>
        <v>Underweight</v>
      </c>
      <c r="L825" t="str">
        <f t="shared" si="24"/>
        <v>Normal</v>
      </c>
      <c r="M825" t="s">
        <v>10507</v>
      </c>
    </row>
    <row r="826" spans="1:13" x14ac:dyDescent="0.25">
      <c r="A826" t="s">
        <v>1546</v>
      </c>
      <c r="B826">
        <v>31.74</v>
      </c>
      <c r="C826">
        <v>7.68</v>
      </c>
      <c r="D826" t="s">
        <v>2382</v>
      </c>
      <c r="E826" t="s">
        <v>2380</v>
      </c>
      <c r="F826" t="s">
        <v>2380</v>
      </c>
      <c r="G826" t="s">
        <v>2381</v>
      </c>
      <c r="H826">
        <v>0</v>
      </c>
      <c r="I826" t="s">
        <v>2380</v>
      </c>
      <c r="J826" t="s">
        <v>2380</v>
      </c>
      <c r="K826" t="str">
        <f t="shared" si="23"/>
        <v>Obesity</v>
      </c>
      <c r="L826" t="str">
        <f t="shared" si="24"/>
        <v>Diabetes</v>
      </c>
      <c r="M826" t="s">
        <v>10506</v>
      </c>
    </row>
    <row r="827" spans="1:13" x14ac:dyDescent="0.25">
      <c r="A827" t="s">
        <v>1545</v>
      </c>
      <c r="B827">
        <v>26.504999999999999</v>
      </c>
      <c r="C827">
        <v>6.79</v>
      </c>
      <c r="D827" t="s">
        <v>2382</v>
      </c>
      <c r="E827" t="s">
        <v>2380</v>
      </c>
      <c r="F827" t="s">
        <v>2383</v>
      </c>
      <c r="G827">
        <v>1</v>
      </c>
      <c r="H827">
        <v>1</v>
      </c>
      <c r="I827" t="s">
        <v>2380</v>
      </c>
      <c r="J827" t="s">
        <v>2380</v>
      </c>
      <c r="K827" t="str">
        <f t="shared" si="23"/>
        <v>Overweight</v>
      </c>
      <c r="L827" t="str">
        <f t="shared" si="24"/>
        <v>Diabetes</v>
      </c>
      <c r="M827" t="s">
        <v>10506</v>
      </c>
    </row>
    <row r="828" spans="1:13" x14ac:dyDescent="0.25">
      <c r="A828" t="s">
        <v>1544</v>
      </c>
      <c r="B828">
        <v>36.479999999999997</v>
      </c>
      <c r="C828">
        <v>11.09</v>
      </c>
      <c r="D828" t="s">
        <v>2380</v>
      </c>
      <c r="E828" t="s">
        <v>2380</v>
      </c>
      <c r="F828" t="s">
        <v>2380</v>
      </c>
      <c r="G828" t="s">
        <v>2381</v>
      </c>
      <c r="H828">
        <v>0</v>
      </c>
      <c r="I828" t="s">
        <v>2380</v>
      </c>
      <c r="J828" t="s">
        <v>2380</v>
      </c>
      <c r="K828" t="str">
        <f t="shared" si="23"/>
        <v>Obesity</v>
      </c>
      <c r="L828" t="str">
        <f t="shared" si="24"/>
        <v>Diabetes</v>
      </c>
      <c r="M828" t="s">
        <v>10506</v>
      </c>
    </row>
    <row r="829" spans="1:13" x14ac:dyDescent="0.25">
      <c r="A829" t="s">
        <v>1543</v>
      </c>
      <c r="B829">
        <v>39.159999999999997</v>
      </c>
      <c r="C829">
        <v>5.24</v>
      </c>
      <c r="D829" t="s">
        <v>2382</v>
      </c>
      <c r="E829" t="s">
        <v>2380</v>
      </c>
      <c r="F829" t="s">
        <v>2383</v>
      </c>
      <c r="G829">
        <v>1</v>
      </c>
      <c r="H829">
        <v>1</v>
      </c>
      <c r="I829" t="s">
        <v>2380</v>
      </c>
      <c r="J829" t="s">
        <v>2380</v>
      </c>
      <c r="K829" t="str">
        <f t="shared" si="23"/>
        <v>Obesity</v>
      </c>
      <c r="L829" t="str">
        <f t="shared" si="24"/>
        <v>Normal</v>
      </c>
      <c r="M829" t="s">
        <v>10507</v>
      </c>
    </row>
    <row r="830" spans="1:13" x14ac:dyDescent="0.25">
      <c r="A830" t="s">
        <v>1542</v>
      </c>
      <c r="B830">
        <v>28.22</v>
      </c>
      <c r="C830">
        <v>7.51</v>
      </c>
      <c r="D830" t="s">
        <v>2382</v>
      </c>
      <c r="E830" t="s">
        <v>2380</v>
      </c>
      <c r="F830" t="s">
        <v>2383</v>
      </c>
      <c r="G830">
        <v>1</v>
      </c>
      <c r="H830">
        <v>1</v>
      </c>
      <c r="I830" t="s">
        <v>2380</v>
      </c>
      <c r="J830" t="s">
        <v>2380</v>
      </c>
      <c r="K830" t="str">
        <f t="shared" si="23"/>
        <v>Overweight</v>
      </c>
      <c r="L830" t="str">
        <f t="shared" si="24"/>
        <v>Diabetes</v>
      </c>
      <c r="M830" t="s">
        <v>10506</v>
      </c>
    </row>
    <row r="831" spans="1:13" x14ac:dyDescent="0.25">
      <c r="A831" t="s">
        <v>1541</v>
      </c>
      <c r="B831">
        <v>35</v>
      </c>
      <c r="C831">
        <v>4.13</v>
      </c>
      <c r="D831" t="s">
        <v>2380</v>
      </c>
      <c r="E831" t="s">
        <v>2380</v>
      </c>
      <c r="F831" t="s">
        <v>2380</v>
      </c>
      <c r="G831">
        <v>2</v>
      </c>
      <c r="H831">
        <v>2</v>
      </c>
      <c r="I831" t="s">
        <v>2380</v>
      </c>
      <c r="J831" t="s">
        <v>2380</v>
      </c>
      <c r="K831" t="str">
        <f t="shared" si="23"/>
        <v>Obesity</v>
      </c>
      <c r="L831" t="str">
        <f t="shared" si="24"/>
        <v>Normal</v>
      </c>
      <c r="M831" t="s">
        <v>10507</v>
      </c>
    </row>
    <row r="832" spans="1:13" x14ac:dyDescent="0.25">
      <c r="A832" t="s">
        <v>1540</v>
      </c>
      <c r="B832">
        <v>36.24</v>
      </c>
      <c r="C832">
        <v>8.3800000000000008</v>
      </c>
      <c r="D832" t="s">
        <v>2382</v>
      </c>
      <c r="E832" t="s">
        <v>2380</v>
      </c>
      <c r="F832" t="s">
        <v>2380</v>
      </c>
      <c r="G832">
        <v>1</v>
      </c>
      <c r="H832">
        <v>1</v>
      </c>
      <c r="I832" t="s">
        <v>2380</v>
      </c>
      <c r="J832" t="s">
        <v>2380</v>
      </c>
      <c r="K832" t="str">
        <f t="shared" si="23"/>
        <v>Obesity</v>
      </c>
      <c r="L832" t="str">
        <f t="shared" si="24"/>
        <v>Diabetes</v>
      </c>
      <c r="M832" t="s">
        <v>10506</v>
      </c>
    </row>
    <row r="833" spans="1:13" x14ac:dyDescent="0.25">
      <c r="A833" t="s">
        <v>1539</v>
      </c>
      <c r="B833">
        <v>36.954999999999998</v>
      </c>
      <c r="C833">
        <v>8.07</v>
      </c>
      <c r="D833" t="s">
        <v>2380</v>
      </c>
      <c r="E833" t="s">
        <v>2380</v>
      </c>
      <c r="F833" t="s">
        <v>2380</v>
      </c>
      <c r="G833" t="s">
        <v>2381</v>
      </c>
      <c r="H833">
        <v>0</v>
      </c>
      <c r="I833" t="s">
        <v>2380</v>
      </c>
      <c r="J833" t="s">
        <v>2380</v>
      </c>
      <c r="K833" t="str">
        <f t="shared" si="23"/>
        <v>Obesity</v>
      </c>
      <c r="L833" t="str">
        <f t="shared" si="24"/>
        <v>Diabetes</v>
      </c>
      <c r="M833" t="s">
        <v>10506</v>
      </c>
    </row>
    <row r="834" spans="1:13" x14ac:dyDescent="0.25">
      <c r="A834" t="s">
        <v>1538</v>
      </c>
      <c r="B834">
        <v>29.64</v>
      </c>
      <c r="C834">
        <v>8.9499999999999993</v>
      </c>
      <c r="D834" t="s">
        <v>2380</v>
      </c>
      <c r="E834" t="s">
        <v>2380</v>
      </c>
      <c r="F834" t="s">
        <v>2380</v>
      </c>
      <c r="G834" t="s">
        <v>2381</v>
      </c>
      <c r="H834">
        <v>0</v>
      </c>
      <c r="I834" t="s">
        <v>2380</v>
      </c>
      <c r="J834" t="s">
        <v>2380</v>
      </c>
      <c r="K834" t="str">
        <f t="shared" si="23"/>
        <v>Overweight</v>
      </c>
      <c r="L834" t="str">
        <f t="shared" si="24"/>
        <v>Diabetes</v>
      </c>
      <c r="M834" t="s">
        <v>10506</v>
      </c>
    </row>
    <row r="835" spans="1:13" x14ac:dyDescent="0.25">
      <c r="A835" t="s">
        <v>1537</v>
      </c>
      <c r="B835">
        <v>42.74</v>
      </c>
      <c r="C835">
        <v>6.31</v>
      </c>
      <c r="D835" t="s">
        <v>2382</v>
      </c>
      <c r="E835" t="s">
        <v>2380</v>
      </c>
      <c r="F835" t="s">
        <v>2380</v>
      </c>
      <c r="G835">
        <v>1</v>
      </c>
      <c r="H835">
        <v>1</v>
      </c>
      <c r="I835" t="s">
        <v>2380</v>
      </c>
      <c r="J835" t="s">
        <v>2380</v>
      </c>
      <c r="K835" t="str">
        <f t="shared" ref="K835:K898" si="25">IF(B835&lt;18.5, "Underweight", IF(B835&lt;=24.9, "Healthy Weight", IF(B835&lt;=29.9, "Overweight", "Obesity")))</f>
        <v>Obesity</v>
      </c>
      <c r="L835" t="str">
        <f t="shared" ref="L835:L898" si="26">IF(C835 &lt; 5.7, "Normal", IF(C835 &lt; 6.4, "Prediabetes", "Diabetes"))</f>
        <v>Prediabetes</v>
      </c>
      <c r="M835" t="s">
        <v>10508</v>
      </c>
    </row>
    <row r="836" spans="1:13" x14ac:dyDescent="0.25">
      <c r="A836" t="s">
        <v>1536</v>
      </c>
      <c r="B836">
        <v>36.130000000000003</v>
      </c>
      <c r="C836">
        <v>7.19</v>
      </c>
      <c r="D836" t="s">
        <v>2382</v>
      </c>
      <c r="E836" t="s">
        <v>2380</v>
      </c>
      <c r="F836" t="s">
        <v>2380</v>
      </c>
      <c r="G836">
        <v>2</v>
      </c>
      <c r="H836">
        <v>2</v>
      </c>
      <c r="I836" t="s">
        <v>2380</v>
      </c>
      <c r="J836" t="s">
        <v>2380</v>
      </c>
      <c r="K836" t="str">
        <f t="shared" si="25"/>
        <v>Obesity</v>
      </c>
      <c r="L836" t="str">
        <f t="shared" si="26"/>
        <v>Diabetes</v>
      </c>
      <c r="M836" t="s">
        <v>10506</v>
      </c>
    </row>
    <row r="837" spans="1:13" x14ac:dyDescent="0.25">
      <c r="A837" t="s">
        <v>1535</v>
      </c>
      <c r="B837">
        <v>31.55</v>
      </c>
      <c r="C837">
        <v>6.11</v>
      </c>
      <c r="D837" t="s">
        <v>2382</v>
      </c>
      <c r="E837" t="s">
        <v>2380</v>
      </c>
      <c r="F837" t="s">
        <v>2380</v>
      </c>
      <c r="G837">
        <v>1</v>
      </c>
      <c r="H837">
        <v>1</v>
      </c>
      <c r="I837" t="s">
        <v>2380</v>
      </c>
      <c r="J837" t="s">
        <v>2380</v>
      </c>
      <c r="K837" t="str">
        <f t="shared" si="25"/>
        <v>Obesity</v>
      </c>
      <c r="L837" t="str">
        <f t="shared" si="26"/>
        <v>Prediabetes</v>
      </c>
      <c r="M837" t="s">
        <v>10508</v>
      </c>
    </row>
    <row r="838" spans="1:13" x14ac:dyDescent="0.25">
      <c r="A838" t="s">
        <v>1534</v>
      </c>
      <c r="B838">
        <v>52.75</v>
      </c>
      <c r="C838">
        <v>6.02</v>
      </c>
      <c r="D838" t="s">
        <v>2380</v>
      </c>
      <c r="E838" t="s">
        <v>2380</v>
      </c>
      <c r="F838" t="s">
        <v>2380</v>
      </c>
      <c r="G838">
        <v>1</v>
      </c>
      <c r="H838">
        <v>1</v>
      </c>
      <c r="I838" t="s">
        <v>2380</v>
      </c>
      <c r="J838" t="s">
        <v>2380</v>
      </c>
      <c r="K838" t="str">
        <f t="shared" si="25"/>
        <v>Obesity</v>
      </c>
      <c r="L838" t="str">
        <f t="shared" si="26"/>
        <v>Prediabetes</v>
      </c>
      <c r="M838" t="s">
        <v>10508</v>
      </c>
    </row>
    <row r="839" spans="1:13" x14ac:dyDescent="0.25">
      <c r="A839" t="s">
        <v>1533</v>
      </c>
      <c r="B839">
        <v>36.67</v>
      </c>
      <c r="C839">
        <v>11.86</v>
      </c>
      <c r="D839" t="s">
        <v>2380</v>
      </c>
      <c r="E839" t="s">
        <v>2380</v>
      </c>
      <c r="F839" t="s">
        <v>2380</v>
      </c>
      <c r="G839" t="s">
        <v>2381</v>
      </c>
      <c r="H839">
        <v>0</v>
      </c>
      <c r="I839" t="s">
        <v>2380</v>
      </c>
      <c r="J839" t="s">
        <v>2380</v>
      </c>
      <c r="K839" t="str">
        <f t="shared" si="25"/>
        <v>Obesity</v>
      </c>
      <c r="L839" t="str">
        <f t="shared" si="26"/>
        <v>Diabetes</v>
      </c>
      <c r="M839" t="s">
        <v>10506</v>
      </c>
    </row>
    <row r="840" spans="1:13" x14ac:dyDescent="0.25">
      <c r="A840" t="s">
        <v>1532</v>
      </c>
      <c r="B840">
        <v>38.06</v>
      </c>
      <c r="C840">
        <v>8.25</v>
      </c>
      <c r="D840" t="s">
        <v>2380</v>
      </c>
      <c r="E840" t="s">
        <v>2380</v>
      </c>
      <c r="F840" t="s">
        <v>2380</v>
      </c>
      <c r="G840" t="s">
        <v>2381</v>
      </c>
      <c r="H840">
        <v>0</v>
      </c>
      <c r="I840" t="s">
        <v>2380</v>
      </c>
      <c r="J840" t="s">
        <v>2380</v>
      </c>
      <c r="K840" t="str">
        <f t="shared" si="25"/>
        <v>Obesity</v>
      </c>
      <c r="L840" t="str">
        <f t="shared" si="26"/>
        <v>Diabetes</v>
      </c>
      <c r="M840" t="s">
        <v>10506</v>
      </c>
    </row>
    <row r="841" spans="1:13" x14ac:dyDescent="0.25">
      <c r="A841" t="s">
        <v>1531</v>
      </c>
      <c r="B841">
        <v>38</v>
      </c>
      <c r="C841">
        <v>8.1300000000000008</v>
      </c>
      <c r="D841" t="s">
        <v>2380</v>
      </c>
      <c r="E841" t="s">
        <v>2380</v>
      </c>
      <c r="F841" t="s">
        <v>2380</v>
      </c>
      <c r="G841" t="s">
        <v>2381</v>
      </c>
      <c r="H841">
        <v>0</v>
      </c>
      <c r="I841" t="s">
        <v>2380</v>
      </c>
      <c r="J841" t="s">
        <v>2380</v>
      </c>
      <c r="K841" t="str">
        <f t="shared" si="25"/>
        <v>Obesity</v>
      </c>
      <c r="L841" t="str">
        <f t="shared" si="26"/>
        <v>Diabetes</v>
      </c>
      <c r="M841" t="s">
        <v>10506</v>
      </c>
    </row>
    <row r="842" spans="1:13" x14ac:dyDescent="0.25">
      <c r="A842" t="s">
        <v>1530</v>
      </c>
      <c r="B842">
        <v>35.1</v>
      </c>
      <c r="C842">
        <v>10.1</v>
      </c>
      <c r="D842" t="s">
        <v>2380</v>
      </c>
      <c r="E842" t="s">
        <v>2380</v>
      </c>
      <c r="F842" t="s">
        <v>2380</v>
      </c>
      <c r="G842" t="s">
        <v>2381</v>
      </c>
      <c r="H842">
        <v>0</v>
      </c>
      <c r="I842" t="s">
        <v>2380</v>
      </c>
      <c r="J842" t="s">
        <v>2380</v>
      </c>
      <c r="K842" t="str">
        <f t="shared" si="25"/>
        <v>Obesity</v>
      </c>
      <c r="L842" t="str">
        <f t="shared" si="26"/>
        <v>Diabetes</v>
      </c>
      <c r="M842" t="s">
        <v>10506</v>
      </c>
    </row>
    <row r="843" spans="1:13" x14ac:dyDescent="0.25">
      <c r="A843" t="s">
        <v>1529</v>
      </c>
      <c r="B843">
        <v>33.82</v>
      </c>
      <c r="C843">
        <v>5.89</v>
      </c>
      <c r="D843" t="s">
        <v>2382</v>
      </c>
      <c r="E843" t="s">
        <v>2380</v>
      </c>
      <c r="F843" t="s">
        <v>2380</v>
      </c>
      <c r="G843">
        <v>2</v>
      </c>
      <c r="H843">
        <v>2</v>
      </c>
      <c r="I843" t="s">
        <v>2380</v>
      </c>
      <c r="J843" t="s">
        <v>2380</v>
      </c>
      <c r="K843" t="str">
        <f t="shared" si="25"/>
        <v>Obesity</v>
      </c>
      <c r="L843" t="str">
        <f t="shared" si="26"/>
        <v>Prediabetes</v>
      </c>
      <c r="M843" t="s">
        <v>10508</v>
      </c>
    </row>
    <row r="844" spans="1:13" x14ac:dyDescent="0.25">
      <c r="A844" t="s">
        <v>1528</v>
      </c>
      <c r="B844">
        <v>37.43</v>
      </c>
      <c r="C844">
        <v>4.97</v>
      </c>
      <c r="D844" t="s">
        <v>2380</v>
      </c>
      <c r="E844" t="s">
        <v>2380</v>
      </c>
      <c r="F844" t="s">
        <v>2380</v>
      </c>
      <c r="G844">
        <v>2</v>
      </c>
      <c r="H844">
        <v>2</v>
      </c>
      <c r="I844" t="s">
        <v>2380</v>
      </c>
      <c r="J844" t="s">
        <v>2380</v>
      </c>
      <c r="K844" t="str">
        <f t="shared" si="25"/>
        <v>Obesity</v>
      </c>
      <c r="L844" t="str">
        <f t="shared" si="26"/>
        <v>Normal</v>
      </c>
      <c r="M844" t="s">
        <v>10507</v>
      </c>
    </row>
    <row r="845" spans="1:13" x14ac:dyDescent="0.25">
      <c r="A845" t="s">
        <v>1527</v>
      </c>
      <c r="B845">
        <v>30.5</v>
      </c>
      <c r="C845">
        <v>9.9</v>
      </c>
      <c r="D845" t="s">
        <v>2380</v>
      </c>
      <c r="E845" t="s">
        <v>2380</v>
      </c>
      <c r="F845" t="s">
        <v>2380</v>
      </c>
      <c r="G845" t="s">
        <v>2381</v>
      </c>
      <c r="H845">
        <v>0</v>
      </c>
      <c r="I845" t="s">
        <v>2380</v>
      </c>
      <c r="J845" t="s">
        <v>2380</v>
      </c>
      <c r="K845" t="str">
        <f t="shared" si="25"/>
        <v>Obesity</v>
      </c>
      <c r="L845" t="str">
        <f t="shared" si="26"/>
        <v>Diabetes</v>
      </c>
      <c r="M845" t="s">
        <v>10506</v>
      </c>
    </row>
    <row r="846" spans="1:13" x14ac:dyDescent="0.25">
      <c r="A846" t="s">
        <v>1526</v>
      </c>
      <c r="B846">
        <v>24.53</v>
      </c>
      <c r="C846">
        <v>9.0500000000000007</v>
      </c>
      <c r="D846" t="s">
        <v>2380</v>
      </c>
      <c r="E846" t="s">
        <v>2380</v>
      </c>
      <c r="F846" t="s">
        <v>2380</v>
      </c>
      <c r="G846" t="s">
        <v>2381</v>
      </c>
      <c r="H846">
        <v>0</v>
      </c>
      <c r="I846" t="s">
        <v>2380</v>
      </c>
      <c r="J846" t="s">
        <v>2380</v>
      </c>
      <c r="K846" t="str">
        <f t="shared" si="25"/>
        <v>Healthy Weight</v>
      </c>
      <c r="L846" t="str">
        <f t="shared" si="26"/>
        <v>Diabetes</v>
      </c>
      <c r="M846" t="s">
        <v>10506</v>
      </c>
    </row>
    <row r="847" spans="1:13" x14ac:dyDescent="0.25">
      <c r="A847" t="s">
        <v>1525</v>
      </c>
      <c r="B847">
        <v>25.74</v>
      </c>
      <c r="C847">
        <v>10.93</v>
      </c>
      <c r="D847" t="s">
        <v>2380</v>
      </c>
      <c r="E847" t="s">
        <v>2380</v>
      </c>
      <c r="F847" t="s">
        <v>2380</v>
      </c>
      <c r="G847" t="s">
        <v>2381</v>
      </c>
      <c r="H847">
        <v>0</v>
      </c>
      <c r="I847" t="s">
        <v>2380</v>
      </c>
      <c r="J847" t="s">
        <v>2380</v>
      </c>
      <c r="K847" t="str">
        <f t="shared" si="25"/>
        <v>Overweight</v>
      </c>
      <c r="L847" t="str">
        <f t="shared" si="26"/>
        <v>Diabetes</v>
      </c>
      <c r="M847" t="s">
        <v>10506</v>
      </c>
    </row>
    <row r="848" spans="1:13" x14ac:dyDescent="0.25">
      <c r="A848" t="s">
        <v>1524</v>
      </c>
      <c r="B848">
        <v>34.08</v>
      </c>
      <c r="C848">
        <v>7.58</v>
      </c>
      <c r="D848" t="s">
        <v>2382</v>
      </c>
      <c r="E848" t="s">
        <v>2380</v>
      </c>
      <c r="F848" t="s">
        <v>2380</v>
      </c>
      <c r="G848">
        <v>2</v>
      </c>
      <c r="H848">
        <v>2</v>
      </c>
      <c r="I848" t="s">
        <v>2380</v>
      </c>
      <c r="J848" t="s">
        <v>2380</v>
      </c>
      <c r="K848" t="str">
        <f t="shared" si="25"/>
        <v>Obesity</v>
      </c>
      <c r="L848" t="str">
        <f t="shared" si="26"/>
        <v>Diabetes</v>
      </c>
      <c r="M848" t="s">
        <v>10506</v>
      </c>
    </row>
    <row r="849" spans="1:13" x14ac:dyDescent="0.25">
      <c r="A849" t="s">
        <v>1523</v>
      </c>
      <c r="B849">
        <v>31.35</v>
      </c>
      <c r="C849">
        <v>11</v>
      </c>
      <c r="D849" t="s">
        <v>2382</v>
      </c>
      <c r="E849" t="s">
        <v>2380</v>
      </c>
      <c r="F849" t="s">
        <v>2383</v>
      </c>
      <c r="G849">
        <v>1</v>
      </c>
      <c r="H849">
        <v>1</v>
      </c>
      <c r="I849" t="s">
        <v>2380</v>
      </c>
      <c r="J849" t="s">
        <v>2380</v>
      </c>
      <c r="K849" t="str">
        <f t="shared" si="25"/>
        <v>Obesity</v>
      </c>
      <c r="L849" t="str">
        <f t="shared" si="26"/>
        <v>Diabetes</v>
      </c>
      <c r="M849" t="s">
        <v>10506</v>
      </c>
    </row>
    <row r="850" spans="1:13" x14ac:dyDescent="0.25">
      <c r="A850" t="s">
        <v>1522</v>
      </c>
      <c r="B850">
        <v>26.79</v>
      </c>
      <c r="C850">
        <v>5.0599999999999996</v>
      </c>
      <c r="D850" t="s">
        <v>2380</v>
      </c>
      <c r="E850" t="s">
        <v>2380</v>
      </c>
      <c r="F850" t="s">
        <v>2380</v>
      </c>
      <c r="G850">
        <v>1</v>
      </c>
      <c r="H850">
        <v>1</v>
      </c>
      <c r="I850" t="s">
        <v>2380</v>
      </c>
      <c r="J850" t="s">
        <v>2380</v>
      </c>
      <c r="K850" t="str">
        <f t="shared" si="25"/>
        <v>Overweight</v>
      </c>
      <c r="L850" t="str">
        <f t="shared" si="26"/>
        <v>Normal</v>
      </c>
      <c r="M850" t="s">
        <v>10507</v>
      </c>
    </row>
    <row r="851" spans="1:13" x14ac:dyDescent="0.25">
      <c r="A851" t="s">
        <v>1521</v>
      </c>
      <c r="B851">
        <v>42.78</v>
      </c>
      <c r="C851">
        <v>6.11</v>
      </c>
      <c r="D851" t="s">
        <v>2382</v>
      </c>
      <c r="E851" t="s">
        <v>2380</v>
      </c>
      <c r="F851" t="s">
        <v>2380</v>
      </c>
      <c r="G851">
        <v>1</v>
      </c>
      <c r="H851">
        <v>1</v>
      </c>
      <c r="I851" t="s">
        <v>2380</v>
      </c>
      <c r="J851" t="s">
        <v>2380</v>
      </c>
      <c r="K851" t="str">
        <f t="shared" si="25"/>
        <v>Obesity</v>
      </c>
      <c r="L851" t="str">
        <f t="shared" si="26"/>
        <v>Prediabetes</v>
      </c>
      <c r="M851" t="s">
        <v>10508</v>
      </c>
    </row>
    <row r="852" spans="1:13" x14ac:dyDescent="0.25">
      <c r="A852" t="s">
        <v>1520</v>
      </c>
      <c r="B852">
        <v>46.75</v>
      </c>
      <c r="C852">
        <v>6.66</v>
      </c>
      <c r="D852" t="s">
        <v>2382</v>
      </c>
      <c r="E852" t="s">
        <v>2380</v>
      </c>
      <c r="F852" t="s">
        <v>2380</v>
      </c>
      <c r="G852">
        <v>2</v>
      </c>
      <c r="H852">
        <v>2</v>
      </c>
      <c r="I852" t="s">
        <v>2380</v>
      </c>
      <c r="J852" t="s">
        <v>2380</v>
      </c>
      <c r="K852" t="str">
        <f t="shared" si="25"/>
        <v>Obesity</v>
      </c>
      <c r="L852" t="str">
        <f t="shared" si="26"/>
        <v>Diabetes</v>
      </c>
      <c r="M852" t="s">
        <v>10506</v>
      </c>
    </row>
    <row r="853" spans="1:13" x14ac:dyDescent="0.25">
      <c r="A853" t="s">
        <v>1519</v>
      </c>
      <c r="B853">
        <v>32.15</v>
      </c>
      <c r="C853">
        <v>4.0199999999999996</v>
      </c>
      <c r="D853" t="s">
        <v>2382</v>
      </c>
      <c r="E853" t="s">
        <v>2380</v>
      </c>
      <c r="F853" t="s">
        <v>2383</v>
      </c>
      <c r="G853">
        <v>1</v>
      </c>
      <c r="H853">
        <v>1</v>
      </c>
      <c r="I853" t="s">
        <v>2380</v>
      </c>
      <c r="J853" t="s">
        <v>2380</v>
      </c>
      <c r="K853" t="str">
        <f t="shared" si="25"/>
        <v>Obesity</v>
      </c>
      <c r="L853" t="str">
        <f t="shared" si="26"/>
        <v>Normal</v>
      </c>
      <c r="M853" t="s">
        <v>10507</v>
      </c>
    </row>
    <row r="854" spans="1:13" x14ac:dyDescent="0.25">
      <c r="A854" t="s">
        <v>1518</v>
      </c>
      <c r="B854">
        <v>43.4</v>
      </c>
      <c r="C854">
        <v>8.81</v>
      </c>
      <c r="D854" t="s">
        <v>2382</v>
      </c>
      <c r="E854" t="s">
        <v>2380</v>
      </c>
      <c r="F854" t="s">
        <v>2380</v>
      </c>
      <c r="G854">
        <v>2</v>
      </c>
      <c r="H854">
        <v>2</v>
      </c>
      <c r="I854" t="s">
        <v>2380</v>
      </c>
      <c r="J854" t="s">
        <v>2380</v>
      </c>
      <c r="K854" t="str">
        <f t="shared" si="25"/>
        <v>Obesity</v>
      </c>
      <c r="L854" t="str">
        <f t="shared" si="26"/>
        <v>Diabetes</v>
      </c>
      <c r="M854" t="s">
        <v>10506</v>
      </c>
    </row>
    <row r="855" spans="1:13" x14ac:dyDescent="0.25">
      <c r="A855" t="s">
        <v>1517</v>
      </c>
      <c r="B855">
        <v>31.57</v>
      </c>
      <c r="C855">
        <v>7.92</v>
      </c>
      <c r="D855" t="s">
        <v>2382</v>
      </c>
      <c r="E855" t="s">
        <v>2380</v>
      </c>
      <c r="F855" t="s">
        <v>2380</v>
      </c>
      <c r="G855">
        <v>2</v>
      </c>
      <c r="H855">
        <v>2</v>
      </c>
      <c r="I855" t="s">
        <v>2380</v>
      </c>
      <c r="J855" t="s">
        <v>2380</v>
      </c>
      <c r="K855" t="str">
        <f t="shared" si="25"/>
        <v>Obesity</v>
      </c>
      <c r="L855" t="str">
        <f t="shared" si="26"/>
        <v>Diabetes</v>
      </c>
      <c r="M855" t="s">
        <v>10506</v>
      </c>
    </row>
    <row r="856" spans="1:13" x14ac:dyDescent="0.25">
      <c r="A856" t="s">
        <v>1516</v>
      </c>
      <c r="B856">
        <v>24.32</v>
      </c>
      <c r="C856">
        <v>7.48</v>
      </c>
      <c r="D856" t="s">
        <v>2380</v>
      </c>
      <c r="E856" t="s">
        <v>2380</v>
      </c>
      <c r="F856" t="s">
        <v>2380</v>
      </c>
      <c r="G856" t="s">
        <v>2381</v>
      </c>
      <c r="H856">
        <v>0</v>
      </c>
      <c r="I856" t="s">
        <v>2380</v>
      </c>
      <c r="J856" t="s">
        <v>2380</v>
      </c>
      <c r="K856" t="str">
        <f t="shared" si="25"/>
        <v>Healthy Weight</v>
      </c>
      <c r="L856" t="str">
        <f t="shared" si="26"/>
        <v>Diabetes</v>
      </c>
      <c r="M856" t="s">
        <v>10506</v>
      </c>
    </row>
    <row r="857" spans="1:13" x14ac:dyDescent="0.25">
      <c r="A857" t="s">
        <v>1515</v>
      </c>
      <c r="B857">
        <v>31.07</v>
      </c>
      <c r="C857">
        <v>4.62</v>
      </c>
      <c r="D857" t="s">
        <v>2382</v>
      </c>
      <c r="E857" t="s">
        <v>2380</v>
      </c>
      <c r="F857" t="s">
        <v>2380</v>
      </c>
      <c r="G857">
        <v>2</v>
      </c>
      <c r="H857">
        <v>2</v>
      </c>
      <c r="I857" t="s">
        <v>2380</v>
      </c>
      <c r="J857" t="s">
        <v>2380</v>
      </c>
      <c r="K857" t="str">
        <f t="shared" si="25"/>
        <v>Obesity</v>
      </c>
      <c r="L857" t="str">
        <f t="shared" si="26"/>
        <v>Normal</v>
      </c>
      <c r="M857" t="s">
        <v>10507</v>
      </c>
    </row>
    <row r="858" spans="1:13" x14ac:dyDescent="0.25">
      <c r="A858" t="s">
        <v>1514</v>
      </c>
      <c r="B858">
        <v>35.814999999999998</v>
      </c>
      <c r="C858">
        <v>8.4700000000000006</v>
      </c>
      <c r="D858" t="s">
        <v>2380</v>
      </c>
      <c r="E858" t="s">
        <v>2380</v>
      </c>
      <c r="F858" t="s">
        <v>2380</v>
      </c>
      <c r="G858" t="s">
        <v>2381</v>
      </c>
      <c r="H858">
        <v>0</v>
      </c>
      <c r="I858" t="s">
        <v>2380</v>
      </c>
      <c r="J858" t="s">
        <v>2380</v>
      </c>
      <c r="K858" t="str">
        <f t="shared" si="25"/>
        <v>Obesity</v>
      </c>
      <c r="L858" t="str">
        <f t="shared" si="26"/>
        <v>Diabetes</v>
      </c>
      <c r="M858" t="s">
        <v>10506</v>
      </c>
    </row>
    <row r="859" spans="1:13" x14ac:dyDescent="0.25">
      <c r="A859" t="s">
        <v>1513</v>
      </c>
      <c r="B859">
        <v>40.81</v>
      </c>
      <c r="C859">
        <v>10.58</v>
      </c>
      <c r="D859" t="s">
        <v>2382</v>
      </c>
      <c r="E859" t="s">
        <v>2380</v>
      </c>
      <c r="F859" t="s">
        <v>2380</v>
      </c>
      <c r="G859" t="s">
        <v>2381</v>
      </c>
      <c r="H859">
        <v>0</v>
      </c>
      <c r="I859" t="s">
        <v>2380</v>
      </c>
      <c r="J859" t="s">
        <v>2380</v>
      </c>
      <c r="K859" t="str">
        <f t="shared" si="25"/>
        <v>Obesity</v>
      </c>
      <c r="L859" t="str">
        <f t="shared" si="26"/>
        <v>Diabetes</v>
      </c>
      <c r="M859" t="s">
        <v>10506</v>
      </c>
    </row>
    <row r="860" spans="1:13" x14ac:dyDescent="0.25">
      <c r="A860" t="s">
        <v>1512</v>
      </c>
      <c r="B860">
        <v>24.605</v>
      </c>
      <c r="C860">
        <v>7.48</v>
      </c>
      <c r="D860" t="s">
        <v>2380</v>
      </c>
      <c r="E860" t="s">
        <v>2380</v>
      </c>
      <c r="F860" t="s">
        <v>2380</v>
      </c>
      <c r="G860" t="s">
        <v>2381</v>
      </c>
      <c r="H860">
        <v>0</v>
      </c>
      <c r="I860" t="s">
        <v>2380</v>
      </c>
      <c r="J860" t="s">
        <v>2380</v>
      </c>
      <c r="K860" t="str">
        <f t="shared" si="25"/>
        <v>Healthy Weight</v>
      </c>
      <c r="L860" t="str">
        <f t="shared" si="26"/>
        <v>Diabetes</v>
      </c>
      <c r="M860" t="s">
        <v>10506</v>
      </c>
    </row>
    <row r="861" spans="1:13" x14ac:dyDescent="0.25">
      <c r="A861" t="s">
        <v>1511</v>
      </c>
      <c r="B861">
        <v>21.47</v>
      </c>
      <c r="C861">
        <v>7.82</v>
      </c>
      <c r="D861" t="s">
        <v>2380</v>
      </c>
      <c r="E861" t="s">
        <v>2380</v>
      </c>
      <c r="F861" t="s">
        <v>2380</v>
      </c>
      <c r="G861" t="s">
        <v>2381</v>
      </c>
      <c r="H861">
        <v>0</v>
      </c>
      <c r="I861" t="s">
        <v>2380</v>
      </c>
      <c r="J861" t="s">
        <v>2380</v>
      </c>
      <c r="K861" t="str">
        <f t="shared" si="25"/>
        <v>Healthy Weight</v>
      </c>
      <c r="L861" t="str">
        <f t="shared" si="26"/>
        <v>Diabetes</v>
      </c>
      <c r="M861" t="s">
        <v>10506</v>
      </c>
    </row>
    <row r="862" spans="1:13" x14ac:dyDescent="0.25">
      <c r="A862" t="s">
        <v>1510</v>
      </c>
      <c r="B862">
        <v>52.89</v>
      </c>
      <c r="C862">
        <v>4.96</v>
      </c>
      <c r="D862" t="s">
        <v>2382</v>
      </c>
      <c r="E862" t="s">
        <v>2380</v>
      </c>
      <c r="F862" t="s">
        <v>2380</v>
      </c>
      <c r="G862">
        <v>1</v>
      </c>
      <c r="H862">
        <v>1</v>
      </c>
      <c r="I862" t="s">
        <v>2380</v>
      </c>
      <c r="J862" t="s">
        <v>2380</v>
      </c>
      <c r="K862" t="str">
        <f t="shared" si="25"/>
        <v>Obesity</v>
      </c>
      <c r="L862" t="str">
        <f t="shared" si="26"/>
        <v>Normal</v>
      </c>
      <c r="M862" t="s">
        <v>10507</v>
      </c>
    </row>
    <row r="863" spans="1:13" x14ac:dyDescent="0.25">
      <c r="A863" t="s">
        <v>1509</v>
      </c>
      <c r="B863">
        <v>32.965000000000003</v>
      </c>
      <c r="C863">
        <v>6.15</v>
      </c>
      <c r="D863" t="s">
        <v>2382</v>
      </c>
      <c r="E863" t="s">
        <v>2380</v>
      </c>
      <c r="F863" t="s">
        <v>2380</v>
      </c>
      <c r="G863">
        <v>1</v>
      </c>
      <c r="H863">
        <v>1</v>
      </c>
      <c r="I863" t="s">
        <v>2380</v>
      </c>
      <c r="J863" t="s">
        <v>2380</v>
      </c>
      <c r="K863" t="str">
        <f t="shared" si="25"/>
        <v>Obesity</v>
      </c>
      <c r="L863" t="str">
        <f t="shared" si="26"/>
        <v>Prediabetes</v>
      </c>
      <c r="M863" t="s">
        <v>10508</v>
      </c>
    </row>
    <row r="864" spans="1:13" x14ac:dyDescent="0.25">
      <c r="A864" t="s">
        <v>1508</v>
      </c>
      <c r="B864">
        <v>36.799999999999997</v>
      </c>
      <c r="C864">
        <v>4.62</v>
      </c>
      <c r="D864" t="s">
        <v>2380</v>
      </c>
      <c r="E864" t="s">
        <v>2380</v>
      </c>
      <c r="F864" t="s">
        <v>2383</v>
      </c>
      <c r="G864">
        <v>1</v>
      </c>
      <c r="H864">
        <v>1</v>
      </c>
      <c r="I864" t="s">
        <v>2380</v>
      </c>
      <c r="J864" t="s">
        <v>2380</v>
      </c>
      <c r="K864" t="str">
        <f t="shared" si="25"/>
        <v>Obesity</v>
      </c>
      <c r="L864" t="str">
        <f t="shared" si="26"/>
        <v>Normal</v>
      </c>
      <c r="M864" t="s">
        <v>10507</v>
      </c>
    </row>
    <row r="865" spans="1:13" x14ac:dyDescent="0.25">
      <c r="A865" t="s">
        <v>1507</v>
      </c>
      <c r="B865">
        <v>34.299999999999997</v>
      </c>
      <c r="C865">
        <v>4.87</v>
      </c>
      <c r="D865" t="s">
        <v>2380</v>
      </c>
      <c r="E865" t="s">
        <v>2380</v>
      </c>
      <c r="F865" t="s">
        <v>2380</v>
      </c>
      <c r="G865">
        <v>2</v>
      </c>
      <c r="H865">
        <v>2</v>
      </c>
      <c r="I865" t="s">
        <v>2380</v>
      </c>
      <c r="J865" t="s">
        <v>2380</v>
      </c>
      <c r="K865" t="str">
        <f t="shared" si="25"/>
        <v>Obesity</v>
      </c>
      <c r="L865" t="str">
        <f t="shared" si="26"/>
        <v>Normal</v>
      </c>
      <c r="M865" t="s">
        <v>10507</v>
      </c>
    </row>
    <row r="866" spans="1:13" x14ac:dyDescent="0.25">
      <c r="A866" t="s">
        <v>1506</v>
      </c>
      <c r="B866">
        <v>35.244999999999997</v>
      </c>
      <c r="C866">
        <v>4.63</v>
      </c>
      <c r="D866" t="s">
        <v>2380</v>
      </c>
      <c r="E866" t="s">
        <v>2380</v>
      </c>
      <c r="F866" t="s">
        <v>2380</v>
      </c>
      <c r="G866" t="s">
        <v>2381</v>
      </c>
      <c r="H866">
        <v>0</v>
      </c>
      <c r="I866" t="s">
        <v>2380</v>
      </c>
      <c r="J866" t="s">
        <v>2380</v>
      </c>
      <c r="K866" t="str">
        <f t="shared" si="25"/>
        <v>Obesity</v>
      </c>
      <c r="L866" t="str">
        <f t="shared" si="26"/>
        <v>Normal</v>
      </c>
      <c r="M866" t="s">
        <v>10507</v>
      </c>
    </row>
    <row r="867" spans="1:13" x14ac:dyDescent="0.25">
      <c r="A867" t="s">
        <v>1505</v>
      </c>
      <c r="B867">
        <v>26.23</v>
      </c>
      <c r="C867">
        <v>11.93</v>
      </c>
      <c r="D867" t="s">
        <v>2380</v>
      </c>
      <c r="E867" t="s">
        <v>2380</v>
      </c>
      <c r="F867" t="s">
        <v>2380</v>
      </c>
      <c r="G867" t="s">
        <v>2381</v>
      </c>
      <c r="H867">
        <v>0</v>
      </c>
      <c r="I867" t="s">
        <v>2380</v>
      </c>
      <c r="J867" t="s">
        <v>2380</v>
      </c>
      <c r="K867" t="str">
        <f t="shared" si="25"/>
        <v>Overweight</v>
      </c>
      <c r="L867" t="str">
        <f t="shared" si="26"/>
        <v>Diabetes</v>
      </c>
      <c r="M867" t="s">
        <v>10506</v>
      </c>
    </row>
    <row r="868" spans="1:13" x14ac:dyDescent="0.25">
      <c r="A868" t="s">
        <v>1504</v>
      </c>
      <c r="B868">
        <v>36.1</v>
      </c>
      <c r="C868">
        <v>5.65</v>
      </c>
      <c r="D868" t="s">
        <v>2382</v>
      </c>
      <c r="E868" t="s">
        <v>2380</v>
      </c>
      <c r="F868" t="s">
        <v>2380</v>
      </c>
      <c r="G868">
        <v>2</v>
      </c>
      <c r="H868">
        <v>2</v>
      </c>
      <c r="I868" t="s">
        <v>2380</v>
      </c>
      <c r="J868" t="s">
        <v>2380</v>
      </c>
      <c r="K868" t="str">
        <f t="shared" si="25"/>
        <v>Obesity</v>
      </c>
      <c r="L868" t="str">
        <f t="shared" si="26"/>
        <v>Normal</v>
      </c>
      <c r="M868" t="s">
        <v>10507</v>
      </c>
    </row>
    <row r="869" spans="1:13" x14ac:dyDescent="0.25">
      <c r="A869" t="s">
        <v>1503</v>
      </c>
      <c r="B869">
        <v>37.1</v>
      </c>
      <c r="C869">
        <v>11.21</v>
      </c>
      <c r="D869" t="s">
        <v>2382</v>
      </c>
      <c r="E869" t="s">
        <v>2380</v>
      </c>
      <c r="F869" t="s">
        <v>2383</v>
      </c>
      <c r="G869">
        <v>1</v>
      </c>
      <c r="H869">
        <v>1</v>
      </c>
      <c r="I869" t="s">
        <v>2380</v>
      </c>
      <c r="J869" t="s">
        <v>2380</v>
      </c>
      <c r="K869" t="str">
        <f t="shared" si="25"/>
        <v>Obesity</v>
      </c>
      <c r="L869" t="str">
        <f t="shared" si="26"/>
        <v>Diabetes</v>
      </c>
      <c r="M869" t="s">
        <v>10506</v>
      </c>
    </row>
    <row r="870" spans="1:13" x14ac:dyDescent="0.25">
      <c r="A870" t="s">
        <v>1502</v>
      </c>
      <c r="B870">
        <v>27.5</v>
      </c>
      <c r="C870">
        <v>10.62</v>
      </c>
      <c r="D870" t="s">
        <v>2382</v>
      </c>
      <c r="E870" t="s">
        <v>2380</v>
      </c>
      <c r="F870" t="s">
        <v>2383</v>
      </c>
      <c r="G870">
        <v>1</v>
      </c>
      <c r="H870">
        <v>1</v>
      </c>
      <c r="I870" t="s">
        <v>2380</v>
      </c>
      <c r="J870" t="s">
        <v>2380</v>
      </c>
      <c r="K870" t="str">
        <f t="shared" si="25"/>
        <v>Overweight</v>
      </c>
      <c r="L870" t="str">
        <f t="shared" si="26"/>
        <v>Diabetes</v>
      </c>
      <c r="M870" t="s">
        <v>10506</v>
      </c>
    </row>
    <row r="871" spans="1:13" x14ac:dyDescent="0.25">
      <c r="A871" t="s">
        <v>1501</v>
      </c>
      <c r="B871">
        <v>24.7</v>
      </c>
      <c r="C871">
        <v>10.7</v>
      </c>
      <c r="D871" t="s">
        <v>2382</v>
      </c>
      <c r="E871" t="s">
        <v>2380</v>
      </c>
      <c r="F871" t="s">
        <v>2383</v>
      </c>
      <c r="G871">
        <v>1</v>
      </c>
      <c r="H871">
        <v>1</v>
      </c>
      <c r="I871" t="s">
        <v>2380</v>
      </c>
      <c r="J871" t="s">
        <v>2380</v>
      </c>
      <c r="K871" t="str">
        <f t="shared" si="25"/>
        <v>Healthy Weight</v>
      </c>
      <c r="L871" t="str">
        <f t="shared" si="26"/>
        <v>Diabetes</v>
      </c>
      <c r="M871" t="s">
        <v>10506</v>
      </c>
    </row>
    <row r="872" spans="1:13" x14ac:dyDescent="0.25">
      <c r="A872" t="s">
        <v>1500</v>
      </c>
      <c r="B872">
        <v>26.78</v>
      </c>
      <c r="C872">
        <v>10.02</v>
      </c>
      <c r="D872" t="s">
        <v>2382</v>
      </c>
      <c r="E872" t="s">
        <v>2380</v>
      </c>
      <c r="F872" t="s">
        <v>2383</v>
      </c>
      <c r="G872">
        <v>1</v>
      </c>
      <c r="H872">
        <v>1</v>
      </c>
      <c r="I872" t="s">
        <v>2380</v>
      </c>
      <c r="J872" t="s">
        <v>2380</v>
      </c>
      <c r="K872" t="str">
        <f t="shared" si="25"/>
        <v>Overweight</v>
      </c>
      <c r="L872" t="str">
        <f t="shared" si="26"/>
        <v>Diabetes</v>
      </c>
      <c r="M872" t="s">
        <v>10506</v>
      </c>
    </row>
    <row r="873" spans="1:13" x14ac:dyDescent="0.25">
      <c r="A873" t="s">
        <v>1499</v>
      </c>
      <c r="B873">
        <v>45.8</v>
      </c>
      <c r="C873">
        <v>4.8499999999999996</v>
      </c>
      <c r="D873" t="s">
        <v>2380</v>
      </c>
      <c r="E873" t="s">
        <v>2380</v>
      </c>
      <c r="F873" t="s">
        <v>2380</v>
      </c>
      <c r="G873" t="s">
        <v>2381</v>
      </c>
      <c r="H873">
        <v>0</v>
      </c>
      <c r="I873" t="s">
        <v>2380</v>
      </c>
      <c r="J873" t="s">
        <v>2380</v>
      </c>
      <c r="K873" t="str">
        <f t="shared" si="25"/>
        <v>Obesity</v>
      </c>
      <c r="L873" t="str">
        <f t="shared" si="26"/>
        <v>Normal</v>
      </c>
      <c r="M873" t="s">
        <v>10507</v>
      </c>
    </row>
    <row r="874" spans="1:13" x14ac:dyDescent="0.25">
      <c r="A874" t="s">
        <v>1498</v>
      </c>
      <c r="B874">
        <v>29</v>
      </c>
      <c r="C874">
        <v>4.3899999999999997</v>
      </c>
      <c r="D874" t="s">
        <v>2382</v>
      </c>
      <c r="E874" t="s">
        <v>2380</v>
      </c>
      <c r="F874" t="s">
        <v>2380</v>
      </c>
      <c r="G874">
        <v>2</v>
      </c>
      <c r="H874">
        <v>2</v>
      </c>
      <c r="I874" t="s">
        <v>2380</v>
      </c>
      <c r="J874" t="s">
        <v>2380</v>
      </c>
      <c r="K874" t="str">
        <f t="shared" si="25"/>
        <v>Overweight</v>
      </c>
      <c r="L874" t="str">
        <f t="shared" si="26"/>
        <v>Normal</v>
      </c>
      <c r="M874" t="s">
        <v>10507</v>
      </c>
    </row>
    <row r="875" spans="1:13" x14ac:dyDescent="0.25">
      <c r="A875" t="s">
        <v>1497</v>
      </c>
      <c r="B875">
        <v>33.534999999999997</v>
      </c>
      <c r="C875">
        <v>8.24</v>
      </c>
      <c r="D875" t="s">
        <v>2382</v>
      </c>
      <c r="E875" t="s">
        <v>2380</v>
      </c>
      <c r="F875" t="s">
        <v>2380</v>
      </c>
      <c r="G875" t="s">
        <v>2381</v>
      </c>
      <c r="H875">
        <v>0</v>
      </c>
      <c r="I875" t="s">
        <v>2380</v>
      </c>
      <c r="J875" t="s">
        <v>2380</v>
      </c>
      <c r="K875" t="str">
        <f t="shared" si="25"/>
        <v>Obesity</v>
      </c>
      <c r="L875" t="str">
        <f t="shared" si="26"/>
        <v>Diabetes</v>
      </c>
      <c r="M875" t="s">
        <v>10506</v>
      </c>
    </row>
    <row r="876" spans="1:13" x14ac:dyDescent="0.25">
      <c r="A876" t="s">
        <v>1496</v>
      </c>
      <c r="B876">
        <v>32.774999999999999</v>
      </c>
      <c r="C876">
        <v>9.77</v>
      </c>
      <c r="D876" t="s">
        <v>2382</v>
      </c>
      <c r="E876" t="s">
        <v>2380</v>
      </c>
      <c r="F876" t="s">
        <v>2380</v>
      </c>
      <c r="G876" t="s">
        <v>2381</v>
      </c>
      <c r="H876">
        <v>0</v>
      </c>
      <c r="I876" t="s">
        <v>2380</v>
      </c>
      <c r="J876" t="s">
        <v>2380</v>
      </c>
      <c r="K876" t="str">
        <f t="shared" si="25"/>
        <v>Obesity</v>
      </c>
      <c r="L876" t="str">
        <f t="shared" si="26"/>
        <v>Diabetes</v>
      </c>
      <c r="M876" t="s">
        <v>10506</v>
      </c>
    </row>
    <row r="877" spans="1:13" x14ac:dyDescent="0.25">
      <c r="A877" t="s">
        <v>1495</v>
      </c>
      <c r="B877">
        <v>37.51</v>
      </c>
      <c r="C877">
        <v>5.5</v>
      </c>
      <c r="D877" t="s">
        <v>2382</v>
      </c>
      <c r="E877" t="s">
        <v>2380</v>
      </c>
      <c r="F877" t="s">
        <v>2380</v>
      </c>
      <c r="G877">
        <v>2</v>
      </c>
      <c r="H877">
        <v>2</v>
      </c>
      <c r="I877" t="s">
        <v>2380</v>
      </c>
      <c r="J877" t="s">
        <v>2380</v>
      </c>
      <c r="K877" t="str">
        <f t="shared" si="25"/>
        <v>Obesity</v>
      </c>
      <c r="L877" t="str">
        <f t="shared" si="26"/>
        <v>Normal</v>
      </c>
      <c r="M877" t="s">
        <v>10507</v>
      </c>
    </row>
    <row r="878" spans="1:13" x14ac:dyDescent="0.25">
      <c r="A878" t="s">
        <v>1494</v>
      </c>
      <c r="B878">
        <v>39.86</v>
      </c>
      <c r="C878">
        <v>11.84</v>
      </c>
      <c r="D878" t="s">
        <v>2382</v>
      </c>
      <c r="E878" t="s">
        <v>2380</v>
      </c>
      <c r="F878" t="s">
        <v>2380</v>
      </c>
      <c r="G878">
        <v>1</v>
      </c>
      <c r="H878">
        <v>1</v>
      </c>
      <c r="I878" t="s">
        <v>2380</v>
      </c>
      <c r="J878" t="s">
        <v>2380</v>
      </c>
      <c r="K878" t="str">
        <f t="shared" si="25"/>
        <v>Obesity</v>
      </c>
      <c r="L878" t="str">
        <f t="shared" si="26"/>
        <v>Diabetes</v>
      </c>
      <c r="M878" t="s">
        <v>10506</v>
      </c>
    </row>
    <row r="879" spans="1:13" x14ac:dyDescent="0.25">
      <c r="A879" t="s">
        <v>1493</v>
      </c>
      <c r="B879">
        <v>42.13</v>
      </c>
      <c r="C879">
        <v>4.66</v>
      </c>
      <c r="D879" t="s">
        <v>2380</v>
      </c>
      <c r="E879" t="s">
        <v>2380</v>
      </c>
      <c r="F879" t="s">
        <v>2380</v>
      </c>
      <c r="G879" t="s">
        <v>2381</v>
      </c>
      <c r="H879">
        <v>0</v>
      </c>
      <c r="I879" t="s">
        <v>2380</v>
      </c>
      <c r="J879" t="s">
        <v>2380</v>
      </c>
      <c r="K879" t="str">
        <f t="shared" si="25"/>
        <v>Obesity</v>
      </c>
      <c r="L879" t="str">
        <f t="shared" si="26"/>
        <v>Normal</v>
      </c>
      <c r="M879" t="s">
        <v>10507</v>
      </c>
    </row>
    <row r="880" spans="1:13" x14ac:dyDescent="0.25">
      <c r="A880" t="s">
        <v>1492</v>
      </c>
      <c r="B880">
        <v>35.99</v>
      </c>
      <c r="C880">
        <v>11.11</v>
      </c>
      <c r="D880" t="s">
        <v>2380</v>
      </c>
      <c r="E880" t="s">
        <v>2380</v>
      </c>
      <c r="F880" t="s">
        <v>2380</v>
      </c>
      <c r="G880" t="s">
        <v>2381</v>
      </c>
      <c r="H880">
        <v>0</v>
      </c>
      <c r="I880" t="s">
        <v>2380</v>
      </c>
      <c r="J880" t="s">
        <v>2380</v>
      </c>
      <c r="K880" t="str">
        <f t="shared" si="25"/>
        <v>Obesity</v>
      </c>
      <c r="L880" t="str">
        <f t="shared" si="26"/>
        <v>Diabetes</v>
      </c>
      <c r="M880" t="s">
        <v>10506</v>
      </c>
    </row>
    <row r="881" spans="1:13" x14ac:dyDescent="0.25">
      <c r="A881" t="s">
        <v>1491</v>
      </c>
      <c r="B881">
        <v>35.200000000000003</v>
      </c>
      <c r="C881">
        <v>7.72</v>
      </c>
      <c r="D881" t="s">
        <v>2382</v>
      </c>
      <c r="E881" t="s">
        <v>2380</v>
      </c>
      <c r="F881" t="s">
        <v>2383</v>
      </c>
      <c r="G881">
        <v>1</v>
      </c>
      <c r="H881">
        <v>1</v>
      </c>
      <c r="I881" t="s">
        <v>2380</v>
      </c>
      <c r="J881" t="s">
        <v>2380</v>
      </c>
      <c r="K881" t="str">
        <f t="shared" si="25"/>
        <v>Obesity</v>
      </c>
      <c r="L881" t="str">
        <f t="shared" si="26"/>
        <v>Diabetes</v>
      </c>
      <c r="M881" t="s">
        <v>10506</v>
      </c>
    </row>
    <row r="882" spans="1:13" x14ac:dyDescent="0.25">
      <c r="A882" t="s">
        <v>1490</v>
      </c>
      <c r="B882">
        <v>29.91</v>
      </c>
      <c r="C882">
        <v>5.55</v>
      </c>
      <c r="D882" t="s">
        <v>2382</v>
      </c>
      <c r="E882" t="s">
        <v>2380</v>
      </c>
      <c r="F882" t="s">
        <v>2380</v>
      </c>
      <c r="G882">
        <v>2</v>
      </c>
      <c r="H882">
        <v>2</v>
      </c>
      <c r="I882" t="s">
        <v>2380</v>
      </c>
      <c r="J882" t="s">
        <v>2380</v>
      </c>
      <c r="K882" t="str">
        <f t="shared" si="25"/>
        <v>Obesity</v>
      </c>
      <c r="L882" t="str">
        <f t="shared" si="26"/>
        <v>Normal</v>
      </c>
      <c r="M882" t="s">
        <v>10507</v>
      </c>
    </row>
    <row r="883" spans="1:13" x14ac:dyDescent="0.25">
      <c r="A883" t="s">
        <v>1489</v>
      </c>
      <c r="B883">
        <v>36.479999999999997</v>
      </c>
      <c r="C883">
        <v>5.05</v>
      </c>
      <c r="D883" t="s">
        <v>2382</v>
      </c>
      <c r="E883" t="s">
        <v>2380</v>
      </c>
      <c r="F883" t="s">
        <v>2380</v>
      </c>
      <c r="G883">
        <v>1</v>
      </c>
      <c r="H883">
        <v>1</v>
      </c>
      <c r="I883" t="s">
        <v>2380</v>
      </c>
      <c r="J883" t="s">
        <v>2380</v>
      </c>
      <c r="K883" t="str">
        <f t="shared" si="25"/>
        <v>Obesity</v>
      </c>
      <c r="L883" t="str">
        <f t="shared" si="26"/>
        <v>Normal</v>
      </c>
      <c r="M883" t="s">
        <v>10507</v>
      </c>
    </row>
    <row r="884" spans="1:13" x14ac:dyDescent="0.25">
      <c r="A884" t="s">
        <v>1488</v>
      </c>
      <c r="B884">
        <v>27.5</v>
      </c>
      <c r="C884">
        <v>8.69</v>
      </c>
      <c r="D884" t="s">
        <v>2382</v>
      </c>
      <c r="E884" t="s">
        <v>2380</v>
      </c>
      <c r="F884" t="s">
        <v>2383</v>
      </c>
      <c r="G884">
        <v>1</v>
      </c>
      <c r="H884">
        <v>1</v>
      </c>
      <c r="I884" t="s">
        <v>2380</v>
      </c>
      <c r="J884" t="s">
        <v>2380</v>
      </c>
      <c r="K884" t="str">
        <f t="shared" si="25"/>
        <v>Overweight</v>
      </c>
      <c r="L884" t="str">
        <f t="shared" si="26"/>
        <v>Diabetes</v>
      </c>
      <c r="M884" t="s">
        <v>10506</v>
      </c>
    </row>
    <row r="885" spans="1:13" x14ac:dyDescent="0.25">
      <c r="A885" t="s">
        <v>1487</v>
      </c>
      <c r="B885">
        <v>33.44</v>
      </c>
      <c r="C885">
        <v>5.9</v>
      </c>
      <c r="D885" t="s">
        <v>2382</v>
      </c>
      <c r="E885" t="s">
        <v>2380</v>
      </c>
      <c r="F885" t="s">
        <v>2380</v>
      </c>
      <c r="G885">
        <v>1</v>
      </c>
      <c r="H885">
        <v>1</v>
      </c>
      <c r="I885" t="s">
        <v>2380</v>
      </c>
      <c r="J885" t="s">
        <v>2380</v>
      </c>
      <c r="K885" t="str">
        <f t="shared" si="25"/>
        <v>Obesity</v>
      </c>
      <c r="L885" t="str">
        <f t="shared" si="26"/>
        <v>Prediabetes</v>
      </c>
      <c r="M885" t="s">
        <v>10508</v>
      </c>
    </row>
    <row r="886" spans="1:13" x14ac:dyDescent="0.25">
      <c r="A886" t="s">
        <v>1486</v>
      </c>
      <c r="B886">
        <v>28.215</v>
      </c>
      <c r="C886">
        <v>6.29</v>
      </c>
      <c r="D886" t="s">
        <v>2382</v>
      </c>
      <c r="E886" t="s">
        <v>2380</v>
      </c>
      <c r="F886" t="s">
        <v>2380</v>
      </c>
      <c r="G886">
        <v>1</v>
      </c>
      <c r="H886">
        <v>1</v>
      </c>
      <c r="I886" t="s">
        <v>2380</v>
      </c>
      <c r="J886" t="s">
        <v>2380</v>
      </c>
      <c r="K886" t="str">
        <f t="shared" si="25"/>
        <v>Overweight</v>
      </c>
      <c r="L886" t="str">
        <f t="shared" si="26"/>
        <v>Prediabetes</v>
      </c>
      <c r="M886" t="s">
        <v>10508</v>
      </c>
    </row>
    <row r="887" spans="1:13" x14ac:dyDescent="0.25">
      <c r="A887" t="s">
        <v>1485</v>
      </c>
      <c r="B887">
        <v>27.17</v>
      </c>
      <c r="C887">
        <v>5.84</v>
      </c>
      <c r="D887" t="s">
        <v>2382</v>
      </c>
      <c r="E887" t="s">
        <v>2380</v>
      </c>
      <c r="F887" t="s">
        <v>2380</v>
      </c>
      <c r="G887">
        <v>1</v>
      </c>
      <c r="H887">
        <v>1</v>
      </c>
      <c r="I887" t="s">
        <v>2380</v>
      </c>
      <c r="J887" t="s">
        <v>2380</v>
      </c>
      <c r="K887" t="str">
        <f t="shared" si="25"/>
        <v>Overweight</v>
      </c>
      <c r="L887" t="str">
        <f t="shared" si="26"/>
        <v>Prediabetes</v>
      </c>
      <c r="M887" t="s">
        <v>10508</v>
      </c>
    </row>
    <row r="888" spans="1:13" x14ac:dyDescent="0.25">
      <c r="A888" t="s">
        <v>1484</v>
      </c>
      <c r="B888">
        <v>35.380000000000003</v>
      </c>
      <c r="C888">
        <v>6.12</v>
      </c>
      <c r="D888" t="s">
        <v>2380</v>
      </c>
      <c r="E888" t="s">
        <v>2380</v>
      </c>
      <c r="F888" t="s">
        <v>2380</v>
      </c>
      <c r="G888" t="s">
        <v>2381</v>
      </c>
      <c r="H888">
        <v>0</v>
      </c>
      <c r="I888" t="s">
        <v>2380</v>
      </c>
      <c r="J888" t="s">
        <v>2380</v>
      </c>
      <c r="K888" t="str">
        <f t="shared" si="25"/>
        <v>Obesity</v>
      </c>
      <c r="L888" t="str">
        <f t="shared" si="26"/>
        <v>Prediabetes</v>
      </c>
      <c r="M888" t="s">
        <v>10508</v>
      </c>
    </row>
    <row r="889" spans="1:13" x14ac:dyDescent="0.25">
      <c r="A889" t="s">
        <v>1483</v>
      </c>
      <c r="B889">
        <v>43.48</v>
      </c>
      <c r="C889">
        <v>6.24</v>
      </c>
      <c r="D889" t="s">
        <v>2380</v>
      </c>
      <c r="E889" t="s">
        <v>2380</v>
      </c>
      <c r="F889" t="s">
        <v>2380</v>
      </c>
      <c r="G889" t="s">
        <v>2381</v>
      </c>
      <c r="H889">
        <v>0</v>
      </c>
      <c r="I889" t="s">
        <v>2380</v>
      </c>
      <c r="J889" t="s">
        <v>2380</v>
      </c>
      <c r="K889" t="str">
        <f t="shared" si="25"/>
        <v>Obesity</v>
      </c>
      <c r="L889" t="str">
        <f t="shared" si="26"/>
        <v>Prediabetes</v>
      </c>
      <c r="M889" t="s">
        <v>10508</v>
      </c>
    </row>
    <row r="890" spans="1:13" x14ac:dyDescent="0.25">
      <c r="A890" t="s">
        <v>1482</v>
      </c>
      <c r="B890">
        <v>41.73</v>
      </c>
      <c r="C890">
        <v>6.25</v>
      </c>
      <c r="D890" t="s">
        <v>2380</v>
      </c>
      <c r="E890" t="s">
        <v>2380</v>
      </c>
      <c r="F890" t="s">
        <v>2380</v>
      </c>
      <c r="G890">
        <v>1</v>
      </c>
      <c r="H890">
        <v>1</v>
      </c>
      <c r="I890" t="s">
        <v>2380</v>
      </c>
      <c r="J890" t="s">
        <v>2380</v>
      </c>
      <c r="K890" t="str">
        <f t="shared" si="25"/>
        <v>Obesity</v>
      </c>
      <c r="L890" t="str">
        <f t="shared" si="26"/>
        <v>Prediabetes</v>
      </c>
      <c r="M890" t="s">
        <v>10508</v>
      </c>
    </row>
    <row r="891" spans="1:13" x14ac:dyDescent="0.25">
      <c r="A891" t="s">
        <v>1481</v>
      </c>
      <c r="B891">
        <v>28.9</v>
      </c>
      <c r="C891">
        <v>11.96</v>
      </c>
      <c r="D891" t="s">
        <v>2380</v>
      </c>
      <c r="E891" t="s">
        <v>2380</v>
      </c>
      <c r="F891" t="s">
        <v>2380</v>
      </c>
      <c r="G891" t="s">
        <v>2381</v>
      </c>
      <c r="H891">
        <v>0</v>
      </c>
      <c r="I891" t="s">
        <v>2380</v>
      </c>
      <c r="J891" t="s">
        <v>2380</v>
      </c>
      <c r="K891" t="str">
        <f t="shared" si="25"/>
        <v>Overweight</v>
      </c>
      <c r="L891" t="str">
        <f t="shared" si="26"/>
        <v>Diabetes</v>
      </c>
      <c r="M891" t="s">
        <v>10506</v>
      </c>
    </row>
    <row r="892" spans="1:13" x14ac:dyDescent="0.25">
      <c r="A892" t="s">
        <v>1480</v>
      </c>
      <c r="B892">
        <v>25.74</v>
      </c>
      <c r="C892">
        <v>7.69</v>
      </c>
      <c r="D892" t="s">
        <v>2380</v>
      </c>
      <c r="E892" t="s">
        <v>2380</v>
      </c>
      <c r="F892" t="s">
        <v>2380</v>
      </c>
      <c r="G892" t="s">
        <v>2381</v>
      </c>
      <c r="H892">
        <v>0</v>
      </c>
      <c r="I892" t="s">
        <v>2380</v>
      </c>
      <c r="J892" t="s">
        <v>2380</v>
      </c>
      <c r="K892" t="str">
        <f t="shared" si="25"/>
        <v>Overweight</v>
      </c>
      <c r="L892" t="str">
        <f t="shared" si="26"/>
        <v>Diabetes</v>
      </c>
      <c r="M892" t="s">
        <v>10506</v>
      </c>
    </row>
    <row r="893" spans="1:13" x14ac:dyDescent="0.25">
      <c r="A893" t="s">
        <v>1479</v>
      </c>
      <c r="B893">
        <v>36.06</v>
      </c>
      <c r="C893">
        <v>8.83</v>
      </c>
      <c r="D893" t="s">
        <v>2380</v>
      </c>
      <c r="E893" t="s">
        <v>2380</v>
      </c>
      <c r="F893" t="s">
        <v>2380</v>
      </c>
      <c r="G893" t="s">
        <v>2381</v>
      </c>
      <c r="H893">
        <v>0</v>
      </c>
      <c r="I893" t="s">
        <v>2380</v>
      </c>
      <c r="J893" t="s">
        <v>2380</v>
      </c>
      <c r="K893" t="str">
        <f t="shared" si="25"/>
        <v>Obesity</v>
      </c>
      <c r="L893" t="str">
        <f t="shared" si="26"/>
        <v>Diabetes</v>
      </c>
      <c r="M893" t="s">
        <v>10506</v>
      </c>
    </row>
    <row r="894" spans="1:13" x14ac:dyDescent="0.25">
      <c r="A894" t="s">
        <v>1478</v>
      </c>
      <c r="B894">
        <v>43.28</v>
      </c>
      <c r="C894">
        <v>4.41</v>
      </c>
      <c r="D894" t="s">
        <v>2380</v>
      </c>
      <c r="E894" t="s">
        <v>2380</v>
      </c>
      <c r="F894" t="s">
        <v>2380</v>
      </c>
      <c r="G894" t="s">
        <v>2381</v>
      </c>
      <c r="H894">
        <v>0</v>
      </c>
      <c r="I894" t="s">
        <v>2380</v>
      </c>
      <c r="J894" t="s">
        <v>2380</v>
      </c>
      <c r="K894" t="str">
        <f t="shared" si="25"/>
        <v>Obesity</v>
      </c>
      <c r="L894" t="str">
        <f t="shared" si="26"/>
        <v>Normal</v>
      </c>
      <c r="M894" t="s">
        <v>10507</v>
      </c>
    </row>
    <row r="895" spans="1:13" x14ac:dyDescent="0.25">
      <c r="A895" t="s">
        <v>1477</v>
      </c>
      <c r="B895">
        <v>28.785</v>
      </c>
      <c r="C895">
        <v>9.1</v>
      </c>
      <c r="D895" t="s">
        <v>2382</v>
      </c>
      <c r="E895" t="s">
        <v>2380</v>
      </c>
      <c r="F895" t="s">
        <v>2383</v>
      </c>
      <c r="G895">
        <v>1</v>
      </c>
      <c r="H895">
        <v>1</v>
      </c>
      <c r="I895" t="s">
        <v>2380</v>
      </c>
      <c r="J895" t="s">
        <v>2380</v>
      </c>
      <c r="K895" t="str">
        <f t="shared" si="25"/>
        <v>Overweight</v>
      </c>
      <c r="L895" t="str">
        <f t="shared" si="26"/>
        <v>Diabetes</v>
      </c>
      <c r="M895" t="s">
        <v>10506</v>
      </c>
    </row>
    <row r="896" spans="1:13" x14ac:dyDescent="0.25">
      <c r="A896" t="s">
        <v>1476</v>
      </c>
      <c r="B896">
        <v>25.46</v>
      </c>
      <c r="C896">
        <v>11.52</v>
      </c>
      <c r="D896" t="s">
        <v>2382</v>
      </c>
      <c r="E896" t="s">
        <v>2380</v>
      </c>
      <c r="F896" t="s">
        <v>2383</v>
      </c>
      <c r="G896">
        <v>1</v>
      </c>
      <c r="H896">
        <v>1</v>
      </c>
      <c r="I896" t="s">
        <v>2380</v>
      </c>
      <c r="J896" t="s">
        <v>2380</v>
      </c>
      <c r="K896" t="str">
        <f t="shared" si="25"/>
        <v>Overweight</v>
      </c>
      <c r="L896" t="str">
        <f t="shared" si="26"/>
        <v>Diabetes</v>
      </c>
      <c r="M896" t="s">
        <v>10506</v>
      </c>
    </row>
    <row r="897" spans="1:13" x14ac:dyDescent="0.25">
      <c r="A897" t="s">
        <v>1475</v>
      </c>
      <c r="B897">
        <v>30.8</v>
      </c>
      <c r="C897">
        <v>10.95</v>
      </c>
      <c r="D897" t="s">
        <v>2380</v>
      </c>
      <c r="E897" t="s">
        <v>2380</v>
      </c>
      <c r="F897" t="s">
        <v>2380</v>
      </c>
      <c r="G897" t="s">
        <v>2381</v>
      </c>
      <c r="H897">
        <v>0</v>
      </c>
      <c r="I897" t="s">
        <v>2380</v>
      </c>
      <c r="J897" t="s">
        <v>2380</v>
      </c>
      <c r="K897" t="str">
        <f t="shared" si="25"/>
        <v>Obesity</v>
      </c>
      <c r="L897" t="str">
        <f t="shared" si="26"/>
        <v>Diabetes</v>
      </c>
      <c r="M897" t="s">
        <v>10506</v>
      </c>
    </row>
    <row r="898" spans="1:13" x14ac:dyDescent="0.25">
      <c r="A898" t="s">
        <v>1474</v>
      </c>
      <c r="B898">
        <v>28.88</v>
      </c>
      <c r="C898">
        <v>11.5</v>
      </c>
      <c r="D898" t="s">
        <v>2380</v>
      </c>
      <c r="E898" t="s">
        <v>2380</v>
      </c>
      <c r="F898" t="s">
        <v>2380</v>
      </c>
      <c r="G898" t="s">
        <v>2381</v>
      </c>
      <c r="H898">
        <v>0</v>
      </c>
      <c r="I898" t="s">
        <v>2380</v>
      </c>
      <c r="J898" t="s">
        <v>2380</v>
      </c>
      <c r="K898" t="str">
        <f t="shared" si="25"/>
        <v>Overweight</v>
      </c>
      <c r="L898" t="str">
        <f t="shared" si="26"/>
        <v>Diabetes</v>
      </c>
      <c r="M898" t="s">
        <v>10506</v>
      </c>
    </row>
    <row r="899" spans="1:13" x14ac:dyDescent="0.25">
      <c r="A899" t="s">
        <v>1473</v>
      </c>
      <c r="B899">
        <v>23</v>
      </c>
      <c r="C899">
        <v>9.8800000000000008</v>
      </c>
      <c r="D899" t="s">
        <v>2380</v>
      </c>
      <c r="E899" t="s">
        <v>2380</v>
      </c>
      <c r="F899" t="s">
        <v>2380</v>
      </c>
      <c r="G899" t="s">
        <v>2381</v>
      </c>
      <c r="H899">
        <v>0</v>
      </c>
      <c r="I899" t="s">
        <v>2380</v>
      </c>
      <c r="J899" t="s">
        <v>2380</v>
      </c>
      <c r="K899" t="str">
        <f t="shared" ref="K899:K962" si="27">IF(B899&lt;18.5, "Underweight", IF(B899&lt;=24.9, "Healthy Weight", IF(B899&lt;=29.9, "Overweight", "Obesity")))</f>
        <v>Healthy Weight</v>
      </c>
      <c r="L899" t="str">
        <f t="shared" ref="L899:L962" si="28">IF(C899 &lt; 5.7, "Normal", IF(C899 &lt; 6.4, "Prediabetes", "Diabetes"))</f>
        <v>Diabetes</v>
      </c>
      <c r="M899" t="s">
        <v>10506</v>
      </c>
    </row>
    <row r="900" spans="1:13" x14ac:dyDescent="0.25">
      <c r="A900" t="s">
        <v>1472</v>
      </c>
      <c r="B900">
        <v>38.25</v>
      </c>
      <c r="C900">
        <v>6.2</v>
      </c>
      <c r="D900" t="s">
        <v>2380</v>
      </c>
      <c r="E900" t="s">
        <v>2380</v>
      </c>
      <c r="F900" t="s">
        <v>2380</v>
      </c>
      <c r="G900">
        <v>1</v>
      </c>
      <c r="H900">
        <v>1</v>
      </c>
      <c r="I900" t="s">
        <v>2380</v>
      </c>
      <c r="J900" t="s">
        <v>2380</v>
      </c>
      <c r="K900" t="str">
        <f t="shared" si="27"/>
        <v>Obesity</v>
      </c>
      <c r="L900" t="str">
        <f t="shared" si="28"/>
        <v>Prediabetes</v>
      </c>
      <c r="M900" t="s">
        <v>10508</v>
      </c>
    </row>
    <row r="901" spans="1:13" x14ac:dyDescent="0.25">
      <c r="A901" t="s">
        <v>1471</v>
      </c>
      <c r="B901">
        <v>39.25</v>
      </c>
      <c r="C901">
        <v>8.41</v>
      </c>
      <c r="D901" t="s">
        <v>2382</v>
      </c>
      <c r="E901" t="s">
        <v>2380</v>
      </c>
      <c r="F901" t="s">
        <v>2380</v>
      </c>
      <c r="G901">
        <v>1</v>
      </c>
      <c r="H901">
        <v>1</v>
      </c>
      <c r="I901" t="s">
        <v>2380</v>
      </c>
      <c r="J901" t="s">
        <v>2380</v>
      </c>
      <c r="K901" t="str">
        <f t="shared" si="27"/>
        <v>Obesity</v>
      </c>
      <c r="L901" t="str">
        <f t="shared" si="28"/>
        <v>Diabetes</v>
      </c>
      <c r="M901" t="s">
        <v>10506</v>
      </c>
    </row>
    <row r="902" spans="1:13" x14ac:dyDescent="0.25">
      <c r="A902" t="s">
        <v>1470</v>
      </c>
      <c r="B902">
        <v>26.6</v>
      </c>
      <c r="C902">
        <v>5.07</v>
      </c>
      <c r="D902" t="s">
        <v>2382</v>
      </c>
      <c r="E902" t="s">
        <v>2380</v>
      </c>
      <c r="F902" t="s">
        <v>2380</v>
      </c>
      <c r="G902">
        <v>2</v>
      </c>
      <c r="H902">
        <v>2</v>
      </c>
      <c r="I902" t="s">
        <v>2380</v>
      </c>
      <c r="J902" t="s">
        <v>2380</v>
      </c>
      <c r="K902" t="str">
        <f t="shared" si="27"/>
        <v>Overweight</v>
      </c>
      <c r="L902" t="str">
        <f t="shared" si="28"/>
        <v>Normal</v>
      </c>
      <c r="M902" t="s">
        <v>10507</v>
      </c>
    </row>
    <row r="903" spans="1:13" x14ac:dyDescent="0.25">
      <c r="A903" t="s">
        <v>1469</v>
      </c>
      <c r="B903">
        <v>35.700000000000003</v>
      </c>
      <c r="C903">
        <v>4.0599999999999996</v>
      </c>
      <c r="D903" t="s">
        <v>2380</v>
      </c>
      <c r="E903" t="s">
        <v>2380</v>
      </c>
      <c r="F903" t="s">
        <v>2383</v>
      </c>
      <c r="G903">
        <v>1</v>
      </c>
      <c r="H903">
        <v>1</v>
      </c>
      <c r="I903" t="s">
        <v>2380</v>
      </c>
      <c r="J903" t="s">
        <v>2380</v>
      </c>
      <c r="K903" t="str">
        <f t="shared" si="27"/>
        <v>Obesity</v>
      </c>
      <c r="L903" t="str">
        <f t="shared" si="28"/>
        <v>Normal</v>
      </c>
      <c r="M903" t="s">
        <v>10507</v>
      </c>
    </row>
    <row r="904" spans="1:13" x14ac:dyDescent="0.25">
      <c r="A904" t="s">
        <v>1468</v>
      </c>
      <c r="B904">
        <v>20.100000000000001</v>
      </c>
      <c r="C904">
        <v>10.52</v>
      </c>
      <c r="D904" t="s">
        <v>2380</v>
      </c>
      <c r="E904" t="s">
        <v>2380</v>
      </c>
      <c r="F904" t="s">
        <v>2380</v>
      </c>
      <c r="G904" t="s">
        <v>2381</v>
      </c>
      <c r="H904">
        <v>0</v>
      </c>
      <c r="I904" t="s">
        <v>2380</v>
      </c>
      <c r="J904" t="s">
        <v>2380</v>
      </c>
      <c r="K904" t="str">
        <f t="shared" si="27"/>
        <v>Healthy Weight</v>
      </c>
      <c r="L904" t="str">
        <f t="shared" si="28"/>
        <v>Diabetes</v>
      </c>
      <c r="M904" t="s">
        <v>10506</v>
      </c>
    </row>
    <row r="905" spans="1:13" x14ac:dyDescent="0.25">
      <c r="A905" t="s">
        <v>1467</v>
      </c>
      <c r="B905">
        <v>22.23</v>
      </c>
      <c r="C905">
        <v>9.65</v>
      </c>
      <c r="D905" t="s">
        <v>2380</v>
      </c>
      <c r="E905" t="s">
        <v>2380</v>
      </c>
      <c r="F905" t="s">
        <v>2380</v>
      </c>
      <c r="G905" t="s">
        <v>2381</v>
      </c>
      <c r="H905">
        <v>0</v>
      </c>
      <c r="I905" t="s">
        <v>2380</v>
      </c>
      <c r="J905" t="s">
        <v>2380</v>
      </c>
      <c r="K905" t="str">
        <f t="shared" si="27"/>
        <v>Healthy Weight</v>
      </c>
      <c r="L905" t="str">
        <f t="shared" si="28"/>
        <v>Diabetes</v>
      </c>
      <c r="M905" t="s">
        <v>10506</v>
      </c>
    </row>
    <row r="906" spans="1:13" x14ac:dyDescent="0.25">
      <c r="A906" t="s">
        <v>1466</v>
      </c>
      <c r="B906">
        <v>36.47</v>
      </c>
      <c r="C906">
        <v>6.21</v>
      </c>
      <c r="D906" t="s">
        <v>2380</v>
      </c>
      <c r="E906" t="s">
        <v>2380</v>
      </c>
      <c r="F906" t="s">
        <v>2380</v>
      </c>
      <c r="G906" t="s">
        <v>2381</v>
      </c>
      <c r="H906">
        <v>0</v>
      </c>
      <c r="I906" t="s">
        <v>2380</v>
      </c>
      <c r="J906" t="s">
        <v>2380</v>
      </c>
      <c r="K906" t="str">
        <f t="shared" si="27"/>
        <v>Obesity</v>
      </c>
      <c r="L906" t="str">
        <f t="shared" si="28"/>
        <v>Prediabetes</v>
      </c>
      <c r="M906" t="s">
        <v>10508</v>
      </c>
    </row>
    <row r="907" spans="1:13" x14ac:dyDescent="0.25">
      <c r="A907" t="s">
        <v>1465</v>
      </c>
      <c r="B907">
        <v>49.64</v>
      </c>
      <c r="C907">
        <v>4.76</v>
      </c>
      <c r="D907" t="s">
        <v>2380</v>
      </c>
      <c r="E907" t="s">
        <v>2380</v>
      </c>
      <c r="F907" t="s">
        <v>2383</v>
      </c>
      <c r="G907">
        <v>1</v>
      </c>
      <c r="H907">
        <v>1</v>
      </c>
      <c r="I907" t="s">
        <v>2380</v>
      </c>
      <c r="J907" t="s">
        <v>2380</v>
      </c>
      <c r="K907" t="str">
        <f t="shared" si="27"/>
        <v>Obesity</v>
      </c>
      <c r="L907" t="str">
        <f t="shared" si="28"/>
        <v>Normal</v>
      </c>
      <c r="M907" t="s">
        <v>10507</v>
      </c>
    </row>
    <row r="908" spans="1:13" x14ac:dyDescent="0.25">
      <c r="A908" t="s">
        <v>1464</v>
      </c>
      <c r="B908">
        <v>36.799999999999997</v>
      </c>
      <c r="C908">
        <v>5.73</v>
      </c>
      <c r="D908" t="s">
        <v>2382</v>
      </c>
      <c r="E908" t="s">
        <v>2380</v>
      </c>
      <c r="F908" t="s">
        <v>2383</v>
      </c>
      <c r="G908">
        <v>1</v>
      </c>
      <c r="H908">
        <v>1</v>
      </c>
      <c r="I908" t="s">
        <v>2380</v>
      </c>
      <c r="J908" t="s">
        <v>2380</v>
      </c>
      <c r="K908" t="str">
        <f t="shared" si="27"/>
        <v>Obesity</v>
      </c>
      <c r="L908" t="str">
        <f t="shared" si="28"/>
        <v>Prediabetes</v>
      </c>
      <c r="M908" t="s">
        <v>10508</v>
      </c>
    </row>
    <row r="909" spans="1:13" x14ac:dyDescent="0.25">
      <c r="A909" t="s">
        <v>1463</v>
      </c>
      <c r="B909">
        <v>33.880000000000003</v>
      </c>
      <c r="C909">
        <v>10.78</v>
      </c>
      <c r="D909" t="s">
        <v>2382</v>
      </c>
      <c r="E909" t="s">
        <v>2380</v>
      </c>
      <c r="F909" t="s">
        <v>2380</v>
      </c>
      <c r="G909" t="s">
        <v>2381</v>
      </c>
      <c r="H909">
        <v>0</v>
      </c>
      <c r="I909" t="s">
        <v>2380</v>
      </c>
      <c r="J909" t="s">
        <v>2380</v>
      </c>
      <c r="K909" t="str">
        <f t="shared" si="27"/>
        <v>Obesity</v>
      </c>
      <c r="L909" t="str">
        <f t="shared" si="28"/>
        <v>Diabetes</v>
      </c>
      <c r="M909" t="s">
        <v>10506</v>
      </c>
    </row>
    <row r="910" spans="1:13" x14ac:dyDescent="0.25">
      <c r="A910" t="s">
        <v>1462</v>
      </c>
      <c r="B910">
        <v>32.01</v>
      </c>
      <c r="C910">
        <v>5.08</v>
      </c>
      <c r="D910" t="s">
        <v>2382</v>
      </c>
      <c r="E910" t="s">
        <v>2380</v>
      </c>
      <c r="F910" t="s">
        <v>2380</v>
      </c>
      <c r="G910">
        <v>1</v>
      </c>
      <c r="H910">
        <v>1</v>
      </c>
      <c r="I910" t="s">
        <v>2380</v>
      </c>
      <c r="J910" t="s">
        <v>2380</v>
      </c>
      <c r="K910" t="str">
        <f t="shared" si="27"/>
        <v>Obesity</v>
      </c>
      <c r="L910" t="str">
        <f t="shared" si="28"/>
        <v>Normal</v>
      </c>
      <c r="M910" t="s">
        <v>10507</v>
      </c>
    </row>
    <row r="911" spans="1:13" x14ac:dyDescent="0.25">
      <c r="A911" t="s">
        <v>1461</v>
      </c>
      <c r="B911">
        <v>33.630000000000003</v>
      </c>
      <c r="C911">
        <v>11.39</v>
      </c>
      <c r="D911" t="s">
        <v>2380</v>
      </c>
      <c r="E911" t="s">
        <v>2380</v>
      </c>
      <c r="F911" t="s">
        <v>2380</v>
      </c>
      <c r="G911" t="s">
        <v>2381</v>
      </c>
      <c r="H911">
        <v>0</v>
      </c>
      <c r="I911" t="s">
        <v>2380</v>
      </c>
      <c r="J911" t="s">
        <v>2380</v>
      </c>
      <c r="K911" t="str">
        <f t="shared" si="27"/>
        <v>Obesity</v>
      </c>
      <c r="L911" t="str">
        <f t="shared" si="28"/>
        <v>Diabetes</v>
      </c>
      <c r="M911" t="s">
        <v>10506</v>
      </c>
    </row>
    <row r="912" spans="1:13" x14ac:dyDescent="0.25">
      <c r="A912" t="s">
        <v>1460</v>
      </c>
      <c r="B912">
        <v>34.865000000000002</v>
      </c>
      <c r="C912">
        <v>5.35</v>
      </c>
      <c r="D912" t="s">
        <v>2382</v>
      </c>
      <c r="E912" t="s">
        <v>2380</v>
      </c>
      <c r="F912" t="s">
        <v>2380</v>
      </c>
      <c r="G912">
        <v>1</v>
      </c>
      <c r="H912">
        <v>1</v>
      </c>
      <c r="I912" t="s">
        <v>2380</v>
      </c>
      <c r="J912" t="s">
        <v>2380</v>
      </c>
      <c r="K912" t="str">
        <f t="shared" si="27"/>
        <v>Obesity</v>
      </c>
      <c r="L912" t="str">
        <f t="shared" si="28"/>
        <v>Normal</v>
      </c>
      <c r="M912" t="s">
        <v>10507</v>
      </c>
    </row>
    <row r="913" spans="1:13" x14ac:dyDescent="0.25">
      <c r="A913" t="s">
        <v>1459</v>
      </c>
      <c r="B913">
        <v>43.11</v>
      </c>
      <c r="C913">
        <v>5.6</v>
      </c>
      <c r="D913" t="s">
        <v>2380</v>
      </c>
      <c r="E913" t="s">
        <v>2380</v>
      </c>
      <c r="F913" t="s">
        <v>2380</v>
      </c>
      <c r="G913" t="s">
        <v>2381</v>
      </c>
      <c r="H913">
        <v>0</v>
      </c>
      <c r="I913" t="s">
        <v>2380</v>
      </c>
      <c r="J913" t="s">
        <v>2380</v>
      </c>
      <c r="K913" t="str">
        <f t="shared" si="27"/>
        <v>Obesity</v>
      </c>
      <c r="L913" t="str">
        <f t="shared" si="28"/>
        <v>Normal</v>
      </c>
      <c r="M913" t="s">
        <v>10507</v>
      </c>
    </row>
    <row r="914" spans="1:13" x14ac:dyDescent="0.25">
      <c r="A914" t="s">
        <v>1458</v>
      </c>
      <c r="B914">
        <v>30.305</v>
      </c>
      <c r="C914">
        <v>4.2699999999999996</v>
      </c>
      <c r="D914" t="s">
        <v>2382</v>
      </c>
      <c r="E914" t="s">
        <v>2380</v>
      </c>
      <c r="F914" t="s">
        <v>2380</v>
      </c>
      <c r="G914">
        <v>1</v>
      </c>
      <c r="H914">
        <v>1</v>
      </c>
      <c r="I914" t="s">
        <v>2380</v>
      </c>
      <c r="J914" t="s">
        <v>2380</v>
      </c>
      <c r="K914" t="str">
        <f t="shared" si="27"/>
        <v>Obesity</v>
      </c>
      <c r="L914" t="str">
        <f t="shared" si="28"/>
        <v>Normal</v>
      </c>
      <c r="M914" t="s">
        <v>10507</v>
      </c>
    </row>
    <row r="915" spans="1:13" x14ac:dyDescent="0.25">
      <c r="A915" t="s">
        <v>1457</v>
      </c>
      <c r="B915">
        <v>25.175000000000001</v>
      </c>
      <c r="C915">
        <v>5.57</v>
      </c>
      <c r="D915" t="s">
        <v>2382</v>
      </c>
      <c r="E915" t="s">
        <v>2380</v>
      </c>
      <c r="F915" t="s">
        <v>2380</v>
      </c>
      <c r="G915">
        <v>1</v>
      </c>
      <c r="H915">
        <v>1</v>
      </c>
      <c r="I915" t="s">
        <v>2380</v>
      </c>
      <c r="J915" t="s">
        <v>2380</v>
      </c>
      <c r="K915" t="str">
        <f t="shared" si="27"/>
        <v>Overweight</v>
      </c>
      <c r="L915" t="str">
        <f t="shared" si="28"/>
        <v>Normal</v>
      </c>
      <c r="M915" t="s">
        <v>10507</v>
      </c>
    </row>
    <row r="916" spans="1:13" x14ac:dyDescent="0.25">
      <c r="A916" t="s">
        <v>1456</v>
      </c>
      <c r="B916">
        <v>26.8</v>
      </c>
      <c r="C916">
        <v>5.68</v>
      </c>
      <c r="D916" t="s">
        <v>2382</v>
      </c>
      <c r="E916" t="s">
        <v>2380</v>
      </c>
      <c r="F916" t="s">
        <v>2380</v>
      </c>
      <c r="G916">
        <v>1</v>
      </c>
      <c r="H916">
        <v>1</v>
      </c>
      <c r="I916" t="s">
        <v>2380</v>
      </c>
      <c r="J916" t="s">
        <v>2380</v>
      </c>
      <c r="K916" t="str">
        <f t="shared" si="27"/>
        <v>Overweight</v>
      </c>
      <c r="L916" t="str">
        <f t="shared" si="28"/>
        <v>Normal</v>
      </c>
      <c r="M916" t="s">
        <v>10507</v>
      </c>
    </row>
    <row r="917" spans="1:13" x14ac:dyDescent="0.25">
      <c r="A917" t="s">
        <v>1455</v>
      </c>
      <c r="B917">
        <v>21.78</v>
      </c>
      <c r="C917">
        <v>5.3</v>
      </c>
      <c r="D917" t="s">
        <v>2380</v>
      </c>
      <c r="E917" t="s">
        <v>2382</v>
      </c>
      <c r="F917" t="s">
        <v>2380</v>
      </c>
      <c r="G917">
        <v>1</v>
      </c>
      <c r="H917">
        <v>1</v>
      </c>
      <c r="I917" t="s">
        <v>2380</v>
      </c>
      <c r="J917" t="s">
        <v>2380</v>
      </c>
      <c r="K917" t="str">
        <f t="shared" si="27"/>
        <v>Healthy Weight</v>
      </c>
      <c r="L917" t="str">
        <f t="shared" si="28"/>
        <v>Normal</v>
      </c>
      <c r="M917" t="s">
        <v>10507</v>
      </c>
    </row>
    <row r="918" spans="1:13" x14ac:dyDescent="0.25">
      <c r="A918" t="s">
        <v>1454</v>
      </c>
      <c r="B918">
        <v>30.14</v>
      </c>
      <c r="C918">
        <v>9.4499999999999993</v>
      </c>
      <c r="D918" t="s">
        <v>2382</v>
      </c>
      <c r="E918" t="s">
        <v>2380</v>
      </c>
      <c r="F918" t="s">
        <v>2380</v>
      </c>
      <c r="G918" t="s">
        <v>2381</v>
      </c>
      <c r="H918">
        <v>0</v>
      </c>
      <c r="I918" t="s">
        <v>2380</v>
      </c>
      <c r="J918" t="s">
        <v>2380</v>
      </c>
      <c r="K918" t="str">
        <f t="shared" si="27"/>
        <v>Obesity</v>
      </c>
      <c r="L918" t="str">
        <f t="shared" si="28"/>
        <v>Diabetes</v>
      </c>
      <c r="M918" t="s">
        <v>10506</v>
      </c>
    </row>
    <row r="919" spans="1:13" x14ac:dyDescent="0.25">
      <c r="A919" t="s">
        <v>1453</v>
      </c>
      <c r="B919">
        <v>29.7</v>
      </c>
      <c r="C919">
        <v>6.79</v>
      </c>
      <c r="D919" t="s">
        <v>2382</v>
      </c>
      <c r="E919" t="s">
        <v>2380</v>
      </c>
      <c r="F919" t="s">
        <v>2380</v>
      </c>
      <c r="G919" t="s">
        <v>2381</v>
      </c>
      <c r="H919">
        <v>0</v>
      </c>
      <c r="I919" t="s">
        <v>2380</v>
      </c>
      <c r="J919" t="s">
        <v>2380</v>
      </c>
      <c r="K919" t="str">
        <f t="shared" si="27"/>
        <v>Overweight</v>
      </c>
      <c r="L919" t="str">
        <f t="shared" si="28"/>
        <v>Diabetes</v>
      </c>
      <c r="M919" t="s">
        <v>10506</v>
      </c>
    </row>
    <row r="920" spans="1:13" x14ac:dyDescent="0.25">
      <c r="A920" t="s">
        <v>1452</v>
      </c>
      <c r="B920">
        <v>32.395000000000003</v>
      </c>
      <c r="C920">
        <v>11.1</v>
      </c>
      <c r="D920" t="s">
        <v>2382</v>
      </c>
      <c r="E920" t="s">
        <v>2380</v>
      </c>
      <c r="F920" t="s">
        <v>2380</v>
      </c>
      <c r="G920" t="s">
        <v>2381</v>
      </c>
      <c r="H920">
        <v>0</v>
      </c>
      <c r="I920" t="s">
        <v>2380</v>
      </c>
      <c r="J920" t="s">
        <v>2380</v>
      </c>
      <c r="K920" t="str">
        <f t="shared" si="27"/>
        <v>Obesity</v>
      </c>
      <c r="L920" t="str">
        <f t="shared" si="28"/>
        <v>Diabetes</v>
      </c>
      <c r="M920" t="s">
        <v>10506</v>
      </c>
    </row>
    <row r="921" spans="1:13" x14ac:dyDescent="0.25">
      <c r="A921" t="s">
        <v>1451</v>
      </c>
      <c r="B921">
        <v>36.64</v>
      </c>
      <c r="C921">
        <v>7.26</v>
      </c>
      <c r="D921" t="s">
        <v>2380</v>
      </c>
      <c r="E921" t="s">
        <v>2380</v>
      </c>
      <c r="F921" t="s">
        <v>2380</v>
      </c>
      <c r="G921" t="s">
        <v>2381</v>
      </c>
      <c r="H921">
        <v>0</v>
      </c>
      <c r="I921" t="s">
        <v>2380</v>
      </c>
      <c r="J921" t="s">
        <v>2380</v>
      </c>
      <c r="K921" t="str">
        <f t="shared" si="27"/>
        <v>Obesity</v>
      </c>
      <c r="L921" t="str">
        <f t="shared" si="28"/>
        <v>Diabetes</v>
      </c>
      <c r="M921" t="s">
        <v>10506</v>
      </c>
    </row>
    <row r="922" spans="1:13" x14ac:dyDescent="0.25">
      <c r="A922" t="s">
        <v>1450</v>
      </c>
      <c r="B922">
        <v>39.049999999999997</v>
      </c>
      <c r="C922">
        <v>5.27</v>
      </c>
      <c r="D922" t="s">
        <v>2382</v>
      </c>
      <c r="E922" t="s">
        <v>2380</v>
      </c>
      <c r="F922" t="s">
        <v>2380</v>
      </c>
      <c r="G922">
        <v>1</v>
      </c>
      <c r="H922">
        <v>1</v>
      </c>
      <c r="I922" t="s">
        <v>2380</v>
      </c>
      <c r="J922" t="s">
        <v>2380</v>
      </c>
      <c r="K922" t="str">
        <f t="shared" si="27"/>
        <v>Obesity</v>
      </c>
      <c r="L922" t="str">
        <f t="shared" si="28"/>
        <v>Normal</v>
      </c>
      <c r="M922" t="s">
        <v>10507</v>
      </c>
    </row>
    <row r="923" spans="1:13" x14ac:dyDescent="0.25">
      <c r="A923" t="s">
        <v>1449</v>
      </c>
      <c r="B923">
        <v>33.1</v>
      </c>
      <c r="C923">
        <v>5.46</v>
      </c>
      <c r="D923" t="s">
        <v>2382</v>
      </c>
      <c r="E923" t="s">
        <v>2380</v>
      </c>
      <c r="F923" t="s">
        <v>2380</v>
      </c>
      <c r="G923">
        <v>1</v>
      </c>
      <c r="H923">
        <v>1</v>
      </c>
      <c r="I923" t="s">
        <v>2380</v>
      </c>
      <c r="J923" t="s">
        <v>2380</v>
      </c>
      <c r="K923" t="str">
        <f t="shared" si="27"/>
        <v>Obesity</v>
      </c>
      <c r="L923" t="str">
        <f t="shared" si="28"/>
        <v>Normal</v>
      </c>
      <c r="M923" t="s">
        <v>10507</v>
      </c>
    </row>
    <row r="924" spans="1:13" x14ac:dyDescent="0.25">
      <c r="A924" t="s">
        <v>1448</v>
      </c>
      <c r="B924">
        <v>31.824999999999999</v>
      </c>
      <c r="C924">
        <v>8.1300000000000008</v>
      </c>
      <c r="D924" t="s">
        <v>2380</v>
      </c>
      <c r="E924" t="s">
        <v>2380</v>
      </c>
      <c r="F924" t="s">
        <v>2380</v>
      </c>
      <c r="G924" t="s">
        <v>2381</v>
      </c>
      <c r="H924">
        <v>0</v>
      </c>
      <c r="I924" t="s">
        <v>2380</v>
      </c>
      <c r="J924" t="s">
        <v>2380</v>
      </c>
      <c r="K924" t="str">
        <f t="shared" si="27"/>
        <v>Obesity</v>
      </c>
      <c r="L924" t="str">
        <f t="shared" si="28"/>
        <v>Diabetes</v>
      </c>
      <c r="M924" t="s">
        <v>10506</v>
      </c>
    </row>
    <row r="925" spans="1:13" x14ac:dyDescent="0.25">
      <c r="A925" t="s">
        <v>1447</v>
      </c>
      <c r="B925">
        <v>29</v>
      </c>
      <c r="C925">
        <v>4.25</v>
      </c>
      <c r="D925" t="s">
        <v>2382</v>
      </c>
      <c r="E925" t="s">
        <v>2380</v>
      </c>
      <c r="F925" t="s">
        <v>2380</v>
      </c>
      <c r="G925">
        <v>1</v>
      </c>
      <c r="H925">
        <v>1</v>
      </c>
      <c r="I925" t="s">
        <v>2380</v>
      </c>
      <c r="J925" t="s">
        <v>2380</v>
      </c>
      <c r="K925" t="str">
        <f t="shared" si="27"/>
        <v>Overweight</v>
      </c>
      <c r="L925" t="str">
        <f t="shared" si="28"/>
        <v>Normal</v>
      </c>
      <c r="M925" t="s">
        <v>10507</v>
      </c>
    </row>
    <row r="926" spans="1:13" x14ac:dyDescent="0.25">
      <c r="A926" t="s">
        <v>1446</v>
      </c>
      <c r="B926">
        <v>30.495000000000001</v>
      </c>
      <c r="C926">
        <v>8.68</v>
      </c>
      <c r="D926" t="s">
        <v>2380</v>
      </c>
      <c r="E926" t="s">
        <v>2380</v>
      </c>
      <c r="F926" t="s">
        <v>2380</v>
      </c>
      <c r="G926" t="s">
        <v>2381</v>
      </c>
      <c r="H926">
        <v>0</v>
      </c>
      <c r="I926" t="s">
        <v>2380</v>
      </c>
      <c r="J926" t="s">
        <v>2380</v>
      </c>
      <c r="K926" t="str">
        <f t="shared" si="27"/>
        <v>Obesity</v>
      </c>
      <c r="L926" t="str">
        <f t="shared" si="28"/>
        <v>Diabetes</v>
      </c>
      <c r="M926" t="s">
        <v>10506</v>
      </c>
    </row>
    <row r="927" spans="1:13" x14ac:dyDescent="0.25">
      <c r="A927" t="s">
        <v>1445</v>
      </c>
      <c r="B927">
        <v>25.2</v>
      </c>
      <c r="C927">
        <v>6.25</v>
      </c>
      <c r="D927" t="s">
        <v>2382</v>
      </c>
      <c r="E927" t="s">
        <v>2380</v>
      </c>
      <c r="F927" t="s">
        <v>2380</v>
      </c>
      <c r="G927">
        <v>1</v>
      </c>
      <c r="H927">
        <v>1</v>
      </c>
      <c r="I927" t="s">
        <v>2380</v>
      </c>
      <c r="J927" t="s">
        <v>2380</v>
      </c>
      <c r="K927" t="str">
        <f t="shared" si="27"/>
        <v>Overweight</v>
      </c>
      <c r="L927" t="str">
        <f t="shared" si="28"/>
        <v>Prediabetes</v>
      </c>
      <c r="M927" t="s">
        <v>10508</v>
      </c>
    </row>
    <row r="928" spans="1:13" x14ac:dyDescent="0.25">
      <c r="A928" t="s">
        <v>1444</v>
      </c>
      <c r="B928">
        <v>22.77</v>
      </c>
      <c r="C928">
        <v>4.47</v>
      </c>
      <c r="D928" t="s">
        <v>2382</v>
      </c>
      <c r="E928" t="s">
        <v>2380</v>
      </c>
      <c r="F928" t="s">
        <v>2380</v>
      </c>
      <c r="G928">
        <v>1</v>
      </c>
      <c r="H928">
        <v>1</v>
      </c>
      <c r="I928" t="s">
        <v>2380</v>
      </c>
      <c r="J928" t="s">
        <v>2380</v>
      </c>
      <c r="K928" t="str">
        <f t="shared" si="27"/>
        <v>Healthy Weight</v>
      </c>
      <c r="L928" t="str">
        <f t="shared" si="28"/>
        <v>Normal</v>
      </c>
      <c r="M928" t="s">
        <v>10507</v>
      </c>
    </row>
    <row r="929" spans="1:13" x14ac:dyDescent="0.25">
      <c r="A929" t="s">
        <v>1443</v>
      </c>
      <c r="B929">
        <v>23.18</v>
      </c>
      <c r="C929">
        <v>8.31</v>
      </c>
      <c r="D929" t="s">
        <v>2380</v>
      </c>
      <c r="E929" t="s">
        <v>2380</v>
      </c>
      <c r="F929" t="s">
        <v>2380</v>
      </c>
      <c r="G929" t="s">
        <v>2381</v>
      </c>
      <c r="H929">
        <v>0</v>
      </c>
      <c r="I929" t="s">
        <v>2380</v>
      </c>
      <c r="J929" t="s">
        <v>2380</v>
      </c>
      <c r="K929" t="str">
        <f t="shared" si="27"/>
        <v>Healthy Weight</v>
      </c>
      <c r="L929" t="str">
        <f t="shared" si="28"/>
        <v>Diabetes</v>
      </c>
      <c r="M929" t="s">
        <v>10506</v>
      </c>
    </row>
    <row r="930" spans="1:13" x14ac:dyDescent="0.25">
      <c r="A930" t="s">
        <v>1442</v>
      </c>
      <c r="B930">
        <v>35.409999999999997</v>
      </c>
      <c r="C930">
        <v>5.68</v>
      </c>
      <c r="D930" t="s">
        <v>2380</v>
      </c>
      <c r="E930" t="s">
        <v>2380</v>
      </c>
      <c r="F930" t="s">
        <v>2380</v>
      </c>
      <c r="G930" t="s">
        <v>2381</v>
      </c>
      <c r="H930">
        <v>0</v>
      </c>
      <c r="I930" t="s">
        <v>2380</v>
      </c>
      <c r="J930" t="s">
        <v>2380</v>
      </c>
      <c r="K930" t="str">
        <f t="shared" si="27"/>
        <v>Obesity</v>
      </c>
      <c r="L930" t="str">
        <f t="shared" si="28"/>
        <v>Normal</v>
      </c>
      <c r="M930" t="s">
        <v>10507</v>
      </c>
    </row>
    <row r="931" spans="1:13" x14ac:dyDescent="0.25">
      <c r="A931" t="s">
        <v>1441</v>
      </c>
      <c r="B931">
        <v>32.11</v>
      </c>
      <c r="C931">
        <v>4.75</v>
      </c>
      <c r="D931" t="s">
        <v>2382</v>
      </c>
      <c r="E931" t="s">
        <v>2380</v>
      </c>
      <c r="F931" t="s">
        <v>2380</v>
      </c>
      <c r="G931">
        <v>2</v>
      </c>
      <c r="H931">
        <v>2</v>
      </c>
      <c r="I931" t="s">
        <v>2380</v>
      </c>
      <c r="J931" t="s">
        <v>2380</v>
      </c>
      <c r="K931" t="str">
        <f t="shared" si="27"/>
        <v>Obesity</v>
      </c>
      <c r="L931" t="str">
        <f t="shared" si="28"/>
        <v>Normal</v>
      </c>
      <c r="M931" t="s">
        <v>10507</v>
      </c>
    </row>
    <row r="932" spans="1:13" x14ac:dyDescent="0.25">
      <c r="A932" t="s">
        <v>1440</v>
      </c>
      <c r="B932">
        <v>34.479999999999997</v>
      </c>
      <c r="C932">
        <v>6.31</v>
      </c>
      <c r="D932" t="s">
        <v>2380</v>
      </c>
      <c r="E932" t="s">
        <v>2380</v>
      </c>
      <c r="F932" t="s">
        <v>2383</v>
      </c>
      <c r="G932">
        <v>1</v>
      </c>
      <c r="H932">
        <v>1</v>
      </c>
      <c r="I932" t="s">
        <v>2380</v>
      </c>
      <c r="J932" t="s">
        <v>2380</v>
      </c>
      <c r="K932" t="str">
        <f t="shared" si="27"/>
        <v>Obesity</v>
      </c>
      <c r="L932" t="str">
        <f t="shared" si="28"/>
        <v>Prediabetes</v>
      </c>
      <c r="M932" t="s">
        <v>10508</v>
      </c>
    </row>
    <row r="933" spans="1:13" x14ac:dyDescent="0.25">
      <c r="A933" t="s">
        <v>1439</v>
      </c>
      <c r="B933">
        <v>34.39</v>
      </c>
      <c r="C933">
        <v>6.28</v>
      </c>
      <c r="D933" t="s">
        <v>2382</v>
      </c>
      <c r="E933" t="s">
        <v>2380</v>
      </c>
      <c r="F933" t="s">
        <v>2380</v>
      </c>
      <c r="G933">
        <v>1</v>
      </c>
      <c r="H933">
        <v>1</v>
      </c>
      <c r="I933" t="s">
        <v>2380</v>
      </c>
      <c r="J933" t="s">
        <v>2380</v>
      </c>
      <c r="K933" t="str">
        <f t="shared" si="27"/>
        <v>Obesity</v>
      </c>
      <c r="L933" t="str">
        <f t="shared" si="28"/>
        <v>Prediabetes</v>
      </c>
      <c r="M933" t="s">
        <v>10508</v>
      </c>
    </row>
    <row r="934" spans="1:13" x14ac:dyDescent="0.25">
      <c r="A934" t="s">
        <v>1438</v>
      </c>
      <c r="B934">
        <v>26.4</v>
      </c>
      <c r="C934">
        <v>9.2899999999999991</v>
      </c>
      <c r="D934" t="s">
        <v>2382</v>
      </c>
      <c r="E934" t="s">
        <v>2380</v>
      </c>
      <c r="F934" t="s">
        <v>2383</v>
      </c>
      <c r="G934">
        <v>1</v>
      </c>
      <c r="H934">
        <v>1</v>
      </c>
      <c r="I934" t="s">
        <v>2380</v>
      </c>
      <c r="J934" t="s">
        <v>2380</v>
      </c>
      <c r="K934" t="str">
        <f t="shared" si="27"/>
        <v>Overweight</v>
      </c>
      <c r="L934" t="str">
        <f t="shared" si="28"/>
        <v>Diabetes</v>
      </c>
      <c r="M934" t="s">
        <v>10506</v>
      </c>
    </row>
    <row r="935" spans="1:13" x14ac:dyDescent="0.25">
      <c r="A935" t="s">
        <v>1437</v>
      </c>
      <c r="B935">
        <v>28.1</v>
      </c>
      <c r="C935">
        <v>5.79</v>
      </c>
      <c r="D935" t="s">
        <v>2382</v>
      </c>
      <c r="E935" t="s">
        <v>2380</v>
      </c>
      <c r="F935" t="s">
        <v>2383</v>
      </c>
      <c r="G935">
        <v>1</v>
      </c>
      <c r="H935">
        <v>1</v>
      </c>
      <c r="I935" t="s">
        <v>2380</v>
      </c>
      <c r="J935" t="s">
        <v>2380</v>
      </c>
      <c r="K935" t="str">
        <f t="shared" si="27"/>
        <v>Overweight</v>
      </c>
      <c r="L935" t="str">
        <f t="shared" si="28"/>
        <v>Prediabetes</v>
      </c>
      <c r="M935" t="s">
        <v>10508</v>
      </c>
    </row>
    <row r="936" spans="1:13" x14ac:dyDescent="0.25">
      <c r="A936" t="s">
        <v>1436</v>
      </c>
      <c r="B936">
        <v>27</v>
      </c>
      <c r="C936">
        <v>4.54</v>
      </c>
      <c r="D936" t="s">
        <v>2382</v>
      </c>
      <c r="E936" t="s">
        <v>2380</v>
      </c>
      <c r="F936" t="s">
        <v>2380</v>
      </c>
      <c r="G936">
        <v>1</v>
      </c>
      <c r="H936">
        <v>1</v>
      </c>
      <c r="I936" t="s">
        <v>2380</v>
      </c>
      <c r="J936" t="s">
        <v>2380</v>
      </c>
      <c r="K936" t="str">
        <f t="shared" si="27"/>
        <v>Overweight</v>
      </c>
      <c r="L936" t="str">
        <f t="shared" si="28"/>
        <v>Normal</v>
      </c>
      <c r="M936" t="s">
        <v>10507</v>
      </c>
    </row>
    <row r="937" spans="1:13" x14ac:dyDescent="0.25">
      <c r="A937" t="s">
        <v>1435</v>
      </c>
      <c r="B937">
        <v>28.594999999999999</v>
      </c>
      <c r="C937">
        <v>4.68</v>
      </c>
      <c r="D937" t="s">
        <v>2382</v>
      </c>
      <c r="E937" t="s">
        <v>2380</v>
      </c>
      <c r="F937" t="s">
        <v>2380</v>
      </c>
      <c r="G937">
        <v>1</v>
      </c>
      <c r="H937">
        <v>1</v>
      </c>
      <c r="I937" t="s">
        <v>2380</v>
      </c>
      <c r="J937" t="s">
        <v>2380</v>
      </c>
      <c r="K937" t="str">
        <f t="shared" si="27"/>
        <v>Overweight</v>
      </c>
      <c r="L937" t="str">
        <f t="shared" si="28"/>
        <v>Normal</v>
      </c>
      <c r="M937" t="s">
        <v>10507</v>
      </c>
    </row>
    <row r="938" spans="1:13" x14ac:dyDescent="0.25">
      <c r="A938" t="s">
        <v>1434</v>
      </c>
      <c r="B938">
        <v>36.799999999999997</v>
      </c>
      <c r="C938">
        <v>5.88</v>
      </c>
      <c r="D938" t="s">
        <v>2380</v>
      </c>
      <c r="E938" t="s">
        <v>2380</v>
      </c>
      <c r="F938" t="s">
        <v>2380</v>
      </c>
      <c r="G938">
        <v>1</v>
      </c>
      <c r="H938">
        <v>1</v>
      </c>
      <c r="I938" t="s">
        <v>2380</v>
      </c>
      <c r="J938" t="s">
        <v>2380</v>
      </c>
      <c r="K938" t="str">
        <f t="shared" si="27"/>
        <v>Obesity</v>
      </c>
      <c r="L938" t="str">
        <f t="shared" si="28"/>
        <v>Prediabetes</v>
      </c>
      <c r="M938" t="s">
        <v>10508</v>
      </c>
    </row>
    <row r="939" spans="1:13" x14ac:dyDescent="0.25">
      <c r="A939" t="s">
        <v>1433</v>
      </c>
      <c r="B939">
        <v>23.75</v>
      </c>
      <c r="C939">
        <v>5.42</v>
      </c>
      <c r="D939" t="s">
        <v>2382</v>
      </c>
      <c r="E939" t="s">
        <v>2380</v>
      </c>
      <c r="F939" t="s">
        <v>2383</v>
      </c>
      <c r="G939">
        <v>1</v>
      </c>
      <c r="H939">
        <v>1</v>
      </c>
      <c r="I939" t="s">
        <v>2380</v>
      </c>
      <c r="J939" t="s">
        <v>2380</v>
      </c>
      <c r="K939" t="str">
        <f t="shared" si="27"/>
        <v>Healthy Weight</v>
      </c>
      <c r="L939" t="str">
        <f t="shared" si="28"/>
        <v>Normal</v>
      </c>
      <c r="M939" t="s">
        <v>10507</v>
      </c>
    </row>
    <row r="940" spans="1:13" x14ac:dyDescent="0.25">
      <c r="A940" t="s">
        <v>1432</v>
      </c>
      <c r="B940">
        <v>35.619999999999997</v>
      </c>
      <c r="C940">
        <v>4.16</v>
      </c>
      <c r="D940" t="s">
        <v>2380</v>
      </c>
      <c r="E940" t="s">
        <v>2380</v>
      </c>
      <c r="F940" t="s">
        <v>2380</v>
      </c>
      <c r="G940" t="s">
        <v>2381</v>
      </c>
      <c r="H940">
        <v>0</v>
      </c>
      <c r="I940" t="s">
        <v>2380</v>
      </c>
      <c r="J940" t="s">
        <v>2380</v>
      </c>
      <c r="K940" t="str">
        <f t="shared" si="27"/>
        <v>Obesity</v>
      </c>
      <c r="L940" t="str">
        <f t="shared" si="28"/>
        <v>Normal</v>
      </c>
      <c r="M940" t="s">
        <v>10507</v>
      </c>
    </row>
    <row r="941" spans="1:13" x14ac:dyDescent="0.25">
      <c r="A941" t="s">
        <v>1431</v>
      </c>
      <c r="B941">
        <v>30.69</v>
      </c>
      <c r="C941">
        <v>7.05</v>
      </c>
      <c r="D941" t="s">
        <v>2382</v>
      </c>
      <c r="E941" t="s">
        <v>2380</v>
      </c>
      <c r="F941" t="s">
        <v>2380</v>
      </c>
      <c r="G941">
        <v>2</v>
      </c>
      <c r="H941">
        <v>2</v>
      </c>
      <c r="I941" t="s">
        <v>2380</v>
      </c>
      <c r="J941" t="s">
        <v>2380</v>
      </c>
      <c r="K941" t="str">
        <f t="shared" si="27"/>
        <v>Obesity</v>
      </c>
      <c r="L941" t="str">
        <f t="shared" si="28"/>
        <v>Diabetes</v>
      </c>
      <c r="M941" t="s">
        <v>10506</v>
      </c>
    </row>
    <row r="942" spans="1:13" x14ac:dyDescent="0.25">
      <c r="A942" t="s">
        <v>1430</v>
      </c>
      <c r="B942">
        <v>35.799999999999997</v>
      </c>
      <c r="C942">
        <v>5.63</v>
      </c>
      <c r="D942" t="s">
        <v>2382</v>
      </c>
      <c r="E942" t="s">
        <v>2380</v>
      </c>
      <c r="F942" t="s">
        <v>2380</v>
      </c>
      <c r="G942">
        <v>2</v>
      </c>
      <c r="H942">
        <v>2</v>
      </c>
      <c r="I942" t="s">
        <v>2380</v>
      </c>
      <c r="J942" t="s">
        <v>2380</v>
      </c>
      <c r="K942" t="str">
        <f t="shared" si="27"/>
        <v>Obesity</v>
      </c>
      <c r="L942" t="str">
        <f t="shared" si="28"/>
        <v>Normal</v>
      </c>
      <c r="M942" t="s">
        <v>10507</v>
      </c>
    </row>
    <row r="943" spans="1:13" x14ac:dyDescent="0.25">
      <c r="A943" t="s">
        <v>1429</v>
      </c>
      <c r="B943">
        <v>28.785</v>
      </c>
      <c r="C943">
        <v>4.24</v>
      </c>
      <c r="D943" t="s">
        <v>2382</v>
      </c>
      <c r="E943" t="s">
        <v>2380</v>
      </c>
      <c r="F943" t="s">
        <v>2380</v>
      </c>
      <c r="G943">
        <v>2</v>
      </c>
      <c r="H943">
        <v>2</v>
      </c>
      <c r="I943" t="s">
        <v>2380</v>
      </c>
      <c r="J943" t="s">
        <v>2380</v>
      </c>
      <c r="K943" t="str">
        <f t="shared" si="27"/>
        <v>Overweight</v>
      </c>
      <c r="L943" t="str">
        <f t="shared" si="28"/>
        <v>Normal</v>
      </c>
      <c r="M943" t="s">
        <v>10507</v>
      </c>
    </row>
    <row r="944" spans="1:13" x14ac:dyDescent="0.25">
      <c r="A944" t="s">
        <v>1428</v>
      </c>
      <c r="B944">
        <v>28.594999999999999</v>
      </c>
      <c r="C944">
        <v>4.96</v>
      </c>
      <c r="D944" t="s">
        <v>2382</v>
      </c>
      <c r="E944" t="s">
        <v>2380</v>
      </c>
      <c r="F944" t="s">
        <v>2380</v>
      </c>
      <c r="G944">
        <v>2</v>
      </c>
      <c r="H944">
        <v>2</v>
      </c>
      <c r="I944" t="s">
        <v>2380</v>
      </c>
      <c r="J944" t="s">
        <v>2380</v>
      </c>
      <c r="K944" t="str">
        <f t="shared" si="27"/>
        <v>Overweight</v>
      </c>
      <c r="L944" t="str">
        <f t="shared" si="28"/>
        <v>Normal</v>
      </c>
      <c r="M944" t="s">
        <v>10507</v>
      </c>
    </row>
    <row r="945" spans="1:13" x14ac:dyDescent="0.25">
      <c r="A945" t="s">
        <v>1427</v>
      </c>
      <c r="B945">
        <v>48.75</v>
      </c>
      <c r="C945">
        <v>4.34</v>
      </c>
      <c r="D945" t="s">
        <v>2380</v>
      </c>
      <c r="E945" t="s">
        <v>2380</v>
      </c>
      <c r="F945" t="s">
        <v>2380</v>
      </c>
      <c r="G945" t="s">
        <v>2381</v>
      </c>
      <c r="H945">
        <v>0</v>
      </c>
      <c r="I945" t="s">
        <v>2380</v>
      </c>
      <c r="J945" t="s">
        <v>2380</v>
      </c>
      <c r="K945" t="str">
        <f t="shared" si="27"/>
        <v>Obesity</v>
      </c>
      <c r="L945" t="str">
        <f t="shared" si="28"/>
        <v>Normal</v>
      </c>
      <c r="M945" t="s">
        <v>10507</v>
      </c>
    </row>
    <row r="946" spans="1:13" x14ac:dyDescent="0.25">
      <c r="A946" t="s">
        <v>1426</v>
      </c>
      <c r="B946">
        <v>28.31</v>
      </c>
      <c r="C946">
        <v>5.43</v>
      </c>
      <c r="D946" t="s">
        <v>2382</v>
      </c>
      <c r="E946" t="s">
        <v>2380</v>
      </c>
      <c r="F946" t="s">
        <v>2380</v>
      </c>
      <c r="G946">
        <v>2</v>
      </c>
      <c r="H946">
        <v>2</v>
      </c>
      <c r="I946" t="s">
        <v>2380</v>
      </c>
      <c r="J946" t="s">
        <v>2380</v>
      </c>
      <c r="K946" t="str">
        <f t="shared" si="27"/>
        <v>Overweight</v>
      </c>
      <c r="L946" t="str">
        <f t="shared" si="28"/>
        <v>Normal</v>
      </c>
      <c r="M946" t="s">
        <v>10507</v>
      </c>
    </row>
    <row r="947" spans="1:13" x14ac:dyDescent="0.25">
      <c r="A947" t="s">
        <v>1425</v>
      </c>
      <c r="B947">
        <v>38.39</v>
      </c>
      <c r="C947">
        <v>8.33</v>
      </c>
      <c r="D947" t="s">
        <v>2382</v>
      </c>
      <c r="E947" t="s">
        <v>2380</v>
      </c>
      <c r="F947" t="s">
        <v>2380</v>
      </c>
      <c r="G947">
        <v>1</v>
      </c>
      <c r="H947">
        <v>1</v>
      </c>
      <c r="I947" t="s">
        <v>2380</v>
      </c>
      <c r="J947" t="s">
        <v>2380</v>
      </c>
      <c r="K947" t="str">
        <f t="shared" si="27"/>
        <v>Obesity</v>
      </c>
      <c r="L947" t="str">
        <f t="shared" si="28"/>
        <v>Diabetes</v>
      </c>
      <c r="M947" t="s">
        <v>10506</v>
      </c>
    </row>
    <row r="948" spans="1:13" x14ac:dyDescent="0.25">
      <c r="A948" t="s">
        <v>1424</v>
      </c>
      <c r="B948">
        <v>25.87</v>
      </c>
      <c r="C948">
        <v>5.63</v>
      </c>
      <c r="D948" t="s">
        <v>2382</v>
      </c>
      <c r="E948" t="s">
        <v>2380</v>
      </c>
      <c r="F948" t="s">
        <v>2380</v>
      </c>
      <c r="G948">
        <v>1</v>
      </c>
      <c r="H948">
        <v>1</v>
      </c>
      <c r="I948" t="s">
        <v>2380</v>
      </c>
      <c r="J948" t="s">
        <v>2380</v>
      </c>
      <c r="K948" t="str">
        <f t="shared" si="27"/>
        <v>Overweight</v>
      </c>
      <c r="L948" t="str">
        <f t="shared" si="28"/>
        <v>Normal</v>
      </c>
      <c r="M948" t="s">
        <v>10507</v>
      </c>
    </row>
    <row r="949" spans="1:13" x14ac:dyDescent="0.25">
      <c r="A949" t="s">
        <v>1423</v>
      </c>
      <c r="B949">
        <v>43.7</v>
      </c>
      <c r="C949">
        <v>7.23</v>
      </c>
      <c r="D949" t="s">
        <v>2380</v>
      </c>
      <c r="E949" t="s">
        <v>2380</v>
      </c>
      <c r="F949" t="s">
        <v>2380</v>
      </c>
      <c r="G949" t="s">
        <v>2381</v>
      </c>
      <c r="H949">
        <v>0</v>
      </c>
      <c r="I949" t="s">
        <v>2380</v>
      </c>
      <c r="J949" t="s">
        <v>2380</v>
      </c>
      <c r="K949" t="str">
        <f t="shared" si="27"/>
        <v>Obesity</v>
      </c>
      <c r="L949" t="str">
        <f t="shared" si="28"/>
        <v>Diabetes</v>
      </c>
      <c r="M949" t="s">
        <v>10506</v>
      </c>
    </row>
    <row r="950" spans="1:13" x14ac:dyDescent="0.25">
      <c r="A950" t="s">
        <v>1422</v>
      </c>
      <c r="B950">
        <v>40.945</v>
      </c>
      <c r="C950">
        <v>10.57</v>
      </c>
      <c r="D950" t="s">
        <v>2380</v>
      </c>
      <c r="E950" t="s">
        <v>2380</v>
      </c>
      <c r="F950" t="s">
        <v>2380</v>
      </c>
      <c r="G950" t="s">
        <v>2381</v>
      </c>
      <c r="H950">
        <v>0</v>
      </c>
      <c r="I950" t="s">
        <v>2380</v>
      </c>
      <c r="J950" t="s">
        <v>2380</v>
      </c>
      <c r="K950" t="str">
        <f t="shared" si="27"/>
        <v>Obesity</v>
      </c>
      <c r="L950" t="str">
        <f t="shared" si="28"/>
        <v>Diabetes</v>
      </c>
      <c r="M950" t="s">
        <v>10506</v>
      </c>
    </row>
    <row r="951" spans="1:13" x14ac:dyDescent="0.25">
      <c r="A951" t="s">
        <v>1421</v>
      </c>
      <c r="B951">
        <v>27.94</v>
      </c>
      <c r="C951">
        <v>7.92</v>
      </c>
      <c r="D951" t="s">
        <v>2380</v>
      </c>
      <c r="E951" t="s">
        <v>2380</v>
      </c>
      <c r="F951" t="s">
        <v>2380</v>
      </c>
      <c r="G951" t="s">
        <v>2381</v>
      </c>
      <c r="H951">
        <v>0</v>
      </c>
      <c r="I951" t="s">
        <v>2380</v>
      </c>
      <c r="J951" t="s">
        <v>2380</v>
      </c>
      <c r="K951" t="str">
        <f t="shared" si="27"/>
        <v>Overweight</v>
      </c>
      <c r="L951" t="str">
        <f t="shared" si="28"/>
        <v>Diabetes</v>
      </c>
      <c r="M951" t="s">
        <v>10506</v>
      </c>
    </row>
    <row r="952" spans="1:13" x14ac:dyDescent="0.25">
      <c r="A952" t="s">
        <v>1420</v>
      </c>
      <c r="B952">
        <v>31.9</v>
      </c>
      <c r="C952">
        <v>10.119999999999999</v>
      </c>
      <c r="D952" t="s">
        <v>2380</v>
      </c>
      <c r="E952" t="s">
        <v>2380</v>
      </c>
      <c r="F952" t="s">
        <v>2380</v>
      </c>
      <c r="G952">
        <v>2</v>
      </c>
      <c r="H952">
        <v>2</v>
      </c>
      <c r="I952" t="s">
        <v>2380</v>
      </c>
      <c r="J952" t="s">
        <v>2380</v>
      </c>
      <c r="K952" t="str">
        <f t="shared" si="27"/>
        <v>Obesity</v>
      </c>
      <c r="L952" t="str">
        <f t="shared" si="28"/>
        <v>Diabetes</v>
      </c>
      <c r="M952" t="s">
        <v>10506</v>
      </c>
    </row>
    <row r="953" spans="1:13" x14ac:dyDescent="0.25">
      <c r="A953" t="s">
        <v>1419</v>
      </c>
      <c r="B953">
        <v>31.64</v>
      </c>
      <c r="C953">
        <v>7.91</v>
      </c>
      <c r="D953" t="s">
        <v>2380</v>
      </c>
      <c r="E953" t="s">
        <v>2380</v>
      </c>
      <c r="F953" t="s">
        <v>2380</v>
      </c>
      <c r="G953" t="s">
        <v>2381</v>
      </c>
      <c r="H953">
        <v>0</v>
      </c>
      <c r="I953" t="s">
        <v>2380</v>
      </c>
      <c r="J953" t="s">
        <v>2380</v>
      </c>
      <c r="K953" t="str">
        <f t="shared" si="27"/>
        <v>Obesity</v>
      </c>
      <c r="L953" t="str">
        <f t="shared" si="28"/>
        <v>Diabetes</v>
      </c>
      <c r="M953" t="s">
        <v>10506</v>
      </c>
    </row>
    <row r="954" spans="1:13" x14ac:dyDescent="0.25">
      <c r="A954" t="s">
        <v>1418</v>
      </c>
      <c r="B954">
        <v>46.7</v>
      </c>
      <c r="C954">
        <v>10.9</v>
      </c>
      <c r="D954" t="s">
        <v>2380</v>
      </c>
      <c r="E954" t="s">
        <v>2380</v>
      </c>
      <c r="F954" t="s">
        <v>2380</v>
      </c>
      <c r="G954" t="s">
        <v>2381</v>
      </c>
      <c r="H954">
        <v>0</v>
      </c>
      <c r="I954" t="s">
        <v>2380</v>
      </c>
      <c r="J954" t="s">
        <v>2380</v>
      </c>
      <c r="K954" t="str">
        <f t="shared" si="27"/>
        <v>Obesity</v>
      </c>
      <c r="L954" t="str">
        <f t="shared" si="28"/>
        <v>Diabetes</v>
      </c>
      <c r="M954" t="s">
        <v>10506</v>
      </c>
    </row>
    <row r="955" spans="1:13" x14ac:dyDescent="0.25">
      <c r="A955" t="s">
        <v>1417</v>
      </c>
      <c r="B955">
        <v>18.335000000000001</v>
      </c>
      <c r="C955">
        <v>11.83</v>
      </c>
      <c r="D955" t="s">
        <v>2380</v>
      </c>
      <c r="E955" t="s">
        <v>2380</v>
      </c>
      <c r="F955" t="s">
        <v>2380</v>
      </c>
      <c r="G955" t="s">
        <v>2381</v>
      </c>
      <c r="H955">
        <v>0</v>
      </c>
      <c r="I955" t="s">
        <v>2380</v>
      </c>
      <c r="J955" t="s">
        <v>2380</v>
      </c>
      <c r="K955" t="str">
        <f t="shared" si="27"/>
        <v>Underweight</v>
      </c>
      <c r="L955" t="str">
        <f t="shared" si="28"/>
        <v>Diabetes</v>
      </c>
      <c r="M955" t="s">
        <v>10506</v>
      </c>
    </row>
    <row r="956" spans="1:13" x14ac:dyDescent="0.25">
      <c r="A956" t="s">
        <v>1416</v>
      </c>
      <c r="B956">
        <v>31.24</v>
      </c>
      <c r="C956">
        <v>7.42</v>
      </c>
      <c r="D956" t="s">
        <v>2382</v>
      </c>
      <c r="E956" t="s">
        <v>2380</v>
      </c>
      <c r="F956" t="s">
        <v>2380</v>
      </c>
      <c r="G956">
        <v>2</v>
      </c>
      <c r="H956">
        <v>2</v>
      </c>
      <c r="I956" t="s">
        <v>2380</v>
      </c>
      <c r="J956" t="s">
        <v>2380</v>
      </c>
      <c r="K956" t="str">
        <f t="shared" si="27"/>
        <v>Obesity</v>
      </c>
      <c r="L956" t="str">
        <f t="shared" si="28"/>
        <v>Diabetes</v>
      </c>
      <c r="M956" t="s">
        <v>10506</v>
      </c>
    </row>
    <row r="957" spans="1:13" x14ac:dyDescent="0.25">
      <c r="A957" t="s">
        <v>1415</v>
      </c>
      <c r="B957">
        <v>39.22</v>
      </c>
      <c r="C957">
        <v>5.62</v>
      </c>
      <c r="D957" t="s">
        <v>2382</v>
      </c>
      <c r="E957" t="s">
        <v>2380</v>
      </c>
      <c r="F957" t="s">
        <v>2380</v>
      </c>
      <c r="G957">
        <v>1</v>
      </c>
      <c r="H957">
        <v>1</v>
      </c>
      <c r="I957" t="s">
        <v>2380</v>
      </c>
      <c r="J957" t="s">
        <v>2380</v>
      </c>
      <c r="K957" t="str">
        <f t="shared" si="27"/>
        <v>Obesity</v>
      </c>
      <c r="L957" t="str">
        <f t="shared" si="28"/>
        <v>Normal</v>
      </c>
      <c r="M957" t="s">
        <v>10507</v>
      </c>
    </row>
    <row r="958" spans="1:13" x14ac:dyDescent="0.25">
      <c r="A958" t="s">
        <v>1414</v>
      </c>
      <c r="B958">
        <v>24.414999999999999</v>
      </c>
      <c r="C958">
        <v>7.16</v>
      </c>
      <c r="D958" t="s">
        <v>2380</v>
      </c>
      <c r="E958" t="s">
        <v>2380</v>
      </c>
      <c r="F958" t="s">
        <v>2380</v>
      </c>
      <c r="G958" t="s">
        <v>2381</v>
      </c>
      <c r="H958">
        <v>0</v>
      </c>
      <c r="I958" t="s">
        <v>2380</v>
      </c>
      <c r="J958" t="s">
        <v>2380</v>
      </c>
      <c r="K958" t="str">
        <f t="shared" si="27"/>
        <v>Healthy Weight</v>
      </c>
      <c r="L958" t="str">
        <f t="shared" si="28"/>
        <v>Diabetes</v>
      </c>
      <c r="M958" t="s">
        <v>10506</v>
      </c>
    </row>
    <row r="959" spans="1:13" x14ac:dyDescent="0.25">
      <c r="A959" t="s">
        <v>1413</v>
      </c>
      <c r="B959">
        <v>32.299999999999997</v>
      </c>
      <c r="C959">
        <v>9.89</v>
      </c>
      <c r="D959" t="s">
        <v>2380</v>
      </c>
      <c r="E959" t="s">
        <v>2380</v>
      </c>
      <c r="F959" t="s">
        <v>2380</v>
      </c>
      <c r="G959" t="s">
        <v>2381</v>
      </c>
      <c r="H959">
        <v>0</v>
      </c>
      <c r="I959" t="s">
        <v>2380</v>
      </c>
      <c r="J959" t="s">
        <v>2380</v>
      </c>
      <c r="K959" t="str">
        <f t="shared" si="27"/>
        <v>Obesity</v>
      </c>
      <c r="L959" t="str">
        <f t="shared" si="28"/>
        <v>Diabetes</v>
      </c>
      <c r="M959" t="s">
        <v>10506</v>
      </c>
    </row>
    <row r="960" spans="1:13" x14ac:dyDescent="0.25">
      <c r="A960" t="s">
        <v>1412</v>
      </c>
      <c r="B960">
        <v>39.94</v>
      </c>
      <c r="C960">
        <v>5.14</v>
      </c>
      <c r="D960" t="s">
        <v>2380</v>
      </c>
      <c r="E960" t="s">
        <v>2380</v>
      </c>
      <c r="F960" t="s">
        <v>2380</v>
      </c>
      <c r="G960" t="s">
        <v>2381</v>
      </c>
      <c r="H960">
        <v>0</v>
      </c>
      <c r="I960" t="s">
        <v>2380</v>
      </c>
      <c r="J960" t="s">
        <v>2380</v>
      </c>
      <c r="K960" t="str">
        <f t="shared" si="27"/>
        <v>Obesity</v>
      </c>
      <c r="L960" t="str">
        <f t="shared" si="28"/>
        <v>Normal</v>
      </c>
      <c r="M960" t="s">
        <v>10507</v>
      </c>
    </row>
    <row r="961" spans="1:13" x14ac:dyDescent="0.25">
      <c r="A961" t="s">
        <v>1411</v>
      </c>
      <c r="B961">
        <v>30</v>
      </c>
      <c r="C961">
        <v>5.61</v>
      </c>
      <c r="D961" t="s">
        <v>2382</v>
      </c>
      <c r="E961" t="s">
        <v>2380</v>
      </c>
      <c r="F961" t="s">
        <v>2383</v>
      </c>
      <c r="G961">
        <v>1</v>
      </c>
      <c r="H961">
        <v>1</v>
      </c>
      <c r="I961" t="s">
        <v>2380</v>
      </c>
      <c r="J961" t="s">
        <v>2380</v>
      </c>
      <c r="K961" t="str">
        <f t="shared" si="27"/>
        <v>Obesity</v>
      </c>
      <c r="L961" t="str">
        <f t="shared" si="28"/>
        <v>Normal</v>
      </c>
      <c r="M961" t="s">
        <v>10507</v>
      </c>
    </row>
    <row r="962" spans="1:13" x14ac:dyDescent="0.25">
      <c r="A962" t="s">
        <v>1410</v>
      </c>
      <c r="B962">
        <v>35.340000000000003</v>
      </c>
      <c r="C962">
        <v>5.51</v>
      </c>
      <c r="D962" t="s">
        <v>2382</v>
      </c>
      <c r="E962" t="s">
        <v>2380</v>
      </c>
      <c r="F962" t="s">
        <v>2383</v>
      </c>
      <c r="G962">
        <v>1</v>
      </c>
      <c r="H962">
        <v>1</v>
      </c>
      <c r="I962" t="s">
        <v>2380</v>
      </c>
      <c r="J962" t="s">
        <v>2380</v>
      </c>
      <c r="K962" t="str">
        <f t="shared" si="27"/>
        <v>Obesity</v>
      </c>
      <c r="L962" t="str">
        <f t="shared" si="28"/>
        <v>Normal</v>
      </c>
      <c r="M962" t="s">
        <v>10507</v>
      </c>
    </row>
    <row r="963" spans="1:13" x14ac:dyDescent="0.25">
      <c r="A963" t="s">
        <v>1409</v>
      </c>
      <c r="B963">
        <v>32.204999999999998</v>
      </c>
      <c r="C963">
        <v>8.3800000000000008</v>
      </c>
      <c r="D963" t="s">
        <v>2382</v>
      </c>
      <c r="E963" t="s">
        <v>2380</v>
      </c>
      <c r="F963" t="s">
        <v>2380</v>
      </c>
      <c r="G963">
        <v>2</v>
      </c>
      <c r="H963">
        <v>2</v>
      </c>
      <c r="I963" t="s">
        <v>2380</v>
      </c>
      <c r="J963" t="s">
        <v>2380</v>
      </c>
      <c r="K963" t="str">
        <f t="shared" ref="K963:K1026" si="29">IF(B963&lt;18.5, "Underweight", IF(B963&lt;=24.9, "Healthy Weight", IF(B963&lt;=29.9, "Overweight", "Obesity")))</f>
        <v>Obesity</v>
      </c>
      <c r="L963" t="str">
        <f t="shared" ref="L963:L1026" si="30">IF(C963 &lt; 5.7, "Normal", IF(C963 &lt; 6.4, "Prediabetes", "Diabetes"))</f>
        <v>Diabetes</v>
      </c>
      <c r="M963" t="s">
        <v>10506</v>
      </c>
    </row>
    <row r="964" spans="1:13" x14ac:dyDescent="0.25">
      <c r="A964" t="s">
        <v>1408</v>
      </c>
      <c r="B964">
        <v>33.880000000000003</v>
      </c>
      <c r="C964">
        <v>4.68</v>
      </c>
      <c r="D964" t="s">
        <v>2380</v>
      </c>
      <c r="E964" t="s">
        <v>2382</v>
      </c>
      <c r="F964" t="s">
        <v>2380</v>
      </c>
      <c r="G964">
        <v>1</v>
      </c>
      <c r="H964">
        <v>1</v>
      </c>
      <c r="I964" t="s">
        <v>2380</v>
      </c>
      <c r="J964" t="s">
        <v>2380</v>
      </c>
      <c r="K964" t="str">
        <f t="shared" si="29"/>
        <v>Obesity</v>
      </c>
      <c r="L964" t="str">
        <f t="shared" si="30"/>
        <v>Normal</v>
      </c>
      <c r="M964" t="s">
        <v>10507</v>
      </c>
    </row>
    <row r="965" spans="1:13" x14ac:dyDescent="0.25">
      <c r="A965" t="s">
        <v>1407</v>
      </c>
      <c r="B965">
        <v>26.63</v>
      </c>
      <c r="C965">
        <v>4.3600000000000003</v>
      </c>
      <c r="D965" t="s">
        <v>2382</v>
      </c>
      <c r="E965" t="s">
        <v>2380</v>
      </c>
      <c r="F965" t="s">
        <v>2380</v>
      </c>
      <c r="G965">
        <v>2</v>
      </c>
      <c r="H965">
        <v>2</v>
      </c>
      <c r="I965" t="s">
        <v>2380</v>
      </c>
      <c r="J965" t="s">
        <v>2380</v>
      </c>
      <c r="K965" t="str">
        <f t="shared" si="29"/>
        <v>Overweight</v>
      </c>
      <c r="L965" t="str">
        <f t="shared" si="30"/>
        <v>Normal</v>
      </c>
      <c r="M965" t="s">
        <v>10507</v>
      </c>
    </row>
    <row r="966" spans="1:13" x14ac:dyDescent="0.25">
      <c r="A966" t="s">
        <v>1406</v>
      </c>
      <c r="B966">
        <v>28.7</v>
      </c>
      <c r="C966">
        <v>7.74</v>
      </c>
      <c r="D966" t="s">
        <v>2380</v>
      </c>
      <c r="E966" t="s">
        <v>2380</v>
      </c>
      <c r="F966" t="s">
        <v>2380</v>
      </c>
      <c r="G966" t="s">
        <v>2381</v>
      </c>
      <c r="H966">
        <v>0</v>
      </c>
      <c r="I966" t="s">
        <v>2380</v>
      </c>
      <c r="J966" t="s">
        <v>2380</v>
      </c>
      <c r="K966" t="str">
        <f t="shared" si="29"/>
        <v>Overweight</v>
      </c>
      <c r="L966" t="str">
        <f t="shared" si="30"/>
        <v>Diabetes</v>
      </c>
      <c r="M966" t="s">
        <v>10506</v>
      </c>
    </row>
    <row r="967" spans="1:13" x14ac:dyDescent="0.25">
      <c r="A967" t="s">
        <v>1405</v>
      </c>
      <c r="B967">
        <v>25.65</v>
      </c>
      <c r="C967">
        <v>4.05</v>
      </c>
      <c r="D967" t="s">
        <v>2382</v>
      </c>
      <c r="E967" t="s">
        <v>2380</v>
      </c>
      <c r="F967" t="s">
        <v>2380</v>
      </c>
      <c r="G967">
        <v>2</v>
      </c>
      <c r="H967">
        <v>2</v>
      </c>
      <c r="I967" t="s">
        <v>2380</v>
      </c>
      <c r="J967" t="s">
        <v>2380</v>
      </c>
      <c r="K967" t="str">
        <f t="shared" si="29"/>
        <v>Overweight</v>
      </c>
      <c r="L967" t="str">
        <f t="shared" si="30"/>
        <v>Normal</v>
      </c>
      <c r="M967" t="s">
        <v>10507</v>
      </c>
    </row>
    <row r="968" spans="1:13" x14ac:dyDescent="0.25">
      <c r="A968" t="s">
        <v>1404</v>
      </c>
      <c r="B968">
        <v>36.384999999999998</v>
      </c>
      <c r="C968">
        <v>11.49</v>
      </c>
      <c r="D968" t="s">
        <v>2380</v>
      </c>
      <c r="E968" t="s">
        <v>2380</v>
      </c>
      <c r="F968" t="s">
        <v>2380</v>
      </c>
      <c r="G968" t="s">
        <v>2381</v>
      </c>
      <c r="H968">
        <v>0</v>
      </c>
      <c r="I968" t="s">
        <v>2380</v>
      </c>
      <c r="J968" t="s">
        <v>2380</v>
      </c>
      <c r="K968" t="str">
        <f t="shared" si="29"/>
        <v>Obesity</v>
      </c>
      <c r="L968" t="str">
        <f t="shared" si="30"/>
        <v>Diabetes</v>
      </c>
      <c r="M968" t="s">
        <v>10506</v>
      </c>
    </row>
    <row r="969" spans="1:13" x14ac:dyDescent="0.25">
      <c r="A969" t="s">
        <v>1403</v>
      </c>
      <c r="B969">
        <v>34.69</v>
      </c>
      <c r="C969">
        <v>5.65</v>
      </c>
      <c r="D969" t="s">
        <v>2380</v>
      </c>
      <c r="E969" t="s">
        <v>2380</v>
      </c>
      <c r="F969" t="s">
        <v>2380</v>
      </c>
      <c r="G969" t="s">
        <v>2381</v>
      </c>
      <c r="H969">
        <v>0</v>
      </c>
      <c r="I969" t="s">
        <v>2380</v>
      </c>
      <c r="J969" t="s">
        <v>2380</v>
      </c>
      <c r="K969" t="str">
        <f t="shared" si="29"/>
        <v>Obesity</v>
      </c>
      <c r="L969" t="str">
        <f t="shared" si="30"/>
        <v>Normal</v>
      </c>
      <c r="M969" t="s">
        <v>10507</v>
      </c>
    </row>
    <row r="970" spans="1:13" x14ac:dyDescent="0.25">
      <c r="A970" t="s">
        <v>1402</v>
      </c>
      <c r="B970">
        <v>37.68</v>
      </c>
      <c r="C970">
        <v>4.29</v>
      </c>
      <c r="D970" t="s">
        <v>2382</v>
      </c>
      <c r="E970" t="s">
        <v>2380</v>
      </c>
      <c r="F970" t="s">
        <v>2380</v>
      </c>
      <c r="G970" t="s">
        <v>2381</v>
      </c>
      <c r="H970">
        <v>0</v>
      </c>
      <c r="I970" t="s">
        <v>2380</v>
      </c>
      <c r="J970" t="s">
        <v>2380</v>
      </c>
      <c r="K970" t="str">
        <f t="shared" si="29"/>
        <v>Obesity</v>
      </c>
      <c r="L970" t="str">
        <f t="shared" si="30"/>
        <v>Normal</v>
      </c>
      <c r="M970" t="s">
        <v>10507</v>
      </c>
    </row>
    <row r="971" spans="1:13" x14ac:dyDescent="0.25">
      <c r="A971" t="s">
        <v>1401</v>
      </c>
      <c r="B971">
        <v>35.49</v>
      </c>
      <c r="C971">
        <v>4.74</v>
      </c>
      <c r="D971" t="s">
        <v>2382</v>
      </c>
      <c r="E971" t="s">
        <v>2380</v>
      </c>
      <c r="F971" t="s">
        <v>2383</v>
      </c>
      <c r="G971">
        <v>1</v>
      </c>
      <c r="H971">
        <v>1</v>
      </c>
      <c r="I971" t="s">
        <v>2380</v>
      </c>
      <c r="J971" t="s">
        <v>2380</v>
      </c>
      <c r="K971" t="str">
        <f t="shared" si="29"/>
        <v>Obesity</v>
      </c>
      <c r="L971" t="str">
        <f t="shared" si="30"/>
        <v>Normal</v>
      </c>
      <c r="M971" t="s">
        <v>10507</v>
      </c>
    </row>
    <row r="972" spans="1:13" x14ac:dyDescent="0.25">
      <c r="A972" t="s">
        <v>1400</v>
      </c>
      <c r="B972">
        <v>44.7</v>
      </c>
      <c r="C972">
        <v>7.6</v>
      </c>
      <c r="D972" t="s">
        <v>2382</v>
      </c>
      <c r="E972" t="s">
        <v>2380</v>
      </c>
      <c r="F972" t="s">
        <v>2380</v>
      </c>
      <c r="G972">
        <v>2</v>
      </c>
      <c r="H972">
        <v>2</v>
      </c>
      <c r="I972" t="s">
        <v>2380</v>
      </c>
      <c r="J972" t="s">
        <v>2380</v>
      </c>
      <c r="K972" t="str">
        <f t="shared" si="29"/>
        <v>Obesity</v>
      </c>
      <c r="L972" t="str">
        <f t="shared" si="30"/>
        <v>Diabetes</v>
      </c>
      <c r="M972" t="s">
        <v>10506</v>
      </c>
    </row>
    <row r="973" spans="1:13" x14ac:dyDescent="0.25">
      <c r="A973" t="s">
        <v>1399</v>
      </c>
      <c r="B973">
        <v>38.380000000000003</v>
      </c>
      <c r="C973">
        <v>8.5</v>
      </c>
      <c r="D973" t="s">
        <v>2382</v>
      </c>
      <c r="E973" t="s">
        <v>2380</v>
      </c>
      <c r="F973" t="s">
        <v>2380</v>
      </c>
      <c r="G973">
        <v>2</v>
      </c>
      <c r="H973">
        <v>2</v>
      </c>
      <c r="I973" t="s">
        <v>2380</v>
      </c>
      <c r="J973" t="s">
        <v>2380</v>
      </c>
      <c r="K973" t="str">
        <f t="shared" si="29"/>
        <v>Obesity</v>
      </c>
      <c r="L973" t="str">
        <f t="shared" si="30"/>
        <v>Diabetes</v>
      </c>
      <c r="M973" t="s">
        <v>10506</v>
      </c>
    </row>
    <row r="974" spans="1:13" x14ac:dyDescent="0.25">
      <c r="A974" t="s">
        <v>1398</v>
      </c>
      <c r="B974">
        <v>35.244999999999997</v>
      </c>
      <c r="C974">
        <v>11.22</v>
      </c>
      <c r="D974" t="s">
        <v>2382</v>
      </c>
      <c r="E974" t="s">
        <v>2380</v>
      </c>
      <c r="F974" t="s">
        <v>2380</v>
      </c>
      <c r="G974" t="s">
        <v>2381</v>
      </c>
      <c r="H974">
        <v>0</v>
      </c>
      <c r="I974" t="s">
        <v>2380</v>
      </c>
      <c r="J974" t="s">
        <v>2380</v>
      </c>
      <c r="K974" t="str">
        <f t="shared" si="29"/>
        <v>Obesity</v>
      </c>
      <c r="L974" t="str">
        <f t="shared" si="30"/>
        <v>Diabetes</v>
      </c>
      <c r="M974" t="s">
        <v>10506</v>
      </c>
    </row>
    <row r="975" spans="1:13" x14ac:dyDescent="0.25">
      <c r="A975" t="s">
        <v>1397</v>
      </c>
      <c r="B975">
        <v>49.84</v>
      </c>
      <c r="C975">
        <v>5.0999999999999996</v>
      </c>
      <c r="D975" t="s">
        <v>2382</v>
      </c>
      <c r="E975" t="s">
        <v>2380</v>
      </c>
      <c r="F975" t="s">
        <v>2383</v>
      </c>
      <c r="G975">
        <v>1</v>
      </c>
      <c r="H975">
        <v>1</v>
      </c>
      <c r="I975" t="s">
        <v>2380</v>
      </c>
      <c r="J975" t="s">
        <v>2380</v>
      </c>
      <c r="K975" t="str">
        <f t="shared" si="29"/>
        <v>Obesity</v>
      </c>
      <c r="L975" t="str">
        <f t="shared" si="30"/>
        <v>Normal</v>
      </c>
      <c r="M975" t="s">
        <v>10507</v>
      </c>
    </row>
    <row r="976" spans="1:13" x14ac:dyDescent="0.25">
      <c r="A976" t="s">
        <v>1396</v>
      </c>
      <c r="B976">
        <v>49.06</v>
      </c>
      <c r="C976">
        <v>5.43</v>
      </c>
      <c r="D976" t="s">
        <v>2382</v>
      </c>
      <c r="E976" t="s">
        <v>2380</v>
      </c>
      <c r="F976" t="s">
        <v>2380</v>
      </c>
      <c r="G976">
        <v>1</v>
      </c>
      <c r="H976">
        <v>1</v>
      </c>
      <c r="I976" t="s">
        <v>2380</v>
      </c>
      <c r="J976" t="s">
        <v>2380</v>
      </c>
      <c r="K976" t="str">
        <f t="shared" si="29"/>
        <v>Obesity</v>
      </c>
      <c r="L976" t="str">
        <f t="shared" si="30"/>
        <v>Normal</v>
      </c>
      <c r="M976" t="s">
        <v>10507</v>
      </c>
    </row>
    <row r="977" spans="1:13" x14ac:dyDescent="0.25">
      <c r="A977" t="s">
        <v>1395</v>
      </c>
      <c r="B977">
        <v>30.88</v>
      </c>
      <c r="C977">
        <v>5.82</v>
      </c>
      <c r="D977" t="s">
        <v>2380</v>
      </c>
      <c r="E977" t="s">
        <v>2380</v>
      </c>
      <c r="F977" t="s">
        <v>2380</v>
      </c>
      <c r="G977">
        <v>2</v>
      </c>
      <c r="H977">
        <v>2</v>
      </c>
      <c r="I977" t="s">
        <v>2380</v>
      </c>
      <c r="J977" t="s">
        <v>2380</v>
      </c>
      <c r="K977" t="str">
        <f t="shared" si="29"/>
        <v>Obesity</v>
      </c>
      <c r="L977" t="str">
        <f t="shared" si="30"/>
        <v>Prediabetes</v>
      </c>
      <c r="M977" t="s">
        <v>10508</v>
      </c>
    </row>
    <row r="978" spans="1:13" x14ac:dyDescent="0.25">
      <c r="A978" t="s">
        <v>1394</v>
      </c>
      <c r="B978">
        <v>33.35</v>
      </c>
      <c r="C978">
        <v>6.05</v>
      </c>
      <c r="D978" t="s">
        <v>2380</v>
      </c>
      <c r="E978" t="s">
        <v>2380</v>
      </c>
      <c r="F978" t="s">
        <v>2383</v>
      </c>
      <c r="G978">
        <v>1</v>
      </c>
      <c r="H978">
        <v>1</v>
      </c>
      <c r="I978" t="s">
        <v>2380</v>
      </c>
      <c r="J978" t="s">
        <v>2380</v>
      </c>
      <c r="K978" t="str">
        <f t="shared" si="29"/>
        <v>Obesity</v>
      </c>
      <c r="L978" t="str">
        <f t="shared" si="30"/>
        <v>Prediabetes</v>
      </c>
      <c r="M978" t="s">
        <v>10508</v>
      </c>
    </row>
    <row r="979" spans="1:13" x14ac:dyDescent="0.25">
      <c r="A979" t="s">
        <v>1393</v>
      </c>
      <c r="B979">
        <v>38</v>
      </c>
      <c r="C979">
        <v>6.38</v>
      </c>
      <c r="D979" t="s">
        <v>2382</v>
      </c>
      <c r="E979" t="s">
        <v>2380</v>
      </c>
      <c r="F979" t="s">
        <v>2380</v>
      </c>
      <c r="G979">
        <v>1</v>
      </c>
      <c r="H979">
        <v>1</v>
      </c>
      <c r="I979" t="s">
        <v>2380</v>
      </c>
      <c r="J979" t="s">
        <v>2380</v>
      </c>
      <c r="K979" t="str">
        <f t="shared" si="29"/>
        <v>Obesity</v>
      </c>
      <c r="L979" t="str">
        <f t="shared" si="30"/>
        <v>Prediabetes</v>
      </c>
      <c r="M979" t="s">
        <v>10508</v>
      </c>
    </row>
    <row r="980" spans="1:13" x14ac:dyDescent="0.25">
      <c r="A980" t="s">
        <v>1392</v>
      </c>
      <c r="B980">
        <v>36.08</v>
      </c>
      <c r="C980">
        <v>5.73</v>
      </c>
      <c r="D980" t="s">
        <v>2382</v>
      </c>
      <c r="E980" t="s">
        <v>2380</v>
      </c>
      <c r="F980" t="s">
        <v>2380</v>
      </c>
      <c r="G980">
        <v>1</v>
      </c>
      <c r="H980">
        <v>1</v>
      </c>
      <c r="I980" t="s">
        <v>2380</v>
      </c>
      <c r="J980" t="s">
        <v>2380</v>
      </c>
      <c r="K980" t="str">
        <f t="shared" si="29"/>
        <v>Obesity</v>
      </c>
      <c r="L980" t="str">
        <f t="shared" si="30"/>
        <v>Prediabetes</v>
      </c>
      <c r="M980" t="s">
        <v>10508</v>
      </c>
    </row>
    <row r="981" spans="1:13" x14ac:dyDescent="0.25">
      <c r="A981" t="s">
        <v>1391</v>
      </c>
      <c r="B981">
        <v>35.700000000000003</v>
      </c>
      <c r="C981">
        <v>5.47</v>
      </c>
      <c r="D981" t="s">
        <v>2382</v>
      </c>
      <c r="E981" t="s">
        <v>2380</v>
      </c>
      <c r="F981" t="s">
        <v>2380</v>
      </c>
      <c r="G981">
        <v>1</v>
      </c>
      <c r="H981">
        <v>1</v>
      </c>
      <c r="I981" t="s">
        <v>2380</v>
      </c>
      <c r="J981" t="s">
        <v>2380</v>
      </c>
      <c r="K981" t="str">
        <f t="shared" si="29"/>
        <v>Obesity</v>
      </c>
      <c r="L981" t="str">
        <f t="shared" si="30"/>
        <v>Normal</v>
      </c>
      <c r="M981" t="s">
        <v>10507</v>
      </c>
    </row>
    <row r="982" spans="1:13" x14ac:dyDescent="0.25">
      <c r="A982" t="s">
        <v>1390</v>
      </c>
      <c r="B982">
        <v>34.01</v>
      </c>
      <c r="C982">
        <v>11.3</v>
      </c>
      <c r="D982" t="s">
        <v>2380</v>
      </c>
      <c r="E982" t="s">
        <v>2380</v>
      </c>
      <c r="F982" t="s">
        <v>2380</v>
      </c>
      <c r="G982" t="s">
        <v>2381</v>
      </c>
      <c r="H982">
        <v>0</v>
      </c>
      <c r="I982" t="s">
        <v>2380</v>
      </c>
      <c r="J982" t="s">
        <v>2380</v>
      </c>
      <c r="K982" t="str">
        <f t="shared" si="29"/>
        <v>Obesity</v>
      </c>
      <c r="L982" t="str">
        <f t="shared" si="30"/>
        <v>Diabetes</v>
      </c>
      <c r="M982" t="s">
        <v>10506</v>
      </c>
    </row>
    <row r="983" spans="1:13" x14ac:dyDescent="0.25">
      <c r="A983" t="s">
        <v>1389</v>
      </c>
      <c r="B983">
        <v>31.54</v>
      </c>
      <c r="C983">
        <v>6.72</v>
      </c>
      <c r="D983" t="s">
        <v>2380</v>
      </c>
      <c r="E983" t="s">
        <v>2380</v>
      </c>
      <c r="F983" t="s">
        <v>2380</v>
      </c>
      <c r="G983" t="s">
        <v>2381</v>
      </c>
      <c r="H983">
        <v>0</v>
      </c>
      <c r="I983" t="s">
        <v>2380</v>
      </c>
      <c r="J983" t="s">
        <v>2380</v>
      </c>
      <c r="K983" t="str">
        <f t="shared" si="29"/>
        <v>Obesity</v>
      </c>
      <c r="L983" t="str">
        <f t="shared" si="30"/>
        <v>Diabetes</v>
      </c>
      <c r="M983" t="s">
        <v>10506</v>
      </c>
    </row>
    <row r="984" spans="1:13" x14ac:dyDescent="0.25">
      <c r="A984" t="s">
        <v>1388</v>
      </c>
      <c r="B984">
        <v>23.3</v>
      </c>
      <c r="C984">
        <v>5.36</v>
      </c>
      <c r="D984" t="s">
        <v>2382</v>
      </c>
      <c r="E984" t="s">
        <v>2380</v>
      </c>
      <c r="F984" t="s">
        <v>2380</v>
      </c>
      <c r="G984">
        <v>1</v>
      </c>
      <c r="H984">
        <v>1</v>
      </c>
      <c r="I984" t="s">
        <v>2380</v>
      </c>
      <c r="J984" t="s">
        <v>2380</v>
      </c>
      <c r="K984" t="str">
        <f t="shared" si="29"/>
        <v>Healthy Weight</v>
      </c>
      <c r="L984" t="str">
        <f t="shared" si="30"/>
        <v>Normal</v>
      </c>
      <c r="M984" t="s">
        <v>10507</v>
      </c>
    </row>
    <row r="985" spans="1:13" x14ac:dyDescent="0.25">
      <c r="A985" t="s">
        <v>1387</v>
      </c>
      <c r="B985">
        <v>27.75</v>
      </c>
      <c r="C985">
        <v>9.8800000000000008</v>
      </c>
      <c r="D985" t="s">
        <v>2380</v>
      </c>
      <c r="E985" t="s">
        <v>2380</v>
      </c>
      <c r="F985" t="s">
        <v>2380</v>
      </c>
      <c r="G985" t="s">
        <v>2381</v>
      </c>
      <c r="H985">
        <v>0</v>
      </c>
      <c r="I985" t="s">
        <v>2380</v>
      </c>
      <c r="J985" t="s">
        <v>2380</v>
      </c>
      <c r="K985" t="str">
        <f t="shared" si="29"/>
        <v>Overweight</v>
      </c>
      <c r="L985" t="str">
        <f t="shared" si="30"/>
        <v>Diabetes</v>
      </c>
      <c r="M985" t="s">
        <v>10506</v>
      </c>
    </row>
    <row r="986" spans="1:13" x14ac:dyDescent="0.25">
      <c r="A986" t="s">
        <v>1386</v>
      </c>
      <c r="B986">
        <v>42.46</v>
      </c>
      <c r="C986">
        <v>4.1100000000000003</v>
      </c>
      <c r="D986" t="s">
        <v>2380</v>
      </c>
      <c r="E986" t="s">
        <v>2380</v>
      </c>
      <c r="F986" t="s">
        <v>2380</v>
      </c>
      <c r="G986" t="s">
        <v>2381</v>
      </c>
      <c r="H986">
        <v>0</v>
      </c>
      <c r="I986" t="s">
        <v>2380</v>
      </c>
      <c r="J986" t="s">
        <v>2380</v>
      </c>
      <c r="K986" t="str">
        <f t="shared" si="29"/>
        <v>Obesity</v>
      </c>
      <c r="L986" t="str">
        <f t="shared" si="30"/>
        <v>Normal</v>
      </c>
      <c r="M986" t="s">
        <v>10507</v>
      </c>
    </row>
    <row r="987" spans="1:13" x14ac:dyDescent="0.25">
      <c r="A987" t="s">
        <v>1385</v>
      </c>
      <c r="B987">
        <v>54.47</v>
      </c>
      <c r="C987">
        <v>7.48</v>
      </c>
      <c r="D987" t="s">
        <v>2380</v>
      </c>
      <c r="E987" t="s">
        <v>2380</v>
      </c>
      <c r="F987" t="s">
        <v>2380</v>
      </c>
      <c r="G987" t="s">
        <v>2381</v>
      </c>
      <c r="H987">
        <v>0</v>
      </c>
      <c r="I987" t="s">
        <v>2380</v>
      </c>
      <c r="J987" t="s">
        <v>2380</v>
      </c>
      <c r="K987" t="str">
        <f t="shared" si="29"/>
        <v>Obesity</v>
      </c>
      <c r="L987" t="str">
        <f t="shared" si="30"/>
        <v>Diabetes</v>
      </c>
      <c r="M987" t="s">
        <v>10506</v>
      </c>
    </row>
    <row r="988" spans="1:13" x14ac:dyDescent="0.25">
      <c r="A988" t="s">
        <v>1384</v>
      </c>
      <c r="B988">
        <v>24.93</v>
      </c>
      <c r="C988">
        <v>9.18</v>
      </c>
      <c r="D988" t="s">
        <v>2382</v>
      </c>
      <c r="E988" t="s">
        <v>2380</v>
      </c>
      <c r="F988" t="s">
        <v>2383</v>
      </c>
      <c r="G988">
        <v>1</v>
      </c>
      <c r="H988">
        <v>1</v>
      </c>
      <c r="I988" t="s">
        <v>2380</v>
      </c>
      <c r="J988" t="s">
        <v>2380</v>
      </c>
      <c r="K988" t="str">
        <f t="shared" si="29"/>
        <v>Overweight</v>
      </c>
      <c r="L988" t="str">
        <f t="shared" si="30"/>
        <v>Diabetes</v>
      </c>
      <c r="M988" t="s">
        <v>10506</v>
      </c>
    </row>
    <row r="989" spans="1:13" x14ac:dyDescent="0.25">
      <c r="A989" t="s">
        <v>1383</v>
      </c>
      <c r="B989">
        <v>48.12</v>
      </c>
      <c r="C989">
        <v>4.51</v>
      </c>
      <c r="D989" t="s">
        <v>2382</v>
      </c>
      <c r="E989" t="s">
        <v>2380</v>
      </c>
      <c r="F989" t="s">
        <v>2380</v>
      </c>
      <c r="G989">
        <v>1</v>
      </c>
      <c r="H989">
        <v>1</v>
      </c>
      <c r="I989" t="s">
        <v>2380</v>
      </c>
      <c r="J989" t="s">
        <v>2380</v>
      </c>
      <c r="K989" t="str">
        <f t="shared" si="29"/>
        <v>Obesity</v>
      </c>
      <c r="L989" t="str">
        <f t="shared" si="30"/>
        <v>Normal</v>
      </c>
      <c r="M989" t="s">
        <v>10507</v>
      </c>
    </row>
    <row r="990" spans="1:13" x14ac:dyDescent="0.25">
      <c r="A990" t="s">
        <v>1382</v>
      </c>
      <c r="B990">
        <v>24.91</v>
      </c>
      <c r="C990">
        <v>7.33</v>
      </c>
      <c r="D990" t="s">
        <v>2382</v>
      </c>
      <c r="E990" t="s">
        <v>2380</v>
      </c>
      <c r="F990" t="s">
        <v>2383</v>
      </c>
      <c r="G990">
        <v>1</v>
      </c>
      <c r="H990">
        <v>1</v>
      </c>
      <c r="I990" t="s">
        <v>2380</v>
      </c>
      <c r="J990" t="s">
        <v>2380</v>
      </c>
      <c r="K990" t="str">
        <f t="shared" si="29"/>
        <v>Overweight</v>
      </c>
      <c r="L990" t="str">
        <f t="shared" si="30"/>
        <v>Diabetes</v>
      </c>
      <c r="M990" t="s">
        <v>10506</v>
      </c>
    </row>
    <row r="991" spans="1:13" x14ac:dyDescent="0.25">
      <c r="A991" t="s">
        <v>1381</v>
      </c>
      <c r="B991">
        <v>27.645</v>
      </c>
      <c r="C991">
        <v>10.56</v>
      </c>
      <c r="D991" t="s">
        <v>2380</v>
      </c>
      <c r="E991" t="s">
        <v>2380</v>
      </c>
      <c r="F991" t="s">
        <v>2380</v>
      </c>
      <c r="G991" t="s">
        <v>2381</v>
      </c>
      <c r="H991">
        <v>0</v>
      </c>
      <c r="I991" t="s">
        <v>2380</v>
      </c>
      <c r="J991" t="s">
        <v>2380</v>
      </c>
      <c r="K991" t="str">
        <f t="shared" si="29"/>
        <v>Overweight</v>
      </c>
      <c r="L991" t="str">
        <f t="shared" si="30"/>
        <v>Diabetes</v>
      </c>
      <c r="M991" t="s">
        <v>10506</v>
      </c>
    </row>
    <row r="992" spans="1:13" x14ac:dyDescent="0.25">
      <c r="A992" t="s">
        <v>1380</v>
      </c>
      <c r="B992">
        <v>33.700000000000003</v>
      </c>
      <c r="C992">
        <v>4.01</v>
      </c>
      <c r="D992" t="s">
        <v>2380</v>
      </c>
      <c r="E992" t="s">
        <v>2380</v>
      </c>
      <c r="F992" t="s">
        <v>2380</v>
      </c>
      <c r="G992">
        <v>2</v>
      </c>
      <c r="H992">
        <v>2</v>
      </c>
      <c r="I992" t="s">
        <v>2380</v>
      </c>
      <c r="J992" t="s">
        <v>2380</v>
      </c>
      <c r="K992" t="str">
        <f t="shared" si="29"/>
        <v>Obesity</v>
      </c>
      <c r="L992" t="str">
        <f t="shared" si="30"/>
        <v>Normal</v>
      </c>
      <c r="M992" t="s">
        <v>10507</v>
      </c>
    </row>
    <row r="993" spans="1:13" x14ac:dyDescent="0.25">
      <c r="A993" t="s">
        <v>1379</v>
      </c>
      <c r="B993">
        <v>38.93</v>
      </c>
      <c r="C993">
        <v>5.64</v>
      </c>
      <c r="D993" t="s">
        <v>2382</v>
      </c>
      <c r="E993" t="s">
        <v>2380</v>
      </c>
      <c r="F993" t="s">
        <v>2380</v>
      </c>
      <c r="G993">
        <v>1</v>
      </c>
      <c r="H993">
        <v>1</v>
      </c>
      <c r="I993" t="s">
        <v>2380</v>
      </c>
      <c r="J993" t="s">
        <v>2380</v>
      </c>
      <c r="K993" t="str">
        <f t="shared" si="29"/>
        <v>Obesity</v>
      </c>
      <c r="L993" t="str">
        <f t="shared" si="30"/>
        <v>Normal</v>
      </c>
      <c r="M993" t="s">
        <v>10507</v>
      </c>
    </row>
    <row r="994" spans="1:13" x14ac:dyDescent="0.25">
      <c r="A994" t="s">
        <v>1378</v>
      </c>
      <c r="B994">
        <v>32.774999999999999</v>
      </c>
      <c r="C994">
        <v>8.02</v>
      </c>
      <c r="D994" t="s">
        <v>2382</v>
      </c>
      <c r="E994" t="s">
        <v>2380</v>
      </c>
      <c r="F994" t="s">
        <v>2380</v>
      </c>
      <c r="G994">
        <v>2</v>
      </c>
      <c r="H994">
        <v>2</v>
      </c>
      <c r="I994" t="s">
        <v>2380</v>
      </c>
      <c r="J994" t="s">
        <v>2380</v>
      </c>
      <c r="K994" t="str">
        <f t="shared" si="29"/>
        <v>Obesity</v>
      </c>
      <c r="L994" t="str">
        <f t="shared" si="30"/>
        <v>Diabetes</v>
      </c>
      <c r="M994" t="s">
        <v>10506</v>
      </c>
    </row>
    <row r="995" spans="1:13" x14ac:dyDescent="0.25">
      <c r="A995" t="s">
        <v>1377</v>
      </c>
      <c r="B995">
        <v>29.83</v>
      </c>
      <c r="C995">
        <v>7.2</v>
      </c>
      <c r="D995" t="s">
        <v>2382</v>
      </c>
      <c r="E995" t="s">
        <v>2380</v>
      </c>
      <c r="F995" t="s">
        <v>2380</v>
      </c>
      <c r="G995" t="s">
        <v>2381</v>
      </c>
      <c r="H995">
        <v>0</v>
      </c>
      <c r="I995" t="s">
        <v>2380</v>
      </c>
      <c r="J995" t="s">
        <v>2380</v>
      </c>
      <c r="K995" t="str">
        <f t="shared" si="29"/>
        <v>Overweight</v>
      </c>
      <c r="L995" t="str">
        <f t="shared" si="30"/>
        <v>Diabetes</v>
      </c>
      <c r="M995" t="s">
        <v>10506</v>
      </c>
    </row>
    <row r="996" spans="1:13" x14ac:dyDescent="0.25">
      <c r="A996" t="s">
        <v>1376</v>
      </c>
      <c r="B996">
        <v>28.31</v>
      </c>
      <c r="C996">
        <v>4.55</v>
      </c>
      <c r="D996" t="s">
        <v>2380</v>
      </c>
      <c r="E996" t="s">
        <v>2382</v>
      </c>
      <c r="F996" t="s">
        <v>2380</v>
      </c>
      <c r="G996">
        <v>1</v>
      </c>
      <c r="H996">
        <v>1</v>
      </c>
      <c r="I996" t="s">
        <v>2380</v>
      </c>
      <c r="J996" t="s">
        <v>2380</v>
      </c>
      <c r="K996" t="str">
        <f t="shared" si="29"/>
        <v>Overweight</v>
      </c>
      <c r="L996" t="str">
        <f t="shared" si="30"/>
        <v>Normal</v>
      </c>
      <c r="M996" t="s">
        <v>10507</v>
      </c>
    </row>
    <row r="997" spans="1:13" x14ac:dyDescent="0.25">
      <c r="A997" t="s">
        <v>1375</v>
      </c>
      <c r="B997">
        <v>29.79</v>
      </c>
      <c r="C997">
        <v>9.0299999999999994</v>
      </c>
      <c r="D997" t="s">
        <v>2380</v>
      </c>
      <c r="E997" t="s">
        <v>2380</v>
      </c>
      <c r="F997" t="s">
        <v>2380</v>
      </c>
      <c r="G997" t="s">
        <v>2381</v>
      </c>
      <c r="H997">
        <v>0</v>
      </c>
      <c r="I997" t="s">
        <v>2380</v>
      </c>
      <c r="J997" t="s">
        <v>2380</v>
      </c>
      <c r="K997" t="str">
        <f t="shared" si="29"/>
        <v>Overweight</v>
      </c>
      <c r="L997" t="str">
        <f t="shared" si="30"/>
        <v>Diabetes</v>
      </c>
      <c r="M997" t="s">
        <v>10506</v>
      </c>
    </row>
    <row r="998" spans="1:13" x14ac:dyDescent="0.25">
      <c r="A998" t="s">
        <v>1374</v>
      </c>
      <c r="B998">
        <v>36.6</v>
      </c>
      <c r="C998">
        <v>5.2</v>
      </c>
      <c r="D998" t="s">
        <v>2382</v>
      </c>
      <c r="E998" t="s">
        <v>2380</v>
      </c>
      <c r="F998" t="s">
        <v>2383</v>
      </c>
      <c r="G998">
        <v>1</v>
      </c>
      <c r="H998">
        <v>1</v>
      </c>
      <c r="I998" t="s">
        <v>2380</v>
      </c>
      <c r="J998" t="s">
        <v>2380</v>
      </c>
      <c r="K998" t="str">
        <f t="shared" si="29"/>
        <v>Obesity</v>
      </c>
      <c r="L998" t="str">
        <f t="shared" si="30"/>
        <v>Normal</v>
      </c>
      <c r="M998" t="s">
        <v>10507</v>
      </c>
    </row>
    <row r="999" spans="1:13" x14ac:dyDescent="0.25">
      <c r="A999" t="s">
        <v>1373</v>
      </c>
      <c r="B999">
        <v>35.93</v>
      </c>
      <c r="C999">
        <v>8.3000000000000007</v>
      </c>
      <c r="D999" t="s">
        <v>2382</v>
      </c>
      <c r="E999" t="s">
        <v>2380</v>
      </c>
      <c r="F999" t="s">
        <v>2380</v>
      </c>
      <c r="G999" t="s">
        <v>2381</v>
      </c>
      <c r="H999">
        <v>0</v>
      </c>
      <c r="I999" t="s">
        <v>2380</v>
      </c>
      <c r="J999" t="s">
        <v>2380</v>
      </c>
      <c r="K999" t="str">
        <f t="shared" si="29"/>
        <v>Obesity</v>
      </c>
      <c r="L999" t="str">
        <f t="shared" si="30"/>
        <v>Diabetes</v>
      </c>
      <c r="M999" t="s">
        <v>10506</v>
      </c>
    </row>
    <row r="1000" spans="1:13" x14ac:dyDescent="0.25">
      <c r="A1000" t="s">
        <v>1372</v>
      </c>
      <c r="B1000">
        <v>28.6</v>
      </c>
      <c r="C1000">
        <v>5.56</v>
      </c>
      <c r="D1000" t="s">
        <v>2382</v>
      </c>
      <c r="E1000" t="s">
        <v>2380</v>
      </c>
      <c r="F1000" t="s">
        <v>2383</v>
      </c>
      <c r="G1000">
        <v>1</v>
      </c>
      <c r="H1000">
        <v>1</v>
      </c>
      <c r="I1000" t="s">
        <v>2380</v>
      </c>
      <c r="J1000" t="s">
        <v>2380</v>
      </c>
      <c r="K1000" t="str">
        <f t="shared" si="29"/>
        <v>Overweight</v>
      </c>
      <c r="L1000" t="str">
        <f t="shared" si="30"/>
        <v>Normal</v>
      </c>
      <c r="M1000" t="s">
        <v>10507</v>
      </c>
    </row>
    <row r="1001" spans="1:13" x14ac:dyDescent="0.25">
      <c r="A1001" t="s">
        <v>1371</v>
      </c>
      <c r="B1001">
        <v>39.17</v>
      </c>
      <c r="C1001">
        <v>4.1500000000000004</v>
      </c>
      <c r="D1001" t="s">
        <v>2380</v>
      </c>
      <c r="E1001" t="s">
        <v>2380</v>
      </c>
      <c r="F1001" t="s">
        <v>2380</v>
      </c>
      <c r="G1001" t="s">
        <v>2381</v>
      </c>
      <c r="H1001">
        <v>0</v>
      </c>
      <c r="I1001" t="s">
        <v>2380</v>
      </c>
      <c r="J1001" t="s">
        <v>2380</v>
      </c>
      <c r="K1001" t="str">
        <f t="shared" si="29"/>
        <v>Obesity</v>
      </c>
      <c r="L1001" t="str">
        <f t="shared" si="30"/>
        <v>Normal</v>
      </c>
      <c r="M1001" t="s">
        <v>10507</v>
      </c>
    </row>
    <row r="1002" spans="1:13" x14ac:dyDescent="0.25">
      <c r="A1002" t="s">
        <v>1370</v>
      </c>
      <c r="B1002">
        <v>26.41</v>
      </c>
      <c r="C1002">
        <v>5.99</v>
      </c>
      <c r="D1002" t="s">
        <v>2382</v>
      </c>
      <c r="E1002" t="s">
        <v>2380</v>
      </c>
      <c r="F1002" t="s">
        <v>2383</v>
      </c>
      <c r="G1002">
        <v>1</v>
      </c>
      <c r="H1002">
        <v>1</v>
      </c>
      <c r="I1002" t="s">
        <v>2380</v>
      </c>
      <c r="J1002" t="s">
        <v>2380</v>
      </c>
      <c r="K1002" t="str">
        <f t="shared" si="29"/>
        <v>Overweight</v>
      </c>
      <c r="L1002" t="str">
        <f t="shared" si="30"/>
        <v>Prediabetes</v>
      </c>
      <c r="M1002" t="s">
        <v>10508</v>
      </c>
    </row>
    <row r="1003" spans="1:13" x14ac:dyDescent="0.25">
      <c r="A1003" t="s">
        <v>1369</v>
      </c>
      <c r="B1003">
        <v>30.63</v>
      </c>
      <c r="C1003">
        <v>5.8</v>
      </c>
      <c r="D1003" t="s">
        <v>2382</v>
      </c>
      <c r="E1003" t="s">
        <v>2380</v>
      </c>
      <c r="F1003" t="s">
        <v>2380</v>
      </c>
      <c r="G1003" t="s">
        <v>2381</v>
      </c>
      <c r="H1003">
        <v>0</v>
      </c>
      <c r="I1003" t="s">
        <v>2380</v>
      </c>
      <c r="J1003" t="s">
        <v>2380</v>
      </c>
      <c r="K1003" t="str">
        <f t="shared" si="29"/>
        <v>Obesity</v>
      </c>
      <c r="L1003" t="str">
        <f t="shared" si="30"/>
        <v>Prediabetes</v>
      </c>
      <c r="M1003" t="s">
        <v>10508</v>
      </c>
    </row>
    <row r="1004" spans="1:13" x14ac:dyDescent="0.25">
      <c r="A1004" t="s">
        <v>1368</v>
      </c>
      <c r="B1004">
        <v>31.73</v>
      </c>
      <c r="C1004">
        <v>7.32</v>
      </c>
      <c r="D1004" t="s">
        <v>2382</v>
      </c>
      <c r="E1004" t="s">
        <v>2380</v>
      </c>
      <c r="F1004" t="s">
        <v>2380</v>
      </c>
      <c r="G1004">
        <v>2</v>
      </c>
      <c r="H1004">
        <v>2</v>
      </c>
      <c r="I1004" t="s">
        <v>2380</v>
      </c>
      <c r="J1004" t="s">
        <v>2380</v>
      </c>
      <c r="K1004" t="str">
        <f t="shared" si="29"/>
        <v>Obesity</v>
      </c>
      <c r="L1004" t="str">
        <f t="shared" si="30"/>
        <v>Diabetes</v>
      </c>
      <c r="M1004" t="s">
        <v>10506</v>
      </c>
    </row>
    <row r="1005" spans="1:13" x14ac:dyDescent="0.25">
      <c r="A1005" t="s">
        <v>1367</v>
      </c>
      <c r="B1005">
        <v>30.7</v>
      </c>
      <c r="C1005">
        <v>5.16</v>
      </c>
      <c r="D1005" t="s">
        <v>2380</v>
      </c>
      <c r="E1005" t="s">
        <v>2380</v>
      </c>
      <c r="F1005" t="s">
        <v>2380</v>
      </c>
      <c r="G1005">
        <v>2</v>
      </c>
      <c r="H1005">
        <v>2</v>
      </c>
      <c r="I1005" t="s">
        <v>2380</v>
      </c>
      <c r="J1005" t="s">
        <v>2380</v>
      </c>
      <c r="K1005" t="str">
        <f t="shared" si="29"/>
        <v>Obesity</v>
      </c>
      <c r="L1005" t="str">
        <f t="shared" si="30"/>
        <v>Normal</v>
      </c>
      <c r="M1005" t="s">
        <v>10507</v>
      </c>
    </row>
    <row r="1006" spans="1:13" x14ac:dyDescent="0.25">
      <c r="A1006" t="s">
        <v>1366</v>
      </c>
      <c r="B1006">
        <v>25.934999999999999</v>
      </c>
      <c r="C1006">
        <v>5.96</v>
      </c>
      <c r="D1006" t="s">
        <v>2382</v>
      </c>
      <c r="E1006" t="s">
        <v>2380</v>
      </c>
      <c r="F1006" t="s">
        <v>2380</v>
      </c>
      <c r="G1006">
        <v>2</v>
      </c>
      <c r="H1006">
        <v>2</v>
      </c>
      <c r="I1006" t="s">
        <v>2380</v>
      </c>
      <c r="J1006" t="s">
        <v>2380</v>
      </c>
      <c r="K1006" t="str">
        <f t="shared" si="29"/>
        <v>Overweight</v>
      </c>
      <c r="L1006" t="str">
        <f t="shared" si="30"/>
        <v>Prediabetes</v>
      </c>
      <c r="M1006" t="s">
        <v>10508</v>
      </c>
    </row>
    <row r="1007" spans="1:13" x14ac:dyDescent="0.25">
      <c r="A1007" t="s">
        <v>1365</v>
      </c>
      <c r="B1007">
        <v>35.9</v>
      </c>
      <c r="C1007">
        <v>4.8499999999999996</v>
      </c>
      <c r="D1007" t="s">
        <v>2382</v>
      </c>
      <c r="E1007" t="s">
        <v>2380</v>
      </c>
      <c r="F1007" t="s">
        <v>2383</v>
      </c>
      <c r="G1007">
        <v>1</v>
      </c>
      <c r="H1007">
        <v>1</v>
      </c>
      <c r="I1007" t="s">
        <v>2380</v>
      </c>
      <c r="J1007" t="s">
        <v>2380</v>
      </c>
      <c r="K1007" t="str">
        <f t="shared" si="29"/>
        <v>Obesity</v>
      </c>
      <c r="L1007" t="str">
        <f t="shared" si="30"/>
        <v>Normal</v>
      </c>
      <c r="M1007" t="s">
        <v>10507</v>
      </c>
    </row>
    <row r="1008" spans="1:13" x14ac:dyDescent="0.25">
      <c r="A1008" t="s">
        <v>1364</v>
      </c>
      <c r="B1008">
        <v>26.7</v>
      </c>
      <c r="C1008">
        <v>5.09</v>
      </c>
      <c r="D1008" t="s">
        <v>2382</v>
      </c>
      <c r="E1008" t="s">
        <v>2380</v>
      </c>
      <c r="F1008" t="s">
        <v>2383</v>
      </c>
      <c r="G1008">
        <v>1</v>
      </c>
      <c r="H1008">
        <v>1</v>
      </c>
      <c r="I1008" t="s">
        <v>2380</v>
      </c>
      <c r="J1008" t="s">
        <v>2380</v>
      </c>
      <c r="K1008" t="str">
        <f t="shared" si="29"/>
        <v>Overweight</v>
      </c>
      <c r="L1008" t="str">
        <f t="shared" si="30"/>
        <v>Normal</v>
      </c>
      <c r="M1008" t="s">
        <v>10507</v>
      </c>
    </row>
    <row r="1009" spans="1:13" x14ac:dyDescent="0.25">
      <c r="A1009" t="s">
        <v>1363</v>
      </c>
      <c r="B1009">
        <v>33.71</v>
      </c>
      <c r="C1009">
        <v>4.9400000000000004</v>
      </c>
      <c r="D1009" t="s">
        <v>2380</v>
      </c>
      <c r="E1009" t="s">
        <v>2380</v>
      </c>
      <c r="F1009" t="s">
        <v>2380</v>
      </c>
      <c r="G1009" t="s">
        <v>2381</v>
      </c>
      <c r="H1009">
        <v>0</v>
      </c>
      <c r="I1009" t="s">
        <v>2380</v>
      </c>
      <c r="J1009" t="s">
        <v>2380</v>
      </c>
      <c r="K1009" t="str">
        <f t="shared" si="29"/>
        <v>Obesity</v>
      </c>
      <c r="L1009" t="str">
        <f t="shared" si="30"/>
        <v>Normal</v>
      </c>
      <c r="M1009" t="s">
        <v>10507</v>
      </c>
    </row>
    <row r="1010" spans="1:13" x14ac:dyDescent="0.25">
      <c r="A1010" t="s">
        <v>1362</v>
      </c>
      <c r="B1010">
        <v>41.91</v>
      </c>
      <c r="C1010">
        <v>4.92</v>
      </c>
      <c r="D1010" t="s">
        <v>2382</v>
      </c>
      <c r="E1010" t="s">
        <v>2380</v>
      </c>
      <c r="F1010" t="s">
        <v>2380</v>
      </c>
      <c r="G1010">
        <v>2</v>
      </c>
      <c r="H1010">
        <v>2</v>
      </c>
      <c r="I1010" t="s">
        <v>2380</v>
      </c>
      <c r="J1010" t="s">
        <v>2380</v>
      </c>
      <c r="K1010" t="str">
        <f t="shared" si="29"/>
        <v>Obesity</v>
      </c>
      <c r="L1010" t="str">
        <f t="shared" si="30"/>
        <v>Normal</v>
      </c>
      <c r="M1010" t="s">
        <v>10507</v>
      </c>
    </row>
    <row r="1011" spans="1:13" x14ac:dyDescent="0.25">
      <c r="A1011" t="s">
        <v>1361</v>
      </c>
      <c r="B1011">
        <v>39.82</v>
      </c>
      <c r="C1011">
        <v>6.05</v>
      </c>
      <c r="D1011" t="s">
        <v>2382</v>
      </c>
      <c r="E1011" t="s">
        <v>2380</v>
      </c>
      <c r="F1011" t="s">
        <v>2380</v>
      </c>
      <c r="G1011">
        <v>2</v>
      </c>
      <c r="H1011">
        <v>2</v>
      </c>
      <c r="I1011" t="s">
        <v>2380</v>
      </c>
      <c r="J1011" t="s">
        <v>2380</v>
      </c>
      <c r="K1011" t="str">
        <f t="shared" si="29"/>
        <v>Obesity</v>
      </c>
      <c r="L1011" t="str">
        <f t="shared" si="30"/>
        <v>Prediabetes</v>
      </c>
      <c r="M1011" t="s">
        <v>10508</v>
      </c>
    </row>
    <row r="1012" spans="1:13" x14ac:dyDescent="0.25">
      <c r="A1012" t="s">
        <v>1360</v>
      </c>
      <c r="B1012">
        <v>28.12</v>
      </c>
      <c r="C1012">
        <v>4.67</v>
      </c>
      <c r="D1012" t="s">
        <v>2380</v>
      </c>
      <c r="E1012" t="s">
        <v>2380</v>
      </c>
      <c r="F1012" t="s">
        <v>2380</v>
      </c>
      <c r="G1012">
        <v>2</v>
      </c>
      <c r="H1012">
        <v>2</v>
      </c>
      <c r="I1012" t="s">
        <v>2380</v>
      </c>
      <c r="J1012" t="s">
        <v>2380</v>
      </c>
      <c r="K1012" t="str">
        <f t="shared" si="29"/>
        <v>Overweight</v>
      </c>
      <c r="L1012" t="str">
        <f t="shared" si="30"/>
        <v>Normal</v>
      </c>
      <c r="M1012" t="s">
        <v>10507</v>
      </c>
    </row>
    <row r="1013" spans="1:13" x14ac:dyDescent="0.25">
      <c r="A1013" t="s">
        <v>1359</v>
      </c>
      <c r="B1013">
        <v>26.98</v>
      </c>
      <c r="C1013">
        <v>9.81</v>
      </c>
      <c r="D1013" t="s">
        <v>2382</v>
      </c>
      <c r="E1013" t="s">
        <v>2380</v>
      </c>
      <c r="F1013" t="s">
        <v>2380</v>
      </c>
      <c r="G1013" t="s">
        <v>2381</v>
      </c>
      <c r="H1013">
        <v>0</v>
      </c>
      <c r="I1013" t="s">
        <v>2380</v>
      </c>
      <c r="J1013" t="s">
        <v>2380</v>
      </c>
      <c r="K1013" t="str">
        <f t="shared" si="29"/>
        <v>Overweight</v>
      </c>
      <c r="L1013" t="str">
        <f t="shared" si="30"/>
        <v>Diabetes</v>
      </c>
      <c r="M1013" t="s">
        <v>10506</v>
      </c>
    </row>
    <row r="1014" spans="1:13" x14ac:dyDescent="0.25">
      <c r="A1014" t="s">
        <v>1358</v>
      </c>
      <c r="B1014">
        <v>27.2</v>
      </c>
      <c r="C1014">
        <v>6.06</v>
      </c>
      <c r="D1014" t="s">
        <v>2382</v>
      </c>
      <c r="E1014" t="s">
        <v>2380</v>
      </c>
      <c r="F1014" t="s">
        <v>2380</v>
      </c>
      <c r="G1014">
        <v>2</v>
      </c>
      <c r="H1014">
        <v>2</v>
      </c>
      <c r="I1014" t="s">
        <v>2380</v>
      </c>
      <c r="J1014" t="s">
        <v>2380</v>
      </c>
      <c r="K1014" t="str">
        <f t="shared" si="29"/>
        <v>Overweight</v>
      </c>
      <c r="L1014" t="str">
        <f t="shared" si="30"/>
        <v>Prediabetes</v>
      </c>
      <c r="M1014" t="s">
        <v>10508</v>
      </c>
    </row>
    <row r="1015" spans="1:13" x14ac:dyDescent="0.25">
      <c r="A1015" t="s">
        <v>1357</v>
      </c>
      <c r="B1015">
        <v>25.3</v>
      </c>
      <c r="C1015">
        <v>5.19</v>
      </c>
      <c r="D1015" t="s">
        <v>2382</v>
      </c>
      <c r="E1015" t="s">
        <v>2380</v>
      </c>
      <c r="F1015" t="s">
        <v>2380</v>
      </c>
      <c r="G1015">
        <v>2</v>
      </c>
      <c r="H1015">
        <v>2</v>
      </c>
      <c r="I1015" t="s">
        <v>2380</v>
      </c>
      <c r="J1015" t="s">
        <v>2380</v>
      </c>
      <c r="K1015" t="str">
        <f t="shared" si="29"/>
        <v>Overweight</v>
      </c>
      <c r="L1015" t="str">
        <f t="shared" si="30"/>
        <v>Normal</v>
      </c>
      <c r="M1015" t="s">
        <v>10507</v>
      </c>
    </row>
    <row r="1016" spans="1:13" x14ac:dyDescent="0.25">
      <c r="A1016" t="s">
        <v>1356</v>
      </c>
      <c r="B1016">
        <v>30.25</v>
      </c>
      <c r="C1016">
        <v>10.16</v>
      </c>
      <c r="D1016" t="s">
        <v>2380</v>
      </c>
      <c r="E1016" t="s">
        <v>2380</v>
      </c>
      <c r="F1016" t="s">
        <v>2380</v>
      </c>
      <c r="G1016" t="s">
        <v>2381</v>
      </c>
      <c r="H1016">
        <v>0</v>
      </c>
      <c r="I1016" t="s">
        <v>2380</v>
      </c>
      <c r="J1016" t="s">
        <v>2380</v>
      </c>
      <c r="K1016" t="str">
        <f t="shared" si="29"/>
        <v>Obesity</v>
      </c>
      <c r="L1016" t="str">
        <f t="shared" si="30"/>
        <v>Diabetes</v>
      </c>
      <c r="M1016" t="s">
        <v>10506</v>
      </c>
    </row>
    <row r="1017" spans="1:13" x14ac:dyDescent="0.25">
      <c r="A1017" t="s">
        <v>1355</v>
      </c>
      <c r="B1017">
        <v>54</v>
      </c>
      <c r="C1017">
        <v>4.68</v>
      </c>
      <c r="D1017" t="s">
        <v>2382</v>
      </c>
      <c r="E1017" t="s">
        <v>2382</v>
      </c>
      <c r="F1017" t="s">
        <v>2380</v>
      </c>
      <c r="G1017">
        <v>2</v>
      </c>
      <c r="H1017">
        <v>2</v>
      </c>
      <c r="I1017" t="s">
        <v>2380</v>
      </c>
      <c r="J1017" t="s">
        <v>2380</v>
      </c>
      <c r="K1017" t="str">
        <f t="shared" si="29"/>
        <v>Obesity</v>
      </c>
      <c r="L1017" t="str">
        <f t="shared" si="30"/>
        <v>Normal</v>
      </c>
      <c r="M1017" t="s">
        <v>10507</v>
      </c>
    </row>
    <row r="1018" spans="1:13" x14ac:dyDescent="0.25">
      <c r="A1018" t="s">
        <v>1354</v>
      </c>
      <c r="B1018">
        <v>51.86</v>
      </c>
      <c r="C1018">
        <v>5.32</v>
      </c>
      <c r="D1018" t="s">
        <v>2382</v>
      </c>
      <c r="E1018" t="s">
        <v>2380</v>
      </c>
      <c r="F1018" t="s">
        <v>2380</v>
      </c>
      <c r="G1018" t="s">
        <v>2381</v>
      </c>
      <c r="H1018">
        <v>0</v>
      </c>
      <c r="I1018" t="s">
        <v>2380</v>
      </c>
      <c r="J1018" t="s">
        <v>2380</v>
      </c>
      <c r="K1018" t="str">
        <f t="shared" si="29"/>
        <v>Obesity</v>
      </c>
      <c r="L1018" t="str">
        <f t="shared" si="30"/>
        <v>Normal</v>
      </c>
      <c r="M1018" t="s">
        <v>10507</v>
      </c>
    </row>
    <row r="1019" spans="1:13" x14ac:dyDescent="0.25">
      <c r="A1019" t="s">
        <v>1353</v>
      </c>
      <c r="B1019">
        <v>31.39</v>
      </c>
      <c r="C1019">
        <v>6.99</v>
      </c>
      <c r="D1019" t="s">
        <v>2380</v>
      </c>
      <c r="E1019" t="s">
        <v>2380</v>
      </c>
      <c r="F1019" t="s">
        <v>2380</v>
      </c>
      <c r="G1019" t="s">
        <v>2381</v>
      </c>
      <c r="H1019">
        <v>0</v>
      </c>
      <c r="I1019" t="s">
        <v>2380</v>
      </c>
      <c r="J1019" t="s">
        <v>2380</v>
      </c>
      <c r="K1019" t="str">
        <f t="shared" si="29"/>
        <v>Obesity</v>
      </c>
      <c r="L1019" t="str">
        <f t="shared" si="30"/>
        <v>Diabetes</v>
      </c>
      <c r="M1019" t="s">
        <v>10506</v>
      </c>
    </row>
    <row r="1020" spans="1:13" x14ac:dyDescent="0.25">
      <c r="A1020" t="s">
        <v>1352</v>
      </c>
      <c r="B1020">
        <v>39.97</v>
      </c>
      <c r="C1020">
        <v>5.55</v>
      </c>
      <c r="D1020" t="s">
        <v>2380</v>
      </c>
      <c r="E1020" t="s">
        <v>2380</v>
      </c>
      <c r="F1020" t="s">
        <v>2380</v>
      </c>
      <c r="G1020" t="s">
        <v>2381</v>
      </c>
      <c r="H1020">
        <v>0</v>
      </c>
      <c r="I1020" t="s">
        <v>2380</v>
      </c>
      <c r="J1020" t="s">
        <v>2380</v>
      </c>
      <c r="K1020" t="str">
        <f t="shared" si="29"/>
        <v>Obesity</v>
      </c>
      <c r="L1020" t="str">
        <f t="shared" si="30"/>
        <v>Normal</v>
      </c>
      <c r="M1020" t="s">
        <v>10507</v>
      </c>
    </row>
    <row r="1021" spans="1:13" x14ac:dyDescent="0.25">
      <c r="A1021" t="s">
        <v>1351</v>
      </c>
      <c r="B1021">
        <v>41.23</v>
      </c>
      <c r="C1021">
        <v>6.94</v>
      </c>
      <c r="D1021" t="s">
        <v>2380</v>
      </c>
      <c r="E1021" t="s">
        <v>2380</v>
      </c>
      <c r="F1021" t="s">
        <v>2380</v>
      </c>
      <c r="G1021" t="s">
        <v>2381</v>
      </c>
      <c r="H1021">
        <v>0</v>
      </c>
      <c r="I1021" t="s">
        <v>2380</v>
      </c>
      <c r="J1021" t="s">
        <v>2380</v>
      </c>
      <c r="K1021" t="str">
        <f t="shared" si="29"/>
        <v>Obesity</v>
      </c>
      <c r="L1021" t="str">
        <f t="shared" si="30"/>
        <v>Diabetes</v>
      </c>
      <c r="M1021" t="s">
        <v>10506</v>
      </c>
    </row>
    <row r="1022" spans="1:13" x14ac:dyDescent="0.25">
      <c r="A1022" t="s">
        <v>1350</v>
      </c>
      <c r="B1022">
        <v>49.45</v>
      </c>
      <c r="C1022">
        <v>4.2</v>
      </c>
      <c r="D1022" t="s">
        <v>2382</v>
      </c>
      <c r="E1022" t="s">
        <v>2380</v>
      </c>
      <c r="F1022" t="s">
        <v>2380</v>
      </c>
      <c r="G1022" t="s">
        <v>2381</v>
      </c>
      <c r="H1022">
        <v>0</v>
      </c>
      <c r="I1022" t="s">
        <v>2380</v>
      </c>
      <c r="J1022" t="s">
        <v>2380</v>
      </c>
      <c r="K1022" t="str">
        <f t="shared" si="29"/>
        <v>Obesity</v>
      </c>
      <c r="L1022" t="str">
        <f t="shared" si="30"/>
        <v>Normal</v>
      </c>
      <c r="M1022" t="s">
        <v>10507</v>
      </c>
    </row>
    <row r="1023" spans="1:13" x14ac:dyDescent="0.25">
      <c r="A1023" t="s">
        <v>1349</v>
      </c>
      <c r="B1023">
        <v>41.04</v>
      </c>
      <c r="C1023">
        <v>5.59</v>
      </c>
      <c r="D1023" t="s">
        <v>2380</v>
      </c>
      <c r="E1023" t="s">
        <v>2380</v>
      </c>
      <c r="F1023" t="s">
        <v>2380</v>
      </c>
      <c r="G1023" t="s">
        <v>2381</v>
      </c>
      <c r="H1023">
        <v>0</v>
      </c>
      <c r="I1023" t="s">
        <v>2380</v>
      </c>
      <c r="J1023" t="s">
        <v>2380</v>
      </c>
      <c r="K1023" t="str">
        <f t="shared" si="29"/>
        <v>Obesity</v>
      </c>
      <c r="L1023" t="str">
        <f t="shared" si="30"/>
        <v>Normal</v>
      </c>
      <c r="M1023" t="s">
        <v>10507</v>
      </c>
    </row>
    <row r="1024" spans="1:13" x14ac:dyDescent="0.25">
      <c r="A1024" t="s">
        <v>1348</v>
      </c>
      <c r="B1024">
        <v>27.93</v>
      </c>
      <c r="C1024">
        <v>9.9600000000000009</v>
      </c>
      <c r="D1024" t="s">
        <v>2380</v>
      </c>
      <c r="E1024" t="s">
        <v>2380</v>
      </c>
      <c r="F1024" t="s">
        <v>2380</v>
      </c>
      <c r="G1024" t="s">
        <v>2381</v>
      </c>
      <c r="H1024">
        <v>0</v>
      </c>
      <c r="I1024" t="s">
        <v>2380</v>
      </c>
      <c r="J1024" t="s">
        <v>2380</v>
      </c>
      <c r="K1024" t="str">
        <f t="shared" si="29"/>
        <v>Overweight</v>
      </c>
      <c r="L1024" t="str">
        <f t="shared" si="30"/>
        <v>Diabetes</v>
      </c>
      <c r="M1024" t="s">
        <v>10506</v>
      </c>
    </row>
    <row r="1025" spans="1:13" x14ac:dyDescent="0.25">
      <c r="A1025" t="s">
        <v>1347</v>
      </c>
      <c r="B1025">
        <v>21.01</v>
      </c>
      <c r="C1025">
        <v>7.37</v>
      </c>
      <c r="D1025" t="s">
        <v>2380</v>
      </c>
      <c r="E1025" t="s">
        <v>2380</v>
      </c>
      <c r="F1025" t="s">
        <v>2380</v>
      </c>
      <c r="G1025" t="s">
        <v>2381</v>
      </c>
      <c r="H1025">
        <v>0</v>
      </c>
      <c r="I1025" t="s">
        <v>2380</v>
      </c>
      <c r="J1025" t="s">
        <v>2380</v>
      </c>
      <c r="K1025" t="str">
        <f t="shared" si="29"/>
        <v>Healthy Weight</v>
      </c>
      <c r="L1025" t="str">
        <f t="shared" si="30"/>
        <v>Diabetes</v>
      </c>
      <c r="M1025" t="s">
        <v>10506</v>
      </c>
    </row>
    <row r="1026" spans="1:13" x14ac:dyDescent="0.25">
      <c r="A1026" t="s">
        <v>1346</v>
      </c>
      <c r="B1026">
        <v>52.37</v>
      </c>
      <c r="C1026">
        <v>5.0599999999999996</v>
      </c>
      <c r="D1026" t="s">
        <v>2382</v>
      </c>
      <c r="E1026" t="s">
        <v>2382</v>
      </c>
      <c r="F1026" t="s">
        <v>2380</v>
      </c>
      <c r="G1026">
        <v>2</v>
      </c>
      <c r="H1026">
        <v>2</v>
      </c>
      <c r="I1026" t="s">
        <v>2380</v>
      </c>
      <c r="J1026" t="s">
        <v>2380</v>
      </c>
      <c r="K1026" t="str">
        <f t="shared" si="29"/>
        <v>Obesity</v>
      </c>
      <c r="L1026" t="str">
        <f t="shared" si="30"/>
        <v>Normal</v>
      </c>
      <c r="M1026" t="s">
        <v>10507</v>
      </c>
    </row>
    <row r="1027" spans="1:13" x14ac:dyDescent="0.25">
      <c r="A1027" t="s">
        <v>1345</v>
      </c>
      <c r="B1027">
        <v>40.369999999999997</v>
      </c>
      <c r="C1027">
        <v>8.2100000000000009</v>
      </c>
      <c r="D1027" t="s">
        <v>2380</v>
      </c>
      <c r="E1027" t="s">
        <v>2380</v>
      </c>
      <c r="F1027" t="s">
        <v>2380</v>
      </c>
      <c r="G1027" t="s">
        <v>2381</v>
      </c>
      <c r="H1027">
        <v>0</v>
      </c>
      <c r="I1027" t="s">
        <v>2380</v>
      </c>
      <c r="J1027" t="s">
        <v>2380</v>
      </c>
      <c r="K1027" t="str">
        <f t="shared" ref="K1027:K1090" si="31">IF(B1027&lt;18.5, "Underweight", IF(B1027&lt;=24.9, "Healthy Weight", IF(B1027&lt;=29.9, "Overweight", "Obesity")))</f>
        <v>Obesity</v>
      </c>
      <c r="L1027" t="str">
        <f t="shared" ref="L1027:L1090" si="32">IF(C1027 &lt; 5.7, "Normal", IF(C1027 &lt; 6.4, "Prediabetes", "Diabetes"))</f>
        <v>Diabetes</v>
      </c>
      <c r="M1027" t="s">
        <v>10506</v>
      </c>
    </row>
    <row r="1028" spans="1:13" x14ac:dyDescent="0.25">
      <c r="A1028" t="s">
        <v>1344</v>
      </c>
      <c r="B1028">
        <v>41.47</v>
      </c>
      <c r="C1028">
        <v>10.34</v>
      </c>
      <c r="D1028" t="s">
        <v>2380</v>
      </c>
      <c r="E1028" t="s">
        <v>2380</v>
      </c>
      <c r="F1028" t="s">
        <v>2380</v>
      </c>
      <c r="G1028">
        <v>2</v>
      </c>
      <c r="H1028">
        <v>2</v>
      </c>
      <c r="I1028" t="s">
        <v>2380</v>
      </c>
      <c r="J1028" t="s">
        <v>2380</v>
      </c>
      <c r="K1028" t="str">
        <f t="shared" si="31"/>
        <v>Obesity</v>
      </c>
      <c r="L1028" t="str">
        <f t="shared" si="32"/>
        <v>Diabetes</v>
      </c>
      <c r="M1028" t="s">
        <v>10506</v>
      </c>
    </row>
    <row r="1029" spans="1:13" x14ac:dyDescent="0.25">
      <c r="A1029" t="s">
        <v>1343</v>
      </c>
      <c r="B1029">
        <v>33.725000000000001</v>
      </c>
      <c r="C1029">
        <v>5.51</v>
      </c>
      <c r="D1029" t="s">
        <v>2382</v>
      </c>
      <c r="E1029" t="s">
        <v>2380</v>
      </c>
      <c r="F1029" t="s">
        <v>2380</v>
      </c>
      <c r="G1029">
        <v>2</v>
      </c>
      <c r="H1029">
        <v>2</v>
      </c>
      <c r="I1029" t="s">
        <v>2380</v>
      </c>
      <c r="J1029" t="s">
        <v>2380</v>
      </c>
      <c r="K1029" t="str">
        <f t="shared" si="31"/>
        <v>Obesity</v>
      </c>
      <c r="L1029" t="str">
        <f t="shared" si="32"/>
        <v>Normal</v>
      </c>
      <c r="M1029" t="s">
        <v>10507</v>
      </c>
    </row>
    <row r="1030" spans="1:13" x14ac:dyDescent="0.25">
      <c r="A1030" t="s">
        <v>1342</v>
      </c>
      <c r="B1030">
        <v>28.1</v>
      </c>
      <c r="C1030">
        <v>11.2</v>
      </c>
      <c r="D1030" t="s">
        <v>2380</v>
      </c>
      <c r="E1030" t="s">
        <v>2380</v>
      </c>
      <c r="F1030" t="s">
        <v>2380</v>
      </c>
      <c r="G1030" t="s">
        <v>2381</v>
      </c>
      <c r="H1030">
        <v>0</v>
      </c>
      <c r="I1030" t="s">
        <v>2380</v>
      </c>
      <c r="J1030" t="s">
        <v>2380</v>
      </c>
      <c r="K1030" t="str">
        <f t="shared" si="31"/>
        <v>Overweight</v>
      </c>
      <c r="L1030" t="str">
        <f t="shared" si="32"/>
        <v>Diabetes</v>
      </c>
      <c r="M1030" t="s">
        <v>10506</v>
      </c>
    </row>
    <row r="1031" spans="1:13" x14ac:dyDescent="0.25">
      <c r="A1031" t="s">
        <v>1341</v>
      </c>
      <c r="B1031">
        <v>37.43</v>
      </c>
      <c r="C1031">
        <v>4.3499999999999996</v>
      </c>
      <c r="D1031" t="s">
        <v>2382</v>
      </c>
      <c r="E1031" t="s">
        <v>2380</v>
      </c>
      <c r="F1031" t="s">
        <v>2383</v>
      </c>
      <c r="G1031">
        <v>1</v>
      </c>
      <c r="H1031">
        <v>1</v>
      </c>
      <c r="I1031" t="s">
        <v>2380</v>
      </c>
      <c r="J1031" t="s">
        <v>2380</v>
      </c>
      <c r="K1031" t="str">
        <f t="shared" si="31"/>
        <v>Obesity</v>
      </c>
      <c r="L1031" t="str">
        <f t="shared" si="32"/>
        <v>Normal</v>
      </c>
      <c r="M1031" t="s">
        <v>10507</v>
      </c>
    </row>
    <row r="1032" spans="1:13" x14ac:dyDescent="0.25">
      <c r="A1032" t="s">
        <v>1340</v>
      </c>
      <c r="B1032">
        <v>23.7</v>
      </c>
      <c r="C1032">
        <v>10.45</v>
      </c>
      <c r="D1032" t="s">
        <v>2380</v>
      </c>
      <c r="E1032" t="s">
        <v>2380</v>
      </c>
      <c r="F1032" t="s">
        <v>2380</v>
      </c>
      <c r="G1032" t="s">
        <v>2381</v>
      </c>
      <c r="H1032">
        <v>0</v>
      </c>
      <c r="I1032" t="s">
        <v>2380</v>
      </c>
      <c r="J1032" t="s">
        <v>2380</v>
      </c>
      <c r="K1032" t="str">
        <f t="shared" si="31"/>
        <v>Healthy Weight</v>
      </c>
      <c r="L1032" t="str">
        <f t="shared" si="32"/>
        <v>Diabetes</v>
      </c>
      <c r="M1032" t="s">
        <v>10506</v>
      </c>
    </row>
    <row r="1033" spans="1:13" x14ac:dyDescent="0.25">
      <c r="A1033" t="s">
        <v>1339</v>
      </c>
      <c r="B1033">
        <v>24.795000000000002</v>
      </c>
      <c r="C1033">
        <v>4.07</v>
      </c>
      <c r="D1033" t="s">
        <v>2382</v>
      </c>
      <c r="E1033" t="s">
        <v>2380</v>
      </c>
      <c r="F1033" t="s">
        <v>2383</v>
      </c>
      <c r="G1033">
        <v>1</v>
      </c>
      <c r="H1033">
        <v>1</v>
      </c>
      <c r="I1033" t="s">
        <v>2380</v>
      </c>
      <c r="J1033" t="s">
        <v>2380</v>
      </c>
      <c r="K1033" t="str">
        <f t="shared" si="31"/>
        <v>Healthy Weight</v>
      </c>
      <c r="L1033" t="str">
        <f t="shared" si="32"/>
        <v>Normal</v>
      </c>
      <c r="M1033" t="s">
        <v>10507</v>
      </c>
    </row>
    <row r="1034" spans="1:13" x14ac:dyDescent="0.25">
      <c r="A1034" t="s">
        <v>1338</v>
      </c>
      <c r="B1034">
        <v>31.9</v>
      </c>
      <c r="C1034">
        <v>8.34</v>
      </c>
      <c r="D1034" t="s">
        <v>2380</v>
      </c>
      <c r="E1034" t="s">
        <v>2380</v>
      </c>
      <c r="F1034" t="s">
        <v>2380</v>
      </c>
      <c r="G1034" t="s">
        <v>2381</v>
      </c>
      <c r="H1034">
        <v>0</v>
      </c>
      <c r="I1034" t="s">
        <v>2380</v>
      </c>
      <c r="J1034" t="s">
        <v>2380</v>
      </c>
      <c r="K1034" t="str">
        <f t="shared" si="31"/>
        <v>Obesity</v>
      </c>
      <c r="L1034" t="str">
        <f t="shared" si="32"/>
        <v>Diabetes</v>
      </c>
      <c r="M1034" t="s">
        <v>10506</v>
      </c>
    </row>
    <row r="1035" spans="1:13" x14ac:dyDescent="0.25">
      <c r="A1035" t="s">
        <v>1337</v>
      </c>
      <c r="B1035">
        <v>32.68</v>
      </c>
      <c r="C1035">
        <v>7.41</v>
      </c>
      <c r="D1035" t="s">
        <v>2380</v>
      </c>
      <c r="E1035" t="s">
        <v>2380</v>
      </c>
      <c r="F1035" t="s">
        <v>2380</v>
      </c>
      <c r="G1035" t="s">
        <v>2381</v>
      </c>
      <c r="H1035">
        <v>0</v>
      </c>
      <c r="I1035" t="s">
        <v>2380</v>
      </c>
      <c r="J1035" t="s">
        <v>2380</v>
      </c>
      <c r="K1035" t="str">
        <f t="shared" si="31"/>
        <v>Obesity</v>
      </c>
      <c r="L1035" t="str">
        <f t="shared" si="32"/>
        <v>Diabetes</v>
      </c>
      <c r="M1035" t="s">
        <v>10506</v>
      </c>
    </row>
    <row r="1036" spans="1:13" x14ac:dyDescent="0.25">
      <c r="A1036" t="s">
        <v>1336</v>
      </c>
      <c r="B1036">
        <v>47.13</v>
      </c>
      <c r="C1036">
        <v>4.3099999999999996</v>
      </c>
      <c r="D1036" t="s">
        <v>2380</v>
      </c>
      <c r="E1036" t="s">
        <v>2380</v>
      </c>
      <c r="F1036" t="s">
        <v>2380</v>
      </c>
      <c r="G1036" t="s">
        <v>2381</v>
      </c>
      <c r="H1036">
        <v>0</v>
      </c>
      <c r="I1036" t="s">
        <v>2380</v>
      </c>
      <c r="J1036" t="s">
        <v>2380</v>
      </c>
      <c r="K1036" t="str">
        <f t="shared" si="31"/>
        <v>Obesity</v>
      </c>
      <c r="L1036" t="str">
        <f t="shared" si="32"/>
        <v>Normal</v>
      </c>
      <c r="M1036" t="s">
        <v>10507</v>
      </c>
    </row>
    <row r="1037" spans="1:13" x14ac:dyDescent="0.25">
      <c r="A1037" t="s">
        <v>1335</v>
      </c>
      <c r="B1037">
        <v>36.67</v>
      </c>
      <c r="C1037">
        <v>10.83</v>
      </c>
      <c r="D1037" t="s">
        <v>2380</v>
      </c>
      <c r="E1037" t="s">
        <v>2380</v>
      </c>
      <c r="F1037" t="s">
        <v>2380</v>
      </c>
      <c r="G1037" t="s">
        <v>2381</v>
      </c>
      <c r="H1037">
        <v>0</v>
      </c>
      <c r="I1037" t="s">
        <v>2380</v>
      </c>
      <c r="J1037" t="s">
        <v>2380</v>
      </c>
      <c r="K1037" t="str">
        <f t="shared" si="31"/>
        <v>Obesity</v>
      </c>
      <c r="L1037" t="str">
        <f t="shared" si="32"/>
        <v>Diabetes</v>
      </c>
      <c r="M1037" t="s">
        <v>10506</v>
      </c>
    </row>
    <row r="1038" spans="1:13" x14ac:dyDescent="0.25">
      <c r="A1038" t="s">
        <v>1334</v>
      </c>
      <c r="B1038">
        <v>33.630000000000003</v>
      </c>
      <c r="C1038">
        <v>11.31</v>
      </c>
      <c r="D1038" t="s">
        <v>2380</v>
      </c>
      <c r="E1038" t="s">
        <v>2380</v>
      </c>
      <c r="F1038" t="s">
        <v>2380</v>
      </c>
      <c r="G1038" t="s">
        <v>2381</v>
      </c>
      <c r="H1038">
        <v>0</v>
      </c>
      <c r="I1038" t="s">
        <v>2380</v>
      </c>
      <c r="J1038" t="s">
        <v>2380</v>
      </c>
      <c r="K1038" t="str">
        <f t="shared" si="31"/>
        <v>Obesity</v>
      </c>
      <c r="L1038" t="str">
        <f t="shared" si="32"/>
        <v>Diabetes</v>
      </c>
      <c r="M1038" t="s">
        <v>10506</v>
      </c>
    </row>
    <row r="1039" spans="1:13" x14ac:dyDescent="0.25">
      <c r="A1039" t="s">
        <v>1333</v>
      </c>
      <c r="B1039">
        <v>32.67</v>
      </c>
      <c r="C1039">
        <v>11.81</v>
      </c>
      <c r="D1039" t="s">
        <v>2382</v>
      </c>
      <c r="E1039" t="s">
        <v>2380</v>
      </c>
      <c r="F1039" t="s">
        <v>2380</v>
      </c>
      <c r="G1039" t="s">
        <v>2381</v>
      </c>
      <c r="H1039">
        <v>0</v>
      </c>
      <c r="I1039" t="s">
        <v>2380</v>
      </c>
      <c r="J1039" t="s">
        <v>2380</v>
      </c>
      <c r="K1039" t="str">
        <f t="shared" si="31"/>
        <v>Obesity</v>
      </c>
      <c r="L1039" t="str">
        <f t="shared" si="32"/>
        <v>Diabetes</v>
      </c>
      <c r="M1039" t="s">
        <v>10506</v>
      </c>
    </row>
    <row r="1040" spans="1:13" x14ac:dyDescent="0.25">
      <c r="A1040" t="s">
        <v>1332</v>
      </c>
      <c r="B1040">
        <v>33.299999999999997</v>
      </c>
      <c r="C1040">
        <v>8.26</v>
      </c>
      <c r="D1040" t="s">
        <v>2382</v>
      </c>
      <c r="E1040" t="s">
        <v>2380</v>
      </c>
      <c r="F1040" t="s">
        <v>2380</v>
      </c>
      <c r="G1040">
        <v>2</v>
      </c>
      <c r="H1040">
        <v>2</v>
      </c>
      <c r="I1040" t="s">
        <v>2380</v>
      </c>
      <c r="J1040" t="s">
        <v>2380</v>
      </c>
      <c r="K1040" t="str">
        <f t="shared" si="31"/>
        <v>Obesity</v>
      </c>
      <c r="L1040" t="str">
        <f t="shared" si="32"/>
        <v>Diabetes</v>
      </c>
      <c r="M1040" t="s">
        <v>10506</v>
      </c>
    </row>
    <row r="1041" spans="1:13" x14ac:dyDescent="0.25">
      <c r="A1041" t="s">
        <v>1331</v>
      </c>
      <c r="B1041">
        <v>30.78</v>
      </c>
      <c r="C1041">
        <v>10.74</v>
      </c>
      <c r="D1041" t="s">
        <v>2382</v>
      </c>
      <c r="E1041" t="s">
        <v>2380</v>
      </c>
      <c r="F1041" t="s">
        <v>2380</v>
      </c>
      <c r="G1041">
        <v>2</v>
      </c>
      <c r="H1041">
        <v>2</v>
      </c>
      <c r="I1041" t="s">
        <v>2380</v>
      </c>
      <c r="J1041" t="s">
        <v>2380</v>
      </c>
      <c r="K1041" t="str">
        <f t="shared" si="31"/>
        <v>Obesity</v>
      </c>
      <c r="L1041" t="str">
        <f t="shared" si="32"/>
        <v>Diabetes</v>
      </c>
      <c r="M1041" t="s">
        <v>10506</v>
      </c>
    </row>
    <row r="1042" spans="1:13" x14ac:dyDescent="0.25">
      <c r="A1042" t="s">
        <v>1330</v>
      </c>
      <c r="B1042">
        <v>28.975000000000001</v>
      </c>
      <c r="C1042">
        <v>7.69</v>
      </c>
      <c r="D1042" t="s">
        <v>2382</v>
      </c>
      <c r="E1042" t="s">
        <v>2380</v>
      </c>
      <c r="F1042" t="s">
        <v>2380</v>
      </c>
      <c r="G1042" t="s">
        <v>2381</v>
      </c>
      <c r="H1042">
        <v>0</v>
      </c>
      <c r="I1042" t="s">
        <v>2380</v>
      </c>
      <c r="J1042" t="s">
        <v>2380</v>
      </c>
      <c r="K1042" t="str">
        <f t="shared" si="31"/>
        <v>Overweight</v>
      </c>
      <c r="L1042" t="str">
        <f t="shared" si="32"/>
        <v>Diabetes</v>
      </c>
      <c r="M1042" t="s">
        <v>10506</v>
      </c>
    </row>
    <row r="1043" spans="1:13" x14ac:dyDescent="0.25">
      <c r="A1043" t="s">
        <v>1329</v>
      </c>
      <c r="B1043">
        <v>33.4</v>
      </c>
      <c r="C1043">
        <v>4.84</v>
      </c>
      <c r="D1043" t="s">
        <v>2380</v>
      </c>
      <c r="E1043" t="s">
        <v>2380</v>
      </c>
      <c r="F1043" t="s">
        <v>2380</v>
      </c>
      <c r="G1043" t="s">
        <v>2381</v>
      </c>
      <c r="H1043">
        <v>0</v>
      </c>
      <c r="I1043" t="s">
        <v>2380</v>
      </c>
      <c r="J1043" t="s">
        <v>2380</v>
      </c>
      <c r="K1043" t="str">
        <f t="shared" si="31"/>
        <v>Obesity</v>
      </c>
      <c r="L1043" t="str">
        <f t="shared" si="32"/>
        <v>Normal</v>
      </c>
      <c r="M1043" t="s">
        <v>10507</v>
      </c>
    </row>
    <row r="1044" spans="1:13" x14ac:dyDescent="0.25">
      <c r="A1044" t="s">
        <v>1328</v>
      </c>
      <c r="B1044">
        <v>21.5</v>
      </c>
      <c r="C1044">
        <v>9.77</v>
      </c>
      <c r="D1044" t="s">
        <v>2382</v>
      </c>
      <c r="E1044" t="s">
        <v>2380</v>
      </c>
      <c r="F1044" t="s">
        <v>2380</v>
      </c>
      <c r="G1044" t="s">
        <v>2381</v>
      </c>
      <c r="H1044">
        <v>0</v>
      </c>
      <c r="I1044" t="s">
        <v>2380</v>
      </c>
      <c r="J1044" t="s">
        <v>2380</v>
      </c>
      <c r="K1044" t="str">
        <f t="shared" si="31"/>
        <v>Healthy Weight</v>
      </c>
      <c r="L1044" t="str">
        <f t="shared" si="32"/>
        <v>Diabetes</v>
      </c>
      <c r="M1044" t="s">
        <v>10506</v>
      </c>
    </row>
    <row r="1045" spans="1:13" x14ac:dyDescent="0.25">
      <c r="A1045" t="s">
        <v>1327</v>
      </c>
      <c r="B1045">
        <v>38.14</v>
      </c>
      <c r="C1045">
        <v>5.84</v>
      </c>
      <c r="D1045" t="s">
        <v>2380</v>
      </c>
      <c r="E1045" t="s">
        <v>2380</v>
      </c>
      <c r="F1045" t="s">
        <v>2380</v>
      </c>
      <c r="G1045" t="s">
        <v>2381</v>
      </c>
      <c r="H1045">
        <v>0</v>
      </c>
      <c r="I1045" t="s">
        <v>2380</v>
      </c>
      <c r="J1045" t="s">
        <v>2380</v>
      </c>
      <c r="K1045" t="str">
        <f t="shared" si="31"/>
        <v>Obesity</v>
      </c>
      <c r="L1045" t="str">
        <f t="shared" si="32"/>
        <v>Prediabetes</v>
      </c>
      <c r="M1045" t="s">
        <v>10508</v>
      </c>
    </row>
    <row r="1046" spans="1:13" x14ac:dyDescent="0.25">
      <c r="A1046" t="s">
        <v>1326</v>
      </c>
      <c r="B1046">
        <v>35.42</v>
      </c>
      <c r="C1046">
        <v>8.6999999999999993</v>
      </c>
      <c r="D1046" t="s">
        <v>2382</v>
      </c>
      <c r="E1046" t="s">
        <v>2380</v>
      </c>
      <c r="F1046" t="s">
        <v>2380</v>
      </c>
      <c r="G1046">
        <v>1</v>
      </c>
      <c r="H1046">
        <v>1</v>
      </c>
      <c r="I1046" t="s">
        <v>2380</v>
      </c>
      <c r="J1046" t="s">
        <v>2380</v>
      </c>
      <c r="K1046" t="str">
        <f t="shared" si="31"/>
        <v>Obesity</v>
      </c>
      <c r="L1046" t="str">
        <f t="shared" si="32"/>
        <v>Diabetes</v>
      </c>
      <c r="M1046" t="s">
        <v>10506</v>
      </c>
    </row>
    <row r="1047" spans="1:13" x14ac:dyDescent="0.25">
      <c r="A1047" t="s">
        <v>1325</v>
      </c>
      <c r="B1047">
        <v>35.625</v>
      </c>
      <c r="C1047">
        <v>10.79</v>
      </c>
      <c r="D1047" t="s">
        <v>2380</v>
      </c>
      <c r="E1047" t="s">
        <v>2380</v>
      </c>
      <c r="F1047" t="s">
        <v>2380</v>
      </c>
      <c r="G1047" t="s">
        <v>2381</v>
      </c>
      <c r="H1047">
        <v>0</v>
      </c>
      <c r="I1047" t="s">
        <v>2380</v>
      </c>
      <c r="J1047" t="s">
        <v>2380</v>
      </c>
      <c r="K1047" t="str">
        <f t="shared" si="31"/>
        <v>Obesity</v>
      </c>
      <c r="L1047" t="str">
        <f t="shared" si="32"/>
        <v>Diabetes</v>
      </c>
      <c r="M1047" t="s">
        <v>10506</v>
      </c>
    </row>
    <row r="1048" spans="1:13" x14ac:dyDescent="0.25">
      <c r="A1048" t="s">
        <v>1324</v>
      </c>
      <c r="B1048">
        <v>45.51</v>
      </c>
      <c r="C1048">
        <v>4.32</v>
      </c>
      <c r="D1048" t="s">
        <v>2380</v>
      </c>
      <c r="E1048" t="s">
        <v>2380</v>
      </c>
      <c r="F1048" t="s">
        <v>2380</v>
      </c>
      <c r="G1048">
        <v>1</v>
      </c>
      <c r="H1048">
        <v>1</v>
      </c>
      <c r="I1048" t="s">
        <v>2380</v>
      </c>
      <c r="J1048" t="s">
        <v>2380</v>
      </c>
      <c r="K1048" t="str">
        <f t="shared" si="31"/>
        <v>Obesity</v>
      </c>
      <c r="L1048" t="str">
        <f t="shared" si="32"/>
        <v>Normal</v>
      </c>
      <c r="M1048" t="s">
        <v>10507</v>
      </c>
    </row>
    <row r="1049" spans="1:13" x14ac:dyDescent="0.25">
      <c r="A1049" t="s">
        <v>1323</v>
      </c>
      <c r="B1049">
        <v>37.1</v>
      </c>
      <c r="C1049">
        <v>7.19</v>
      </c>
      <c r="D1049" t="s">
        <v>2382</v>
      </c>
      <c r="E1049" t="s">
        <v>2380</v>
      </c>
      <c r="F1049" t="s">
        <v>2380</v>
      </c>
      <c r="G1049" t="s">
        <v>2381</v>
      </c>
      <c r="H1049">
        <v>0</v>
      </c>
      <c r="I1049" t="s">
        <v>2380</v>
      </c>
      <c r="J1049" t="s">
        <v>2380</v>
      </c>
      <c r="K1049" t="str">
        <f t="shared" si="31"/>
        <v>Obesity</v>
      </c>
      <c r="L1049" t="str">
        <f t="shared" si="32"/>
        <v>Diabetes</v>
      </c>
      <c r="M1049" t="s">
        <v>10506</v>
      </c>
    </row>
    <row r="1050" spans="1:13" x14ac:dyDescent="0.25">
      <c r="A1050" t="s">
        <v>1322</v>
      </c>
      <c r="B1050">
        <v>30.5</v>
      </c>
      <c r="C1050">
        <v>11.94</v>
      </c>
      <c r="D1050" t="s">
        <v>2382</v>
      </c>
      <c r="E1050" t="s">
        <v>2380</v>
      </c>
      <c r="F1050" t="s">
        <v>2380</v>
      </c>
      <c r="G1050" t="s">
        <v>2381</v>
      </c>
      <c r="H1050">
        <v>0</v>
      </c>
      <c r="I1050" t="s">
        <v>2380</v>
      </c>
      <c r="J1050" t="s">
        <v>2380</v>
      </c>
      <c r="K1050" t="str">
        <f t="shared" si="31"/>
        <v>Obesity</v>
      </c>
      <c r="L1050" t="str">
        <f t="shared" si="32"/>
        <v>Diabetes</v>
      </c>
      <c r="M1050" t="s">
        <v>10506</v>
      </c>
    </row>
    <row r="1051" spans="1:13" x14ac:dyDescent="0.25">
      <c r="A1051" t="s">
        <v>1321</v>
      </c>
      <c r="B1051">
        <v>28.16</v>
      </c>
      <c r="C1051">
        <v>5.56</v>
      </c>
      <c r="D1051" t="s">
        <v>2380</v>
      </c>
      <c r="E1051" t="s">
        <v>2380</v>
      </c>
      <c r="F1051" t="s">
        <v>2380</v>
      </c>
      <c r="G1051">
        <v>2</v>
      </c>
      <c r="H1051">
        <v>2</v>
      </c>
      <c r="I1051" t="s">
        <v>2380</v>
      </c>
      <c r="J1051" t="s">
        <v>2380</v>
      </c>
      <c r="K1051" t="str">
        <f t="shared" si="31"/>
        <v>Overweight</v>
      </c>
      <c r="L1051" t="str">
        <f t="shared" si="32"/>
        <v>Normal</v>
      </c>
      <c r="M1051" t="s">
        <v>10507</v>
      </c>
    </row>
    <row r="1052" spans="1:13" x14ac:dyDescent="0.25">
      <c r="A1052" t="s">
        <v>1320</v>
      </c>
      <c r="B1052">
        <v>29.1</v>
      </c>
      <c r="C1052">
        <v>5.64</v>
      </c>
      <c r="D1052" t="s">
        <v>2382</v>
      </c>
      <c r="E1052" t="s">
        <v>2380</v>
      </c>
      <c r="F1052" t="s">
        <v>2380</v>
      </c>
      <c r="G1052" t="s">
        <v>2381</v>
      </c>
      <c r="H1052">
        <v>0</v>
      </c>
      <c r="I1052" t="s">
        <v>2380</v>
      </c>
      <c r="J1052" t="s">
        <v>2380</v>
      </c>
      <c r="K1052" t="str">
        <f t="shared" si="31"/>
        <v>Overweight</v>
      </c>
      <c r="L1052" t="str">
        <f t="shared" si="32"/>
        <v>Normal</v>
      </c>
      <c r="M1052" t="s">
        <v>10507</v>
      </c>
    </row>
    <row r="1053" spans="1:13" x14ac:dyDescent="0.25">
      <c r="A1053" t="s">
        <v>1319</v>
      </c>
      <c r="B1053">
        <v>30.22</v>
      </c>
      <c r="C1053">
        <v>4.6500000000000004</v>
      </c>
      <c r="D1053" t="s">
        <v>2380</v>
      </c>
      <c r="E1053" t="s">
        <v>2380</v>
      </c>
      <c r="F1053" t="s">
        <v>2380</v>
      </c>
      <c r="G1053" t="s">
        <v>2381</v>
      </c>
      <c r="H1053">
        <v>0</v>
      </c>
      <c r="I1053" t="s">
        <v>2380</v>
      </c>
      <c r="J1053" t="s">
        <v>2380</v>
      </c>
      <c r="K1053" t="str">
        <f t="shared" si="31"/>
        <v>Obesity</v>
      </c>
      <c r="L1053" t="str">
        <f t="shared" si="32"/>
        <v>Normal</v>
      </c>
      <c r="M1053" t="s">
        <v>10507</v>
      </c>
    </row>
    <row r="1054" spans="1:13" x14ac:dyDescent="0.25">
      <c r="A1054" t="s">
        <v>1318</v>
      </c>
      <c r="B1054">
        <v>24.29</v>
      </c>
      <c r="C1054">
        <v>9.0500000000000007</v>
      </c>
      <c r="D1054" t="s">
        <v>2380</v>
      </c>
      <c r="E1054" t="s">
        <v>2380</v>
      </c>
      <c r="F1054" t="s">
        <v>2380</v>
      </c>
      <c r="G1054" t="s">
        <v>2381</v>
      </c>
      <c r="H1054">
        <v>0</v>
      </c>
      <c r="I1054" t="s">
        <v>2380</v>
      </c>
      <c r="J1054" t="s">
        <v>2380</v>
      </c>
      <c r="K1054" t="str">
        <f t="shared" si="31"/>
        <v>Healthy Weight</v>
      </c>
      <c r="L1054" t="str">
        <f t="shared" si="32"/>
        <v>Diabetes</v>
      </c>
      <c r="M1054" t="s">
        <v>10506</v>
      </c>
    </row>
    <row r="1055" spans="1:13" x14ac:dyDescent="0.25">
      <c r="A1055" t="s">
        <v>1317</v>
      </c>
      <c r="B1055">
        <v>29.39</v>
      </c>
      <c r="C1055">
        <v>4.5199999999999996</v>
      </c>
      <c r="D1055" t="s">
        <v>2382</v>
      </c>
      <c r="E1055" t="s">
        <v>2380</v>
      </c>
      <c r="F1055" t="s">
        <v>2380</v>
      </c>
      <c r="G1055" t="s">
        <v>2381</v>
      </c>
      <c r="H1055">
        <v>0</v>
      </c>
      <c r="I1055" t="s">
        <v>2380</v>
      </c>
      <c r="J1055" t="s">
        <v>2380</v>
      </c>
      <c r="K1055" t="str">
        <f t="shared" si="31"/>
        <v>Overweight</v>
      </c>
      <c r="L1055" t="str">
        <f t="shared" si="32"/>
        <v>Normal</v>
      </c>
      <c r="M1055" t="s">
        <v>10507</v>
      </c>
    </row>
    <row r="1056" spans="1:13" x14ac:dyDescent="0.25">
      <c r="A1056" t="s">
        <v>1316</v>
      </c>
      <c r="B1056">
        <v>25.66</v>
      </c>
      <c r="C1056">
        <v>4.62</v>
      </c>
      <c r="D1056" t="s">
        <v>2382</v>
      </c>
      <c r="E1056" t="s">
        <v>2380</v>
      </c>
      <c r="F1056" t="s">
        <v>2380</v>
      </c>
      <c r="G1056">
        <v>1</v>
      </c>
      <c r="H1056">
        <v>1</v>
      </c>
      <c r="I1056" t="s">
        <v>2380</v>
      </c>
      <c r="J1056" t="s">
        <v>2380</v>
      </c>
      <c r="K1056" t="str">
        <f t="shared" si="31"/>
        <v>Overweight</v>
      </c>
      <c r="L1056" t="str">
        <f t="shared" si="32"/>
        <v>Normal</v>
      </c>
      <c r="M1056" t="s">
        <v>10507</v>
      </c>
    </row>
    <row r="1057" spans="1:13" x14ac:dyDescent="0.25">
      <c r="A1057" t="s">
        <v>1315</v>
      </c>
      <c r="B1057">
        <v>39.11</v>
      </c>
      <c r="C1057">
        <v>5.87</v>
      </c>
      <c r="D1057" t="s">
        <v>2380</v>
      </c>
      <c r="E1057" t="s">
        <v>2380</v>
      </c>
      <c r="F1057" t="s">
        <v>2380</v>
      </c>
      <c r="G1057" t="s">
        <v>2381</v>
      </c>
      <c r="H1057">
        <v>0</v>
      </c>
      <c r="I1057" t="s">
        <v>2380</v>
      </c>
      <c r="J1057" t="s">
        <v>2380</v>
      </c>
      <c r="K1057" t="str">
        <f t="shared" si="31"/>
        <v>Obesity</v>
      </c>
      <c r="L1057" t="str">
        <f t="shared" si="32"/>
        <v>Prediabetes</v>
      </c>
      <c r="M1057" t="s">
        <v>10508</v>
      </c>
    </row>
    <row r="1058" spans="1:13" x14ac:dyDescent="0.25">
      <c r="A1058" t="s">
        <v>1314</v>
      </c>
      <c r="B1058">
        <v>43.78</v>
      </c>
      <c r="C1058">
        <v>5.71</v>
      </c>
      <c r="D1058" t="s">
        <v>2380</v>
      </c>
      <c r="E1058" t="s">
        <v>2380</v>
      </c>
      <c r="F1058" t="s">
        <v>2380</v>
      </c>
      <c r="G1058">
        <v>1</v>
      </c>
      <c r="H1058">
        <v>1</v>
      </c>
      <c r="I1058" t="s">
        <v>2380</v>
      </c>
      <c r="J1058" t="s">
        <v>2380</v>
      </c>
      <c r="K1058" t="str">
        <f t="shared" si="31"/>
        <v>Obesity</v>
      </c>
      <c r="L1058" t="str">
        <f t="shared" si="32"/>
        <v>Prediabetes</v>
      </c>
      <c r="M1058" t="s">
        <v>10508</v>
      </c>
    </row>
    <row r="1059" spans="1:13" x14ac:dyDescent="0.25">
      <c r="A1059" t="s">
        <v>1313</v>
      </c>
      <c r="B1059">
        <v>24.35</v>
      </c>
      <c r="C1059">
        <v>9.08</v>
      </c>
      <c r="D1059" t="s">
        <v>2380</v>
      </c>
      <c r="E1059" t="s">
        <v>2380</v>
      </c>
      <c r="F1059" t="s">
        <v>2380</v>
      </c>
      <c r="G1059" t="s">
        <v>2381</v>
      </c>
      <c r="H1059">
        <v>0</v>
      </c>
      <c r="I1059" t="s">
        <v>2380</v>
      </c>
      <c r="J1059" t="s">
        <v>2380</v>
      </c>
      <c r="K1059" t="str">
        <f t="shared" si="31"/>
        <v>Healthy Weight</v>
      </c>
      <c r="L1059" t="str">
        <f t="shared" si="32"/>
        <v>Diabetes</v>
      </c>
      <c r="M1059" t="s">
        <v>10506</v>
      </c>
    </row>
    <row r="1060" spans="1:13" x14ac:dyDescent="0.25">
      <c r="A1060" t="s">
        <v>1312</v>
      </c>
      <c r="B1060">
        <v>40.299999999999997</v>
      </c>
      <c r="C1060">
        <v>5.3</v>
      </c>
      <c r="D1060" t="s">
        <v>2382</v>
      </c>
      <c r="E1060" t="s">
        <v>2380</v>
      </c>
      <c r="F1060" t="s">
        <v>2380</v>
      </c>
      <c r="G1060">
        <v>2</v>
      </c>
      <c r="H1060">
        <v>2</v>
      </c>
      <c r="I1060" t="s">
        <v>2380</v>
      </c>
      <c r="J1060" t="s">
        <v>2380</v>
      </c>
      <c r="K1060" t="str">
        <f t="shared" si="31"/>
        <v>Obesity</v>
      </c>
      <c r="L1060" t="str">
        <f t="shared" si="32"/>
        <v>Normal</v>
      </c>
      <c r="M1060" t="s">
        <v>10507</v>
      </c>
    </row>
    <row r="1061" spans="1:13" x14ac:dyDescent="0.25">
      <c r="A1061" t="s">
        <v>1311</v>
      </c>
      <c r="B1061">
        <v>32.774999999999999</v>
      </c>
      <c r="C1061">
        <v>11.76</v>
      </c>
      <c r="D1061" t="s">
        <v>2382</v>
      </c>
      <c r="E1061" t="s">
        <v>2380</v>
      </c>
      <c r="F1061" t="s">
        <v>2380</v>
      </c>
      <c r="G1061" t="s">
        <v>2381</v>
      </c>
      <c r="H1061">
        <v>0</v>
      </c>
      <c r="I1061" t="s">
        <v>2380</v>
      </c>
      <c r="J1061" t="s">
        <v>2380</v>
      </c>
      <c r="K1061" t="str">
        <f t="shared" si="31"/>
        <v>Obesity</v>
      </c>
      <c r="L1061" t="str">
        <f t="shared" si="32"/>
        <v>Diabetes</v>
      </c>
      <c r="M1061" t="s">
        <v>10506</v>
      </c>
    </row>
    <row r="1062" spans="1:13" x14ac:dyDescent="0.25">
      <c r="A1062" t="s">
        <v>1310</v>
      </c>
      <c r="B1062">
        <v>39.6</v>
      </c>
      <c r="C1062">
        <v>5.1100000000000003</v>
      </c>
      <c r="D1062" t="s">
        <v>2382</v>
      </c>
      <c r="E1062" t="s">
        <v>2380</v>
      </c>
      <c r="F1062" t="s">
        <v>2380</v>
      </c>
      <c r="G1062">
        <v>2</v>
      </c>
      <c r="H1062">
        <v>2</v>
      </c>
      <c r="I1062" t="s">
        <v>2380</v>
      </c>
      <c r="J1062" t="s">
        <v>2380</v>
      </c>
      <c r="K1062" t="str">
        <f t="shared" si="31"/>
        <v>Obesity</v>
      </c>
      <c r="L1062" t="str">
        <f t="shared" si="32"/>
        <v>Normal</v>
      </c>
      <c r="M1062" t="s">
        <v>10507</v>
      </c>
    </row>
    <row r="1063" spans="1:13" x14ac:dyDescent="0.25">
      <c r="A1063" t="s">
        <v>1309</v>
      </c>
      <c r="B1063">
        <v>30.97</v>
      </c>
      <c r="C1063">
        <v>5.54</v>
      </c>
      <c r="D1063" t="s">
        <v>2380</v>
      </c>
      <c r="E1063" t="s">
        <v>2380</v>
      </c>
      <c r="F1063" t="s">
        <v>2380</v>
      </c>
      <c r="G1063">
        <v>2</v>
      </c>
      <c r="H1063">
        <v>2</v>
      </c>
      <c r="I1063" t="s">
        <v>2380</v>
      </c>
      <c r="J1063" t="s">
        <v>2380</v>
      </c>
      <c r="K1063" t="str">
        <f t="shared" si="31"/>
        <v>Obesity</v>
      </c>
      <c r="L1063" t="str">
        <f t="shared" si="32"/>
        <v>Normal</v>
      </c>
      <c r="M1063" t="s">
        <v>10507</v>
      </c>
    </row>
    <row r="1064" spans="1:13" x14ac:dyDescent="0.25">
      <c r="A1064" t="s">
        <v>1308</v>
      </c>
      <c r="B1064">
        <v>27.645</v>
      </c>
      <c r="C1064">
        <v>8.8699999999999992</v>
      </c>
      <c r="D1064" t="s">
        <v>2382</v>
      </c>
      <c r="E1064" t="s">
        <v>2380</v>
      </c>
      <c r="F1064" t="s">
        <v>2380</v>
      </c>
      <c r="G1064" t="s">
        <v>2381</v>
      </c>
      <c r="H1064">
        <v>0</v>
      </c>
      <c r="I1064" t="s">
        <v>2380</v>
      </c>
      <c r="J1064" t="s">
        <v>2380</v>
      </c>
      <c r="K1064" t="str">
        <f t="shared" si="31"/>
        <v>Overweight</v>
      </c>
      <c r="L1064" t="str">
        <f t="shared" si="32"/>
        <v>Diabetes</v>
      </c>
      <c r="M1064" t="s">
        <v>10506</v>
      </c>
    </row>
    <row r="1065" spans="1:13" x14ac:dyDescent="0.25">
      <c r="A1065" t="s">
        <v>1307</v>
      </c>
      <c r="B1065">
        <v>34.43</v>
      </c>
      <c r="C1065">
        <v>5.96</v>
      </c>
      <c r="D1065" t="s">
        <v>2382</v>
      </c>
      <c r="E1065" t="s">
        <v>2380</v>
      </c>
      <c r="F1065" t="s">
        <v>2380</v>
      </c>
      <c r="G1065">
        <v>2</v>
      </c>
      <c r="H1065">
        <v>2</v>
      </c>
      <c r="I1065" t="s">
        <v>2380</v>
      </c>
      <c r="J1065" t="s">
        <v>2380</v>
      </c>
      <c r="K1065" t="str">
        <f t="shared" si="31"/>
        <v>Obesity</v>
      </c>
      <c r="L1065" t="str">
        <f t="shared" si="32"/>
        <v>Prediabetes</v>
      </c>
      <c r="M1065" t="s">
        <v>10508</v>
      </c>
    </row>
    <row r="1066" spans="1:13" x14ac:dyDescent="0.25">
      <c r="A1066" t="s">
        <v>1306</v>
      </c>
      <c r="B1066">
        <v>39.6</v>
      </c>
      <c r="C1066">
        <v>4.4400000000000004</v>
      </c>
      <c r="D1066" t="s">
        <v>2382</v>
      </c>
      <c r="E1066" t="s">
        <v>2380</v>
      </c>
      <c r="F1066" t="s">
        <v>2383</v>
      </c>
      <c r="G1066">
        <v>1</v>
      </c>
      <c r="H1066">
        <v>1</v>
      </c>
      <c r="I1066" t="s">
        <v>2380</v>
      </c>
      <c r="J1066" t="s">
        <v>2380</v>
      </c>
      <c r="K1066" t="str">
        <f t="shared" si="31"/>
        <v>Obesity</v>
      </c>
      <c r="L1066" t="str">
        <f t="shared" si="32"/>
        <v>Normal</v>
      </c>
      <c r="M1066" t="s">
        <v>10507</v>
      </c>
    </row>
    <row r="1067" spans="1:13" x14ac:dyDescent="0.25">
      <c r="A1067" t="s">
        <v>1305</v>
      </c>
      <c r="B1067">
        <v>22.1</v>
      </c>
      <c r="C1067">
        <v>4.6500000000000004</v>
      </c>
      <c r="D1067" t="s">
        <v>2382</v>
      </c>
      <c r="E1067" t="s">
        <v>2380</v>
      </c>
      <c r="F1067" t="s">
        <v>2380</v>
      </c>
      <c r="G1067">
        <v>2</v>
      </c>
      <c r="H1067">
        <v>2</v>
      </c>
      <c r="I1067" t="s">
        <v>2380</v>
      </c>
      <c r="J1067" t="s">
        <v>2380</v>
      </c>
      <c r="K1067" t="str">
        <f t="shared" si="31"/>
        <v>Healthy Weight</v>
      </c>
      <c r="L1067" t="str">
        <f t="shared" si="32"/>
        <v>Normal</v>
      </c>
      <c r="M1067" t="s">
        <v>10507</v>
      </c>
    </row>
    <row r="1068" spans="1:13" x14ac:dyDescent="0.25">
      <c r="A1068" t="s">
        <v>1304</v>
      </c>
      <c r="B1068">
        <v>33.25</v>
      </c>
      <c r="C1068">
        <v>5.64</v>
      </c>
      <c r="D1068" t="s">
        <v>2382</v>
      </c>
      <c r="E1068" t="s">
        <v>2380</v>
      </c>
      <c r="F1068" t="s">
        <v>2383</v>
      </c>
      <c r="G1068">
        <v>1</v>
      </c>
      <c r="H1068">
        <v>1</v>
      </c>
      <c r="I1068" t="s">
        <v>2380</v>
      </c>
      <c r="J1068" t="s">
        <v>2380</v>
      </c>
      <c r="K1068" t="str">
        <f t="shared" si="31"/>
        <v>Obesity</v>
      </c>
      <c r="L1068" t="str">
        <f t="shared" si="32"/>
        <v>Normal</v>
      </c>
      <c r="M1068" t="s">
        <v>10507</v>
      </c>
    </row>
    <row r="1069" spans="1:13" x14ac:dyDescent="0.25">
      <c r="A1069" t="s">
        <v>1303</v>
      </c>
      <c r="B1069">
        <v>33.33</v>
      </c>
      <c r="C1069">
        <v>10.19</v>
      </c>
      <c r="D1069" t="s">
        <v>2380</v>
      </c>
      <c r="E1069" t="s">
        <v>2380</v>
      </c>
      <c r="F1069" t="s">
        <v>2380</v>
      </c>
      <c r="G1069" t="s">
        <v>2381</v>
      </c>
      <c r="H1069">
        <v>0</v>
      </c>
      <c r="I1069" t="s">
        <v>2380</v>
      </c>
      <c r="J1069" t="s">
        <v>2380</v>
      </c>
      <c r="K1069" t="str">
        <f t="shared" si="31"/>
        <v>Obesity</v>
      </c>
      <c r="L1069" t="str">
        <f t="shared" si="32"/>
        <v>Diabetes</v>
      </c>
      <c r="M1069" t="s">
        <v>10506</v>
      </c>
    </row>
    <row r="1070" spans="1:13" x14ac:dyDescent="0.25">
      <c r="A1070" t="s">
        <v>1302</v>
      </c>
      <c r="B1070">
        <v>30.5</v>
      </c>
      <c r="C1070">
        <v>10.79</v>
      </c>
      <c r="D1070" t="s">
        <v>2380</v>
      </c>
      <c r="E1070" t="s">
        <v>2380</v>
      </c>
      <c r="F1070" t="s">
        <v>2380</v>
      </c>
      <c r="G1070" t="s">
        <v>2381</v>
      </c>
      <c r="H1070">
        <v>0</v>
      </c>
      <c r="I1070" t="s">
        <v>2380</v>
      </c>
      <c r="J1070" t="s">
        <v>2380</v>
      </c>
      <c r="K1070" t="str">
        <f t="shared" si="31"/>
        <v>Obesity</v>
      </c>
      <c r="L1070" t="str">
        <f t="shared" si="32"/>
        <v>Diabetes</v>
      </c>
      <c r="M1070" t="s">
        <v>10506</v>
      </c>
    </row>
    <row r="1071" spans="1:13" x14ac:dyDescent="0.25">
      <c r="A1071" t="s">
        <v>1301</v>
      </c>
      <c r="B1071">
        <v>30.3</v>
      </c>
      <c r="C1071">
        <v>4.24</v>
      </c>
      <c r="D1071" t="s">
        <v>2380</v>
      </c>
      <c r="E1071" t="s">
        <v>2380</v>
      </c>
      <c r="F1071" t="s">
        <v>2380</v>
      </c>
      <c r="G1071" t="s">
        <v>2381</v>
      </c>
      <c r="H1071">
        <v>0</v>
      </c>
      <c r="I1071" t="s">
        <v>2380</v>
      </c>
      <c r="J1071" t="s">
        <v>2380</v>
      </c>
      <c r="K1071" t="str">
        <f t="shared" si="31"/>
        <v>Obesity</v>
      </c>
      <c r="L1071" t="str">
        <f t="shared" si="32"/>
        <v>Normal</v>
      </c>
      <c r="M1071" t="s">
        <v>10507</v>
      </c>
    </row>
    <row r="1072" spans="1:13" x14ac:dyDescent="0.25">
      <c r="A1072" t="s">
        <v>1300</v>
      </c>
      <c r="B1072">
        <v>26.22</v>
      </c>
      <c r="C1072">
        <v>5.83</v>
      </c>
      <c r="D1072" t="s">
        <v>2380</v>
      </c>
      <c r="E1072" t="s">
        <v>2380</v>
      </c>
      <c r="F1072" t="s">
        <v>2380</v>
      </c>
      <c r="G1072">
        <v>2</v>
      </c>
      <c r="H1072">
        <v>2</v>
      </c>
      <c r="I1072" t="s">
        <v>2380</v>
      </c>
      <c r="J1072" t="s">
        <v>2380</v>
      </c>
      <c r="K1072" t="str">
        <f t="shared" si="31"/>
        <v>Overweight</v>
      </c>
      <c r="L1072" t="str">
        <f t="shared" si="32"/>
        <v>Prediabetes</v>
      </c>
      <c r="M1072" t="s">
        <v>10508</v>
      </c>
    </row>
    <row r="1073" spans="1:13" x14ac:dyDescent="0.25">
      <c r="A1073" t="s">
        <v>1299</v>
      </c>
      <c r="B1073">
        <v>29.99</v>
      </c>
      <c r="C1073">
        <v>11.85</v>
      </c>
      <c r="D1073" t="s">
        <v>2380</v>
      </c>
      <c r="E1073" t="s">
        <v>2380</v>
      </c>
      <c r="F1073" t="s">
        <v>2380</v>
      </c>
      <c r="G1073" t="s">
        <v>2381</v>
      </c>
      <c r="H1073">
        <v>0</v>
      </c>
      <c r="I1073" t="s">
        <v>2380</v>
      </c>
      <c r="J1073" t="s">
        <v>2380</v>
      </c>
      <c r="K1073" t="str">
        <f t="shared" si="31"/>
        <v>Obesity</v>
      </c>
      <c r="L1073" t="str">
        <f t="shared" si="32"/>
        <v>Diabetes</v>
      </c>
      <c r="M1073" t="s">
        <v>10506</v>
      </c>
    </row>
    <row r="1074" spans="1:13" x14ac:dyDescent="0.25">
      <c r="A1074" t="s">
        <v>1298</v>
      </c>
      <c r="B1074">
        <v>36.380000000000003</v>
      </c>
      <c r="C1074">
        <v>5.98</v>
      </c>
      <c r="D1074" t="s">
        <v>2380</v>
      </c>
      <c r="E1074" t="s">
        <v>2380</v>
      </c>
      <c r="F1074" t="s">
        <v>2380</v>
      </c>
      <c r="G1074">
        <v>1</v>
      </c>
      <c r="H1074">
        <v>1</v>
      </c>
      <c r="I1074" t="s">
        <v>2380</v>
      </c>
      <c r="J1074" t="s">
        <v>2380</v>
      </c>
      <c r="K1074" t="str">
        <f t="shared" si="31"/>
        <v>Obesity</v>
      </c>
      <c r="L1074" t="str">
        <f t="shared" si="32"/>
        <v>Prediabetes</v>
      </c>
      <c r="M1074" t="s">
        <v>10508</v>
      </c>
    </row>
    <row r="1075" spans="1:13" x14ac:dyDescent="0.25">
      <c r="A1075" t="s">
        <v>1297</v>
      </c>
      <c r="B1075">
        <v>31.16</v>
      </c>
      <c r="C1075">
        <v>4.26</v>
      </c>
      <c r="D1075" t="s">
        <v>2382</v>
      </c>
      <c r="E1075" t="s">
        <v>2380</v>
      </c>
      <c r="F1075" t="s">
        <v>2383</v>
      </c>
      <c r="G1075">
        <v>1</v>
      </c>
      <c r="H1075">
        <v>1</v>
      </c>
      <c r="I1075" t="s">
        <v>2380</v>
      </c>
      <c r="J1075" t="s">
        <v>2380</v>
      </c>
      <c r="K1075" t="str">
        <f t="shared" si="31"/>
        <v>Obesity</v>
      </c>
      <c r="L1075" t="str">
        <f t="shared" si="32"/>
        <v>Normal</v>
      </c>
      <c r="M1075" t="s">
        <v>10507</v>
      </c>
    </row>
    <row r="1076" spans="1:13" x14ac:dyDescent="0.25">
      <c r="A1076" t="s">
        <v>1296</v>
      </c>
      <c r="B1076">
        <v>25.55</v>
      </c>
      <c r="C1076">
        <v>4.96</v>
      </c>
      <c r="D1076" t="s">
        <v>2382</v>
      </c>
      <c r="E1076" t="s">
        <v>2380</v>
      </c>
      <c r="F1076" t="s">
        <v>2380</v>
      </c>
      <c r="G1076">
        <v>1</v>
      </c>
      <c r="H1076">
        <v>1</v>
      </c>
      <c r="I1076" t="s">
        <v>2380</v>
      </c>
      <c r="J1076" t="s">
        <v>2380</v>
      </c>
      <c r="K1076" t="str">
        <f t="shared" si="31"/>
        <v>Overweight</v>
      </c>
      <c r="L1076" t="str">
        <f t="shared" si="32"/>
        <v>Normal</v>
      </c>
      <c r="M1076" t="s">
        <v>10507</v>
      </c>
    </row>
    <row r="1077" spans="1:13" x14ac:dyDescent="0.25">
      <c r="A1077" t="s">
        <v>1295</v>
      </c>
      <c r="B1077">
        <v>28.77</v>
      </c>
      <c r="C1077">
        <v>4</v>
      </c>
      <c r="D1077" t="s">
        <v>2382</v>
      </c>
      <c r="E1077" t="s">
        <v>2380</v>
      </c>
      <c r="F1077" t="s">
        <v>2380</v>
      </c>
      <c r="G1077" t="s">
        <v>2381</v>
      </c>
      <c r="H1077">
        <v>0</v>
      </c>
      <c r="I1077" t="s">
        <v>2380</v>
      </c>
      <c r="J1077" t="s">
        <v>2380</v>
      </c>
      <c r="K1077" t="str">
        <f t="shared" si="31"/>
        <v>Overweight</v>
      </c>
      <c r="L1077" t="str">
        <f t="shared" si="32"/>
        <v>Normal</v>
      </c>
      <c r="M1077" t="s">
        <v>10507</v>
      </c>
    </row>
    <row r="1078" spans="1:13" x14ac:dyDescent="0.25">
      <c r="A1078" t="s">
        <v>1294</v>
      </c>
      <c r="B1078">
        <v>23.14</v>
      </c>
      <c r="C1078">
        <v>4.1500000000000004</v>
      </c>
      <c r="D1078" t="s">
        <v>2382</v>
      </c>
      <c r="E1078" t="s">
        <v>2380</v>
      </c>
      <c r="F1078" t="s">
        <v>2380</v>
      </c>
      <c r="G1078">
        <v>1</v>
      </c>
      <c r="H1078">
        <v>1</v>
      </c>
      <c r="I1078" t="s">
        <v>2380</v>
      </c>
      <c r="J1078" t="s">
        <v>2380</v>
      </c>
      <c r="K1078" t="str">
        <f t="shared" si="31"/>
        <v>Healthy Weight</v>
      </c>
      <c r="L1078" t="str">
        <f t="shared" si="32"/>
        <v>Normal</v>
      </c>
      <c r="M1078" t="s">
        <v>10507</v>
      </c>
    </row>
    <row r="1079" spans="1:13" x14ac:dyDescent="0.25">
      <c r="A1079" t="s">
        <v>1293</v>
      </c>
      <c r="B1079">
        <v>39.6</v>
      </c>
      <c r="C1079">
        <v>11.36</v>
      </c>
      <c r="D1079" t="s">
        <v>2380</v>
      </c>
      <c r="E1079" t="s">
        <v>2380</v>
      </c>
      <c r="F1079" t="s">
        <v>2380</v>
      </c>
      <c r="G1079" t="s">
        <v>2381</v>
      </c>
      <c r="H1079">
        <v>0</v>
      </c>
      <c r="I1079" t="s">
        <v>2380</v>
      </c>
      <c r="J1079" t="s">
        <v>2380</v>
      </c>
      <c r="K1079" t="str">
        <f t="shared" si="31"/>
        <v>Obesity</v>
      </c>
      <c r="L1079" t="str">
        <f t="shared" si="32"/>
        <v>Diabetes</v>
      </c>
      <c r="M1079" t="s">
        <v>10506</v>
      </c>
    </row>
    <row r="1080" spans="1:13" x14ac:dyDescent="0.25">
      <c r="A1080" t="s">
        <v>1292</v>
      </c>
      <c r="B1080">
        <v>29.2</v>
      </c>
      <c r="C1080">
        <v>7.53</v>
      </c>
      <c r="D1080" t="s">
        <v>2380</v>
      </c>
      <c r="E1080" t="s">
        <v>2380</v>
      </c>
      <c r="F1080" t="s">
        <v>2380</v>
      </c>
      <c r="G1080" t="s">
        <v>2381</v>
      </c>
      <c r="H1080">
        <v>0</v>
      </c>
      <c r="I1080" t="s">
        <v>2380</v>
      </c>
      <c r="J1080" t="s">
        <v>2380</v>
      </c>
      <c r="K1080" t="str">
        <f t="shared" si="31"/>
        <v>Overweight</v>
      </c>
      <c r="L1080" t="str">
        <f t="shared" si="32"/>
        <v>Diabetes</v>
      </c>
      <c r="M1080" t="s">
        <v>10506</v>
      </c>
    </row>
    <row r="1081" spans="1:13" x14ac:dyDescent="0.25">
      <c r="A1081" t="s">
        <v>1291</v>
      </c>
      <c r="B1081">
        <v>32.774999999999999</v>
      </c>
      <c r="C1081">
        <v>7.95</v>
      </c>
      <c r="D1081" t="s">
        <v>2380</v>
      </c>
      <c r="E1081" t="s">
        <v>2380</v>
      </c>
      <c r="F1081" t="s">
        <v>2380</v>
      </c>
      <c r="G1081" t="s">
        <v>2381</v>
      </c>
      <c r="H1081">
        <v>0</v>
      </c>
      <c r="I1081" t="s">
        <v>2380</v>
      </c>
      <c r="J1081" t="s">
        <v>2380</v>
      </c>
      <c r="K1081" t="str">
        <f t="shared" si="31"/>
        <v>Obesity</v>
      </c>
      <c r="L1081" t="str">
        <f t="shared" si="32"/>
        <v>Diabetes</v>
      </c>
      <c r="M1081" t="s">
        <v>10506</v>
      </c>
    </row>
    <row r="1082" spans="1:13" x14ac:dyDescent="0.25">
      <c r="A1082" t="s">
        <v>1290</v>
      </c>
      <c r="B1082">
        <v>24.035</v>
      </c>
      <c r="C1082">
        <v>8.5</v>
      </c>
      <c r="D1082" t="s">
        <v>2380</v>
      </c>
      <c r="E1082" t="s">
        <v>2380</v>
      </c>
      <c r="F1082" t="s">
        <v>2380</v>
      </c>
      <c r="G1082" t="s">
        <v>2381</v>
      </c>
      <c r="H1082">
        <v>0</v>
      </c>
      <c r="I1082" t="s">
        <v>2380</v>
      </c>
      <c r="J1082" t="s">
        <v>2380</v>
      </c>
      <c r="K1082" t="str">
        <f t="shared" si="31"/>
        <v>Healthy Weight</v>
      </c>
      <c r="L1082" t="str">
        <f t="shared" si="32"/>
        <v>Diabetes</v>
      </c>
      <c r="M1082" t="s">
        <v>10506</v>
      </c>
    </row>
    <row r="1083" spans="1:13" x14ac:dyDescent="0.25">
      <c r="A1083" t="s">
        <v>1289</v>
      </c>
      <c r="B1083">
        <v>30.55</v>
      </c>
      <c r="C1083">
        <v>5.89</v>
      </c>
      <c r="D1083" t="s">
        <v>2380</v>
      </c>
      <c r="E1083" t="s">
        <v>2380</v>
      </c>
      <c r="F1083" t="s">
        <v>2383</v>
      </c>
      <c r="G1083">
        <v>1</v>
      </c>
      <c r="H1083">
        <v>1</v>
      </c>
      <c r="I1083" t="s">
        <v>2380</v>
      </c>
      <c r="J1083" t="s">
        <v>2380</v>
      </c>
      <c r="K1083" t="str">
        <f t="shared" si="31"/>
        <v>Obesity</v>
      </c>
      <c r="L1083" t="str">
        <f t="shared" si="32"/>
        <v>Prediabetes</v>
      </c>
      <c r="M1083" t="s">
        <v>10508</v>
      </c>
    </row>
    <row r="1084" spans="1:13" x14ac:dyDescent="0.25">
      <c r="A1084" t="s">
        <v>1288</v>
      </c>
      <c r="B1084">
        <v>28.81</v>
      </c>
      <c r="C1084">
        <v>8.76</v>
      </c>
      <c r="D1084" t="s">
        <v>2380</v>
      </c>
      <c r="E1084" t="s">
        <v>2380</v>
      </c>
      <c r="F1084" t="s">
        <v>2380</v>
      </c>
      <c r="G1084">
        <v>2</v>
      </c>
      <c r="H1084">
        <v>2</v>
      </c>
      <c r="I1084" t="s">
        <v>2380</v>
      </c>
      <c r="J1084" t="s">
        <v>2380</v>
      </c>
      <c r="K1084" t="str">
        <f t="shared" si="31"/>
        <v>Overweight</v>
      </c>
      <c r="L1084" t="str">
        <f t="shared" si="32"/>
        <v>Diabetes</v>
      </c>
      <c r="M1084" t="s">
        <v>10506</v>
      </c>
    </row>
    <row r="1085" spans="1:13" x14ac:dyDescent="0.25">
      <c r="A1085" t="s">
        <v>1287</v>
      </c>
      <c r="B1085">
        <v>31.66</v>
      </c>
      <c r="C1085">
        <v>4.1100000000000003</v>
      </c>
      <c r="D1085" t="s">
        <v>2380</v>
      </c>
      <c r="E1085" t="s">
        <v>2380</v>
      </c>
      <c r="F1085" t="s">
        <v>2380</v>
      </c>
      <c r="G1085" t="s">
        <v>2381</v>
      </c>
      <c r="H1085">
        <v>0</v>
      </c>
      <c r="I1085" t="s">
        <v>2380</v>
      </c>
      <c r="J1085" t="s">
        <v>2380</v>
      </c>
      <c r="K1085" t="str">
        <f t="shared" si="31"/>
        <v>Obesity</v>
      </c>
      <c r="L1085" t="str">
        <f t="shared" si="32"/>
        <v>Normal</v>
      </c>
      <c r="M1085" t="s">
        <v>10507</v>
      </c>
    </row>
    <row r="1086" spans="1:13" x14ac:dyDescent="0.25">
      <c r="A1086" t="s">
        <v>1286</v>
      </c>
      <c r="B1086">
        <v>28.215</v>
      </c>
      <c r="C1086">
        <v>7.56</v>
      </c>
      <c r="D1086" t="s">
        <v>2382</v>
      </c>
      <c r="E1086" t="s">
        <v>2380</v>
      </c>
      <c r="F1086" t="s">
        <v>2380</v>
      </c>
      <c r="G1086">
        <v>1</v>
      </c>
      <c r="H1086">
        <v>1</v>
      </c>
      <c r="I1086" t="s">
        <v>2380</v>
      </c>
      <c r="J1086" t="s">
        <v>2380</v>
      </c>
      <c r="K1086" t="str">
        <f t="shared" si="31"/>
        <v>Overweight</v>
      </c>
      <c r="L1086" t="str">
        <f t="shared" si="32"/>
        <v>Diabetes</v>
      </c>
      <c r="M1086" t="s">
        <v>10506</v>
      </c>
    </row>
    <row r="1087" spans="1:13" x14ac:dyDescent="0.25">
      <c r="A1087" t="s">
        <v>1285</v>
      </c>
      <c r="B1087">
        <v>26.12</v>
      </c>
      <c r="C1087">
        <v>4.17</v>
      </c>
      <c r="D1087" t="s">
        <v>2382</v>
      </c>
      <c r="E1087" t="s">
        <v>2380</v>
      </c>
      <c r="F1087" t="s">
        <v>2383</v>
      </c>
      <c r="G1087">
        <v>1</v>
      </c>
      <c r="H1087">
        <v>1</v>
      </c>
      <c r="I1087" t="s">
        <v>2380</v>
      </c>
      <c r="J1087" t="s">
        <v>2380</v>
      </c>
      <c r="K1087" t="str">
        <f t="shared" si="31"/>
        <v>Overweight</v>
      </c>
      <c r="L1087" t="str">
        <f t="shared" si="32"/>
        <v>Normal</v>
      </c>
      <c r="M1087" t="s">
        <v>10507</v>
      </c>
    </row>
    <row r="1088" spans="1:13" x14ac:dyDescent="0.25">
      <c r="A1088" t="s">
        <v>1284</v>
      </c>
      <c r="B1088">
        <v>36.630000000000003</v>
      </c>
      <c r="C1088">
        <v>11.42</v>
      </c>
      <c r="D1088" t="s">
        <v>2380</v>
      </c>
      <c r="E1088" t="s">
        <v>2380</v>
      </c>
      <c r="F1088" t="s">
        <v>2380</v>
      </c>
      <c r="G1088">
        <v>2</v>
      </c>
      <c r="H1088">
        <v>2</v>
      </c>
      <c r="I1088" t="s">
        <v>2380</v>
      </c>
      <c r="J1088" t="s">
        <v>2380</v>
      </c>
      <c r="K1088" t="str">
        <f t="shared" si="31"/>
        <v>Obesity</v>
      </c>
      <c r="L1088" t="str">
        <f t="shared" si="32"/>
        <v>Diabetes</v>
      </c>
      <c r="M1088" t="s">
        <v>10506</v>
      </c>
    </row>
    <row r="1089" spans="1:13" x14ac:dyDescent="0.25">
      <c r="A1089" t="s">
        <v>1283</v>
      </c>
      <c r="B1089">
        <v>33.344999999999999</v>
      </c>
      <c r="C1089">
        <v>7.33</v>
      </c>
      <c r="D1089" t="s">
        <v>2380</v>
      </c>
      <c r="E1089" t="s">
        <v>2380</v>
      </c>
      <c r="F1089" t="s">
        <v>2380</v>
      </c>
      <c r="G1089">
        <v>2</v>
      </c>
      <c r="H1089">
        <v>2</v>
      </c>
      <c r="I1089" t="s">
        <v>2380</v>
      </c>
      <c r="J1089" t="s">
        <v>2380</v>
      </c>
      <c r="K1089" t="str">
        <f t="shared" si="31"/>
        <v>Obesity</v>
      </c>
      <c r="L1089" t="str">
        <f t="shared" si="32"/>
        <v>Diabetes</v>
      </c>
      <c r="M1089" t="s">
        <v>10506</v>
      </c>
    </row>
    <row r="1090" spans="1:13" x14ac:dyDescent="0.25">
      <c r="A1090" t="s">
        <v>1282</v>
      </c>
      <c r="B1090">
        <v>27.11</v>
      </c>
      <c r="C1090">
        <v>6.7</v>
      </c>
      <c r="D1090" t="s">
        <v>2380</v>
      </c>
      <c r="E1090" t="s">
        <v>2380</v>
      </c>
      <c r="F1090" t="s">
        <v>2380</v>
      </c>
      <c r="G1090" t="s">
        <v>2381</v>
      </c>
      <c r="H1090">
        <v>0</v>
      </c>
      <c r="I1090" t="s">
        <v>2380</v>
      </c>
      <c r="J1090" t="s">
        <v>2380</v>
      </c>
      <c r="K1090" t="str">
        <f t="shared" si="31"/>
        <v>Overweight</v>
      </c>
      <c r="L1090" t="str">
        <f t="shared" si="32"/>
        <v>Diabetes</v>
      </c>
      <c r="M1090" t="s">
        <v>10506</v>
      </c>
    </row>
    <row r="1091" spans="1:13" x14ac:dyDescent="0.25">
      <c r="A1091" t="s">
        <v>1281</v>
      </c>
      <c r="B1091">
        <v>26.6</v>
      </c>
      <c r="C1091">
        <v>5.27</v>
      </c>
      <c r="D1091" t="s">
        <v>2382</v>
      </c>
      <c r="E1091" t="s">
        <v>2380</v>
      </c>
      <c r="F1091" t="s">
        <v>2383</v>
      </c>
      <c r="G1091">
        <v>1</v>
      </c>
      <c r="H1091">
        <v>1</v>
      </c>
      <c r="I1091" t="s">
        <v>2380</v>
      </c>
      <c r="J1091" t="s">
        <v>2380</v>
      </c>
      <c r="K1091" t="str">
        <f t="shared" ref="K1091:K1154" si="33">IF(B1091&lt;18.5, "Underweight", IF(B1091&lt;=24.9, "Healthy Weight", IF(B1091&lt;=29.9, "Overweight", "Obesity")))</f>
        <v>Overweight</v>
      </c>
      <c r="L1091" t="str">
        <f t="shared" ref="L1091:L1154" si="34">IF(C1091 &lt; 5.7, "Normal", IF(C1091 &lt; 6.4, "Prediabetes", "Diabetes"))</f>
        <v>Normal</v>
      </c>
      <c r="M1091" t="s">
        <v>10507</v>
      </c>
    </row>
    <row r="1092" spans="1:13" x14ac:dyDescent="0.25">
      <c r="A1092" t="s">
        <v>1280</v>
      </c>
      <c r="B1092">
        <v>30.41</v>
      </c>
      <c r="C1092">
        <v>7.72</v>
      </c>
      <c r="D1092" t="s">
        <v>2380</v>
      </c>
      <c r="E1092" t="s">
        <v>2380</v>
      </c>
      <c r="F1092" t="s">
        <v>2380</v>
      </c>
      <c r="G1092" t="s">
        <v>2381</v>
      </c>
      <c r="H1092">
        <v>0</v>
      </c>
      <c r="I1092" t="s">
        <v>2380</v>
      </c>
      <c r="J1092" t="s">
        <v>2380</v>
      </c>
      <c r="K1092" t="str">
        <f t="shared" si="33"/>
        <v>Obesity</v>
      </c>
      <c r="L1092" t="str">
        <f t="shared" si="34"/>
        <v>Diabetes</v>
      </c>
      <c r="M1092" t="s">
        <v>10506</v>
      </c>
    </row>
    <row r="1093" spans="1:13" x14ac:dyDescent="0.25">
      <c r="A1093" t="s">
        <v>1279</v>
      </c>
      <c r="B1093">
        <v>28.98</v>
      </c>
      <c r="C1093">
        <v>8.68</v>
      </c>
      <c r="D1093" t="s">
        <v>2380</v>
      </c>
      <c r="E1093" t="s">
        <v>2380</v>
      </c>
      <c r="F1093" t="s">
        <v>2380</v>
      </c>
      <c r="G1093">
        <v>2</v>
      </c>
      <c r="H1093">
        <v>2</v>
      </c>
      <c r="I1093" t="s">
        <v>2380</v>
      </c>
      <c r="J1093" t="s">
        <v>2380</v>
      </c>
      <c r="K1093" t="str">
        <f t="shared" si="33"/>
        <v>Overweight</v>
      </c>
      <c r="L1093" t="str">
        <f t="shared" si="34"/>
        <v>Diabetes</v>
      </c>
      <c r="M1093" t="s">
        <v>10506</v>
      </c>
    </row>
    <row r="1094" spans="1:13" x14ac:dyDescent="0.25">
      <c r="A1094" t="s">
        <v>1278</v>
      </c>
      <c r="B1094">
        <v>31.24</v>
      </c>
      <c r="C1094">
        <v>9.8000000000000007</v>
      </c>
      <c r="D1094" t="s">
        <v>2380</v>
      </c>
      <c r="E1094" t="s">
        <v>2380</v>
      </c>
      <c r="F1094" t="s">
        <v>2380</v>
      </c>
      <c r="G1094" t="s">
        <v>2381</v>
      </c>
      <c r="H1094">
        <v>0</v>
      </c>
      <c r="I1094" t="s">
        <v>2380</v>
      </c>
      <c r="J1094" t="s">
        <v>2380</v>
      </c>
      <c r="K1094" t="str">
        <f t="shared" si="33"/>
        <v>Obesity</v>
      </c>
      <c r="L1094" t="str">
        <f t="shared" si="34"/>
        <v>Diabetes</v>
      </c>
      <c r="M1094" t="s">
        <v>10506</v>
      </c>
    </row>
    <row r="1095" spans="1:13" x14ac:dyDescent="0.25">
      <c r="A1095" t="s">
        <v>1277</v>
      </c>
      <c r="B1095">
        <v>31.54</v>
      </c>
      <c r="C1095">
        <v>4.4400000000000004</v>
      </c>
      <c r="D1095" t="s">
        <v>2380</v>
      </c>
      <c r="E1095" t="s">
        <v>2380</v>
      </c>
      <c r="F1095" t="s">
        <v>2380</v>
      </c>
      <c r="G1095" t="s">
        <v>2381</v>
      </c>
      <c r="H1095">
        <v>0</v>
      </c>
      <c r="I1095" t="s">
        <v>2380</v>
      </c>
      <c r="J1095" t="s">
        <v>2380</v>
      </c>
      <c r="K1095" t="str">
        <f t="shared" si="33"/>
        <v>Obesity</v>
      </c>
      <c r="L1095" t="str">
        <f t="shared" si="34"/>
        <v>Normal</v>
      </c>
      <c r="M1095" t="s">
        <v>10507</v>
      </c>
    </row>
    <row r="1096" spans="1:13" x14ac:dyDescent="0.25">
      <c r="A1096" t="s">
        <v>1276</v>
      </c>
      <c r="B1096">
        <v>38.6</v>
      </c>
      <c r="C1096">
        <v>7.19</v>
      </c>
      <c r="D1096" t="s">
        <v>2382</v>
      </c>
      <c r="E1096" t="s">
        <v>2380</v>
      </c>
      <c r="F1096" t="s">
        <v>2380</v>
      </c>
      <c r="G1096">
        <v>2</v>
      </c>
      <c r="H1096">
        <v>2</v>
      </c>
      <c r="I1096" t="s">
        <v>2380</v>
      </c>
      <c r="J1096" t="s">
        <v>2380</v>
      </c>
      <c r="K1096" t="str">
        <f t="shared" si="33"/>
        <v>Obesity</v>
      </c>
      <c r="L1096" t="str">
        <f t="shared" si="34"/>
        <v>Diabetes</v>
      </c>
      <c r="M1096" t="s">
        <v>10506</v>
      </c>
    </row>
    <row r="1097" spans="1:13" x14ac:dyDescent="0.25">
      <c r="A1097" t="s">
        <v>1275</v>
      </c>
      <c r="B1097">
        <v>37.950000000000003</v>
      </c>
      <c r="C1097">
        <v>6.06</v>
      </c>
      <c r="D1097" t="s">
        <v>2380</v>
      </c>
      <c r="E1097" t="s">
        <v>2380</v>
      </c>
      <c r="F1097" t="s">
        <v>2380</v>
      </c>
      <c r="G1097" t="s">
        <v>2381</v>
      </c>
      <c r="H1097">
        <v>0</v>
      </c>
      <c r="I1097" t="s">
        <v>2380</v>
      </c>
      <c r="J1097" t="s">
        <v>2380</v>
      </c>
      <c r="K1097" t="str">
        <f t="shared" si="33"/>
        <v>Obesity</v>
      </c>
      <c r="L1097" t="str">
        <f t="shared" si="34"/>
        <v>Prediabetes</v>
      </c>
      <c r="M1097" t="s">
        <v>10508</v>
      </c>
    </row>
    <row r="1098" spans="1:13" x14ac:dyDescent="0.25">
      <c r="A1098" t="s">
        <v>1274</v>
      </c>
      <c r="B1098">
        <v>38.97</v>
      </c>
      <c r="C1098">
        <v>5.12</v>
      </c>
      <c r="D1098" t="s">
        <v>2380</v>
      </c>
      <c r="E1098" t="s">
        <v>2380</v>
      </c>
      <c r="F1098" t="s">
        <v>2380</v>
      </c>
      <c r="G1098" t="s">
        <v>2381</v>
      </c>
      <c r="H1098">
        <v>0</v>
      </c>
      <c r="I1098" t="s">
        <v>2380</v>
      </c>
      <c r="J1098" t="s">
        <v>2380</v>
      </c>
      <c r="K1098" t="str">
        <f t="shared" si="33"/>
        <v>Obesity</v>
      </c>
      <c r="L1098" t="str">
        <f t="shared" si="34"/>
        <v>Normal</v>
      </c>
      <c r="M1098" t="s">
        <v>10507</v>
      </c>
    </row>
    <row r="1099" spans="1:13" x14ac:dyDescent="0.25">
      <c r="A1099" t="s">
        <v>1273</v>
      </c>
      <c r="B1099">
        <v>21.2</v>
      </c>
      <c r="C1099">
        <v>10.72</v>
      </c>
      <c r="D1099" t="s">
        <v>2380</v>
      </c>
      <c r="E1099" t="s">
        <v>2380</v>
      </c>
      <c r="F1099" t="s">
        <v>2380</v>
      </c>
      <c r="G1099" t="s">
        <v>2381</v>
      </c>
      <c r="H1099">
        <v>0</v>
      </c>
      <c r="I1099" t="s">
        <v>2380</v>
      </c>
      <c r="J1099" t="s">
        <v>2380</v>
      </c>
      <c r="K1099" t="str">
        <f t="shared" si="33"/>
        <v>Healthy Weight</v>
      </c>
      <c r="L1099" t="str">
        <f t="shared" si="34"/>
        <v>Diabetes</v>
      </c>
      <c r="M1099" t="s">
        <v>10506</v>
      </c>
    </row>
    <row r="1100" spans="1:13" x14ac:dyDescent="0.25">
      <c r="A1100" t="s">
        <v>1272</v>
      </c>
      <c r="B1100">
        <v>23.96</v>
      </c>
      <c r="C1100">
        <v>9.58</v>
      </c>
      <c r="D1100" t="s">
        <v>2382</v>
      </c>
      <c r="E1100" t="s">
        <v>2380</v>
      </c>
      <c r="F1100" t="s">
        <v>2383</v>
      </c>
      <c r="G1100">
        <v>1</v>
      </c>
      <c r="H1100">
        <v>1</v>
      </c>
      <c r="I1100" t="s">
        <v>2380</v>
      </c>
      <c r="J1100" t="s">
        <v>2380</v>
      </c>
      <c r="K1100" t="str">
        <f t="shared" si="33"/>
        <v>Healthy Weight</v>
      </c>
      <c r="L1100" t="str">
        <f t="shared" si="34"/>
        <v>Diabetes</v>
      </c>
      <c r="M1100" t="s">
        <v>10506</v>
      </c>
    </row>
    <row r="1101" spans="1:13" x14ac:dyDescent="0.25">
      <c r="A1101" t="s">
        <v>1271</v>
      </c>
      <c r="B1101">
        <v>35.93</v>
      </c>
      <c r="C1101">
        <v>6.4</v>
      </c>
      <c r="D1101" t="s">
        <v>2382</v>
      </c>
      <c r="E1101" t="s">
        <v>2380</v>
      </c>
      <c r="F1101" t="s">
        <v>2380</v>
      </c>
      <c r="G1101">
        <v>1</v>
      </c>
      <c r="H1101">
        <v>1</v>
      </c>
      <c r="I1101" t="s">
        <v>2380</v>
      </c>
      <c r="J1101" t="s">
        <v>2380</v>
      </c>
      <c r="K1101" t="str">
        <f t="shared" si="33"/>
        <v>Obesity</v>
      </c>
      <c r="L1101" t="str">
        <f t="shared" si="34"/>
        <v>Diabetes</v>
      </c>
      <c r="M1101" t="s">
        <v>10506</v>
      </c>
    </row>
    <row r="1102" spans="1:13" x14ac:dyDescent="0.25">
      <c r="A1102" t="s">
        <v>1270</v>
      </c>
      <c r="B1102">
        <v>26.11</v>
      </c>
      <c r="C1102">
        <v>6.8</v>
      </c>
      <c r="D1102" t="s">
        <v>2382</v>
      </c>
      <c r="E1102" t="s">
        <v>2380</v>
      </c>
      <c r="F1102" t="s">
        <v>2380</v>
      </c>
      <c r="G1102">
        <v>2</v>
      </c>
      <c r="H1102">
        <v>2</v>
      </c>
      <c r="I1102" t="s">
        <v>2380</v>
      </c>
      <c r="J1102" t="s">
        <v>2380</v>
      </c>
      <c r="K1102" t="str">
        <f t="shared" si="33"/>
        <v>Overweight</v>
      </c>
      <c r="L1102" t="str">
        <f t="shared" si="34"/>
        <v>Diabetes</v>
      </c>
      <c r="M1102" t="s">
        <v>10506</v>
      </c>
    </row>
    <row r="1103" spans="1:13" x14ac:dyDescent="0.25">
      <c r="A1103" t="s">
        <v>1269</v>
      </c>
      <c r="B1103">
        <v>32.299999999999997</v>
      </c>
      <c r="C1103">
        <v>9.48</v>
      </c>
      <c r="D1103" t="s">
        <v>2380</v>
      </c>
      <c r="E1103" t="s">
        <v>2380</v>
      </c>
      <c r="F1103" t="s">
        <v>2380</v>
      </c>
      <c r="G1103">
        <v>2</v>
      </c>
      <c r="H1103">
        <v>2</v>
      </c>
      <c r="I1103" t="s">
        <v>2380</v>
      </c>
      <c r="J1103" t="s">
        <v>2380</v>
      </c>
      <c r="K1103" t="str">
        <f t="shared" si="33"/>
        <v>Obesity</v>
      </c>
      <c r="L1103" t="str">
        <f t="shared" si="34"/>
        <v>Diabetes</v>
      </c>
      <c r="M1103" t="s">
        <v>10506</v>
      </c>
    </row>
    <row r="1104" spans="1:13" x14ac:dyDescent="0.25">
      <c r="A1104" t="s">
        <v>1268</v>
      </c>
      <c r="B1104">
        <v>28.69</v>
      </c>
      <c r="C1104">
        <v>7.45</v>
      </c>
      <c r="D1104" t="s">
        <v>2380</v>
      </c>
      <c r="E1104" t="s">
        <v>2380</v>
      </c>
      <c r="F1104" t="s">
        <v>2380</v>
      </c>
      <c r="G1104">
        <v>2</v>
      </c>
      <c r="H1104">
        <v>2</v>
      </c>
      <c r="I1104" t="s">
        <v>2380</v>
      </c>
      <c r="J1104" t="s">
        <v>2380</v>
      </c>
      <c r="K1104" t="str">
        <f t="shared" si="33"/>
        <v>Overweight</v>
      </c>
      <c r="L1104" t="str">
        <f t="shared" si="34"/>
        <v>Diabetes</v>
      </c>
      <c r="M1104" t="s">
        <v>10506</v>
      </c>
    </row>
    <row r="1105" spans="1:13" x14ac:dyDescent="0.25">
      <c r="A1105" t="s">
        <v>1267</v>
      </c>
      <c r="B1105">
        <v>31.28</v>
      </c>
      <c r="C1105">
        <v>6.94</v>
      </c>
      <c r="D1105" t="s">
        <v>2382</v>
      </c>
      <c r="E1105" t="s">
        <v>2380</v>
      </c>
      <c r="F1105" t="s">
        <v>2380</v>
      </c>
      <c r="G1105">
        <v>1</v>
      </c>
      <c r="H1105">
        <v>1</v>
      </c>
      <c r="I1105" t="s">
        <v>2380</v>
      </c>
      <c r="J1105" t="s">
        <v>2380</v>
      </c>
      <c r="K1105" t="str">
        <f t="shared" si="33"/>
        <v>Obesity</v>
      </c>
      <c r="L1105" t="str">
        <f t="shared" si="34"/>
        <v>Diabetes</v>
      </c>
      <c r="M1105" t="s">
        <v>10506</v>
      </c>
    </row>
    <row r="1106" spans="1:13" x14ac:dyDescent="0.25">
      <c r="A1106" t="s">
        <v>1266</v>
      </c>
      <c r="B1106">
        <v>30.21</v>
      </c>
      <c r="C1106">
        <v>7.83</v>
      </c>
      <c r="D1106" t="s">
        <v>2380</v>
      </c>
      <c r="E1106" t="s">
        <v>2380</v>
      </c>
      <c r="F1106" t="s">
        <v>2380</v>
      </c>
      <c r="G1106" t="s">
        <v>2381</v>
      </c>
      <c r="H1106">
        <v>0</v>
      </c>
      <c r="I1106" t="s">
        <v>2380</v>
      </c>
      <c r="J1106" t="s">
        <v>2380</v>
      </c>
      <c r="K1106" t="str">
        <f t="shared" si="33"/>
        <v>Obesity</v>
      </c>
      <c r="L1106" t="str">
        <f t="shared" si="34"/>
        <v>Diabetes</v>
      </c>
      <c r="M1106" t="s">
        <v>10506</v>
      </c>
    </row>
    <row r="1107" spans="1:13" x14ac:dyDescent="0.25">
      <c r="A1107" t="s">
        <v>1265</v>
      </c>
      <c r="B1107">
        <v>38.28</v>
      </c>
      <c r="C1107">
        <v>10.17</v>
      </c>
      <c r="D1107" t="s">
        <v>2382</v>
      </c>
      <c r="E1107" t="s">
        <v>2380</v>
      </c>
      <c r="F1107" t="s">
        <v>2380</v>
      </c>
      <c r="G1107" t="s">
        <v>2381</v>
      </c>
      <c r="H1107">
        <v>0</v>
      </c>
      <c r="I1107" t="s">
        <v>2380</v>
      </c>
      <c r="J1107" t="s">
        <v>2380</v>
      </c>
      <c r="K1107" t="str">
        <f t="shared" si="33"/>
        <v>Obesity</v>
      </c>
      <c r="L1107" t="str">
        <f t="shared" si="34"/>
        <v>Diabetes</v>
      </c>
      <c r="M1107" t="s">
        <v>10506</v>
      </c>
    </row>
    <row r="1108" spans="1:13" x14ac:dyDescent="0.25">
      <c r="A1108" t="s">
        <v>1264</v>
      </c>
      <c r="B1108">
        <v>29.9</v>
      </c>
      <c r="C1108">
        <v>8.9600000000000009</v>
      </c>
      <c r="D1108" t="s">
        <v>2382</v>
      </c>
      <c r="E1108" t="s">
        <v>2380</v>
      </c>
      <c r="F1108" t="s">
        <v>2380</v>
      </c>
      <c r="G1108" t="s">
        <v>2381</v>
      </c>
      <c r="H1108">
        <v>0</v>
      </c>
      <c r="I1108" t="s">
        <v>2380</v>
      </c>
      <c r="J1108" t="s">
        <v>2380</v>
      </c>
      <c r="K1108" t="str">
        <f t="shared" si="33"/>
        <v>Overweight</v>
      </c>
      <c r="L1108" t="str">
        <f t="shared" si="34"/>
        <v>Diabetes</v>
      </c>
      <c r="M1108" t="s">
        <v>10506</v>
      </c>
    </row>
    <row r="1109" spans="1:13" x14ac:dyDescent="0.25">
      <c r="A1109" t="s">
        <v>1263</v>
      </c>
      <c r="B1109">
        <v>23.18</v>
      </c>
      <c r="C1109">
        <v>6.96</v>
      </c>
      <c r="D1109" t="s">
        <v>2382</v>
      </c>
      <c r="E1109" t="s">
        <v>2380</v>
      </c>
      <c r="F1109" t="s">
        <v>2380</v>
      </c>
      <c r="G1109">
        <v>2</v>
      </c>
      <c r="H1109">
        <v>2</v>
      </c>
      <c r="I1109" t="s">
        <v>2380</v>
      </c>
      <c r="J1109" t="s">
        <v>2380</v>
      </c>
      <c r="K1109" t="str">
        <f t="shared" si="33"/>
        <v>Healthy Weight</v>
      </c>
      <c r="L1109" t="str">
        <f t="shared" si="34"/>
        <v>Diabetes</v>
      </c>
      <c r="M1109" t="s">
        <v>10506</v>
      </c>
    </row>
    <row r="1110" spans="1:13" x14ac:dyDescent="0.25">
      <c r="A1110" t="s">
        <v>1262</v>
      </c>
      <c r="B1110">
        <v>33.020000000000003</v>
      </c>
      <c r="C1110">
        <v>5.07</v>
      </c>
      <c r="D1110" t="s">
        <v>2382</v>
      </c>
      <c r="E1110" t="s">
        <v>2380</v>
      </c>
      <c r="F1110" t="s">
        <v>2380</v>
      </c>
      <c r="G1110" t="s">
        <v>2381</v>
      </c>
      <c r="H1110">
        <v>0</v>
      </c>
      <c r="I1110" t="s">
        <v>2380</v>
      </c>
      <c r="J1110" t="s">
        <v>2380</v>
      </c>
      <c r="K1110" t="str">
        <f t="shared" si="33"/>
        <v>Obesity</v>
      </c>
      <c r="L1110" t="str">
        <f t="shared" si="34"/>
        <v>Normal</v>
      </c>
      <c r="M1110" t="s">
        <v>10507</v>
      </c>
    </row>
    <row r="1111" spans="1:13" x14ac:dyDescent="0.25">
      <c r="A1111" t="s">
        <v>1261</v>
      </c>
      <c r="B1111">
        <v>27.29</v>
      </c>
      <c r="C1111">
        <v>5.85</v>
      </c>
      <c r="D1111" t="s">
        <v>2380</v>
      </c>
      <c r="E1111" t="s">
        <v>2380</v>
      </c>
      <c r="F1111" t="s">
        <v>2380</v>
      </c>
      <c r="G1111">
        <v>2</v>
      </c>
      <c r="H1111">
        <v>2</v>
      </c>
      <c r="I1111" t="s">
        <v>2380</v>
      </c>
      <c r="J1111" t="s">
        <v>2380</v>
      </c>
      <c r="K1111" t="str">
        <f t="shared" si="33"/>
        <v>Overweight</v>
      </c>
      <c r="L1111" t="str">
        <f t="shared" si="34"/>
        <v>Prediabetes</v>
      </c>
      <c r="M1111" t="s">
        <v>10508</v>
      </c>
    </row>
    <row r="1112" spans="1:13" x14ac:dyDescent="0.25">
      <c r="A1112" t="s">
        <v>1260</v>
      </c>
      <c r="B1112">
        <v>23.18</v>
      </c>
      <c r="C1112">
        <v>10.56</v>
      </c>
      <c r="D1112" t="s">
        <v>2380</v>
      </c>
      <c r="E1112" t="s">
        <v>2380</v>
      </c>
      <c r="F1112" t="s">
        <v>2380</v>
      </c>
      <c r="G1112">
        <v>2</v>
      </c>
      <c r="H1112">
        <v>2</v>
      </c>
      <c r="I1112" t="s">
        <v>2380</v>
      </c>
      <c r="J1112" t="s">
        <v>2380</v>
      </c>
      <c r="K1112" t="str">
        <f t="shared" si="33"/>
        <v>Healthy Weight</v>
      </c>
      <c r="L1112" t="str">
        <f t="shared" si="34"/>
        <v>Diabetes</v>
      </c>
      <c r="M1112" t="s">
        <v>10506</v>
      </c>
    </row>
    <row r="1113" spans="1:13" x14ac:dyDescent="0.25">
      <c r="A1113" t="s">
        <v>1259</v>
      </c>
      <c r="B1113">
        <v>32.659999999999997</v>
      </c>
      <c r="C1113">
        <v>8.92</v>
      </c>
      <c r="D1113" t="s">
        <v>2382</v>
      </c>
      <c r="E1113" t="s">
        <v>2380</v>
      </c>
      <c r="F1113" t="s">
        <v>2380</v>
      </c>
      <c r="G1113" t="s">
        <v>2381</v>
      </c>
      <c r="H1113">
        <v>0</v>
      </c>
      <c r="I1113" t="s">
        <v>2380</v>
      </c>
      <c r="J1113" t="s">
        <v>2380</v>
      </c>
      <c r="K1113" t="str">
        <f t="shared" si="33"/>
        <v>Obesity</v>
      </c>
      <c r="L1113" t="str">
        <f t="shared" si="34"/>
        <v>Diabetes</v>
      </c>
      <c r="M1113" t="s">
        <v>10506</v>
      </c>
    </row>
    <row r="1114" spans="1:13" x14ac:dyDescent="0.25">
      <c r="A1114" t="s">
        <v>1258</v>
      </c>
      <c r="B1114">
        <v>30.78</v>
      </c>
      <c r="C1114">
        <v>8.6300000000000008</v>
      </c>
      <c r="D1114" t="s">
        <v>2380</v>
      </c>
      <c r="E1114" t="s">
        <v>2380</v>
      </c>
      <c r="F1114" t="s">
        <v>2380</v>
      </c>
      <c r="G1114" t="s">
        <v>2381</v>
      </c>
      <c r="H1114">
        <v>0</v>
      </c>
      <c r="I1114" t="s">
        <v>2380</v>
      </c>
      <c r="J1114" t="s">
        <v>2380</v>
      </c>
      <c r="K1114" t="str">
        <f t="shared" si="33"/>
        <v>Obesity</v>
      </c>
      <c r="L1114" t="str">
        <f t="shared" si="34"/>
        <v>Diabetes</v>
      </c>
      <c r="M1114" t="s">
        <v>10506</v>
      </c>
    </row>
    <row r="1115" spans="1:13" x14ac:dyDescent="0.25">
      <c r="A1115" t="s">
        <v>1257</v>
      </c>
      <c r="B1115">
        <v>47.2</v>
      </c>
      <c r="C1115">
        <v>6.29</v>
      </c>
      <c r="D1115" t="s">
        <v>2382</v>
      </c>
      <c r="E1115" t="s">
        <v>2380</v>
      </c>
      <c r="F1115" t="s">
        <v>2383</v>
      </c>
      <c r="G1115">
        <v>1</v>
      </c>
      <c r="H1115">
        <v>1</v>
      </c>
      <c r="I1115" t="s">
        <v>2380</v>
      </c>
      <c r="J1115" t="s">
        <v>2380</v>
      </c>
      <c r="K1115" t="str">
        <f t="shared" si="33"/>
        <v>Obesity</v>
      </c>
      <c r="L1115" t="str">
        <f t="shared" si="34"/>
        <v>Prediabetes</v>
      </c>
      <c r="M1115" t="s">
        <v>10508</v>
      </c>
    </row>
    <row r="1116" spans="1:13" x14ac:dyDescent="0.25">
      <c r="A1116" t="s">
        <v>1256</v>
      </c>
      <c r="B1116">
        <v>31.6</v>
      </c>
      <c r="C1116">
        <v>5.75</v>
      </c>
      <c r="D1116" t="s">
        <v>2380</v>
      </c>
      <c r="E1116" t="s">
        <v>2380</v>
      </c>
      <c r="F1116" t="s">
        <v>2380</v>
      </c>
      <c r="G1116">
        <v>2</v>
      </c>
      <c r="H1116">
        <v>2</v>
      </c>
      <c r="I1116" t="s">
        <v>2380</v>
      </c>
      <c r="J1116" t="s">
        <v>2380</v>
      </c>
      <c r="K1116" t="str">
        <f t="shared" si="33"/>
        <v>Obesity</v>
      </c>
      <c r="L1116" t="str">
        <f t="shared" si="34"/>
        <v>Prediabetes</v>
      </c>
      <c r="M1116" t="s">
        <v>10508</v>
      </c>
    </row>
    <row r="1117" spans="1:13" x14ac:dyDescent="0.25">
      <c r="A1117" t="s">
        <v>1255</v>
      </c>
      <c r="B1117">
        <v>33.914999999999999</v>
      </c>
      <c r="C1117">
        <v>6.66</v>
      </c>
      <c r="D1117" t="s">
        <v>2382</v>
      </c>
      <c r="E1117" t="s">
        <v>2380</v>
      </c>
      <c r="F1117" t="s">
        <v>2380</v>
      </c>
      <c r="G1117">
        <v>1</v>
      </c>
      <c r="H1117">
        <v>1</v>
      </c>
      <c r="I1117" t="s">
        <v>2380</v>
      </c>
      <c r="J1117" t="s">
        <v>2380</v>
      </c>
      <c r="K1117" t="str">
        <f t="shared" si="33"/>
        <v>Obesity</v>
      </c>
      <c r="L1117" t="str">
        <f t="shared" si="34"/>
        <v>Diabetes</v>
      </c>
      <c r="M1117" t="s">
        <v>10506</v>
      </c>
    </row>
    <row r="1118" spans="1:13" x14ac:dyDescent="0.25">
      <c r="A1118" t="s">
        <v>1254</v>
      </c>
      <c r="B1118">
        <v>23.54</v>
      </c>
      <c r="C1118">
        <v>5.0999999999999996</v>
      </c>
      <c r="D1118" t="s">
        <v>2380</v>
      </c>
      <c r="E1118" t="s">
        <v>2380</v>
      </c>
      <c r="F1118" t="s">
        <v>2380</v>
      </c>
      <c r="G1118">
        <v>2</v>
      </c>
      <c r="H1118">
        <v>2</v>
      </c>
      <c r="I1118" t="s">
        <v>2380</v>
      </c>
      <c r="J1118" t="s">
        <v>2380</v>
      </c>
      <c r="K1118" t="str">
        <f t="shared" si="33"/>
        <v>Healthy Weight</v>
      </c>
      <c r="L1118" t="str">
        <f t="shared" si="34"/>
        <v>Normal</v>
      </c>
      <c r="M1118" t="s">
        <v>10507</v>
      </c>
    </row>
    <row r="1119" spans="1:13" x14ac:dyDescent="0.25">
      <c r="A1119" t="s">
        <v>1253</v>
      </c>
      <c r="B1119">
        <v>27.074999999999999</v>
      </c>
      <c r="C1119">
        <v>4.41</v>
      </c>
      <c r="D1119" t="s">
        <v>2380</v>
      </c>
      <c r="E1119" t="s">
        <v>2380</v>
      </c>
      <c r="F1119" t="s">
        <v>2380</v>
      </c>
      <c r="G1119">
        <v>2</v>
      </c>
      <c r="H1119">
        <v>2</v>
      </c>
      <c r="I1119" t="s">
        <v>2380</v>
      </c>
      <c r="J1119" t="s">
        <v>2380</v>
      </c>
      <c r="K1119" t="str">
        <f t="shared" si="33"/>
        <v>Overweight</v>
      </c>
      <c r="L1119" t="str">
        <f t="shared" si="34"/>
        <v>Normal</v>
      </c>
      <c r="M1119" t="s">
        <v>10507</v>
      </c>
    </row>
    <row r="1120" spans="1:13" x14ac:dyDescent="0.25">
      <c r="A1120" t="s">
        <v>1252</v>
      </c>
      <c r="B1120">
        <v>25.8</v>
      </c>
      <c r="C1120">
        <v>5.52</v>
      </c>
      <c r="D1120" t="s">
        <v>2382</v>
      </c>
      <c r="E1120" t="s">
        <v>2380</v>
      </c>
      <c r="F1120" t="s">
        <v>2380</v>
      </c>
      <c r="G1120" t="s">
        <v>2381</v>
      </c>
      <c r="H1120">
        <v>0</v>
      </c>
      <c r="I1120" t="s">
        <v>2380</v>
      </c>
      <c r="J1120" t="s">
        <v>2380</v>
      </c>
      <c r="K1120" t="str">
        <f t="shared" si="33"/>
        <v>Overweight</v>
      </c>
      <c r="L1120" t="str">
        <f t="shared" si="34"/>
        <v>Normal</v>
      </c>
      <c r="M1120" t="s">
        <v>10507</v>
      </c>
    </row>
    <row r="1121" spans="1:13" x14ac:dyDescent="0.25">
      <c r="A1121" t="s">
        <v>1251</v>
      </c>
      <c r="B1121">
        <v>36.1</v>
      </c>
      <c r="C1121">
        <v>4.62</v>
      </c>
      <c r="D1121" t="s">
        <v>2382</v>
      </c>
      <c r="E1121" t="s">
        <v>2380</v>
      </c>
      <c r="F1121" t="s">
        <v>2383</v>
      </c>
      <c r="G1121">
        <v>1</v>
      </c>
      <c r="H1121">
        <v>1</v>
      </c>
      <c r="I1121" t="s">
        <v>2380</v>
      </c>
      <c r="J1121" t="s">
        <v>2380</v>
      </c>
      <c r="K1121" t="str">
        <f t="shared" si="33"/>
        <v>Obesity</v>
      </c>
      <c r="L1121" t="str">
        <f t="shared" si="34"/>
        <v>Normal</v>
      </c>
      <c r="M1121" t="s">
        <v>10507</v>
      </c>
    </row>
    <row r="1122" spans="1:13" x14ac:dyDescent="0.25">
      <c r="A1122" t="s">
        <v>1250</v>
      </c>
      <c r="B1122">
        <v>30.495000000000001</v>
      </c>
      <c r="C1122">
        <v>5.74</v>
      </c>
      <c r="D1122" t="s">
        <v>2382</v>
      </c>
      <c r="E1122" t="s">
        <v>2380</v>
      </c>
      <c r="F1122" t="s">
        <v>2383</v>
      </c>
      <c r="G1122">
        <v>1</v>
      </c>
      <c r="H1122">
        <v>1</v>
      </c>
      <c r="I1122" t="s">
        <v>2380</v>
      </c>
      <c r="J1122" t="s">
        <v>2380</v>
      </c>
      <c r="K1122" t="str">
        <f t="shared" si="33"/>
        <v>Obesity</v>
      </c>
      <c r="L1122" t="str">
        <f t="shared" si="34"/>
        <v>Prediabetes</v>
      </c>
      <c r="M1122" t="s">
        <v>10508</v>
      </c>
    </row>
    <row r="1123" spans="1:13" x14ac:dyDescent="0.25">
      <c r="A1123" t="s">
        <v>1249</v>
      </c>
      <c r="B1123">
        <v>21.4</v>
      </c>
      <c r="C1123">
        <v>6.3</v>
      </c>
      <c r="D1123" t="s">
        <v>2382</v>
      </c>
      <c r="E1123" t="s">
        <v>2380</v>
      </c>
      <c r="F1123" t="s">
        <v>2383</v>
      </c>
      <c r="G1123">
        <v>1</v>
      </c>
      <c r="H1123">
        <v>1</v>
      </c>
      <c r="I1123" t="s">
        <v>2380</v>
      </c>
      <c r="J1123" t="s">
        <v>2380</v>
      </c>
      <c r="K1123" t="str">
        <f t="shared" si="33"/>
        <v>Healthy Weight</v>
      </c>
      <c r="L1123" t="str">
        <f t="shared" si="34"/>
        <v>Prediabetes</v>
      </c>
      <c r="M1123" t="s">
        <v>10508</v>
      </c>
    </row>
    <row r="1124" spans="1:13" x14ac:dyDescent="0.25">
      <c r="A1124" t="s">
        <v>1248</v>
      </c>
      <c r="B1124">
        <v>32.299999999999997</v>
      </c>
      <c r="C1124">
        <v>10.27</v>
      </c>
      <c r="D1124" t="s">
        <v>2380</v>
      </c>
      <c r="E1124" t="s">
        <v>2380</v>
      </c>
      <c r="F1124" t="s">
        <v>2380</v>
      </c>
      <c r="G1124" t="s">
        <v>2381</v>
      </c>
      <c r="H1124">
        <v>0</v>
      </c>
      <c r="I1124" t="s">
        <v>2380</v>
      </c>
      <c r="J1124" t="s">
        <v>2380</v>
      </c>
      <c r="K1124" t="str">
        <f t="shared" si="33"/>
        <v>Obesity</v>
      </c>
      <c r="L1124" t="str">
        <f t="shared" si="34"/>
        <v>Diabetes</v>
      </c>
      <c r="M1124" t="s">
        <v>10506</v>
      </c>
    </row>
    <row r="1125" spans="1:13" x14ac:dyDescent="0.25">
      <c r="A1125" t="s">
        <v>1247</v>
      </c>
      <c r="B1125">
        <v>29.78</v>
      </c>
      <c r="C1125">
        <v>5.85</v>
      </c>
      <c r="D1125" t="s">
        <v>2380</v>
      </c>
      <c r="E1125" t="s">
        <v>2380</v>
      </c>
      <c r="F1125" t="s">
        <v>2383</v>
      </c>
      <c r="G1125">
        <v>1</v>
      </c>
      <c r="H1125">
        <v>1</v>
      </c>
      <c r="I1125" t="s">
        <v>2380</v>
      </c>
      <c r="J1125" t="s">
        <v>2380</v>
      </c>
      <c r="K1125" t="str">
        <f t="shared" si="33"/>
        <v>Overweight</v>
      </c>
      <c r="L1125" t="str">
        <f t="shared" si="34"/>
        <v>Prediabetes</v>
      </c>
      <c r="M1125" t="s">
        <v>10508</v>
      </c>
    </row>
    <row r="1126" spans="1:13" x14ac:dyDescent="0.25">
      <c r="A1126" t="s">
        <v>1246</v>
      </c>
      <c r="B1126">
        <v>34.76</v>
      </c>
      <c r="C1126">
        <v>5.92</v>
      </c>
      <c r="D1126" t="s">
        <v>2382</v>
      </c>
      <c r="E1126" t="s">
        <v>2380</v>
      </c>
      <c r="F1126" t="s">
        <v>2380</v>
      </c>
      <c r="G1126">
        <v>1</v>
      </c>
      <c r="H1126">
        <v>1</v>
      </c>
      <c r="I1126" t="s">
        <v>2380</v>
      </c>
      <c r="J1126" t="s">
        <v>2380</v>
      </c>
      <c r="K1126" t="str">
        <f t="shared" si="33"/>
        <v>Obesity</v>
      </c>
      <c r="L1126" t="str">
        <f t="shared" si="34"/>
        <v>Prediabetes</v>
      </c>
      <c r="M1126" t="s">
        <v>10508</v>
      </c>
    </row>
    <row r="1127" spans="1:13" x14ac:dyDescent="0.25">
      <c r="A1127" t="s">
        <v>1245</v>
      </c>
      <c r="B1127">
        <v>18.335000000000001</v>
      </c>
      <c r="C1127">
        <v>10.01</v>
      </c>
      <c r="D1127" t="s">
        <v>2382</v>
      </c>
      <c r="E1127" t="s">
        <v>2380</v>
      </c>
      <c r="F1127" t="s">
        <v>2380</v>
      </c>
      <c r="G1127">
        <v>2</v>
      </c>
      <c r="H1127">
        <v>2</v>
      </c>
      <c r="I1127" t="s">
        <v>2380</v>
      </c>
      <c r="J1127" t="s">
        <v>2380</v>
      </c>
      <c r="K1127" t="str">
        <f t="shared" si="33"/>
        <v>Underweight</v>
      </c>
      <c r="L1127" t="str">
        <f t="shared" si="34"/>
        <v>Diabetes</v>
      </c>
      <c r="M1127" t="s">
        <v>10506</v>
      </c>
    </row>
    <row r="1128" spans="1:13" x14ac:dyDescent="0.25">
      <c r="A1128" t="s">
        <v>1244</v>
      </c>
      <c r="B1128">
        <v>32.299999999999997</v>
      </c>
      <c r="C1128">
        <v>9.59</v>
      </c>
      <c r="D1128" t="s">
        <v>2380</v>
      </c>
      <c r="E1128" t="s">
        <v>2380</v>
      </c>
      <c r="F1128" t="s">
        <v>2380</v>
      </c>
      <c r="G1128" t="s">
        <v>2381</v>
      </c>
      <c r="H1128">
        <v>0</v>
      </c>
      <c r="I1128" t="s">
        <v>2380</v>
      </c>
      <c r="J1128" t="s">
        <v>2380</v>
      </c>
      <c r="K1128" t="str">
        <f t="shared" si="33"/>
        <v>Obesity</v>
      </c>
      <c r="L1128" t="str">
        <f t="shared" si="34"/>
        <v>Diabetes</v>
      </c>
      <c r="M1128" t="s">
        <v>10506</v>
      </c>
    </row>
    <row r="1129" spans="1:13" x14ac:dyDescent="0.25">
      <c r="A1129" t="s">
        <v>1243</v>
      </c>
      <c r="B1129">
        <v>27.74</v>
      </c>
      <c r="C1129">
        <v>10.37</v>
      </c>
      <c r="D1129" t="s">
        <v>2380</v>
      </c>
      <c r="E1129" t="s">
        <v>2380</v>
      </c>
      <c r="F1129" t="s">
        <v>2380</v>
      </c>
      <c r="G1129" t="s">
        <v>2381</v>
      </c>
      <c r="H1129">
        <v>0</v>
      </c>
      <c r="I1129" t="s">
        <v>2380</v>
      </c>
      <c r="J1129" t="s">
        <v>2380</v>
      </c>
      <c r="K1129" t="str">
        <f t="shared" si="33"/>
        <v>Overweight</v>
      </c>
      <c r="L1129" t="str">
        <f t="shared" si="34"/>
        <v>Diabetes</v>
      </c>
      <c r="M1129" t="s">
        <v>10506</v>
      </c>
    </row>
    <row r="1130" spans="1:13" x14ac:dyDescent="0.25">
      <c r="A1130" t="s">
        <v>1242</v>
      </c>
      <c r="B1130">
        <v>24</v>
      </c>
      <c r="C1130">
        <v>4.01</v>
      </c>
      <c r="D1130" t="s">
        <v>2382</v>
      </c>
      <c r="E1130" t="s">
        <v>2380</v>
      </c>
      <c r="F1130" t="s">
        <v>2380</v>
      </c>
      <c r="G1130">
        <v>1</v>
      </c>
      <c r="H1130">
        <v>1</v>
      </c>
      <c r="I1130" t="s">
        <v>2380</v>
      </c>
      <c r="J1130" t="s">
        <v>2380</v>
      </c>
      <c r="K1130" t="str">
        <f t="shared" si="33"/>
        <v>Healthy Weight</v>
      </c>
      <c r="L1130" t="str">
        <f t="shared" si="34"/>
        <v>Normal</v>
      </c>
      <c r="M1130" t="s">
        <v>10507</v>
      </c>
    </row>
    <row r="1131" spans="1:13" x14ac:dyDescent="0.25">
      <c r="A1131" t="s">
        <v>1241</v>
      </c>
      <c r="B1131">
        <v>31.78</v>
      </c>
      <c r="C1131">
        <v>4.24</v>
      </c>
      <c r="D1131" t="s">
        <v>2382</v>
      </c>
      <c r="E1131" t="s">
        <v>2380</v>
      </c>
      <c r="F1131" t="s">
        <v>2383</v>
      </c>
      <c r="G1131">
        <v>1</v>
      </c>
      <c r="H1131">
        <v>1</v>
      </c>
      <c r="I1131" t="s">
        <v>2380</v>
      </c>
      <c r="J1131" t="s">
        <v>2380</v>
      </c>
      <c r="K1131" t="str">
        <f t="shared" si="33"/>
        <v>Obesity</v>
      </c>
      <c r="L1131" t="str">
        <f t="shared" si="34"/>
        <v>Normal</v>
      </c>
      <c r="M1131" t="s">
        <v>10507</v>
      </c>
    </row>
    <row r="1132" spans="1:13" x14ac:dyDescent="0.25">
      <c r="A1132" t="s">
        <v>1240</v>
      </c>
      <c r="B1132">
        <v>32.25</v>
      </c>
      <c r="C1132">
        <v>5.36</v>
      </c>
      <c r="D1132" t="s">
        <v>2382</v>
      </c>
      <c r="E1132" t="s">
        <v>2380</v>
      </c>
      <c r="F1132" t="s">
        <v>2380</v>
      </c>
      <c r="G1132" t="s">
        <v>2381</v>
      </c>
      <c r="H1132">
        <v>0</v>
      </c>
      <c r="I1132" t="s">
        <v>2380</v>
      </c>
      <c r="J1132" t="s">
        <v>2380</v>
      </c>
      <c r="K1132" t="str">
        <f t="shared" si="33"/>
        <v>Obesity</v>
      </c>
      <c r="L1132" t="str">
        <f t="shared" si="34"/>
        <v>Normal</v>
      </c>
      <c r="M1132" t="s">
        <v>10507</v>
      </c>
    </row>
    <row r="1133" spans="1:13" x14ac:dyDescent="0.25">
      <c r="A1133" t="s">
        <v>1239</v>
      </c>
      <c r="B1133">
        <v>30.114999999999998</v>
      </c>
      <c r="C1133">
        <v>4.99</v>
      </c>
      <c r="D1133" t="s">
        <v>2380</v>
      </c>
      <c r="E1133" t="s">
        <v>2380</v>
      </c>
      <c r="F1133" t="s">
        <v>2380</v>
      </c>
      <c r="G1133">
        <v>2</v>
      </c>
      <c r="H1133">
        <v>2</v>
      </c>
      <c r="I1133" t="s">
        <v>2380</v>
      </c>
      <c r="J1133" t="s">
        <v>2380</v>
      </c>
      <c r="K1133" t="str">
        <f t="shared" si="33"/>
        <v>Obesity</v>
      </c>
      <c r="L1133" t="str">
        <f t="shared" si="34"/>
        <v>Normal</v>
      </c>
      <c r="M1133" t="s">
        <v>10507</v>
      </c>
    </row>
    <row r="1134" spans="1:13" x14ac:dyDescent="0.25">
      <c r="A1134" t="s">
        <v>1238</v>
      </c>
      <c r="B1134">
        <v>22.41</v>
      </c>
      <c r="C1134">
        <v>8.68</v>
      </c>
      <c r="D1134" t="s">
        <v>2380</v>
      </c>
      <c r="E1134" t="s">
        <v>2380</v>
      </c>
      <c r="F1134" t="s">
        <v>2380</v>
      </c>
      <c r="G1134" t="s">
        <v>2381</v>
      </c>
      <c r="H1134">
        <v>0</v>
      </c>
      <c r="I1134" t="s">
        <v>2380</v>
      </c>
      <c r="J1134" t="s">
        <v>2380</v>
      </c>
      <c r="K1134" t="str">
        <f t="shared" si="33"/>
        <v>Healthy Weight</v>
      </c>
      <c r="L1134" t="str">
        <f t="shared" si="34"/>
        <v>Diabetes</v>
      </c>
      <c r="M1134" t="s">
        <v>10506</v>
      </c>
    </row>
    <row r="1135" spans="1:13" x14ac:dyDescent="0.25">
      <c r="A1135" t="s">
        <v>1237</v>
      </c>
      <c r="B1135">
        <v>45.72</v>
      </c>
      <c r="C1135">
        <v>4.2300000000000004</v>
      </c>
      <c r="D1135" t="s">
        <v>2382</v>
      </c>
      <c r="E1135" t="s">
        <v>2380</v>
      </c>
      <c r="F1135" t="s">
        <v>2380</v>
      </c>
      <c r="G1135" t="s">
        <v>2381</v>
      </c>
      <c r="H1135">
        <v>0</v>
      </c>
      <c r="I1135" t="s">
        <v>2380</v>
      </c>
      <c r="J1135" t="s">
        <v>2380</v>
      </c>
      <c r="K1135" t="str">
        <f t="shared" si="33"/>
        <v>Obesity</v>
      </c>
      <c r="L1135" t="str">
        <f t="shared" si="34"/>
        <v>Normal</v>
      </c>
      <c r="M1135" t="s">
        <v>10507</v>
      </c>
    </row>
    <row r="1136" spans="1:13" x14ac:dyDescent="0.25">
      <c r="A1136" t="s">
        <v>1236</v>
      </c>
      <c r="B1136">
        <v>25</v>
      </c>
      <c r="C1136">
        <v>5.32</v>
      </c>
      <c r="D1136" t="s">
        <v>2382</v>
      </c>
      <c r="E1136" t="s">
        <v>2380</v>
      </c>
      <c r="F1136" t="s">
        <v>2380</v>
      </c>
      <c r="G1136">
        <v>2</v>
      </c>
      <c r="H1136">
        <v>2</v>
      </c>
      <c r="I1136" t="s">
        <v>2380</v>
      </c>
      <c r="J1136" t="s">
        <v>2380</v>
      </c>
      <c r="K1136" t="str">
        <f t="shared" si="33"/>
        <v>Overweight</v>
      </c>
      <c r="L1136" t="str">
        <f t="shared" si="34"/>
        <v>Normal</v>
      </c>
      <c r="M1136" t="s">
        <v>10507</v>
      </c>
    </row>
    <row r="1137" spans="1:13" x14ac:dyDescent="0.25">
      <c r="A1137" t="s">
        <v>1235</v>
      </c>
      <c r="B1137">
        <v>39.5</v>
      </c>
      <c r="C1137">
        <v>6.66</v>
      </c>
      <c r="D1137" t="s">
        <v>2380</v>
      </c>
      <c r="E1137" t="s">
        <v>2380</v>
      </c>
      <c r="F1137" t="s">
        <v>2380</v>
      </c>
      <c r="G1137" t="s">
        <v>2381</v>
      </c>
      <c r="H1137">
        <v>0</v>
      </c>
      <c r="I1137" t="s">
        <v>2380</v>
      </c>
      <c r="J1137" t="s">
        <v>2380</v>
      </c>
      <c r="K1137" t="str">
        <f t="shared" si="33"/>
        <v>Obesity</v>
      </c>
      <c r="L1137" t="str">
        <f t="shared" si="34"/>
        <v>Diabetes</v>
      </c>
      <c r="M1137" t="s">
        <v>10506</v>
      </c>
    </row>
    <row r="1138" spans="1:13" x14ac:dyDescent="0.25">
      <c r="A1138" t="s">
        <v>1234</v>
      </c>
      <c r="B1138">
        <v>37.729999999999997</v>
      </c>
      <c r="C1138">
        <v>7.4</v>
      </c>
      <c r="D1138" t="s">
        <v>2380</v>
      </c>
      <c r="E1138" t="s">
        <v>2380</v>
      </c>
      <c r="F1138" t="s">
        <v>2380</v>
      </c>
      <c r="G1138" t="s">
        <v>2381</v>
      </c>
      <c r="H1138">
        <v>0</v>
      </c>
      <c r="I1138" t="s">
        <v>2380</v>
      </c>
      <c r="J1138" t="s">
        <v>2380</v>
      </c>
      <c r="K1138" t="str">
        <f t="shared" si="33"/>
        <v>Obesity</v>
      </c>
      <c r="L1138" t="str">
        <f t="shared" si="34"/>
        <v>Diabetes</v>
      </c>
      <c r="M1138" t="s">
        <v>10506</v>
      </c>
    </row>
    <row r="1139" spans="1:13" x14ac:dyDescent="0.25">
      <c r="A1139" t="s">
        <v>1233</v>
      </c>
      <c r="B1139">
        <v>40.659999999999997</v>
      </c>
      <c r="C1139">
        <v>10.08</v>
      </c>
      <c r="D1139" t="s">
        <v>2380</v>
      </c>
      <c r="E1139" t="s">
        <v>2380</v>
      </c>
      <c r="F1139" t="s">
        <v>2380</v>
      </c>
      <c r="G1139" t="s">
        <v>2381</v>
      </c>
      <c r="H1139">
        <v>0</v>
      </c>
      <c r="I1139" t="s">
        <v>2380</v>
      </c>
      <c r="J1139" t="s">
        <v>2380</v>
      </c>
      <c r="K1139" t="str">
        <f t="shared" si="33"/>
        <v>Obesity</v>
      </c>
      <c r="L1139" t="str">
        <f t="shared" si="34"/>
        <v>Diabetes</v>
      </c>
      <c r="M1139" t="s">
        <v>10506</v>
      </c>
    </row>
    <row r="1140" spans="1:13" x14ac:dyDescent="0.25">
      <c r="A1140" t="s">
        <v>1232</v>
      </c>
      <c r="B1140">
        <v>34.200000000000003</v>
      </c>
      <c r="C1140">
        <v>8.58</v>
      </c>
      <c r="D1140" t="s">
        <v>2380</v>
      </c>
      <c r="E1140" t="s">
        <v>2380</v>
      </c>
      <c r="F1140" t="s">
        <v>2380</v>
      </c>
      <c r="G1140" t="s">
        <v>2381</v>
      </c>
      <c r="H1140">
        <v>0</v>
      </c>
      <c r="I1140" t="s">
        <v>2380</v>
      </c>
      <c r="J1140" t="s">
        <v>2380</v>
      </c>
      <c r="K1140" t="str">
        <f t="shared" si="33"/>
        <v>Obesity</v>
      </c>
      <c r="L1140" t="str">
        <f t="shared" si="34"/>
        <v>Diabetes</v>
      </c>
      <c r="M1140" t="s">
        <v>10506</v>
      </c>
    </row>
    <row r="1141" spans="1:13" x14ac:dyDescent="0.25">
      <c r="A1141" t="s">
        <v>1231</v>
      </c>
      <c r="B1141">
        <v>46.51</v>
      </c>
      <c r="C1141">
        <v>5.84</v>
      </c>
      <c r="D1141" t="s">
        <v>2380</v>
      </c>
      <c r="E1141" t="s">
        <v>2380</v>
      </c>
      <c r="F1141" t="s">
        <v>2380</v>
      </c>
      <c r="G1141">
        <v>1</v>
      </c>
      <c r="H1141">
        <v>1</v>
      </c>
      <c r="I1141" t="s">
        <v>2380</v>
      </c>
      <c r="J1141" t="s">
        <v>2380</v>
      </c>
      <c r="K1141" t="str">
        <f t="shared" si="33"/>
        <v>Obesity</v>
      </c>
      <c r="L1141" t="str">
        <f t="shared" si="34"/>
        <v>Prediabetes</v>
      </c>
      <c r="M1141" t="s">
        <v>10508</v>
      </c>
    </row>
    <row r="1142" spans="1:13" x14ac:dyDescent="0.25">
      <c r="A1142" t="s">
        <v>1230</v>
      </c>
      <c r="B1142">
        <v>28.88</v>
      </c>
      <c r="C1142">
        <v>4.8600000000000003</v>
      </c>
      <c r="D1142" t="s">
        <v>2382</v>
      </c>
      <c r="E1142" t="s">
        <v>2380</v>
      </c>
      <c r="F1142" t="s">
        <v>2383</v>
      </c>
      <c r="G1142">
        <v>1</v>
      </c>
      <c r="H1142">
        <v>1</v>
      </c>
      <c r="I1142" t="s">
        <v>2380</v>
      </c>
      <c r="J1142" t="s">
        <v>2380</v>
      </c>
      <c r="K1142" t="str">
        <f t="shared" si="33"/>
        <v>Overweight</v>
      </c>
      <c r="L1142" t="str">
        <f t="shared" si="34"/>
        <v>Normal</v>
      </c>
      <c r="M1142" t="s">
        <v>10507</v>
      </c>
    </row>
    <row r="1143" spans="1:13" x14ac:dyDescent="0.25">
      <c r="A1143" t="s">
        <v>1229</v>
      </c>
      <c r="B1143">
        <v>33.914999999999999</v>
      </c>
      <c r="C1143">
        <v>11.52</v>
      </c>
      <c r="D1143" t="s">
        <v>2380</v>
      </c>
      <c r="E1143" t="s">
        <v>2380</v>
      </c>
      <c r="F1143" t="s">
        <v>2380</v>
      </c>
      <c r="G1143" t="s">
        <v>2381</v>
      </c>
      <c r="H1143">
        <v>0</v>
      </c>
      <c r="I1143" t="s">
        <v>2380</v>
      </c>
      <c r="J1143" t="s">
        <v>2380</v>
      </c>
      <c r="K1143" t="str">
        <f t="shared" si="33"/>
        <v>Obesity</v>
      </c>
      <c r="L1143" t="str">
        <f t="shared" si="34"/>
        <v>Diabetes</v>
      </c>
      <c r="M1143" t="s">
        <v>10506</v>
      </c>
    </row>
    <row r="1144" spans="1:13" x14ac:dyDescent="0.25">
      <c r="A1144" t="s">
        <v>1228</v>
      </c>
      <c r="B1144">
        <v>24.32</v>
      </c>
      <c r="C1144">
        <v>6.15</v>
      </c>
      <c r="D1144" t="s">
        <v>2382</v>
      </c>
      <c r="E1144" t="s">
        <v>2380</v>
      </c>
      <c r="F1144" t="s">
        <v>2383</v>
      </c>
      <c r="G1144">
        <v>1</v>
      </c>
      <c r="H1144">
        <v>1</v>
      </c>
      <c r="I1144" t="s">
        <v>2380</v>
      </c>
      <c r="J1144" t="s">
        <v>2380</v>
      </c>
      <c r="K1144" t="str">
        <f t="shared" si="33"/>
        <v>Healthy Weight</v>
      </c>
      <c r="L1144" t="str">
        <f t="shared" si="34"/>
        <v>Prediabetes</v>
      </c>
      <c r="M1144" t="s">
        <v>10508</v>
      </c>
    </row>
    <row r="1145" spans="1:13" x14ac:dyDescent="0.25">
      <c r="A1145" t="s">
        <v>1227</v>
      </c>
      <c r="B1145">
        <v>25.8</v>
      </c>
      <c r="C1145">
        <v>9.94</v>
      </c>
      <c r="D1145" t="s">
        <v>2380</v>
      </c>
      <c r="E1145" t="s">
        <v>2380</v>
      </c>
      <c r="F1145" t="s">
        <v>2380</v>
      </c>
      <c r="G1145" t="s">
        <v>2381</v>
      </c>
      <c r="H1145">
        <v>0</v>
      </c>
      <c r="I1145" t="s">
        <v>2380</v>
      </c>
      <c r="J1145" t="s">
        <v>2380</v>
      </c>
      <c r="K1145" t="str">
        <f t="shared" si="33"/>
        <v>Overweight</v>
      </c>
      <c r="L1145" t="str">
        <f t="shared" si="34"/>
        <v>Diabetes</v>
      </c>
      <c r="M1145" t="s">
        <v>10506</v>
      </c>
    </row>
    <row r="1146" spans="1:13" x14ac:dyDescent="0.25">
      <c r="A1146" t="s">
        <v>1226</v>
      </c>
      <c r="B1146">
        <v>21.56</v>
      </c>
      <c r="C1146">
        <v>10.56</v>
      </c>
      <c r="D1146" t="s">
        <v>2380</v>
      </c>
      <c r="E1146" t="s">
        <v>2380</v>
      </c>
      <c r="F1146" t="s">
        <v>2380</v>
      </c>
      <c r="G1146" t="s">
        <v>2381</v>
      </c>
      <c r="H1146">
        <v>0</v>
      </c>
      <c r="I1146" t="s">
        <v>2380</v>
      </c>
      <c r="J1146" t="s">
        <v>2380</v>
      </c>
      <c r="K1146" t="str">
        <f t="shared" si="33"/>
        <v>Healthy Weight</v>
      </c>
      <c r="L1146" t="str">
        <f t="shared" si="34"/>
        <v>Diabetes</v>
      </c>
      <c r="M1146" t="s">
        <v>10506</v>
      </c>
    </row>
    <row r="1147" spans="1:13" x14ac:dyDescent="0.25">
      <c r="A1147" t="s">
        <v>1225</v>
      </c>
      <c r="B1147">
        <v>31.6</v>
      </c>
      <c r="C1147">
        <v>6.79</v>
      </c>
      <c r="D1147" t="s">
        <v>2380</v>
      </c>
      <c r="E1147" t="s">
        <v>2380</v>
      </c>
      <c r="F1147" t="s">
        <v>2380</v>
      </c>
      <c r="G1147" t="s">
        <v>2381</v>
      </c>
      <c r="H1147">
        <v>0</v>
      </c>
      <c r="I1147" t="s">
        <v>2380</v>
      </c>
      <c r="J1147" t="s">
        <v>2380</v>
      </c>
      <c r="K1147" t="str">
        <f t="shared" si="33"/>
        <v>Obesity</v>
      </c>
      <c r="L1147" t="str">
        <f t="shared" si="34"/>
        <v>Diabetes</v>
      </c>
      <c r="M1147" t="s">
        <v>10506</v>
      </c>
    </row>
    <row r="1148" spans="1:13" x14ac:dyDescent="0.25">
      <c r="A1148" t="s">
        <v>1224</v>
      </c>
      <c r="B1148">
        <v>42.93</v>
      </c>
      <c r="C1148">
        <v>4.8</v>
      </c>
      <c r="D1148" t="s">
        <v>2380</v>
      </c>
      <c r="E1148" t="s">
        <v>2380</v>
      </c>
      <c r="F1148" t="s">
        <v>2380</v>
      </c>
      <c r="G1148">
        <v>1</v>
      </c>
      <c r="H1148">
        <v>1</v>
      </c>
      <c r="I1148" t="s">
        <v>2380</v>
      </c>
      <c r="J1148" t="s">
        <v>2380</v>
      </c>
      <c r="K1148" t="str">
        <f t="shared" si="33"/>
        <v>Obesity</v>
      </c>
      <c r="L1148" t="str">
        <f t="shared" si="34"/>
        <v>Normal</v>
      </c>
      <c r="M1148" t="s">
        <v>10507</v>
      </c>
    </row>
    <row r="1149" spans="1:13" x14ac:dyDescent="0.25">
      <c r="A1149" t="s">
        <v>1223</v>
      </c>
      <c r="B1149">
        <v>26.72</v>
      </c>
      <c r="C1149">
        <v>5.75</v>
      </c>
      <c r="D1149" t="s">
        <v>2380</v>
      </c>
      <c r="E1149" t="s">
        <v>2380</v>
      </c>
      <c r="F1149" t="s">
        <v>2380</v>
      </c>
      <c r="G1149">
        <v>2</v>
      </c>
      <c r="H1149">
        <v>2</v>
      </c>
      <c r="I1149" t="s">
        <v>2380</v>
      </c>
      <c r="J1149" t="s">
        <v>2380</v>
      </c>
      <c r="K1149" t="str">
        <f t="shared" si="33"/>
        <v>Overweight</v>
      </c>
      <c r="L1149" t="str">
        <f t="shared" si="34"/>
        <v>Prediabetes</v>
      </c>
      <c r="M1149" t="s">
        <v>10508</v>
      </c>
    </row>
    <row r="1150" spans="1:13" x14ac:dyDescent="0.25">
      <c r="A1150" t="s">
        <v>1222</v>
      </c>
      <c r="B1150">
        <v>26.67</v>
      </c>
      <c r="C1150">
        <v>5.81</v>
      </c>
      <c r="D1150" t="s">
        <v>2380</v>
      </c>
      <c r="E1150" t="s">
        <v>2380</v>
      </c>
      <c r="F1150" t="s">
        <v>2380</v>
      </c>
      <c r="G1150">
        <v>2</v>
      </c>
      <c r="H1150">
        <v>2</v>
      </c>
      <c r="I1150" t="s">
        <v>2380</v>
      </c>
      <c r="J1150" t="s">
        <v>2380</v>
      </c>
      <c r="K1150" t="str">
        <f t="shared" si="33"/>
        <v>Overweight</v>
      </c>
      <c r="L1150" t="str">
        <f t="shared" si="34"/>
        <v>Prediabetes</v>
      </c>
      <c r="M1150" t="s">
        <v>10508</v>
      </c>
    </row>
    <row r="1151" spans="1:13" x14ac:dyDescent="0.25">
      <c r="A1151" t="s">
        <v>1221</v>
      </c>
      <c r="B1151">
        <v>42.68</v>
      </c>
      <c r="C1151">
        <v>9.2799999999999994</v>
      </c>
      <c r="D1151" t="s">
        <v>2380</v>
      </c>
      <c r="E1151" t="s">
        <v>2380</v>
      </c>
      <c r="F1151" t="s">
        <v>2380</v>
      </c>
      <c r="G1151">
        <v>2</v>
      </c>
      <c r="H1151">
        <v>2</v>
      </c>
      <c r="I1151" t="s">
        <v>2380</v>
      </c>
      <c r="J1151" t="s">
        <v>2380</v>
      </c>
      <c r="K1151" t="str">
        <f t="shared" si="33"/>
        <v>Obesity</v>
      </c>
      <c r="L1151" t="str">
        <f t="shared" si="34"/>
        <v>Diabetes</v>
      </c>
      <c r="M1151" t="s">
        <v>10506</v>
      </c>
    </row>
    <row r="1152" spans="1:13" x14ac:dyDescent="0.25">
      <c r="A1152" t="s">
        <v>1220</v>
      </c>
      <c r="B1152">
        <v>24.31</v>
      </c>
      <c r="C1152">
        <v>6.37</v>
      </c>
      <c r="D1152" t="s">
        <v>2380</v>
      </c>
      <c r="E1152" t="s">
        <v>2380</v>
      </c>
      <c r="F1152" t="s">
        <v>2380</v>
      </c>
      <c r="G1152" t="s">
        <v>2381</v>
      </c>
      <c r="H1152">
        <v>0</v>
      </c>
      <c r="I1152" t="s">
        <v>2380</v>
      </c>
      <c r="J1152" t="s">
        <v>2380</v>
      </c>
      <c r="K1152" t="str">
        <f t="shared" si="33"/>
        <v>Healthy Weight</v>
      </c>
      <c r="L1152" t="str">
        <f t="shared" si="34"/>
        <v>Prediabetes</v>
      </c>
      <c r="M1152" t="s">
        <v>10508</v>
      </c>
    </row>
    <row r="1153" spans="1:13" x14ac:dyDescent="0.25">
      <c r="A1153" t="s">
        <v>1219</v>
      </c>
      <c r="B1153">
        <v>44.75</v>
      </c>
      <c r="C1153">
        <v>5.09</v>
      </c>
      <c r="D1153" t="s">
        <v>2382</v>
      </c>
      <c r="E1153" t="s">
        <v>2380</v>
      </c>
      <c r="F1153" t="s">
        <v>2380</v>
      </c>
      <c r="G1153" t="s">
        <v>2381</v>
      </c>
      <c r="H1153">
        <v>0</v>
      </c>
      <c r="I1153" t="s">
        <v>2380</v>
      </c>
      <c r="J1153" t="s">
        <v>2380</v>
      </c>
      <c r="K1153" t="str">
        <f t="shared" si="33"/>
        <v>Obesity</v>
      </c>
      <c r="L1153" t="str">
        <f t="shared" si="34"/>
        <v>Normal</v>
      </c>
      <c r="M1153" t="s">
        <v>10507</v>
      </c>
    </row>
    <row r="1154" spans="1:13" x14ac:dyDescent="0.25">
      <c r="A1154" t="s">
        <v>1218</v>
      </c>
      <c r="B1154">
        <v>30.78</v>
      </c>
      <c r="C1154">
        <v>7.94</v>
      </c>
      <c r="D1154" t="s">
        <v>2380</v>
      </c>
      <c r="E1154" t="s">
        <v>2380</v>
      </c>
      <c r="F1154" t="s">
        <v>2380</v>
      </c>
      <c r="G1154">
        <v>2</v>
      </c>
      <c r="H1154">
        <v>2</v>
      </c>
      <c r="I1154" t="s">
        <v>2380</v>
      </c>
      <c r="J1154" t="s">
        <v>2380</v>
      </c>
      <c r="K1154" t="str">
        <f t="shared" si="33"/>
        <v>Obesity</v>
      </c>
      <c r="L1154" t="str">
        <f t="shared" si="34"/>
        <v>Diabetes</v>
      </c>
      <c r="M1154" t="s">
        <v>10506</v>
      </c>
    </row>
    <row r="1155" spans="1:13" x14ac:dyDescent="0.25">
      <c r="A1155" t="s">
        <v>1217</v>
      </c>
      <c r="B1155">
        <v>21.86</v>
      </c>
      <c r="C1155">
        <v>10.95</v>
      </c>
      <c r="D1155" t="s">
        <v>2380</v>
      </c>
      <c r="E1155" t="s">
        <v>2380</v>
      </c>
      <c r="F1155" t="s">
        <v>2380</v>
      </c>
      <c r="G1155" t="s">
        <v>2381</v>
      </c>
      <c r="H1155">
        <v>0</v>
      </c>
      <c r="I1155" t="s">
        <v>2380</v>
      </c>
      <c r="J1155" t="s">
        <v>2380</v>
      </c>
      <c r="K1155" t="str">
        <f t="shared" ref="K1155:K1218" si="35">IF(B1155&lt;18.5, "Underweight", IF(B1155&lt;=24.9, "Healthy Weight", IF(B1155&lt;=29.9, "Overweight", "Obesity")))</f>
        <v>Healthy Weight</v>
      </c>
      <c r="L1155" t="str">
        <f t="shared" ref="L1155:L1218" si="36">IF(C1155 &lt; 5.7, "Normal", IF(C1155 &lt; 6.4, "Prediabetes", "Diabetes"))</f>
        <v>Diabetes</v>
      </c>
      <c r="M1155" t="s">
        <v>10506</v>
      </c>
    </row>
    <row r="1156" spans="1:13" x14ac:dyDescent="0.25">
      <c r="A1156" t="s">
        <v>1216</v>
      </c>
      <c r="B1156">
        <v>49.09</v>
      </c>
      <c r="C1156">
        <v>6.3</v>
      </c>
      <c r="D1156" t="s">
        <v>2382</v>
      </c>
      <c r="E1156" t="s">
        <v>2380</v>
      </c>
      <c r="F1156" t="s">
        <v>2380</v>
      </c>
      <c r="G1156" t="s">
        <v>2381</v>
      </c>
      <c r="H1156">
        <v>0</v>
      </c>
      <c r="I1156" t="s">
        <v>2380</v>
      </c>
      <c r="J1156" t="s">
        <v>2380</v>
      </c>
      <c r="K1156" t="str">
        <f t="shared" si="35"/>
        <v>Obesity</v>
      </c>
      <c r="L1156" t="str">
        <f t="shared" si="36"/>
        <v>Prediabetes</v>
      </c>
      <c r="M1156" t="s">
        <v>10508</v>
      </c>
    </row>
    <row r="1157" spans="1:13" x14ac:dyDescent="0.25">
      <c r="A1157" t="s">
        <v>1215</v>
      </c>
      <c r="B1157">
        <v>47.74</v>
      </c>
      <c r="C1157">
        <v>8.0500000000000007</v>
      </c>
      <c r="D1157" t="s">
        <v>2382</v>
      </c>
      <c r="E1157" t="s">
        <v>2380</v>
      </c>
      <c r="F1157" t="s">
        <v>2380</v>
      </c>
      <c r="G1157">
        <v>2</v>
      </c>
      <c r="H1157">
        <v>2</v>
      </c>
      <c r="I1157" t="s">
        <v>2380</v>
      </c>
      <c r="J1157" t="s">
        <v>2380</v>
      </c>
      <c r="K1157" t="str">
        <f t="shared" si="35"/>
        <v>Obesity</v>
      </c>
      <c r="L1157" t="str">
        <f t="shared" si="36"/>
        <v>Diabetes</v>
      </c>
      <c r="M1157" t="s">
        <v>10506</v>
      </c>
    </row>
    <row r="1158" spans="1:13" x14ac:dyDescent="0.25">
      <c r="A1158" t="s">
        <v>1214</v>
      </c>
      <c r="B1158">
        <v>30.2</v>
      </c>
      <c r="C1158">
        <v>9.8800000000000008</v>
      </c>
      <c r="D1158" t="s">
        <v>2382</v>
      </c>
      <c r="E1158" t="s">
        <v>2380</v>
      </c>
      <c r="F1158" t="s">
        <v>2380</v>
      </c>
      <c r="G1158">
        <v>2</v>
      </c>
      <c r="H1158">
        <v>2</v>
      </c>
      <c r="I1158" t="s">
        <v>2380</v>
      </c>
      <c r="J1158" t="s">
        <v>2380</v>
      </c>
      <c r="K1158" t="str">
        <f t="shared" si="35"/>
        <v>Obesity</v>
      </c>
      <c r="L1158" t="str">
        <f t="shared" si="36"/>
        <v>Diabetes</v>
      </c>
      <c r="M1158" t="s">
        <v>10506</v>
      </c>
    </row>
    <row r="1159" spans="1:13" x14ac:dyDescent="0.25">
      <c r="A1159" t="s">
        <v>1213</v>
      </c>
      <c r="B1159">
        <v>33.25</v>
      </c>
      <c r="C1159">
        <v>7.42</v>
      </c>
      <c r="D1159" t="s">
        <v>2382</v>
      </c>
      <c r="E1159" t="s">
        <v>2380</v>
      </c>
      <c r="F1159" t="s">
        <v>2380</v>
      </c>
      <c r="G1159">
        <v>2</v>
      </c>
      <c r="H1159">
        <v>2</v>
      </c>
      <c r="I1159" t="s">
        <v>2380</v>
      </c>
      <c r="J1159" t="s">
        <v>2380</v>
      </c>
      <c r="K1159" t="str">
        <f t="shared" si="35"/>
        <v>Obesity</v>
      </c>
      <c r="L1159" t="str">
        <f t="shared" si="36"/>
        <v>Diabetes</v>
      </c>
      <c r="M1159" t="s">
        <v>10506</v>
      </c>
    </row>
    <row r="1160" spans="1:13" x14ac:dyDescent="0.25">
      <c r="A1160" t="s">
        <v>1212</v>
      </c>
      <c r="B1160">
        <v>26.6</v>
      </c>
      <c r="C1160">
        <v>8.4499999999999993</v>
      </c>
      <c r="D1160" t="s">
        <v>2382</v>
      </c>
      <c r="E1160" t="s">
        <v>2380</v>
      </c>
      <c r="F1160" t="s">
        <v>2380</v>
      </c>
      <c r="G1160">
        <v>1</v>
      </c>
      <c r="H1160">
        <v>1</v>
      </c>
      <c r="I1160" t="s">
        <v>2380</v>
      </c>
      <c r="J1160" t="s">
        <v>2380</v>
      </c>
      <c r="K1160" t="str">
        <f t="shared" si="35"/>
        <v>Overweight</v>
      </c>
      <c r="L1160" t="str">
        <f t="shared" si="36"/>
        <v>Diabetes</v>
      </c>
      <c r="M1160" t="s">
        <v>10506</v>
      </c>
    </row>
    <row r="1161" spans="1:13" x14ac:dyDescent="0.25">
      <c r="A1161" t="s">
        <v>1211</v>
      </c>
      <c r="B1161">
        <v>26.35</v>
      </c>
      <c r="C1161">
        <v>6.21</v>
      </c>
      <c r="D1161" t="s">
        <v>2380</v>
      </c>
      <c r="E1161" t="s">
        <v>2380</v>
      </c>
      <c r="F1161" t="s">
        <v>2380</v>
      </c>
      <c r="G1161">
        <v>2</v>
      </c>
      <c r="H1161">
        <v>2</v>
      </c>
      <c r="I1161" t="s">
        <v>2380</v>
      </c>
      <c r="J1161" t="s">
        <v>2380</v>
      </c>
      <c r="K1161" t="str">
        <f t="shared" si="35"/>
        <v>Overweight</v>
      </c>
      <c r="L1161" t="str">
        <f t="shared" si="36"/>
        <v>Prediabetes</v>
      </c>
      <c r="M1161" t="s">
        <v>10508</v>
      </c>
    </row>
    <row r="1162" spans="1:13" x14ac:dyDescent="0.25">
      <c r="A1162" t="s">
        <v>1210</v>
      </c>
      <c r="B1162">
        <v>39.994999999999997</v>
      </c>
      <c r="C1162">
        <v>4.6500000000000004</v>
      </c>
      <c r="D1162" t="s">
        <v>2380</v>
      </c>
      <c r="E1162" t="s">
        <v>2380</v>
      </c>
      <c r="F1162" t="s">
        <v>2380</v>
      </c>
      <c r="G1162" t="s">
        <v>2381</v>
      </c>
      <c r="H1162">
        <v>0</v>
      </c>
      <c r="I1162" t="s">
        <v>2380</v>
      </c>
      <c r="J1162" t="s">
        <v>2380</v>
      </c>
      <c r="K1162" t="str">
        <f t="shared" si="35"/>
        <v>Obesity</v>
      </c>
      <c r="L1162" t="str">
        <f t="shared" si="36"/>
        <v>Normal</v>
      </c>
      <c r="M1162" t="s">
        <v>10507</v>
      </c>
    </row>
    <row r="1163" spans="1:13" x14ac:dyDescent="0.25">
      <c r="A1163" t="s">
        <v>1209</v>
      </c>
      <c r="B1163">
        <v>22.92</v>
      </c>
      <c r="C1163">
        <v>5.87</v>
      </c>
      <c r="D1163" t="s">
        <v>2382</v>
      </c>
      <c r="E1163" t="s">
        <v>2380</v>
      </c>
      <c r="F1163" t="s">
        <v>2380</v>
      </c>
      <c r="G1163">
        <v>1</v>
      </c>
      <c r="H1163">
        <v>1</v>
      </c>
      <c r="I1163" t="s">
        <v>2380</v>
      </c>
      <c r="J1163" t="s">
        <v>2380</v>
      </c>
      <c r="K1163" t="str">
        <f t="shared" si="35"/>
        <v>Healthy Weight</v>
      </c>
      <c r="L1163" t="str">
        <f t="shared" si="36"/>
        <v>Prediabetes</v>
      </c>
      <c r="M1163" t="s">
        <v>10508</v>
      </c>
    </row>
    <row r="1164" spans="1:13" x14ac:dyDescent="0.25">
      <c r="A1164" t="s">
        <v>1208</v>
      </c>
      <c r="B1164">
        <v>24.78</v>
      </c>
      <c r="C1164">
        <v>4.24</v>
      </c>
      <c r="D1164" t="s">
        <v>2382</v>
      </c>
      <c r="E1164" t="s">
        <v>2380</v>
      </c>
      <c r="F1164" t="s">
        <v>2380</v>
      </c>
      <c r="G1164">
        <v>2</v>
      </c>
      <c r="H1164">
        <v>2</v>
      </c>
      <c r="I1164" t="s">
        <v>2380</v>
      </c>
      <c r="J1164" t="s">
        <v>2380</v>
      </c>
      <c r="K1164" t="str">
        <f t="shared" si="35"/>
        <v>Healthy Weight</v>
      </c>
      <c r="L1164" t="str">
        <f t="shared" si="36"/>
        <v>Normal</v>
      </c>
      <c r="M1164" t="s">
        <v>10507</v>
      </c>
    </row>
    <row r="1165" spans="1:13" x14ac:dyDescent="0.25">
      <c r="A1165" t="s">
        <v>1207</v>
      </c>
      <c r="B1165">
        <v>34.07</v>
      </c>
      <c r="C1165">
        <v>7.81</v>
      </c>
      <c r="D1165" t="s">
        <v>2382</v>
      </c>
      <c r="E1165" t="s">
        <v>2380</v>
      </c>
      <c r="F1165" t="s">
        <v>2380</v>
      </c>
      <c r="G1165" t="s">
        <v>2381</v>
      </c>
      <c r="H1165">
        <v>0</v>
      </c>
      <c r="I1165" t="s">
        <v>2380</v>
      </c>
      <c r="J1165" t="s">
        <v>2380</v>
      </c>
      <c r="K1165" t="str">
        <f t="shared" si="35"/>
        <v>Obesity</v>
      </c>
      <c r="L1165" t="str">
        <f t="shared" si="36"/>
        <v>Diabetes</v>
      </c>
      <c r="M1165" t="s">
        <v>10506</v>
      </c>
    </row>
    <row r="1166" spans="1:13" x14ac:dyDescent="0.25">
      <c r="A1166" t="s">
        <v>1206</v>
      </c>
      <c r="B1166">
        <v>30.14</v>
      </c>
      <c r="C1166">
        <v>9.85</v>
      </c>
      <c r="D1166" t="s">
        <v>2380</v>
      </c>
      <c r="E1166" t="s">
        <v>2380</v>
      </c>
      <c r="F1166" t="s">
        <v>2380</v>
      </c>
      <c r="G1166" t="s">
        <v>2381</v>
      </c>
      <c r="H1166">
        <v>0</v>
      </c>
      <c r="I1166" t="s">
        <v>2380</v>
      </c>
      <c r="J1166" t="s">
        <v>2380</v>
      </c>
      <c r="K1166" t="str">
        <f t="shared" si="35"/>
        <v>Obesity</v>
      </c>
      <c r="L1166" t="str">
        <f t="shared" si="36"/>
        <v>Diabetes</v>
      </c>
      <c r="M1166" t="s">
        <v>10506</v>
      </c>
    </row>
    <row r="1167" spans="1:13" x14ac:dyDescent="0.25">
      <c r="A1167" t="s">
        <v>1205</v>
      </c>
      <c r="B1167">
        <v>18.05</v>
      </c>
      <c r="C1167">
        <v>6.94</v>
      </c>
      <c r="D1167" t="s">
        <v>2380</v>
      </c>
      <c r="E1167" t="s">
        <v>2380</v>
      </c>
      <c r="F1167" t="s">
        <v>2380</v>
      </c>
      <c r="G1167" t="s">
        <v>2381</v>
      </c>
      <c r="H1167">
        <v>0</v>
      </c>
      <c r="I1167" t="s">
        <v>2380</v>
      </c>
      <c r="J1167" t="s">
        <v>2380</v>
      </c>
      <c r="K1167" t="str">
        <f t="shared" si="35"/>
        <v>Underweight</v>
      </c>
      <c r="L1167" t="str">
        <f t="shared" si="36"/>
        <v>Diabetes</v>
      </c>
      <c r="M1167" t="s">
        <v>10506</v>
      </c>
    </row>
    <row r="1168" spans="1:13" x14ac:dyDescent="0.25">
      <c r="A1168" t="s">
        <v>1204</v>
      </c>
      <c r="B1168">
        <v>37.4</v>
      </c>
      <c r="C1168">
        <v>11.3</v>
      </c>
      <c r="D1168" t="s">
        <v>2382</v>
      </c>
      <c r="E1168" t="s">
        <v>2380</v>
      </c>
      <c r="F1168" t="s">
        <v>2380</v>
      </c>
      <c r="G1168">
        <v>2</v>
      </c>
      <c r="H1168">
        <v>2</v>
      </c>
      <c r="I1168" t="s">
        <v>2380</v>
      </c>
      <c r="J1168" t="s">
        <v>2380</v>
      </c>
      <c r="K1168" t="str">
        <f t="shared" si="35"/>
        <v>Obesity</v>
      </c>
      <c r="L1168" t="str">
        <f t="shared" si="36"/>
        <v>Diabetes</v>
      </c>
      <c r="M1168" t="s">
        <v>10506</v>
      </c>
    </row>
    <row r="1169" spans="1:13" x14ac:dyDescent="0.25">
      <c r="A1169" t="s">
        <v>1203</v>
      </c>
      <c r="B1169">
        <v>25.75</v>
      </c>
      <c r="C1169">
        <v>9.23</v>
      </c>
      <c r="D1169" t="s">
        <v>2380</v>
      </c>
      <c r="E1169" t="s">
        <v>2380</v>
      </c>
      <c r="F1169" t="s">
        <v>2380</v>
      </c>
      <c r="G1169" t="s">
        <v>2381</v>
      </c>
      <c r="H1169">
        <v>0</v>
      </c>
      <c r="I1169" t="s">
        <v>2380</v>
      </c>
      <c r="J1169" t="s">
        <v>2380</v>
      </c>
      <c r="K1169" t="str">
        <f t="shared" si="35"/>
        <v>Overweight</v>
      </c>
      <c r="L1169" t="str">
        <f t="shared" si="36"/>
        <v>Diabetes</v>
      </c>
      <c r="M1169" t="s">
        <v>10506</v>
      </c>
    </row>
    <row r="1170" spans="1:13" x14ac:dyDescent="0.25">
      <c r="A1170" t="s">
        <v>1202</v>
      </c>
      <c r="B1170">
        <v>32.299999999999997</v>
      </c>
      <c r="C1170">
        <v>4.37</v>
      </c>
      <c r="D1170" t="s">
        <v>2380</v>
      </c>
      <c r="E1170" t="s">
        <v>2380</v>
      </c>
      <c r="F1170" t="s">
        <v>2380</v>
      </c>
      <c r="G1170">
        <v>2</v>
      </c>
      <c r="H1170">
        <v>2</v>
      </c>
      <c r="I1170" t="s">
        <v>2380</v>
      </c>
      <c r="J1170" t="s">
        <v>2380</v>
      </c>
      <c r="K1170" t="str">
        <f t="shared" si="35"/>
        <v>Obesity</v>
      </c>
      <c r="L1170" t="str">
        <f t="shared" si="36"/>
        <v>Normal</v>
      </c>
      <c r="M1170" t="s">
        <v>10507</v>
      </c>
    </row>
    <row r="1171" spans="1:13" x14ac:dyDescent="0.25">
      <c r="A1171" t="s">
        <v>1201</v>
      </c>
      <c r="B1171">
        <v>28.61</v>
      </c>
      <c r="C1171">
        <v>5.76</v>
      </c>
      <c r="D1171" t="s">
        <v>2380</v>
      </c>
      <c r="E1171" t="s">
        <v>2380</v>
      </c>
      <c r="F1171" t="s">
        <v>2383</v>
      </c>
      <c r="G1171">
        <v>1</v>
      </c>
      <c r="H1171">
        <v>1</v>
      </c>
      <c r="I1171" t="s">
        <v>2380</v>
      </c>
      <c r="J1171" t="s">
        <v>2380</v>
      </c>
      <c r="K1171" t="str">
        <f t="shared" si="35"/>
        <v>Overweight</v>
      </c>
      <c r="L1171" t="str">
        <f t="shared" si="36"/>
        <v>Prediabetes</v>
      </c>
      <c r="M1171" t="s">
        <v>10508</v>
      </c>
    </row>
    <row r="1172" spans="1:13" x14ac:dyDescent="0.25">
      <c r="A1172" t="s">
        <v>1200</v>
      </c>
      <c r="B1172">
        <v>45.41</v>
      </c>
      <c r="C1172">
        <v>4.96</v>
      </c>
      <c r="D1172" t="s">
        <v>2380</v>
      </c>
      <c r="E1172" t="s">
        <v>2380</v>
      </c>
      <c r="F1172" t="s">
        <v>2380</v>
      </c>
      <c r="G1172">
        <v>1</v>
      </c>
      <c r="H1172">
        <v>1</v>
      </c>
      <c r="I1172" t="s">
        <v>2380</v>
      </c>
      <c r="J1172" t="s">
        <v>2380</v>
      </c>
      <c r="K1172" t="str">
        <f t="shared" si="35"/>
        <v>Obesity</v>
      </c>
      <c r="L1172" t="str">
        <f t="shared" si="36"/>
        <v>Normal</v>
      </c>
      <c r="M1172" t="s">
        <v>10507</v>
      </c>
    </row>
    <row r="1173" spans="1:13" x14ac:dyDescent="0.25">
      <c r="A1173" t="s">
        <v>1199</v>
      </c>
      <c r="B1173">
        <v>31.2</v>
      </c>
      <c r="C1173">
        <v>11.04</v>
      </c>
      <c r="D1173" t="s">
        <v>2382</v>
      </c>
      <c r="E1173" t="s">
        <v>2380</v>
      </c>
      <c r="F1173" t="s">
        <v>2380</v>
      </c>
      <c r="G1173">
        <v>2</v>
      </c>
      <c r="H1173">
        <v>2</v>
      </c>
      <c r="I1173" t="s">
        <v>2380</v>
      </c>
      <c r="J1173" t="s">
        <v>2380</v>
      </c>
      <c r="K1173" t="str">
        <f t="shared" si="35"/>
        <v>Obesity</v>
      </c>
      <c r="L1173" t="str">
        <f t="shared" si="36"/>
        <v>Diabetes</v>
      </c>
      <c r="M1173" t="s">
        <v>10506</v>
      </c>
    </row>
    <row r="1174" spans="1:13" x14ac:dyDescent="0.25">
      <c r="A1174" t="s">
        <v>1198</v>
      </c>
      <c r="B1174">
        <v>29.83</v>
      </c>
      <c r="C1174">
        <v>7.81</v>
      </c>
      <c r="D1174" t="s">
        <v>2382</v>
      </c>
      <c r="E1174" t="s">
        <v>2380</v>
      </c>
      <c r="F1174" t="s">
        <v>2380</v>
      </c>
      <c r="G1174">
        <v>1</v>
      </c>
      <c r="H1174">
        <v>1</v>
      </c>
      <c r="I1174" t="s">
        <v>2380</v>
      </c>
      <c r="J1174" t="s">
        <v>2380</v>
      </c>
      <c r="K1174" t="str">
        <f t="shared" si="35"/>
        <v>Overweight</v>
      </c>
      <c r="L1174" t="str">
        <f t="shared" si="36"/>
        <v>Diabetes</v>
      </c>
      <c r="M1174" t="s">
        <v>10506</v>
      </c>
    </row>
    <row r="1175" spans="1:13" x14ac:dyDescent="0.25">
      <c r="A1175" t="s">
        <v>1197</v>
      </c>
      <c r="B1175">
        <v>29.06</v>
      </c>
      <c r="C1175">
        <v>4.55</v>
      </c>
      <c r="D1175" t="s">
        <v>2380</v>
      </c>
      <c r="E1175" t="s">
        <v>2380</v>
      </c>
      <c r="F1175" t="s">
        <v>2380</v>
      </c>
      <c r="G1175" t="s">
        <v>2381</v>
      </c>
      <c r="H1175">
        <v>0</v>
      </c>
      <c r="I1175" t="s">
        <v>2380</v>
      </c>
      <c r="J1175" t="s">
        <v>2380</v>
      </c>
      <c r="K1175" t="str">
        <f t="shared" si="35"/>
        <v>Overweight</v>
      </c>
      <c r="L1175" t="str">
        <f t="shared" si="36"/>
        <v>Normal</v>
      </c>
      <c r="M1175" t="s">
        <v>10507</v>
      </c>
    </row>
    <row r="1176" spans="1:13" x14ac:dyDescent="0.25">
      <c r="A1176" t="s">
        <v>1196</v>
      </c>
      <c r="B1176">
        <v>27.454999999999998</v>
      </c>
      <c r="C1176">
        <v>6.13</v>
      </c>
      <c r="D1176" t="s">
        <v>2380</v>
      </c>
      <c r="E1176" t="s">
        <v>2380</v>
      </c>
      <c r="F1176" t="s">
        <v>2380</v>
      </c>
      <c r="G1176">
        <v>2</v>
      </c>
      <c r="H1176">
        <v>2</v>
      </c>
      <c r="I1176" t="s">
        <v>2380</v>
      </c>
      <c r="J1176" t="s">
        <v>2380</v>
      </c>
      <c r="K1176" t="str">
        <f t="shared" si="35"/>
        <v>Overweight</v>
      </c>
      <c r="L1176" t="str">
        <f t="shared" si="36"/>
        <v>Prediabetes</v>
      </c>
      <c r="M1176" t="s">
        <v>10508</v>
      </c>
    </row>
    <row r="1177" spans="1:13" x14ac:dyDescent="0.25">
      <c r="A1177" t="s">
        <v>1195</v>
      </c>
      <c r="B1177">
        <v>23.01</v>
      </c>
      <c r="C1177">
        <v>6.04</v>
      </c>
      <c r="D1177" t="s">
        <v>2382</v>
      </c>
      <c r="E1177" t="s">
        <v>2380</v>
      </c>
      <c r="F1177" t="s">
        <v>2380</v>
      </c>
      <c r="G1177">
        <v>1</v>
      </c>
      <c r="H1177">
        <v>1</v>
      </c>
      <c r="I1177" t="s">
        <v>2380</v>
      </c>
      <c r="J1177" t="s">
        <v>2380</v>
      </c>
      <c r="K1177" t="str">
        <f t="shared" si="35"/>
        <v>Healthy Weight</v>
      </c>
      <c r="L1177" t="str">
        <f t="shared" si="36"/>
        <v>Prediabetes</v>
      </c>
      <c r="M1177" t="s">
        <v>10508</v>
      </c>
    </row>
    <row r="1178" spans="1:13" x14ac:dyDescent="0.25">
      <c r="A1178" t="s">
        <v>1194</v>
      </c>
      <c r="B1178">
        <v>31.39</v>
      </c>
      <c r="C1178">
        <v>8.85</v>
      </c>
      <c r="D1178" t="s">
        <v>2382</v>
      </c>
      <c r="E1178" t="s">
        <v>2380</v>
      </c>
      <c r="F1178" t="s">
        <v>2380</v>
      </c>
      <c r="G1178" t="s">
        <v>2381</v>
      </c>
      <c r="H1178">
        <v>0</v>
      </c>
      <c r="I1178" t="s">
        <v>2380</v>
      </c>
      <c r="J1178" t="s">
        <v>2380</v>
      </c>
      <c r="K1178" t="str">
        <f t="shared" si="35"/>
        <v>Obesity</v>
      </c>
      <c r="L1178" t="str">
        <f t="shared" si="36"/>
        <v>Diabetes</v>
      </c>
      <c r="M1178" t="s">
        <v>10506</v>
      </c>
    </row>
    <row r="1179" spans="1:13" x14ac:dyDescent="0.25">
      <c r="A1179" t="s">
        <v>1193</v>
      </c>
      <c r="B1179">
        <v>34.770000000000003</v>
      </c>
      <c r="C1179">
        <v>10.54</v>
      </c>
      <c r="D1179" t="s">
        <v>2380</v>
      </c>
      <c r="E1179" t="s">
        <v>2380</v>
      </c>
      <c r="F1179" t="s">
        <v>2380</v>
      </c>
      <c r="G1179">
        <v>2</v>
      </c>
      <c r="H1179">
        <v>2</v>
      </c>
      <c r="I1179" t="s">
        <v>2380</v>
      </c>
      <c r="J1179" t="s">
        <v>2380</v>
      </c>
      <c r="K1179" t="str">
        <f t="shared" si="35"/>
        <v>Obesity</v>
      </c>
      <c r="L1179" t="str">
        <f t="shared" si="36"/>
        <v>Diabetes</v>
      </c>
      <c r="M1179" t="s">
        <v>10506</v>
      </c>
    </row>
    <row r="1180" spans="1:13" x14ac:dyDescent="0.25">
      <c r="A1180" t="s">
        <v>1192</v>
      </c>
      <c r="B1180">
        <v>24.48</v>
      </c>
      <c r="C1180">
        <v>4.37</v>
      </c>
      <c r="D1180" t="s">
        <v>2382</v>
      </c>
      <c r="E1180" t="s">
        <v>2380</v>
      </c>
      <c r="F1180" t="s">
        <v>2380</v>
      </c>
      <c r="G1180">
        <v>2</v>
      </c>
      <c r="H1180">
        <v>2</v>
      </c>
      <c r="I1180" t="s">
        <v>2380</v>
      </c>
      <c r="J1180" t="s">
        <v>2380</v>
      </c>
      <c r="K1180" t="str">
        <f t="shared" si="35"/>
        <v>Healthy Weight</v>
      </c>
      <c r="L1180" t="str">
        <f t="shared" si="36"/>
        <v>Normal</v>
      </c>
      <c r="M1180" t="s">
        <v>10507</v>
      </c>
    </row>
    <row r="1181" spans="1:13" x14ac:dyDescent="0.25">
      <c r="A1181" t="s">
        <v>1191</v>
      </c>
      <c r="B1181">
        <v>22.61</v>
      </c>
      <c r="C1181">
        <v>9.6300000000000008</v>
      </c>
      <c r="D1181" t="s">
        <v>2380</v>
      </c>
      <c r="E1181" t="s">
        <v>2380</v>
      </c>
      <c r="F1181" t="s">
        <v>2380</v>
      </c>
      <c r="G1181">
        <v>2</v>
      </c>
      <c r="H1181">
        <v>2</v>
      </c>
      <c r="I1181" t="s">
        <v>2380</v>
      </c>
      <c r="J1181" t="s">
        <v>2380</v>
      </c>
      <c r="K1181" t="str">
        <f t="shared" si="35"/>
        <v>Healthy Weight</v>
      </c>
      <c r="L1181" t="str">
        <f t="shared" si="36"/>
        <v>Diabetes</v>
      </c>
      <c r="M1181" t="s">
        <v>10506</v>
      </c>
    </row>
    <row r="1182" spans="1:13" x14ac:dyDescent="0.25">
      <c r="A1182" t="s">
        <v>1190</v>
      </c>
      <c r="B1182">
        <v>34.299999999999997</v>
      </c>
      <c r="C1182">
        <v>10.37</v>
      </c>
      <c r="D1182" t="s">
        <v>2380</v>
      </c>
      <c r="E1182" t="s">
        <v>2380</v>
      </c>
      <c r="F1182" t="s">
        <v>2380</v>
      </c>
      <c r="G1182" t="s">
        <v>2381</v>
      </c>
      <c r="H1182">
        <v>0</v>
      </c>
      <c r="I1182" t="s">
        <v>2380</v>
      </c>
      <c r="J1182" t="s">
        <v>2380</v>
      </c>
      <c r="K1182" t="str">
        <f t="shared" si="35"/>
        <v>Obesity</v>
      </c>
      <c r="L1182" t="str">
        <f t="shared" si="36"/>
        <v>Diabetes</v>
      </c>
      <c r="M1182" t="s">
        <v>10506</v>
      </c>
    </row>
    <row r="1183" spans="1:13" x14ac:dyDescent="0.25">
      <c r="A1183" t="s">
        <v>1189</v>
      </c>
      <c r="B1183">
        <v>46.09</v>
      </c>
      <c r="C1183">
        <v>5.44</v>
      </c>
      <c r="D1183" t="s">
        <v>2380</v>
      </c>
      <c r="E1183" t="s">
        <v>2380</v>
      </c>
      <c r="F1183" t="s">
        <v>2380</v>
      </c>
      <c r="G1183">
        <v>2</v>
      </c>
      <c r="H1183">
        <v>2</v>
      </c>
      <c r="I1183" t="s">
        <v>2380</v>
      </c>
      <c r="J1183" t="s">
        <v>2380</v>
      </c>
      <c r="K1183" t="str">
        <f t="shared" si="35"/>
        <v>Obesity</v>
      </c>
      <c r="L1183" t="str">
        <f t="shared" si="36"/>
        <v>Normal</v>
      </c>
      <c r="M1183" t="s">
        <v>10507</v>
      </c>
    </row>
    <row r="1184" spans="1:13" x14ac:dyDescent="0.25">
      <c r="A1184" t="s">
        <v>1188</v>
      </c>
      <c r="B1184">
        <v>44.744999999999997</v>
      </c>
      <c r="C1184">
        <v>5.19</v>
      </c>
      <c r="D1184" t="s">
        <v>2380</v>
      </c>
      <c r="E1184" t="s">
        <v>2380</v>
      </c>
      <c r="F1184" t="s">
        <v>2380</v>
      </c>
      <c r="G1184">
        <v>2</v>
      </c>
      <c r="H1184">
        <v>2</v>
      </c>
      <c r="I1184" t="s">
        <v>2380</v>
      </c>
      <c r="J1184" t="s">
        <v>2380</v>
      </c>
      <c r="K1184" t="str">
        <f t="shared" si="35"/>
        <v>Obesity</v>
      </c>
      <c r="L1184" t="str">
        <f t="shared" si="36"/>
        <v>Normal</v>
      </c>
      <c r="M1184" t="s">
        <v>10507</v>
      </c>
    </row>
    <row r="1185" spans="1:13" x14ac:dyDescent="0.25">
      <c r="A1185" t="s">
        <v>1187</v>
      </c>
      <c r="B1185">
        <v>26.33</v>
      </c>
      <c r="C1185">
        <v>11.8</v>
      </c>
      <c r="D1185" t="s">
        <v>2382</v>
      </c>
      <c r="E1185" t="s">
        <v>2380</v>
      </c>
      <c r="F1185" t="s">
        <v>2380</v>
      </c>
      <c r="G1185">
        <v>1</v>
      </c>
      <c r="H1185">
        <v>1</v>
      </c>
      <c r="I1185" t="s">
        <v>2380</v>
      </c>
      <c r="J1185" t="s">
        <v>2380</v>
      </c>
      <c r="K1185" t="str">
        <f t="shared" si="35"/>
        <v>Overweight</v>
      </c>
      <c r="L1185" t="str">
        <f t="shared" si="36"/>
        <v>Diabetes</v>
      </c>
      <c r="M1185" t="s">
        <v>10506</v>
      </c>
    </row>
    <row r="1186" spans="1:13" x14ac:dyDescent="0.25">
      <c r="A1186" t="s">
        <v>1186</v>
      </c>
      <c r="B1186">
        <v>26.6</v>
      </c>
      <c r="C1186">
        <v>8.3800000000000008</v>
      </c>
      <c r="D1186" t="s">
        <v>2380</v>
      </c>
      <c r="E1186" t="s">
        <v>2380</v>
      </c>
      <c r="F1186" t="s">
        <v>2380</v>
      </c>
      <c r="G1186">
        <v>2</v>
      </c>
      <c r="H1186">
        <v>2</v>
      </c>
      <c r="I1186" t="s">
        <v>2380</v>
      </c>
      <c r="J1186" t="s">
        <v>2380</v>
      </c>
      <c r="K1186" t="str">
        <f t="shared" si="35"/>
        <v>Overweight</v>
      </c>
      <c r="L1186" t="str">
        <f t="shared" si="36"/>
        <v>Diabetes</v>
      </c>
      <c r="M1186" t="s">
        <v>10506</v>
      </c>
    </row>
    <row r="1187" spans="1:13" x14ac:dyDescent="0.25">
      <c r="A1187" t="s">
        <v>1185</v>
      </c>
      <c r="B1187">
        <v>27.5</v>
      </c>
      <c r="C1187">
        <v>7.58</v>
      </c>
      <c r="D1187" t="s">
        <v>2380</v>
      </c>
      <c r="E1187" t="s">
        <v>2380</v>
      </c>
      <c r="F1187" t="s">
        <v>2380</v>
      </c>
      <c r="G1187" t="s">
        <v>2381</v>
      </c>
      <c r="H1187">
        <v>0</v>
      </c>
      <c r="I1187" t="s">
        <v>2380</v>
      </c>
      <c r="J1187" t="s">
        <v>2380</v>
      </c>
      <c r="K1187" t="str">
        <f t="shared" si="35"/>
        <v>Overweight</v>
      </c>
      <c r="L1187" t="str">
        <f t="shared" si="36"/>
        <v>Diabetes</v>
      </c>
      <c r="M1187" t="s">
        <v>10506</v>
      </c>
    </row>
    <row r="1188" spans="1:13" x14ac:dyDescent="0.25">
      <c r="A1188" t="s">
        <v>1184</v>
      </c>
      <c r="B1188">
        <v>41.55</v>
      </c>
      <c r="C1188">
        <v>4.6100000000000003</v>
      </c>
      <c r="D1188" t="s">
        <v>2380</v>
      </c>
      <c r="E1188" t="s">
        <v>2380</v>
      </c>
      <c r="F1188" t="s">
        <v>2380</v>
      </c>
      <c r="G1188">
        <v>1</v>
      </c>
      <c r="H1188">
        <v>1</v>
      </c>
      <c r="I1188" t="s">
        <v>2380</v>
      </c>
      <c r="J1188" t="s">
        <v>2380</v>
      </c>
      <c r="K1188" t="str">
        <f t="shared" si="35"/>
        <v>Obesity</v>
      </c>
      <c r="L1188" t="str">
        <f t="shared" si="36"/>
        <v>Normal</v>
      </c>
      <c r="M1188" t="s">
        <v>10507</v>
      </c>
    </row>
    <row r="1189" spans="1:13" x14ac:dyDescent="0.25">
      <c r="A1189" t="s">
        <v>1183</v>
      </c>
      <c r="B1189">
        <v>41.47</v>
      </c>
      <c r="C1189">
        <v>4.7</v>
      </c>
      <c r="D1189" t="s">
        <v>2382</v>
      </c>
      <c r="E1189" t="s">
        <v>2380</v>
      </c>
      <c r="F1189" t="s">
        <v>2383</v>
      </c>
      <c r="G1189">
        <v>1</v>
      </c>
      <c r="H1189">
        <v>1</v>
      </c>
      <c r="I1189" t="s">
        <v>2380</v>
      </c>
      <c r="J1189" t="s">
        <v>2380</v>
      </c>
      <c r="K1189" t="str">
        <f t="shared" si="35"/>
        <v>Obesity</v>
      </c>
      <c r="L1189" t="str">
        <f t="shared" si="36"/>
        <v>Normal</v>
      </c>
      <c r="M1189" t="s">
        <v>10507</v>
      </c>
    </row>
    <row r="1190" spans="1:13" x14ac:dyDescent="0.25">
      <c r="A1190" t="s">
        <v>1182</v>
      </c>
      <c r="B1190">
        <v>24.795000000000002</v>
      </c>
      <c r="C1190">
        <v>6.05</v>
      </c>
      <c r="D1190" t="s">
        <v>2382</v>
      </c>
      <c r="E1190" t="s">
        <v>2380</v>
      </c>
      <c r="F1190" t="s">
        <v>2380</v>
      </c>
      <c r="G1190" t="s">
        <v>2381</v>
      </c>
      <c r="H1190">
        <v>0</v>
      </c>
      <c r="I1190" t="s">
        <v>2380</v>
      </c>
      <c r="J1190" t="s">
        <v>2380</v>
      </c>
      <c r="K1190" t="str">
        <f t="shared" si="35"/>
        <v>Healthy Weight</v>
      </c>
      <c r="L1190" t="str">
        <f t="shared" si="36"/>
        <v>Prediabetes</v>
      </c>
      <c r="M1190" t="s">
        <v>10508</v>
      </c>
    </row>
    <row r="1191" spans="1:13" x14ac:dyDescent="0.25">
      <c r="A1191" t="s">
        <v>1181</v>
      </c>
      <c r="B1191">
        <v>29.48</v>
      </c>
      <c r="C1191">
        <v>5.63</v>
      </c>
      <c r="D1191" t="s">
        <v>2382</v>
      </c>
      <c r="E1191" t="s">
        <v>2380</v>
      </c>
      <c r="F1191" t="s">
        <v>2383</v>
      </c>
      <c r="G1191">
        <v>1</v>
      </c>
      <c r="H1191">
        <v>1</v>
      </c>
      <c r="I1191" t="s">
        <v>2380</v>
      </c>
      <c r="J1191" t="s">
        <v>2380</v>
      </c>
      <c r="K1191" t="str">
        <f t="shared" si="35"/>
        <v>Overweight</v>
      </c>
      <c r="L1191" t="str">
        <f t="shared" si="36"/>
        <v>Normal</v>
      </c>
      <c r="M1191" t="s">
        <v>10507</v>
      </c>
    </row>
    <row r="1192" spans="1:13" x14ac:dyDescent="0.25">
      <c r="A1192" t="s">
        <v>1180</v>
      </c>
      <c r="B1192">
        <v>28.09</v>
      </c>
      <c r="C1192">
        <v>6.06</v>
      </c>
      <c r="D1192" t="s">
        <v>2380</v>
      </c>
      <c r="E1192" t="s">
        <v>2380</v>
      </c>
      <c r="F1192" t="s">
        <v>2383</v>
      </c>
      <c r="G1192">
        <v>1</v>
      </c>
      <c r="H1192">
        <v>1</v>
      </c>
      <c r="I1192" t="s">
        <v>2380</v>
      </c>
      <c r="J1192" t="s">
        <v>2380</v>
      </c>
      <c r="K1192" t="str">
        <f t="shared" si="35"/>
        <v>Overweight</v>
      </c>
      <c r="L1192" t="str">
        <f t="shared" si="36"/>
        <v>Prediabetes</v>
      </c>
      <c r="M1192" t="s">
        <v>10508</v>
      </c>
    </row>
    <row r="1193" spans="1:13" x14ac:dyDescent="0.25">
      <c r="A1193" t="s">
        <v>1179</v>
      </c>
      <c r="B1193">
        <v>32.729999999999997</v>
      </c>
      <c r="C1193">
        <v>5.19</v>
      </c>
      <c r="D1193" t="s">
        <v>2380</v>
      </c>
      <c r="E1193" t="s">
        <v>2380</v>
      </c>
      <c r="F1193" t="s">
        <v>2380</v>
      </c>
      <c r="G1193">
        <v>1</v>
      </c>
      <c r="H1193">
        <v>1</v>
      </c>
      <c r="I1193" t="s">
        <v>2380</v>
      </c>
      <c r="J1193" t="s">
        <v>2380</v>
      </c>
      <c r="K1193" t="str">
        <f t="shared" si="35"/>
        <v>Obesity</v>
      </c>
      <c r="L1193" t="str">
        <f t="shared" si="36"/>
        <v>Normal</v>
      </c>
      <c r="M1193" t="s">
        <v>10507</v>
      </c>
    </row>
    <row r="1194" spans="1:13" x14ac:dyDescent="0.25">
      <c r="A1194" t="s">
        <v>1178</v>
      </c>
      <c r="B1194">
        <v>27.36</v>
      </c>
      <c r="C1194">
        <v>8.9600000000000009</v>
      </c>
      <c r="D1194" t="s">
        <v>2380</v>
      </c>
      <c r="E1194" t="s">
        <v>2380</v>
      </c>
      <c r="F1194" t="s">
        <v>2380</v>
      </c>
      <c r="G1194" t="s">
        <v>2381</v>
      </c>
      <c r="H1194">
        <v>0</v>
      </c>
      <c r="I1194" t="s">
        <v>2380</v>
      </c>
      <c r="J1194" t="s">
        <v>2380</v>
      </c>
      <c r="K1194" t="str">
        <f t="shared" si="35"/>
        <v>Overweight</v>
      </c>
      <c r="L1194" t="str">
        <f t="shared" si="36"/>
        <v>Diabetes</v>
      </c>
      <c r="M1194" t="s">
        <v>10506</v>
      </c>
    </row>
    <row r="1195" spans="1:13" x14ac:dyDescent="0.25">
      <c r="A1195" t="s">
        <v>1177</v>
      </c>
      <c r="B1195">
        <v>27.265000000000001</v>
      </c>
      <c r="C1195">
        <v>11.39</v>
      </c>
      <c r="D1195" t="s">
        <v>2380</v>
      </c>
      <c r="E1195" t="s">
        <v>2380</v>
      </c>
      <c r="F1195" t="s">
        <v>2380</v>
      </c>
      <c r="G1195" t="s">
        <v>2381</v>
      </c>
      <c r="H1195">
        <v>0</v>
      </c>
      <c r="I1195" t="s">
        <v>2380</v>
      </c>
      <c r="J1195" t="s">
        <v>2380</v>
      </c>
      <c r="K1195" t="str">
        <f t="shared" si="35"/>
        <v>Overweight</v>
      </c>
      <c r="L1195" t="str">
        <f t="shared" si="36"/>
        <v>Diabetes</v>
      </c>
      <c r="M1195" t="s">
        <v>10506</v>
      </c>
    </row>
    <row r="1196" spans="1:13" x14ac:dyDescent="0.25">
      <c r="A1196" t="s">
        <v>1176</v>
      </c>
      <c r="B1196">
        <v>48.07</v>
      </c>
      <c r="C1196">
        <v>4.0599999999999996</v>
      </c>
      <c r="D1196" t="s">
        <v>2382</v>
      </c>
      <c r="E1196" t="s">
        <v>2380</v>
      </c>
      <c r="F1196" t="s">
        <v>2380</v>
      </c>
      <c r="G1196" t="s">
        <v>2381</v>
      </c>
      <c r="H1196">
        <v>0</v>
      </c>
      <c r="I1196" t="s">
        <v>2380</v>
      </c>
      <c r="J1196" t="s">
        <v>2380</v>
      </c>
      <c r="K1196" t="str">
        <f t="shared" si="35"/>
        <v>Obesity</v>
      </c>
      <c r="L1196" t="str">
        <f t="shared" si="36"/>
        <v>Normal</v>
      </c>
      <c r="M1196" t="s">
        <v>10507</v>
      </c>
    </row>
    <row r="1197" spans="1:13" x14ac:dyDescent="0.25">
      <c r="A1197" t="s">
        <v>1175</v>
      </c>
      <c r="B1197">
        <v>30.8</v>
      </c>
      <c r="C1197">
        <v>5.23</v>
      </c>
      <c r="D1197" t="s">
        <v>2382</v>
      </c>
      <c r="E1197" t="s">
        <v>2380</v>
      </c>
      <c r="F1197" t="s">
        <v>2380</v>
      </c>
      <c r="G1197" t="s">
        <v>2381</v>
      </c>
      <c r="H1197">
        <v>0</v>
      </c>
      <c r="I1197" t="s">
        <v>2380</v>
      </c>
      <c r="J1197" t="s">
        <v>2380</v>
      </c>
      <c r="K1197" t="str">
        <f t="shared" si="35"/>
        <v>Obesity</v>
      </c>
      <c r="L1197" t="str">
        <f t="shared" si="36"/>
        <v>Normal</v>
      </c>
      <c r="M1197" t="s">
        <v>10507</v>
      </c>
    </row>
    <row r="1198" spans="1:13" x14ac:dyDescent="0.25">
      <c r="A1198" t="s">
        <v>1174</v>
      </c>
      <c r="B1198">
        <v>32.299999999999997</v>
      </c>
      <c r="C1198">
        <v>5.05</v>
      </c>
      <c r="D1198" t="s">
        <v>2382</v>
      </c>
      <c r="E1198" t="s">
        <v>2380</v>
      </c>
      <c r="F1198" t="s">
        <v>2380</v>
      </c>
      <c r="G1198" t="s">
        <v>2381</v>
      </c>
      <c r="H1198">
        <v>0</v>
      </c>
      <c r="I1198" t="s">
        <v>2380</v>
      </c>
      <c r="J1198" t="s">
        <v>2380</v>
      </c>
      <c r="K1198" t="str">
        <f t="shared" si="35"/>
        <v>Obesity</v>
      </c>
      <c r="L1198" t="str">
        <f t="shared" si="36"/>
        <v>Normal</v>
      </c>
      <c r="M1198" t="s">
        <v>10507</v>
      </c>
    </row>
    <row r="1199" spans="1:13" x14ac:dyDescent="0.25">
      <c r="A1199" t="s">
        <v>1173</v>
      </c>
      <c r="B1199">
        <v>39.700000000000003</v>
      </c>
      <c r="C1199">
        <v>7.34</v>
      </c>
      <c r="D1199" t="s">
        <v>2380</v>
      </c>
      <c r="E1199" t="s">
        <v>2380</v>
      </c>
      <c r="F1199" t="s">
        <v>2380</v>
      </c>
      <c r="G1199" t="s">
        <v>2381</v>
      </c>
      <c r="H1199">
        <v>0</v>
      </c>
      <c r="I1199" t="s">
        <v>2380</v>
      </c>
      <c r="J1199" t="s">
        <v>2380</v>
      </c>
      <c r="K1199" t="str">
        <f t="shared" si="35"/>
        <v>Obesity</v>
      </c>
      <c r="L1199" t="str">
        <f t="shared" si="36"/>
        <v>Diabetes</v>
      </c>
      <c r="M1199" t="s">
        <v>10506</v>
      </c>
    </row>
    <row r="1200" spans="1:13" x14ac:dyDescent="0.25">
      <c r="A1200" t="s">
        <v>1172</v>
      </c>
      <c r="B1200">
        <v>35.97</v>
      </c>
      <c r="C1200">
        <v>8.1300000000000008</v>
      </c>
      <c r="D1200" t="s">
        <v>2380</v>
      </c>
      <c r="E1200" t="s">
        <v>2380</v>
      </c>
      <c r="F1200" t="s">
        <v>2380</v>
      </c>
      <c r="G1200" t="s">
        <v>2381</v>
      </c>
      <c r="H1200">
        <v>0</v>
      </c>
      <c r="I1200" t="s">
        <v>2380</v>
      </c>
      <c r="J1200" t="s">
        <v>2380</v>
      </c>
      <c r="K1200" t="str">
        <f t="shared" si="35"/>
        <v>Obesity</v>
      </c>
      <c r="L1200" t="str">
        <f t="shared" si="36"/>
        <v>Diabetes</v>
      </c>
      <c r="M1200" t="s">
        <v>10506</v>
      </c>
    </row>
    <row r="1201" spans="1:13" x14ac:dyDescent="0.25">
      <c r="A1201" t="s">
        <v>1171</v>
      </c>
      <c r="B1201">
        <v>25.86</v>
      </c>
      <c r="C1201">
        <v>6.68</v>
      </c>
      <c r="D1201" t="s">
        <v>2382</v>
      </c>
      <c r="E1201" t="s">
        <v>2380</v>
      </c>
      <c r="F1201" t="s">
        <v>2380</v>
      </c>
      <c r="G1201">
        <v>1</v>
      </c>
      <c r="H1201">
        <v>1</v>
      </c>
      <c r="I1201" t="s">
        <v>2380</v>
      </c>
      <c r="J1201" t="s">
        <v>2380</v>
      </c>
      <c r="K1201" t="str">
        <f t="shared" si="35"/>
        <v>Overweight</v>
      </c>
      <c r="L1201" t="str">
        <f t="shared" si="36"/>
        <v>Diabetes</v>
      </c>
      <c r="M1201" t="s">
        <v>10506</v>
      </c>
    </row>
    <row r="1202" spans="1:13" x14ac:dyDescent="0.25">
      <c r="A1202" t="s">
        <v>1170</v>
      </c>
      <c r="B1202">
        <v>30.03</v>
      </c>
      <c r="C1202">
        <v>11.51</v>
      </c>
      <c r="D1202" t="s">
        <v>2380</v>
      </c>
      <c r="E1202" t="s">
        <v>2380</v>
      </c>
      <c r="F1202" t="s">
        <v>2380</v>
      </c>
      <c r="G1202" t="s">
        <v>2381</v>
      </c>
      <c r="H1202">
        <v>0</v>
      </c>
      <c r="I1202" t="s">
        <v>2380</v>
      </c>
      <c r="J1202" t="s">
        <v>2380</v>
      </c>
      <c r="K1202" t="str">
        <f t="shared" si="35"/>
        <v>Obesity</v>
      </c>
      <c r="L1202" t="str">
        <f t="shared" si="36"/>
        <v>Diabetes</v>
      </c>
      <c r="M1202" t="s">
        <v>10506</v>
      </c>
    </row>
    <row r="1203" spans="1:13" x14ac:dyDescent="0.25">
      <c r="A1203" t="s">
        <v>1169</v>
      </c>
      <c r="B1203">
        <v>25.76</v>
      </c>
      <c r="C1203">
        <v>6.02</v>
      </c>
      <c r="D1203" t="s">
        <v>2382</v>
      </c>
      <c r="E1203" t="s">
        <v>2380</v>
      </c>
      <c r="F1203" t="s">
        <v>2383</v>
      </c>
      <c r="G1203">
        <v>1</v>
      </c>
      <c r="H1203">
        <v>1</v>
      </c>
      <c r="I1203" t="s">
        <v>2380</v>
      </c>
      <c r="J1203" t="s">
        <v>2380</v>
      </c>
      <c r="K1203" t="str">
        <f t="shared" si="35"/>
        <v>Overweight</v>
      </c>
      <c r="L1203" t="str">
        <f t="shared" si="36"/>
        <v>Prediabetes</v>
      </c>
      <c r="M1203" t="s">
        <v>10508</v>
      </c>
    </row>
    <row r="1204" spans="1:13" x14ac:dyDescent="0.25">
      <c r="A1204" t="s">
        <v>1168</v>
      </c>
      <c r="B1204">
        <v>22.42</v>
      </c>
      <c r="C1204">
        <v>7.96</v>
      </c>
      <c r="D1204" t="s">
        <v>2380</v>
      </c>
      <c r="E1204" t="s">
        <v>2380</v>
      </c>
      <c r="F1204" t="s">
        <v>2380</v>
      </c>
      <c r="G1204" t="s">
        <v>2381</v>
      </c>
      <c r="H1204">
        <v>0</v>
      </c>
      <c r="I1204" t="s">
        <v>2380</v>
      </c>
      <c r="J1204" t="s">
        <v>2380</v>
      </c>
      <c r="K1204" t="str">
        <f t="shared" si="35"/>
        <v>Healthy Weight</v>
      </c>
      <c r="L1204" t="str">
        <f t="shared" si="36"/>
        <v>Diabetes</v>
      </c>
      <c r="M1204" t="s">
        <v>10506</v>
      </c>
    </row>
    <row r="1205" spans="1:13" x14ac:dyDescent="0.25">
      <c r="A1205" t="s">
        <v>1167</v>
      </c>
      <c r="B1205">
        <v>33.18</v>
      </c>
      <c r="C1205">
        <v>6.01</v>
      </c>
      <c r="D1205" t="s">
        <v>2382</v>
      </c>
      <c r="E1205" t="s">
        <v>2380</v>
      </c>
      <c r="F1205" t="s">
        <v>2380</v>
      </c>
      <c r="G1205">
        <v>1</v>
      </c>
      <c r="H1205">
        <v>1</v>
      </c>
      <c r="I1205" t="s">
        <v>2380</v>
      </c>
      <c r="J1205" t="s">
        <v>2380</v>
      </c>
      <c r="K1205" t="str">
        <f t="shared" si="35"/>
        <v>Obesity</v>
      </c>
      <c r="L1205" t="str">
        <f t="shared" si="36"/>
        <v>Prediabetes</v>
      </c>
      <c r="M1205" t="s">
        <v>10508</v>
      </c>
    </row>
    <row r="1206" spans="1:13" x14ac:dyDescent="0.25">
      <c r="A1206" t="s">
        <v>1166</v>
      </c>
      <c r="B1206">
        <v>43.04</v>
      </c>
      <c r="C1206">
        <v>5.9</v>
      </c>
      <c r="D1206" t="s">
        <v>2382</v>
      </c>
      <c r="E1206" t="s">
        <v>2380</v>
      </c>
      <c r="F1206" t="s">
        <v>2380</v>
      </c>
      <c r="G1206" t="s">
        <v>2381</v>
      </c>
      <c r="H1206">
        <v>0</v>
      </c>
      <c r="I1206" t="s">
        <v>2380</v>
      </c>
      <c r="J1206" t="s">
        <v>2380</v>
      </c>
      <c r="K1206" t="str">
        <f t="shared" si="35"/>
        <v>Obesity</v>
      </c>
      <c r="L1206" t="str">
        <f t="shared" si="36"/>
        <v>Prediabetes</v>
      </c>
      <c r="M1206" t="s">
        <v>10508</v>
      </c>
    </row>
    <row r="1207" spans="1:13" x14ac:dyDescent="0.25">
      <c r="A1207" t="s">
        <v>1165</v>
      </c>
      <c r="B1207">
        <v>34.15</v>
      </c>
      <c r="C1207">
        <v>4.49</v>
      </c>
      <c r="D1207" t="s">
        <v>2382</v>
      </c>
      <c r="E1207" t="s">
        <v>2380</v>
      </c>
      <c r="F1207" t="s">
        <v>2380</v>
      </c>
      <c r="G1207">
        <v>1</v>
      </c>
      <c r="H1207">
        <v>1</v>
      </c>
      <c r="I1207" t="s">
        <v>2380</v>
      </c>
      <c r="J1207" t="s">
        <v>2380</v>
      </c>
      <c r="K1207" t="str">
        <f t="shared" si="35"/>
        <v>Obesity</v>
      </c>
      <c r="L1207" t="str">
        <f t="shared" si="36"/>
        <v>Normal</v>
      </c>
      <c r="M1207" t="s">
        <v>10507</v>
      </c>
    </row>
    <row r="1208" spans="1:13" x14ac:dyDescent="0.25">
      <c r="A1208" t="s">
        <v>1164</v>
      </c>
      <c r="B1208">
        <v>25.78</v>
      </c>
      <c r="C1208">
        <v>6.25</v>
      </c>
      <c r="D1208" t="s">
        <v>2380</v>
      </c>
      <c r="E1208" t="s">
        <v>2380</v>
      </c>
      <c r="F1208" t="s">
        <v>2380</v>
      </c>
      <c r="G1208" t="s">
        <v>2381</v>
      </c>
      <c r="H1208">
        <v>0</v>
      </c>
      <c r="I1208" t="s">
        <v>2380</v>
      </c>
      <c r="J1208" t="s">
        <v>2380</v>
      </c>
      <c r="K1208" t="str">
        <f t="shared" si="35"/>
        <v>Overweight</v>
      </c>
      <c r="L1208" t="str">
        <f t="shared" si="36"/>
        <v>Prediabetes</v>
      </c>
      <c r="M1208" t="s">
        <v>10508</v>
      </c>
    </row>
    <row r="1209" spans="1:13" x14ac:dyDescent="0.25">
      <c r="A1209" t="s">
        <v>1163</v>
      </c>
      <c r="B1209">
        <v>21.02</v>
      </c>
      <c r="C1209">
        <v>9.6199999999999992</v>
      </c>
      <c r="D1209" t="s">
        <v>2382</v>
      </c>
      <c r="E1209" t="s">
        <v>2380</v>
      </c>
      <c r="F1209" t="s">
        <v>2383</v>
      </c>
      <c r="G1209">
        <v>1</v>
      </c>
      <c r="H1209">
        <v>1</v>
      </c>
      <c r="I1209" t="s">
        <v>2380</v>
      </c>
      <c r="J1209" t="s">
        <v>2380</v>
      </c>
      <c r="K1209" t="str">
        <f t="shared" si="35"/>
        <v>Healthy Weight</v>
      </c>
      <c r="L1209" t="str">
        <f t="shared" si="36"/>
        <v>Diabetes</v>
      </c>
      <c r="M1209" t="s">
        <v>10506</v>
      </c>
    </row>
    <row r="1210" spans="1:13" x14ac:dyDescent="0.25">
      <c r="A1210" t="s">
        <v>1162</v>
      </c>
      <c r="B1210">
        <v>37.51</v>
      </c>
      <c r="C1210">
        <v>11.06</v>
      </c>
      <c r="D1210" t="s">
        <v>2380</v>
      </c>
      <c r="E1210" t="s">
        <v>2380</v>
      </c>
      <c r="F1210" t="s">
        <v>2380</v>
      </c>
      <c r="G1210">
        <v>2</v>
      </c>
      <c r="H1210">
        <v>2</v>
      </c>
      <c r="I1210" t="s">
        <v>2380</v>
      </c>
      <c r="J1210" t="s">
        <v>2380</v>
      </c>
      <c r="K1210" t="str">
        <f t="shared" si="35"/>
        <v>Obesity</v>
      </c>
      <c r="L1210" t="str">
        <f t="shared" si="36"/>
        <v>Diabetes</v>
      </c>
      <c r="M1210" t="s">
        <v>10506</v>
      </c>
    </row>
    <row r="1211" spans="1:13" x14ac:dyDescent="0.25">
      <c r="A1211" t="s">
        <v>1161</v>
      </c>
      <c r="B1211">
        <v>25.745000000000001</v>
      </c>
      <c r="C1211">
        <v>6.11</v>
      </c>
      <c r="D1211" t="s">
        <v>2382</v>
      </c>
      <c r="E1211" t="s">
        <v>2380</v>
      </c>
      <c r="F1211" t="s">
        <v>2380</v>
      </c>
      <c r="G1211" t="s">
        <v>2381</v>
      </c>
      <c r="H1211">
        <v>0</v>
      </c>
      <c r="I1211" t="s">
        <v>2380</v>
      </c>
      <c r="J1211" t="s">
        <v>2380</v>
      </c>
      <c r="K1211" t="str">
        <f t="shared" si="35"/>
        <v>Overweight</v>
      </c>
      <c r="L1211" t="str">
        <f t="shared" si="36"/>
        <v>Prediabetes</v>
      </c>
      <c r="M1211" t="s">
        <v>10508</v>
      </c>
    </row>
    <row r="1212" spans="1:13" x14ac:dyDescent="0.25">
      <c r="A1212" t="s">
        <v>1160</v>
      </c>
      <c r="B1212">
        <v>31.35</v>
      </c>
      <c r="C1212">
        <v>11.49</v>
      </c>
      <c r="D1212" t="s">
        <v>2380</v>
      </c>
      <c r="E1212" t="s">
        <v>2380</v>
      </c>
      <c r="F1212" t="s">
        <v>2380</v>
      </c>
      <c r="G1212">
        <v>2</v>
      </c>
      <c r="H1212">
        <v>2</v>
      </c>
      <c r="I1212" t="s">
        <v>2380</v>
      </c>
      <c r="J1212" t="s">
        <v>2380</v>
      </c>
      <c r="K1212" t="str">
        <f t="shared" si="35"/>
        <v>Obesity</v>
      </c>
      <c r="L1212" t="str">
        <f t="shared" si="36"/>
        <v>Diabetes</v>
      </c>
      <c r="M1212" t="s">
        <v>10506</v>
      </c>
    </row>
    <row r="1213" spans="1:13" x14ac:dyDescent="0.25">
      <c r="A1213" t="s">
        <v>1159</v>
      </c>
      <c r="B1213">
        <v>29.83</v>
      </c>
      <c r="C1213">
        <v>8.68</v>
      </c>
      <c r="D1213" t="s">
        <v>2380</v>
      </c>
      <c r="E1213" t="s">
        <v>2380</v>
      </c>
      <c r="F1213" t="s">
        <v>2380</v>
      </c>
      <c r="G1213">
        <v>2</v>
      </c>
      <c r="H1213">
        <v>2</v>
      </c>
      <c r="I1213" t="s">
        <v>2380</v>
      </c>
      <c r="J1213" t="s">
        <v>2380</v>
      </c>
      <c r="K1213" t="str">
        <f t="shared" si="35"/>
        <v>Overweight</v>
      </c>
      <c r="L1213" t="str">
        <f t="shared" si="36"/>
        <v>Diabetes</v>
      </c>
      <c r="M1213" t="s">
        <v>10506</v>
      </c>
    </row>
    <row r="1214" spans="1:13" x14ac:dyDescent="0.25">
      <c r="A1214" t="s">
        <v>1158</v>
      </c>
      <c r="B1214">
        <v>25.49</v>
      </c>
      <c r="C1214">
        <v>5.68</v>
      </c>
      <c r="D1214" t="s">
        <v>2382</v>
      </c>
      <c r="E1214" t="s">
        <v>2380</v>
      </c>
      <c r="F1214" t="s">
        <v>2383</v>
      </c>
      <c r="G1214">
        <v>1</v>
      </c>
      <c r="H1214">
        <v>1</v>
      </c>
      <c r="I1214" t="s">
        <v>2380</v>
      </c>
      <c r="J1214" t="s">
        <v>2380</v>
      </c>
      <c r="K1214" t="str">
        <f t="shared" si="35"/>
        <v>Overweight</v>
      </c>
      <c r="L1214" t="str">
        <f t="shared" si="36"/>
        <v>Normal</v>
      </c>
      <c r="M1214" t="s">
        <v>10507</v>
      </c>
    </row>
    <row r="1215" spans="1:13" x14ac:dyDescent="0.25">
      <c r="A1215" t="s">
        <v>1157</v>
      </c>
      <c r="B1215">
        <v>34.1</v>
      </c>
      <c r="C1215">
        <v>8.4499999999999993</v>
      </c>
      <c r="D1215" t="s">
        <v>2380</v>
      </c>
      <c r="E1215" t="s">
        <v>2380</v>
      </c>
      <c r="F1215" t="s">
        <v>2380</v>
      </c>
      <c r="G1215" t="s">
        <v>2381</v>
      </c>
      <c r="H1215">
        <v>0</v>
      </c>
      <c r="I1215" t="s">
        <v>2380</v>
      </c>
      <c r="J1215" t="s">
        <v>2380</v>
      </c>
      <c r="K1215" t="str">
        <f t="shared" si="35"/>
        <v>Obesity</v>
      </c>
      <c r="L1215" t="str">
        <f t="shared" si="36"/>
        <v>Diabetes</v>
      </c>
      <c r="M1215" t="s">
        <v>10506</v>
      </c>
    </row>
    <row r="1216" spans="1:13" x14ac:dyDescent="0.25">
      <c r="A1216" t="s">
        <v>1156</v>
      </c>
      <c r="B1216">
        <v>25.84</v>
      </c>
      <c r="C1216">
        <v>8.51</v>
      </c>
      <c r="D1216" t="s">
        <v>2380</v>
      </c>
      <c r="E1216" t="s">
        <v>2380</v>
      </c>
      <c r="F1216" t="s">
        <v>2380</v>
      </c>
      <c r="G1216">
        <v>2</v>
      </c>
      <c r="H1216">
        <v>2</v>
      </c>
      <c r="I1216" t="s">
        <v>2380</v>
      </c>
      <c r="J1216" t="s">
        <v>2380</v>
      </c>
      <c r="K1216" t="str">
        <f t="shared" si="35"/>
        <v>Overweight</v>
      </c>
      <c r="L1216" t="str">
        <f t="shared" si="36"/>
        <v>Diabetes</v>
      </c>
      <c r="M1216" t="s">
        <v>10506</v>
      </c>
    </row>
    <row r="1217" spans="1:13" x14ac:dyDescent="0.25">
      <c r="A1217" t="s">
        <v>1155</v>
      </c>
      <c r="B1217">
        <v>20.6</v>
      </c>
      <c r="C1217">
        <v>7.62</v>
      </c>
      <c r="D1217" t="s">
        <v>2380</v>
      </c>
      <c r="E1217" t="s">
        <v>2380</v>
      </c>
      <c r="F1217" t="s">
        <v>2380</v>
      </c>
      <c r="G1217" t="s">
        <v>2381</v>
      </c>
      <c r="H1217">
        <v>0</v>
      </c>
      <c r="I1217" t="s">
        <v>2380</v>
      </c>
      <c r="J1217" t="s">
        <v>2380</v>
      </c>
      <c r="K1217" t="str">
        <f t="shared" si="35"/>
        <v>Healthy Weight</v>
      </c>
      <c r="L1217" t="str">
        <f t="shared" si="36"/>
        <v>Diabetes</v>
      </c>
      <c r="M1217" t="s">
        <v>10506</v>
      </c>
    </row>
    <row r="1218" spans="1:13" x14ac:dyDescent="0.25">
      <c r="A1218" t="s">
        <v>1154</v>
      </c>
      <c r="B1218">
        <v>28.88</v>
      </c>
      <c r="C1218">
        <v>10.18</v>
      </c>
      <c r="D1218" t="s">
        <v>2380</v>
      </c>
      <c r="E1218" t="s">
        <v>2380</v>
      </c>
      <c r="F1218" t="s">
        <v>2380</v>
      </c>
      <c r="G1218" t="s">
        <v>2381</v>
      </c>
      <c r="H1218">
        <v>0</v>
      </c>
      <c r="I1218" t="s">
        <v>2380</v>
      </c>
      <c r="J1218" t="s">
        <v>2380</v>
      </c>
      <c r="K1218" t="str">
        <f t="shared" si="35"/>
        <v>Overweight</v>
      </c>
      <c r="L1218" t="str">
        <f t="shared" si="36"/>
        <v>Diabetes</v>
      </c>
      <c r="M1218" t="s">
        <v>10506</v>
      </c>
    </row>
    <row r="1219" spans="1:13" x14ac:dyDescent="0.25">
      <c r="A1219" t="s">
        <v>1153</v>
      </c>
      <c r="B1219">
        <v>28.24</v>
      </c>
      <c r="C1219">
        <v>5.36</v>
      </c>
      <c r="D1219" t="s">
        <v>2380</v>
      </c>
      <c r="E1219" t="s">
        <v>2380</v>
      </c>
      <c r="F1219" t="s">
        <v>2380</v>
      </c>
      <c r="G1219" t="s">
        <v>2381</v>
      </c>
      <c r="H1219">
        <v>0</v>
      </c>
      <c r="I1219" t="s">
        <v>2380</v>
      </c>
      <c r="J1219" t="s">
        <v>2380</v>
      </c>
      <c r="K1219" t="str">
        <f t="shared" ref="K1219:K1282" si="37">IF(B1219&lt;18.5, "Underweight", IF(B1219&lt;=24.9, "Healthy Weight", IF(B1219&lt;=29.9, "Overweight", "Obesity")))</f>
        <v>Overweight</v>
      </c>
      <c r="L1219" t="str">
        <f t="shared" ref="L1219:L1282" si="38">IF(C1219 &lt; 5.7, "Normal", IF(C1219 &lt; 6.4, "Prediabetes", "Diabetes"))</f>
        <v>Normal</v>
      </c>
      <c r="M1219" t="s">
        <v>10507</v>
      </c>
    </row>
    <row r="1220" spans="1:13" x14ac:dyDescent="0.25">
      <c r="A1220" t="s">
        <v>1152</v>
      </c>
      <c r="B1220">
        <v>25.46</v>
      </c>
      <c r="C1220">
        <v>11.78</v>
      </c>
      <c r="D1220" t="s">
        <v>2382</v>
      </c>
      <c r="E1220" t="s">
        <v>2380</v>
      </c>
      <c r="F1220" t="s">
        <v>2380</v>
      </c>
      <c r="G1220">
        <v>1</v>
      </c>
      <c r="H1220">
        <v>1</v>
      </c>
      <c r="I1220" t="s">
        <v>2380</v>
      </c>
      <c r="J1220" t="s">
        <v>2380</v>
      </c>
      <c r="K1220" t="str">
        <f t="shared" si="37"/>
        <v>Overweight</v>
      </c>
      <c r="L1220" t="str">
        <f t="shared" si="38"/>
        <v>Diabetes</v>
      </c>
      <c r="M1220" t="s">
        <v>10506</v>
      </c>
    </row>
    <row r="1221" spans="1:13" x14ac:dyDescent="0.25">
      <c r="A1221" t="s">
        <v>1151</v>
      </c>
      <c r="B1221">
        <v>29.64</v>
      </c>
      <c r="C1221">
        <v>10.82</v>
      </c>
      <c r="D1221" t="s">
        <v>2382</v>
      </c>
      <c r="E1221" t="s">
        <v>2380</v>
      </c>
      <c r="F1221" t="s">
        <v>2380</v>
      </c>
      <c r="G1221" t="s">
        <v>2381</v>
      </c>
      <c r="H1221">
        <v>0</v>
      </c>
      <c r="I1221" t="s">
        <v>2380</v>
      </c>
      <c r="J1221" t="s">
        <v>2380</v>
      </c>
      <c r="K1221" t="str">
        <f t="shared" si="37"/>
        <v>Overweight</v>
      </c>
      <c r="L1221" t="str">
        <f t="shared" si="38"/>
        <v>Diabetes</v>
      </c>
      <c r="M1221" t="s">
        <v>10506</v>
      </c>
    </row>
    <row r="1222" spans="1:13" x14ac:dyDescent="0.25">
      <c r="A1222" t="s">
        <v>1150</v>
      </c>
      <c r="B1222">
        <v>31.27</v>
      </c>
      <c r="C1222">
        <v>7.73</v>
      </c>
      <c r="D1222" t="s">
        <v>2382</v>
      </c>
      <c r="E1222" t="s">
        <v>2380</v>
      </c>
      <c r="F1222" t="s">
        <v>2380</v>
      </c>
      <c r="G1222">
        <v>1</v>
      </c>
      <c r="H1222">
        <v>1</v>
      </c>
      <c r="I1222" t="s">
        <v>2380</v>
      </c>
      <c r="J1222" t="s">
        <v>2380</v>
      </c>
      <c r="K1222" t="str">
        <f t="shared" si="37"/>
        <v>Obesity</v>
      </c>
      <c r="L1222" t="str">
        <f t="shared" si="38"/>
        <v>Diabetes</v>
      </c>
      <c r="M1222" t="s">
        <v>10506</v>
      </c>
    </row>
    <row r="1223" spans="1:13" x14ac:dyDescent="0.25">
      <c r="A1223" t="s">
        <v>1149</v>
      </c>
      <c r="B1223">
        <v>19.95</v>
      </c>
      <c r="C1223">
        <v>6.24</v>
      </c>
      <c r="D1223" t="s">
        <v>2382</v>
      </c>
      <c r="E1223" t="s">
        <v>2380</v>
      </c>
      <c r="F1223" t="s">
        <v>2380</v>
      </c>
      <c r="G1223" t="s">
        <v>2381</v>
      </c>
      <c r="H1223">
        <v>0</v>
      </c>
      <c r="I1223" t="s">
        <v>2380</v>
      </c>
      <c r="J1223" t="s">
        <v>2380</v>
      </c>
      <c r="K1223" t="str">
        <f t="shared" si="37"/>
        <v>Healthy Weight</v>
      </c>
      <c r="L1223" t="str">
        <f t="shared" si="38"/>
        <v>Prediabetes</v>
      </c>
      <c r="M1223" t="s">
        <v>10508</v>
      </c>
    </row>
    <row r="1224" spans="1:13" x14ac:dyDescent="0.25">
      <c r="A1224" t="s">
        <v>1148</v>
      </c>
      <c r="B1224">
        <v>21.3</v>
      </c>
      <c r="C1224">
        <v>10.42</v>
      </c>
      <c r="D1224" t="s">
        <v>2380</v>
      </c>
      <c r="E1224" t="s">
        <v>2380</v>
      </c>
      <c r="F1224" t="s">
        <v>2380</v>
      </c>
      <c r="G1224">
        <v>2</v>
      </c>
      <c r="H1224">
        <v>2</v>
      </c>
      <c r="I1224" t="s">
        <v>2380</v>
      </c>
      <c r="J1224" t="s">
        <v>2380</v>
      </c>
      <c r="K1224" t="str">
        <f t="shared" si="37"/>
        <v>Healthy Weight</v>
      </c>
      <c r="L1224" t="str">
        <f t="shared" si="38"/>
        <v>Diabetes</v>
      </c>
      <c r="M1224" t="s">
        <v>10506</v>
      </c>
    </row>
    <row r="1225" spans="1:13" x14ac:dyDescent="0.25">
      <c r="A1225" t="s">
        <v>1147</v>
      </c>
      <c r="B1225">
        <v>31.635000000000002</v>
      </c>
      <c r="C1225">
        <v>11.11</v>
      </c>
      <c r="D1225" t="s">
        <v>2380</v>
      </c>
      <c r="E1225" t="s">
        <v>2380</v>
      </c>
      <c r="F1225" t="s">
        <v>2380</v>
      </c>
      <c r="G1225" t="s">
        <v>2381</v>
      </c>
      <c r="H1225">
        <v>0</v>
      </c>
      <c r="I1225" t="s">
        <v>2380</v>
      </c>
      <c r="J1225" t="s">
        <v>2380</v>
      </c>
      <c r="K1225" t="str">
        <f t="shared" si="37"/>
        <v>Obesity</v>
      </c>
      <c r="L1225" t="str">
        <f t="shared" si="38"/>
        <v>Diabetes</v>
      </c>
      <c r="M1225" t="s">
        <v>10506</v>
      </c>
    </row>
    <row r="1226" spans="1:13" x14ac:dyDescent="0.25">
      <c r="A1226" t="s">
        <v>1146</v>
      </c>
      <c r="B1226">
        <v>23.9</v>
      </c>
      <c r="C1226">
        <v>7.67</v>
      </c>
      <c r="D1226" t="s">
        <v>2382</v>
      </c>
      <c r="E1226" t="s">
        <v>2380</v>
      </c>
      <c r="F1226" t="s">
        <v>2380</v>
      </c>
      <c r="G1226">
        <v>2</v>
      </c>
      <c r="H1226">
        <v>2</v>
      </c>
      <c r="I1226" t="s">
        <v>2380</v>
      </c>
      <c r="J1226" t="s">
        <v>2380</v>
      </c>
      <c r="K1226" t="str">
        <f t="shared" si="37"/>
        <v>Healthy Weight</v>
      </c>
      <c r="L1226" t="str">
        <f t="shared" si="38"/>
        <v>Diabetes</v>
      </c>
      <c r="M1226" t="s">
        <v>10506</v>
      </c>
    </row>
    <row r="1227" spans="1:13" x14ac:dyDescent="0.25">
      <c r="A1227" t="s">
        <v>1145</v>
      </c>
      <c r="B1227">
        <v>34.15</v>
      </c>
      <c r="C1227">
        <v>6.15</v>
      </c>
      <c r="D1227" t="s">
        <v>2380</v>
      </c>
      <c r="E1227" t="s">
        <v>2380</v>
      </c>
      <c r="F1227" t="s">
        <v>2380</v>
      </c>
      <c r="G1227" t="s">
        <v>2381</v>
      </c>
      <c r="H1227">
        <v>0</v>
      </c>
      <c r="I1227" t="s">
        <v>2380</v>
      </c>
      <c r="J1227" t="s">
        <v>2380</v>
      </c>
      <c r="K1227" t="str">
        <f t="shared" si="37"/>
        <v>Obesity</v>
      </c>
      <c r="L1227" t="str">
        <f t="shared" si="38"/>
        <v>Prediabetes</v>
      </c>
      <c r="M1227" t="s">
        <v>10508</v>
      </c>
    </row>
    <row r="1228" spans="1:13" x14ac:dyDescent="0.25">
      <c r="A1228" t="s">
        <v>1144</v>
      </c>
      <c r="B1228">
        <v>28.71</v>
      </c>
      <c r="C1228">
        <v>5.71</v>
      </c>
      <c r="D1228" t="s">
        <v>2380</v>
      </c>
      <c r="E1228" t="s">
        <v>2380</v>
      </c>
      <c r="F1228" t="s">
        <v>2380</v>
      </c>
      <c r="G1228" t="s">
        <v>2381</v>
      </c>
      <c r="H1228">
        <v>0</v>
      </c>
      <c r="I1228" t="s">
        <v>2380</v>
      </c>
      <c r="J1228" t="s">
        <v>2380</v>
      </c>
      <c r="K1228" t="str">
        <f t="shared" si="37"/>
        <v>Overweight</v>
      </c>
      <c r="L1228" t="str">
        <f t="shared" si="38"/>
        <v>Prediabetes</v>
      </c>
      <c r="M1228" t="s">
        <v>10508</v>
      </c>
    </row>
    <row r="1229" spans="1:13" x14ac:dyDescent="0.25">
      <c r="A1229" t="s">
        <v>1143</v>
      </c>
      <c r="B1229">
        <v>36.700000000000003</v>
      </c>
      <c r="C1229">
        <v>8.6999999999999993</v>
      </c>
      <c r="D1229" t="s">
        <v>2382</v>
      </c>
      <c r="E1229" t="s">
        <v>2380</v>
      </c>
      <c r="F1229" t="s">
        <v>2380</v>
      </c>
      <c r="G1229">
        <v>2</v>
      </c>
      <c r="H1229">
        <v>2</v>
      </c>
      <c r="I1229" t="s">
        <v>2380</v>
      </c>
      <c r="J1229" t="s">
        <v>2380</v>
      </c>
      <c r="K1229" t="str">
        <f t="shared" si="37"/>
        <v>Obesity</v>
      </c>
      <c r="L1229" t="str">
        <f t="shared" si="38"/>
        <v>Diabetes</v>
      </c>
      <c r="M1229" t="s">
        <v>10506</v>
      </c>
    </row>
    <row r="1230" spans="1:13" x14ac:dyDescent="0.25">
      <c r="A1230" t="s">
        <v>1142</v>
      </c>
      <c r="B1230">
        <v>34.1</v>
      </c>
      <c r="C1230">
        <v>9.0399999999999991</v>
      </c>
      <c r="D1230" t="s">
        <v>2382</v>
      </c>
      <c r="E1230" t="s">
        <v>2380</v>
      </c>
      <c r="F1230" t="s">
        <v>2380</v>
      </c>
      <c r="G1230">
        <v>2</v>
      </c>
      <c r="H1230">
        <v>2</v>
      </c>
      <c r="I1230" t="s">
        <v>2380</v>
      </c>
      <c r="J1230" t="s">
        <v>2380</v>
      </c>
      <c r="K1230" t="str">
        <f t="shared" si="37"/>
        <v>Obesity</v>
      </c>
      <c r="L1230" t="str">
        <f t="shared" si="38"/>
        <v>Diabetes</v>
      </c>
      <c r="M1230" t="s">
        <v>10506</v>
      </c>
    </row>
    <row r="1231" spans="1:13" x14ac:dyDescent="0.25">
      <c r="A1231" t="s">
        <v>1141</v>
      </c>
      <c r="B1231">
        <v>25.7</v>
      </c>
      <c r="C1231">
        <v>5.61</v>
      </c>
      <c r="D1231" t="s">
        <v>2380</v>
      </c>
      <c r="E1231" t="s">
        <v>2380</v>
      </c>
      <c r="F1231" t="s">
        <v>2380</v>
      </c>
      <c r="G1231" t="s">
        <v>2381</v>
      </c>
      <c r="H1231">
        <v>0</v>
      </c>
      <c r="I1231" t="s">
        <v>2380</v>
      </c>
      <c r="J1231" t="s">
        <v>2380</v>
      </c>
      <c r="K1231" t="str">
        <f t="shared" si="37"/>
        <v>Overweight</v>
      </c>
      <c r="L1231" t="str">
        <f t="shared" si="38"/>
        <v>Normal</v>
      </c>
      <c r="M1231" t="s">
        <v>10507</v>
      </c>
    </row>
    <row r="1232" spans="1:13" x14ac:dyDescent="0.25">
      <c r="A1232" t="s">
        <v>1140</v>
      </c>
      <c r="B1232">
        <v>21.68</v>
      </c>
      <c r="C1232">
        <v>8.1199999999999992</v>
      </c>
      <c r="D1232" t="s">
        <v>2380</v>
      </c>
      <c r="E1232" t="s">
        <v>2380</v>
      </c>
      <c r="F1232" t="s">
        <v>2380</v>
      </c>
      <c r="G1232" t="s">
        <v>2381</v>
      </c>
      <c r="H1232">
        <v>0</v>
      </c>
      <c r="I1232" t="s">
        <v>2380</v>
      </c>
      <c r="J1232" t="s">
        <v>2380</v>
      </c>
      <c r="K1232" t="str">
        <f t="shared" si="37"/>
        <v>Healthy Weight</v>
      </c>
      <c r="L1232" t="str">
        <f t="shared" si="38"/>
        <v>Diabetes</v>
      </c>
      <c r="M1232" t="s">
        <v>10506</v>
      </c>
    </row>
    <row r="1233" spans="1:13" x14ac:dyDescent="0.25">
      <c r="A1233" t="s">
        <v>1139</v>
      </c>
      <c r="B1233">
        <v>25.175000000000001</v>
      </c>
      <c r="C1233">
        <v>4.74</v>
      </c>
      <c r="D1233" t="s">
        <v>2380</v>
      </c>
      <c r="E1233" t="s">
        <v>2380</v>
      </c>
      <c r="F1233" t="s">
        <v>2380</v>
      </c>
      <c r="G1233" t="s">
        <v>2381</v>
      </c>
      <c r="H1233">
        <v>0</v>
      </c>
      <c r="I1233" t="s">
        <v>2380</v>
      </c>
      <c r="J1233" t="s">
        <v>2380</v>
      </c>
      <c r="K1233" t="str">
        <f t="shared" si="37"/>
        <v>Overweight</v>
      </c>
      <c r="L1233" t="str">
        <f t="shared" si="38"/>
        <v>Normal</v>
      </c>
      <c r="M1233" t="s">
        <v>10507</v>
      </c>
    </row>
    <row r="1234" spans="1:13" x14ac:dyDescent="0.25">
      <c r="A1234" t="s">
        <v>1138</v>
      </c>
      <c r="B1234">
        <v>44.77</v>
      </c>
      <c r="C1234">
        <v>4.0599999999999996</v>
      </c>
      <c r="D1234" t="s">
        <v>2380</v>
      </c>
      <c r="E1234" t="s">
        <v>2380</v>
      </c>
      <c r="F1234" t="s">
        <v>2380</v>
      </c>
      <c r="G1234">
        <v>2</v>
      </c>
      <c r="H1234">
        <v>2</v>
      </c>
      <c r="I1234" t="s">
        <v>2380</v>
      </c>
      <c r="J1234" t="s">
        <v>2380</v>
      </c>
      <c r="K1234" t="str">
        <f t="shared" si="37"/>
        <v>Obesity</v>
      </c>
      <c r="L1234" t="str">
        <f t="shared" si="38"/>
        <v>Normal</v>
      </c>
      <c r="M1234" t="s">
        <v>10507</v>
      </c>
    </row>
    <row r="1235" spans="1:13" x14ac:dyDescent="0.25">
      <c r="A1235" t="s">
        <v>1137</v>
      </c>
      <c r="B1235">
        <v>37.07</v>
      </c>
      <c r="C1235">
        <v>5.69</v>
      </c>
      <c r="D1235" t="s">
        <v>2380</v>
      </c>
      <c r="E1235" t="s">
        <v>2380</v>
      </c>
      <c r="F1235" t="s">
        <v>2380</v>
      </c>
      <c r="G1235">
        <v>2</v>
      </c>
      <c r="H1235">
        <v>2</v>
      </c>
      <c r="I1235" t="s">
        <v>2380</v>
      </c>
      <c r="J1235" t="s">
        <v>2380</v>
      </c>
      <c r="K1235" t="str">
        <f t="shared" si="37"/>
        <v>Obesity</v>
      </c>
      <c r="L1235" t="str">
        <f t="shared" si="38"/>
        <v>Normal</v>
      </c>
      <c r="M1235" t="s">
        <v>10507</v>
      </c>
    </row>
    <row r="1236" spans="1:13" x14ac:dyDescent="0.25">
      <c r="A1236" t="s">
        <v>1136</v>
      </c>
      <c r="B1236">
        <v>39.799999999999997</v>
      </c>
      <c r="C1236">
        <v>5.66</v>
      </c>
      <c r="D1236" t="s">
        <v>2380</v>
      </c>
      <c r="E1236" t="s">
        <v>2380</v>
      </c>
      <c r="F1236" t="s">
        <v>2383</v>
      </c>
      <c r="G1236">
        <v>1</v>
      </c>
      <c r="H1236">
        <v>1</v>
      </c>
      <c r="I1236" t="s">
        <v>2380</v>
      </c>
      <c r="J1236" t="s">
        <v>2380</v>
      </c>
      <c r="K1236" t="str">
        <f t="shared" si="37"/>
        <v>Obesity</v>
      </c>
      <c r="L1236" t="str">
        <f t="shared" si="38"/>
        <v>Normal</v>
      </c>
      <c r="M1236" t="s">
        <v>10507</v>
      </c>
    </row>
    <row r="1237" spans="1:13" x14ac:dyDescent="0.25">
      <c r="A1237" t="s">
        <v>1135</v>
      </c>
      <c r="B1237">
        <v>26.36</v>
      </c>
      <c r="C1237">
        <v>4.32</v>
      </c>
      <c r="D1237" t="s">
        <v>2380</v>
      </c>
      <c r="E1237" t="s">
        <v>2380</v>
      </c>
      <c r="F1237" t="s">
        <v>2383</v>
      </c>
      <c r="G1237">
        <v>1</v>
      </c>
      <c r="H1237">
        <v>1</v>
      </c>
      <c r="I1237" t="s">
        <v>2380</v>
      </c>
      <c r="J1237" t="s">
        <v>2380</v>
      </c>
      <c r="K1237" t="str">
        <f t="shared" si="37"/>
        <v>Overweight</v>
      </c>
      <c r="L1237" t="str">
        <f t="shared" si="38"/>
        <v>Normal</v>
      </c>
      <c r="M1237" t="s">
        <v>10507</v>
      </c>
    </row>
    <row r="1238" spans="1:13" x14ac:dyDescent="0.25">
      <c r="A1238" t="s">
        <v>1134</v>
      </c>
      <c r="B1238">
        <v>29.925000000000001</v>
      </c>
      <c r="C1238">
        <v>8.2899999999999991</v>
      </c>
      <c r="D1238" t="s">
        <v>2380</v>
      </c>
      <c r="E1238" t="s">
        <v>2380</v>
      </c>
      <c r="F1238" t="s">
        <v>2380</v>
      </c>
      <c r="G1238">
        <v>2</v>
      </c>
      <c r="H1238">
        <v>2</v>
      </c>
      <c r="I1238" t="s">
        <v>2380</v>
      </c>
      <c r="J1238" t="s">
        <v>2380</v>
      </c>
      <c r="K1238" t="str">
        <f t="shared" si="37"/>
        <v>Obesity</v>
      </c>
      <c r="L1238" t="str">
        <f t="shared" si="38"/>
        <v>Diabetes</v>
      </c>
      <c r="M1238" t="s">
        <v>10506</v>
      </c>
    </row>
    <row r="1239" spans="1:13" x14ac:dyDescent="0.25">
      <c r="A1239" t="s">
        <v>1133</v>
      </c>
      <c r="B1239">
        <v>37.29</v>
      </c>
      <c r="C1239">
        <v>10.46</v>
      </c>
      <c r="D1239" t="s">
        <v>2380</v>
      </c>
      <c r="E1239" t="s">
        <v>2380</v>
      </c>
      <c r="F1239" t="s">
        <v>2380</v>
      </c>
      <c r="G1239" t="s">
        <v>2381</v>
      </c>
      <c r="H1239">
        <v>0</v>
      </c>
      <c r="I1239" t="s">
        <v>2380</v>
      </c>
      <c r="J1239" t="s">
        <v>2380</v>
      </c>
      <c r="K1239" t="str">
        <f t="shared" si="37"/>
        <v>Obesity</v>
      </c>
      <c r="L1239" t="str">
        <f t="shared" si="38"/>
        <v>Diabetes</v>
      </c>
      <c r="M1239" t="s">
        <v>10506</v>
      </c>
    </row>
    <row r="1240" spans="1:13" x14ac:dyDescent="0.25">
      <c r="A1240" t="s">
        <v>1132</v>
      </c>
      <c r="B1240">
        <v>30.2</v>
      </c>
      <c r="C1240">
        <v>11.96</v>
      </c>
      <c r="D1240" t="s">
        <v>2380</v>
      </c>
      <c r="E1240" t="s">
        <v>2380</v>
      </c>
      <c r="F1240" t="s">
        <v>2380</v>
      </c>
      <c r="G1240" t="s">
        <v>2381</v>
      </c>
      <c r="H1240">
        <v>0</v>
      </c>
      <c r="I1240" t="s">
        <v>2380</v>
      </c>
      <c r="J1240" t="s">
        <v>2380</v>
      </c>
      <c r="K1240" t="str">
        <f t="shared" si="37"/>
        <v>Obesity</v>
      </c>
      <c r="L1240" t="str">
        <f t="shared" si="38"/>
        <v>Diabetes</v>
      </c>
      <c r="M1240" t="s">
        <v>10506</v>
      </c>
    </row>
    <row r="1241" spans="1:13" x14ac:dyDescent="0.25">
      <c r="A1241" t="s">
        <v>1131</v>
      </c>
      <c r="B1241">
        <v>24.225000000000001</v>
      </c>
      <c r="C1241">
        <v>4.25</v>
      </c>
      <c r="D1241" t="s">
        <v>2382</v>
      </c>
      <c r="E1241" t="s">
        <v>2380</v>
      </c>
      <c r="F1241" t="s">
        <v>2383</v>
      </c>
      <c r="G1241">
        <v>1</v>
      </c>
      <c r="H1241">
        <v>1</v>
      </c>
      <c r="I1241" t="s">
        <v>2380</v>
      </c>
      <c r="J1241" t="s">
        <v>2380</v>
      </c>
      <c r="K1241" t="str">
        <f t="shared" si="37"/>
        <v>Healthy Weight</v>
      </c>
      <c r="L1241" t="str">
        <f t="shared" si="38"/>
        <v>Normal</v>
      </c>
      <c r="M1241" t="s">
        <v>10507</v>
      </c>
    </row>
    <row r="1242" spans="1:13" x14ac:dyDescent="0.25">
      <c r="A1242" t="s">
        <v>1130</v>
      </c>
      <c r="B1242">
        <v>31.445</v>
      </c>
      <c r="C1242">
        <v>8.33</v>
      </c>
      <c r="D1242" t="s">
        <v>2380</v>
      </c>
      <c r="E1242" t="s">
        <v>2380</v>
      </c>
      <c r="F1242" t="s">
        <v>2380</v>
      </c>
      <c r="G1242" t="s">
        <v>2381</v>
      </c>
      <c r="H1242">
        <v>0</v>
      </c>
      <c r="I1242" t="s">
        <v>2380</v>
      </c>
      <c r="J1242" t="s">
        <v>2380</v>
      </c>
      <c r="K1242" t="str">
        <f t="shared" si="37"/>
        <v>Obesity</v>
      </c>
      <c r="L1242" t="str">
        <f t="shared" si="38"/>
        <v>Diabetes</v>
      </c>
      <c r="M1242" t="s">
        <v>10506</v>
      </c>
    </row>
    <row r="1243" spans="1:13" x14ac:dyDescent="0.25">
      <c r="A1243" t="s">
        <v>1129</v>
      </c>
      <c r="B1243">
        <v>38.880000000000003</v>
      </c>
      <c r="C1243">
        <v>4.29</v>
      </c>
      <c r="D1243" t="s">
        <v>2380</v>
      </c>
      <c r="E1243" t="s">
        <v>2380</v>
      </c>
      <c r="F1243" t="s">
        <v>2380</v>
      </c>
      <c r="G1243">
        <v>1</v>
      </c>
      <c r="H1243">
        <v>1</v>
      </c>
      <c r="I1243" t="s">
        <v>2380</v>
      </c>
      <c r="J1243" t="s">
        <v>2380</v>
      </c>
      <c r="K1243" t="str">
        <f t="shared" si="37"/>
        <v>Obesity</v>
      </c>
      <c r="L1243" t="str">
        <f t="shared" si="38"/>
        <v>Normal</v>
      </c>
      <c r="M1243" t="s">
        <v>10507</v>
      </c>
    </row>
    <row r="1244" spans="1:13" x14ac:dyDescent="0.25">
      <c r="A1244" t="s">
        <v>1128</v>
      </c>
      <c r="B1244">
        <v>43.89</v>
      </c>
      <c r="C1244">
        <v>6.32</v>
      </c>
      <c r="D1244" t="s">
        <v>2382</v>
      </c>
      <c r="E1244" t="s">
        <v>2380</v>
      </c>
      <c r="F1244" t="s">
        <v>2380</v>
      </c>
      <c r="G1244" t="s">
        <v>2381</v>
      </c>
      <c r="H1244">
        <v>0</v>
      </c>
      <c r="I1244" t="s">
        <v>2380</v>
      </c>
      <c r="J1244" t="s">
        <v>2380</v>
      </c>
      <c r="K1244" t="str">
        <f t="shared" si="37"/>
        <v>Obesity</v>
      </c>
      <c r="L1244" t="str">
        <f t="shared" si="38"/>
        <v>Prediabetes</v>
      </c>
      <c r="M1244" t="s">
        <v>10508</v>
      </c>
    </row>
    <row r="1245" spans="1:13" x14ac:dyDescent="0.25">
      <c r="A1245" t="s">
        <v>1127</v>
      </c>
      <c r="B1245">
        <v>25.6</v>
      </c>
      <c r="C1245">
        <v>5.65</v>
      </c>
      <c r="D1245" t="s">
        <v>2380</v>
      </c>
      <c r="E1245" t="s">
        <v>2380</v>
      </c>
      <c r="F1245" t="s">
        <v>2380</v>
      </c>
      <c r="G1245">
        <v>2</v>
      </c>
      <c r="H1245">
        <v>2</v>
      </c>
      <c r="I1245" t="s">
        <v>2380</v>
      </c>
      <c r="J1245" t="s">
        <v>2380</v>
      </c>
      <c r="K1245" t="str">
        <f t="shared" si="37"/>
        <v>Overweight</v>
      </c>
      <c r="L1245" t="str">
        <f t="shared" si="38"/>
        <v>Normal</v>
      </c>
      <c r="M1245" t="s">
        <v>10507</v>
      </c>
    </row>
    <row r="1246" spans="1:13" x14ac:dyDescent="0.25">
      <c r="A1246" t="s">
        <v>1126</v>
      </c>
      <c r="B1246">
        <v>29.545000000000002</v>
      </c>
      <c r="C1246">
        <v>8.41</v>
      </c>
      <c r="D1246" t="s">
        <v>2382</v>
      </c>
      <c r="E1246" t="s">
        <v>2380</v>
      </c>
      <c r="F1246" t="s">
        <v>2380</v>
      </c>
      <c r="G1246">
        <v>1</v>
      </c>
      <c r="H1246">
        <v>1</v>
      </c>
      <c r="I1246" t="s">
        <v>2380</v>
      </c>
      <c r="J1246" t="s">
        <v>2380</v>
      </c>
      <c r="K1246" t="str">
        <f t="shared" si="37"/>
        <v>Overweight</v>
      </c>
      <c r="L1246" t="str">
        <f t="shared" si="38"/>
        <v>Diabetes</v>
      </c>
      <c r="M1246" t="s">
        <v>10506</v>
      </c>
    </row>
    <row r="1247" spans="1:13" x14ac:dyDescent="0.25">
      <c r="A1247" t="s">
        <v>1125</v>
      </c>
      <c r="B1247">
        <v>23.25</v>
      </c>
      <c r="C1247">
        <v>11.96</v>
      </c>
      <c r="D1247" t="s">
        <v>2382</v>
      </c>
      <c r="E1247" t="s">
        <v>2380</v>
      </c>
      <c r="F1247" t="s">
        <v>2380</v>
      </c>
      <c r="G1247" t="s">
        <v>2381</v>
      </c>
      <c r="H1247">
        <v>0</v>
      </c>
      <c r="I1247" t="s">
        <v>2380</v>
      </c>
      <c r="J1247" t="s">
        <v>2380</v>
      </c>
      <c r="K1247" t="str">
        <f t="shared" si="37"/>
        <v>Healthy Weight</v>
      </c>
      <c r="L1247" t="str">
        <f t="shared" si="38"/>
        <v>Diabetes</v>
      </c>
      <c r="M1247" t="s">
        <v>10506</v>
      </c>
    </row>
    <row r="1248" spans="1:13" x14ac:dyDescent="0.25">
      <c r="A1248" t="s">
        <v>1124</v>
      </c>
      <c r="B1248">
        <v>43.95</v>
      </c>
      <c r="C1248">
        <v>5.17</v>
      </c>
      <c r="D1248" t="s">
        <v>2382</v>
      </c>
      <c r="E1248" t="s">
        <v>2380</v>
      </c>
      <c r="F1248" t="s">
        <v>2383</v>
      </c>
      <c r="G1248">
        <v>1</v>
      </c>
      <c r="H1248">
        <v>1</v>
      </c>
      <c r="I1248" t="s">
        <v>2380</v>
      </c>
      <c r="J1248" t="s">
        <v>2380</v>
      </c>
      <c r="K1248" t="str">
        <f t="shared" si="37"/>
        <v>Obesity</v>
      </c>
      <c r="L1248" t="str">
        <f t="shared" si="38"/>
        <v>Normal</v>
      </c>
      <c r="M1248" t="s">
        <v>10507</v>
      </c>
    </row>
    <row r="1249" spans="1:13" x14ac:dyDescent="0.25">
      <c r="A1249" t="s">
        <v>1123</v>
      </c>
      <c r="B1249">
        <v>21.85</v>
      </c>
      <c r="C1249">
        <v>8.76</v>
      </c>
      <c r="D1249" t="s">
        <v>2380</v>
      </c>
      <c r="E1249" t="s">
        <v>2380</v>
      </c>
      <c r="F1249" t="s">
        <v>2380</v>
      </c>
      <c r="G1249" t="s">
        <v>2381</v>
      </c>
      <c r="H1249">
        <v>0</v>
      </c>
      <c r="I1249" t="s">
        <v>2380</v>
      </c>
      <c r="J1249" t="s">
        <v>2380</v>
      </c>
      <c r="K1249" t="str">
        <f t="shared" si="37"/>
        <v>Healthy Weight</v>
      </c>
      <c r="L1249" t="str">
        <f t="shared" si="38"/>
        <v>Diabetes</v>
      </c>
      <c r="M1249" t="s">
        <v>10506</v>
      </c>
    </row>
    <row r="1250" spans="1:13" x14ac:dyDescent="0.25">
      <c r="A1250" t="s">
        <v>1122</v>
      </c>
      <c r="B1250">
        <v>25.73</v>
      </c>
      <c r="C1250">
        <v>7.99</v>
      </c>
      <c r="D1250" t="s">
        <v>2380</v>
      </c>
      <c r="E1250" t="s">
        <v>2380</v>
      </c>
      <c r="F1250" t="s">
        <v>2380</v>
      </c>
      <c r="G1250">
        <v>2</v>
      </c>
      <c r="H1250">
        <v>2</v>
      </c>
      <c r="I1250" t="s">
        <v>2380</v>
      </c>
      <c r="J1250" t="s">
        <v>2380</v>
      </c>
      <c r="K1250" t="str">
        <f t="shared" si="37"/>
        <v>Overweight</v>
      </c>
      <c r="L1250" t="str">
        <f t="shared" si="38"/>
        <v>Diabetes</v>
      </c>
      <c r="M1250" t="s">
        <v>10506</v>
      </c>
    </row>
    <row r="1251" spans="1:13" x14ac:dyDescent="0.25">
      <c r="A1251" t="s">
        <v>1121</v>
      </c>
      <c r="B1251">
        <v>32.229999999999997</v>
      </c>
      <c r="C1251">
        <v>8.59</v>
      </c>
      <c r="D1251" t="s">
        <v>2380</v>
      </c>
      <c r="E1251" t="s">
        <v>2380</v>
      </c>
      <c r="F1251" t="s">
        <v>2380</v>
      </c>
      <c r="G1251" t="s">
        <v>2381</v>
      </c>
      <c r="H1251">
        <v>0</v>
      </c>
      <c r="I1251" t="s">
        <v>2380</v>
      </c>
      <c r="J1251" t="s">
        <v>2380</v>
      </c>
      <c r="K1251" t="str">
        <f t="shared" si="37"/>
        <v>Obesity</v>
      </c>
      <c r="L1251" t="str">
        <f t="shared" si="38"/>
        <v>Diabetes</v>
      </c>
      <c r="M1251" t="s">
        <v>10506</v>
      </c>
    </row>
    <row r="1252" spans="1:13" x14ac:dyDescent="0.25">
      <c r="A1252" t="s">
        <v>1120</v>
      </c>
      <c r="B1252">
        <v>32.204999999999998</v>
      </c>
      <c r="C1252">
        <v>6.14</v>
      </c>
      <c r="D1252" t="s">
        <v>2380</v>
      </c>
      <c r="E1252" t="s">
        <v>2380</v>
      </c>
      <c r="F1252" t="s">
        <v>2380</v>
      </c>
      <c r="G1252">
        <v>2</v>
      </c>
      <c r="H1252">
        <v>2</v>
      </c>
      <c r="I1252" t="s">
        <v>2380</v>
      </c>
      <c r="J1252" t="s">
        <v>2380</v>
      </c>
      <c r="K1252" t="str">
        <f t="shared" si="37"/>
        <v>Obesity</v>
      </c>
      <c r="L1252" t="str">
        <f t="shared" si="38"/>
        <v>Prediabetes</v>
      </c>
      <c r="M1252" t="s">
        <v>10508</v>
      </c>
    </row>
    <row r="1253" spans="1:13" x14ac:dyDescent="0.25">
      <c r="A1253" t="s">
        <v>1119</v>
      </c>
      <c r="B1253">
        <v>26.41</v>
      </c>
      <c r="C1253">
        <v>4.08</v>
      </c>
      <c r="D1253" t="s">
        <v>2380</v>
      </c>
      <c r="E1253" t="s">
        <v>2380</v>
      </c>
      <c r="F1253" t="s">
        <v>2380</v>
      </c>
      <c r="G1253">
        <v>2</v>
      </c>
      <c r="H1253">
        <v>2</v>
      </c>
      <c r="I1253" t="s">
        <v>2380</v>
      </c>
      <c r="J1253" t="s">
        <v>2380</v>
      </c>
      <c r="K1253" t="str">
        <f t="shared" si="37"/>
        <v>Overweight</v>
      </c>
      <c r="L1253" t="str">
        <f t="shared" si="38"/>
        <v>Normal</v>
      </c>
      <c r="M1253" t="s">
        <v>10507</v>
      </c>
    </row>
    <row r="1254" spans="1:13" x14ac:dyDescent="0.25">
      <c r="A1254" t="s">
        <v>1118</v>
      </c>
      <c r="B1254">
        <v>30.2</v>
      </c>
      <c r="C1254">
        <v>6.25</v>
      </c>
      <c r="D1254" t="s">
        <v>2382</v>
      </c>
      <c r="E1254" t="s">
        <v>2380</v>
      </c>
      <c r="F1254" t="s">
        <v>2380</v>
      </c>
      <c r="G1254" t="s">
        <v>2381</v>
      </c>
      <c r="H1254">
        <v>0</v>
      </c>
      <c r="I1254" t="s">
        <v>2380</v>
      </c>
      <c r="J1254" t="s">
        <v>2380</v>
      </c>
      <c r="K1254" t="str">
        <f t="shared" si="37"/>
        <v>Obesity</v>
      </c>
      <c r="L1254" t="str">
        <f t="shared" si="38"/>
        <v>Prediabetes</v>
      </c>
      <c r="M1254" t="s">
        <v>10508</v>
      </c>
    </row>
    <row r="1255" spans="1:13" x14ac:dyDescent="0.25">
      <c r="A1255" t="s">
        <v>1117</v>
      </c>
      <c r="B1255">
        <v>31.26</v>
      </c>
      <c r="C1255">
        <v>5.94</v>
      </c>
      <c r="D1255" t="s">
        <v>2382</v>
      </c>
      <c r="E1255" t="s">
        <v>2380</v>
      </c>
      <c r="F1255" t="s">
        <v>2380</v>
      </c>
      <c r="G1255">
        <v>1</v>
      </c>
      <c r="H1255">
        <v>1</v>
      </c>
      <c r="I1255" t="s">
        <v>2380</v>
      </c>
      <c r="J1255" t="s">
        <v>2380</v>
      </c>
      <c r="K1255" t="str">
        <f t="shared" si="37"/>
        <v>Obesity</v>
      </c>
      <c r="L1255" t="str">
        <f t="shared" si="38"/>
        <v>Prediabetes</v>
      </c>
      <c r="M1255" t="s">
        <v>10508</v>
      </c>
    </row>
    <row r="1256" spans="1:13" x14ac:dyDescent="0.25">
      <c r="A1256" t="s">
        <v>1116</v>
      </c>
      <c r="B1256">
        <v>33.725000000000001</v>
      </c>
      <c r="C1256">
        <v>6.45</v>
      </c>
      <c r="D1256" t="s">
        <v>2382</v>
      </c>
      <c r="E1256" t="s">
        <v>2380</v>
      </c>
      <c r="F1256" t="s">
        <v>2380</v>
      </c>
      <c r="G1256" t="s">
        <v>2381</v>
      </c>
      <c r="H1256">
        <v>0</v>
      </c>
      <c r="I1256" t="s">
        <v>2380</v>
      </c>
      <c r="J1256" t="s">
        <v>2380</v>
      </c>
      <c r="K1256" t="str">
        <f t="shared" si="37"/>
        <v>Obesity</v>
      </c>
      <c r="L1256" t="str">
        <f t="shared" si="38"/>
        <v>Diabetes</v>
      </c>
      <c r="M1256" t="s">
        <v>10506</v>
      </c>
    </row>
    <row r="1257" spans="1:13" x14ac:dyDescent="0.25">
      <c r="A1257" t="s">
        <v>1115</v>
      </c>
      <c r="B1257">
        <v>28.9</v>
      </c>
      <c r="C1257">
        <v>5.74</v>
      </c>
      <c r="D1257" t="s">
        <v>2382</v>
      </c>
      <c r="E1257" t="s">
        <v>2380</v>
      </c>
      <c r="F1257" t="s">
        <v>2380</v>
      </c>
      <c r="G1257" t="s">
        <v>2381</v>
      </c>
      <c r="H1257">
        <v>0</v>
      </c>
      <c r="I1257" t="s">
        <v>2380</v>
      </c>
      <c r="J1257" t="s">
        <v>2380</v>
      </c>
      <c r="K1257" t="str">
        <f t="shared" si="37"/>
        <v>Overweight</v>
      </c>
      <c r="L1257" t="str">
        <f t="shared" si="38"/>
        <v>Prediabetes</v>
      </c>
      <c r="M1257" t="s">
        <v>10508</v>
      </c>
    </row>
    <row r="1258" spans="1:13" x14ac:dyDescent="0.25">
      <c r="A1258" t="s">
        <v>1114</v>
      </c>
      <c r="B1258">
        <v>45.69</v>
      </c>
      <c r="C1258">
        <v>4.43</v>
      </c>
      <c r="D1258" t="s">
        <v>2382</v>
      </c>
      <c r="E1258" t="s">
        <v>2380</v>
      </c>
      <c r="F1258" t="s">
        <v>2380</v>
      </c>
      <c r="G1258" t="s">
        <v>2381</v>
      </c>
      <c r="H1258">
        <v>0</v>
      </c>
      <c r="I1258" t="s">
        <v>2380</v>
      </c>
      <c r="J1258" t="s">
        <v>2380</v>
      </c>
      <c r="K1258" t="str">
        <f t="shared" si="37"/>
        <v>Obesity</v>
      </c>
      <c r="L1258" t="str">
        <f t="shared" si="38"/>
        <v>Normal</v>
      </c>
      <c r="M1258" t="s">
        <v>10507</v>
      </c>
    </row>
    <row r="1259" spans="1:13" x14ac:dyDescent="0.25">
      <c r="A1259" t="s">
        <v>1113</v>
      </c>
      <c r="B1259">
        <v>21.03</v>
      </c>
      <c r="C1259">
        <v>6.5</v>
      </c>
      <c r="D1259" t="s">
        <v>2380</v>
      </c>
      <c r="E1259" t="s">
        <v>2380</v>
      </c>
      <c r="F1259" t="s">
        <v>2380</v>
      </c>
      <c r="G1259" t="s">
        <v>2381</v>
      </c>
      <c r="H1259">
        <v>0</v>
      </c>
      <c r="I1259" t="s">
        <v>2380</v>
      </c>
      <c r="J1259" t="s">
        <v>2380</v>
      </c>
      <c r="K1259" t="str">
        <f t="shared" si="37"/>
        <v>Healthy Weight</v>
      </c>
      <c r="L1259" t="str">
        <f t="shared" si="38"/>
        <v>Diabetes</v>
      </c>
      <c r="M1259" t="s">
        <v>10506</v>
      </c>
    </row>
    <row r="1260" spans="1:13" x14ac:dyDescent="0.25">
      <c r="A1260" t="s">
        <v>1112</v>
      </c>
      <c r="B1260">
        <v>37</v>
      </c>
      <c r="C1260">
        <v>8.75</v>
      </c>
      <c r="D1260" t="s">
        <v>2380</v>
      </c>
      <c r="E1260" t="s">
        <v>2380</v>
      </c>
      <c r="F1260" t="s">
        <v>2380</v>
      </c>
      <c r="G1260" t="s">
        <v>2381</v>
      </c>
      <c r="H1260">
        <v>0</v>
      </c>
      <c r="I1260" t="s">
        <v>2380</v>
      </c>
      <c r="J1260" t="s">
        <v>2380</v>
      </c>
      <c r="K1260" t="str">
        <f t="shared" si="37"/>
        <v>Obesity</v>
      </c>
      <c r="L1260" t="str">
        <f t="shared" si="38"/>
        <v>Diabetes</v>
      </c>
      <c r="M1260" t="s">
        <v>10506</v>
      </c>
    </row>
    <row r="1261" spans="1:13" x14ac:dyDescent="0.25">
      <c r="A1261" t="s">
        <v>1111</v>
      </c>
      <c r="B1261">
        <v>25.4</v>
      </c>
      <c r="C1261">
        <v>11.96</v>
      </c>
      <c r="D1261" t="s">
        <v>2380</v>
      </c>
      <c r="E1261" t="s">
        <v>2380</v>
      </c>
      <c r="F1261" t="s">
        <v>2380</v>
      </c>
      <c r="G1261" t="s">
        <v>2381</v>
      </c>
      <c r="H1261">
        <v>0</v>
      </c>
      <c r="I1261" t="s">
        <v>2380</v>
      </c>
      <c r="J1261" t="s">
        <v>2380</v>
      </c>
      <c r="K1261" t="str">
        <f t="shared" si="37"/>
        <v>Overweight</v>
      </c>
      <c r="L1261" t="str">
        <f t="shared" si="38"/>
        <v>Diabetes</v>
      </c>
      <c r="M1261" t="s">
        <v>10506</v>
      </c>
    </row>
    <row r="1262" spans="1:13" x14ac:dyDescent="0.25">
      <c r="A1262" t="s">
        <v>1110</v>
      </c>
      <c r="B1262">
        <v>32.299999999999997</v>
      </c>
      <c r="C1262">
        <v>10.54</v>
      </c>
      <c r="D1262" t="s">
        <v>2380</v>
      </c>
      <c r="E1262" t="s">
        <v>2380</v>
      </c>
      <c r="F1262" t="s">
        <v>2380</v>
      </c>
      <c r="G1262" t="s">
        <v>2381</v>
      </c>
      <c r="H1262">
        <v>0</v>
      </c>
      <c r="I1262" t="s">
        <v>2380</v>
      </c>
      <c r="J1262" t="s">
        <v>2380</v>
      </c>
      <c r="K1262" t="str">
        <f t="shared" si="37"/>
        <v>Obesity</v>
      </c>
      <c r="L1262" t="str">
        <f t="shared" si="38"/>
        <v>Diabetes</v>
      </c>
      <c r="M1262" t="s">
        <v>10506</v>
      </c>
    </row>
    <row r="1263" spans="1:13" x14ac:dyDescent="0.25">
      <c r="A1263" t="s">
        <v>1109</v>
      </c>
      <c r="B1263">
        <v>23.94</v>
      </c>
      <c r="C1263">
        <v>4.54</v>
      </c>
      <c r="D1263" t="s">
        <v>2382</v>
      </c>
      <c r="E1263" t="s">
        <v>2380</v>
      </c>
      <c r="F1263" t="s">
        <v>2383</v>
      </c>
      <c r="G1263">
        <v>1</v>
      </c>
      <c r="H1263">
        <v>1</v>
      </c>
      <c r="I1263" t="s">
        <v>2380</v>
      </c>
      <c r="J1263" t="s">
        <v>2380</v>
      </c>
      <c r="K1263" t="str">
        <f t="shared" si="37"/>
        <v>Healthy Weight</v>
      </c>
      <c r="L1263" t="str">
        <f t="shared" si="38"/>
        <v>Normal</v>
      </c>
      <c r="M1263" t="s">
        <v>10507</v>
      </c>
    </row>
    <row r="1264" spans="1:13" x14ac:dyDescent="0.25">
      <c r="A1264" t="s">
        <v>1108</v>
      </c>
      <c r="B1264">
        <v>46.4</v>
      </c>
      <c r="C1264">
        <v>5.71</v>
      </c>
      <c r="D1264" t="s">
        <v>2380</v>
      </c>
      <c r="E1264" t="s">
        <v>2380</v>
      </c>
      <c r="F1264" t="s">
        <v>2380</v>
      </c>
      <c r="G1264" t="s">
        <v>2381</v>
      </c>
      <c r="H1264">
        <v>0</v>
      </c>
      <c r="I1264" t="s">
        <v>2380</v>
      </c>
      <c r="J1264" t="s">
        <v>2380</v>
      </c>
      <c r="K1264" t="str">
        <f t="shared" si="37"/>
        <v>Obesity</v>
      </c>
      <c r="L1264" t="str">
        <f t="shared" si="38"/>
        <v>Prediabetes</v>
      </c>
      <c r="M1264" t="s">
        <v>10508</v>
      </c>
    </row>
    <row r="1265" spans="1:13" x14ac:dyDescent="0.25">
      <c r="A1265" t="s">
        <v>1107</v>
      </c>
      <c r="B1265">
        <v>40.375</v>
      </c>
      <c r="C1265">
        <v>6.25</v>
      </c>
      <c r="D1265" t="s">
        <v>2382</v>
      </c>
      <c r="E1265" t="s">
        <v>2380</v>
      </c>
      <c r="F1265" t="s">
        <v>2380</v>
      </c>
      <c r="G1265" t="s">
        <v>2381</v>
      </c>
      <c r="H1265">
        <v>0</v>
      </c>
      <c r="I1265" t="s">
        <v>2380</v>
      </c>
      <c r="J1265" t="s">
        <v>2380</v>
      </c>
      <c r="K1265" t="str">
        <f t="shared" si="37"/>
        <v>Obesity</v>
      </c>
      <c r="L1265" t="str">
        <f t="shared" si="38"/>
        <v>Prediabetes</v>
      </c>
      <c r="M1265" t="s">
        <v>10508</v>
      </c>
    </row>
    <row r="1266" spans="1:13" x14ac:dyDescent="0.25">
      <c r="A1266" t="s">
        <v>1106</v>
      </c>
      <c r="B1266">
        <v>28.7</v>
      </c>
      <c r="C1266">
        <v>9.4700000000000006</v>
      </c>
      <c r="D1266" t="s">
        <v>2380</v>
      </c>
      <c r="E1266" t="s">
        <v>2380</v>
      </c>
      <c r="F1266" t="s">
        <v>2380</v>
      </c>
      <c r="G1266">
        <v>2</v>
      </c>
      <c r="H1266">
        <v>2</v>
      </c>
      <c r="I1266" t="s">
        <v>2380</v>
      </c>
      <c r="J1266" t="s">
        <v>2380</v>
      </c>
      <c r="K1266" t="str">
        <f t="shared" si="37"/>
        <v>Overweight</v>
      </c>
      <c r="L1266" t="str">
        <f t="shared" si="38"/>
        <v>Diabetes</v>
      </c>
      <c r="M1266" t="s">
        <v>10506</v>
      </c>
    </row>
    <row r="1267" spans="1:13" x14ac:dyDescent="0.25">
      <c r="A1267" t="s">
        <v>1105</v>
      </c>
      <c r="B1267">
        <v>26.63</v>
      </c>
      <c r="C1267">
        <v>5.7</v>
      </c>
      <c r="D1267" t="s">
        <v>2380</v>
      </c>
      <c r="E1267" t="s">
        <v>2380</v>
      </c>
      <c r="F1267" t="s">
        <v>2380</v>
      </c>
      <c r="G1267" t="s">
        <v>2381</v>
      </c>
      <c r="H1267">
        <v>0</v>
      </c>
      <c r="I1267" t="s">
        <v>2380</v>
      </c>
      <c r="J1267" t="s">
        <v>2380</v>
      </c>
      <c r="K1267" t="str">
        <f t="shared" si="37"/>
        <v>Overweight</v>
      </c>
      <c r="L1267" t="str">
        <f t="shared" si="38"/>
        <v>Prediabetes</v>
      </c>
      <c r="M1267" t="s">
        <v>10508</v>
      </c>
    </row>
    <row r="1268" spans="1:13" x14ac:dyDescent="0.25">
      <c r="A1268" t="s">
        <v>1104</v>
      </c>
      <c r="B1268">
        <v>22.515000000000001</v>
      </c>
      <c r="C1268">
        <v>11.18</v>
      </c>
      <c r="D1268" t="s">
        <v>2380</v>
      </c>
      <c r="E1268" t="s">
        <v>2380</v>
      </c>
      <c r="F1268" t="s">
        <v>2380</v>
      </c>
      <c r="G1268">
        <v>2</v>
      </c>
      <c r="H1268">
        <v>2</v>
      </c>
      <c r="I1268" t="s">
        <v>2380</v>
      </c>
      <c r="J1268" t="s">
        <v>2380</v>
      </c>
      <c r="K1268" t="str">
        <f t="shared" si="37"/>
        <v>Healthy Weight</v>
      </c>
      <c r="L1268" t="str">
        <f t="shared" si="38"/>
        <v>Diabetes</v>
      </c>
      <c r="M1268" t="s">
        <v>10506</v>
      </c>
    </row>
    <row r="1269" spans="1:13" x14ac:dyDescent="0.25">
      <c r="A1269" t="s">
        <v>1103</v>
      </c>
      <c r="B1269">
        <v>36.575000000000003</v>
      </c>
      <c r="C1269">
        <v>10.98</v>
      </c>
      <c r="D1269" t="s">
        <v>2380</v>
      </c>
      <c r="E1269" t="s">
        <v>2380</v>
      </c>
      <c r="F1269" t="s">
        <v>2380</v>
      </c>
      <c r="G1269" t="s">
        <v>2381</v>
      </c>
      <c r="H1269">
        <v>0</v>
      </c>
      <c r="I1269" t="s">
        <v>2380</v>
      </c>
      <c r="J1269" t="s">
        <v>2380</v>
      </c>
      <c r="K1269" t="str">
        <f t="shared" si="37"/>
        <v>Obesity</v>
      </c>
      <c r="L1269" t="str">
        <f t="shared" si="38"/>
        <v>Diabetes</v>
      </c>
      <c r="M1269" t="s">
        <v>10506</v>
      </c>
    </row>
    <row r="1270" spans="1:13" x14ac:dyDescent="0.25">
      <c r="A1270" t="s">
        <v>1102</v>
      </c>
      <c r="B1270">
        <v>23.66</v>
      </c>
      <c r="C1270">
        <v>5.1100000000000003</v>
      </c>
      <c r="D1270" t="s">
        <v>2382</v>
      </c>
      <c r="E1270" t="s">
        <v>2380</v>
      </c>
      <c r="F1270" t="s">
        <v>2383</v>
      </c>
      <c r="G1270">
        <v>1</v>
      </c>
      <c r="H1270">
        <v>1</v>
      </c>
      <c r="I1270" t="s">
        <v>2380</v>
      </c>
      <c r="J1270" t="s">
        <v>2380</v>
      </c>
      <c r="K1270" t="str">
        <f t="shared" si="37"/>
        <v>Healthy Weight</v>
      </c>
      <c r="L1270" t="str">
        <f t="shared" si="38"/>
        <v>Normal</v>
      </c>
      <c r="M1270" t="s">
        <v>10507</v>
      </c>
    </row>
    <row r="1271" spans="1:13" x14ac:dyDescent="0.25">
      <c r="A1271" t="s">
        <v>1101</v>
      </c>
      <c r="B1271">
        <v>18.62</v>
      </c>
      <c r="C1271">
        <v>10.24</v>
      </c>
      <c r="D1271" t="s">
        <v>2380</v>
      </c>
      <c r="E1271" t="s">
        <v>2380</v>
      </c>
      <c r="F1271" t="s">
        <v>2380</v>
      </c>
      <c r="G1271" t="s">
        <v>2381</v>
      </c>
      <c r="H1271">
        <v>0</v>
      </c>
      <c r="I1271" t="s">
        <v>2380</v>
      </c>
      <c r="J1271" t="s">
        <v>2380</v>
      </c>
      <c r="K1271" t="str">
        <f t="shared" si="37"/>
        <v>Healthy Weight</v>
      </c>
      <c r="L1271" t="str">
        <f t="shared" si="38"/>
        <v>Diabetes</v>
      </c>
      <c r="M1271" t="s">
        <v>10506</v>
      </c>
    </row>
    <row r="1272" spans="1:13" x14ac:dyDescent="0.25">
      <c r="A1272" t="s">
        <v>1100</v>
      </c>
      <c r="B1272">
        <v>19.190000000000001</v>
      </c>
      <c r="C1272">
        <v>7.71</v>
      </c>
      <c r="D1272" t="s">
        <v>2382</v>
      </c>
      <c r="E1272" t="s">
        <v>2380</v>
      </c>
      <c r="F1272" t="s">
        <v>2380</v>
      </c>
      <c r="G1272">
        <v>1</v>
      </c>
      <c r="H1272">
        <v>1</v>
      </c>
      <c r="I1272" t="s">
        <v>2380</v>
      </c>
      <c r="J1272" t="s">
        <v>2380</v>
      </c>
      <c r="K1272" t="str">
        <f t="shared" si="37"/>
        <v>Healthy Weight</v>
      </c>
      <c r="L1272" t="str">
        <f t="shared" si="38"/>
        <v>Diabetes</v>
      </c>
      <c r="M1272" t="s">
        <v>10506</v>
      </c>
    </row>
    <row r="1273" spans="1:13" x14ac:dyDescent="0.25">
      <c r="A1273" t="s">
        <v>1099</v>
      </c>
      <c r="B1273">
        <v>27.5</v>
      </c>
      <c r="C1273">
        <v>6.03</v>
      </c>
      <c r="D1273" t="s">
        <v>2380</v>
      </c>
      <c r="E1273" t="s">
        <v>2380</v>
      </c>
      <c r="F1273" t="s">
        <v>2380</v>
      </c>
      <c r="G1273" t="s">
        <v>2381</v>
      </c>
      <c r="H1273">
        <v>0</v>
      </c>
      <c r="I1273" t="s">
        <v>2380</v>
      </c>
      <c r="J1273" t="s">
        <v>2380</v>
      </c>
      <c r="K1273" t="str">
        <f t="shared" si="37"/>
        <v>Overweight</v>
      </c>
      <c r="L1273" t="str">
        <f t="shared" si="38"/>
        <v>Prediabetes</v>
      </c>
      <c r="M1273" t="s">
        <v>10508</v>
      </c>
    </row>
    <row r="1274" spans="1:13" x14ac:dyDescent="0.25">
      <c r="A1274" t="s">
        <v>1098</v>
      </c>
      <c r="B1274">
        <v>27.36</v>
      </c>
      <c r="C1274">
        <v>5.96</v>
      </c>
      <c r="D1274" t="s">
        <v>2380</v>
      </c>
      <c r="E1274" t="s">
        <v>2380</v>
      </c>
      <c r="F1274" t="s">
        <v>2383</v>
      </c>
      <c r="G1274">
        <v>1</v>
      </c>
      <c r="H1274">
        <v>1</v>
      </c>
      <c r="I1274" t="s">
        <v>2380</v>
      </c>
      <c r="J1274" t="s">
        <v>2380</v>
      </c>
      <c r="K1274" t="str">
        <f t="shared" si="37"/>
        <v>Overweight</v>
      </c>
      <c r="L1274" t="str">
        <f t="shared" si="38"/>
        <v>Prediabetes</v>
      </c>
      <c r="M1274" t="s">
        <v>10508</v>
      </c>
    </row>
    <row r="1275" spans="1:13" x14ac:dyDescent="0.25">
      <c r="A1275" t="s">
        <v>1097</v>
      </c>
      <c r="B1275">
        <v>20.350000000000001</v>
      </c>
      <c r="C1275">
        <v>4.16</v>
      </c>
      <c r="D1275" t="s">
        <v>2380</v>
      </c>
      <c r="E1275" t="s">
        <v>2380</v>
      </c>
      <c r="F1275" t="s">
        <v>2380</v>
      </c>
      <c r="G1275" t="s">
        <v>2381</v>
      </c>
      <c r="H1275">
        <v>0</v>
      </c>
      <c r="I1275" t="s">
        <v>2380</v>
      </c>
      <c r="J1275" t="s">
        <v>2380</v>
      </c>
      <c r="K1275" t="str">
        <f t="shared" si="37"/>
        <v>Healthy Weight</v>
      </c>
      <c r="L1275" t="str">
        <f t="shared" si="38"/>
        <v>Normal</v>
      </c>
      <c r="M1275" t="s">
        <v>10507</v>
      </c>
    </row>
    <row r="1276" spans="1:13" x14ac:dyDescent="0.25">
      <c r="A1276" t="s">
        <v>1096</v>
      </c>
      <c r="B1276">
        <v>24.035</v>
      </c>
      <c r="C1276">
        <v>6.11</v>
      </c>
      <c r="D1276" t="s">
        <v>2380</v>
      </c>
      <c r="E1276" t="s">
        <v>2380</v>
      </c>
      <c r="F1276" t="s">
        <v>2380</v>
      </c>
      <c r="G1276" t="s">
        <v>2381</v>
      </c>
      <c r="H1276">
        <v>0</v>
      </c>
      <c r="I1276" t="s">
        <v>2380</v>
      </c>
      <c r="J1276" t="s">
        <v>2380</v>
      </c>
      <c r="K1276" t="str">
        <f t="shared" si="37"/>
        <v>Healthy Weight</v>
      </c>
      <c r="L1276" t="str">
        <f t="shared" si="38"/>
        <v>Prediabetes</v>
      </c>
      <c r="M1276" t="s">
        <v>10508</v>
      </c>
    </row>
    <row r="1277" spans="1:13" x14ac:dyDescent="0.25">
      <c r="A1277" t="s">
        <v>1095</v>
      </c>
      <c r="B1277">
        <v>23.56</v>
      </c>
      <c r="C1277">
        <v>5.97</v>
      </c>
      <c r="D1277" t="s">
        <v>2380</v>
      </c>
      <c r="E1277" t="s">
        <v>2380</v>
      </c>
      <c r="F1277" t="s">
        <v>2380</v>
      </c>
      <c r="G1277" t="s">
        <v>2381</v>
      </c>
      <c r="H1277">
        <v>0</v>
      </c>
      <c r="I1277" t="s">
        <v>2380</v>
      </c>
      <c r="J1277" t="s">
        <v>2380</v>
      </c>
      <c r="K1277" t="str">
        <f t="shared" si="37"/>
        <v>Healthy Weight</v>
      </c>
      <c r="L1277" t="str">
        <f t="shared" si="38"/>
        <v>Prediabetes</v>
      </c>
      <c r="M1277" t="s">
        <v>10508</v>
      </c>
    </row>
    <row r="1278" spans="1:13" x14ac:dyDescent="0.25">
      <c r="A1278" t="s">
        <v>1094</v>
      </c>
      <c r="B1278">
        <v>27.17</v>
      </c>
      <c r="C1278">
        <v>10.81</v>
      </c>
      <c r="D1278" t="s">
        <v>2380</v>
      </c>
      <c r="E1278" t="s">
        <v>2380</v>
      </c>
      <c r="F1278" t="s">
        <v>2380</v>
      </c>
      <c r="G1278">
        <v>2</v>
      </c>
      <c r="H1278">
        <v>2</v>
      </c>
      <c r="I1278" t="s">
        <v>2380</v>
      </c>
      <c r="J1278" t="s">
        <v>2380</v>
      </c>
      <c r="K1278" t="str">
        <f t="shared" si="37"/>
        <v>Overweight</v>
      </c>
      <c r="L1278" t="str">
        <f t="shared" si="38"/>
        <v>Diabetes</v>
      </c>
      <c r="M1278" t="s">
        <v>10506</v>
      </c>
    </row>
    <row r="1279" spans="1:13" x14ac:dyDescent="0.25">
      <c r="A1279" t="s">
        <v>1093</v>
      </c>
      <c r="B1279">
        <v>34.32</v>
      </c>
      <c r="C1279">
        <v>5.7</v>
      </c>
      <c r="D1279" t="s">
        <v>2382</v>
      </c>
      <c r="E1279" t="s">
        <v>2380</v>
      </c>
      <c r="F1279" t="s">
        <v>2383</v>
      </c>
      <c r="G1279">
        <v>1</v>
      </c>
      <c r="H1279">
        <v>1</v>
      </c>
      <c r="I1279" t="s">
        <v>2380</v>
      </c>
      <c r="J1279" t="s">
        <v>2380</v>
      </c>
      <c r="K1279" t="str">
        <f t="shared" si="37"/>
        <v>Obesity</v>
      </c>
      <c r="L1279" t="str">
        <f t="shared" si="38"/>
        <v>Prediabetes</v>
      </c>
      <c r="M1279" t="s">
        <v>10508</v>
      </c>
    </row>
    <row r="1280" spans="1:13" x14ac:dyDescent="0.25">
      <c r="A1280" t="s">
        <v>1092</v>
      </c>
      <c r="B1280">
        <v>23.87</v>
      </c>
      <c r="C1280">
        <v>4.7699999999999996</v>
      </c>
      <c r="D1280" t="s">
        <v>2382</v>
      </c>
      <c r="E1280" t="s">
        <v>2380</v>
      </c>
      <c r="F1280" t="s">
        <v>2383</v>
      </c>
      <c r="G1280">
        <v>1</v>
      </c>
      <c r="H1280">
        <v>1</v>
      </c>
      <c r="I1280" t="s">
        <v>2380</v>
      </c>
      <c r="J1280" t="s">
        <v>2380</v>
      </c>
      <c r="K1280" t="str">
        <f t="shared" si="37"/>
        <v>Healthy Weight</v>
      </c>
      <c r="L1280" t="str">
        <f t="shared" si="38"/>
        <v>Normal</v>
      </c>
      <c r="M1280" t="s">
        <v>10507</v>
      </c>
    </row>
    <row r="1281" spans="1:13" x14ac:dyDescent="0.25">
      <c r="A1281" t="s">
        <v>1091</v>
      </c>
      <c r="B1281">
        <v>30.15</v>
      </c>
      <c r="C1281">
        <v>4.25</v>
      </c>
      <c r="D1281" t="s">
        <v>2380</v>
      </c>
      <c r="E1281" t="s">
        <v>2380</v>
      </c>
      <c r="F1281" t="s">
        <v>2380</v>
      </c>
      <c r="G1281">
        <v>1</v>
      </c>
      <c r="H1281">
        <v>1</v>
      </c>
      <c r="I1281" t="s">
        <v>2380</v>
      </c>
      <c r="J1281" t="s">
        <v>2380</v>
      </c>
      <c r="K1281" t="str">
        <f t="shared" si="37"/>
        <v>Obesity</v>
      </c>
      <c r="L1281" t="str">
        <f t="shared" si="38"/>
        <v>Normal</v>
      </c>
      <c r="M1281" t="s">
        <v>10507</v>
      </c>
    </row>
    <row r="1282" spans="1:13" x14ac:dyDescent="0.25">
      <c r="A1282" t="s">
        <v>1090</v>
      </c>
      <c r="B1282">
        <v>26.36</v>
      </c>
      <c r="C1282">
        <v>5.52</v>
      </c>
      <c r="D1282" t="s">
        <v>2380</v>
      </c>
      <c r="E1282" t="s">
        <v>2380</v>
      </c>
      <c r="F1282" t="s">
        <v>2380</v>
      </c>
      <c r="G1282" t="s">
        <v>2381</v>
      </c>
      <c r="H1282">
        <v>0</v>
      </c>
      <c r="I1282" t="s">
        <v>2380</v>
      </c>
      <c r="J1282" t="s">
        <v>2380</v>
      </c>
      <c r="K1282" t="str">
        <f t="shared" si="37"/>
        <v>Overweight</v>
      </c>
      <c r="L1282" t="str">
        <f t="shared" si="38"/>
        <v>Normal</v>
      </c>
      <c r="M1282" t="s">
        <v>10507</v>
      </c>
    </row>
    <row r="1283" spans="1:13" x14ac:dyDescent="0.25">
      <c r="A1283" t="s">
        <v>1089</v>
      </c>
      <c r="B1283">
        <v>45.32</v>
      </c>
      <c r="C1283">
        <v>6.53</v>
      </c>
      <c r="D1283" t="s">
        <v>2382</v>
      </c>
      <c r="E1283" t="s">
        <v>2380</v>
      </c>
      <c r="F1283" t="s">
        <v>2380</v>
      </c>
      <c r="G1283">
        <v>1</v>
      </c>
      <c r="H1283">
        <v>1</v>
      </c>
      <c r="I1283" t="s">
        <v>2380</v>
      </c>
      <c r="J1283" t="s">
        <v>2380</v>
      </c>
      <c r="K1283" t="str">
        <f t="shared" ref="K1283:K1346" si="39">IF(B1283&lt;18.5, "Underweight", IF(B1283&lt;=24.9, "Healthy Weight", IF(B1283&lt;=29.9, "Overweight", "Obesity")))</f>
        <v>Obesity</v>
      </c>
      <c r="L1283" t="str">
        <f t="shared" ref="L1283:L1346" si="40">IF(C1283 &lt; 5.7, "Normal", IF(C1283 &lt; 6.4, "Prediabetes", "Diabetes"))</f>
        <v>Diabetes</v>
      </c>
      <c r="M1283" t="s">
        <v>10506</v>
      </c>
    </row>
    <row r="1284" spans="1:13" x14ac:dyDescent="0.25">
      <c r="A1284" t="s">
        <v>1088</v>
      </c>
      <c r="B1284">
        <v>31.93</v>
      </c>
      <c r="C1284">
        <v>4.82</v>
      </c>
      <c r="D1284" t="s">
        <v>2382</v>
      </c>
      <c r="E1284" t="s">
        <v>2380</v>
      </c>
      <c r="F1284" t="s">
        <v>2380</v>
      </c>
      <c r="G1284">
        <v>1</v>
      </c>
      <c r="H1284">
        <v>1</v>
      </c>
      <c r="I1284" t="s">
        <v>2380</v>
      </c>
      <c r="J1284" t="s">
        <v>2380</v>
      </c>
      <c r="K1284" t="str">
        <f t="shared" si="39"/>
        <v>Obesity</v>
      </c>
      <c r="L1284" t="str">
        <f t="shared" si="40"/>
        <v>Normal</v>
      </c>
      <c r="M1284" t="s">
        <v>10507</v>
      </c>
    </row>
    <row r="1285" spans="1:13" x14ac:dyDescent="0.25">
      <c r="A1285" t="s">
        <v>1087</v>
      </c>
      <c r="B1285">
        <v>36</v>
      </c>
      <c r="C1285">
        <v>11.94</v>
      </c>
      <c r="D1285" t="s">
        <v>2382</v>
      </c>
      <c r="E1285" t="s">
        <v>2380</v>
      </c>
      <c r="F1285" t="s">
        <v>2380</v>
      </c>
      <c r="G1285">
        <v>1</v>
      </c>
      <c r="H1285">
        <v>1</v>
      </c>
      <c r="I1285" t="s">
        <v>2380</v>
      </c>
      <c r="J1285" t="s">
        <v>2380</v>
      </c>
      <c r="K1285" t="str">
        <f t="shared" si="39"/>
        <v>Obesity</v>
      </c>
      <c r="L1285" t="str">
        <f t="shared" si="40"/>
        <v>Diabetes</v>
      </c>
      <c r="M1285" t="s">
        <v>10506</v>
      </c>
    </row>
    <row r="1286" spans="1:13" x14ac:dyDescent="0.25">
      <c r="A1286" t="s">
        <v>1086</v>
      </c>
      <c r="B1286">
        <v>32</v>
      </c>
      <c r="C1286">
        <v>7.85</v>
      </c>
      <c r="D1286" t="s">
        <v>2382</v>
      </c>
      <c r="E1286" t="s">
        <v>2380</v>
      </c>
      <c r="F1286" t="s">
        <v>2380</v>
      </c>
      <c r="G1286">
        <v>1</v>
      </c>
      <c r="H1286">
        <v>1</v>
      </c>
      <c r="I1286" t="s">
        <v>2380</v>
      </c>
      <c r="J1286" t="s">
        <v>2380</v>
      </c>
      <c r="K1286" t="str">
        <f t="shared" si="39"/>
        <v>Obesity</v>
      </c>
      <c r="L1286" t="str">
        <f t="shared" si="40"/>
        <v>Diabetes</v>
      </c>
      <c r="M1286" t="s">
        <v>10506</v>
      </c>
    </row>
    <row r="1287" spans="1:13" x14ac:dyDescent="0.25">
      <c r="A1287" t="s">
        <v>1085</v>
      </c>
      <c r="B1287">
        <v>29.37</v>
      </c>
      <c r="C1287">
        <v>8.01</v>
      </c>
      <c r="D1287" t="s">
        <v>2382</v>
      </c>
      <c r="E1287" t="s">
        <v>2380</v>
      </c>
      <c r="F1287" t="s">
        <v>2380</v>
      </c>
      <c r="G1287">
        <v>1</v>
      </c>
      <c r="H1287">
        <v>1</v>
      </c>
      <c r="I1287" t="s">
        <v>2380</v>
      </c>
      <c r="J1287" t="s">
        <v>2380</v>
      </c>
      <c r="K1287" t="str">
        <f t="shared" si="39"/>
        <v>Overweight</v>
      </c>
      <c r="L1287" t="str">
        <f t="shared" si="40"/>
        <v>Diabetes</v>
      </c>
      <c r="M1287" t="s">
        <v>10506</v>
      </c>
    </row>
    <row r="1288" spans="1:13" x14ac:dyDescent="0.25">
      <c r="A1288" t="s">
        <v>1084</v>
      </c>
      <c r="B1288">
        <v>23.6</v>
      </c>
      <c r="C1288">
        <v>7.4</v>
      </c>
      <c r="D1288" t="s">
        <v>2382</v>
      </c>
      <c r="E1288" t="s">
        <v>2380</v>
      </c>
      <c r="F1288" t="s">
        <v>2380</v>
      </c>
      <c r="G1288">
        <v>1</v>
      </c>
      <c r="H1288">
        <v>1</v>
      </c>
      <c r="I1288" t="s">
        <v>2380</v>
      </c>
      <c r="J1288" t="s">
        <v>2380</v>
      </c>
      <c r="K1288" t="str">
        <f t="shared" si="39"/>
        <v>Healthy Weight</v>
      </c>
      <c r="L1288" t="str">
        <f t="shared" si="40"/>
        <v>Diabetes</v>
      </c>
      <c r="M1288" t="s">
        <v>10506</v>
      </c>
    </row>
    <row r="1289" spans="1:13" x14ac:dyDescent="0.25">
      <c r="A1289" t="s">
        <v>1083</v>
      </c>
      <c r="B1289">
        <v>33.155000000000001</v>
      </c>
      <c r="C1289">
        <v>8.3800000000000008</v>
      </c>
      <c r="D1289" t="s">
        <v>2382</v>
      </c>
      <c r="E1289" t="s">
        <v>2380</v>
      </c>
      <c r="F1289" t="s">
        <v>2380</v>
      </c>
      <c r="G1289" t="s">
        <v>2381</v>
      </c>
      <c r="H1289">
        <v>0</v>
      </c>
      <c r="I1289" t="s">
        <v>2380</v>
      </c>
      <c r="J1289" t="s">
        <v>2380</v>
      </c>
      <c r="K1289" t="str">
        <f t="shared" si="39"/>
        <v>Obesity</v>
      </c>
      <c r="L1289" t="str">
        <f t="shared" si="40"/>
        <v>Diabetes</v>
      </c>
      <c r="M1289" t="s">
        <v>10506</v>
      </c>
    </row>
    <row r="1290" spans="1:13" x14ac:dyDescent="0.25">
      <c r="A1290" t="s">
        <v>1082</v>
      </c>
      <c r="B1290">
        <v>24.32</v>
      </c>
      <c r="C1290">
        <v>11.56</v>
      </c>
      <c r="D1290" t="s">
        <v>2382</v>
      </c>
      <c r="E1290" t="s">
        <v>2380</v>
      </c>
      <c r="F1290" t="s">
        <v>2380</v>
      </c>
      <c r="G1290">
        <v>1</v>
      </c>
      <c r="H1290">
        <v>1</v>
      </c>
      <c r="I1290" t="s">
        <v>2380</v>
      </c>
      <c r="J1290" t="s">
        <v>2380</v>
      </c>
      <c r="K1290" t="str">
        <f t="shared" si="39"/>
        <v>Healthy Weight</v>
      </c>
      <c r="L1290" t="str">
        <f t="shared" si="40"/>
        <v>Diabetes</v>
      </c>
      <c r="M1290" t="s">
        <v>10506</v>
      </c>
    </row>
    <row r="1291" spans="1:13" x14ac:dyDescent="0.25">
      <c r="A1291" t="s">
        <v>1081</v>
      </c>
      <c r="B1291">
        <v>36.299999999999997</v>
      </c>
      <c r="C1291">
        <v>4.6100000000000003</v>
      </c>
      <c r="D1291" t="s">
        <v>2380</v>
      </c>
      <c r="E1291" t="s">
        <v>2380</v>
      </c>
      <c r="F1291" t="s">
        <v>2380</v>
      </c>
      <c r="G1291" t="s">
        <v>2381</v>
      </c>
      <c r="H1291">
        <v>0</v>
      </c>
      <c r="I1291" t="s">
        <v>2380</v>
      </c>
      <c r="J1291" t="s">
        <v>2380</v>
      </c>
      <c r="K1291" t="str">
        <f t="shared" si="39"/>
        <v>Obesity</v>
      </c>
      <c r="L1291" t="str">
        <f t="shared" si="40"/>
        <v>Normal</v>
      </c>
      <c r="M1291" t="s">
        <v>10507</v>
      </c>
    </row>
    <row r="1292" spans="1:13" x14ac:dyDescent="0.25">
      <c r="A1292" t="s">
        <v>1080</v>
      </c>
      <c r="B1292">
        <v>34.4</v>
      </c>
      <c r="C1292">
        <v>4.95</v>
      </c>
      <c r="D1292" t="s">
        <v>2380</v>
      </c>
      <c r="E1292" t="s">
        <v>2380</v>
      </c>
      <c r="F1292" t="s">
        <v>2383</v>
      </c>
      <c r="G1292">
        <v>1</v>
      </c>
      <c r="H1292">
        <v>1</v>
      </c>
      <c r="I1292" t="s">
        <v>2380</v>
      </c>
      <c r="J1292" t="s">
        <v>2380</v>
      </c>
      <c r="K1292" t="str">
        <f t="shared" si="39"/>
        <v>Obesity</v>
      </c>
      <c r="L1292" t="str">
        <f t="shared" si="40"/>
        <v>Normal</v>
      </c>
      <c r="M1292" t="s">
        <v>10507</v>
      </c>
    </row>
    <row r="1293" spans="1:13" x14ac:dyDescent="0.25">
      <c r="A1293" t="s">
        <v>1079</v>
      </c>
      <c r="B1293">
        <v>30.9</v>
      </c>
      <c r="C1293">
        <v>5.04</v>
      </c>
      <c r="D1293" t="s">
        <v>2380</v>
      </c>
      <c r="E1293" t="s">
        <v>2380</v>
      </c>
      <c r="F1293" t="s">
        <v>2380</v>
      </c>
      <c r="G1293" t="s">
        <v>2381</v>
      </c>
      <c r="H1293">
        <v>0</v>
      </c>
      <c r="I1293" t="s">
        <v>2380</v>
      </c>
      <c r="J1293" t="s">
        <v>2380</v>
      </c>
      <c r="K1293" t="str">
        <f t="shared" si="39"/>
        <v>Obesity</v>
      </c>
      <c r="L1293" t="str">
        <f t="shared" si="40"/>
        <v>Normal</v>
      </c>
      <c r="M1293" t="s">
        <v>10507</v>
      </c>
    </row>
    <row r="1294" spans="1:13" x14ac:dyDescent="0.25">
      <c r="A1294" t="s">
        <v>1078</v>
      </c>
      <c r="B1294">
        <v>28.6</v>
      </c>
      <c r="C1294">
        <v>5.42</v>
      </c>
      <c r="D1294" t="s">
        <v>2380</v>
      </c>
      <c r="E1294" t="s">
        <v>2380</v>
      </c>
      <c r="F1294" t="s">
        <v>2380</v>
      </c>
      <c r="G1294" t="s">
        <v>2381</v>
      </c>
      <c r="H1294">
        <v>0</v>
      </c>
      <c r="I1294" t="s">
        <v>2380</v>
      </c>
      <c r="J1294" t="s">
        <v>2380</v>
      </c>
      <c r="K1294" t="str">
        <f t="shared" si="39"/>
        <v>Overweight</v>
      </c>
      <c r="L1294" t="str">
        <f t="shared" si="40"/>
        <v>Normal</v>
      </c>
      <c r="M1294" t="s">
        <v>10507</v>
      </c>
    </row>
    <row r="1295" spans="1:13" x14ac:dyDescent="0.25">
      <c r="A1295" t="s">
        <v>1077</v>
      </c>
      <c r="B1295">
        <v>27.83</v>
      </c>
      <c r="C1295">
        <v>5.39</v>
      </c>
      <c r="D1295" t="s">
        <v>2380</v>
      </c>
      <c r="E1295" t="s">
        <v>2380</v>
      </c>
      <c r="F1295" t="s">
        <v>2380</v>
      </c>
      <c r="G1295" t="s">
        <v>2381</v>
      </c>
      <c r="H1295">
        <v>0</v>
      </c>
      <c r="I1295" t="s">
        <v>2380</v>
      </c>
      <c r="J1295" t="s">
        <v>2380</v>
      </c>
      <c r="K1295" t="str">
        <f t="shared" si="39"/>
        <v>Overweight</v>
      </c>
      <c r="L1295" t="str">
        <f t="shared" si="40"/>
        <v>Normal</v>
      </c>
      <c r="M1295" t="s">
        <v>10507</v>
      </c>
    </row>
    <row r="1296" spans="1:13" x14ac:dyDescent="0.25">
      <c r="A1296" t="s">
        <v>1076</v>
      </c>
      <c r="B1296">
        <v>39.64</v>
      </c>
      <c r="C1296">
        <v>6</v>
      </c>
      <c r="D1296" t="s">
        <v>2380</v>
      </c>
      <c r="E1296" t="s">
        <v>2380</v>
      </c>
      <c r="F1296" t="s">
        <v>2383</v>
      </c>
      <c r="G1296">
        <v>1</v>
      </c>
      <c r="H1296">
        <v>1</v>
      </c>
      <c r="I1296" t="s">
        <v>2380</v>
      </c>
      <c r="J1296" t="s">
        <v>2380</v>
      </c>
      <c r="K1296" t="str">
        <f t="shared" si="39"/>
        <v>Obesity</v>
      </c>
      <c r="L1296" t="str">
        <f t="shared" si="40"/>
        <v>Prediabetes</v>
      </c>
      <c r="M1296" t="s">
        <v>10508</v>
      </c>
    </row>
    <row r="1297" spans="1:13" x14ac:dyDescent="0.25">
      <c r="A1297" t="s">
        <v>1075</v>
      </c>
      <c r="B1297">
        <v>38.479999999999997</v>
      </c>
      <c r="C1297">
        <v>6.02</v>
      </c>
      <c r="D1297" t="s">
        <v>2380</v>
      </c>
      <c r="E1297" t="s">
        <v>2380</v>
      </c>
      <c r="F1297" t="s">
        <v>2380</v>
      </c>
      <c r="G1297">
        <v>1</v>
      </c>
      <c r="H1297">
        <v>1</v>
      </c>
      <c r="I1297" t="s">
        <v>2380</v>
      </c>
      <c r="J1297" t="s">
        <v>2380</v>
      </c>
      <c r="K1297" t="str">
        <f t="shared" si="39"/>
        <v>Obesity</v>
      </c>
      <c r="L1297" t="str">
        <f t="shared" si="40"/>
        <v>Prediabetes</v>
      </c>
      <c r="M1297" t="s">
        <v>10508</v>
      </c>
    </row>
    <row r="1298" spans="1:13" x14ac:dyDescent="0.25">
      <c r="A1298" t="s">
        <v>1074</v>
      </c>
      <c r="B1298">
        <v>36.200000000000003</v>
      </c>
      <c r="C1298">
        <v>4.62</v>
      </c>
      <c r="D1298" t="s">
        <v>2380</v>
      </c>
      <c r="E1298" t="s">
        <v>2380</v>
      </c>
      <c r="F1298" t="s">
        <v>2380</v>
      </c>
      <c r="G1298">
        <v>2</v>
      </c>
      <c r="H1298">
        <v>2</v>
      </c>
      <c r="I1298" t="s">
        <v>2380</v>
      </c>
      <c r="J1298" t="s">
        <v>2380</v>
      </c>
      <c r="K1298" t="str">
        <f t="shared" si="39"/>
        <v>Obesity</v>
      </c>
      <c r="L1298" t="str">
        <f t="shared" si="40"/>
        <v>Normal</v>
      </c>
      <c r="M1298" t="s">
        <v>10507</v>
      </c>
    </row>
    <row r="1299" spans="1:13" x14ac:dyDescent="0.25">
      <c r="A1299" t="s">
        <v>1073</v>
      </c>
      <c r="B1299">
        <v>27.13</v>
      </c>
      <c r="C1299">
        <v>5.59</v>
      </c>
      <c r="D1299" t="s">
        <v>2380</v>
      </c>
      <c r="E1299" t="s">
        <v>2380</v>
      </c>
      <c r="F1299" t="s">
        <v>2380</v>
      </c>
      <c r="G1299">
        <v>1</v>
      </c>
      <c r="H1299">
        <v>1</v>
      </c>
      <c r="I1299" t="s">
        <v>2380</v>
      </c>
      <c r="J1299" t="s">
        <v>2380</v>
      </c>
      <c r="K1299" t="str">
        <f t="shared" si="39"/>
        <v>Overweight</v>
      </c>
      <c r="L1299" t="str">
        <f t="shared" si="40"/>
        <v>Normal</v>
      </c>
      <c r="M1299" t="s">
        <v>10507</v>
      </c>
    </row>
    <row r="1300" spans="1:13" x14ac:dyDescent="0.25">
      <c r="A1300" t="s">
        <v>1072</v>
      </c>
      <c r="B1300">
        <v>20.75</v>
      </c>
      <c r="C1300">
        <v>5.18</v>
      </c>
      <c r="D1300" t="s">
        <v>2382</v>
      </c>
      <c r="E1300" t="s">
        <v>2380</v>
      </c>
      <c r="F1300" t="s">
        <v>2380</v>
      </c>
      <c r="G1300">
        <v>2</v>
      </c>
      <c r="H1300">
        <v>2</v>
      </c>
      <c r="I1300" t="s">
        <v>2380</v>
      </c>
      <c r="J1300" t="s">
        <v>2380</v>
      </c>
      <c r="K1300" t="str">
        <f t="shared" si="39"/>
        <v>Healthy Weight</v>
      </c>
      <c r="L1300" t="str">
        <f t="shared" si="40"/>
        <v>Normal</v>
      </c>
      <c r="M1300" t="s">
        <v>10507</v>
      </c>
    </row>
    <row r="1301" spans="1:13" x14ac:dyDescent="0.25">
      <c r="A1301" t="s">
        <v>1071</v>
      </c>
      <c r="B1301">
        <v>26.6</v>
      </c>
      <c r="C1301">
        <v>6.29</v>
      </c>
      <c r="D1301" t="s">
        <v>2380</v>
      </c>
      <c r="E1301" t="s">
        <v>2380</v>
      </c>
      <c r="F1301" t="s">
        <v>2380</v>
      </c>
      <c r="G1301">
        <v>2</v>
      </c>
      <c r="H1301">
        <v>2</v>
      </c>
      <c r="I1301" t="s">
        <v>2380</v>
      </c>
      <c r="J1301" t="s">
        <v>2380</v>
      </c>
      <c r="K1301" t="str">
        <f t="shared" si="39"/>
        <v>Overweight</v>
      </c>
      <c r="L1301" t="str">
        <f t="shared" si="40"/>
        <v>Prediabetes</v>
      </c>
      <c r="M1301" t="s">
        <v>10508</v>
      </c>
    </row>
    <row r="1302" spans="1:13" x14ac:dyDescent="0.25">
      <c r="A1302" t="s">
        <v>1070</v>
      </c>
      <c r="B1302">
        <v>25.3</v>
      </c>
      <c r="C1302">
        <v>4.49</v>
      </c>
      <c r="D1302" t="s">
        <v>2380</v>
      </c>
      <c r="E1302" t="s">
        <v>2380</v>
      </c>
      <c r="F1302" t="s">
        <v>2380</v>
      </c>
      <c r="G1302">
        <v>2</v>
      </c>
      <c r="H1302">
        <v>2</v>
      </c>
      <c r="I1302" t="s">
        <v>2380</v>
      </c>
      <c r="J1302" t="s">
        <v>2380</v>
      </c>
      <c r="K1302" t="str">
        <f t="shared" si="39"/>
        <v>Overweight</v>
      </c>
      <c r="L1302" t="str">
        <f t="shared" si="40"/>
        <v>Normal</v>
      </c>
      <c r="M1302" t="s">
        <v>10507</v>
      </c>
    </row>
    <row r="1303" spans="1:13" x14ac:dyDescent="0.25">
      <c r="A1303" t="s">
        <v>1069</v>
      </c>
      <c r="B1303">
        <v>18.84</v>
      </c>
      <c r="C1303">
        <v>11.82</v>
      </c>
      <c r="D1303" t="s">
        <v>2382</v>
      </c>
      <c r="E1303" t="s">
        <v>2380</v>
      </c>
      <c r="F1303" t="s">
        <v>2383</v>
      </c>
      <c r="G1303">
        <v>1</v>
      </c>
      <c r="H1303">
        <v>1</v>
      </c>
      <c r="I1303" t="s">
        <v>2380</v>
      </c>
      <c r="J1303" t="s">
        <v>2380</v>
      </c>
      <c r="K1303" t="str">
        <f t="shared" si="39"/>
        <v>Healthy Weight</v>
      </c>
      <c r="L1303" t="str">
        <f t="shared" si="40"/>
        <v>Diabetes</v>
      </c>
      <c r="M1303" t="s">
        <v>10506</v>
      </c>
    </row>
    <row r="1304" spans="1:13" x14ac:dyDescent="0.25">
      <c r="A1304" t="s">
        <v>1068</v>
      </c>
      <c r="B1304">
        <v>19.57</v>
      </c>
      <c r="C1304">
        <v>7.41</v>
      </c>
      <c r="D1304" t="s">
        <v>2382</v>
      </c>
      <c r="E1304" t="s">
        <v>2380</v>
      </c>
      <c r="F1304" t="s">
        <v>2380</v>
      </c>
      <c r="G1304">
        <v>1</v>
      </c>
      <c r="H1304">
        <v>1</v>
      </c>
      <c r="I1304" t="s">
        <v>2380</v>
      </c>
      <c r="J1304" t="s">
        <v>2380</v>
      </c>
      <c r="K1304" t="str">
        <f t="shared" si="39"/>
        <v>Healthy Weight</v>
      </c>
      <c r="L1304" t="str">
        <f t="shared" si="40"/>
        <v>Diabetes</v>
      </c>
      <c r="M1304" t="s">
        <v>10506</v>
      </c>
    </row>
    <row r="1305" spans="1:13" x14ac:dyDescent="0.25">
      <c r="A1305" t="s">
        <v>1067</v>
      </c>
      <c r="B1305">
        <v>30.495000000000001</v>
      </c>
      <c r="C1305">
        <v>5.97</v>
      </c>
      <c r="D1305" t="s">
        <v>2380</v>
      </c>
      <c r="E1305" t="s">
        <v>2380</v>
      </c>
      <c r="F1305" t="s">
        <v>2380</v>
      </c>
      <c r="G1305" t="s">
        <v>2381</v>
      </c>
      <c r="H1305">
        <v>0</v>
      </c>
      <c r="I1305" t="s">
        <v>2380</v>
      </c>
      <c r="J1305" t="s">
        <v>2380</v>
      </c>
      <c r="K1305" t="str">
        <f t="shared" si="39"/>
        <v>Obesity</v>
      </c>
      <c r="L1305" t="str">
        <f t="shared" si="40"/>
        <v>Prediabetes</v>
      </c>
      <c r="M1305" t="s">
        <v>10508</v>
      </c>
    </row>
    <row r="1306" spans="1:13" x14ac:dyDescent="0.25">
      <c r="A1306" t="s">
        <v>1066</v>
      </c>
      <c r="B1306">
        <v>30.114999999999998</v>
      </c>
      <c r="C1306">
        <v>5.74</v>
      </c>
      <c r="D1306" t="s">
        <v>2380</v>
      </c>
      <c r="E1306" t="s">
        <v>2380</v>
      </c>
      <c r="F1306" t="s">
        <v>2383</v>
      </c>
      <c r="G1306">
        <v>1</v>
      </c>
      <c r="H1306">
        <v>1</v>
      </c>
      <c r="I1306" t="s">
        <v>2380</v>
      </c>
      <c r="J1306" t="s">
        <v>2380</v>
      </c>
      <c r="K1306" t="str">
        <f t="shared" si="39"/>
        <v>Obesity</v>
      </c>
      <c r="L1306" t="str">
        <f t="shared" si="40"/>
        <v>Prediabetes</v>
      </c>
      <c r="M1306" t="s">
        <v>10508</v>
      </c>
    </row>
    <row r="1307" spans="1:13" x14ac:dyDescent="0.25">
      <c r="A1307" t="s">
        <v>1065</v>
      </c>
      <c r="B1307">
        <v>24.78</v>
      </c>
      <c r="C1307">
        <v>9.85</v>
      </c>
      <c r="D1307" t="s">
        <v>2380</v>
      </c>
      <c r="E1307" t="s">
        <v>2380</v>
      </c>
      <c r="F1307" t="s">
        <v>2380</v>
      </c>
      <c r="G1307" t="s">
        <v>2381</v>
      </c>
      <c r="H1307">
        <v>0</v>
      </c>
      <c r="I1307" t="s">
        <v>2380</v>
      </c>
      <c r="J1307" t="s">
        <v>2380</v>
      </c>
      <c r="K1307" t="str">
        <f t="shared" si="39"/>
        <v>Healthy Weight</v>
      </c>
      <c r="L1307" t="str">
        <f t="shared" si="40"/>
        <v>Diabetes</v>
      </c>
      <c r="M1307" t="s">
        <v>10506</v>
      </c>
    </row>
    <row r="1308" spans="1:13" x14ac:dyDescent="0.25">
      <c r="A1308" t="s">
        <v>1064</v>
      </c>
      <c r="B1308">
        <v>24.77</v>
      </c>
      <c r="C1308">
        <v>7.59</v>
      </c>
      <c r="D1308" t="s">
        <v>2380</v>
      </c>
      <c r="E1308" t="s">
        <v>2380</v>
      </c>
      <c r="F1308" t="s">
        <v>2380</v>
      </c>
      <c r="G1308" t="s">
        <v>2381</v>
      </c>
      <c r="H1308">
        <v>0</v>
      </c>
      <c r="I1308" t="s">
        <v>2380</v>
      </c>
      <c r="J1308" t="s">
        <v>2380</v>
      </c>
      <c r="K1308" t="str">
        <f t="shared" si="39"/>
        <v>Healthy Weight</v>
      </c>
      <c r="L1308" t="str">
        <f t="shared" si="40"/>
        <v>Diabetes</v>
      </c>
      <c r="M1308" t="s">
        <v>10506</v>
      </c>
    </row>
    <row r="1309" spans="1:13" x14ac:dyDescent="0.25">
      <c r="A1309" t="s">
        <v>1063</v>
      </c>
      <c r="B1309">
        <v>16.579999999999998</v>
      </c>
      <c r="C1309">
        <v>6.98</v>
      </c>
      <c r="D1309" t="s">
        <v>2382</v>
      </c>
      <c r="E1309" t="s">
        <v>2380</v>
      </c>
      <c r="F1309" t="s">
        <v>2383</v>
      </c>
      <c r="G1309">
        <v>1</v>
      </c>
      <c r="H1309">
        <v>1</v>
      </c>
      <c r="I1309" t="s">
        <v>2380</v>
      </c>
      <c r="J1309" t="s">
        <v>2380</v>
      </c>
      <c r="K1309" t="str">
        <f t="shared" si="39"/>
        <v>Underweight</v>
      </c>
      <c r="L1309" t="str">
        <f t="shared" si="40"/>
        <v>Diabetes</v>
      </c>
      <c r="M1309" t="s">
        <v>10506</v>
      </c>
    </row>
    <row r="1310" spans="1:13" x14ac:dyDescent="0.25">
      <c r="A1310" t="s">
        <v>1062</v>
      </c>
      <c r="B1310">
        <v>38.17</v>
      </c>
      <c r="C1310">
        <v>4.7300000000000004</v>
      </c>
      <c r="D1310" t="s">
        <v>2382</v>
      </c>
      <c r="E1310" t="s">
        <v>2380</v>
      </c>
      <c r="F1310" t="s">
        <v>2380</v>
      </c>
      <c r="G1310" t="s">
        <v>2381</v>
      </c>
      <c r="H1310">
        <v>0</v>
      </c>
      <c r="I1310" t="s">
        <v>2380</v>
      </c>
      <c r="J1310" t="s">
        <v>2380</v>
      </c>
      <c r="K1310" t="str">
        <f t="shared" si="39"/>
        <v>Obesity</v>
      </c>
      <c r="L1310" t="str">
        <f t="shared" si="40"/>
        <v>Normal</v>
      </c>
      <c r="M1310" t="s">
        <v>10507</v>
      </c>
    </row>
    <row r="1311" spans="1:13" x14ac:dyDescent="0.25">
      <c r="A1311" t="s">
        <v>1061</v>
      </c>
      <c r="B1311">
        <v>39.424999999999997</v>
      </c>
      <c r="C1311">
        <v>4.76</v>
      </c>
      <c r="D1311" t="s">
        <v>2382</v>
      </c>
      <c r="E1311" t="s">
        <v>2380</v>
      </c>
      <c r="F1311" t="s">
        <v>2380</v>
      </c>
      <c r="G1311" t="s">
        <v>2381</v>
      </c>
      <c r="H1311">
        <v>0</v>
      </c>
      <c r="I1311" t="s">
        <v>2380</v>
      </c>
      <c r="J1311" t="s">
        <v>2380</v>
      </c>
      <c r="K1311" t="str">
        <f t="shared" si="39"/>
        <v>Obesity</v>
      </c>
      <c r="L1311" t="str">
        <f t="shared" si="40"/>
        <v>Normal</v>
      </c>
      <c r="M1311" t="s">
        <v>10507</v>
      </c>
    </row>
    <row r="1312" spans="1:13" x14ac:dyDescent="0.25">
      <c r="A1312" t="s">
        <v>1060</v>
      </c>
      <c r="B1312">
        <v>33.44</v>
      </c>
      <c r="C1312">
        <v>6.24</v>
      </c>
      <c r="D1312" t="s">
        <v>2382</v>
      </c>
      <c r="E1312" t="s">
        <v>2380</v>
      </c>
      <c r="F1312" t="s">
        <v>2380</v>
      </c>
      <c r="G1312" t="s">
        <v>2381</v>
      </c>
      <c r="H1312">
        <v>0</v>
      </c>
      <c r="I1312" t="s">
        <v>2380</v>
      </c>
      <c r="J1312" t="s">
        <v>2380</v>
      </c>
      <c r="K1312" t="str">
        <f t="shared" si="39"/>
        <v>Obesity</v>
      </c>
      <c r="L1312" t="str">
        <f t="shared" si="40"/>
        <v>Prediabetes</v>
      </c>
      <c r="M1312" t="s">
        <v>10508</v>
      </c>
    </row>
    <row r="1313" spans="1:13" x14ac:dyDescent="0.25">
      <c r="A1313" t="s">
        <v>1059</v>
      </c>
      <c r="B1313">
        <v>33.344999999999999</v>
      </c>
      <c r="C1313">
        <v>5.44</v>
      </c>
      <c r="D1313" t="s">
        <v>2382</v>
      </c>
      <c r="E1313" t="s">
        <v>2380</v>
      </c>
      <c r="F1313" t="s">
        <v>2380</v>
      </c>
      <c r="G1313" t="s">
        <v>2381</v>
      </c>
      <c r="H1313">
        <v>0</v>
      </c>
      <c r="I1313" t="s">
        <v>2380</v>
      </c>
      <c r="J1313" t="s">
        <v>2380</v>
      </c>
      <c r="K1313" t="str">
        <f t="shared" si="39"/>
        <v>Obesity</v>
      </c>
      <c r="L1313" t="str">
        <f t="shared" si="40"/>
        <v>Normal</v>
      </c>
      <c r="M1313" t="s">
        <v>10507</v>
      </c>
    </row>
    <row r="1314" spans="1:13" x14ac:dyDescent="0.25">
      <c r="A1314" t="s">
        <v>1058</v>
      </c>
      <c r="B1314">
        <v>38.79</v>
      </c>
      <c r="C1314">
        <v>5.08</v>
      </c>
      <c r="D1314" t="s">
        <v>2380</v>
      </c>
      <c r="E1314" t="s">
        <v>2380</v>
      </c>
      <c r="F1314" t="s">
        <v>2383</v>
      </c>
      <c r="G1314">
        <v>1</v>
      </c>
      <c r="H1314">
        <v>1</v>
      </c>
      <c r="I1314" t="s">
        <v>2380</v>
      </c>
      <c r="J1314" t="s">
        <v>2380</v>
      </c>
      <c r="K1314" t="str">
        <f t="shared" si="39"/>
        <v>Obesity</v>
      </c>
      <c r="L1314" t="str">
        <f t="shared" si="40"/>
        <v>Normal</v>
      </c>
      <c r="M1314" t="s">
        <v>10507</v>
      </c>
    </row>
    <row r="1315" spans="1:13" x14ac:dyDescent="0.25">
      <c r="A1315" t="s">
        <v>1057</v>
      </c>
      <c r="B1315">
        <v>30.684999999999999</v>
      </c>
      <c r="C1315">
        <v>4.87</v>
      </c>
      <c r="D1315" t="s">
        <v>2380</v>
      </c>
      <c r="E1315" t="s">
        <v>2380</v>
      </c>
      <c r="F1315" t="s">
        <v>2383</v>
      </c>
      <c r="G1315">
        <v>1</v>
      </c>
      <c r="H1315">
        <v>1</v>
      </c>
      <c r="I1315" t="s">
        <v>2380</v>
      </c>
      <c r="J1315" t="s">
        <v>2380</v>
      </c>
      <c r="K1315" t="str">
        <f t="shared" si="39"/>
        <v>Obesity</v>
      </c>
      <c r="L1315" t="str">
        <f t="shared" si="40"/>
        <v>Normal</v>
      </c>
      <c r="M1315" t="s">
        <v>10507</v>
      </c>
    </row>
    <row r="1316" spans="1:13" x14ac:dyDescent="0.25">
      <c r="A1316" t="s">
        <v>1056</v>
      </c>
      <c r="B1316">
        <v>22.135000000000002</v>
      </c>
      <c r="C1316">
        <v>8.17</v>
      </c>
      <c r="D1316" t="s">
        <v>2380</v>
      </c>
      <c r="E1316" t="s">
        <v>2380</v>
      </c>
      <c r="F1316" t="s">
        <v>2380</v>
      </c>
      <c r="G1316" t="s">
        <v>2381</v>
      </c>
      <c r="H1316">
        <v>0</v>
      </c>
      <c r="I1316" t="s">
        <v>2380</v>
      </c>
      <c r="J1316" t="s">
        <v>2380</v>
      </c>
      <c r="K1316" t="str">
        <f t="shared" si="39"/>
        <v>Healthy Weight</v>
      </c>
      <c r="L1316" t="str">
        <f t="shared" si="40"/>
        <v>Diabetes</v>
      </c>
      <c r="M1316" t="s">
        <v>10506</v>
      </c>
    </row>
    <row r="1317" spans="1:13" x14ac:dyDescent="0.25">
      <c r="A1317" t="s">
        <v>1055</v>
      </c>
      <c r="B1317">
        <v>33.33</v>
      </c>
      <c r="C1317">
        <v>7.61</v>
      </c>
      <c r="D1317" t="s">
        <v>2380</v>
      </c>
      <c r="E1317" t="s">
        <v>2380</v>
      </c>
      <c r="F1317" t="s">
        <v>2380</v>
      </c>
      <c r="G1317" t="s">
        <v>2381</v>
      </c>
      <c r="H1317">
        <v>0</v>
      </c>
      <c r="I1317" t="s">
        <v>2380</v>
      </c>
      <c r="J1317" t="s">
        <v>2380</v>
      </c>
      <c r="K1317" t="str">
        <f t="shared" si="39"/>
        <v>Obesity</v>
      </c>
      <c r="L1317" t="str">
        <f t="shared" si="40"/>
        <v>Diabetes</v>
      </c>
      <c r="M1317" t="s">
        <v>10506</v>
      </c>
    </row>
    <row r="1318" spans="1:13" x14ac:dyDescent="0.25">
      <c r="A1318" t="s">
        <v>1054</v>
      </c>
      <c r="B1318">
        <v>31.13</v>
      </c>
      <c r="C1318">
        <v>10.1</v>
      </c>
      <c r="D1318" t="s">
        <v>2380</v>
      </c>
      <c r="E1318" t="s">
        <v>2380</v>
      </c>
      <c r="F1318" t="s">
        <v>2380</v>
      </c>
      <c r="G1318" t="s">
        <v>2381</v>
      </c>
      <c r="H1318">
        <v>0</v>
      </c>
      <c r="I1318" t="s">
        <v>2380</v>
      </c>
      <c r="J1318" t="s">
        <v>2380</v>
      </c>
      <c r="K1318" t="str">
        <f t="shared" si="39"/>
        <v>Obesity</v>
      </c>
      <c r="L1318" t="str">
        <f t="shared" si="40"/>
        <v>Diabetes</v>
      </c>
      <c r="M1318" t="s">
        <v>10506</v>
      </c>
    </row>
    <row r="1319" spans="1:13" x14ac:dyDescent="0.25">
      <c r="A1319" t="s">
        <v>1053</v>
      </c>
      <c r="B1319">
        <v>28.9</v>
      </c>
      <c r="C1319">
        <v>11.24</v>
      </c>
      <c r="D1319" t="s">
        <v>2380</v>
      </c>
      <c r="E1319" t="s">
        <v>2380</v>
      </c>
      <c r="F1319" t="s">
        <v>2380</v>
      </c>
      <c r="G1319" t="s">
        <v>2381</v>
      </c>
      <c r="H1319">
        <v>0</v>
      </c>
      <c r="I1319" t="s">
        <v>2380</v>
      </c>
      <c r="J1319" t="s">
        <v>2380</v>
      </c>
      <c r="K1319" t="str">
        <f t="shared" si="39"/>
        <v>Overweight</v>
      </c>
      <c r="L1319" t="str">
        <f t="shared" si="40"/>
        <v>Diabetes</v>
      </c>
      <c r="M1319" t="s">
        <v>10506</v>
      </c>
    </row>
    <row r="1320" spans="1:13" x14ac:dyDescent="0.25">
      <c r="A1320" t="s">
        <v>1052</v>
      </c>
      <c r="B1320">
        <v>43.31</v>
      </c>
      <c r="C1320">
        <v>6.1</v>
      </c>
      <c r="D1320" t="s">
        <v>2382</v>
      </c>
      <c r="E1320" t="s">
        <v>2382</v>
      </c>
      <c r="F1320" t="s">
        <v>2380</v>
      </c>
      <c r="G1320">
        <v>1</v>
      </c>
      <c r="H1320">
        <v>1</v>
      </c>
      <c r="I1320" t="s">
        <v>2380</v>
      </c>
      <c r="J1320" t="s">
        <v>2380</v>
      </c>
      <c r="K1320" t="str">
        <f t="shared" si="39"/>
        <v>Obesity</v>
      </c>
      <c r="L1320" t="str">
        <f t="shared" si="40"/>
        <v>Prediabetes</v>
      </c>
      <c r="M1320" t="s">
        <v>10508</v>
      </c>
    </row>
    <row r="1321" spans="1:13" x14ac:dyDescent="0.25">
      <c r="A1321" t="s">
        <v>1051</v>
      </c>
      <c r="B1321">
        <v>22.8</v>
      </c>
      <c r="C1321">
        <v>6.98</v>
      </c>
      <c r="D1321" t="s">
        <v>2380</v>
      </c>
      <c r="E1321" t="s">
        <v>2380</v>
      </c>
      <c r="F1321" t="s">
        <v>2380</v>
      </c>
      <c r="G1321" t="s">
        <v>2381</v>
      </c>
      <c r="H1321">
        <v>0</v>
      </c>
      <c r="I1321" t="s">
        <v>2380</v>
      </c>
      <c r="J1321" t="s">
        <v>2380</v>
      </c>
      <c r="K1321" t="str">
        <f t="shared" si="39"/>
        <v>Healthy Weight</v>
      </c>
      <c r="L1321" t="str">
        <f t="shared" si="40"/>
        <v>Diabetes</v>
      </c>
      <c r="M1321" t="s">
        <v>10506</v>
      </c>
    </row>
    <row r="1322" spans="1:13" x14ac:dyDescent="0.25">
      <c r="A1322" t="s">
        <v>1050</v>
      </c>
      <c r="B1322">
        <v>19.09</v>
      </c>
      <c r="C1322">
        <v>4</v>
      </c>
      <c r="D1322" t="s">
        <v>2382</v>
      </c>
      <c r="E1322" t="s">
        <v>2380</v>
      </c>
      <c r="F1322" t="s">
        <v>2380</v>
      </c>
      <c r="G1322">
        <v>1</v>
      </c>
      <c r="H1322">
        <v>1</v>
      </c>
      <c r="I1322" t="s">
        <v>2380</v>
      </c>
      <c r="J1322" t="s">
        <v>2380</v>
      </c>
      <c r="K1322" t="str">
        <f t="shared" si="39"/>
        <v>Healthy Weight</v>
      </c>
      <c r="L1322" t="str">
        <f t="shared" si="40"/>
        <v>Normal</v>
      </c>
      <c r="M1322" t="s">
        <v>10507</v>
      </c>
    </row>
    <row r="1323" spans="1:13" x14ac:dyDescent="0.25">
      <c r="A1323" t="s">
        <v>1049</v>
      </c>
      <c r="B1323">
        <v>23.37</v>
      </c>
      <c r="C1323">
        <v>4.2300000000000004</v>
      </c>
      <c r="D1323" t="s">
        <v>2380</v>
      </c>
      <c r="E1323" t="s">
        <v>2380</v>
      </c>
      <c r="F1323" t="s">
        <v>2380</v>
      </c>
      <c r="G1323" t="s">
        <v>2381</v>
      </c>
      <c r="H1323">
        <v>0</v>
      </c>
      <c r="I1323" t="s">
        <v>2380</v>
      </c>
      <c r="J1323" t="s">
        <v>2380</v>
      </c>
      <c r="K1323" t="str">
        <f t="shared" si="39"/>
        <v>Healthy Weight</v>
      </c>
      <c r="L1323" t="str">
        <f t="shared" si="40"/>
        <v>Normal</v>
      </c>
      <c r="M1323" t="s">
        <v>10507</v>
      </c>
    </row>
    <row r="1324" spans="1:13" x14ac:dyDescent="0.25">
      <c r="A1324" t="s">
        <v>1048</v>
      </c>
      <c r="B1324">
        <v>33.44</v>
      </c>
      <c r="C1324">
        <v>4.72</v>
      </c>
      <c r="D1324" t="s">
        <v>2382</v>
      </c>
      <c r="E1324" t="s">
        <v>2380</v>
      </c>
      <c r="F1324" t="s">
        <v>2380</v>
      </c>
      <c r="G1324" t="s">
        <v>2381</v>
      </c>
      <c r="H1324">
        <v>0</v>
      </c>
      <c r="I1324" t="s">
        <v>2380</v>
      </c>
      <c r="J1324" t="s">
        <v>2380</v>
      </c>
      <c r="K1324" t="str">
        <f t="shared" si="39"/>
        <v>Obesity</v>
      </c>
      <c r="L1324" t="str">
        <f t="shared" si="40"/>
        <v>Normal</v>
      </c>
      <c r="M1324" t="s">
        <v>10507</v>
      </c>
    </row>
    <row r="1325" spans="1:13" x14ac:dyDescent="0.25">
      <c r="A1325" t="s">
        <v>1047</v>
      </c>
      <c r="B1325">
        <v>28.05</v>
      </c>
      <c r="C1325">
        <v>5.63</v>
      </c>
      <c r="D1325" t="s">
        <v>2382</v>
      </c>
      <c r="E1325" t="s">
        <v>2380</v>
      </c>
      <c r="F1325" t="s">
        <v>2380</v>
      </c>
      <c r="G1325" t="s">
        <v>2381</v>
      </c>
      <c r="H1325">
        <v>0</v>
      </c>
      <c r="I1325" t="s">
        <v>2380</v>
      </c>
      <c r="J1325" t="s">
        <v>2380</v>
      </c>
      <c r="K1325" t="str">
        <f t="shared" si="39"/>
        <v>Overweight</v>
      </c>
      <c r="L1325" t="str">
        <f t="shared" si="40"/>
        <v>Normal</v>
      </c>
      <c r="M1325" t="s">
        <v>10507</v>
      </c>
    </row>
    <row r="1326" spans="1:13" x14ac:dyDescent="0.25">
      <c r="A1326" t="s">
        <v>1046</v>
      </c>
      <c r="B1326">
        <v>27.72</v>
      </c>
      <c r="C1326">
        <v>5.83</v>
      </c>
      <c r="D1326" t="s">
        <v>2382</v>
      </c>
      <c r="E1326" t="s">
        <v>2380</v>
      </c>
      <c r="F1326" t="s">
        <v>2380</v>
      </c>
      <c r="G1326" t="s">
        <v>2381</v>
      </c>
      <c r="H1326">
        <v>0</v>
      </c>
      <c r="I1326" t="s">
        <v>2380</v>
      </c>
      <c r="J1326" t="s">
        <v>2380</v>
      </c>
      <c r="K1326" t="str">
        <f t="shared" si="39"/>
        <v>Overweight</v>
      </c>
      <c r="L1326" t="str">
        <f t="shared" si="40"/>
        <v>Prediabetes</v>
      </c>
      <c r="M1326" t="s">
        <v>10508</v>
      </c>
    </row>
    <row r="1327" spans="1:13" x14ac:dyDescent="0.25">
      <c r="A1327" t="s">
        <v>1045</v>
      </c>
      <c r="B1327">
        <v>29.81</v>
      </c>
      <c r="C1327">
        <v>9.23</v>
      </c>
      <c r="D1327" t="s">
        <v>2380</v>
      </c>
      <c r="E1327" t="s">
        <v>2380</v>
      </c>
      <c r="F1327" t="s">
        <v>2380</v>
      </c>
      <c r="G1327" t="s">
        <v>2381</v>
      </c>
      <c r="H1327">
        <v>0</v>
      </c>
      <c r="I1327" t="s">
        <v>2380</v>
      </c>
      <c r="J1327" t="s">
        <v>2380</v>
      </c>
      <c r="K1327" t="str">
        <f t="shared" si="39"/>
        <v>Overweight</v>
      </c>
      <c r="L1327" t="str">
        <f t="shared" si="40"/>
        <v>Diabetes</v>
      </c>
      <c r="M1327" t="s">
        <v>10506</v>
      </c>
    </row>
    <row r="1328" spans="1:13" x14ac:dyDescent="0.25">
      <c r="A1328" t="s">
        <v>1044</v>
      </c>
      <c r="B1328">
        <v>23.98</v>
      </c>
      <c r="C1328">
        <v>9.89</v>
      </c>
      <c r="D1328" t="s">
        <v>2380</v>
      </c>
      <c r="E1328" t="s">
        <v>2380</v>
      </c>
      <c r="F1328" t="s">
        <v>2380</v>
      </c>
      <c r="G1328" t="s">
        <v>2381</v>
      </c>
      <c r="H1328">
        <v>0</v>
      </c>
      <c r="I1328" t="s">
        <v>2380</v>
      </c>
      <c r="J1328" t="s">
        <v>2380</v>
      </c>
      <c r="K1328" t="str">
        <f t="shared" si="39"/>
        <v>Healthy Weight</v>
      </c>
      <c r="L1328" t="str">
        <f t="shared" si="40"/>
        <v>Diabetes</v>
      </c>
      <c r="M1328" t="s">
        <v>10506</v>
      </c>
    </row>
    <row r="1329" spans="1:13" x14ac:dyDescent="0.25">
      <c r="A1329" t="s">
        <v>1043</v>
      </c>
      <c r="B1329">
        <v>17.34</v>
      </c>
      <c r="C1329">
        <v>12</v>
      </c>
      <c r="D1329" t="s">
        <v>2380</v>
      </c>
      <c r="E1329" t="s">
        <v>2380</v>
      </c>
      <c r="F1329" t="s">
        <v>2380</v>
      </c>
      <c r="G1329" t="s">
        <v>2381</v>
      </c>
      <c r="H1329">
        <v>0</v>
      </c>
      <c r="I1329" t="s">
        <v>2380</v>
      </c>
      <c r="J1329" t="s">
        <v>2380</v>
      </c>
      <c r="K1329" t="str">
        <f t="shared" si="39"/>
        <v>Underweight</v>
      </c>
      <c r="L1329" t="str">
        <f t="shared" si="40"/>
        <v>Diabetes</v>
      </c>
      <c r="M1329" t="s">
        <v>10506</v>
      </c>
    </row>
    <row r="1330" spans="1:13" x14ac:dyDescent="0.25">
      <c r="A1330" t="s">
        <v>1042</v>
      </c>
      <c r="B1330">
        <v>40.39</v>
      </c>
      <c r="C1330">
        <v>4.24</v>
      </c>
      <c r="D1330" t="s">
        <v>2382</v>
      </c>
      <c r="E1330" t="s">
        <v>2380</v>
      </c>
      <c r="F1330" t="s">
        <v>2383</v>
      </c>
      <c r="G1330">
        <v>1</v>
      </c>
      <c r="H1330">
        <v>1</v>
      </c>
      <c r="I1330" t="s">
        <v>2380</v>
      </c>
      <c r="J1330" t="s">
        <v>2380</v>
      </c>
      <c r="K1330" t="str">
        <f t="shared" si="39"/>
        <v>Obesity</v>
      </c>
      <c r="L1330" t="str">
        <f t="shared" si="40"/>
        <v>Normal</v>
      </c>
      <c r="M1330" t="s">
        <v>10507</v>
      </c>
    </row>
    <row r="1331" spans="1:13" x14ac:dyDescent="0.25">
      <c r="A1331" t="s">
        <v>1041</v>
      </c>
      <c r="B1331">
        <v>25.96</v>
      </c>
      <c r="C1331">
        <v>4.68</v>
      </c>
      <c r="D1331" t="s">
        <v>2382</v>
      </c>
      <c r="E1331" t="s">
        <v>2380</v>
      </c>
      <c r="F1331" t="s">
        <v>2383</v>
      </c>
      <c r="G1331">
        <v>1</v>
      </c>
      <c r="H1331">
        <v>1</v>
      </c>
      <c r="I1331" t="s">
        <v>2380</v>
      </c>
      <c r="J1331" t="s">
        <v>2380</v>
      </c>
      <c r="K1331" t="str">
        <f t="shared" si="39"/>
        <v>Overweight</v>
      </c>
      <c r="L1331" t="str">
        <f t="shared" si="40"/>
        <v>Normal</v>
      </c>
      <c r="M1331" t="s">
        <v>10507</v>
      </c>
    </row>
    <row r="1332" spans="1:13" x14ac:dyDescent="0.25">
      <c r="A1332" t="s">
        <v>1040</v>
      </c>
      <c r="B1332">
        <v>17.68</v>
      </c>
      <c r="C1332">
        <v>8.57</v>
      </c>
      <c r="D1332" t="s">
        <v>2382</v>
      </c>
      <c r="E1332" t="s">
        <v>2380</v>
      </c>
      <c r="F1332" t="s">
        <v>2383</v>
      </c>
      <c r="G1332">
        <v>1</v>
      </c>
      <c r="H1332">
        <v>1</v>
      </c>
      <c r="I1332" t="s">
        <v>2380</v>
      </c>
      <c r="J1332" t="s">
        <v>2380</v>
      </c>
      <c r="K1332" t="str">
        <f t="shared" si="39"/>
        <v>Underweight</v>
      </c>
      <c r="L1332" t="str">
        <f t="shared" si="40"/>
        <v>Diabetes</v>
      </c>
      <c r="M1332" t="s">
        <v>10506</v>
      </c>
    </row>
    <row r="1333" spans="1:13" x14ac:dyDescent="0.25">
      <c r="A1333" t="s">
        <v>1039</v>
      </c>
      <c r="B1333">
        <v>30.875</v>
      </c>
      <c r="C1333">
        <v>4.0999999999999996</v>
      </c>
      <c r="D1333" t="s">
        <v>2380</v>
      </c>
      <c r="E1333" t="s">
        <v>2380</v>
      </c>
      <c r="F1333" t="s">
        <v>2380</v>
      </c>
      <c r="G1333" t="s">
        <v>2381</v>
      </c>
      <c r="H1333">
        <v>0</v>
      </c>
      <c r="I1333" t="s">
        <v>2380</v>
      </c>
      <c r="J1333" t="s">
        <v>2380</v>
      </c>
      <c r="K1333" t="str">
        <f t="shared" si="39"/>
        <v>Obesity</v>
      </c>
      <c r="L1333" t="str">
        <f t="shared" si="40"/>
        <v>Normal</v>
      </c>
      <c r="M1333" t="s">
        <v>10507</v>
      </c>
    </row>
    <row r="1334" spans="1:13" x14ac:dyDescent="0.25">
      <c r="A1334" t="s">
        <v>1038</v>
      </c>
      <c r="B1334">
        <v>30.81</v>
      </c>
      <c r="C1334">
        <v>4.49</v>
      </c>
      <c r="D1334" t="s">
        <v>2380</v>
      </c>
      <c r="E1334" t="s">
        <v>2380</v>
      </c>
      <c r="F1334" t="s">
        <v>2380</v>
      </c>
      <c r="G1334" t="s">
        <v>2381</v>
      </c>
      <c r="H1334">
        <v>0</v>
      </c>
      <c r="I1334" t="s">
        <v>2380</v>
      </c>
      <c r="J1334" t="s">
        <v>2380</v>
      </c>
      <c r="K1334" t="str">
        <f t="shared" si="39"/>
        <v>Obesity</v>
      </c>
      <c r="L1334" t="str">
        <f t="shared" si="40"/>
        <v>Normal</v>
      </c>
      <c r="M1334" t="s">
        <v>10507</v>
      </c>
    </row>
    <row r="1335" spans="1:13" x14ac:dyDescent="0.25">
      <c r="A1335" t="s">
        <v>1037</v>
      </c>
      <c r="B1335">
        <v>36.85</v>
      </c>
      <c r="C1335">
        <v>8.8000000000000007</v>
      </c>
      <c r="D1335" t="s">
        <v>2380</v>
      </c>
      <c r="E1335" t="s">
        <v>2380</v>
      </c>
      <c r="F1335" t="s">
        <v>2380</v>
      </c>
      <c r="G1335">
        <v>2</v>
      </c>
      <c r="H1335">
        <v>2</v>
      </c>
      <c r="I1335" t="s">
        <v>2380</v>
      </c>
      <c r="J1335" t="s">
        <v>2380</v>
      </c>
      <c r="K1335" t="str">
        <f t="shared" si="39"/>
        <v>Obesity</v>
      </c>
      <c r="L1335" t="str">
        <f t="shared" si="40"/>
        <v>Diabetes</v>
      </c>
      <c r="M1335" t="s">
        <v>10506</v>
      </c>
    </row>
    <row r="1336" spans="1:13" x14ac:dyDescent="0.25">
      <c r="A1336" t="s">
        <v>1036</v>
      </c>
      <c r="B1336">
        <v>35.86</v>
      </c>
      <c r="C1336">
        <v>7.93</v>
      </c>
      <c r="D1336" t="s">
        <v>2380</v>
      </c>
      <c r="E1336" t="s">
        <v>2380</v>
      </c>
      <c r="F1336" t="s">
        <v>2380</v>
      </c>
      <c r="G1336">
        <v>2</v>
      </c>
      <c r="H1336">
        <v>2</v>
      </c>
      <c r="I1336" t="s">
        <v>2380</v>
      </c>
      <c r="J1336" t="s">
        <v>2380</v>
      </c>
      <c r="K1336" t="str">
        <f t="shared" si="39"/>
        <v>Obesity</v>
      </c>
      <c r="L1336" t="str">
        <f t="shared" si="40"/>
        <v>Diabetes</v>
      </c>
      <c r="M1336" t="s">
        <v>10506</v>
      </c>
    </row>
    <row r="1337" spans="1:13" x14ac:dyDescent="0.25">
      <c r="A1337" t="s">
        <v>1035</v>
      </c>
      <c r="B1337">
        <v>30.3</v>
      </c>
      <c r="C1337">
        <v>9.4499999999999993</v>
      </c>
      <c r="D1337" t="s">
        <v>2380</v>
      </c>
      <c r="E1337" t="s">
        <v>2380</v>
      </c>
      <c r="F1337" t="s">
        <v>2380</v>
      </c>
      <c r="G1337">
        <v>2</v>
      </c>
      <c r="H1337">
        <v>2</v>
      </c>
      <c r="I1337" t="s">
        <v>2380</v>
      </c>
      <c r="J1337" t="s">
        <v>2380</v>
      </c>
      <c r="K1337" t="str">
        <f t="shared" si="39"/>
        <v>Obesity</v>
      </c>
      <c r="L1337" t="str">
        <f t="shared" si="40"/>
        <v>Diabetes</v>
      </c>
      <c r="M1337" t="s">
        <v>10506</v>
      </c>
    </row>
    <row r="1338" spans="1:13" x14ac:dyDescent="0.25">
      <c r="A1338" t="s">
        <v>1034</v>
      </c>
      <c r="B1338">
        <v>32.015000000000001</v>
      </c>
      <c r="C1338">
        <v>7.67</v>
      </c>
      <c r="D1338" t="s">
        <v>2380</v>
      </c>
      <c r="E1338" t="s">
        <v>2380</v>
      </c>
      <c r="F1338" t="s">
        <v>2380</v>
      </c>
      <c r="G1338" t="s">
        <v>2381</v>
      </c>
      <c r="H1338">
        <v>0</v>
      </c>
      <c r="I1338" t="s">
        <v>2380</v>
      </c>
      <c r="J1338" t="s">
        <v>2380</v>
      </c>
      <c r="K1338" t="str">
        <f t="shared" si="39"/>
        <v>Obesity</v>
      </c>
      <c r="L1338" t="str">
        <f t="shared" si="40"/>
        <v>Diabetes</v>
      </c>
      <c r="M1338" t="s">
        <v>10506</v>
      </c>
    </row>
    <row r="1339" spans="1:13" x14ac:dyDescent="0.25">
      <c r="A1339" t="s">
        <v>1033</v>
      </c>
      <c r="B1339">
        <v>25.06</v>
      </c>
      <c r="C1339">
        <v>10.53</v>
      </c>
      <c r="D1339" t="s">
        <v>2380</v>
      </c>
      <c r="E1339" t="s">
        <v>2380</v>
      </c>
      <c r="F1339" t="s">
        <v>2380</v>
      </c>
      <c r="G1339">
        <v>2</v>
      </c>
      <c r="H1339">
        <v>2</v>
      </c>
      <c r="I1339" t="s">
        <v>2380</v>
      </c>
      <c r="J1339" t="s">
        <v>2380</v>
      </c>
      <c r="K1339" t="str">
        <f t="shared" si="39"/>
        <v>Overweight</v>
      </c>
      <c r="L1339" t="str">
        <f t="shared" si="40"/>
        <v>Diabetes</v>
      </c>
      <c r="M1339" t="s">
        <v>10506</v>
      </c>
    </row>
    <row r="1340" spans="1:13" x14ac:dyDescent="0.25">
      <c r="A1340" t="s">
        <v>1032</v>
      </c>
      <c r="B1340">
        <v>18.829999999999998</v>
      </c>
      <c r="C1340">
        <v>10.08</v>
      </c>
      <c r="D1340" t="s">
        <v>2382</v>
      </c>
      <c r="E1340" t="s">
        <v>2380</v>
      </c>
      <c r="F1340" t="s">
        <v>2380</v>
      </c>
      <c r="G1340" t="s">
        <v>2381</v>
      </c>
      <c r="H1340">
        <v>0</v>
      </c>
      <c r="I1340" t="s">
        <v>2380</v>
      </c>
      <c r="J1340" t="s">
        <v>2380</v>
      </c>
      <c r="K1340" t="str">
        <f t="shared" si="39"/>
        <v>Healthy Weight</v>
      </c>
      <c r="L1340" t="str">
        <f t="shared" si="40"/>
        <v>Diabetes</v>
      </c>
      <c r="M1340" t="s">
        <v>10506</v>
      </c>
    </row>
    <row r="1341" spans="1:13" x14ac:dyDescent="0.25">
      <c r="A1341" t="s">
        <v>1031</v>
      </c>
      <c r="B1341">
        <v>47.52</v>
      </c>
      <c r="C1341">
        <v>11.39</v>
      </c>
      <c r="D1341" t="s">
        <v>2382</v>
      </c>
      <c r="E1341" t="s">
        <v>2380</v>
      </c>
      <c r="F1341" t="s">
        <v>2380</v>
      </c>
      <c r="G1341">
        <v>1</v>
      </c>
      <c r="H1341">
        <v>1</v>
      </c>
      <c r="I1341" t="s">
        <v>2380</v>
      </c>
      <c r="J1341" t="s">
        <v>2380</v>
      </c>
      <c r="K1341" t="str">
        <f t="shared" si="39"/>
        <v>Obesity</v>
      </c>
      <c r="L1341" t="str">
        <f t="shared" si="40"/>
        <v>Diabetes</v>
      </c>
      <c r="M1341" t="s">
        <v>10506</v>
      </c>
    </row>
    <row r="1342" spans="1:13" x14ac:dyDescent="0.25">
      <c r="A1342" t="s">
        <v>1030</v>
      </c>
      <c r="B1342">
        <v>37.82</v>
      </c>
      <c r="C1342">
        <v>6.36</v>
      </c>
      <c r="D1342" t="s">
        <v>2380</v>
      </c>
      <c r="E1342" t="s">
        <v>2380</v>
      </c>
      <c r="F1342" t="s">
        <v>2380</v>
      </c>
      <c r="G1342" t="s">
        <v>2381</v>
      </c>
      <c r="H1342">
        <v>0</v>
      </c>
      <c r="I1342" t="s">
        <v>2380</v>
      </c>
      <c r="J1342" t="s">
        <v>2380</v>
      </c>
      <c r="K1342" t="str">
        <f t="shared" si="39"/>
        <v>Obesity</v>
      </c>
      <c r="L1342" t="str">
        <f t="shared" si="40"/>
        <v>Prediabetes</v>
      </c>
      <c r="M1342" t="s">
        <v>10508</v>
      </c>
    </row>
    <row r="1343" spans="1:13" x14ac:dyDescent="0.25">
      <c r="A1343" t="s">
        <v>1029</v>
      </c>
      <c r="B1343">
        <v>44.16</v>
      </c>
      <c r="C1343">
        <v>5.31</v>
      </c>
      <c r="D1343" t="s">
        <v>2382</v>
      </c>
      <c r="E1343" t="s">
        <v>2380</v>
      </c>
      <c r="F1343" t="s">
        <v>2380</v>
      </c>
      <c r="G1343" t="s">
        <v>2381</v>
      </c>
      <c r="H1343">
        <v>0</v>
      </c>
      <c r="I1343" t="s">
        <v>2380</v>
      </c>
      <c r="J1343" t="s">
        <v>2380</v>
      </c>
      <c r="K1343" t="str">
        <f t="shared" si="39"/>
        <v>Obesity</v>
      </c>
      <c r="L1343" t="str">
        <f t="shared" si="40"/>
        <v>Normal</v>
      </c>
      <c r="M1343" t="s">
        <v>10507</v>
      </c>
    </row>
    <row r="1344" spans="1:13" x14ac:dyDescent="0.25">
      <c r="A1344" t="s">
        <v>1028</v>
      </c>
      <c r="B1344">
        <v>37.049999999999997</v>
      </c>
      <c r="C1344">
        <v>4.74</v>
      </c>
      <c r="D1344" t="s">
        <v>2380</v>
      </c>
      <c r="E1344" t="s">
        <v>2380</v>
      </c>
      <c r="F1344" t="s">
        <v>2383</v>
      </c>
      <c r="G1344">
        <v>1</v>
      </c>
      <c r="H1344">
        <v>1</v>
      </c>
      <c r="I1344" t="s">
        <v>2380</v>
      </c>
      <c r="J1344" t="s">
        <v>2380</v>
      </c>
      <c r="K1344" t="str">
        <f t="shared" si="39"/>
        <v>Obesity</v>
      </c>
      <c r="L1344" t="str">
        <f t="shared" si="40"/>
        <v>Normal</v>
      </c>
      <c r="M1344" t="s">
        <v>10507</v>
      </c>
    </row>
    <row r="1345" spans="1:13" x14ac:dyDescent="0.25">
      <c r="A1345" t="s">
        <v>1027</v>
      </c>
      <c r="B1345">
        <v>18.66</v>
      </c>
      <c r="C1345">
        <v>11.35</v>
      </c>
      <c r="D1345" t="s">
        <v>2380</v>
      </c>
      <c r="E1345" t="s">
        <v>2380</v>
      </c>
      <c r="F1345" t="s">
        <v>2380</v>
      </c>
      <c r="G1345" t="s">
        <v>2381</v>
      </c>
      <c r="H1345">
        <v>0</v>
      </c>
      <c r="I1345" t="s">
        <v>2380</v>
      </c>
      <c r="J1345" t="s">
        <v>2380</v>
      </c>
      <c r="K1345" t="str">
        <f t="shared" si="39"/>
        <v>Healthy Weight</v>
      </c>
      <c r="L1345" t="str">
        <f t="shared" si="40"/>
        <v>Diabetes</v>
      </c>
      <c r="M1345" t="s">
        <v>10506</v>
      </c>
    </row>
    <row r="1346" spans="1:13" x14ac:dyDescent="0.25">
      <c r="A1346" t="s">
        <v>1026</v>
      </c>
      <c r="B1346">
        <v>36.200000000000003</v>
      </c>
      <c r="C1346">
        <v>6.81</v>
      </c>
      <c r="D1346" t="s">
        <v>2382</v>
      </c>
      <c r="E1346" t="s">
        <v>2380</v>
      </c>
      <c r="F1346" t="s">
        <v>2380</v>
      </c>
      <c r="G1346">
        <v>1</v>
      </c>
      <c r="H1346">
        <v>1</v>
      </c>
      <c r="I1346" t="s">
        <v>2380</v>
      </c>
      <c r="J1346" t="s">
        <v>2380</v>
      </c>
      <c r="K1346" t="str">
        <f t="shared" si="39"/>
        <v>Obesity</v>
      </c>
      <c r="L1346" t="str">
        <f t="shared" si="40"/>
        <v>Diabetes</v>
      </c>
      <c r="M1346" t="s">
        <v>10506</v>
      </c>
    </row>
    <row r="1347" spans="1:13" x14ac:dyDescent="0.25">
      <c r="A1347" t="s">
        <v>1025</v>
      </c>
      <c r="B1347">
        <v>18.87</v>
      </c>
      <c r="C1347">
        <v>8.06</v>
      </c>
      <c r="D1347" t="s">
        <v>2380</v>
      </c>
      <c r="E1347" t="s">
        <v>2380</v>
      </c>
      <c r="F1347" t="s">
        <v>2380</v>
      </c>
      <c r="G1347" t="s">
        <v>2381</v>
      </c>
      <c r="H1347">
        <v>0</v>
      </c>
      <c r="I1347" t="s">
        <v>2380</v>
      </c>
      <c r="J1347" t="s">
        <v>2380</v>
      </c>
      <c r="K1347" t="str">
        <f t="shared" ref="K1347:K1410" si="41">IF(B1347&lt;18.5, "Underweight", IF(B1347&lt;=24.9, "Healthy Weight", IF(B1347&lt;=29.9, "Overweight", "Obesity")))</f>
        <v>Healthy Weight</v>
      </c>
      <c r="L1347" t="str">
        <f t="shared" ref="L1347:L1410" si="42">IF(C1347 &lt; 5.7, "Normal", IF(C1347 &lt; 6.4, "Prediabetes", "Diabetes"))</f>
        <v>Diabetes</v>
      </c>
      <c r="M1347" t="s">
        <v>10506</v>
      </c>
    </row>
    <row r="1348" spans="1:13" x14ac:dyDescent="0.25">
      <c r="A1348" t="s">
        <v>1024</v>
      </c>
      <c r="B1348">
        <v>32.299999999999997</v>
      </c>
      <c r="C1348">
        <v>6.74</v>
      </c>
      <c r="D1348" t="s">
        <v>2382</v>
      </c>
      <c r="E1348" t="s">
        <v>2380</v>
      </c>
      <c r="F1348" t="s">
        <v>2380</v>
      </c>
      <c r="G1348">
        <v>1</v>
      </c>
      <c r="H1348">
        <v>1</v>
      </c>
      <c r="I1348" t="s">
        <v>2380</v>
      </c>
      <c r="J1348" t="s">
        <v>2380</v>
      </c>
      <c r="K1348" t="str">
        <f t="shared" si="41"/>
        <v>Obesity</v>
      </c>
      <c r="L1348" t="str">
        <f t="shared" si="42"/>
        <v>Diabetes</v>
      </c>
      <c r="M1348" t="s">
        <v>10506</v>
      </c>
    </row>
    <row r="1349" spans="1:13" x14ac:dyDescent="0.25">
      <c r="A1349" t="s">
        <v>1023</v>
      </c>
      <c r="B1349">
        <v>22.64</v>
      </c>
      <c r="C1349">
        <v>6.54</v>
      </c>
      <c r="D1349" t="s">
        <v>2382</v>
      </c>
      <c r="E1349" t="s">
        <v>2380</v>
      </c>
      <c r="F1349" t="s">
        <v>2380</v>
      </c>
      <c r="G1349">
        <v>2</v>
      </c>
      <c r="H1349">
        <v>2</v>
      </c>
      <c r="I1349" t="s">
        <v>2380</v>
      </c>
      <c r="J1349" t="s">
        <v>2380</v>
      </c>
      <c r="K1349" t="str">
        <f t="shared" si="41"/>
        <v>Healthy Weight</v>
      </c>
      <c r="L1349" t="str">
        <f t="shared" si="42"/>
        <v>Diabetes</v>
      </c>
      <c r="M1349" t="s">
        <v>10506</v>
      </c>
    </row>
    <row r="1350" spans="1:13" x14ac:dyDescent="0.25">
      <c r="A1350" t="s">
        <v>1022</v>
      </c>
      <c r="B1350">
        <v>28.69</v>
      </c>
      <c r="C1350">
        <v>5.4</v>
      </c>
      <c r="D1350" t="s">
        <v>2380</v>
      </c>
      <c r="E1350" t="s">
        <v>2380</v>
      </c>
      <c r="F1350" t="s">
        <v>2380</v>
      </c>
      <c r="G1350" t="s">
        <v>2381</v>
      </c>
      <c r="H1350">
        <v>0</v>
      </c>
      <c r="I1350" t="s">
        <v>2380</v>
      </c>
      <c r="J1350" t="s">
        <v>2380</v>
      </c>
      <c r="K1350" t="str">
        <f t="shared" si="41"/>
        <v>Overweight</v>
      </c>
      <c r="L1350" t="str">
        <f t="shared" si="42"/>
        <v>Normal</v>
      </c>
      <c r="M1350" t="s">
        <v>10507</v>
      </c>
    </row>
    <row r="1351" spans="1:13" x14ac:dyDescent="0.25">
      <c r="A1351" t="s">
        <v>1021</v>
      </c>
      <c r="B1351">
        <v>28.16</v>
      </c>
      <c r="C1351">
        <v>5.58</v>
      </c>
      <c r="D1351" t="s">
        <v>2382</v>
      </c>
      <c r="E1351" t="s">
        <v>2380</v>
      </c>
      <c r="F1351" t="s">
        <v>2380</v>
      </c>
      <c r="G1351" t="s">
        <v>2381</v>
      </c>
      <c r="H1351">
        <v>0</v>
      </c>
      <c r="I1351" t="s">
        <v>2380</v>
      </c>
      <c r="J1351" t="s">
        <v>2380</v>
      </c>
      <c r="K1351" t="str">
        <f t="shared" si="41"/>
        <v>Overweight</v>
      </c>
      <c r="L1351" t="str">
        <f t="shared" si="42"/>
        <v>Normal</v>
      </c>
      <c r="M1351" t="s">
        <v>10507</v>
      </c>
    </row>
    <row r="1352" spans="1:13" x14ac:dyDescent="0.25">
      <c r="A1352" t="s">
        <v>1020</v>
      </c>
      <c r="B1352">
        <v>45.54</v>
      </c>
      <c r="C1352">
        <v>5.84</v>
      </c>
      <c r="D1352" t="s">
        <v>2380</v>
      </c>
      <c r="E1352" t="s">
        <v>2380</v>
      </c>
      <c r="F1352" t="s">
        <v>2383</v>
      </c>
      <c r="G1352">
        <v>1</v>
      </c>
      <c r="H1352">
        <v>1</v>
      </c>
      <c r="I1352" t="s">
        <v>2380</v>
      </c>
      <c r="J1352" t="s">
        <v>2380</v>
      </c>
      <c r="K1352" t="str">
        <f t="shared" si="41"/>
        <v>Obesity</v>
      </c>
      <c r="L1352" t="str">
        <f t="shared" si="42"/>
        <v>Prediabetes</v>
      </c>
      <c r="M1352" t="s">
        <v>10508</v>
      </c>
    </row>
    <row r="1353" spans="1:13" x14ac:dyDescent="0.25">
      <c r="A1353" t="s">
        <v>1019</v>
      </c>
      <c r="B1353">
        <v>28.7</v>
      </c>
      <c r="C1353">
        <v>4.2</v>
      </c>
      <c r="D1353" t="s">
        <v>2380</v>
      </c>
      <c r="E1353" t="s">
        <v>2380</v>
      </c>
      <c r="F1353" t="s">
        <v>2380</v>
      </c>
      <c r="G1353" t="s">
        <v>2381</v>
      </c>
      <c r="H1353">
        <v>0</v>
      </c>
      <c r="I1353" t="s">
        <v>2380</v>
      </c>
      <c r="J1353" t="s">
        <v>2380</v>
      </c>
      <c r="K1353" t="str">
        <f t="shared" si="41"/>
        <v>Overweight</v>
      </c>
      <c r="L1353" t="str">
        <f t="shared" si="42"/>
        <v>Normal</v>
      </c>
      <c r="M1353" t="s">
        <v>10507</v>
      </c>
    </row>
    <row r="1354" spans="1:13" x14ac:dyDescent="0.25">
      <c r="A1354" t="s">
        <v>1018</v>
      </c>
      <c r="B1354">
        <v>27.74</v>
      </c>
      <c r="C1354">
        <v>6.06</v>
      </c>
      <c r="D1354" t="s">
        <v>2382</v>
      </c>
      <c r="E1354" t="s">
        <v>2380</v>
      </c>
      <c r="F1354" t="s">
        <v>2380</v>
      </c>
      <c r="G1354" t="s">
        <v>2381</v>
      </c>
      <c r="H1354">
        <v>0</v>
      </c>
      <c r="I1354" t="s">
        <v>2380</v>
      </c>
      <c r="J1354" t="s">
        <v>2380</v>
      </c>
      <c r="K1354" t="str">
        <f t="shared" si="41"/>
        <v>Overweight</v>
      </c>
      <c r="L1354" t="str">
        <f t="shared" si="42"/>
        <v>Prediabetes</v>
      </c>
      <c r="M1354" t="s">
        <v>10508</v>
      </c>
    </row>
    <row r="1355" spans="1:13" x14ac:dyDescent="0.25">
      <c r="A1355" t="s">
        <v>1017</v>
      </c>
      <c r="B1355">
        <v>36.954999999999998</v>
      </c>
      <c r="C1355">
        <v>7.57</v>
      </c>
      <c r="D1355" t="s">
        <v>2380</v>
      </c>
      <c r="E1355" t="s">
        <v>2380</v>
      </c>
      <c r="F1355" t="s">
        <v>2380</v>
      </c>
      <c r="G1355" t="s">
        <v>2381</v>
      </c>
      <c r="H1355">
        <v>0</v>
      </c>
      <c r="I1355" t="s">
        <v>2380</v>
      </c>
      <c r="J1355" t="s">
        <v>2380</v>
      </c>
      <c r="K1355" t="str">
        <f t="shared" si="41"/>
        <v>Obesity</v>
      </c>
      <c r="L1355" t="str">
        <f t="shared" si="42"/>
        <v>Diabetes</v>
      </c>
      <c r="M1355" t="s">
        <v>10506</v>
      </c>
    </row>
    <row r="1356" spans="1:13" x14ac:dyDescent="0.25">
      <c r="A1356" t="s">
        <v>1016</v>
      </c>
      <c r="B1356">
        <v>30.69</v>
      </c>
      <c r="C1356">
        <v>6.15</v>
      </c>
      <c r="D1356" t="s">
        <v>2380</v>
      </c>
      <c r="E1356" t="s">
        <v>2380</v>
      </c>
      <c r="F1356" t="s">
        <v>2380</v>
      </c>
      <c r="G1356" t="s">
        <v>2381</v>
      </c>
      <c r="H1356">
        <v>0</v>
      </c>
      <c r="I1356" t="s">
        <v>2380</v>
      </c>
      <c r="J1356" t="s">
        <v>2380</v>
      </c>
      <c r="K1356" t="str">
        <f t="shared" si="41"/>
        <v>Obesity</v>
      </c>
      <c r="L1356" t="str">
        <f t="shared" si="42"/>
        <v>Prediabetes</v>
      </c>
      <c r="M1356" t="s">
        <v>10508</v>
      </c>
    </row>
    <row r="1357" spans="1:13" x14ac:dyDescent="0.25">
      <c r="A1357" t="s">
        <v>1015</v>
      </c>
      <c r="B1357">
        <v>24.984999999999999</v>
      </c>
      <c r="C1357">
        <v>4.5599999999999996</v>
      </c>
      <c r="D1357" t="s">
        <v>2380</v>
      </c>
      <c r="E1357" t="s">
        <v>2380</v>
      </c>
      <c r="F1357" t="s">
        <v>2380</v>
      </c>
      <c r="G1357" t="s">
        <v>2381</v>
      </c>
      <c r="H1357">
        <v>0</v>
      </c>
      <c r="I1357" t="s">
        <v>2380</v>
      </c>
      <c r="J1357" t="s">
        <v>2380</v>
      </c>
      <c r="K1357" t="str">
        <f t="shared" si="41"/>
        <v>Overweight</v>
      </c>
      <c r="L1357" t="str">
        <f t="shared" si="42"/>
        <v>Normal</v>
      </c>
      <c r="M1357" t="s">
        <v>10507</v>
      </c>
    </row>
    <row r="1358" spans="1:13" x14ac:dyDescent="0.25">
      <c r="A1358" t="s">
        <v>1014</v>
      </c>
      <c r="B1358">
        <v>39.42</v>
      </c>
      <c r="C1358">
        <v>4.72</v>
      </c>
      <c r="D1358" t="s">
        <v>2382</v>
      </c>
      <c r="E1358" t="s">
        <v>2380</v>
      </c>
      <c r="F1358" t="s">
        <v>2380</v>
      </c>
      <c r="G1358">
        <v>1</v>
      </c>
      <c r="H1358">
        <v>1</v>
      </c>
      <c r="I1358" t="s">
        <v>2380</v>
      </c>
      <c r="J1358" t="s">
        <v>2380</v>
      </c>
      <c r="K1358" t="str">
        <f t="shared" si="41"/>
        <v>Obesity</v>
      </c>
      <c r="L1358" t="str">
        <f t="shared" si="42"/>
        <v>Normal</v>
      </c>
      <c r="M1358" t="s">
        <v>10507</v>
      </c>
    </row>
    <row r="1359" spans="1:13" x14ac:dyDescent="0.25">
      <c r="A1359" t="s">
        <v>1013</v>
      </c>
      <c r="B1359">
        <v>16.8</v>
      </c>
      <c r="C1359">
        <v>7.98</v>
      </c>
      <c r="D1359" t="s">
        <v>2380</v>
      </c>
      <c r="E1359" t="s">
        <v>2380</v>
      </c>
      <c r="F1359" t="s">
        <v>2380</v>
      </c>
      <c r="G1359" t="s">
        <v>2381</v>
      </c>
      <c r="H1359">
        <v>0</v>
      </c>
      <c r="I1359" t="s">
        <v>2380</v>
      </c>
      <c r="J1359" t="s">
        <v>2380</v>
      </c>
      <c r="K1359" t="str">
        <f t="shared" si="41"/>
        <v>Underweight</v>
      </c>
      <c r="L1359" t="str">
        <f t="shared" si="42"/>
        <v>Diabetes</v>
      </c>
      <c r="M1359" t="s">
        <v>10506</v>
      </c>
    </row>
    <row r="1360" spans="1:13" x14ac:dyDescent="0.25">
      <c r="A1360" t="s">
        <v>1012</v>
      </c>
      <c r="B1360">
        <v>23.274999999999999</v>
      </c>
      <c r="C1360">
        <v>6.26</v>
      </c>
      <c r="D1360" t="s">
        <v>2382</v>
      </c>
      <c r="E1360" t="s">
        <v>2380</v>
      </c>
      <c r="F1360" t="s">
        <v>2383</v>
      </c>
      <c r="G1360">
        <v>1</v>
      </c>
      <c r="H1360">
        <v>1</v>
      </c>
      <c r="I1360" t="s">
        <v>2380</v>
      </c>
      <c r="J1360" t="s">
        <v>2380</v>
      </c>
      <c r="K1360" t="str">
        <f t="shared" si="41"/>
        <v>Healthy Weight</v>
      </c>
      <c r="L1360" t="str">
        <f t="shared" si="42"/>
        <v>Prediabetes</v>
      </c>
      <c r="M1360" t="s">
        <v>10508</v>
      </c>
    </row>
    <row r="1361" spans="1:13" x14ac:dyDescent="0.25">
      <c r="A1361" t="s">
        <v>1011</v>
      </c>
      <c r="B1361">
        <v>22.8</v>
      </c>
      <c r="C1361">
        <v>4.29</v>
      </c>
      <c r="D1361" t="s">
        <v>2382</v>
      </c>
      <c r="E1361" t="s">
        <v>2380</v>
      </c>
      <c r="F1361" t="s">
        <v>2383</v>
      </c>
      <c r="G1361">
        <v>1</v>
      </c>
      <c r="H1361">
        <v>1</v>
      </c>
      <c r="I1361" t="s">
        <v>2380</v>
      </c>
      <c r="J1361" t="s">
        <v>2380</v>
      </c>
      <c r="K1361" t="str">
        <f t="shared" si="41"/>
        <v>Healthy Weight</v>
      </c>
      <c r="L1361" t="str">
        <f t="shared" si="42"/>
        <v>Normal</v>
      </c>
      <c r="M1361" t="s">
        <v>10507</v>
      </c>
    </row>
    <row r="1362" spans="1:13" x14ac:dyDescent="0.25">
      <c r="A1362" t="s">
        <v>1010</v>
      </c>
      <c r="B1362">
        <v>24.3</v>
      </c>
      <c r="C1362">
        <v>5.43</v>
      </c>
      <c r="D1362" t="s">
        <v>2380</v>
      </c>
      <c r="E1362" t="s">
        <v>2380</v>
      </c>
      <c r="F1362" t="s">
        <v>2380</v>
      </c>
      <c r="G1362">
        <v>2</v>
      </c>
      <c r="H1362">
        <v>2</v>
      </c>
      <c r="I1362" t="s">
        <v>2380</v>
      </c>
      <c r="J1362" t="s">
        <v>2380</v>
      </c>
      <c r="K1362" t="str">
        <f t="shared" si="41"/>
        <v>Healthy Weight</v>
      </c>
      <c r="L1362" t="str">
        <f t="shared" si="42"/>
        <v>Normal</v>
      </c>
      <c r="M1362" t="s">
        <v>10507</v>
      </c>
    </row>
    <row r="1363" spans="1:13" x14ac:dyDescent="0.25">
      <c r="A1363" t="s">
        <v>1009</v>
      </c>
      <c r="B1363">
        <v>25.13</v>
      </c>
      <c r="C1363">
        <v>8</v>
      </c>
      <c r="D1363" t="s">
        <v>2382</v>
      </c>
      <c r="E1363" t="s">
        <v>2380</v>
      </c>
      <c r="F1363" t="s">
        <v>2380</v>
      </c>
      <c r="G1363">
        <v>1</v>
      </c>
      <c r="H1363">
        <v>1</v>
      </c>
      <c r="I1363" t="s">
        <v>2380</v>
      </c>
      <c r="J1363" t="s">
        <v>2380</v>
      </c>
      <c r="K1363" t="str">
        <f t="shared" si="41"/>
        <v>Overweight</v>
      </c>
      <c r="L1363" t="str">
        <f t="shared" si="42"/>
        <v>Diabetes</v>
      </c>
      <c r="M1363" t="s">
        <v>10506</v>
      </c>
    </row>
    <row r="1364" spans="1:13" x14ac:dyDescent="0.25">
      <c r="A1364" t="s">
        <v>1008</v>
      </c>
      <c r="B1364">
        <v>22.72</v>
      </c>
      <c r="C1364">
        <v>9.9600000000000009</v>
      </c>
      <c r="D1364" t="s">
        <v>2382</v>
      </c>
      <c r="E1364" t="s">
        <v>2380</v>
      </c>
      <c r="F1364" t="s">
        <v>2380</v>
      </c>
      <c r="G1364">
        <v>2</v>
      </c>
      <c r="H1364">
        <v>2</v>
      </c>
      <c r="I1364" t="s">
        <v>2380</v>
      </c>
      <c r="J1364" t="s">
        <v>2380</v>
      </c>
      <c r="K1364" t="str">
        <f t="shared" si="41"/>
        <v>Healthy Weight</v>
      </c>
      <c r="L1364" t="str">
        <f t="shared" si="42"/>
        <v>Diabetes</v>
      </c>
      <c r="M1364" t="s">
        <v>10506</v>
      </c>
    </row>
    <row r="1365" spans="1:13" x14ac:dyDescent="0.25">
      <c r="A1365" t="s">
        <v>1007</v>
      </c>
      <c r="B1365">
        <v>32.6</v>
      </c>
      <c r="C1365">
        <v>6.8</v>
      </c>
      <c r="D1365" t="s">
        <v>2382</v>
      </c>
      <c r="E1365" t="s">
        <v>2380</v>
      </c>
      <c r="F1365" t="s">
        <v>2380</v>
      </c>
      <c r="G1365" t="s">
        <v>2381</v>
      </c>
      <c r="H1365">
        <v>0</v>
      </c>
      <c r="I1365" t="s">
        <v>2380</v>
      </c>
      <c r="J1365" t="s">
        <v>2380</v>
      </c>
      <c r="K1365" t="str">
        <f t="shared" si="41"/>
        <v>Obesity</v>
      </c>
      <c r="L1365" t="str">
        <f t="shared" si="42"/>
        <v>Diabetes</v>
      </c>
      <c r="M1365" t="s">
        <v>10506</v>
      </c>
    </row>
    <row r="1366" spans="1:13" x14ac:dyDescent="0.25">
      <c r="A1366" t="s">
        <v>1006</v>
      </c>
      <c r="B1366">
        <v>17.28</v>
      </c>
      <c r="C1366">
        <v>6.22</v>
      </c>
      <c r="D1366" t="s">
        <v>2382</v>
      </c>
      <c r="E1366" t="s">
        <v>2380</v>
      </c>
      <c r="F1366" t="s">
        <v>2380</v>
      </c>
      <c r="G1366">
        <v>2</v>
      </c>
      <c r="H1366">
        <v>2</v>
      </c>
      <c r="I1366" t="s">
        <v>2380</v>
      </c>
      <c r="J1366" t="s">
        <v>2380</v>
      </c>
      <c r="K1366" t="str">
        <f t="shared" si="41"/>
        <v>Underweight</v>
      </c>
      <c r="L1366" t="str">
        <f t="shared" si="42"/>
        <v>Prediabetes</v>
      </c>
      <c r="M1366" t="s">
        <v>10508</v>
      </c>
    </row>
    <row r="1367" spans="1:13" x14ac:dyDescent="0.25">
      <c r="A1367" t="s">
        <v>1005</v>
      </c>
      <c r="B1367">
        <v>27.92</v>
      </c>
      <c r="C1367">
        <v>5.79</v>
      </c>
      <c r="D1367" t="s">
        <v>2380</v>
      </c>
      <c r="E1367" t="s">
        <v>2380</v>
      </c>
      <c r="F1367" t="s">
        <v>2380</v>
      </c>
      <c r="G1367">
        <v>1</v>
      </c>
      <c r="H1367">
        <v>1</v>
      </c>
      <c r="I1367" t="s">
        <v>2380</v>
      </c>
      <c r="J1367" t="s">
        <v>2380</v>
      </c>
      <c r="K1367" t="str">
        <f t="shared" si="41"/>
        <v>Overweight</v>
      </c>
      <c r="L1367" t="str">
        <f t="shared" si="42"/>
        <v>Prediabetes</v>
      </c>
      <c r="M1367" t="s">
        <v>10508</v>
      </c>
    </row>
    <row r="1368" spans="1:13" x14ac:dyDescent="0.25">
      <c r="A1368" t="s">
        <v>1004</v>
      </c>
      <c r="B1368">
        <v>38.284999999999997</v>
      </c>
      <c r="C1368">
        <v>5.41</v>
      </c>
      <c r="D1368" t="s">
        <v>2380</v>
      </c>
      <c r="E1368" t="s">
        <v>2380</v>
      </c>
      <c r="F1368" t="s">
        <v>2380</v>
      </c>
      <c r="G1368" t="s">
        <v>2381</v>
      </c>
      <c r="H1368">
        <v>0</v>
      </c>
      <c r="I1368" t="s">
        <v>2380</v>
      </c>
      <c r="J1368" t="s">
        <v>2380</v>
      </c>
      <c r="K1368" t="str">
        <f t="shared" si="41"/>
        <v>Obesity</v>
      </c>
      <c r="L1368" t="str">
        <f t="shared" si="42"/>
        <v>Normal</v>
      </c>
      <c r="M1368" t="s">
        <v>10507</v>
      </c>
    </row>
    <row r="1369" spans="1:13" x14ac:dyDescent="0.25">
      <c r="A1369" t="s">
        <v>1003</v>
      </c>
      <c r="B1369">
        <v>16.48</v>
      </c>
      <c r="C1369">
        <v>11.05</v>
      </c>
      <c r="D1369" t="s">
        <v>2380</v>
      </c>
      <c r="E1369" t="s">
        <v>2380</v>
      </c>
      <c r="F1369" t="s">
        <v>2380</v>
      </c>
      <c r="G1369" t="s">
        <v>2381</v>
      </c>
      <c r="H1369">
        <v>0</v>
      </c>
      <c r="I1369" t="s">
        <v>2380</v>
      </c>
      <c r="J1369" t="s">
        <v>2380</v>
      </c>
      <c r="K1369" t="str">
        <f t="shared" si="41"/>
        <v>Underweight</v>
      </c>
      <c r="L1369" t="str">
        <f t="shared" si="42"/>
        <v>Diabetes</v>
      </c>
      <c r="M1369" t="s">
        <v>10506</v>
      </c>
    </row>
    <row r="1370" spans="1:13" x14ac:dyDescent="0.25">
      <c r="A1370" t="s">
        <v>1002</v>
      </c>
      <c r="B1370">
        <v>38.57</v>
      </c>
      <c r="C1370">
        <v>6.27</v>
      </c>
      <c r="D1370" t="s">
        <v>2380</v>
      </c>
      <c r="E1370" t="s">
        <v>2380</v>
      </c>
      <c r="F1370" t="s">
        <v>2380</v>
      </c>
      <c r="G1370" t="s">
        <v>2381</v>
      </c>
      <c r="H1370">
        <v>0</v>
      </c>
      <c r="I1370" t="s">
        <v>2380</v>
      </c>
      <c r="J1370" t="s">
        <v>2380</v>
      </c>
      <c r="K1370" t="str">
        <f t="shared" si="41"/>
        <v>Obesity</v>
      </c>
      <c r="L1370" t="str">
        <f t="shared" si="42"/>
        <v>Prediabetes</v>
      </c>
      <c r="M1370" t="s">
        <v>10508</v>
      </c>
    </row>
    <row r="1371" spans="1:13" x14ac:dyDescent="0.25">
      <c r="A1371" t="s">
        <v>1001</v>
      </c>
      <c r="B1371">
        <v>43.85</v>
      </c>
      <c r="C1371">
        <v>4.7699999999999996</v>
      </c>
      <c r="D1371" t="s">
        <v>2382</v>
      </c>
      <c r="E1371" t="s">
        <v>2380</v>
      </c>
      <c r="F1371" t="s">
        <v>2380</v>
      </c>
      <c r="G1371" t="s">
        <v>2381</v>
      </c>
      <c r="H1371">
        <v>0</v>
      </c>
      <c r="I1371" t="s">
        <v>2380</v>
      </c>
      <c r="J1371" t="s">
        <v>2380</v>
      </c>
      <c r="K1371" t="str">
        <f t="shared" si="41"/>
        <v>Obesity</v>
      </c>
      <c r="L1371" t="str">
        <f t="shared" si="42"/>
        <v>Normal</v>
      </c>
      <c r="M1371" t="s">
        <v>10507</v>
      </c>
    </row>
    <row r="1372" spans="1:13" x14ac:dyDescent="0.25">
      <c r="A1372" t="s">
        <v>1000</v>
      </c>
      <c r="B1372">
        <v>30.11</v>
      </c>
      <c r="C1372">
        <v>4.08</v>
      </c>
      <c r="D1372" t="s">
        <v>2380</v>
      </c>
      <c r="E1372" t="s">
        <v>2380</v>
      </c>
      <c r="F1372" t="s">
        <v>2380</v>
      </c>
      <c r="G1372" t="s">
        <v>2381</v>
      </c>
      <c r="H1372">
        <v>0</v>
      </c>
      <c r="I1372" t="s">
        <v>2380</v>
      </c>
      <c r="J1372" t="s">
        <v>2380</v>
      </c>
      <c r="K1372" t="str">
        <f t="shared" si="41"/>
        <v>Obesity</v>
      </c>
      <c r="L1372" t="str">
        <f t="shared" si="42"/>
        <v>Normal</v>
      </c>
      <c r="M1372" t="s">
        <v>10507</v>
      </c>
    </row>
    <row r="1373" spans="1:13" x14ac:dyDescent="0.25">
      <c r="A1373" t="s">
        <v>999</v>
      </c>
      <c r="B1373">
        <v>31.59</v>
      </c>
      <c r="C1373">
        <v>6.01</v>
      </c>
      <c r="D1373" t="s">
        <v>2380</v>
      </c>
      <c r="E1373" t="s">
        <v>2380</v>
      </c>
      <c r="F1373" t="s">
        <v>2380</v>
      </c>
      <c r="G1373" t="s">
        <v>2381</v>
      </c>
      <c r="H1373">
        <v>0</v>
      </c>
      <c r="I1373" t="s">
        <v>2380</v>
      </c>
      <c r="J1373" t="s">
        <v>2380</v>
      </c>
      <c r="K1373" t="str">
        <f t="shared" si="41"/>
        <v>Obesity</v>
      </c>
      <c r="L1373" t="str">
        <f t="shared" si="42"/>
        <v>Prediabetes</v>
      </c>
      <c r="M1373" t="s">
        <v>10508</v>
      </c>
    </row>
    <row r="1374" spans="1:13" x14ac:dyDescent="0.25">
      <c r="A1374" t="s">
        <v>998</v>
      </c>
      <c r="B1374">
        <v>40.15</v>
      </c>
      <c r="C1374">
        <v>11.84</v>
      </c>
      <c r="D1374" t="s">
        <v>2380</v>
      </c>
      <c r="E1374" t="s">
        <v>2380</v>
      </c>
      <c r="F1374" t="s">
        <v>2380</v>
      </c>
      <c r="G1374" t="s">
        <v>2381</v>
      </c>
      <c r="H1374">
        <v>0</v>
      </c>
      <c r="I1374" t="s">
        <v>2380</v>
      </c>
      <c r="J1374" t="s">
        <v>2380</v>
      </c>
      <c r="K1374" t="str">
        <f t="shared" si="41"/>
        <v>Obesity</v>
      </c>
      <c r="L1374" t="str">
        <f t="shared" si="42"/>
        <v>Diabetes</v>
      </c>
      <c r="M1374" t="s">
        <v>10506</v>
      </c>
    </row>
    <row r="1375" spans="1:13" x14ac:dyDescent="0.25">
      <c r="A1375" t="s">
        <v>997</v>
      </c>
      <c r="B1375">
        <v>40.700000000000003</v>
      </c>
      <c r="C1375">
        <v>6.27</v>
      </c>
      <c r="D1375" t="s">
        <v>2382</v>
      </c>
      <c r="E1375" t="s">
        <v>2380</v>
      </c>
      <c r="F1375" t="s">
        <v>2383</v>
      </c>
      <c r="G1375">
        <v>1</v>
      </c>
      <c r="H1375">
        <v>1</v>
      </c>
      <c r="I1375" t="s">
        <v>2380</v>
      </c>
      <c r="J1375" t="s">
        <v>2380</v>
      </c>
      <c r="K1375" t="str">
        <f t="shared" si="41"/>
        <v>Obesity</v>
      </c>
      <c r="L1375" t="str">
        <f t="shared" si="42"/>
        <v>Prediabetes</v>
      </c>
      <c r="M1375" t="s">
        <v>10508</v>
      </c>
    </row>
    <row r="1376" spans="1:13" x14ac:dyDescent="0.25">
      <c r="A1376" t="s">
        <v>996</v>
      </c>
      <c r="B1376">
        <v>40.76</v>
      </c>
      <c r="C1376">
        <v>5.28</v>
      </c>
      <c r="D1376" t="s">
        <v>2380</v>
      </c>
      <c r="E1376" t="s">
        <v>2380</v>
      </c>
      <c r="F1376" t="s">
        <v>2380</v>
      </c>
      <c r="G1376" t="s">
        <v>2381</v>
      </c>
      <c r="H1376">
        <v>0</v>
      </c>
      <c r="I1376" t="s">
        <v>2380</v>
      </c>
      <c r="J1376" t="s">
        <v>2380</v>
      </c>
      <c r="K1376" t="str">
        <f t="shared" si="41"/>
        <v>Obesity</v>
      </c>
      <c r="L1376" t="str">
        <f t="shared" si="42"/>
        <v>Normal</v>
      </c>
      <c r="M1376" t="s">
        <v>10507</v>
      </c>
    </row>
    <row r="1377" spans="1:13" x14ac:dyDescent="0.25">
      <c r="A1377" t="s">
        <v>995</v>
      </c>
      <c r="B1377">
        <v>29.7</v>
      </c>
      <c r="C1377">
        <v>7.03</v>
      </c>
      <c r="D1377" t="s">
        <v>2380</v>
      </c>
      <c r="E1377" t="s">
        <v>2380</v>
      </c>
      <c r="F1377" t="s">
        <v>2380</v>
      </c>
      <c r="G1377" t="s">
        <v>2381</v>
      </c>
      <c r="H1377">
        <v>0</v>
      </c>
      <c r="I1377" t="s">
        <v>2380</v>
      </c>
      <c r="J1377" t="s">
        <v>2380</v>
      </c>
      <c r="K1377" t="str">
        <f t="shared" si="41"/>
        <v>Overweight</v>
      </c>
      <c r="L1377" t="str">
        <f t="shared" si="42"/>
        <v>Diabetes</v>
      </c>
      <c r="M1377" t="s">
        <v>10506</v>
      </c>
    </row>
    <row r="1378" spans="1:13" x14ac:dyDescent="0.25">
      <c r="A1378" t="s">
        <v>994</v>
      </c>
      <c r="B1378">
        <v>40.58</v>
      </c>
      <c r="C1378">
        <v>5.32</v>
      </c>
      <c r="D1378" t="s">
        <v>2382</v>
      </c>
      <c r="E1378" t="s">
        <v>2380</v>
      </c>
      <c r="F1378" t="s">
        <v>2383</v>
      </c>
      <c r="G1378">
        <v>1</v>
      </c>
      <c r="H1378">
        <v>1</v>
      </c>
      <c r="I1378" t="s">
        <v>2380</v>
      </c>
      <c r="J1378" t="s">
        <v>2380</v>
      </c>
      <c r="K1378" t="str">
        <f t="shared" si="41"/>
        <v>Obesity</v>
      </c>
      <c r="L1378" t="str">
        <f t="shared" si="42"/>
        <v>Normal</v>
      </c>
      <c r="M1378" t="s">
        <v>10507</v>
      </c>
    </row>
    <row r="1379" spans="1:13" x14ac:dyDescent="0.25">
      <c r="A1379" t="s">
        <v>993</v>
      </c>
      <c r="B1379">
        <v>33.06</v>
      </c>
      <c r="C1379">
        <v>9.59</v>
      </c>
      <c r="D1379" t="s">
        <v>2382</v>
      </c>
      <c r="E1379" t="s">
        <v>2380</v>
      </c>
      <c r="F1379" t="s">
        <v>2380</v>
      </c>
      <c r="G1379" t="s">
        <v>2381</v>
      </c>
      <c r="H1379">
        <v>0</v>
      </c>
      <c r="I1379" t="s">
        <v>2380</v>
      </c>
      <c r="J1379" t="s">
        <v>2380</v>
      </c>
      <c r="K1379" t="str">
        <f t="shared" si="41"/>
        <v>Obesity</v>
      </c>
      <c r="L1379" t="str">
        <f t="shared" si="42"/>
        <v>Diabetes</v>
      </c>
      <c r="M1379" t="s">
        <v>10506</v>
      </c>
    </row>
    <row r="1380" spans="1:13" x14ac:dyDescent="0.25">
      <c r="A1380" t="s">
        <v>992</v>
      </c>
      <c r="B1380">
        <v>26.62</v>
      </c>
      <c r="C1380">
        <v>6.15</v>
      </c>
      <c r="D1380" t="s">
        <v>2382</v>
      </c>
      <c r="E1380" t="s">
        <v>2380</v>
      </c>
      <c r="F1380" t="s">
        <v>2380</v>
      </c>
      <c r="G1380" t="s">
        <v>2381</v>
      </c>
      <c r="H1380">
        <v>0</v>
      </c>
      <c r="I1380" t="s">
        <v>2380</v>
      </c>
      <c r="J1380" t="s">
        <v>2380</v>
      </c>
      <c r="K1380" t="str">
        <f t="shared" si="41"/>
        <v>Overweight</v>
      </c>
      <c r="L1380" t="str">
        <f t="shared" si="42"/>
        <v>Prediabetes</v>
      </c>
      <c r="M1380" t="s">
        <v>10508</v>
      </c>
    </row>
    <row r="1381" spans="1:13" x14ac:dyDescent="0.25">
      <c r="A1381" t="s">
        <v>991</v>
      </c>
      <c r="B1381">
        <v>37.1</v>
      </c>
      <c r="C1381">
        <v>11.08</v>
      </c>
      <c r="D1381" t="s">
        <v>2380</v>
      </c>
      <c r="E1381" t="s">
        <v>2380</v>
      </c>
      <c r="F1381" t="s">
        <v>2380</v>
      </c>
      <c r="G1381" t="s">
        <v>2381</v>
      </c>
      <c r="H1381">
        <v>0</v>
      </c>
      <c r="I1381" t="s">
        <v>2380</v>
      </c>
      <c r="J1381" t="s">
        <v>2380</v>
      </c>
      <c r="K1381" t="str">
        <f t="shared" si="41"/>
        <v>Obesity</v>
      </c>
      <c r="L1381" t="str">
        <f t="shared" si="42"/>
        <v>Diabetes</v>
      </c>
      <c r="M1381" t="s">
        <v>10506</v>
      </c>
    </row>
    <row r="1382" spans="1:13" x14ac:dyDescent="0.25">
      <c r="A1382" t="s">
        <v>990</v>
      </c>
      <c r="B1382">
        <v>18.28</v>
      </c>
      <c r="C1382">
        <v>7.95</v>
      </c>
      <c r="D1382" t="s">
        <v>2380</v>
      </c>
      <c r="E1382" t="s">
        <v>2380</v>
      </c>
      <c r="F1382" t="s">
        <v>2380</v>
      </c>
      <c r="G1382" t="s">
        <v>2381</v>
      </c>
      <c r="H1382">
        <v>0</v>
      </c>
      <c r="I1382" t="s">
        <v>2380</v>
      </c>
      <c r="J1382" t="s">
        <v>2380</v>
      </c>
      <c r="K1382" t="str">
        <f t="shared" si="41"/>
        <v>Underweight</v>
      </c>
      <c r="L1382" t="str">
        <f t="shared" si="42"/>
        <v>Diabetes</v>
      </c>
      <c r="M1382" t="s">
        <v>10506</v>
      </c>
    </row>
    <row r="1383" spans="1:13" x14ac:dyDescent="0.25">
      <c r="A1383" t="s">
        <v>989</v>
      </c>
      <c r="B1383">
        <v>35.814999999999998</v>
      </c>
      <c r="C1383">
        <v>6.23</v>
      </c>
      <c r="D1383" t="s">
        <v>2380</v>
      </c>
      <c r="E1383" t="s">
        <v>2380</v>
      </c>
      <c r="F1383" t="s">
        <v>2380</v>
      </c>
      <c r="G1383" t="s">
        <v>2381</v>
      </c>
      <c r="H1383">
        <v>0</v>
      </c>
      <c r="I1383" t="s">
        <v>2380</v>
      </c>
      <c r="J1383" t="s">
        <v>2380</v>
      </c>
      <c r="K1383" t="str">
        <f t="shared" si="41"/>
        <v>Obesity</v>
      </c>
      <c r="L1383" t="str">
        <f t="shared" si="42"/>
        <v>Prediabetes</v>
      </c>
      <c r="M1383" t="s">
        <v>10508</v>
      </c>
    </row>
    <row r="1384" spans="1:13" x14ac:dyDescent="0.25">
      <c r="A1384" t="s">
        <v>988</v>
      </c>
      <c r="B1384">
        <v>30.69</v>
      </c>
      <c r="C1384">
        <v>6.5</v>
      </c>
      <c r="D1384" t="s">
        <v>2380</v>
      </c>
      <c r="E1384" t="s">
        <v>2380</v>
      </c>
      <c r="F1384" t="s">
        <v>2380</v>
      </c>
      <c r="G1384" t="s">
        <v>2381</v>
      </c>
      <c r="H1384">
        <v>0</v>
      </c>
      <c r="I1384" t="s">
        <v>2380</v>
      </c>
      <c r="J1384" t="s">
        <v>2380</v>
      </c>
      <c r="K1384" t="str">
        <f t="shared" si="41"/>
        <v>Obesity</v>
      </c>
      <c r="L1384" t="str">
        <f t="shared" si="42"/>
        <v>Diabetes</v>
      </c>
      <c r="M1384" t="s">
        <v>10506</v>
      </c>
    </row>
    <row r="1385" spans="1:13" x14ac:dyDescent="0.25">
      <c r="A1385" t="s">
        <v>987</v>
      </c>
      <c r="B1385">
        <v>26.125</v>
      </c>
      <c r="C1385">
        <v>5.22</v>
      </c>
      <c r="D1385" t="s">
        <v>2380</v>
      </c>
      <c r="E1385" t="s">
        <v>2380</v>
      </c>
      <c r="F1385" t="s">
        <v>2380</v>
      </c>
      <c r="G1385" t="s">
        <v>2381</v>
      </c>
      <c r="H1385">
        <v>0</v>
      </c>
      <c r="I1385" t="s">
        <v>2380</v>
      </c>
      <c r="J1385" t="s">
        <v>2380</v>
      </c>
      <c r="K1385" t="str">
        <f t="shared" si="41"/>
        <v>Overweight</v>
      </c>
      <c r="L1385" t="str">
        <f t="shared" si="42"/>
        <v>Normal</v>
      </c>
      <c r="M1385" t="s">
        <v>10507</v>
      </c>
    </row>
    <row r="1386" spans="1:13" x14ac:dyDescent="0.25">
      <c r="A1386" t="s">
        <v>986</v>
      </c>
      <c r="B1386">
        <v>34.58</v>
      </c>
      <c r="C1386">
        <v>6.3</v>
      </c>
      <c r="D1386" t="s">
        <v>2380</v>
      </c>
      <c r="E1386" t="s">
        <v>2380</v>
      </c>
      <c r="F1386" t="s">
        <v>2383</v>
      </c>
      <c r="G1386">
        <v>1</v>
      </c>
      <c r="H1386">
        <v>1</v>
      </c>
      <c r="I1386" t="s">
        <v>2380</v>
      </c>
      <c r="J1386" t="s">
        <v>2380</v>
      </c>
      <c r="K1386" t="str">
        <f t="shared" si="41"/>
        <v>Obesity</v>
      </c>
      <c r="L1386" t="str">
        <f t="shared" si="42"/>
        <v>Prediabetes</v>
      </c>
      <c r="M1386" t="s">
        <v>10508</v>
      </c>
    </row>
    <row r="1387" spans="1:13" x14ac:dyDescent="0.25">
      <c r="A1387" t="s">
        <v>985</v>
      </c>
      <c r="B1387">
        <v>27.4</v>
      </c>
      <c r="C1387">
        <v>8.84</v>
      </c>
      <c r="D1387" t="s">
        <v>2380</v>
      </c>
      <c r="E1387" t="s">
        <v>2380</v>
      </c>
      <c r="F1387" t="s">
        <v>2380</v>
      </c>
      <c r="G1387" t="s">
        <v>2381</v>
      </c>
      <c r="H1387">
        <v>0</v>
      </c>
      <c r="I1387" t="s">
        <v>2380</v>
      </c>
      <c r="J1387" t="s">
        <v>2380</v>
      </c>
      <c r="K1387" t="str">
        <f t="shared" si="41"/>
        <v>Overweight</v>
      </c>
      <c r="L1387" t="str">
        <f t="shared" si="42"/>
        <v>Diabetes</v>
      </c>
      <c r="M1387" t="s">
        <v>10506</v>
      </c>
    </row>
    <row r="1388" spans="1:13" x14ac:dyDescent="0.25">
      <c r="A1388" t="s">
        <v>984</v>
      </c>
      <c r="B1388">
        <v>27.53</v>
      </c>
      <c r="C1388">
        <v>4.1100000000000003</v>
      </c>
      <c r="D1388" t="s">
        <v>2380</v>
      </c>
      <c r="E1388" t="s">
        <v>2380</v>
      </c>
      <c r="F1388" t="s">
        <v>2380</v>
      </c>
      <c r="G1388">
        <v>1</v>
      </c>
      <c r="H1388">
        <v>1</v>
      </c>
      <c r="I1388" t="s">
        <v>2380</v>
      </c>
      <c r="J1388" t="s">
        <v>2380</v>
      </c>
      <c r="K1388" t="str">
        <f t="shared" si="41"/>
        <v>Overweight</v>
      </c>
      <c r="L1388" t="str">
        <f t="shared" si="42"/>
        <v>Normal</v>
      </c>
      <c r="M1388" t="s">
        <v>10507</v>
      </c>
    </row>
    <row r="1389" spans="1:13" x14ac:dyDescent="0.25">
      <c r="A1389" t="s">
        <v>983</v>
      </c>
      <c r="B1389">
        <v>33</v>
      </c>
      <c r="C1389">
        <v>4.57</v>
      </c>
      <c r="D1389" t="s">
        <v>2380</v>
      </c>
      <c r="E1389" t="s">
        <v>2380</v>
      </c>
      <c r="F1389" t="s">
        <v>2380</v>
      </c>
      <c r="G1389" t="s">
        <v>2381</v>
      </c>
      <c r="H1389">
        <v>0</v>
      </c>
      <c r="I1389" t="s">
        <v>2380</v>
      </c>
      <c r="J1389" t="s">
        <v>2380</v>
      </c>
      <c r="K1389" t="str">
        <f t="shared" si="41"/>
        <v>Obesity</v>
      </c>
      <c r="L1389" t="str">
        <f t="shared" si="42"/>
        <v>Normal</v>
      </c>
      <c r="M1389" t="s">
        <v>10507</v>
      </c>
    </row>
    <row r="1390" spans="1:13" x14ac:dyDescent="0.25">
      <c r="A1390" t="s">
        <v>982</v>
      </c>
      <c r="B1390">
        <v>25.78</v>
      </c>
      <c r="C1390">
        <v>11.06</v>
      </c>
      <c r="D1390" t="s">
        <v>2382</v>
      </c>
      <c r="E1390" t="s">
        <v>2380</v>
      </c>
      <c r="F1390" t="s">
        <v>2380</v>
      </c>
      <c r="G1390" t="s">
        <v>2381</v>
      </c>
      <c r="H1390">
        <v>0</v>
      </c>
      <c r="I1390" t="s">
        <v>2380</v>
      </c>
      <c r="J1390" t="s">
        <v>2380</v>
      </c>
      <c r="K1390" t="str">
        <f t="shared" si="41"/>
        <v>Overweight</v>
      </c>
      <c r="L1390" t="str">
        <f t="shared" si="42"/>
        <v>Diabetes</v>
      </c>
      <c r="M1390" t="s">
        <v>10506</v>
      </c>
    </row>
    <row r="1391" spans="1:13" x14ac:dyDescent="0.25">
      <c r="A1391" t="s">
        <v>981</v>
      </c>
      <c r="B1391">
        <v>22.66</v>
      </c>
      <c r="C1391">
        <v>10.68</v>
      </c>
      <c r="D1391" t="s">
        <v>2380</v>
      </c>
      <c r="E1391" t="s">
        <v>2380</v>
      </c>
      <c r="F1391" t="s">
        <v>2380</v>
      </c>
      <c r="G1391" t="s">
        <v>2381</v>
      </c>
      <c r="H1391">
        <v>0</v>
      </c>
      <c r="I1391" t="s">
        <v>2380</v>
      </c>
      <c r="J1391" t="s">
        <v>2380</v>
      </c>
      <c r="K1391" t="str">
        <f t="shared" si="41"/>
        <v>Healthy Weight</v>
      </c>
      <c r="L1391" t="str">
        <f t="shared" si="42"/>
        <v>Diabetes</v>
      </c>
      <c r="M1391" t="s">
        <v>10506</v>
      </c>
    </row>
    <row r="1392" spans="1:13" x14ac:dyDescent="0.25">
      <c r="A1392" t="s">
        <v>980</v>
      </c>
      <c r="B1392">
        <v>38.81</v>
      </c>
      <c r="C1392">
        <v>6.14</v>
      </c>
      <c r="D1392" t="s">
        <v>2382</v>
      </c>
      <c r="E1392" t="s">
        <v>2380</v>
      </c>
      <c r="F1392" t="s">
        <v>2380</v>
      </c>
      <c r="G1392">
        <v>1</v>
      </c>
      <c r="H1392">
        <v>1</v>
      </c>
      <c r="I1392" t="s">
        <v>2380</v>
      </c>
      <c r="J1392" t="s">
        <v>2380</v>
      </c>
      <c r="K1392" t="str">
        <f t="shared" si="41"/>
        <v>Obesity</v>
      </c>
      <c r="L1392" t="str">
        <f t="shared" si="42"/>
        <v>Prediabetes</v>
      </c>
      <c r="M1392" t="s">
        <v>10508</v>
      </c>
    </row>
    <row r="1393" spans="1:13" x14ac:dyDescent="0.25">
      <c r="A1393" t="s">
        <v>979</v>
      </c>
      <c r="B1393">
        <v>38.51</v>
      </c>
      <c r="C1393">
        <v>5.45</v>
      </c>
      <c r="D1393" t="s">
        <v>2382</v>
      </c>
      <c r="E1393" t="s">
        <v>2380</v>
      </c>
      <c r="F1393" t="s">
        <v>2380</v>
      </c>
      <c r="G1393" t="s">
        <v>2381</v>
      </c>
      <c r="H1393">
        <v>0</v>
      </c>
      <c r="I1393" t="s">
        <v>2380</v>
      </c>
      <c r="J1393" t="s">
        <v>2380</v>
      </c>
      <c r="K1393" t="str">
        <f t="shared" si="41"/>
        <v>Obesity</v>
      </c>
      <c r="L1393" t="str">
        <f t="shared" si="42"/>
        <v>Normal</v>
      </c>
      <c r="M1393" t="s">
        <v>10507</v>
      </c>
    </row>
    <row r="1394" spans="1:13" x14ac:dyDescent="0.25">
      <c r="A1394" t="s">
        <v>978</v>
      </c>
      <c r="B1394">
        <v>22.98</v>
      </c>
      <c r="C1394">
        <v>6.14</v>
      </c>
      <c r="D1394" t="s">
        <v>2382</v>
      </c>
      <c r="E1394" t="s">
        <v>2380</v>
      </c>
      <c r="F1394" t="s">
        <v>2380</v>
      </c>
      <c r="G1394" t="s">
        <v>2381</v>
      </c>
      <c r="H1394">
        <v>0</v>
      </c>
      <c r="I1394" t="s">
        <v>2380</v>
      </c>
      <c r="J1394" t="s">
        <v>2380</v>
      </c>
      <c r="K1394" t="str">
        <f t="shared" si="41"/>
        <v>Healthy Weight</v>
      </c>
      <c r="L1394" t="str">
        <f t="shared" si="42"/>
        <v>Prediabetes</v>
      </c>
      <c r="M1394" t="s">
        <v>10508</v>
      </c>
    </row>
    <row r="1395" spans="1:13" x14ac:dyDescent="0.25">
      <c r="A1395" t="s">
        <v>977</v>
      </c>
      <c r="B1395">
        <v>15.65</v>
      </c>
      <c r="C1395">
        <v>7.85</v>
      </c>
      <c r="D1395" t="s">
        <v>2380</v>
      </c>
      <c r="E1395" t="s">
        <v>2380</v>
      </c>
      <c r="F1395" t="s">
        <v>2380</v>
      </c>
      <c r="G1395" t="s">
        <v>2381</v>
      </c>
      <c r="H1395">
        <v>0</v>
      </c>
      <c r="I1395" t="s">
        <v>2380</v>
      </c>
      <c r="J1395" t="s">
        <v>2380</v>
      </c>
      <c r="K1395" t="str">
        <f t="shared" si="41"/>
        <v>Underweight</v>
      </c>
      <c r="L1395" t="str">
        <f t="shared" si="42"/>
        <v>Diabetes</v>
      </c>
      <c r="M1395" t="s">
        <v>10506</v>
      </c>
    </row>
    <row r="1396" spans="1:13" x14ac:dyDescent="0.25">
      <c r="A1396" t="s">
        <v>976</v>
      </c>
      <c r="B1396">
        <v>39.97</v>
      </c>
      <c r="C1396">
        <v>4.09</v>
      </c>
      <c r="D1396" t="s">
        <v>2380</v>
      </c>
      <c r="E1396" t="s">
        <v>2380</v>
      </c>
      <c r="F1396" t="s">
        <v>2380</v>
      </c>
      <c r="G1396">
        <v>1</v>
      </c>
      <c r="H1396">
        <v>1</v>
      </c>
      <c r="I1396" t="s">
        <v>2380</v>
      </c>
      <c r="J1396" t="s">
        <v>2380</v>
      </c>
      <c r="K1396" t="str">
        <f t="shared" si="41"/>
        <v>Obesity</v>
      </c>
      <c r="L1396" t="str">
        <f t="shared" si="42"/>
        <v>Normal</v>
      </c>
      <c r="M1396" t="s">
        <v>10507</v>
      </c>
    </row>
    <row r="1397" spans="1:13" x14ac:dyDescent="0.25">
      <c r="A1397" t="s">
        <v>975</v>
      </c>
      <c r="B1397">
        <v>37.22</v>
      </c>
      <c r="C1397">
        <v>4.62</v>
      </c>
      <c r="D1397" t="s">
        <v>2380</v>
      </c>
      <c r="E1397" t="s">
        <v>2380</v>
      </c>
      <c r="F1397" t="s">
        <v>2383</v>
      </c>
      <c r="G1397">
        <v>1</v>
      </c>
      <c r="H1397">
        <v>1</v>
      </c>
      <c r="I1397" t="s">
        <v>2380</v>
      </c>
      <c r="J1397" t="s">
        <v>2380</v>
      </c>
      <c r="K1397" t="str">
        <f t="shared" si="41"/>
        <v>Obesity</v>
      </c>
      <c r="L1397" t="str">
        <f t="shared" si="42"/>
        <v>Normal</v>
      </c>
      <c r="M1397" t="s">
        <v>10507</v>
      </c>
    </row>
    <row r="1398" spans="1:13" x14ac:dyDescent="0.25">
      <c r="A1398" t="s">
        <v>974</v>
      </c>
      <c r="B1398">
        <v>41.325000000000003</v>
      </c>
      <c r="C1398">
        <v>5.77</v>
      </c>
      <c r="D1398" t="s">
        <v>2380</v>
      </c>
      <c r="E1398" t="s">
        <v>2380</v>
      </c>
      <c r="F1398" t="s">
        <v>2380</v>
      </c>
      <c r="G1398" t="s">
        <v>2381</v>
      </c>
      <c r="H1398">
        <v>0</v>
      </c>
      <c r="I1398" t="s">
        <v>2380</v>
      </c>
      <c r="J1398" t="s">
        <v>2380</v>
      </c>
      <c r="K1398" t="str">
        <f t="shared" si="41"/>
        <v>Obesity</v>
      </c>
      <c r="L1398" t="str">
        <f t="shared" si="42"/>
        <v>Prediabetes</v>
      </c>
      <c r="M1398" t="s">
        <v>10508</v>
      </c>
    </row>
    <row r="1399" spans="1:13" x14ac:dyDescent="0.25">
      <c r="A1399" t="s">
        <v>973</v>
      </c>
      <c r="B1399">
        <v>40.31</v>
      </c>
      <c r="C1399">
        <v>5.84</v>
      </c>
      <c r="D1399" t="s">
        <v>2380</v>
      </c>
      <c r="E1399" t="s">
        <v>2380</v>
      </c>
      <c r="F1399" t="s">
        <v>2380</v>
      </c>
      <c r="G1399" t="s">
        <v>2381</v>
      </c>
      <c r="H1399">
        <v>0</v>
      </c>
      <c r="I1399" t="s">
        <v>2380</v>
      </c>
      <c r="J1399" t="s">
        <v>2380</v>
      </c>
      <c r="K1399" t="str">
        <f t="shared" si="41"/>
        <v>Obesity</v>
      </c>
      <c r="L1399" t="str">
        <f t="shared" si="42"/>
        <v>Prediabetes</v>
      </c>
      <c r="M1399" t="s">
        <v>10508</v>
      </c>
    </row>
    <row r="1400" spans="1:13" x14ac:dyDescent="0.25">
      <c r="A1400" t="s">
        <v>972</v>
      </c>
      <c r="B1400">
        <v>29.48</v>
      </c>
      <c r="C1400">
        <v>4.91</v>
      </c>
      <c r="D1400" t="s">
        <v>2380</v>
      </c>
      <c r="E1400" t="s">
        <v>2380</v>
      </c>
      <c r="F1400" t="s">
        <v>2380</v>
      </c>
      <c r="G1400" t="s">
        <v>2381</v>
      </c>
      <c r="H1400">
        <v>0</v>
      </c>
      <c r="I1400" t="s">
        <v>2380</v>
      </c>
      <c r="J1400" t="s">
        <v>2380</v>
      </c>
      <c r="K1400" t="str">
        <f t="shared" si="41"/>
        <v>Overweight</v>
      </c>
      <c r="L1400" t="str">
        <f t="shared" si="42"/>
        <v>Normal</v>
      </c>
      <c r="M1400" t="s">
        <v>10507</v>
      </c>
    </row>
    <row r="1401" spans="1:13" x14ac:dyDescent="0.25">
      <c r="A1401" t="s">
        <v>971</v>
      </c>
      <c r="B1401">
        <v>33.155000000000001</v>
      </c>
      <c r="C1401">
        <v>5.07</v>
      </c>
      <c r="D1401" t="s">
        <v>2380</v>
      </c>
      <c r="E1401" t="s">
        <v>2380</v>
      </c>
      <c r="F1401" t="s">
        <v>2380</v>
      </c>
      <c r="G1401" t="s">
        <v>2381</v>
      </c>
      <c r="H1401">
        <v>0</v>
      </c>
      <c r="I1401" t="s">
        <v>2380</v>
      </c>
      <c r="J1401" t="s">
        <v>2380</v>
      </c>
      <c r="K1401" t="str">
        <f t="shared" si="41"/>
        <v>Obesity</v>
      </c>
      <c r="L1401" t="str">
        <f t="shared" si="42"/>
        <v>Normal</v>
      </c>
      <c r="M1401" t="s">
        <v>10507</v>
      </c>
    </row>
    <row r="1402" spans="1:13" x14ac:dyDescent="0.25">
      <c r="A1402" t="s">
        <v>970</v>
      </c>
      <c r="B1402">
        <v>42.85</v>
      </c>
      <c r="C1402">
        <v>5.81</v>
      </c>
      <c r="D1402" t="s">
        <v>2382</v>
      </c>
      <c r="E1402" t="s">
        <v>2380</v>
      </c>
      <c r="F1402" t="s">
        <v>2380</v>
      </c>
      <c r="G1402" t="s">
        <v>2381</v>
      </c>
      <c r="H1402">
        <v>0</v>
      </c>
      <c r="I1402" t="s">
        <v>2380</v>
      </c>
      <c r="J1402" t="s">
        <v>2380</v>
      </c>
      <c r="K1402" t="str">
        <f t="shared" si="41"/>
        <v>Obesity</v>
      </c>
      <c r="L1402" t="str">
        <f t="shared" si="42"/>
        <v>Prediabetes</v>
      </c>
      <c r="M1402" t="s">
        <v>10508</v>
      </c>
    </row>
    <row r="1403" spans="1:13" x14ac:dyDescent="0.25">
      <c r="A1403" t="s">
        <v>969</v>
      </c>
      <c r="B1403">
        <v>32.340000000000003</v>
      </c>
      <c r="C1403">
        <v>11.2</v>
      </c>
      <c r="D1403" t="s">
        <v>2380</v>
      </c>
      <c r="E1403" t="s">
        <v>2380</v>
      </c>
      <c r="F1403" t="s">
        <v>2380</v>
      </c>
      <c r="G1403" t="s">
        <v>2381</v>
      </c>
      <c r="H1403">
        <v>0</v>
      </c>
      <c r="I1403" t="s">
        <v>2380</v>
      </c>
      <c r="J1403" t="s">
        <v>2380</v>
      </c>
      <c r="K1403" t="str">
        <f t="shared" si="41"/>
        <v>Obesity</v>
      </c>
      <c r="L1403" t="str">
        <f t="shared" si="42"/>
        <v>Diabetes</v>
      </c>
      <c r="M1403" t="s">
        <v>10506</v>
      </c>
    </row>
    <row r="1404" spans="1:13" x14ac:dyDescent="0.25">
      <c r="A1404" t="s">
        <v>968</v>
      </c>
      <c r="B1404">
        <v>27.5</v>
      </c>
      <c r="C1404">
        <v>10.75</v>
      </c>
      <c r="D1404" t="s">
        <v>2380</v>
      </c>
      <c r="E1404" t="s">
        <v>2380</v>
      </c>
      <c r="F1404" t="s">
        <v>2380</v>
      </c>
      <c r="G1404" t="s">
        <v>2381</v>
      </c>
      <c r="H1404">
        <v>0</v>
      </c>
      <c r="I1404" t="s">
        <v>2380</v>
      </c>
      <c r="J1404" t="s">
        <v>2380</v>
      </c>
      <c r="K1404" t="str">
        <f t="shared" si="41"/>
        <v>Overweight</v>
      </c>
      <c r="L1404" t="str">
        <f t="shared" si="42"/>
        <v>Diabetes</v>
      </c>
      <c r="M1404" t="s">
        <v>10506</v>
      </c>
    </row>
    <row r="1405" spans="1:13" x14ac:dyDescent="0.25">
      <c r="A1405" t="s">
        <v>967</v>
      </c>
      <c r="B1405">
        <v>25.8</v>
      </c>
      <c r="C1405">
        <v>7.8</v>
      </c>
      <c r="D1405" t="s">
        <v>2380</v>
      </c>
      <c r="E1405" t="s">
        <v>2380</v>
      </c>
      <c r="F1405" t="s">
        <v>2380</v>
      </c>
      <c r="G1405" t="s">
        <v>2381</v>
      </c>
      <c r="H1405">
        <v>0</v>
      </c>
      <c r="I1405" t="s">
        <v>2380</v>
      </c>
      <c r="J1405" t="s">
        <v>2380</v>
      </c>
      <c r="K1405" t="str">
        <f t="shared" si="41"/>
        <v>Overweight</v>
      </c>
      <c r="L1405" t="str">
        <f t="shared" si="42"/>
        <v>Diabetes</v>
      </c>
      <c r="M1405" t="s">
        <v>10506</v>
      </c>
    </row>
    <row r="1406" spans="1:13" x14ac:dyDescent="0.25">
      <c r="A1406" t="s">
        <v>966</v>
      </c>
      <c r="B1406">
        <v>25</v>
      </c>
      <c r="C1406">
        <v>7.04</v>
      </c>
      <c r="D1406" t="s">
        <v>2380</v>
      </c>
      <c r="E1406" t="s">
        <v>2380</v>
      </c>
      <c r="F1406" t="s">
        <v>2380</v>
      </c>
      <c r="G1406" t="s">
        <v>2381</v>
      </c>
      <c r="H1406">
        <v>0</v>
      </c>
      <c r="I1406" t="s">
        <v>2380</v>
      </c>
      <c r="J1406" t="s">
        <v>2380</v>
      </c>
      <c r="K1406" t="str">
        <f t="shared" si="41"/>
        <v>Overweight</v>
      </c>
      <c r="L1406" t="str">
        <f t="shared" si="42"/>
        <v>Diabetes</v>
      </c>
      <c r="M1406" t="s">
        <v>10506</v>
      </c>
    </row>
    <row r="1407" spans="1:13" x14ac:dyDescent="0.25">
      <c r="A1407" t="s">
        <v>965</v>
      </c>
      <c r="B1407">
        <v>41.2</v>
      </c>
      <c r="C1407">
        <v>4.18</v>
      </c>
      <c r="D1407" t="s">
        <v>2382</v>
      </c>
      <c r="E1407" t="s">
        <v>2380</v>
      </c>
      <c r="F1407" t="s">
        <v>2380</v>
      </c>
      <c r="G1407" t="s">
        <v>2381</v>
      </c>
      <c r="H1407">
        <v>0</v>
      </c>
      <c r="I1407" t="s">
        <v>2380</v>
      </c>
      <c r="J1407" t="s">
        <v>2380</v>
      </c>
      <c r="K1407" t="str">
        <f t="shared" si="41"/>
        <v>Obesity</v>
      </c>
      <c r="L1407" t="str">
        <f t="shared" si="42"/>
        <v>Normal</v>
      </c>
      <c r="M1407" t="s">
        <v>10507</v>
      </c>
    </row>
    <row r="1408" spans="1:13" x14ac:dyDescent="0.25">
      <c r="A1408" t="s">
        <v>964</v>
      </c>
      <c r="B1408">
        <v>17.78</v>
      </c>
      <c r="C1408">
        <v>8.19</v>
      </c>
      <c r="D1408" t="s">
        <v>2380</v>
      </c>
      <c r="E1408" t="s">
        <v>2380</v>
      </c>
      <c r="F1408" t="s">
        <v>2380</v>
      </c>
      <c r="G1408" t="s">
        <v>2381</v>
      </c>
      <c r="H1408">
        <v>0</v>
      </c>
      <c r="I1408" t="s">
        <v>2380</v>
      </c>
      <c r="J1408" t="s">
        <v>2380</v>
      </c>
      <c r="K1408" t="str">
        <f t="shared" si="41"/>
        <v>Underweight</v>
      </c>
      <c r="L1408" t="str">
        <f t="shared" si="42"/>
        <v>Diabetes</v>
      </c>
      <c r="M1408" t="s">
        <v>10506</v>
      </c>
    </row>
    <row r="1409" spans="1:13" x14ac:dyDescent="0.25">
      <c r="A1409" t="s">
        <v>963</v>
      </c>
      <c r="B1409">
        <v>40.119999999999997</v>
      </c>
      <c r="C1409">
        <v>6.22</v>
      </c>
      <c r="D1409" t="s">
        <v>2382</v>
      </c>
      <c r="E1409" t="s">
        <v>2380</v>
      </c>
      <c r="F1409" t="s">
        <v>2383</v>
      </c>
      <c r="G1409">
        <v>1</v>
      </c>
      <c r="H1409">
        <v>1</v>
      </c>
      <c r="I1409" t="s">
        <v>2380</v>
      </c>
      <c r="J1409" t="s">
        <v>2380</v>
      </c>
      <c r="K1409" t="str">
        <f t="shared" si="41"/>
        <v>Obesity</v>
      </c>
      <c r="L1409" t="str">
        <f t="shared" si="42"/>
        <v>Prediabetes</v>
      </c>
      <c r="M1409" t="s">
        <v>10508</v>
      </c>
    </row>
    <row r="1410" spans="1:13" x14ac:dyDescent="0.25">
      <c r="A1410" t="s">
        <v>962</v>
      </c>
      <c r="B1410">
        <v>19.350000000000001</v>
      </c>
      <c r="C1410">
        <v>8.2200000000000006</v>
      </c>
      <c r="D1410" t="s">
        <v>2382</v>
      </c>
      <c r="E1410" t="s">
        <v>2380</v>
      </c>
      <c r="F1410" t="s">
        <v>2380</v>
      </c>
      <c r="G1410" t="s">
        <v>2381</v>
      </c>
      <c r="H1410">
        <v>0</v>
      </c>
      <c r="I1410" t="s">
        <v>2380</v>
      </c>
      <c r="J1410" t="s">
        <v>2380</v>
      </c>
      <c r="K1410" t="str">
        <f t="shared" si="41"/>
        <v>Healthy Weight</v>
      </c>
      <c r="L1410" t="str">
        <f t="shared" si="42"/>
        <v>Diabetes</v>
      </c>
      <c r="M1410" t="s">
        <v>10506</v>
      </c>
    </row>
    <row r="1411" spans="1:13" x14ac:dyDescent="0.25">
      <c r="A1411" t="s">
        <v>961</v>
      </c>
      <c r="B1411">
        <v>36.69</v>
      </c>
      <c r="C1411">
        <v>6.15</v>
      </c>
      <c r="D1411" t="s">
        <v>2380</v>
      </c>
      <c r="E1411" t="s">
        <v>2380</v>
      </c>
      <c r="F1411" t="s">
        <v>2380</v>
      </c>
      <c r="G1411" t="s">
        <v>2381</v>
      </c>
      <c r="H1411">
        <v>0</v>
      </c>
      <c r="I1411" t="s">
        <v>2380</v>
      </c>
      <c r="J1411" t="s">
        <v>2380</v>
      </c>
      <c r="K1411" t="str">
        <f t="shared" ref="K1411:K1474" si="43">IF(B1411&lt;18.5, "Underweight", IF(B1411&lt;=24.9, "Healthy Weight", IF(B1411&lt;=29.9, "Overweight", "Obesity")))</f>
        <v>Obesity</v>
      </c>
      <c r="L1411" t="str">
        <f t="shared" ref="L1411:L1474" si="44">IF(C1411 &lt; 5.7, "Normal", IF(C1411 &lt; 6.4, "Prediabetes", "Diabetes"))</f>
        <v>Prediabetes</v>
      </c>
      <c r="M1411" t="s">
        <v>10508</v>
      </c>
    </row>
    <row r="1412" spans="1:13" x14ac:dyDescent="0.25">
      <c r="A1412" t="s">
        <v>960</v>
      </c>
      <c r="B1412">
        <v>28.51</v>
      </c>
      <c r="C1412">
        <v>5.65</v>
      </c>
      <c r="D1412" t="s">
        <v>2382</v>
      </c>
      <c r="E1412" t="s">
        <v>2380</v>
      </c>
      <c r="F1412" t="s">
        <v>2380</v>
      </c>
      <c r="G1412">
        <v>1</v>
      </c>
      <c r="H1412">
        <v>1</v>
      </c>
      <c r="I1412" t="s">
        <v>2380</v>
      </c>
      <c r="J1412" t="s">
        <v>2380</v>
      </c>
      <c r="K1412" t="str">
        <f t="shared" si="43"/>
        <v>Overweight</v>
      </c>
      <c r="L1412" t="str">
        <f t="shared" si="44"/>
        <v>Normal</v>
      </c>
      <c r="M1412" t="s">
        <v>10507</v>
      </c>
    </row>
    <row r="1413" spans="1:13" x14ac:dyDescent="0.25">
      <c r="A1413" t="s">
        <v>959</v>
      </c>
      <c r="B1413">
        <v>30.21</v>
      </c>
      <c r="C1413">
        <v>5.5</v>
      </c>
      <c r="D1413" t="s">
        <v>2380</v>
      </c>
      <c r="E1413" t="s">
        <v>2380</v>
      </c>
      <c r="F1413" t="s">
        <v>2380</v>
      </c>
      <c r="G1413">
        <v>1</v>
      </c>
      <c r="H1413">
        <v>1</v>
      </c>
      <c r="I1413" t="s">
        <v>2380</v>
      </c>
      <c r="J1413" t="s">
        <v>2380</v>
      </c>
      <c r="K1413" t="str">
        <f t="shared" si="43"/>
        <v>Obesity</v>
      </c>
      <c r="L1413" t="str">
        <f t="shared" si="44"/>
        <v>Normal</v>
      </c>
      <c r="M1413" t="s">
        <v>10507</v>
      </c>
    </row>
    <row r="1414" spans="1:13" x14ac:dyDescent="0.25">
      <c r="A1414" t="s">
        <v>958</v>
      </c>
      <c r="B1414">
        <v>24.33</v>
      </c>
      <c r="C1414">
        <v>8</v>
      </c>
      <c r="D1414" t="s">
        <v>2380</v>
      </c>
      <c r="E1414" t="s">
        <v>2380</v>
      </c>
      <c r="F1414" t="s">
        <v>2380</v>
      </c>
      <c r="G1414" t="s">
        <v>2381</v>
      </c>
      <c r="H1414">
        <v>0</v>
      </c>
      <c r="I1414" t="s">
        <v>2380</v>
      </c>
      <c r="J1414" t="s">
        <v>2380</v>
      </c>
      <c r="K1414" t="str">
        <f t="shared" si="43"/>
        <v>Healthy Weight</v>
      </c>
      <c r="L1414" t="str">
        <f t="shared" si="44"/>
        <v>Diabetes</v>
      </c>
      <c r="M1414" t="s">
        <v>10506</v>
      </c>
    </row>
    <row r="1415" spans="1:13" x14ac:dyDescent="0.25">
      <c r="A1415" t="s">
        <v>957</v>
      </c>
      <c r="B1415">
        <v>19.855</v>
      </c>
      <c r="C1415">
        <v>5.71</v>
      </c>
      <c r="D1415" t="s">
        <v>2382</v>
      </c>
      <c r="E1415" t="s">
        <v>2380</v>
      </c>
      <c r="F1415" t="s">
        <v>2380</v>
      </c>
      <c r="G1415" t="s">
        <v>2381</v>
      </c>
      <c r="H1415">
        <v>0</v>
      </c>
      <c r="I1415" t="s">
        <v>2380</v>
      </c>
      <c r="J1415" t="s">
        <v>2380</v>
      </c>
      <c r="K1415" t="str">
        <f t="shared" si="43"/>
        <v>Healthy Weight</v>
      </c>
      <c r="L1415" t="str">
        <f t="shared" si="44"/>
        <v>Prediabetes</v>
      </c>
      <c r="M1415" t="s">
        <v>10508</v>
      </c>
    </row>
    <row r="1416" spans="1:13" x14ac:dyDescent="0.25">
      <c r="A1416" t="s">
        <v>956</v>
      </c>
      <c r="B1416">
        <v>25.364999999999998</v>
      </c>
      <c r="C1416">
        <v>11.71</v>
      </c>
      <c r="D1416" t="s">
        <v>2380</v>
      </c>
      <c r="E1416" t="s">
        <v>2380</v>
      </c>
      <c r="F1416" t="s">
        <v>2380</v>
      </c>
      <c r="G1416" t="s">
        <v>2381</v>
      </c>
      <c r="H1416">
        <v>0</v>
      </c>
      <c r="I1416" t="s">
        <v>2380</v>
      </c>
      <c r="J1416" t="s">
        <v>2380</v>
      </c>
      <c r="K1416" t="str">
        <f t="shared" si="43"/>
        <v>Overweight</v>
      </c>
      <c r="L1416" t="str">
        <f t="shared" si="44"/>
        <v>Diabetes</v>
      </c>
      <c r="M1416" t="s">
        <v>10506</v>
      </c>
    </row>
    <row r="1417" spans="1:13" x14ac:dyDescent="0.25">
      <c r="A1417" t="s">
        <v>955</v>
      </c>
      <c r="B1417">
        <v>29.6</v>
      </c>
      <c r="C1417">
        <v>6.17</v>
      </c>
      <c r="D1417" t="s">
        <v>2382</v>
      </c>
      <c r="E1417" t="s">
        <v>2380</v>
      </c>
      <c r="F1417" t="s">
        <v>2383</v>
      </c>
      <c r="G1417">
        <v>1</v>
      </c>
      <c r="H1417">
        <v>1</v>
      </c>
      <c r="I1417" t="s">
        <v>2380</v>
      </c>
      <c r="J1417" t="s">
        <v>2380</v>
      </c>
      <c r="K1417" t="str">
        <f t="shared" si="43"/>
        <v>Overweight</v>
      </c>
      <c r="L1417" t="str">
        <f t="shared" si="44"/>
        <v>Prediabetes</v>
      </c>
      <c r="M1417" t="s">
        <v>10508</v>
      </c>
    </row>
    <row r="1418" spans="1:13" x14ac:dyDescent="0.25">
      <c r="A1418" t="s">
        <v>954</v>
      </c>
      <c r="B1418">
        <v>39.43</v>
      </c>
      <c r="C1418">
        <v>6.1</v>
      </c>
      <c r="D1418" t="s">
        <v>2382</v>
      </c>
      <c r="E1418" t="s">
        <v>2380</v>
      </c>
      <c r="F1418" t="s">
        <v>2383</v>
      </c>
      <c r="G1418">
        <v>1</v>
      </c>
      <c r="H1418">
        <v>1</v>
      </c>
      <c r="I1418" t="s">
        <v>2380</v>
      </c>
      <c r="J1418" t="s">
        <v>2380</v>
      </c>
      <c r="K1418" t="str">
        <f t="shared" si="43"/>
        <v>Obesity</v>
      </c>
      <c r="L1418" t="str">
        <f t="shared" si="44"/>
        <v>Prediabetes</v>
      </c>
      <c r="M1418" t="s">
        <v>10508</v>
      </c>
    </row>
    <row r="1419" spans="1:13" x14ac:dyDescent="0.25">
      <c r="A1419" t="s">
        <v>953</v>
      </c>
      <c r="B1419">
        <v>27.34</v>
      </c>
      <c r="C1419">
        <v>5.19</v>
      </c>
      <c r="D1419" t="s">
        <v>2382</v>
      </c>
      <c r="E1419" t="s">
        <v>2380</v>
      </c>
      <c r="F1419" t="s">
        <v>2380</v>
      </c>
      <c r="G1419">
        <v>1</v>
      </c>
      <c r="H1419">
        <v>1</v>
      </c>
      <c r="I1419" t="s">
        <v>2380</v>
      </c>
      <c r="J1419" t="s">
        <v>2380</v>
      </c>
      <c r="K1419" t="str">
        <f t="shared" si="43"/>
        <v>Overweight</v>
      </c>
      <c r="L1419" t="str">
        <f t="shared" si="44"/>
        <v>Normal</v>
      </c>
      <c r="M1419" t="s">
        <v>10507</v>
      </c>
    </row>
    <row r="1420" spans="1:13" x14ac:dyDescent="0.25">
      <c r="A1420" t="s">
        <v>952</v>
      </c>
      <c r="B1420">
        <v>39.01</v>
      </c>
      <c r="C1420">
        <v>5.37</v>
      </c>
      <c r="D1420" t="s">
        <v>2382</v>
      </c>
      <c r="E1420" t="s">
        <v>2380</v>
      </c>
      <c r="F1420" t="s">
        <v>2380</v>
      </c>
      <c r="G1420" t="s">
        <v>2381</v>
      </c>
      <c r="H1420">
        <v>0</v>
      </c>
      <c r="I1420" t="s">
        <v>2380</v>
      </c>
      <c r="J1420" t="s">
        <v>2380</v>
      </c>
      <c r="K1420" t="str">
        <f t="shared" si="43"/>
        <v>Obesity</v>
      </c>
      <c r="L1420" t="str">
        <f t="shared" si="44"/>
        <v>Normal</v>
      </c>
      <c r="M1420" t="s">
        <v>10507</v>
      </c>
    </row>
    <row r="1421" spans="1:13" x14ac:dyDescent="0.25">
      <c r="A1421" t="s">
        <v>951</v>
      </c>
      <c r="B1421">
        <v>18.989999999999998</v>
      </c>
      <c r="C1421">
        <v>10.82</v>
      </c>
      <c r="D1421" t="s">
        <v>2382</v>
      </c>
      <c r="E1421" t="s">
        <v>2380</v>
      </c>
      <c r="F1421" t="s">
        <v>2380</v>
      </c>
      <c r="G1421" t="s">
        <v>2381</v>
      </c>
      <c r="H1421">
        <v>0</v>
      </c>
      <c r="I1421" t="s">
        <v>2380</v>
      </c>
      <c r="J1421" t="s">
        <v>2380</v>
      </c>
      <c r="K1421" t="str">
        <f t="shared" si="43"/>
        <v>Healthy Weight</v>
      </c>
      <c r="L1421" t="str">
        <f t="shared" si="44"/>
        <v>Diabetes</v>
      </c>
      <c r="M1421" t="s">
        <v>10506</v>
      </c>
    </row>
    <row r="1422" spans="1:13" x14ac:dyDescent="0.25">
      <c r="A1422" t="s">
        <v>950</v>
      </c>
      <c r="B1422">
        <v>42.3</v>
      </c>
      <c r="C1422">
        <v>6.06</v>
      </c>
      <c r="D1422" t="s">
        <v>2382</v>
      </c>
      <c r="E1422" t="s">
        <v>2380</v>
      </c>
      <c r="F1422" t="s">
        <v>2380</v>
      </c>
      <c r="G1422" t="s">
        <v>2381</v>
      </c>
      <c r="H1422">
        <v>0</v>
      </c>
      <c r="I1422" t="s">
        <v>2380</v>
      </c>
      <c r="J1422" t="s">
        <v>2380</v>
      </c>
      <c r="K1422" t="str">
        <f t="shared" si="43"/>
        <v>Obesity</v>
      </c>
      <c r="L1422" t="str">
        <f t="shared" si="44"/>
        <v>Prediabetes</v>
      </c>
      <c r="M1422" t="s">
        <v>10508</v>
      </c>
    </row>
    <row r="1423" spans="1:13" x14ac:dyDescent="0.25">
      <c r="A1423" t="s">
        <v>949</v>
      </c>
      <c r="B1423">
        <v>39.805</v>
      </c>
      <c r="C1423">
        <v>5.91</v>
      </c>
      <c r="D1423" t="s">
        <v>2380</v>
      </c>
      <c r="E1423" t="s">
        <v>2380</v>
      </c>
      <c r="F1423" t="s">
        <v>2380</v>
      </c>
      <c r="G1423" t="s">
        <v>2381</v>
      </c>
      <c r="H1423">
        <v>0</v>
      </c>
      <c r="I1423" t="s">
        <v>2380</v>
      </c>
      <c r="J1423" t="s">
        <v>2380</v>
      </c>
      <c r="K1423" t="str">
        <f t="shared" si="43"/>
        <v>Obesity</v>
      </c>
      <c r="L1423" t="str">
        <f t="shared" si="44"/>
        <v>Prediabetes</v>
      </c>
      <c r="M1423" t="s">
        <v>10508</v>
      </c>
    </row>
    <row r="1424" spans="1:13" x14ac:dyDescent="0.25">
      <c r="A1424" t="s">
        <v>948</v>
      </c>
      <c r="B1424">
        <v>33.700000000000003</v>
      </c>
      <c r="C1424">
        <v>5.87</v>
      </c>
      <c r="D1424" t="s">
        <v>2380</v>
      </c>
      <c r="E1424" t="s">
        <v>2380</v>
      </c>
      <c r="F1424" t="s">
        <v>2380</v>
      </c>
      <c r="G1424" t="s">
        <v>2381</v>
      </c>
      <c r="H1424">
        <v>0</v>
      </c>
      <c r="I1424" t="s">
        <v>2380</v>
      </c>
      <c r="J1424" t="s">
        <v>2380</v>
      </c>
      <c r="K1424" t="str">
        <f t="shared" si="43"/>
        <v>Obesity</v>
      </c>
      <c r="L1424" t="str">
        <f t="shared" si="44"/>
        <v>Prediabetes</v>
      </c>
      <c r="M1424" t="s">
        <v>10508</v>
      </c>
    </row>
    <row r="1425" spans="1:13" x14ac:dyDescent="0.25">
      <c r="A1425" t="s">
        <v>947</v>
      </c>
      <c r="B1425">
        <v>36.195</v>
      </c>
      <c r="C1425">
        <v>6.22</v>
      </c>
      <c r="D1425" t="s">
        <v>2380</v>
      </c>
      <c r="E1425" t="s">
        <v>2380</v>
      </c>
      <c r="F1425" t="s">
        <v>2380</v>
      </c>
      <c r="G1425" t="s">
        <v>2381</v>
      </c>
      <c r="H1425">
        <v>0</v>
      </c>
      <c r="I1425" t="s">
        <v>2380</v>
      </c>
      <c r="J1425" t="s">
        <v>2380</v>
      </c>
      <c r="K1425" t="str">
        <f t="shared" si="43"/>
        <v>Obesity</v>
      </c>
      <c r="L1425" t="str">
        <f t="shared" si="44"/>
        <v>Prediabetes</v>
      </c>
      <c r="M1425" t="s">
        <v>10508</v>
      </c>
    </row>
    <row r="1426" spans="1:13" x14ac:dyDescent="0.25">
      <c r="A1426" t="s">
        <v>946</v>
      </c>
      <c r="B1426">
        <v>32.6</v>
      </c>
      <c r="C1426">
        <v>5.73</v>
      </c>
      <c r="D1426" t="s">
        <v>2380</v>
      </c>
      <c r="E1426" t="s">
        <v>2380</v>
      </c>
      <c r="F1426" t="s">
        <v>2383</v>
      </c>
      <c r="G1426">
        <v>1</v>
      </c>
      <c r="H1426">
        <v>1</v>
      </c>
      <c r="I1426" t="s">
        <v>2380</v>
      </c>
      <c r="J1426" t="s">
        <v>2380</v>
      </c>
      <c r="K1426" t="str">
        <f t="shared" si="43"/>
        <v>Obesity</v>
      </c>
      <c r="L1426" t="str">
        <f t="shared" si="44"/>
        <v>Prediabetes</v>
      </c>
      <c r="M1426" t="s">
        <v>10508</v>
      </c>
    </row>
    <row r="1427" spans="1:13" x14ac:dyDescent="0.25">
      <c r="A1427" t="s">
        <v>945</v>
      </c>
      <c r="B1427">
        <v>30.2</v>
      </c>
      <c r="C1427">
        <v>5.7</v>
      </c>
      <c r="D1427" t="s">
        <v>2380</v>
      </c>
      <c r="E1427" t="s">
        <v>2380</v>
      </c>
      <c r="F1427" t="s">
        <v>2380</v>
      </c>
      <c r="G1427" t="s">
        <v>2381</v>
      </c>
      <c r="H1427">
        <v>0</v>
      </c>
      <c r="I1427" t="s">
        <v>2380</v>
      </c>
      <c r="J1427" t="s">
        <v>2380</v>
      </c>
      <c r="K1427" t="str">
        <f t="shared" si="43"/>
        <v>Obesity</v>
      </c>
      <c r="L1427" t="str">
        <f t="shared" si="44"/>
        <v>Prediabetes</v>
      </c>
      <c r="M1427" t="s">
        <v>10508</v>
      </c>
    </row>
    <row r="1428" spans="1:13" x14ac:dyDescent="0.25">
      <c r="A1428" t="s">
        <v>944</v>
      </c>
      <c r="B1428">
        <v>27.645</v>
      </c>
      <c r="C1428">
        <v>9.91</v>
      </c>
      <c r="D1428" t="s">
        <v>2380</v>
      </c>
      <c r="E1428" t="s">
        <v>2380</v>
      </c>
      <c r="F1428" t="s">
        <v>2380</v>
      </c>
      <c r="G1428" t="s">
        <v>2381</v>
      </c>
      <c r="H1428">
        <v>0</v>
      </c>
      <c r="I1428" t="s">
        <v>2380</v>
      </c>
      <c r="J1428" t="s">
        <v>2380</v>
      </c>
      <c r="K1428" t="str">
        <f t="shared" si="43"/>
        <v>Overweight</v>
      </c>
      <c r="L1428" t="str">
        <f t="shared" si="44"/>
        <v>Diabetes</v>
      </c>
      <c r="M1428" t="s">
        <v>10506</v>
      </c>
    </row>
    <row r="1429" spans="1:13" x14ac:dyDescent="0.25">
      <c r="A1429" t="s">
        <v>943</v>
      </c>
      <c r="B1429">
        <v>26.41</v>
      </c>
      <c r="C1429">
        <v>11.4</v>
      </c>
      <c r="D1429" t="s">
        <v>2380</v>
      </c>
      <c r="E1429" t="s">
        <v>2380</v>
      </c>
      <c r="F1429" t="s">
        <v>2380</v>
      </c>
      <c r="G1429" t="s">
        <v>2381</v>
      </c>
      <c r="H1429">
        <v>0</v>
      </c>
      <c r="I1429" t="s">
        <v>2380</v>
      </c>
      <c r="J1429" t="s">
        <v>2380</v>
      </c>
      <c r="K1429" t="str">
        <f t="shared" si="43"/>
        <v>Overweight</v>
      </c>
      <c r="L1429" t="str">
        <f t="shared" si="44"/>
        <v>Diabetes</v>
      </c>
      <c r="M1429" t="s">
        <v>10506</v>
      </c>
    </row>
    <row r="1430" spans="1:13" x14ac:dyDescent="0.25">
      <c r="A1430" t="s">
        <v>942</v>
      </c>
      <c r="B1430">
        <v>34.1</v>
      </c>
      <c r="C1430">
        <v>6.29</v>
      </c>
      <c r="D1430" t="s">
        <v>2382</v>
      </c>
      <c r="E1430" t="s">
        <v>2380</v>
      </c>
      <c r="F1430" t="s">
        <v>2383</v>
      </c>
      <c r="G1430">
        <v>1</v>
      </c>
      <c r="H1430">
        <v>1</v>
      </c>
      <c r="I1430" t="s">
        <v>2380</v>
      </c>
      <c r="J1430" t="s">
        <v>2380</v>
      </c>
      <c r="K1430" t="str">
        <f t="shared" si="43"/>
        <v>Obesity</v>
      </c>
      <c r="L1430" t="str">
        <f t="shared" si="44"/>
        <v>Prediabetes</v>
      </c>
      <c r="M1430" t="s">
        <v>10508</v>
      </c>
    </row>
    <row r="1431" spans="1:13" x14ac:dyDescent="0.25">
      <c r="A1431" t="s">
        <v>941</v>
      </c>
      <c r="B1431">
        <v>17.3</v>
      </c>
      <c r="C1431">
        <v>9.2799999999999994</v>
      </c>
      <c r="D1431" t="s">
        <v>2380</v>
      </c>
      <c r="E1431" t="s">
        <v>2380</v>
      </c>
      <c r="F1431" t="s">
        <v>2380</v>
      </c>
      <c r="G1431" t="s">
        <v>2381</v>
      </c>
      <c r="H1431">
        <v>0</v>
      </c>
      <c r="I1431" t="s">
        <v>2380</v>
      </c>
      <c r="J1431" t="s">
        <v>2380</v>
      </c>
      <c r="K1431" t="str">
        <f t="shared" si="43"/>
        <v>Underweight</v>
      </c>
      <c r="L1431" t="str">
        <f t="shared" si="44"/>
        <v>Diabetes</v>
      </c>
      <c r="M1431" t="s">
        <v>10506</v>
      </c>
    </row>
    <row r="1432" spans="1:13" x14ac:dyDescent="0.25">
      <c r="A1432" t="s">
        <v>940</v>
      </c>
      <c r="B1432">
        <v>35.020000000000003</v>
      </c>
      <c r="C1432">
        <v>4.78</v>
      </c>
      <c r="D1432" t="s">
        <v>2380</v>
      </c>
      <c r="E1432" t="s">
        <v>2380</v>
      </c>
      <c r="F1432" t="s">
        <v>2383</v>
      </c>
      <c r="G1432">
        <v>1</v>
      </c>
      <c r="H1432">
        <v>1</v>
      </c>
      <c r="I1432" t="s">
        <v>2380</v>
      </c>
      <c r="J1432" t="s">
        <v>2380</v>
      </c>
      <c r="K1432" t="str">
        <f t="shared" si="43"/>
        <v>Obesity</v>
      </c>
      <c r="L1432" t="str">
        <f t="shared" si="44"/>
        <v>Normal</v>
      </c>
      <c r="M1432" t="s">
        <v>10507</v>
      </c>
    </row>
    <row r="1433" spans="1:13" x14ac:dyDescent="0.25">
      <c r="A1433" t="s">
        <v>939</v>
      </c>
      <c r="B1433">
        <v>37.1</v>
      </c>
      <c r="C1433">
        <v>8.8699999999999992</v>
      </c>
      <c r="D1433" t="s">
        <v>2382</v>
      </c>
      <c r="E1433" t="s">
        <v>2380</v>
      </c>
      <c r="F1433" t="s">
        <v>2380</v>
      </c>
      <c r="G1433" t="s">
        <v>2381</v>
      </c>
      <c r="H1433">
        <v>0</v>
      </c>
      <c r="I1433" t="s">
        <v>2380</v>
      </c>
      <c r="J1433" t="s">
        <v>2380</v>
      </c>
      <c r="K1433" t="str">
        <f t="shared" si="43"/>
        <v>Obesity</v>
      </c>
      <c r="L1433" t="str">
        <f t="shared" si="44"/>
        <v>Diabetes</v>
      </c>
      <c r="M1433" t="s">
        <v>10506</v>
      </c>
    </row>
    <row r="1434" spans="1:13" x14ac:dyDescent="0.25">
      <c r="A1434" t="s">
        <v>938</v>
      </c>
      <c r="B1434">
        <v>16.79</v>
      </c>
      <c r="C1434">
        <v>11.4</v>
      </c>
      <c r="D1434" t="s">
        <v>2380</v>
      </c>
      <c r="E1434" t="s">
        <v>2380</v>
      </c>
      <c r="F1434" t="s">
        <v>2380</v>
      </c>
      <c r="G1434" t="s">
        <v>2381</v>
      </c>
      <c r="H1434">
        <v>0</v>
      </c>
      <c r="I1434" t="s">
        <v>2380</v>
      </c>
      <c r="J1434" t="s">
        <v>2380</v>
      </c>
      <c r="K1434" t="str">
        <f t="shared" si="43"/>
        <v>Underweight</v>
      </c>
      <c r="L1434" t="str">
        <f t="shared" si="44"/>
        <v>Diabetes</v>
      </c>
      <c r="M1434" t="s">
        <v>10506</v>
      </c>
    </row>
    <row r="1435" spans="1:13" x14ac:dyDescent="0.25">
      <c r="A1435" t="s">
        <v>937</v>
      </c>
      <c r="B1435">
        <v>31.635000000000002</v>
      </c>
      <c r="C1435">
        <v>9.1300000000000008</v>
      </c>
      <c r="D1435" t="s">
        <v>2382</v>
      </c>
      <c r="E1435" t="s">
        <v>2380</v>
      </c>
      <c r="F1435" t="s">
        <v>2380</v>
      </c>
      <c r="G1435" t="s">
        <v>2381</v>
      </c>
      <c r="H1435">
        <v>0</v>
      </c>
      <c r="I1435" t="s">
        <v>2380</v>
      </c>
      <c r="J1435" t="s">
        <v>2380</v>
      </c>
      <c r="K1435" t="str">
        <f t="shared" si="43"/>
        <v>Obesity</v>
      </c>
      <c r="L1435" t="str">
        <f t="shared" si="44"/>
        <v>Diabetes</v>
      </c>
      <c r="M1435" t="s">
        <v>10506</v>
      </c>
    </row>
    <row r="1436" spans="1:13" x14ac:dyDescent="0.25">
      <c r="A1436" t="s">
        <v>936</v>
      </c>
      <c r="B1436">
        <v>24.19</v>
      </c>
      <c r="C1436">
        <v>6.22</v>
      </c>
      <c r="D1436" t="s">
        <v>2382</v>
      </c>
      <c r="E1436" t="s">
        <v>2380</v>
      </c>
      <c r="F1436" t="s">
        <v>2383</v>
      </c>
      <c r="G1436">
        <v>1</v>
      </c>
      <c r="H1436">
        <v>1</v>
      </c>
      <c r="I1436" t="s">
        <v>2380</v>
      </c>
      <c r="J1436" t="s">
        <v>2380</v>
      </c>
      <c r="K1436" t="str">
        <f t="shared" si="43"/>
        <v>Healthy Weight</v>
      </c>
      <c r="L1436" t="str">
        <f t="shared" si="44"/>
        <v>Prediabetes</v>
      </c>
      <c r="M1436" t="s">
        <v>10508</v>
      </c>
    </row>
    <row r="1437" spans="1:13" x14ac:dyDescent="0.25">
      <c r="A1437" t="s">
        <v>935</v>
      </c>
      <c r="B1437">
        <v>35.29</v>
      </c>
      <c r="C1437">
        <v>5.9</v>
      </c>
      <c r="D1437" t="s">
        <v>2380</v>
      </c>
      <c r="E1437" t="s">
        <v>2380</v>
      </c>
      <c r="F1437" t="s">
        <v>2383</v>
      </c>
      <c r="G1437">
        <v>1</v>
      </c>
      <c r="H1437">
        <v>1</v>
      </c>
      <c r="I1437" t="s">
        <v>2380</v>
      </c>
      <c r="J1437" t="s">
        <v>2380</v>
      </c>
      <c r="K1437" t="str">
        <f t="shared" si="43"/>
        <v>Obesity</v>
      </c>
      <c r="L1437" t="str">
        <f t="shared" si="44"/>
        <v>Prediabetes</v>
      </c>
      <c r="M1437" t="s">
        <v>10508</v>
      </c>
    </row>
    <row r="1438" spans="1:13" x14ac:dyDescent="0.25">
      <c r="A1438" t="s">
        <v>934</v>
      </c>
      <c r="B1438">
        <v>35.299999999999997</v>
      </c>
      <c r="C1438">
        <v>4.45</v>
      </c>
      <c r="D1438" t="s">
        <v>2380</v>
      </c>
      <c r="E1438" t="s">
        <v>2380</v>
      </c>
      <c r="F1438" t="s">
        <v>2380</v>
      </c>
      <c r="G1438" t="s">
        <v>2381</v>
      </c>
      <c r="H1438">
        <v>0</v>
      </c>
      <c r="I1438" t="s">
        <v>2380</v>
      </c>
      <c r="J1438" t="s">
        <v>2380</v>
      </c>
      <c r="K1438" t="str">
        <f t="shared" si="43"/>
        <v>Obesity</v>
      </c>
      <c r="L1438" t="str">
        <f t="shared" si="44"/>
        <v>Normal</v>
      </c>
      <c r="M1438" t="s">
        <v>10507</v>
      </c>
    </row>
    <row r="1439" spans="1:13" x14ac:dyDescent="0.25">
      <c r="A1439" t="s">
        <v>933</v>
      </c>
      <c r="B1439">
        <v>35.64</v>
      </c>
      <c r="C1439">
        <v>6.17</v>
      </c>
      <c r="D1439" t="s">
        <v>2380</v>
      </c>
      <c r="E1439" t="s">
        <v>2380</v>
      </c>
      <c r="F1439" t="s">
        <v>2383</v>
      </c>
      <c r="G1439">
        <v>1</v>
      </c>
      <c r="H1439">
        <v>1</v>
      </c>
      <c r="I1439" t="s">
        <v>2380</v>
      </c>
      <c r="J1439" t="s">
        <v>2380</v>
      </c>
      <c r="K1439" t="str">
        <f t="shared" si="43"/>
        <v>Obesity</v>
      </c>
      <c r="L1439" t="str">
        <f t="shared" si="44"/>
        <v>Prediabetes</v>
      </c>
      <c r="M1439" t="s">
        <v>10508</v>
      </c>
    </row>
    <row r="1440" spans="1:13" x14ac:dyDescent="0.25">
      <c r="A1440" t="s">
        <v>932</v>
      </c>
      <c r="B1440">
        <v>33.1</v>
      </c>
      <c r="C1440">
        <v>4.93</v>
      </c>
      <c r="D1440" t="s">
        <v>2380</v>
      </c>
      <c r="E1440" t="s">
        <v>2380</v>
      </c>
      <c r="F1440" t="s">
        <v>2380</v>
      </c>
      <c r="G1440" t="s">
        <v>2381</v>
      </c>
      <c r="H1440">
        <v>0</v>
      </c>
      <c r="I1440" t="s">
        <v>2380</v>
      </c>
      <c r="J1440" t="s">
        <v>2380</v>
      </c>
      <c r="K1440" t="str">
        <f t="shared" si="43"/>
        <v>Obesity</v>
      </c>
      <c r="L1440" t="str">
        <f t="shared" si="44"/>
        <v>Normal</v>
      </c>
      <c r="M1440" t="s">
        <v>10507</v>
      </c>
    </row>
    <row r="1441" spans="1:13" x14ac:dyDescent="0.25">
      <c r="A1441" t="s">
        <v>931</v>
      </c>
      <c r="B1441">
        <v>26.41</v>
      </c>
      <c r="C1441">
        <v>7.32</v>
      </c>
      <c r="D1441" t="s">
        <v>2382</v>
      </c>
      <c r="E1441" t="s">
        <v>2380</v>
      </c>
      <c r="F1441" t="s">
        <v>2380</v>
      </c>
      <c r="G1441">
        <v>1</v>
      </c>
      <c r="H1441">
        <v>1</v>
      </c>
      <c r="I1441" t="s">
        <v>2380</v>
      </c>
      <c r="J1441" t="s">
        <v>2380</v>
      </c>
      <c r="K1441" t="str">
        <f t="shared" si="43"/>
        <v>Overweight</v>
      </c>
      <c r="L1441" t="str">
        <f t="shared" si="44"/>
        <v>Diabetes</v>
      </c>
      <c r="M1441" t="s">
        <v>10506</v>
      </c>
    </row>
    <row r="1442" spans="1:13" x14ac:dyDescent="0.25">
      <c r="A1442" t="s">
        <v>930</v>
      </c>
      <c r="B1442">
        <v>29.9</v>
      </c>
      <c r="C1442">
        <v>5.27</v>
      </c>
      <c r="D1442" t="s">
        <v>2380</v>
      </c>
      <c r="E1442" t="s">
        <v>2380</v>
      </c>
      <c r="F1442" t="s">
        <v>2383</v>
      </c>
      <c r="G1442">
        <v>1</v>
      </c>
      <c r="H1442">
        <v>1</v>
      </c>
      <c r="I1442" t="s">
        <v>2380</v>
      </c>
      <c r="J1442" t="s">
        <v>2380</v>
      </c>
      <c r="K1442" t="str">
        <f t="shared" si="43"/>
        <v>Overweight</v>
      </c>
      <c r="L1442" t="str">
        <f t="shared" si="44"/>
        <v>Normal</v>
      </c>
      <c r="M1442" t="s">
        <v>10507</v>
      </c>
    </row>
    <row r="1443" spans="1:13" x14ac:dyDescent="0.25">
      <c r="A1443" t="s">
        <v>929</v>
      </c>
      <c r="B1443">
        <v>25.24</v>
      </c>
      <c r="C1443">
        <v>5.82</v>
      </c>
      <c r="D1443" t="s">
        <v>2380</v>
      </c>
      <c r="E1443" t="s">
        <v>2380</v>
      </c>
      <c r="F1443" t="s">
        <v>2380</v>
      </c>
      <c r="G1443">
        <v>1</v>
      </c>
      <c r="H1443">
        <v>1</v>
      </c>
      <c r="I1443" t="s">
        <v>2380</v>
      </c>
      <c r="J1443" t="s">
        <v>2380</v>
      </c>
      <c r="K1443" t="str">
        <f t="shared" si="43"/>
        <v>Overweight</v>
      </c>
      <c r="L1443" t="str">
        <f t="shared" si="44"/>
        <v>Prediabetes</v>
      </c>
      <c r="M1443" t="s">
        <v>10508</v>
      </c>
    </row>
    <row r="1444" spans="1:13" x14ac:dyDescent="0.25">
      <c r="A1444" t="s">
        <v>928</v>
      </c>
      <c r="B1444">
        <v>25.08</v>
      </c>
      <c r="C1444">
        <v>5.8</v>
      </c>
      <c r="D1444" t="s">
        <v>2380</v>
      </c>
      <c r="E1444" t="s">
        <v>2380</v>
      </c>
      <c r="F1444" t="s">
        <v>2383</v>
      </c>
      <c r="G1444">
        <v>1</v>
      </c>
      <c r="H1444">
        <v>1</v>
      </c>
      <c r="I1444" t="s">
        <v>2380</v>
      </c>
      <c r="J1444" t="s">
        <v>2380</v>
      </c>
      <c r="K1444" t="str">
        <f t="shared" si="43"/>
        <v>Overweight</v>
      </c>
      <c r="L1444" t="str">
        <f t="shared" si="44"/>
        <v>Prediabetes</v>
      </c>
      <c r="M1444" t="s">
        <v>10508</v>
      </c>
    </row>
    <row r="1445" spans="1:13" x14ac:dyDescent="0.25">
      <c r="A1445" t="s">
        <v>927</v>
      </c>
      <c r="B1445">
        <v>29.164999999999999</v>
      </c>
      <c r="C1445">
        <v>4.87</v>
      </c>
      <c r="D1445" t="s">
        <v>2380</v>
      </c>
      <c r="E1445" t="s">
        <v>2382</v>
      </c>
      <c r="F1445" t="s">
        <v>2380</v>
      </c>
      <c r="G1445">
        <v>1</v>
      </c>
      <c r="H1445">
        <v>1</v>
      </c>
      <c r="I1445" t="s">
        <v>2380</v>
      </c>
      <c r="J1445" t="s">
        <v>2380</v>
      </c>
      <c r="K1445" t="str">
        <f t="shared" si="43"/>
        <v>Overweight</v>
      </c>
      <c r="L1445" t="str">
        <f t="shared" si="44"/>
        <v>Normal</v>
      </c>
      <c r="M1445" t="s">
        <v>10507</v>
      </c>
    </row>
    <row r="1446" spans="1:13" x14ac:dyDescent="0.25">
      <c r="A1446" t="s">
        <v>926</v>
      </c>
      <c r="B1446">
        <v>15.05</v>
      </c>
      <c r="C1446">
        <v>8.1199999999999992</v>
      </c>
      <c r="D1446" t="s">
        <v>2380</v>
      </c>
      <c r="E1446" t="s">
        <v>2380</v>
      </c>
      <c r="F1446" t="s">
        <v>2380</v>
      </c>
      <c r="G1446" t="s">
        <v>2381</v>
      </c>
      <c r="H1446">
        <v>0</v>
      </c>
      <c r="I1446" t="s">
        <v>2380</v>
      </c>
      <c r="J1446" t="s">
        <v>2380</v>
      </c>
      <c r="K1446" t="str">
        <f t="shared" si="43"/>
        <v>Underweight</v>
      </c>
      <c r="L1446" t="str">
        <f t="shared" si="44"/>
        <v>Diabetes</v>
      </c>
      <c r="M1446" t="s">
        <v>10506</v>
      </c>
    </row>
    <row r="1447" spans="1:13" x14ac:dyDescent="0.25">
      <c r="A1447" t="s">
        <v>925</v>
      </c>
      <c r="B1447">
        <v>19.95</v>
      </c>
      <c r="C1447">
        <v>4.3600000000000003</v>
      </c>
      <c r="D1447" t="s">
        <v>2380</v>
      </c>
      <c r="E1447" t="s">
        <v>2380</v>
      </c>
      <c r="F1447" t="s">
        <v>2380</v>
      </c>
      <c r="G1447">
        <v>2</v>
      </c>
      <c r="H1447">
        <v>2</v>
      </c>
      <c r="I1447" t="s">
        <v>2380</v>
      </c>
      <c r="J1447" t="s">
        <v>2380</v>
      </c>
      <c r="K1447" t="str">
        <f t="shared" si="43"/>
        <v>Healthy Weight</v>
      </c>
      <c r="L1447" t="str">
        <f t="shared" si="44"/>
        <v>Normal</v>
      </c>
      <c r="M1447" t="s">
        <v>10507</v>
      </c>
    </row>
    <row r="1448" spans="1:13" x14ac:dyDescent="0.25">
      <c r="A1448" t="s">
        <v>924</v>
      </c>
      <c r="B1448">
        <v>16.66</v>
      </c>
      <c r="C1448">
        <v>9.16</v>
      </c>
      <c r="D1448" t="s">
        <v>2380</v>
      </c>
      <c r="E1448" t="s">
        <v>2380</v>
      </c>
      <c r="F1448" t="s">
        <v>2380</v>
      </c>
      <c r="G1448" t="s">
        <v>2381</v>
      </c>
      <c r="H1448">
        <v>0</v>
      </c>
      <c r="I1448" t="s">
        <v>2380</v>
      </c>
      <c r="J1448" t="s">
        <v>2380</v>
      </c>
      <c r="K1448" t="str">
        <f t="shared" si="43"/>
        <v>Underweight</v>
      </c>
      <c r="L1448" t="str">
        <f t="shared" si="44"/>
        <v>Diabetes</v>
      </c>
      <c r="M1448" t="s">
        <v>10506</v>
      </c>
    </row>
    <row r="1449" spans="1:13" x14ac:dyDescent="0.25">
      <c r="A1449" t="s">
        <v>923</v>
      </c>
      <c r="B1449">
        <v>16.62</v>
      </c>
      <c r="C1449">
        <v>9.14</v>
      </c>
      <c r="D1449" t="s">
        <v>2380</v>
      </c>
      <c r="E1449" t="s">
        <v>2380</v>
      </c>
      <c r="F1449" t="s">
        <v>2380</v>
      </c>
      <c r="G1449" t="s">
        <v>2381</v>
      </c>
      <c r="H1449">
        <v>0</v>
      </c>
      <c r="I1449" t="s">
        <v>2380</v>
      </c>
      <c r="J1449" t="s">
        <v>2380</v>
      </c>
      <c r="K1449" t="str">
        <f t="shared" si="43"/>
        <v>Underweight</v>
      </c>
      <c r="L1449" t="str">
        <f t="shared" si="44"/>
        <v>Diabetes</v>
      </c>
      <c r="M1449" t="s">
        <v>10506</v>
      </c>
    </row>
    <row r="1450" spans="1:13" x14ac:dyDescent="0.25">
      <c r="A1450" t="s">
        <v>922</v>
      </c>
      <c r="B1450">
        <v>15.36</v>
      </c>
      <c r="C1450">
        <v>5.49</v>
      </c>
      <c r="D1450" t="s">
        <v>2382</v>
      </c>
      <c r="E1450" t="s">
        <v>2380</v>
      </c>
      <c r="F1450" t="s">
        <v>2380</v>
      </c>
      <c r="G1450">
        <v>2</v>
      </c>
      <c r="H1450">
        <v>2</v>
      </c>
      <c r="I1450" t="s">
        <v>2380</v>
      </c>
      <c r="J1450" t="s">
        <v>2380</v>
      </c>
      <c r="K1450" t="str">
        <f t="shared" si="43"/>
        <v>Underweight</v>
      </c>
      <c r="L1450" t="str">
        <f t="shared" si="44"/>
        <v>Normal</v>
      </c>
      <c r="M1450" t="s">
        <v>10507</v>
      </c>
    </row>
    <row r="1451" spans="1:13" x14ac:dyDescent="0.25">
      <c r="A1451" t="s">
        <v>921</v>
      </c>
      <c r="B1451">
        <v>27.74</v>
      </c>
      <c r="C1451">
        <v>5.96</v>
      </c>
      <c r="D1451" t="s">
        <v>2382</v>
      </c>
      <c r="E1451" t="s">
        <v>2380</v>
      </c>
      <c r="F1451" t="s">
        <v>2380</v>
      </c>
      <c r="G1451" t="s">
        <v>2381</v>
      </c>
      <c r="H1451">
        <v>0</v>
      </c>
      <c r="I1451" t="s">
        <v>2380</v>
      </c>
      <c r="J1451" t="s">
        <v>2380</v>
      </c>
      <c r="K1451" t="str">
        <f t="shared" si="43"/>
        <v>Overweight</v>
      </c>
      <c r="L1451" t="str">
        <f t="shared" si="44"/>
        <v>Prediabetes</v>
      </c>
      <c r="M1451" t="s">
        <v>10508</v>
      </c>
    </row>
    <row r="1452" spans="1:13" x14ac:dyDescent="0.25">
      <c r="A1452" t="s">
        <v>920</v>
      </c>
      <c r="B1452">
        <v>22.44</v>
      </c>
      <c r="C1452">
        <v>4.62</v>
      </c>
      <c r="D1452" t="s">
        <v>2382</v>
      </c>
      <c r="E1452" t="s">
        <v>2380</v>
      </c>
      <c r="F1452" t="s">
        <v>2380</v>
      </c>
      <c r="G1452" t="s">
        <v>2381</v>
      </c>
      <c r="H1452">
        <v>0</v>
      </c>
      <c r="I1452" t="s">
        <v>2380</v>
      </c>
      <c r="J1452" t="s">
        <v>2380</v>
      </c>
      <c r="K1452" t="str">
        <f t="shared" si="43"/>
        <v>Healthy Weight</v>
      </c>
      <c r="L1452" t="str">
        <f t="shared" si="44"/>
        <v>Normal</v>
      </c>
      <c r="M1452" t="s">
        <v>10507</v>
      </c>
    </row>
    <row r="1453" spans="1:13" x14ac:dyDescent="0.25">
      <c r="A1453" t="s">
        <v>919</v>
      </c>
      <c r="B1453">
        <v>37.049999999999997</v>
      </c>
      <c r="C1453">
        <v>9.9600000000000009</v>
      </c>
      <c r="D1453" t="s">
        <v>2382</v>
      </c>
      <c r="E1453" t="s">
        <v>2380</v>
      </c>
      <c r="F1453" t="s">
        <v>2380</v>
      </c>
      <c r="G1453" t="s">
        <v>2381</v>
      </c>
      <c r="H1453">
        <v>0</v>
      </c>
      <c r="I1453" t="s">
        <v>2380</v>
      </c>
      <c r="J1453" t="s">
        <v>2380</v>
      </c>
      <c r="K1453" t="str">
        <f t="shared" si="43"/>
        <v>Obesity</v>
      </c>
      <c r="L1453" t="str">
        <f t="shared" si="44"/>
        <v>Diabetes</v>
      </c>
      <c r="M1453" t="s">
        <v>10506</v>
      </c>
    </row>
    <row r="1454" spans="1:13" x14ac:dyDescent="0.25">
      <c r="A1454" t="s">
        <v>918</v>
      </c>
      <c r="B1454">
        <v>22.95</v>
      </c>
      <c r="C1454">
        <v>10.53</v>
      </c>
      <c r="D1454" t="s">
        <v>2380</v>
      </c>
      <c r="E1454" t="s">
        <v>2380</v>
      </c>
      <c r="F1454" t="s">
        <v>2380</v>
      </c>
      <c r="G1454">
        <v>2</v>
      </c>
      <c r="H1454">
        <v>2</v>
      </c>
      <c r="I1454" t="s">
        <v>2380</v>
      </c>
      <c r="J1454" t="s">
        <v>2380</v>
      </c>
      <c r="K1454" t="str">
        <f t="shared" si="43"/>
        <v>Healthy Weight</v>
      </c>
      <c r="L1454" t="str">
        <f t="shared" si="44"/>
        <v>Diabetes</v>
      </c>
      <c r="M1454" t="s">
        <v>10506</v>
      </c>
    </row>
    <row r="1455" spans="1:13" x14ac:dyDescent="0.25">
      <c r="A1455" t="s">
        <v>917</v>
      </c>
      <c r="B1455">
        <v>34.200000000000003</v>
      </c>
      <c r="C1455">
        <v>6.69</v>
      </c>
      <c r="D1455" t="s">
        <v>2382</v>
      </c>
      <c r="E1455" t="s">
        <v>2380</v>
      </c>
      <c r="F1455" t="s">
        <v>2380</v>
      </c>
      <c r="G1455" t="s">
        <v>2381</v>
      </c>
      <c r="H1455">
        <v>0</v>
      </c>
      <c r="I1455" t="s">
        <v>2380</v>
      </c>
      <c r="J1455" t="s">
        <v>2380</v>
      </c>
      <c r="K1455" t="str">
        <f t="shared" si="43"/>
        <v>Obesity</v>
      </c>
      <c r="L1455" t="str">
        <f t="shared" si="44"/>
        <v>Diabetes</v>
      </c>
      <c r="M1455" t="s">
        <v>10506</v>
      </c>
    </row>
    <row r="1456" spans="1:13" x14ac:dyDescent="0.25">
      <c r="A1456" t="s">
        <v>916</v>
      </c>
      <c r="B1456">
        <v>30.59</v>
      </c>
      <c r="C1456">
        <v>9.5500000000000007</v>
      </c>
      <c r="D1456" t="s">
        <v>2382</v>
      </c>
      <c r="E1456" t="s">
        <v>2380</v>
      </c>
      <c r="F1456" t="s">
        <v>2380</v>
      </c>
      <c r="G1456" t="s">
        <v>2381</v>
      </c>
      <c r="H1456">
        <v>0</v>
      </c>
      <c r="I1456" t="s">
        <v>2380</v>
      </c>
      <c r="J1456" t="s">
        <v>2380</v>
      </c>
      <c r="K1456" t="str">
        <f t="shared" si="43"/>
        <v>Obesity</v>
      </c>
      <c r="L1456" t="str">
        <f t="shared" si="44"/>
        <v>Diabetes</v>
      </c>
      <c r="M1456" t="s">
        <v>10506</v>
      </c>
    </row>
    <row r="1457" spans="1:13" x14ac:dyDescent="0.25">
      <c r="A1457" t="s">
        <v>915</v>
      </c>
      <c r="B1457">
        <v>25.51</v>
      </c>
      <c r="C1457">
        <v>6.05</v>
      </c>
      <c r="D1457" t="s">
        <v>2380</v>
      </c>
      <c r="E1457" t="s">
        <v>2380</v>
      </c>
      <c r="F1457" t="s">
        <v>2380</v>
      </c>
      <c r="G1457" t="s">
        <v>2381</v>
      </c>
      <c r="H1457">
        <v>0</v>
      </c>
      <c r="I1457" t="s">
        <v>2380</v>
      </c>
      <c r="J1457" t="s">
        <v>2380</v>
      </c>
      <c r="K1457" t="str">
        <f t="shared" si="43"/>
        <v>Overweight</v>
      </c>
      <c r="L1457" t="str">
        <f t="shared" si="44"/>
        <v>Prediabetes</v>
      </c>
      <c r="M1457" t="s">
        <v>10508</v>
      </c>
    </row>
    <row r="1458" spans="1:13" x14ac:dyDescent="0.25">
      <c r="A1458" t="s">
        <v>914</v>
      </c>
      <c r="B1458">
        <v>29.04</v>
      </c>
      <c r="C1458">
        <v>10.56</v>
      </c>
      <c r="D1458" t="s">
        <v>2382</v>
      </c>
      <c r="E1458" t="s">
        <v>2380</v>
      </c>
      <c r="F1458" t="s">
        <v>2380</v>
      </c>
      <c r="G1458">
        <v>1</v>
      </c>
      <c r="H1458">
        <v>1</v>
      </c>
      <c r="I1458" t="s">
        <v>2380</v>
      </c>
      <c r="J1458" t="s">
        <v>2380</v>
      </c>
      <c r="K1458" t="str">
        <f t="shared" si="43"/>
        <v>Overweight</v>
      </c>
      <c r="L1458" t="str">
        <f t="shared" si="44"/>
        <v>Diabetes</v>
      </c>
      <c r="M1458" t="s">
        <v>10506</v>
      </c>
    </row>
    <row r="1459" spans="1:13" x14ac:dyDescent="0.25">
      <c r="A1459" t="s">
        <v>913</v>
      </c>
      <c r="B1459">
        <v>22.135000000000002</v>
      </c>
      <c r="C1459">
        <v>10.81</v>
      </c>
      <c r="D1459" t="s">
        <v>2382</v>
      </c>
      <c r="E1459" t="s">
        <v>2380</v>
      </c>
      <c r="F1459" t="s">
        <v>2380</v>
      </c>
      <c r="G1459">
        <v>1</v>
      </c>
      <c r="H1459">
        <v>1</v>
      </c>
      <c r="I1459" t="s">
        <v>2380</v>
      </c>
      <c r="J1459" t="s">
        <v>2380</v>
      </c>
      <c r="K1459" t="str">
        <f t="shared" si="43"/>
        <v>Healthy Weight</v>
      </c>
      <c r="L1459" t="str">
        <f t="shared" si="44"/>
        <v>Diabetes</v>
      </c>
      <c r="M1459" t="s">
        <v>10506</v>
      </c>
    </row>
    <row r="1460" spans="1:13" x14ac:dyDescent="0.25">
      <c r="A1460" t="s">
        <v>912</v>
      </c>
      <c r="B1460">
        <v>21.375</v>
      </c>
      <c r="C1460">
        <v>4.32</v>
      </c>
      <c r="D1460" t="s">
        <v>2380</v>
      </c>
      <c r="E1460" t="s">
        <v>2380</v>
      </c>
      <c r="F1460" t="s">
        <v>2380</v>
      </c>
      <c r="G1460" t="s">
        <v>2381</v>
      </c>
      <c r="H1460">
        <v>0</v>
      </c>
      <c r="I1460" t="s">
        <v>2380</v>
      </c>
      <c r="J1460" t="s">
        <v>2380</v>
      </c>
      <c r="K1460" t="str">
        <f t="shared" si="43"/>
        <v>Healthy Weight</v>
      </c>
      <c r="L1460" t="str">
        <f t="shared" si="44"/>
        <v>Normal</v>
      </c>
      <c r="M1460" t="s">
        <v>10507</v>
      </c>
    </row>
    <row r="1461" spans="1:13" x14ac:dyDescent="0.25">
      <c r="A1461" t="s">
        <v>911</v>
      </c>
      <c r="B1461">
        <v>29.19</v>
      </c>
      <c r="C1461">
        <v>4.37</v>
      </c>
      <c r="D1461" t="s">
        <v>2380</v>
      </c>
      <c r="E1461" t="s">
        <v>2380</v>
      </c>
      <c r="F1461" t="s">
        <v>2380</v>
      </c>
      <c r="G1461" t="s">
        <v>2381</v>
      </c>
      <c r="H1461">
        <v>0</v>
      </c>
      <c r="I1461" t="s">
        <v>2380</v>
      </c>
      <c r="J1461" t="s">
        <v>2380</v>
      </c>
      <c r="K1461" t="str">
        <f t="shared" si="43"/>
        <v>Overweight</v>
      </c>
      <c r="L1461" t="str">
        <f t="shared" si="44"/>
        <v>Normal</v>
      </c>
      <c r="M1461" t="s">
        <v>10507</v>
      </c>
    </row>
    <row r="1462" spans="1:13" x14ac:dyDescent="0.25">
      <c r="A1462" t="s">
        <v>910</v>
      </c>
      <c r="B1462">
        <v>31.92</v>
      </c>
      <c r="C1462">
        <v>4.8099999999999996</v>
      </c>
      <c r="D1462" t="s">
        <v>2382</v>
      </c>
      <c r="E1462" t="s">
        <v>2380</v>
      </c>
      <c r="F1462" t="s">
        <v>2383</v>
      </c>
      <c r="G1462">
        <v>1</v>
      </c>
      <c r="H1462">
        <v>1</v>
      </c>
      <c r="I1462" t="s">
        <v>2380</v>
      </c>
      <c r="J1462" t="s">
        <v>2380</v>
      </c>
      <c r="K1462" t="str">
        <f t="shared" si="43"/>
        <v>Obesity</v>
      </c>
      <c r="L1462" t="str">
        <f t="shared" si="44"/>
        <v>Normal</v>
      </c>
      <c r="M1462" t="s">
        <v>10507</v>
      </c>
    </row>
    <row r="1463" spans="1:13" x14ac:dyDescent="0.25">
      <c r="A1463" t="s">
        <v>909</v>
      </c>
      <c r="B1463">
        <v>26.315000000000001</v>
      </c>
      <c r="C1463">
        <v>4.5599999999999996</v>
      </c>
      <c r="D1463" t="s">
        <v>2382</v>
      </c>
      <c r="E1463" t="s">
        <v>2380</v>
      </c>
      <c r="F1463" t="s">
        <v>2383</v>
      </c>
      <c r="G1463">
        <v>1</v>
      </c>
      <c r="H1463">
        <v>1</v>
      </c>
      <c r="I1463" t="s">
        <v>2380</v>
      </c>
      <c r="J1463" t="s">
        <v>2380</v>
      </c>
      <c r="K1463" t="str">
        <f t="shared" si="43"/>
        <v>Overweight</v>
      </c>
      <c r="L1463" t="str">
        <f t="shared" si="44"/>
        <v>Normal</v>
      </c>
      <c r="M1463" t="s">
        <v>10507</v>
      </c>
    </row>
    <row r="1464" spans="1:13" x14ac:dyDescent="0.25">
      <c r="A1464" t="s">
        <v>908</v>
      </c>
      <c r="B1464">
        <v>35.299999999999997</v>
      </c>
      <c r="C1464">
        <v>4.3899999999999997</v>
      </c>
      <c r="D1464" t="s">
        <v>2380</v>
      </c>
      <c r="E1464" t="s">
        <v>2380</v>
      </c>
      <c r="F1464" t="s">
        <v>2380</v>
      </c>
      <c r="G1464" t="s">
        <v>2381</v>
      </c>
      <c r="H1464">
        <v>0</v>
      </c>
      <c r="I1464" t="s">
        <v>2380</v>
      </c>
      <c r="J1464" t="s">
        <v>2380</v>
      </c>
      <c r="K1464" t="str">
        <f t="shared" si="43"/>
        <v>Obesity</v>
      </c>
      <c r="L1464" t="str">
        <f t="shared" si="44"/>
        <v>Normal</v>
      </c>
      <c r="M1464" t="s">
        <v>10507</v>
      </c>
    </row>
    <row r="1465" spans="1:13" x14ac:dyDescent="0.25">
      <c r="A1465" t="s">
        <v>907</v>
      </c>
      <c r="B1465">
        <v>18.91</v>
      </c>
      <c r="C1465">
        <v>11.44</v>
      </c>
      <c r="D1465" t="s">
        <v>2380</v>
      </c>
      <c r="E1465" t="s">
        <v>2380</v>
      </c>
      <c r="F1465" t="s">
        <v>2380</v>
      </c>
      <c r="G1465" t="s">
        <v>2381</v>
      </c>
      <c r="H1465">
        <v>0</v>
      </c>
      <c r="I1465" t="s">
        <v>2380</v>
      </c>
      <c r="J1465" t="s">
        <v>2380</v>
      </c>
      <c r="K1465" t="str">
        <f t="shared" si="43"/>
        <v>Healthy Weight</v>
      </c>
      <c r="L1465" t="str">
        <f t="shared" si="44"/>
        <v>Diabetes</v>
      </c>
      <c r="M1465" t="s">
        <v>10506</v>
      </c>
    </row>
    <row r="1466" spans="1:13" x14ac:dyDescent="0.25">
      <c r="A1466" t="s">
        <v>906</v>
      </c>
      <c r="B1466">
        <v>22.41</v>
      </c>
      <c r="C1466">
        <v>11.37</v>
      </c>
      <c r="D1466" t="s">
        <v>2382</v>
      </c>
      <c r="E1466" t="s">
        <v>2380</v>
      </c>
      <c r="F1466" t="s">
        <v>2380</v>
      </c>
      <c r="G1466">
        <v>1</v>
      </c>
      <c r="H1466">
        <v>1</v>
      </c>
      <c r="I1466" t="s">
        <v>2380</v>
      </c>
      <c r="J1466" t="s">
        <v>2380</v>
      </c>
      <c r="K1466" t="str">
        <f t="shared" si="43"/>
        <v>Healthy Weight</v>
      </c>
      <c r="L1466" t="str">
        <f t="shared" si="44"/>
        <v>Diabetes</v>
      </c>
      <c r="M1466" t="s">
        <v>10506</v>
      </c>
    </row>
    <row r="1467" spans="1:13" x14ac:dyDescent="0.25">
      <c r="A1467" t="s">
        <v>905</v>
      </c>
      <c r="B1467">
        <v>22.704999999999998</v>
      </c>
      <c r="C1467">
        <v>6.14</v>
      </c>
      <c r="D1467" t="s">
        <v>2380</v>
      </c>
      <c r="E1467" t="s">
        <v>2380</v>
      </c>
      <c r="F1467" t="s">
        <v>2380</v>
      </c>
      <c r="G1467" t="s">
        <v>2381</v>
      </c>
      <c r="H1467">
        <v>0</v>
      </c>
      <c r="I1467" t="s">
        <v>2380</v>
      </c>
      <c r="J1467" t="s">
        <v>2380</v>
      </c>
      <c r="K1467" t="str">
        <f t="shared" si="43"/>
        <v>Healthy Weight</v>
      </c>
      <c r="L1467" t="str">
        <f t="shared" si="44"/>
        <v>Prediabetes</v>
      </c>
      <c r="M1467" t="s">
        <v>10508</v>
      </c>
    </row>
    <row r="1468" spans="1:13" x14ac:dyDescent="0.25">
      <c r="A1468" t="s">
        <v>904</v>
      </c>
      <c r="B1468">
        <v>37.18</v>
      </c>
      <c r="C1468">
        <v>4.8899999999999997</v>
      </c>
      <c r="D1468" t="s">
        <v>2380</v>
      </c>
      <c r="E1468" t="s">
        <v>2380</v>
      </c>
      <c r="F1468" t="s">
        <v>2380</v>
      </c>
      <c r="G1468" t="s">
        <v>2381</v>
      </c>
      <c r="H1468">
        <v>0</v>
      </c>
      <c r="I1468" t="s">
        <v>2380</v>
      </c>
      <c r="J1468" t="s">
        <v>2380</v>
      </c>
      <c r="K1468" t="str">
        <f t="shared" si="43"/>
        <v>Obesity</v>
      </c>
      <c r="L1468" t="str">
        <f t="shared" si="44"/>
        <v>Normal</v>
      </c>
      <c r="M1468" t="s">
        <v>10507</v>
      </c>
    </row>
    <row r="1469" spans="1:13" x14ac:dyDescent="0.25">
      <c r="A1469" t="s">
        <v>903</v>
      </c>
      <c r="B1469">
        <v>35.97</v>
      </c>
      <c r="C1469">
        <v>4.5999999999999996</v>
      </c>
      <c r="D1469" t="s">
        <v>2380</v>
      </c>
      <c r="E1469" t="s">
        <v>2380</v>
      </c>
      <c r="F1469" t="s">
        <v>2380</v>
      </c>
      <c r="G1469" t="s">
        <v>2381</v>
      </c>
      <c r="H1469">
        <v>0</v>
      </c>
      <c r="I1469" t="s">
        <v>2380</v>
      </c>
      <c r="J1469" t="s">
        <v>2380</v>
      </c>
      <c r="K1469" t="str">
        <f t="shared" si="43"/>
        <v>Obesity</v>
      </c>
      <c r="L1469" t="str">
        <f t="shared" si="44"/>
        <v>Normal</v>
      </c>
      <c r="M1469" t="s">
        <v>10507</v>
      </c>
    </row>
    <row r="1470" spans="1:13" x14ac:dyDescent="0.25">
      <c r="A1470" t="s">
        <v>902</v>
      </c>
      <c r="B1470">
        <v>35.799999999999997</v>
      </c>
      <c r="C1470">
        <v>4.42</v>
      </c>
      <c r="D1470" t="s">
        <v>2380</v>
      </c>
      <c r="E1470" t="s">
        <v>2380</v>
      </c>
      <c r="F1470" t="s">
        <v>2380</v>
      </c>
      <c r="G1470" t="s">
        <v>2381</v>
      </c>
      <c r="H1470">
        <v>0</v>
      </c>
      <c r="I1470" t="s">
        <v>2380</v>
      </c>
      <c r="J1470" t="s">
        <v>2380</v>
      </c>
      <c r="K1470" t="str">
        <f t="shared" si="43"/>
        <v>Obesity</v>
      </c>
      <c r="L1470" t="str">
        <f t="shared" si="44"/>
        <v>Normal</v>
      </c>
      <c r="M1470" t="s">
        <v>10507</v>
      </c>
    </row>
    <row r="1471" spans="1:13" x14ac:dyDescent="0.25">
      <c r="A1471" t="s">
        <v>901</v>
      </c>
      <c r="B1471">
        <v>28.31</v>
      </c>
      <c r="C1471">
        <v>7.48</v>
      </c>
      <c r="D1471" t="s">
        <v>2382</v>
      </c>
      <c r="E1471" t="s">
        <v>2380</v>
      </c>
      <c r="F1471" t="s">
        <v>2380</v>
      </c>
      <c r="G1471" t="s">
        <v>2381</v>
      </c>
      <c r="H1471">
        <v>0</v>
      </c>
      <c r="I1471" t="s">
        <v>2380</v>
      </c>
      <c r="J1471" t="s">
        <v>2380</v>
      </c>
      <c r="K1471" t="str">
        <f t="shared" si="43"/>
        <v>Overweight</v>
      </c>
      <c r="L1471" t="str">
        <f t="shared" si="44"/>
        <v>Diabetes</v>
      </c>
      <c r="M1471" t="s">
        <v>10506</v>
      </c>
    </row>
    <row r="1472" spans="1:13" x14ac:dyDescent="0.25">
      <c r="A1472" t="s">
        <v>900</v>
      </c>
      <c r="B1472">
        <v>38.06</v>
      </c>
      <c r="C1472">
        <v>10.74</v>
      </c>
      <c r="D1472" t="s">
        <v>2380</v>
      </c>
      <c r="E1472" t="s">
        <v>2380</v>
      </c>
      <c r="F1472" t="s">
        <v>2380</v>
      </c>
      <c r="G1472" t="s">
        <v>2381</v>
      </c>
      <c r="H1472">
        <v>0</v>
      </c>
      <c r="I1472" t="s">
        <v>2380</v>
      </c>
      <c r="J1472" t="s">
        <v>2380</v>
      </c>
      <c r="K1472" t="str">
        <f t="shared" si="43"/>
        <v>Obesity</v>
      </c>
      <c r="L1472" t="str">
        <f t="shared" si="44"/>
        <v>Diabetes</v>
      </c>
      <c r="M1472" t="s">
        <v>10506</v>
      </c>
    </row>
    <row r="1473" spans="1:13" x14ac:dyDescent="0.25">
      <c r="A1473" t="s">
        <v>899</v>
      </c>
      <c r="B1473">
        <v>28</v>
      </c>
      <c r="C1473">
        <v>5.19</v>
      </c>
      <c r="D1473" t="s">
        <v>2380</v>
      </c>
      <c r="E1473" t="s">
        <v>2380</v>
      </c>
      <c r="F1473" t="s">
        <v>2380</v>
      </c>
      <c r="G1473">
        <v>1</v>
      </c>
      <c r="H1473">
        <v>1</v>
      </c>
      <c r="I1473" t="s">
        <v>2380</v>
      </c>
      <c r="J1473" t="s">
        <v>2380</v>
      </c>
      <c r="K1473" t="str">
        <f t="shared" si="43"/>
        <v>Overweight</v>
      </c>
      <c r="L1473" t="str">
        <f t="shared" si="44"/>
        <v>Normal</v>
      </c>
      <c r="M1473" t="s">
        <v>10507</v>
      </c>
    </row>
    <row r="1474" spans="1:13" x14ac:dyDescent="0.25">
      <c r="A1474" t="s">
        <v>898</v>
      </c>
      <c r="B1474">
        <v>34.32</v>
      </c>
      <c r="C1474">
        <v>9.17</v>
      </c>
      <c r="D1474" t="s">
        <v>2380</v>
      </c>
      <c r="E1474" t="s">
        <v>2380</v>
      </c>
      <c r="F1474" t="s">
        <v>2380</v>
      </c>
      <c r="G1474" t="s">
        <v>2381</v>
      </c>
      <c r="H1474">
        <v>0</v>
      </c>
      <c r="I1474" t="s">
        <v>2380</v>
      </c>
      <c r="J1474" t="s">
        <v>2380</v>
      </c>
      <c r="K1474" t="str">
        <f t="shared" si="43"/>
        <v>Obesity</v>
      </c>
      <c r="L1474" t="str">
        <f t="shared" si="44"/>
        <v>Diabetes</v>
      </c>
      <c r="M1474" t="s">
        <v>10506</v>
      </c>
    </row>
    <row r="1475" spans="1:13" x14ac:dyDescent="0.25">
      <c r="A1475" t="s">
        <v>897</v>
      </c>
      <c r="B1475">
        <v>22.3</v>
      </c>
      <c r="C1475">
        <v>4.95</v>
      </c>
      <c r="D1475" t="s">
        <v>2382</v>
      </c>
      <c r="E1475" t="s">
        <v>2380</v>
      </c>
      <c r="F1475" t="s">
        <v>2380</v>
      </c>
      <c r="G1475" t="s">
        <v>2381</v>
      </c>
      <c r="H1475">
        <v>0</v>
      </c>
      <c r="I1475" t="s">
        <v>2380</v>
      </c>
      <c r="J1475" t="s">
        <v>2380</v>
      </c>
      <c r="K1475" t="str">
        <f t="shared" ref="K1475:K1538" si="45">IF(B1475&lt;18.5, "Underweight", IF(B1475&lt;=24.9, "Healthy Weight", IF(B1475&lt;=29.9, "Overweight", "Obesity")))</f>
        <v>Healthy Weight</v>
      </c>
      <c r="L1475" t="str">
        <f t="shared" ref="L1475:L1538" si="46">IF(C1475 &lt; 5.7, "Normal", IF(C1475 &lt; 6.4, "Prediabetes", "Diabetes"))</f>
        <v>Normal</v>
      </c>
      <c r="M1475" t="s">
        <v>10507</v>
      </c>
    </row>
    <row r="1476" spans="1:13" x14ac:dyDescent="0.25">
      <c r="A1476" t="s">
        <v>896</v>
      </c>
      <c r="B1476">
        <v>27.835000000000001</v>
      </c>
      <c r="C1476">
        <v>6.03</v>
      </c>
      <c r="D1476" t="s">
        <v>2380</v>
      </c>
      <c r="E1476" t="s">
        <v>2380</v>
      </c>
      <c r="F1476" t="s">
        <v>2380</v>
      </c>
      <c r="G1476">
        <v>1</v>
      </c>
      <c r="H1476">
        <v>1</v>
      </c>
      <c r="I1476" t="s">
        <v>2380</v>
      </c>
      <c r="J1476" t="s">
        <v>2380</v>
      </c>
      <c r="K1476" t="str">
        <f t="shared" si="45"/>
        <v>Overweight</v>
      </c>
      <c r="L1476" t="str">
        <f t="shared" si="46"/>
        <v>Prediabetes</v>
      </c>
      <c r="M1476" t="s">
        <v>10508</v>
      </c>
    </row>
    <row r="1477" spans="1:13" x14ac:dyDescent="0.25">
      <c r="A1477" t="s">
        <v>895</v>
      </c>
      <c r="B1477">
        <v>39.229999999999997</v>
      </c>
      <c r="C1477">
        <v>5.36</v>
      </c>
      <c r="D1477" t="s">
        <v>2380</v>
      </c>
      <c r="E1477" t="s">
        <v>2380</v>
      </c>
      <c r="F1477" t="s">
        <v>2380</v>
      </c>
      <c r="G1477" t="s">
        <v>2381</v>
      </c>
      <c r="H1477">
        <v>0</v>
      </c>
      <c r="I1477" t="s">
        <v>2380</v>
      </c>
      <c r="J1477" t="s">
        <v>2380</v>
      </c>
      <c r="K1477" t="str">
        <f t="shared" si="45"/>
        <v>Obesity</v>
      </c>
      <c r="L1477" t="str">
        <f t="shared" si="46"/>
        <v>Normal</v>
      </c>
      <c r="M1477" t="s">
        <v>10507</v>
      </c>
    </row>
    <row r="1478" spans="1:13" x14ac:dyDescent="0.25">
      <c r="A1478" t="s">
        <v>894</v>
      </c>
      <c r="B1478">
        <v>19.95</v>
      </c>
      <c r="C1478">
        <v>6.11</v>
      </c>
      <c r="D1478" t="s">
        <v>2380</v>
      </c>
      <c r="E1478" t="s">
        <v>2380</v>
      </c>
      <c r="F1478" t="s">
        <v>2380</v>
      </c>
      <c r="G1478">
        <v>1</v>
      </c>
      <c r="H1478">
        <v>1</v>
      </c>
      <c r="I1478" t="s">
        <v>2380</v>
      </c>
      <c r="J1478" t="s">
        <v>2380</v>
      </c>
      <c r="K1478" t="str">
        <f t="shared" si="45"/>
        <v>Healthy Weight</v>
      </c>
      <c r="L1478" t="str">
        <f t="shared" si="46"/>
        <v>Prediabetes</v>
      </c>
      <c r="M1478" t="s">
        <v>10508</v>
      </c>
    </row>
    <row r="1479" spans="1:13" x14ac:dyDescent="0.25">
      <c r="A1479" t="s">
        <v>893</v>
      </c>
      <c r="B1479">
        <v>34.64</v>
      </c>
      <c r="C1479">
        <v>4.88</v>
      </c>
      <c r="D1479" t="s">
        <v>2380</v>
      </c>
      <c r="E1479" t="s">
        <v>2380</v>
      </c>
      <c r="F1479" t="s">
        <v>2383</v>
      </c>
      <c r="G1479">
        <v>1</v>
      </c>
      <c r="H1479">
        <v>1</v>
      </c>
      <c r="I1479" t="s">
        <v>2380</v>
      </c>
      <c r="J1479" t="s">
        <v>2380</v>
      </c>
      <c r="K1479" t="str">
        <f t="shared" si="45"/>
        <v>Obesity</v>
      </c>
      <c r="L1479" t="str">
        <f t="shared" si="46"/>
        <v>Normal</v>
      </c>
      <c r="M1479" t="s">
        <v>10507</v>
      </c>
    </row>
    <row r="1480" spans="1:13" x14ac:dyDescent="0.25">
      <c r="A1480" t="s">
        <v>892</v>
      </c>
      <c r="B1480">
        <v>18.75</v>
      </c>
      <c r="C1480">
        <v>6.72</v>
      </c>
      <c r="D1480" t="s">
        <v>2380</v>
      </c>
      <c r="E1480" t="s">
        <v>2380</v>
      </c>
      <c r="F1480" t="s">
        <v>2380</v>
      </c>
      <c r="G1480" t="s">
        <v>2381</v>
      </c>
      <c r="H1480">
        <v>0</v>
      </c>
      <c r="I1480" t="s">
        <v>2380</v>
      </c>
      <c r="J1480" t="s">
        <v>2380</v>
      </c>
      <c r="K1480" t="str">
        <f t="shared" si="45"/>
        <v>Healthy Weight</v>
      </c>
      <c r="L1480" t="str">
        <f t="shared" si="46"/>
        <v>Diabetes</v>
      </c>
      <c r="M1480" t="s">
        <v>10506</v>
      </c>
    </row>
    <row r="1481" spans="1:13" x14ac:dyDescent="0.25">
      <c r="A1481" t="s">
        <v>891</v>
      </c>
      <c r="B1481">
        <v>26.48</v>
      </c>
      <c r="C1481">
        <v>4.2</v>
      </c>
      <c r="D1481" t="s">
        <v>2380</v>
      </c>
      <c r="E1481" t="s">
        <v>2380</v>
      </c>
      <c r="F1481" t="s">
        <v>2380</v>
      </c>
      <c r="G1481">
        <v>1</v>
      </c>
      <c r="H1481">
        <v>1</v>
      </c>
      <c r="I1481" t="s">
        <v>2380</v>
      </c>
      <c r="J1481" t="s">
        <v>2380</v>
      </c>
      <c r="K1481" t="str">
        <f t="shared" si="45"/>
        <v>Overweight</v>
      </c>
      <c r="L1481" t="str">
        <f t="shared" si="46"/>
        <v>Normal</v>
      </c>
      <c r="M1481" t="s">
        <v>10507</v>
      </c>
    </row>
    <row r="1482" spans="1:13" x14ac:dyDescent="0.25">
      <c r="A1482" t="s">
        <v>890</v>
      </c>
      <c r="B1482">
        <v>34.83</v>
      </c>
      <c r="C1482">
        <v>5.79</v>
      </c>
      <c r="D1482" t="s">
        <v>2380</v>
      </c>
      <c r="E1482" t="s">
        <v>2380</v>
      </c>
      <c r="F1482" t="s">
        <v>2380</v>
      </c>
      <c r="G1482">
        <v>1</v>
      </c>
      <c r="H1482">
        <v>1</v>
      </c>
      <c r="I1482" t="s">
        <v>2380</v>
      </c>
      <c r="J1482" t="s">
        <v>2380</v>
      </c>
      <c r="K1482" t="str">
        <f t="shared" si="45"/>
        <v>Obesity</v>
      </c>
      <c r="L1482" t="str">
        <f t="shared" si="46"/>
        <v>Prediabetes</v>
      </c>
      <c r="M1482" t="s">
        <v>10508</v>
      </c>
    </row>
    <row r="1483" spans="1:13" x14ac:dyDescent="0.25">
      <c r="A1483" t="s">
        <v>889</v>
      </c>
      <c r="B1483">
        <v>25.46</v>
      </c>
      <c r="C1483">
        <v>4.29</v>
      </c>
      <c r="D1483" t="s">
        <v>2380</v>
      </c>
      <c r="E1483" t="s">
        <v>2380</v>
      </c>
      <c r="F1483" t="s">
        <v>2380</v>
      </c>
      <c r="G1483" t="s">
        <v>2381</v>
      </c>
      <c r="H1483">
        <v>0</v>
      </c>
      <c r="I1483" t="s">
        <v>2380</v>
      </c>
      <c r="J1483" t="s">
        <v>2380</v>
      </c>
      <c r="K1483" t="str">
        <f t="shared" si="45"/>
        <v>Overweight</v>
      </c>
      <c r="L1483" t="str">
        <f t="shared" si="46"/>
        <v>Normal</v>
      </c>
      <c r="M1483" t="s">
        <v>10507</v>
      </c>
    </row>
    <row r="1484" spans="1:13" x14ac:dyDescent="0.25">
      <c r="A1484" t="s">
        <v>888</v>
      </c>
      <c r="B1484">
        <v>23.31</v>
      </c>
      <c r="C1484">
        <v>8.27</v>
      </c>
      <c r="D1484" t="s">
        <v>2380</v>
      </c>
      <c r="E1484" t="s">
        <v>2380</v>
      </c>
      <c r="F1484" t="s">
        <v>2380</v>
      </c>
      <c r="G1484" t="s">
        <v>2381</v>
      </c>
      <c r="H1484">
        <v>0</v>
      </c>
      <c r="I1484" t="s">
        <v>2380</v>
      </c>
      <c r="J1484" t="s">
        <v>2380</v>
      </c>
      <c r="K1484" t="str">
        <f t="shared" si="45"/>
        <v>Healthy Weight</v>
      </c>
      <c r="L1484" t="str">
        <f t="shared" si="46"/>
        <v>Diabetes</v>
      </c>
      <c r="M1484" t="s">
        <v>10506</v>
      </c>
    </row>
    <row r="1485" spans="1:13" x14ac:dyDescent="0.25">
      <c r="A1485" t="s">
        <v>887</v>
      </c>
      <c r="B1485">
        <v>29</v>
      </c>
      <c r="C1485">
        <v>4.5599999999999996</v>
      </c>
      <c r="D1485" t="s">
        <v>2380</v>
      </c>
      <c r="E1485" t="s">
        <v>2380</v>
      </c>
      <c r="F1485" t="s">
        <v>2380</v>
      </c>
      <c r="G1485" t="s">
        <v>2381</v>
      </c>
      <c r="H1485">
        <v>0</v>
      </c>
      <c r="I1485" t="s">
        <v>2380</v>
      </c>
      <c r="J1485" t="s">
        <v>2380</v>
      </c>
      <c r="K1485" t="str">
        <f t="shared" si="45"/>
        <v>Overweight</v>
      </c>
      <c r="L1485" t="str">
        <f t="shared" si="46"/>
        <v>Normal</v>
      </c>
      <c r="M1485" t="s">
        <v>10507</v>
      </c>
    </row>
    <row r="1486" spans="1:13" x14ac:dyDescent="0.25">
      <c r="A1486" t="s">
        <v>886</v>
      </c>
      <c r="B1486">
        <v>32.869999999999997</v>
      </c>
      <c r="C1486">
        <v>5.33</v>
      </c>
      <c r="D1486" t="s">
        <v>2380</v>
      </c>
      <c r="E1486" t="s">
        <v>2380</v>
      </c>
      <c r="F1486" t="s">
        <v>2380</v>
      </c>
      <c r="G1486" t="s">
        <v>2381</v>
      </c>
      <c r="H1486">
        <v>0</v>
      </c>
      <c r="I1486" t="s">
        <v>2380</v>
      </c>
      <c r="J1486" t="s">
        <v>2380</v>
      </c>
      <c r="K1486" t="str">
        <f t="shared" si="45"/>
        <v>Obesity</v>
      </c>
      <c r="L1486" t="str">
        <f t="shared" si="46"/>
        <v>Normal</v>
      </c>
      <c r="M1486" t="s">
        <v>10507</v>
      </c>
    </row>
    <row r="1487" spans="1:13" x14ac:dyDescent="0.25">
      <c r="A1487" t="s">
        <v>885</v>
      </c>
      <c r="B1487">
        <v>26.18</v>
      </c>
      <c r="C1487">
        <v>5.63</v>
      </c>
      <c r="D1487" t="s">
        <v>2380</v>
      </c>
      <c r="E1487" t="s">
        <v>2380</v>
      </c>
      <c r="F1487" t="s">
        <v>2380</v>
      </c>
      <c r="G1487" t="s">
        <v>2381</v>
      </c>
      <c r="H1487">
        <v>0</v>
      </c>
      <c r="I1487" t="s">
        <v>2380</v>
      </c>
      <c r="J1487" t="s">
        <v>2380</v>
      </c>
      <c r="K1487" t="str">
        <f t="shared" si="45"/>
        <v>Overweight</v>
      </c>
      <c r="L1487" t="str">
        <f t="shared" si="46"/>
        <v>Normal</v>
      </c>
      <c r="M1487" t="s">
        <v>10507</v>
      </c>
    </row>
    <row r="1488" spans="1:13" x14ac:dyDescent="0.25">
      <c r="A1488" t="s">
        <v>884</v>
      </c>
      <c r="B1488">
        <v>25.3</v>
      </c>
      <c r="C1488">
        <v>5.12</v>
      </c>
      <c r="D1488" t="s">
        <v>2380</v>
      </c>
      <c r="E1488" t="s">
        <v>2380</v>
      </c>
      <c r="F1488" t="s">
        <v>2380</v>
      </c>
      <c r="G1488" t="s">
        <v>2381</v>
      </c>
      <c r="H1488">
        <v>0</v>
      </c>
      <c r="I1488" t="s">
        <v>2380</v>
      </c>
      <c r="J1488" t="s">
        <v>2380</v>
      </c>
      <c r="K1488" t="str">
        <f t="shared" si="45"/>
        <v>Overweight</v>
      </c>
      <c r="L1488" t="str">
        <f t="shared" si="46"/>
        <v>Normal</v>
      </c>
      <c r="M1488" t="s">
        <v>10507</v>
      </c>
    </row>
    <row r="1489" spans="1:13" x14ac:dyDescent="0.25">
      <c r="A1489" t="s">
        <v>883</v>
      </c>
      <c r="B1489">
        <v>36.94</v>
      </c>
      <c r="C1489">
        <v>5.15</v>
      </c>
      <c r="D1489" t="s">
        <v>2382</v>
      </c>
      <c r="E1489" t="s">
        <v>2380</v>
      </c>
      <c r="F1489" t="s">
        <v>2380</v>
      </c>
      <c r="G1489">
        <v>1</v>
      </c>
      <c r="H1489">
        <v>1</v>
      </c>
      <c r="I1489" t="s">
        <v>2380</v>
      </c>
      <c r="J1489" t="s">
        <v>2380</v>
      </c>
      <c r="K1489" t="str">
        <f t="shared" si="45"/>
        <v>Obesity</v>
      </c>
      <c r="L1489" t="str">
        <f t="shared" si="46"/>
        <v>Normal</v>
      </c>
      <c r="M1489" t="s">
        <v>10507</v>
      </c>
    </row>
    <row r="1490" spans="1:13" x14ac:dyDescent="0.25">
      <c r="A1490" t="s">
        <v>882</v>
      </c>
      <c r="B1490">
        <v>22.86</v>
      </c>
      <c r="C1490">
        <v>7.5</v>
      </c>
      <c r="D1490" t="s">
        <v>2380</v>
      </c>
      <c r="E1490" t="s">
        <v>2380</v>
      </c>
      <c r="F1490" t="s">
        <v>2380</v>
      </c>
      <c r="G1490" t="s">
        <v>2381</v>
      </c>
      <c r="H1490">
        <v>0</v>
      </c>
      <c r="I1490" t="s">
        <v>2380</v>
      </c>
      <c r="J1490" t="s">
        <v>2380</v>
      </c>
      <c r="K1490" t="str">
        <f t="shared" si="45"/>
        <v>Healthy Weight</v>
      </c>
      <c r="L1490" t="str">
        <f t="shared" si="46"/>
        <v>Diabetes</v>
      </c>
      <c r="M1490" t="s">
        <v>10506</v>
      </c>
    </row>
    <row r="1491" spans="1:13" x14ac:dyDescent="0.25">
      <c r="A1491" t="s">
        <v>881</v>
      </c>
      <c r="B1491">
        <v>18.760000000000002</v>
      </c>
      <c r="C1491">
        <v>4.88</v>
      </c>
      <c r="D1491" t="s">
        <v>2382</v>
      </c>
      <c r="E1491" t="s">
        <v>2380</v>
      </c>
      <c r="F1491" t="s">
        <v>2383</v>
      </c>
      <c r="G1491">
        <v>1</v>
      </c>
      <c r="H1491">
        <v>1</v>
      </c>
      <c r="I1491" t="s">
        <v>2380</v>
      </c>
      <c r="J1491" t="s">
        <v>2380</v>
      </c>
      <c r="K1491" t="str">
        <f t="shared" si="45"/>
        <v>Healthy Weight</v>
      </c>
      <c r="L1491" t="str">
        <f t="shared" si="46"/>
        <v>Normal</v>
      </c>
      <c r="M1491" t="s">
        <v>10507</v>
      </c>
    </row>
    <row r="1492" spans="1:13" x14ac:dyDescent="0.25">
      <c r="A1492" t="s">
        <v>880</v>
      </c>
      <c r="B1492">
        <v>24.36</v>
      </c>
      <c r="C1492">
        <v>5.57</v>
      </c>
      <c r="D1492" t="s">
        <v>2380</v>
      </c>
      <c r="E1492" t="s">
        <v>2380</v>
      </c>
      <c r="F1492" t="s">
        <v>2380</v>
      </c>
      <c r="G1492" t="s">
        <v>2381</v>
      </c>
      <c r="H1492">
        <v>0</v>
      </c>
      <c r="I1492" t="s">
        <v>2380</v>
      </c>
      <c r="J1492" t="s">
        <v>2380</v>
      </c>
      <c r="K1492" t="str">
        <f t="shared" si="45"/>
        <v>Healthy Weight</v>
      </c>
      <c r="L1492" t="str">
        <f t="shared" si="46"/>
        <v>Normal</v>
      </c>
      <c r="M1492" t="s">
        <v>10507</v>
      </c>
    </row>
    <row r="1493" spans="1:13" x14ac:dyDescent="0.25">
      <c r="A1493" t="s">
        <v>879</v>
      </c>
      <c r="B1493">
        <v>32.299999999999997</v>
      </c>
      <c r="C1493">
        <v>5.31</v>
      </c>
      <c r="D1493" t="s">
        <v>2380</v>
      </c>
      <c r="E1493" t="s">
        <v>2380</v>
      </c>
      <c r="F1493" t="s">
        <v>2380</v>
      </c>
      <c r="G1493" t="s">
        <v>2381</v>
      </c>
      <c r="H1493">
        <v>0</v>
      </c>
      <c r="I1493" t="s">
        <v>2380</v>
      </c>
      <c r="J1493" t="s">
        <v>2380</v>
      </c>
      <c r="K1493" t="str">
        <f t="shared" si="45"/>
        <v>Obesity</v>
      </c>
      <c r="L1493" t="str">
        <f t="shared" si="46"/>
        <v>Normal</v>
      </c>
      <c r="M1493" t="s">
        <v>10507</v>
      </c>
    </row>
    <row r="1494" spans="1:13" x14ac:dyDescent="0.25">
      <c r="A1494" t="s">
        <v>878</v>
      </c>
      <c r="B1494">
        <v>22.704999999999998</v>
      </c>
      <c r="C1494">
        <v>4.57</v>
      </c>
      <c r="D1494" t="s">
        <v>2382</v>
      </c>
      <c r="E1494" t="s">
        <v>2380</v>
      </c>
      <c r="F1494" t="s">
        <v>2380</v>
      </c>
      <c r="G1494" t="s">
        <v>2381</v>
      </c>
      <c r="H1494">
        <v>0</v>
      </c>
      <c r="I1494" t="s">
        <v>2380</v>
      </c>
      <c r="J1494" t="s">
        <v>2380</v>
      </c>
      <c r="K1494" t="str">
        <f t="shared" si="45"/>
        <v>Healthy Weight</v>
      </c>
      <c r="L1494" t="str">
        <f t="shared" si="46"/>
        <v>Normal</v>
      </c>
      <c r="M1494" t="s">
        <v>10507</v>
      </c>
    </row>
    <row r="1495" spans="1:13" x14ac:dyDescent="0.25">
      <c r="A1495" t="s">
        <v>877</v>
      </c>
      <c r="B1495">
        <v>21.79</v>
      </c>
      <c r="C1495">
        <v>8.6999999999999993</v>
      </c>
      <c r="D1495" t="s">
        <v>2382</v>
      </c>
      <c r="E1495" t="s">
        <v>2380</v>
      </c>
      <c r="F1495" t="s">
        <v>2380</v>
      </c>
      <c r="G1495">
        <v>1</v>
      </c>
      <c r="H1495">
        <v>1</v>
      </c>
      <c r="I1495" t="s">
        <v>2380</v>
      </c>
      <c r="J1495" t="s">
        <v>2380</v>
      </c>
      <c r="K1495" t="str">
        <f t="shared" si="45"/>
        <v>Healthy Weight</v>
      </c>
      <c r="L1495" t="str">
        <f t="shared" si="46"/>
        <v>Diabetes</v>
      </c>
      <c r="M1495" t="s">
        <v>10506</v>
      </c>
    </row>
    <row r="1496" spans="1:13" x14ac:dyDescent="0.25">
      <c r="A1496" t="s">
        <v>876</v>
      </c>
      <c r="B1496">
        <v>24.52</v>
      </c>
      <c r="C1496">
        <v>4.76</v>
      </c>
      <c r="D1496" t="s">
        <v>2380</v>
      </c>
      <c r="E1496" t="s">
        <v>2380</v>
      </c>
      <c r="F1496" t="s">
        <v>2380</v>
      </c>
      <c r="G1496" t="s">
        <v>2381</v>
      </c>
      <c r="H1496">
        <v>0</v>
      </c>
      <c r="I1496" t="s">
        <v>2380</v>
      </c>
      <c r="J1496" t="s">
        <v>2380</v>
      </c>
      <c r="K1496" t="str">
        <f t="shared" si="45"/>
        <v>Healthy Weight</v>
      </c>
      <c r="L1496" t="str">
        <f t="shared" si="46"/>
        <v>Normal</v>
      </c>
      <c r="M1496" t="s">
        <v>10507</v>
      </c>
    </row>
    <row r="1497" spans="1:13" x14ac:dyDescent="0.25">
      <c r="A1497" t="s">
        <v>875</v>
      </c>
      <c r="B1497">
        <v>39.520000000000003</v>
      </c>
      <c r="C1497">
        <v>11.81</v>
      </c>
      <c r="D1497" t="s">
        <v>2380</v>
      </c>
      <c r="E1497" t="s">
        <v>2380</v>
      </c>
      <c r="F1497" t="s">
        <v>2380</v>
      </c>
      <c r="G1497" t="s">
        <v>2381</v>
      </c>
      <c r="H1497">
        <v>0</v>
      </c>
      <c r="I1497" t="s">
        <v>2380</v>
      </c>
      <c r="J1497" t="s">
        <v>2380</v>
      </c>
      <c r="K1497" t="str">
        <f t="shared" si="45"/>
        <v>Obesity</v>
      </c>
      <c r="L1497" t="str">
        <f t="shared" si="46"/>
        <v>Diabetes</v>
      </c>
      <c r="M1497" t="s">
        <v>10506</v>
      </c>
    </row>
    <row r="1498" spans="1:13" x14ac:dyDescent="0.25">
      <c r="A1498" t="s">
        <v>874</v>
      </c>
      <c r="B1498">
        <v>24.49</v>
      </c>
      <c r="C1498">
        <v>4.67</v>
      </c>
      <c r="D1498" t="s">
        <v>2380</v>
      </c>
      <c r="E1498" t="s">
        <v>2380</v>
      </c>
      <c r="F1498" t="s">
        <v>2380</v>
      </c>
      <c r="G1498" t="s">
        <v>2381</v>
      </c>
      <c r="H1498">
        <v>0</v>
      </c>
      <c r="I1498" t="s">
        <v>2380</v>
      </c>
      <c r="J1498" t="s">
        <v>2380</v>
      </c>
      <c r="K1498" t="str">
        <f t="shared" si="45"/>
        <v>Healthy Weight</v>
      </c>
      <c r="L1498" t="str">
        <f t="shared" si="46"/>
        <v>Normal</v>
      </c>
      <c r="M1498" t="s">
        <v>10507</v>
      </c>
    </row>
    <row r="1499" spans="1:13" x14ac:dyDescent="0.25">
      <c r="A1499" t="s">
        <v>873</v>
      </c>
      <c r="B1499">
        <v>26.315000000000001</v>
      </c>
      <c r="C1499">
        <v>6.02</v>
      </c>
      <c r="D1499" t="s">
        <v>2380</v>
      </c>
      <c r="E1499" t="s">
        <v>2380</v>
      </c>
      <c r="F1499" t="s">
        <v>2380</v>
      </c>
      <c r="G1499" t="s">
        <v>2381</v>
      </c>
      <c r="H1499">
        <v>0</v>
      </c>
      <c r="I1499" t="s">
        <v>2380</v>
      </c>
      <c r="J1499" t="s">
        <v>2380</v>
      </c>
      <c r="K1499" t="str">
        <f t="shared" si="45"/>
        <v>Overweight</v>
      </c>
      <c r="L1499" t="str">
        <f t="shared" si="46"/>
        <v>Prediabetes</v>
      </c>
      <c r="M1499" t="s">
        <v>10508</v>
      </c>
    </row>
    <row r="1500" spans="1:13" x14ac:dyDescent="0.25">
      <c r="A1500" t="s">
        <v>872</v>
      </c>
      <c r="B1500">
        <v>22.58</v>
      </c>
      <c r="C1500">
        <v>7.46</v>
      </c>
      <c r="D1500" t="s">
        <v>2380</v>
      </c>
      <c r="E1500" t="s">
        <v>2380</v>
      </c>
      <c r="F1500" t="s">
        <v>2380</v>
      </c>
      <c r="G1500" t="s">
        <v>2381</v>
      </c>
      <c r="H1500">
        <v>0</v>
      </c>
      <c r="I1500" t="s">
        <v>2380</v>
      </c>
      <c r="J1500" t="s">
        <v>2380</v>
      </c>
      <c r="K1500" t="str">
        <f t="shared" si="45"/>
        <v>Healthy Weight</v>
      </c>
      <c r="L1500" t="str">
        <f t="shared" si="46"/>
        <v>Diabetes</v>
      </c>
      <c r="M1500" t="s">
        <v>10506</v>
      </c>
    </row>
    <row r="1501" spans="1:13" x14ac:dyDescent="0.25">
      <c r="A1501" t="s">
        <v>871</v>
      </c>
      <c r="B1501">
        <v>19.475000000000001</v>
      </c>
      <c r="C1501">
        <v>4.74</v>
      </c>
      <c r="D1501" t="s">
        <v>2380</v>
      </c>
      <c r="E1501" t="s">
        <v>2380</v>
      </c>
      <c r="F1501" t="s">
        <v>2380</v>
      </c>
      <c r="G1501">
        <v>1</v>
      </c>
      <c r="H1501">
        <v>1</v>
      </c>
      <c r="I1501" t="s">
        <v>2380</v>
      </c>
      <c r="J1501" t="s">
        <v>2380</v>
      </c>
      <c r="K1501" t="str">
        <f t="shared" si="45"/>
        <v>Healthy Weight</v>
      </c>
      <c r="L1501" t="str">
        <f t="shared" si="46"/>
        <v>Normal</v>
      </c>
      <c r="M1501" t="s">
        <v>10507</v>
      </c>
    </row>
    <row r="1502" spans="1:13" x14ac:dyDescent="0.25">
      <c r="A1502" t="s">
        <v>870</v>
      </c>
      <c r="B1502">
        <v>26.33</v>
      </c>
      <c r="C1502">
        <v>4.79</v>
      </c>
      <c r="D1502" t="s">
        <v>2380</v>
      </c>
      <c r="E1502" t="s">
        <v>2380</v>
      </c>
      <c r="F1502" t="s">
        <v>2380</v>
      </c>
      <c r="G1502" t="s">
        <v>2381</v>
      </c>
      <c r="H1502">
        <v>0</v>
      </c>
      <c r="I1502" t="s">
        <v>2380</v>
      </c>
      <c r="J1502" t="s">
        <v>2380</v>
      </c>
      <c r="K1502" t="str">
        <f t="shared" si="45"/>
        <v>Overweight</v>
      </c>
      <c r="L1502" t="str">
        <f t="shared" si="46"/>
        <v>Normal</v>
      </c>
      <c r="M1502" t="s">
        <v>10507</v>
      </c>
    </row>
    <row r="1503" spans="1:13" x14ac:dyDescent="0.25">
      <c r="A1503" t="s">
        <v>869</v>
      </c>
      <c r="B1503">
        <v>17.29</v>
      </c>
      <c r="C1503">
        <v>5.35</v>
      </c>
      <c r="D1503" t="s">
        <v>2382</v>
      </c>
      <c r="E1503" t="s">
        <v>2380</v>
      </c>
      <c r="F1503" t="s">
        <v>2380</v>
      </c>
      <c r="G1503" t="s">
        <v>2381</v>
      </c>
      <c r="H1503">
        <v>0</v>
      </c>
      <c r="I1503" t="s">
        <v>2380</v>
      </c>
      <c r="J1503" t="s">
        <v>2380</v>
      </c>
      <c r="K1503" t="str">
        <f t="shared" si="45"/>
        <v>Underweight</v>
      </c>
      <c r="L1503" t="str">
        <f t="shared" si="46"/>
        <v>Normal</v>
      </c>
      <c r="M1503" t="s">
        <v>10507</v>
      </c>
    </row>
    <row r="1504" spans="1:13" x14ac:dyDescent="0.25">
      <c r="A1504" t="s">
        <v>868</v>
      </c>
      <c r="B1504">
        <v>42.88</v>
      </c>
      <c r="C1504">
        <v>4.87</v>
      </c>
      <c r="D1504" t="s">
        <v>2380</v>
      </c>
      <c r="E1504" t="s">
        <v>2382</v>
      </c>
      <c r="F1504" t="s">
        <v>2380</v>
      </c>
      <c r="G1504">
        <v>1</v>
      </c>
      <c r="H1504">
        <v>1</v>
      </c>
      <c r="I1504" t="s">
        <v>2380</v>
      </c>
      <c r="J1504" t="s">
        <v>2380</v>
      </c>
      <c r="K1504" t="str">
        <f t="shared" si="45"/>
        <v>Obesity</v>
      </c>
      <c r="L1504" t="str">
        <f t="shared" si="46"/>
        <v>Normal</v>
      </c>
      <c r="M1504" t="s">
        <v>10507</v>
      </c>
    </row>
    <row r="1505" spans="1:13" x14ac:dyDescent="0.25">
      <c r="A1505" t="s">
        <v>867</v>
      </c>
      <c r="B1505">
        <v>32.200000000000003</v>
      </c>
      <c r="C1505">
        <v>10.09</v>
      </c>
      <c r="D1505" t="s">
        <v>2382</v>
      </c>
      <c r="E1505" t="s">
        <v>2380</v>
      </c>
      <c r="F1505" t="s">
        <v>2380</v>
      </c>
      <c r="G1505" t="s">
        <v>2381</v>
      </c>
      <c r="H1505">
        <v>0</v>
      </c>
      <c r="I1505" t="s">
        <v>2380</v>
      </c>
      <c r="J1505" t="s">
        <v>2380</v>
      </c>
      <c r="K1505" t="str">
        <f t="shared" si="45"/>
        <v>Obesity</v>
      </c>
      <c r="L1505" t="str">
        <f t="shared" si="46"/>
        <v>Diabetes</v>
      </c>
      <c r="M1505" t="s">
        <v>10506</v>
      </c>
    </row>
    <row r="1506" spans="1:13" x14ac:dyDescent="0.25">
      <c r="A1506" t="s">
        <v>866</v>
      </c>
      <c r="B1506">
        <v>18.75</v>
      </c>
      <c r="C1506">
        <v>5.47</v>
      </c>
      <c r="D1506" t="s">
        <v>2382</v>
      </c>
      <c r="E1506" t="s">
        <v>2380</v>
      </c>
      <c r="F1506" t="s">
        <v>2383</v>
      </c>
      <c r="G1506">
        <v>1</v>
      </c>
      <c r="H1506">
        <v>1</v>
      </c>
      <c r="I1506" t="s">
        <v>2380</v>
      </c>
      <c r="J1506" t="s">
        <v>2380</v>
      </c>
      <c r="K1506" t="str">
        <f t="shared" si="45"/>
        <v>Healthy Weight</v>
      </c>
      <c r="L1506" t="str">
        <f t="shared" si="46"/>
        <v>Normal</v>
      </c>
      <c r="M1506" t="s">
        <v>10507</v>
      </c>
    </row>
    <row r="1507" spans="1:13" x14ac:dyDescent="0.25">
      <c r="A1507" t="s">
        <v>865</v>
      </c>
      <c r="B1507">
        <v>22.36</v>
      </c>
      <c r="C1507">
        <v>8.6</v>
      </c>
      <c r="D1507" t="s">
        <v>2380</v>
      </c>
      <c r="E1507" t="s">
        <v>2380</v>
      </c>
      <c r="F1507" t="s">
        <v>2380</v>
      </c>
      <c r="G1507" t="s">
        <v>2381</v>
      </c>
      <c r="H1507">
        <v>0</v>
      </c>
      <c r="I1507" t="s">
        <v>2380</v>
      </c>
      <c r="J1507" t="s">
        <v>2380</v>
      </c>
      <c r="K1507" t="str">
        <f t="shared" si="45"/>
        <v>Healthy Weight</v>
      </c>
      <c r="L1507" t="str">
        <f t="shared" si="46"/>
        <v>Diabetes</v>
      </c>
      <c r="M1507" t="s">
        <v>10506</v>
      </c>
    </row>
    <row r="1508" spans="1:13" x14ac:dyDescent="0.25">
      <c r="A1508" t="s">
        <v>864</v>
      </c>
      <c r="B1508">
        <v>23.94</v>
      </c>
      <c r="C1508">
        <v>10.74</v>
      </c>
      <c r="D1508" t="s">
        <v>2382</v>
      </c>
      <c r="E1508" t="s">
        <v>2380</v>
      </c>
      <c r="F1508" t="s">
        <v>2380</v>
      </c>
      <c r="G1508" t="s">
        <v>2381</v>
      </c>
      <c r="H1508">
        <v>0</v>
      </c>
      <c r="I1508" t="s">
        <v>2380</v>
      </c>
      <c r="J1508" t="s">
        <v>2380</v>
      </c>
      <c r="K1508" t="str">
        <f t="shared" si="45"/>
        <v>Healthy Weight</v>
      </c>
      <c r="L1508" t="str">
        <f t="shared" si="46"/>
        <v>Diabetes</v>
      </c>
      <c r="M1508" t="s">
        <v>10506</v>
      </c>
    </row>
    <row r="1509" spans="1:13" x14ac:dyDescent="0.25">
      <c r="A1509" t="s">
        <v>863</v>
      </c>
      <c r="B1509">
        <v>30.1</v>
      </c>
      <c r="C1509">
        <v>4.3899999999999997</v>
      </c>
      <c r="D1509" t="s">
        <v>2380</v>
      </c>
      <c r="E1509" t="s">
        <v>2380</v>
      </c>
      <c r="F1509" t="s">
        <v>2383</v>
      </c>
      <c r="G1509">
        <v>1</v>
      </c>
      <c r="H1509">
        <v>1</v>
      </c>
      <c r="I1509" t="s">
        <v>2380</v>
      </c>
      <c r="J1509" t="s">
        <v>2380</v>
      </c>
      <c r="K1509" t="str">
        <f t="shared" si="45"/>
        <v>Obesity</v>
      </c>
      <c r="L1509" t="str">
        <f t="shared" si="46"/>
        <v>Normal</v>
      </c>
      <c r="M1509" t="s">
        <v>10507</v>
      </c>
    </row>
    <row r="1510" spans="1:13" x14ac:dyDescent="0.25">
      <c r="A1510" t="s">
        <v>862</v>
      </c>
      <c r="B1510">
        <v>21.93</v>
      </c>
      <c r="C1510">
        <v>6.3</v>
      </c>
      <c r="D1510" t="s">
        <v>2380</v>
      </c>
      <c r="E1510" t="s">
        <v>2380</v>
      </c>
      <c r="F1510" t="s">
        <v>2380</v>
      </c>
      <c r="G1510" t="s">
        <v>2381</v>
      </c>
      <c r="H1510">
        <v>0</v>
      </c>
      <c r="I1510" t="s">
        <v>2380</v>
      </c>
      <c r="J1510" t="s">
        <v>2380</v>
      </c>
      <c r="K1510" t="str">
        <f t="shared" si="45"/>
        <v>Healthy Weight</v>
      </c>
      <c r="L1510" t="str">
        <f t="shared" si="46"/>
        <v>Prediabetes</v>
      </c>
      <c r="M1510" t="s">
        <v>10508</v>
      </c>
    </row>
    <row r="1511" spans="1:13" x14ac:dyDescent="0.25">
      <c r="A1511" t="s">
        <v>861</v>
      </c>
      <c r="B1511">
        <v>39.75</v>
      </c>
      <c r="C1511">
        <v>5.41</v>
      </c>
      <c r="D1511" t="s">
        <v>2380</v>
      </c>
      <c r="E1511" t="s">
        <v>2382</v>
      </c>
      <c r="F1511" t="s">
        <v>2380</v>
      </c>
      <c r="G1511">
        <v>1</v>
      </c>
      <c r="H1511">
        <v>1</v>
      </c>
      <c r="I1511" t="s">
        <v>2380</v>
      </c>
      <c r="J1511" t="s">
        <v>2380</v>
      </c>
      <c r="K1511" t="str">
        <f t="shared" si="45"/>
        <v>Obesity</v>
      </c>
      <c r="L1511" t="str">
        <f t="shared" si="46"/>
        <v>Normal</v>
      </c>
      <c r="M1511" t="s">
        <v>10507</v>
      </c>
    </row>
    <row r="1512" spans="1:13" x14ac:dyDescent="0.25">
      <c r="A1512" t="s">
        <v>860</v>
      </c>
      <c r="B1512">
        <v>26.03</v>
      </c>
      <c r="C1512">
        <v>4.47</v>
      </c>
      <c r="D1512" t="s">
        <v>2380</v>
      </c>
      <c r="E1512" t="s">
        <v>2380</v>
      </c>
      <c r="F1512" t="s">
        <v>2383</v>
      </c>
      <c r="G1512">
        <v>1</v>
      </c>
      <c r="H1512">
        <v>1</v>
      </c>
      <c r="I1512" t="s">
        <v>2380</v>
      </c>
      <c r="J1512" t="s">
        <v>2380</v>
      </c>
      <c r="K1512" t="str">
        <f t="shared" si="45"/>
        <v>Overweight</v>
      </c>
      <c r="L1512" t="str">
        <f t="shared" si="46"/>
        <v>Normal</v>
      </c>
      <c r="M1512" t="s">
        <v>10507</v>
      </c>
    </row>
    <row r="1513" spans="1:13" x14ac:dyDescent="0.25">
      <c r="A1513" t="s">
        <v>859</v>
      </c>
      <c r="B1513">
        <v>34.51</v>
      </c>
      <c r="C1513">
        <v>6.26</v>
      </c>
      <c r="D1513" t="s">
        <v>2380</v>
      </c>
      <c r="E1513" t="s">
        <v>2380</v>
      </c>
      <c r="F1513" t="s">
        <v>2380</v>
      </c>
      <c r="G1513" t="s">
        <v>2381</v>
      </c>
      <c r="H1513">
        <v>0</v>
      </c>
      <c r="I1513" t="s">
        <v>2380</v>
      </c>
      <c r="J1513" t="s">
        <v>2380</v>
      </c>
      <c r="K1513" t="str">
        <f t="shared" si="45"/>
        <v>Obesity</v>
      </c>
      <c r="L1513" t="str">
        <f t="shared" si="46"/>
        <v>Prediabetes</v>
      </c>
      <c r="M1513" t="s">
        <v>10508</v>
      </c>
    </row>
    <row r="1514" spans="1:13" x14ac:dyDescent="0.25">
      <c r="A1514" t="s">
        <v>858</v>
      </c>
      <c r="B1514">
        <v>19.32</v>
      </c>
      <c r="C1514">
        <v>11.58</v>
      </c>
      <c r="D1514" t="s">
        <v>2382</v>
      </c>
      <c r="E1514" t="s">
        <v>2380</v>
      </c>
      <c r="F1514" t="s">
        <v>2380</v>
      </c>
      <c r="G1514">
        <v>1</v>
      </c>
      <c r="H1514">
        <v>1</v>
      </c>
      <c r="I1514" t="s">
        <v>2380</v>
      </c>
      <c r="J1514" t="s">
        <v>2380</v>
      </c>
      <c r="K1514" t="str">
        <f t="shared" si="45"/>
        <v>Healthy Weight</v>
      </c>
      <c r="L1514" t="str">
        <f t="shared" si="46"/>
        <v>Diabetes</v>
      </c>
      <c r="M1514" t="s">
        <v>10506</v>
      </c>
    </row>
    <row r="1515" spans="1:13" x14ac:dyDescent="0.25">
      <c r="A1515" t="s">
        <v>857</v>
      </c>
      <c r="B1515">
        <v>28.5</v>
      </c>
      <c r="C1515">
        <v>4.3600000000000003</v>
      </c>
      <c r="D1515" t="s">
        <v>2380</v>
      </c>
      <c r="E1515" t="s">
        <v>2380</v>
      </c>
      <c r="F1515" t="s">
        <v>2380</v>
      </c>
      <c r="G1515" t="s">
        <v>2381</v>
      </c>
      <c r="H1515">
        <v>0</v>
      </c>
      <c r="I1515" t="s">
        <v>2380</v>
      </c>
      <c r="J1515" t="s">
        <v>2380</v>
      </c>
      <c r="K1515" t="str">
        <f t="shared" si="45"/>
        <v>Overweight</v>
      </c>
      <c r="L1515" t="str">
        <f t="shared" si="46"/>
        <v>Normal</v>
      </c>
      <c r="M1515" t="s">
        <v>10507</v>
      </c>
    </row>
    <row r="1516" spans="1:13" x14ac:dyDescent="0.25">
      <c r="A1516" t="s">
        <v>856</v>
      </c>
      <c r="B1516">
        <v>30.875</v>
      </c>
      <c r="C1516">
        <v>4.1399999999999997</v>
      </c>
      <c r="D1516" t="s">
        <v>2382</v>
      </c>
      <c r="E1516" t="s">
        <v>2380</v>
      </c>
      <c r="F1516" t="s">
        <v>2380</v>
      </c>
      <c r="G1516" t="s">
        <v>2381</v>
      </c>
      <c r="H1516">
        <v>0</v>
      </c>
      <c r="I1516" t="s">
        <v>2380</v>
      </c>
      <c r="J1516" t="s">
        <v>2380</v>
      </c>
      <c r="K1516" t="str">
        <f t="shared" si="45"/>
        <v>Obesity</v>
      </c>
      <c r="L1516" t="str">
        <f t="shared" si="46"/>
        <v>Normal</v>
      </c>
      <c r="M1516" t="s">
        <v>10507</v>
      </c>
    </row>
    <row r="1517" spans="1:13" x14ac:dyDescent="0.25">
      <c r="A1517" t="s">
        <v>855</v>
      </c>
      <c r="B1517">
        <v>24.02</v>
      </c>
      <c r="C1517">
        <v>4.38</v>
      </c>
      <c r="D1517" t="s">
        <v>2380</v>
      </c>
      <c r="E1517" t="s">
        <v>2380</v>
      </c>
      <c r="F1517" t="s">
        <v>2380</v>
      </c>
      <c r="G1517" t="s">
        <v>2381</v>
      </c>
      <c r="H1517">
        <v>0</v>
      </c>
      <c r="I1517" t="s">
        <v>2380</v>
      </c>
      <c r="J1517" t="s">
        <v>2380</v>
      </c>
      <c r="K1517" t="str">
        <f t="shared" si="45"/>
        <v>Healthy Weight</v>
      </c>
      <c r="L1517" t="str">
        <f t="shared" si="46"/>
        <v>Normal</v>
      </c>
      <c r="M1517" t="s">
        <v>10507</v>
      </c>
    </row>
    <row r="1518" spans="1:13" x14ac:dyDescent="0.25">
      <c r="A1518" t="s">
        <v>854</v>
      </c>
      <c r="B1518">
        <v>36.08</v>
      </c>
      <c r="C1518">
        <v>11.61</v>
      </c>
      <c r="D1518" t="s">
        <v>2382</v>
      </c>
      <c r="E1518" t="s">
        <v>2380</v>
      </c>
      <c r="F1518" t="s">
        <v>2380</v>
      </c>
      <c r="G1518" t="s">
        <v>2381</v>
      </c>
      <c r="H1518">
        <v>0</v>
      </c>
      <c r="I1518" t="s">
        <v>2380</v>
      </c>
      <c r="J1518" t="s">
        <v>2380</v>
      </c>
      <c r="K1518" t="str">
        <f t="shared" si="45"/>
        <v>Obesity</v>
      </c>
      <c r="L1518" t="str">
        <f t="shared" si="46"/>
        <v>Diabetes</v>
      </c>
      <c r="M1518" t="s">
        <v>10506</v>
      </c>
    </row>
    <row r="1519" spans="1:13" x14ac:dyDescent="0.25">
      <c r="A1519" t="s">
        <v>853</v>
      </c>
      <c r="B1519">
        <v>32.200000000000003</v>
      </c>
      <c r="C1519">
        <v>10.59</v>
      </c>
      <c r="D1519" t="s">
        <v>2382</v>
      </c>
      <c r="E1519" t="s">
        <v>2380</v>
      </c>
      <c r="F1519" t="s">
        <v>2380</v>
      </c>
      <c r="G1519" t="s">
        <v>2381</v>
      </c>
      <c r="H1519">
        <v>0</v>
      </c>
      <c r="I1519" t="s">
        <v>2380</v>
      </c>
      <c r="J1519" t="s">
        <v>2380</v>
      </c>
      <c r="K1519" t="str">
        <f t="shared" si="45"/>
        <v>Obesity</v>
      </c>
      <c r="L1519" t="str">
        <f t="shared" si="46"/>
        <v>Diabetes</v>
      </c>
      <c r="M1519" t="s">
        <v>10506</v>
      </c>
    </row>
    <row r="1520" spans="1:13" x14ac:dyDescent="0.25">
      <c r="A1520" t="s">
        <v>852</v>
      </c>
      <c r="B1520">
        <v>28.05</v>
      </c>
      <c r="C1520">
        <v>11.85</v>
      </c>
      <c r="D1520" t="s">
        <v>2382</v>
      </c>
      <c r="E1520" t="s">
        <v>2380</v>
      </c>
      <c r="F1520" t="s">
        <v>2380</v>
      </c>
      <c r="G1520" t="s">
        <v>2381</v>
      </c>
      <c r="H1520">
        <v>0</v>
      </c>
      <c r="I1520" t="s">
        <v>2380</v>
      </c>
      <c r="J1520" t="s">
        <v>2380</v>
      </c>
      <c r="K1520" t="str">
        <f t="shared" si="45"/>
        <v>Overweight</v>
      </c>
      <c r="L1520" t="str">
        <f t="shared" si="46"/>
        <v>Diabetes</v>
      </c>
      <c r="M1520" t="s">
        <v>10506</v>
      </c>
    </row>
    <row r="1521" spans="1:13" x14ac:dyDescent="0.25">
      <c r="A1521" t="s">
        <v>851</v>
      </c>
      <c r="B1521">
        <v>19</v>
      </c>
      <c r="C1521">
        <v>5.46</v>
      </c>
      <c r="D1521" t="s">
        <v>2382</v>
      </c>
      <c r="E1521" t="s">
        <v>2380</v>
      </c>
      <c r="F1521" t="s">
        <v>2380</v>
      </c>
      <c r="G1521">
        <v>1</v>
      </c>
      <c r="H1521">
        <v>1</v>
      </c>
      <c r="I1521" t="s">
        <v>2380</v>
      </c>
      <c r="J1521" t="s">
        <v>2380</v>
      </c>
      <c r="K1521" t="str">
        <f t="shared" si="45"/>
        <v>Healthy Weight</v>
      </c>
      <c r="L1521" t="str">
        <f t="shared" si="46"/>
        <v>Normal</v>
      </c>
      <c r="M1521" t="s">
        <v>10507</v>
      </c>
    </row>
    <row r="1522" spans="1:13" x14ac:dyDescent="0.25">
      <c r="A1522" t="s">
        <v>850</v>
      </c>
      <c r="B1522">
        <v>16.13</v>
      </c>
      <c r="C1522">
        <v>4.54</v>
      </c>
      <c r="D1522" t="s">
        <v>2382</v>
      </c>
      <c r="E1522" t="s">
        <v>2380</v>
      </c>
      <c r="F1522" t="s">
        <v>2380</v>
      </c>
      <c r="G1522">
        <v>2</v>
      </c>
      <c r="H1522">
        <v>2</v>
      </c>
      <c r="I1522" t="s">
        <v>2380</v>
      </c>
      <c r="J1522" t="s">
        <v>2380</v>
      </c>
      <c r="K1522" t="str">
        <f t="shared" si="45"/>
        <v>Underweight</v>
      </c>
      <c r="L1522" t="str">
        <f t="shared" si="46"/>
        <v>Normal</v>
      </c>
      <c r="M1522" t="s">
        <v>10507</v>
      </c>
    </row>
    <row r="1523" spans="1:13" x14ac:dyDescent="0.25">
      <c r="A1523" t="s">
        <v>849</v>
      </c>
      <c r="B1523">
        <v>18.77</v>
      </c>
      <c r="C1523">
        <v>11.98</v>
      </c>
      <c r="D1523" t="s">
        <v>2382</v>
      </c>
      <c r="E1523" t="s">
        <v>2380</v>
      </c>
      <c r="F1523" t="s">
        <v>2380</v>
      </c>
      <c r="G1523">
        <v>2</v>
      </c>
      <c r="H1523">
        <v>2</v>
      </c>
      <c r="I1523" t="s">
        <v>2380</v>
      </c>
      <c r="J1523" t="s">
        <v>2380</v>
      </c>
      <c r="K1523" t="str">
        <f t="shared" si="45"/>
        <v>Healthy Weight</v>
      </c>
      <c r="L1523" t="str">
        <f t="shared" si="46"/>
        <v>Diabetes</v>
      </c>
      <c r="M1523" t="s">
        <v>10506</v>
      </c>
    </row>
    <row r="1524" spans="1:13" x14ac:dyDescent="0.25">
      <c r="A1524" t="s">
        <v>848</v>
      </c>
      <c r="B1524">
        <v>28.88</v>
      </c>
      <c r="C1524">
        <v>6.59</v>
      </c>
      <c r="D1524" t="s">
        <v>2382</v>
      </c>
      <c r="E1524" t="s">
        <v>2380</v>
      </c>
      <c r="F1524" t="s">
        <v>2380</v>
      </c>
      <c r="G1524">
        <v>1</v>
      </c>
      <c r="H1524">
        <v>1</v>
      </c>
      <c r="I1524" t="s">
        <v>2380</v>
      </c>
      <c r="J1524" t="s">
        <v>2380</v>
      </c>
      <c r="K1524" t="str">
        <f t="shared" si="45"/>
        <v>Overweight</v>
      </c>
      <c r="L1524" t="str">
        <f t="shared" si="46"/>
        <v>Diabetes</v>
      </c>
      <c r="M1524" t="s">
        <v>10506</v>
      </c>
    </row>
    <row r="1525" spans="1:13" x14ac:dyDescent="0.25">
      <c r="A1525" t="s">
        <v>847</v>
      </c>
      <c r="B1525">
        <v>27.55</v>
      </c>
      <c r="C1525">
        <v>10.83</v>
      </c>
      <c r="D1525" t="s">
        <v>2382</v>
      </c>
      <c r="E1525" t="s">
        <v>2380</v>
      </c>
      <c r="F1525" t="s">
        <v>2380</v>
      </c>
      <c r="G1525">
        <v>1</v>
      </c>
      <c r="H1525">
        <v>1</v>
      </c>
      <c r="I1525" t="s">
        <v>2380</v>
      </c>
      <c r="J1525" t="s">
        <v>2380</v>
      </c>
      <c r="K1525" t="str">
        <f t="shared" si="45"/>
        <v>Overweight</v>
      </c>
      <c r="L1525" t="str">
        <f t="shared" si="46"/>
        <v>Diabetes</v>
      </c>
      <c r="M1525" t="s">
        <v>10506</v>
      </c>
    </row>
    <row r="1526" spans="1:13" x14ac:dyDescent="0.25">
      <c r="A1526" t="s">
        <v>846</v>
      </c>
      <c r="B1526">
        <v>15.6</v>
      </c>
      <c r="C1526">
        <v>8.6</v>
      </c>
      <c r="D1526" t="s">
        <v>2380</v>
      </c>
      <c r="E1526" t="s">
        <v>2380</v>
      </c>
      <c r="F1526" t="s">
        <v>2380</v>
      </c>
      <c r="G1526" t="s">
        <v>2381</v>
      </c>
      <c r="H1526">
        <v>0</v>
      </c>
      <c r="I1526" t="s">
        <v>2380</v>
      </c>
      <c r="J1526" t="s">
        <v>2380</v>
      </c>
      <c r="K1526" t="str">
        <f t="shared" si="45"/>
        <v>Underweight</v>
      </c>
      <c r="L1526" t="str">
        <f t="shared" si="46"/>
        <v>Diabetes</v>
      </c>
      <c r="M1526" t="s">
        <v>10506</v>
      </c>
    </row>
    <row r="1527" spans="1:13" x14ac:dyDescent="0.25">
      <c r="A1527" t="s">
        <v>845</v>
      </c>
      <c r="B1527">
        <v>21.99</v>
      </c>
      <c r="C1527">
        <v>11.17</v>
      </c>
      <c r="D1527" t="s">
        <v>2380</v>
      </c>
      <c r="E1527" t="s">
        <v>2380</v>
      </c>
      <c r="F1527" t="s">
        <v>2380</v>
      </c>
      <c r="G1527" t="s">
        <v>2381</v>
      </c>
      <c r="H1527">
        <v>0</v>
      </c>
      <c r="I1527" t="s">
        <v>2380</v>
      </c>
      <c r="J1527" t="s">
        <v>2380</v>
      </c>
      <c r="K1527" t="str">
        <f t="shared" si="45"/>
        <v>Healthy Weight</v>
      </c>
      <c r="L1527" t="str">
        <f t="shared" si="46"/>
        <v>Diabetes</v>
      </c>
      <c r="M1527" t="s">
        <v>10506</v>
      </c>
    </row>
    <row r="1528" spans="1:13" x14ac:dyDescent="0.25">
      <c r="A1528" t="s">
        <v>844</v>
      </c>
      <c r="B1528">
        <v>34.85</v>
      </c>
      <c r="C1528">
        <v>5.75</v>
      </c>
      <c r="D1528" t="s">
        <v>2380</v>
      </c>
      <c r="E1528" t="s">
        <v>2380</v>
      </c>
      <c r="F1528" t="s">
        <v>2380</v>
      </c>
      <c r="G1528" t="s">
        <v>2381</v>
      </c>
      <c r="H1528">
        <v>0</v>
      </c>
      <c r="I1528" t="s">
        <v>2380</v>
      </c>
      <c r="J1528" t="s">
        <v>2380</v>
      </c>
      <c r="K1528" t="str">
        <f t="shared" si="45"/>
        <v>Obesity</v>
      </c>
      <c r="L1528" t="str">
        <f t="shared" si="46"/>
        <v>Prediabetes</v>
      </c>
      <c r="M1528" t="s">
        <v>10508</v>
      </c>
    </row>
    <row r="1529" spans="1:13" x14ac:dyDescent="0.25">
      <c r="A1529" t="s">
        <v>843</v>
      </c>
      <c r="B1529">
        <v>24.51</v>
      </c>
      <c r="C1529">
        <v>4.83</v>
      </c>
      <c r="D1529" t="s">
        <v>2382</v>
      </c>
      <c r="E1529" t="s">
        <v>2380</v>
      </c>
      <c r="F1529" t="s">
        <v>2383</v>
      </c>
      <c r="G1529">
        <v>1</v>
      </c>
      <c r="H1529">
        <v>1</v>
      </c>
      <c r="I1529" t="s">
        <v>2380</v>
      </c>
      <c r="J1529" t="s">
        <v>2380</v>
      </c>
      <c r="K1529" t="str">
        <f t="shared" si="45"/>
        <v>Healthy Weight</v>
      </c>
      <c r="L1529" t="str">
        <f t="shared" si="46"/>
        <v>Normal</v>
      </c>
      <c r="M1529" t="s">
        <v>10507</v>
      </c>
    </row>
    <row r="1530" spans="1:13" x14ac:dyDescent="0.25">
      <c r="A1530" t="s">
        <v>842</v>
      </c>
      <c r="B1530">
        <v>19.399999999999999</v>
      </c>
      <c r="C1530">
        <v>11.93</v>
      </c>
      <c r="D1530" t="s">
        <v>2380</v>
      </c>
      <c r="E1530" t="s">
        <v>2380</v>
      </c>
      <c r="F1530" t="s">
        <v>2380</v>
      </c>
      <c r="G1530" t="s">
        <v>2381</v>
      </c>
      <c r="H1530">
        <v>0</v>
      </c>
      <c r="I1530" t="s">
        <v>2380</v>
      </c>
      <c r="J1530" t="s">
        <v>2380</v>
      </c>
      <c r="K1530" t="str">
        <f t="shared" si="45"/>
        <v>Healthy Weight</v>
      </c>
      <c r="L1530" t="str">
        <f t="shared" si="46"/>
        <v>Diabetes</v>
      </c>
      <c r="M1530" t="s">
        <v>10506</v>
      </c>
    </row>
    <row r="1531" spans="1:13" x14ac:dyDescent="0.25">
      <c r="A1531" t="s">
        <v>841</v>
      </c>
      <c r="B1531">
        <v>15.1</v>
      </c>
      <c r="C1531">
        <v>8.41</v>
      </c>
      <c r="D1531" t="s">
        <v>2380</v>
      </c>
      <c r="E1531" t="s">
        <v>2380</v>
      </c>
      <c r="F1531" t="s">
        <v>2380</v>
      </c>
      <c r="G1531" t="s">
        <v>2381</v>
      </c>
      <c r="H1531">
        <v>0</v>
      </c>
      <c r="I1531" t="s">
        <v>2380</v>
      </c>
      <c r="J1531" t="s">
        <v>2380</v>
      </c>
      <c r="K1531" t="str">
        <f t="shared" si="45"/>
        <v>Underweight</v>
      </c>
      <c r="L1531" t="str">
        <f t="shared" si="46"/>
        <v>Diabetes</v>
      </c>
      <c r="M1531" t="s">
        <v>10506</v>
      </c>
    </row>
    <row r="1532" spans="1:13" x14ac:dyDescent="0.25">
      <c r="A1532" t="s">
        <v>840</v>
      </c>
      <c r="B1532">
        <v>23.37</v>
      </c>
      <c r="C1532">
        <v>5.59</v>
      </c>
      <c r="D1532" t="s">
        <v>2382</v>
      </c>
      <c r="E1532" t="s">
        <v>2380</v>
      </c>
      <c r="F1532" t="s">
        <v>2380</v>
      </c>
      <c r="G1532" t="s">
        <v>2381</v>
      </c>
      <c r="H1532">
        <v>0</v>
      </c>
      <c r="I1532" t="s">
        <v>2380</v>
      </c>
      <c r="J1532" t="s">
        <v>2380</v>
      </c>
      <c r="K1532" t="str">
        <f t="shared" si="45"/>
        <v>Healthy Weight</v>
      </c>
      <c r="L1532" t="str">
        <f t="shared" si="46"/>
        <v>Normal</v>
      </c>
      <c r="M1532" t="s">
        <v>10507</v>
      </c>
    </row>
    <row r="1533" spans="1:13" x14ac:dyDescent="0.25">
      <c r="A1533" t="s">
        <v>839</v>
      </c>
      <c r="B1533">
        <v>42.4</v>
      </c>
      <c r="C1533">
        <v>4.0599999999999996</v>
      </c>
      <c r="D1533" t="s">
        <v>2380</v>
      </c>
      <c r="E1533" t="s">
        <v>2380</v>
      </c>
      <c r="F1533" t="s">
        <v>2380</v>
      </c>
      <c r="G1533" t="s">
        <v>2381</v>
      </c>
      <c r="H1533">
        <v>0</v>
      </c>
      <c r="I1533" t="s">
        <v>2380</v>
      </c>
      <c r="J1533" t="s">
        <v>2380</v>
      </c>
      <c r="K1533" t="str">
        <f t="shared" si="45"/>
        <v>Obesity</v>
      </c>
      <c r="L1533" t="str">
        <f t="shared" si="46"/>
        <v>Normal</v>
      </c>
      <c r="M1533" t="s">
        <v>10507</v>
      </c>
    </row>
    <row r="1534" spans="1:13" x14ac:dyDescent="0.25">
      <c r="A1534" t="s">
        <v>838</v>
      </c>
      <c r="B1534">
        <v>28.405000000000001</v>
      </c>
      <c r="C1534">
        <v>7.02</v>
      </c>
      <c r="D1534" t="s">
        <v>2382</v>
      </c>
      <c r="E1534" t="s">
        <v>2380</v>
      </c>
      <c r="F1534" t="s">
        <v>2380</v>
      </c>
      <c r="G1534" t="s">
        <v>2381</v>
      </c>
      <c r="H1534">
        <v>0</v>
      </c>
      <c r="I1534" t="s">
        <v>2380</v>
      </c>
      <c r="J1534" t="s">
        <v>2380</v>
      </c>
      <c r="K1534" t="str">
        <f t="shared" si="45"/>
        <v>Overweight</v>
      </c>
      <c r="L1534" t="str">
        <f t="shared" si="46"/>
        <v>Diabetes</v>
      </c>
      <c r="M1534" t="s">
        <v>10506</v>
      </c>
    </row>
    <row r="1535" spans="1:13" x14ac:dyDescent="0.25">
      <c r="A1535" t="s">
        <v>837</v>
      </c>
      <c r="B1535">
        <v>23.4</v>
      </c>
      <c r="C1535">
        <v>4.47</v>
      </c>
      <c r="D1535" t="s">
        <v>2380</v>
      </c>
      <c r="E1535" t="s">
        <v>2380</v>
      </c>
      <c r="F1535" t="s">
        <v>2380</v>
      </c>
      <c r="G1535" t="s">
        <v>2381</v>
      </c>
      <c r="H1535">
        <v>0</v>
      </c>
      <c r="I1535" t="s">
        <v>2380</v>
      </c>
      <c r="J1535" t="s">
        <v>2380</v>
      </c>
      <c r="K1535" t="str">
        <f t="shared" si="45"/>
        <v>Healthy Weight</v>
      </c>
      <c r="L1535" t="str">
        <f t="shared" si="46"/>
        <v>Normal</v>
      </c>
      <c r="M1535" t="s">
        <v>10507</v>
      </c>
    </row>
    <row r="1536" spans="1:13" x14ac:dyDescent="0.25">
      <c r="A1536" t="s">
        <v>836</v>
      </c>
      <c r="B1536">
        <v>33.44</v>
      </c>
      <c r="C1536">
        <v>4.54</v>
      </c>
      <c r="D1536" t="s">
        <v>2380</v>
      </c>
      <c r="E1536" t="s">
        <v>2380</v>
      </c>
      <c r="F1536" t="s">
        <v>2380</v>
      </c>
      <c r="G1536" t="s">
        <v>2381</v>
      </c>
      <c r="H1536">
        <v>0</v>
      </c>
      <c r="I1536" t="s">
        <v>2380</v>
      </c>
      <c r="J1536" t="s">
        <v>2380</v>
      </c>
      <c r="K1536" t="str">
        <f t="shared" si="45"/>
        <v>Obesity</v>
      </c>
      <c r="L1536" t="str">
        <f t="shared" si="46"/>
        <v>Normal</v>
      </c>
      <c r="M1536" t="s">
        <v>10507</v>
      </c>
    </row>
    <row r="1537" spans="1:13" x14ac:dyDescent="0.25">
      <c r="A1537" t="s">
        <v>835</v>
      </c>
      <c r="B1537">
        <v>21.12</v>
      </c>
      <c r="C1537">
        <v>4.99</v>
      </c>
      <c r="D1537" t="s">
        <v>2380</v>
      </c>
      <c r="E1537" t="s">
        <v>2380</v>
      </c>
      <c r="F1537" t="s">
        <v>2380</v>
      </c>
      <c r="G1537">
        <v>1</v>
      </c>
      <c r="H1537">
        <v>1</v>
      </c>
      <c r="I1537" t="s">
        <v>2380</v>
      </c>
      <c r="J1537" t="s">
        <v>2380</v>
      </c>
      <c r="K1537" t="str">
        <f t="shared" si="45"/>
        <v>Healthy Weight</v>
      </c>
      <c r="L1537" t="str">
        <f t="shared" si="46"/>
        <v>Normal</v>
      </c>
      <c r="M1537" t="s">
        <v>10507</v>
      </c>
    </row>
    <row r="1538" spans="1:13" x14ac:dyDescent="0.25">
      <c r="A1538" t="s">
        <v>834</v>
      </c>
      <c r="B1538">
        <v>18.48</v>
      </c>
      <c r="C1538">
        <v>10.84</v>
      </c>
      <c r="D1538" t="s">
        <v>2382</v>
      </c>
      <c r="E1538" t="s">
        <v>2380</v>
      </c>
      <c r="F1538" t="s">
        <v>2380</v>
      </c>
      <c r="G1538">
        <v>2</v>
      </c>
      <c r="H1538">
        <v>2</v>
      </c>
      <c r="I1538" t="s">
        <v>2380</v>
      </c>
      <c r="J1538" t="s">
        <v>2380</v>
      </c>
      <c r="K1538" t="str">
        <f t="shared" si="45"/>
        <v>Underweight</v>
      </c>
      <c r="L1538" t="str">
        <f t="shared" si="46"/>
        <v>Diabetes</v>
      </c>
      <c r="M1538" t="s">
        <v>10506</v>
      </c>
    </row>
    <row r="1539" spans="1:13" x14ac:dyDescent="0.25">
      <c r="A1539" t="s">
        <v>833</v>
      </c>
      <c r="B1539">
        <v>16.815000000000001</v>
      </c>
      <c r="C1539">
        <v>5.63</v>
      </c>
      <c r="D1539" t="s">
        <v>2380</v>
      </c>
      <c r="E1539" t="s">
        <v>2380</v>
      </c>
      <c r="F1539" t="s">
        <v>2380</v>
      </c>
      <c r="G1539">
        <v>1</v>
      </c>
      <c r="H1539">
        <v>1</v>
      </c>
      <c r="I1539" t="s">
        <v>2380</v>
      </c>
      <c r="J1539" t="s">
        <v>2380</v>
      </c>
      <c r="K1539" t="str">
        <f t="shared" ref="K1539:K1602" si="47">IF(B1539&lt;18.5, "Underweight", IF(B1539&lt;=24.9, "Healthy Weight", IF(B1539&lt;=29.9, "Overweight", "Obesity")))</f>
        <v>Underweight</v>
      </c>
      <c r="L1539" t="str">
        <f t="shared" ref="L1539:L1602" si="48">IF(C1539 &lt; 5.7, "Normal", IF(C1539 &lt; 6.4, "Prediabetes", "Diabetes"))</f>
        <v>Normal</v>
      </c>
      <c r="M1539" t="s">
        <v>10507</v>
      </c>
    </row>
    <row r="1540" spans="1:13" x14ac:dyDescent="0.25">
      <c r="A1540" t="s">
        <v>832</v>
      </c>
      <c r="B1540">
        <v>26.72</v>
      </c>
      <c r="C1540">
        <v>4.1399999999999997</v>
      </c>
      <c r="D1540" t="s">
        <v>2380</v>
      </c>
      <c r="E1540" t="s">
        <v>2380</v>
      </c>
      <c r="F1540" t="s">
        <v>2380</v>
      </c>
      <c r="G1540" t="s">
        <v>2381</v>
      </c>
      <c r="H1540">
        <v>0</v>
      </c>
      <c r="I1540" t="s">
        <v>2380</v>
      </c>
      <c r="J1540" t="s">
        <v>2380</v>
      </c>
      <c r="K1540" t="str">
        <f t="shared" si="47"/>
        <v>Overweight</v>
      </c>
      <c r="L1540" t="str">
        <f t="shared" si="48"/>
        <v>Normal</v>
      </c>
      <c r="M1540" t="s">
        <v>10507</v>
      </c>
    </row>
    <row r="1541" spans="1:13" x14ac:dyDescent="0.25">
      <c r="A1541" t="s">
        <v>831</v>
      </c>
      <c r="B1541">
        <v>41.42</v>
      </c>
      <c r="C1541">
        <v>5.17</v>
      </c>
      <c r="D1541" t="s">
        <v>2380</v>
      </c>
      <c r="E1541" t="s">
        <v>2380</v>
      </c>
      <c r="F1541" t="s">
        <v>2383</v>
      </c>
      <c r="G1541">
        <v>1</v>
      </c>
      <c r="H1541">
        <v>1</v>
      </c>
      <c r="I1541" t="s">
        <v>2380</v>
      </c>
      <c r="J1541" t="s">
        <v>2380</v>
      </c>
      <c r="K1541" t="str">
        <f t="shared" si="47"/>
        <v>Obesity</v>
      </c>
      <c r="L1541" t="str">
        <f t="shared" si="48"/>
        <v>Normal</v>
      </c>
      <c r="M1541" t="s">
        <v>10507</v>
      </c>
    </row>
    <row r="1542" spans="1:13" x14ac:dyDescent="0.25">
      <c r="A1542" t="s">
        <v>830</v>
      </c>
      <c r="B1542">
        <v>20.69</v>
      </c>
      <c r="C1542">
        <v>6.93</v>
      </c>
      <c r="D1542" t="s">
        <v>2380</v>
      </c>
      <c r="E1542" t="s">
        <v>2380</v>
      </c>
      <c r="F1542" t="s">
        <v>2380</v>
      </c>
      <c r="G1542">
        <v>2</v>
      </c>
      <c r="H1542">
        <v>2</v>
      </c>
      <c r="I1542" t="s">
        <v>2380</v>
      </c>
      <c r="J1542" t="s">
        <v>2380</v>
      </c>
      <c r="K1542" t="str">
        <f t="shared" si="47"/>
        <v>Healthy Weight</v>
      </c>
      <c r="L1542" t="str">
        <f t="shared" si="48"/>
        <v>Diabetes</v>
      </c>
      <c r="M1542" t="s">
        <v>10506</v>
      </c>
    </row>
    <row r="1543" spans="1:13" x14ac:dyDescent="0.25">
      <c r="A1543" t="s">
        <v>829</v>
      </c>
      <c r="B1543">
        <v>41.23</v>
      </c>
      <c r="C1543">
        <v>4.24</v>
      </c>
      <c r="D1543" t="s">
        <v>2380</v>
      </c>
      <c r="E1543" t="s">
        <v>2380</v>
      </c>
      <c r="F1543" t="s">
        <v>2380</v>
      </c>
      <c r="G1543" t="s">
        <v>2381</v>
      </c>
      <c r="H1543">
        <v>0</v>
      </c>
      <c r="I1543" t="s">
        <v>2380</v>
      </c>
      <c r="J1543" t="s">
        <v>2380</v>
      </c>
      <c r="K1543" t="str">
        <f t="shared" si="47"/>
        <v>Obesity</v>
      </c>
      <c r="L1543" t="str">
        <f t="shared" si="48"/>
        <v>Normal</v>
      </c>
      <c r="M1543" t="s">
        <v>10507</v>
      </c>
    </row>
    <row r="1544" spans="1:13" x14ac:dyDescent="0.25">
      <c r="A1544" t="s">
        <v>828</v>
      </c>
      <c r="B1544">
        <v>29.9</v>
      </c>
      <c r="C1544">
        <v>5.91</v>
      </c>
      <c r="D1544" t="s">
        <v>2380</v>
      </c>
      <c r="E1544" t="s">
        <v>2380</v>
      </c>
      <c r="F1544" t="s">
        <v>2380</v>
      </c>
      <c r="G1544" t="s">
        <v>2381</v>
      </c>
      <c r="H1544">
        <v>0</v>
      </c>
      <c r="I1544" t="s">
        <v>2380</v>
      </c>
      <c r="J1544" t="s">
        <v>2380</v>
      </c>
      <c r="K1544" t="str">
        <f t="shared" si="47"/>
        <v>Overweight</v>
      </c>
      <c r="L1544" t="str">
        <f t="shared" si="48"/>
        <v>Prediabetes</v>
      </c>
      <c r="M1544" t="s">
        <v>10508</v>
      </c>
    </row>
    <row r="1545" spans="1:13" x14ac:dyDescent="0.25">
      <c r="A1545" t="s">
        <v>827</v>
      </c>
      <c r="B1545">
        <v>34.104999999999997</v>
      </c>
      <c r="C1545">
        <v>5.93</v>
      </c>
      <c r="D1545" t="s">
        <v>2380</v>
      </c>
      <c r="E1545" t="s">
        <v>2380</v>
      </c>
      <c r="F1545" t="s">
        <v>2380</v>
      </c>
      <c r="G1545" t="s">
        <v>2381</v>
      </c>
      <c r="H1545">
        <v>0</v>
      </c>
      <c r="I1545" t="s">
        <v>2380</v>
      </c>
      <c r="J1545" t="s">
        <v>2380</v>
      </c>
      <c r="K1545" t="str">
        <f t="shared" si="47"/>
        <v>Obesity</v>
      </c>
      <c r="L1545" t="str">
        <f t="shared" si="48"/>
        <v>Prediabetes</v>
      </c>
      <c r="M1545" t="s">
        <v>10508</v>
      </c>
    </row>
    <row r="1546" spans="1:13" x14ac:dyDescent="0.25">
      <c r="A1546" t="s">
        <v>826</v>
      </c>
      <c r="B1546">
        <v>24.97</v>
      </c>
      <c r="C1546">
        <v>5.66</v>
      </c>
      <c r="D1546" t="s">
        <v>2380</v>
      </c>
      <c r="E1546" t="s">
        <v>2380</v>
      </c>
      <c r="F1546" t="s">
        <v>2380</v>
      </c>
      <c r="G1546" t="s">
        <v>2381</v>
      </c>
      <c r="H1546">
        <v>0</v>
      </c>
      <c r="I1546" t="s">
        <v>2380</v>
      </c>
      <c r="J1546" t="s">
        <v>2380</v>
      </c>
      <c r="K1546" t="str">
        <f t="shared" si="47"/>
        <v>Overweight</v>
      </c>
      <c r="L1546" t="str">
        <f t="shared" si="48"/>
        <v>Normal</v>
      </c>
      <c r="M1546" t="s">
        <v>10507</v>
      </c>
    </row>
    <row r="1547" spans="1:13" x14ac:dyDescent="0.25">
      <c r="A1547" t="s">
        <v>825</v>
      </c>
      <c r="B1547">
        <v>34.799999999999997</v>
      </c>
      <c r="C1547">
        <v>4.1900000000000004</v>
      </c>
      <c r="D1547" t="s">
        <v>2380</v>
      </c>
      <c r="E1547" t="s">
        <v>2380</v>
      </c>
      <c r="F1547" t="s">
        <v>2380</v>
      </c>
      <c r="G1547">
        <v>1</v>
      </c>
      <c r="H1547">
        <v>1</v>
      </c>
      <c r="I1547" t="s">
        <v>2380</v>
      </c>
      <c r="J1547" t="s">
        <v>2380</v>
      </c>
      <c r="K1547" t="str">
        <f t="shared" si="47"/>
        <v>Obesity</v>
      </c>
      <c r="L1547" t="str">
        <f t="shared" si="48"/>
        <v>Normal</v>
      </c>
      <c r="M1547" t="s">
        <v>10507</v>
      </c>
    </row>
    <row r="1548" spans="1:13" x14ac:dyDescent="0.25">
      <c r="A1548" t="s">
        <v>824</v>
      </c>
      <c r="B1548">
        <v>32.965000000000003</v>
      </c>
      <c r="C1548">
        <v>9.2100000000000009</v>
      </c>
      <c r="D1548" t="s">
        <v>2382</v>
      </c>
      <c r="E1548" t="s">
        <v>2380</v>
      </c>
      <c r="F1548" t="s">
        <v>2380</v>
      </c>
      <c r="G1548" t="s">
        <v>2381</v>
      </c>
      <c r="H1548">
        <v>0</v>
      </c>
      <c r="I1548" t="s">
        <v>2380</v>
      </c>
      <c r="J1548" t="s">
        <v>2380</v>
      </c>
      <c r="K1548" t="str">
        <f t="shared" si="47"/>
        <v>Obesity</v>
      </c>
      <c r="L1548" t="str">
        <f t="shared" si="48"/>
        <v>Diabetes</v>
      </c>
      <c r="M1548" t="s">
        <v>10506</v>
      </c>
    </row>
    <row r="1549" spans="1:13" x14ac:dyDescent="0.25">
      <c r="A1549" t="s">
        <v>823</v>
      </c>
      <c r="B1549">
        <v>27.265000000000001</v>
      </c>
      <c r="C1549">
        <v>5.51</v>
      </c>
      <c r="D1549" t="s">
        <v>2380</v>
      </c>
      <c r="E1549" t="s">
        <v>2380</v>
      </c>
      <c r="F1549" t="s">
        <v>2380</v>
      </c>
      <c r="G1549">
        <v>1</v>
      </c>
      <c r="H1549">
        <v>1</v>
      </c>
      <c r="I1549" t="s">
        <v>2380</v>
      </c>
      <c r="J1549" t="s">
        <v>2380</v>
      </c>
      <c r="K1549" t="str">
        <f t="shared" si="47"/>
        <v>Overweight</v>
      </c>
      <c r="L1549" t="str">
        <f t="shared" si="48"/>
        <v>Normal</v>
      </c>
      <c r="M1549" t="s">
        <v>10507</v>
      </c>
    </row>
    <row r="1550" spans="1:13" x14ac:dyDescent="0.25">
      <c r="A1550" t="s">
        <v>822</v>
      </c>
      <c r="B1550">
        <v>17.059999999999999</v>
      </c>
      <c r="C1550">
        <v>8.5</v>
      </c>
      <c r="D1550" t="s">
        <v>2380</v>
      </c>
      <c r="E1550" t="s">
        <v>2380</v>
      </c>
      <c r="F1550" t="s">
        <v>2380</v>
      </c>
      <c r="G1550" t="s">
        <v>2381</v>
      </c>
      <c r="H1550">
        <v>0</v>
      </c>
      <c r="I1550" t="s">
        <v>2380</v>
      </c>
      <c r="J1550" t="s">
        <v>2380</v>
      </c>
      <c r="K1550" t="str">
        <f t="shared" si="47"/>
        <v>Underweight</v>
      </c>
      <c r="L1550" t="str">
        <f t="shared" si="48"/>
        <v>Diabetes</v>
      </c>
      <c r="M1550" t="s">
        <v>10506</v>
      </c>
    </row>
    <row r="1551" spans="1:13" x14ac:dyDescent="0.25">
      <c r="A1551" t="s">
        <v>821</v>
      </c>
      <c r="B1551">
        <v>36.29</v>
      </c>
      <c r="C1551">
        <v>6.23</v>
      </c>
      <c r="D1551" t="s">
        <v>2380</v>
      </c>
      <c r="E1551" t="s">
        <v>2380</v>
      </c>
      <c r="F1551" t="s">
        <v>2380</v>
      </c>
      <c r="G1551" t="s">
        <v>2381</v>
      </c>
      <c r="H1551">
        <v>0</v>
      </c>
      <c r="I1551" t="s">
        <v>2380</v>
      </c>
      <c r="J1551" t="s">
        <v>2380</v>
      </c>
      <c r="K1551" t="str">
        <f t="shared" si="47"/>
        <v>Obesity</v>
      </c>
      <c r="L1551" t="str">
        <f t="shared" si="48"/>
        <v>Prediabetes</v>
      </c>
      <c r="M1551" t="s">
        <v>10508</v>
      </c>
    </row>
    <row r="1552" spans="1:13" x14ac:dyDescent="0.25">
      <c r="A1552" t="s">
        <v>820</v>
      </c>
      <c r="B1552">
        <v>28.594999999999999</v>
      </c>
      <c r="C1552">
        <v>8.5299999999999994</v>
      </c>
      <c r="D1552" t="s">
        <v>2382</v>
      </c>
      <c r="E1552" t="s">
        <v>2380</v>
      </c>
      <c r="F1552" t="s">
        <v>2380</v>
      </c>
      <c r="G1552">
        <v>1</v>
      </c>
      <c r="H1552">
        <v>1</v>
      </c>
      <c r="I1552" t="s">
        <v>2380</v>
      </c>
      <c r="J1552" t="s">
        <v>2380</v>
      </c>
      <c r="K1552" t="str">
        <f t="shared" si="47"/>
        <v>Overweight</v>
      </c>
      <c r="L1552" t="str">
        <f t="shared" si="48"/>
        <v>Diabetes</v>
      </c>
      <c r="M1552" t="s">
        <v>10506</v>
      </c>
    </row>
    <row r="1553" spans="1:13" x14ac:dyDescent="0.25">
      <c r="A1553" t="s">
        <v>819</v>
      </c>
      <c r="B1553">
        <v>17.8</v>
      </c>
      <c r="C1553">
        <v>5.75</v>
      </c>
      <c r="D1553" t="s">
        <v>2382</v>
      </c>
      <c r="E1553" t="s">
        <v>2380</v>
      </c>
      <c r="F1553" t="s">
        <v>2383</v>
      </c>
      <c r="G1553">
        <v>1</v>
      </c>
      <c r="H1553">
        <v>1</v>
      </c>
      <c r="I1553" t="s">
        <v>2380</v>
      </c>
      <c r="J1553" t="s">
        <v>2380</v>
      </c>
      <c r="K1553" t="str">
        <f t="shared" si="47"/>
        <v>Underweight</v>
      </c>
      <c r="L1553" t="str">
        <f t="shared" si="48"/>
        <v>Prediabetes</v>
      </c>
      <c r="M1553" t="s">
        <v>10508</v>
      </c>
    </row>
    <row r="1554" spans="1:13" x14ac:dyDescent="0.25">
      <c r="A1554" t="s">
        <v>818</v>
      </c>
      <c r="B1554">
        <v>21.4</v>
      </c>
      <c r="C1554">
        <v>5.6</v>
      </c>
      <c r="D1554" t="s">
        <v>2380</v>
      </c>
      <c r="E1554" t="s">
        <v>2380</v>
      </c>
      <c r="F1554" t="s">
        <v>2380</v>
      </c>
      <c r="G1554" t="s">
        <v>2381</v>
      </c>
      <c r="H1554">
        <v>0</v>
      </c>
      <c r="I1554" t="s">
        <v>2380</v>
      </c>
      <c r="J1554" t="s">
        <v>2380</v>
      </c>
      <c r="K1554" t="str">
        <f t="shared" si="47"/>
        <v>Healthy Weight</v>
      </c>
      <c r="L1554" t="str">
        <f t="shared" si="48"/>
        <v>Normal</v>
      </c>
      <c r="M1554" t="s">
        <v>10507</v>
      </c>
    </row>
    <row r="1555" spans="1:13" x14ac:dyDescent="0.25">
      <c r="A1555" t="s">
        <v>817</v>
      </c>
      <c r="B1555">
        <v>23.01</v>
      </c>
      <c r="C1555">
        <v>4.68</v>
      </c>
      <c r="D1555" t="s">
        <v>2380</v>
      </c>
      <c r="E1555" t="s">
        <v>2380</v>
      </c>
      <c r="F1555" t="s">
        <v>2380</v>
      </c>
      <c r="G1555" t="s">
        <v>2381</v>
      </c>
      <c r="H1555">
        <v>0</v>
      </c>
      <c r="I1555" t="s">
        <v>2380</v>
      </c>
      <c r="J1555" t="s">
        <v>2380</v>
      </c>
      <c r="K1555" t="str">
        <f t="shared" si="47"/>
        <v>Healthy Weight</v>
      </c>
      <c r="L1555" t="str">
        <f t="shared" si="48"/>
        <v>Normal</v>
      </c>
      <c r="M1555" t="s">
        <v>10507</v>
      </c>
    </row>
    <row r="1556" spans="1:13" x14ac:dyDescent="0.25">
      <c r="A1556" t="s">
        <v>816</v>
      </c>
      <c r="B1556">
        <v>19.86</v>
      </c>
      <c r="C1556">
        <v>5.62</v>
      </c>
      <c r="D1556" t="s">
        <v>2382</v>
      </c>
      <c r="E1556" t="s">
        <v>2380</v>
      </c>
      <c r="F1556" t="s">
        <v>2380</v>
      </c>
      <c r="G1556" t="s">
        <v>2381</v>
      </c>
      <c r="H1556">
        <v>0</v>
      </c>
      <c r="I1556" t="s">
        <v>2380</v>
      </c>
      <c r="J1556" t="s">
        <v>2380</v>
      </c>
      <c r="K1556" t="str">
        <f t="shared" si="47"/>
        <v>Healthy Weight</v>
      </c>
      <c r="L1556" t="str">
        <f t="shared" si="48"/>
        <v>Normal</v>
      </c>
      <c r="M1556" t="s">
        <v>10507</v>
      </c>
    </row>
    <row r="1557" spans="1:13" x14ac:dyDescent="0.25">
      <c r="A1557" t="s">
        <v>815</v>
      </c>
      <c r="B1557">
        <v>33.58</v>
      </c>
      <c r="C1557">
        <v>5.08</v>
      </c>
      <c r="D1557" t="s">
        <v>2380</v>
      </c>
      <c r="E1557" t="s">
        <v>2380</v>
      </c>
      <c r="F1557" t="s">
        <v>2380</v>
      </c>
      <c r="G1557" t="s">
        <v>2381</v>
      </c>
      <c r="H1557">
        <v>0</v>
      </c>
      <c r="I1557" t="s">
        <v>2380</v>
      </c>
      <c r="J1557" t="s">
        <v>2380</v>
      </c>
      <c r="K1557" t="str">
        <f t="shared" si="47"/>
        <v>Obesity</v>
      </c>
      <c r="L1557" t="str">
        <f t="shared" si="48"/>
        <v>Normal</v>
      </c>
      <c r="M1557" t="s">
        <v>10507</v>
      </c>
    </row>
    <row r="1558" spans="1:13" x14ac:dyDescent="0.25">
      <c r="A1558" t="s">
        <v>814</v>
      </c>
      <c r="B1558">
        <v>29.81</v>
      </c>
      <c r="C1558">
        <v>5.28</v>
      </c>
      <c r="D1558" t="s">
        <v>2380</v>
      </c>
      <c r="E1558" t="s">
        <v>2380</v>
      </c>
      <c r="F1558" t="s">
        <v>2380</v>
      </c>
      <c r="G1558" t="s">
        <v>2381</v>
      </c>
      <c r="H1558">
        <v>0</v>
      </c>
      <c r="I1558" t="s">
        <v>2380</v>
      </c>
      <c r="J1558" t="s">
        <v>2380</v>
      </c>
      <c r="K1558" t="str">
        <f t="shared" si="47"/>
        <v>Overweight</v>
      </c>
      <c r="L1558" t="str">
        <f t="shared" si="48"/>
        <v>Normal</v>
      </c>
      <c r="M1558" t="s">
        <v>10507</v>
      </c>
    </row>
    <row r="1559" spans="1:13" x14ac:dyDescent="0.25">
      <c r="A1559" t="s">
        <v>813</v>
      </c>
      <c r="B1559">
        <v>27.4</v>
      </c>
      <c r="C1559">
        <v>4.6100000000000003</v>
      </c>
      <c r="D1559" t="s">
        <v>2380</v>
      </c>
      <c r="E1559" t="s">
        <v>2380</v>
      </c>
      <c r="F1559" t="s">
        <v>2380</v>
      </c>
      <c r="G1559" t="s">
        <v>2381</v>
      </c>
      <c r="H1559">
        <v>0</v>
      </c>
      <c r="I1559" t="s">
        <v>2380</v>
      </c>
      <c r="J1559" t="s">
        <v>2380</v>
      </c>
      <c r="K1559" t="str">
        <f t="shared" si="47"/>
        <v>Overweight</v>
      </c>
      <c r="L1559" t="str">
        <f t="shared" si="48"/>
        <v>Normal</v>
      </c>
      <c r="M1559" t="s">
        <v>10507</v>
      </c>
    </row>
    <row r="1560" spans="1:13" x14ac:dyDescent="0.25">
      <c r="A1560" t="s">
        <v>812</v>
      </c>
      <c r="B1560">
        <v>17.98</v>
      </c>
      <c r="C1560">
        <v>6.57</v>
      </c>
      <c r="D1560" t="s">
        <v>2382</v>
      </c>
      <c r="E1560" t="s">
        <v>2380</v>
      </c>
      <c r="F1560" t="s">
        <v>2380</v>
      </c>
      <c r="G1560">
        <v>2</v>
      </c>
      <c r="H1560">
        <v>2</v>
      </c>
      <c r="I1560" t="s">
        <v>2380</v>
      </c>
      <c r="J1560" t="s">
        <v>2380</v>
      </c>
      <c r="K1560" t="str">
        <f t="shared" si="47"/>
        <v>Underweight</v>
      </c>
      <c r="L1560" t="str">
        <f t="shared" si="48"/>
        <v>Diabetes</v>
      </c>
      <c r="M1560" t="s">
        <v>10506</v>
      </c>
    </row>
    <row r="1561" spans="1:13" x14ac:dyDescent="0.25">
      <c r="A1561" t="s">
        <v>811</v>
      </c>
      <c r="B1561">
        <v>37.9</v>
      </c>
      <c r="C1561">
        <v>5.83</v>
      </c>
      <c r="D1561" t="s">
        <v>2380</v>
      </c>
      <c r="E1561" t="s">
        <v>2380</v>
      </c>
      <c r="F1561" t="s">
        <v>2380</v>
      </c>
      <c r="G1561" t="s">
        <v>2381</v>
      </c>
      <c r="H1561">
        <v>0</v>
      </c>
      <c r="I1561" t="s">
        <v>2380</v>
      </c>
      <c r="J1561" t="s">
        <v>2380</v>
      </c>
      <c r="K1561" t="str">
        <f t="shared" si="47"/>
        <v>Obesity</v>
      </c>
      <c r="L1561" t="str">
        <f t="shared" si="48"/>
        <v>Prediabetes</v>
      </c>
      <c r="M1561" t="s">
        <v>10508</v>
      </c>
    </row>
    <row r="1562" spans="1:13" x14ac:dyDescent="0.25">
      <c r="A1562" t="s">
        <v>810</v>
      </c>
      <c r="B1562">
        <v>25.27</v>
      </c>
      <c r="C1562">
        <v>6.98</v>
      </c>
      <c r="D1562" t="s">
        <v>2382</v>
      </c>
      <c r="E1562" t="s">
        <v>2380</v>
      </c>
      <c r="F1562" t="s">
        <v>2380</v>
      </c>
      <c r="G1562" t="s">
        <v>2381</v>
      </c>
      <c r="H1562">
        <v>0</v>
      </c>
      <c r="I1562" t="s">
        <v>2380</v>
      </c>
      <c r="J1562" t="s">
        <v>2380</v>
      </c>
      <c r="K1562" t="str">
        <f t="shared" si="47"/>
        <v>Overweight</v>
      </c>
      <c r="L1562" t="str">
        <f t="shared" si="48"/>
        <v>Diabetes</v>
      </c>
      <c r="M1562" t="s">
        <v>10506</v>
      </c>
    </row>
    <row r="1563" spans="1:13" x14ac:dyDescent="0.25">
      <c r="A1563" t="s">
        <v>809</v>
      </c>
      <c r="B1563">
        <v>29.26</v>
      </c>
      <c r="C1563">
        <v>4.03</v>
      </c>
      <c r="D1563" t="s">
        <v>2380</v>
      </c>
      <c r="E1563" t="s">
        <v>2380</v>
      </c>
      <c r="F1563" t="s">
        <v>2380</v>
      </c>
      <c r="G1563">
        <v>1</v>
      </c>
      <c r="H1563">
        <v>1</v>
      </c>
      <c r="I1563" t="s">
        <v>2380</v>
      </c>
      <c r="J1563" t="s">
        <v>2380</v>
      </c>
      <c r="K1563" t="str">
        <f t="shared" si="47"/>
        <v>Overweight</v>
      </c>
      <c r="L1563" t="str">
        <f t="shared" si="48"/>
        <v>Normal</v>
      </c>
      <c r="M1563" t="s">
        <v>10507</v>
      </c>
    </row>
    <row r="1564" spans="1:13" x14ac:dyDescent="0.25">
      <c r="A1564" t="s">
        <v>808</v>
      </c>
      <c r="B1564">
        <v>27.835000000000001</v>
      </c>
      <c r="C1564">
        <v>4.5599999999999996</v>
      </c>
      <c r="D1564" t="s">
        <v>2380</v>
      </c>
      <c r="E1564" t="s">
        <v>2380</v>
      </c>
      <c r="F1564" t="s">
        <v>2380</v>
      </c>
      <c r="G1564">
        <v>1</v>
      </c>
      <c r="H1564">
        <v>1</v>
      </c>
      <c r="I1564" t="s">
        <v>2380</v>
      </c>
      <c r="J1564" t="s">
        <v>2380</v>
      </c>
      <c r="K1564" t="str">
        <f t="shared" si="47"/>
        <v>Overweight</v>
      </c>
      <c r="L1564" t="str">
        <f t="shared" si="48"/>
        <v>Normal</v>
      </c>
      <c r="M1564" t="s">
        <v>10507</v>
      </c>
    </row>
    <row r="1565" spans="1:13" x14ac:dyDescent="0.25">
      <c r="A1565" t="s">
        <v>807</v>
      </c>
      <c r="B1565">
        <v>46.53</v>
      </c>
      <c r="C1565">
        <v>5.38</v>
      </c>
      <c r="D1565" t="s">
        <v>2382</v>
      </c>
      <c r="E1565" t="s">
        <v>2380</v>
      </c>
      <c r="F1565" t="s">
        <v>2380</v>
      </c>
      <c r="G1565" t="s">
        <v>2381</v>
      </c>
      <c r="H1565">
        <v>0</v>
      </c>
      <c r="I1565" t="s">
        <v>2380</v>
      </c>
      <c r="J1565" t="s">
        <v>2380</v>
      </c>
      <c r="K1565" t="str">
        <f t="shared" si="47"/>
        <v>Obesity</v>
      </c>
      <c r="L1565" t="str">
        <f t="shared" si="48"/>
        <v>Normal</v>
      </c>
      <c r="M1565" t="s">
        <v>10507</v>
      </c>
    </row>
    <row r="1566" spans="1:13" x14ac:dyDescent="0.25">
      <c r="A1566" t="s">
        <v>806</v>
      </c>
      <c r="B1566">
        <v>20.58</v>
      </c>
      <c r="C1566">
        <v>11.04</v>
      </c>
      <c r="D1566" t="s">
        <v>2382</v>
      </c>
      <c r="E1566" t="s">
        <v>2380</v>
      </c>
      <c r="F1566" t="s">
        <v>2380</v>
      </c>
      <c r="G1566">
        <v>1</v>
      </c>
      <c r="H1566">
        <v>1</v>
      </c>
      <c r="I1566" t="s">
        <v>2380</v>
      </c>
      <c r="J1566" t="s">
        <v>2380</v>
      </c>
      <c r="K1566" t="str">
        <f t="shared" si="47"/>
        <v>Healthy Weight</v>
      </c>
      <c r="L1566" t="str">
        <f t="shared" si="48"/>
        <v>Diabetes</v>
      </c>
      <c r="M1566" t="s">
        <v>10506</v>
      </c>
    </row>
    <row r="1567" spans="1:13" x14ac:dyDescent="0.25">
      <c r="A1567" t="s">
        <v>805</v>
      </c>
      <c r="B1567">
        <v>19.53</v>
      </c>
      <c r="C1567">
        <v>6.09</v>
      </c>
      <c r="D1567" t="s">
        <v>2382</v>
      </c>
      <c r="E1567" t="s">
        <v>2380</v>
      </c>
      <c r="F1567" t="s">
        <v>2380</v>
      </c>
      <c r="G1567" t="s">
        <v>2381</v>
      </c>
      <c r="H1567">
        <v>0</v>
      </c>
      <c r="I1567" t="s">
        <v>2380</v>
      </c>
      <c r="J1567" t="s">
        <v>2380</v>
      </c>
      <c r="K1567" t="str">
        <f t="shared" si="47"/>
        <v>Healthy Weight</v>
      </c>
      <c r="L1567" t="str">
        <f t="shared" si="48"/>
        <v>Prediabetes</v>
      </c>
      <c r="M1567" t="s">
        <v>10508</v>
      </c>
    </row>
    <row r="1568" spans="1:13" x14ac:dyDescent="0.25">
      <c r="A1568" t="s">
        <v>804</v>
      </c>
      <c r="B1568">
        <v>27.7</v>
      </c>
      <c r="C1568">
        <v>4.71</v>
      </c>
      <c r="D1568" t="s">
        <v>2380</v>
      </c>
      <c r="E1568" t="s">
        <v>2380</v>
      </c>
      <c r="F1568" t="s">
        <v>2380</v>
      </c>
      <c r="G1568">
        <v>1</v>
      </c>
      <c r="H1568">
        <v>1</v>
      </c>
      <c r="I1568" t="s">
        <v>2380</v>
      </c>
      <c r="J1568" t="s">
        <v>2380</v>
      </c>
      <c r="K1568" t="str">
        <f t="shared" si="47"/>
        <v>Overweight</v>
      </c>
      <c r="L1568" t="str">
        <f t="shared" si="48"/>
        <v>Normal</v>
      </c>
      <c r="M1568" t="s">
        <v>10507</v>
      </c>
    </row>
    <row r="1569" spans="1:13" x14ac:dyDescent="0.25">
      <c r="A1569" t="s">
        <v>803</v>
      </c>
      <c r="B1569">
        <v>18.920000000000002</v>
      </c>
      <c r="C1569">
        <v>8.18</v>
      </c>
      <c r="D1569" t="s">
        <v>2380</v>
      </c>
      <c r="E1569" t="s">
        <v>2380</v>
      </c>
      <c r="F1569" t="s">
        <v>2380</v>
      </c>
      <c r="G1569" t="s">
        <v>2381</v>
      </c>
      <c r="H1569">
        <v>0</v>
      </c>
      <c r="I1569" t="s">
        <v>2380</v>
      </c>
      <c r="J1569" t="s">
        <v>2380</v>
      </c>
      <c r="K1569" t="str">
        <f t="shared" si="47"/>
        <v>Healthy Weight</v>
      </c>
      <c r="L1569" t="str">
        <f t="shared" si="48"/>
        <v>Diabetes</v>
      </c>
      <c r="M1569" t="s">
        <v>10506</v>
      </c>
    </row>
    <row r="1570" spans="1:13" x14ac:dyDescent="0.25">
      <c r="A1570" t="s">
        <v>802</v>
      </c>
      <c r="B1570">
        <v>17.760000000000002</v>
      </c>
      <c r="C1570">
        <v>11.18</v>
      </c>
      <c r="D1570" t="s">
        <v>2382</v>
      </c>
      <c r="E1570" t="s">
        <v>2380</v>
      </c>
      <c r="F1570" t="s">
        <v>2380</v>
      </c>
      <c r="G1570">
        <v>2</v>
      </c>
      <c r="H1570">
        <v>2</v>
      </c>
      <c r="I1570" t="s">
        <v>2380</v>
      </c>
      <c r="J1570" t="s">
        <v>2380</v>
      </c>
      <c r="K1570" t="str">
        <f t="shared" si="47"/>
        <v>Underweight</v>
      </c>
      <c r="L1570" t="str">
        <f t="shared" si="48"/>
        <v>Diabetes</v>
      </c>
      <c r="M1570" t="s">
        <v>10506</v>
      </c>
    </row>
    <row r="1571" spans="1:13" x14ac:dyDescent="0.25">
      <c r="A1571" t="s">
        <v>801</v>
      </c>
      <c r="B1571">
        <v>29.83</v>
      </c>
      <c r="C1571">
        <v>5.03</v>
      </c>
      <c r="D1571" t="s">
        <v>2382</v>
      </c>
      <c r="E1571" t="s">
        <v>2380</v>
      </c>
      <c r="F1571" t="s">
        <v>2380</v>
      </c>
      <c r="G1571" t="s">
        <v>2381</v>
      </c>
      <c r="H1571">
        <v>0</v>
      </c>
      <c r="I1571" t="s">
        <v>2380</v>
      </c>
      <c r="J1571" t="s">
        <v>2380</v>
      </c>
      <c r="K1571" t="str">
        <f t="shared" si="47"/>
        <v>Overweight</v>
      </c>
      <c r="L1571" t="str">
        <f t="shared" si="48"/>
        <v>Normal</v>
      </c>
      <c r="M1571" t="s">
        <v>10507</v>
      </c>
    </row>
    <row r="1572" spans="1:13" x14ac:dyDescent="0.25">
      <c r="A1572" t="s">
        <v>800</v>
      </c>
      <c r="B1572">
        <v>23.465</v>
      </c>
      <c r="C1572">
        <v>5.56</v>
      </c>
      <c r="D1572" t="s">
        <v>2380</v>
      </c>
      <c r="E1572" t="s">
        <v>2380</v>
      </c>
      <c r="F1572" t="s">
        <v>2380</v>
      </c>
      <c r="G1572">
        <v>1</v>
      </c>
      <c r="H1572">
        <v>1</v>
      </c>
      <c r="I1572" t="s">
        <v>2380</v>
      </c>
      <c r="J1572" t="s">
        <v>2380</v>
      </c>
      <c r="K1572" t="str">
        <f t="shared" si="47"/>
        <v>Healthy Weight</v>
      </c>
      <c r="L1572" t="str">
        <f t="shared" si="48"/>
        <v>Normal</v>
      </c>
      <c r="M1572" t="s">
        <v>10507</v>
      </c>
    </row>
    <row r="1573" spans="1:13" x14ac:dyDescent="0.25">
      <c r="A1573" t="s">
        <v>799</v>
      </c>
      <c r="B1573">
        <v>29.355</v>
      </c>
      <c r="C1573">
        <v>4.33</v>
      </c>
      <c r="D1573" t="s">
        <v>2380</v>
      </c>
      <c r="E1573" t="s">
        <v>2380</v>
      </c>
      <c r="F1573" t="s">
        <v>2380</v>
      </c>
      <c r="G1573" t="s">
        <v>2381</v>
      </c>
      <c r="H1573">
        <v>0</v>
      </c>
      <c r="I1573" t="s">
        <v>2380</v>
      </c>
      <c r="J1573" t="s">
        <v>2380</v>
      </c>
      <c r="K1573" t="str">
        <f t="shared" si="47"/>
        <v>Overweight</v>
      </c>
      <c r="L1573" t="str">
        <f t="shared" si="48"/>
        <v>Normal</v>
      </c>
      <c r="M1573" t="s">
        <v>10507</v>
      </c>
    </row>
    <row r="1574" spans="1:13" x14ac:dyDescent="0.25">
      <c r="A1574" t="s">
        <v>798</v>
      </c>
      <c r="B1574">
        <v>35.49</v>
      </c>
      <c r="C1574">
        <v>5.21</v>
      </c>
      <c r="D1574" t="s">
        <v>2382</v>
      </c>
      <c r="E1574" t="s">
        <v>2380</v>
      </c>
      <c r="F1574" t="s">
        <v>2383</v>
      </c>
      <c r="G1574">
        <v>1</v>
      </c>
      <c r="H1574">
        <v>1</v>
      </c>
      <c r="I1574" t="s">
        <v>2380</v>
      </c>
      <c r="J1574" t="s">
        <v>2380</v>
      </c>
      <c r="K1574" t="str">
        <f t="shared" si="47"/>
        <v>Obesity</v>
      </c>
      <c r="L1574" t="str">
        <f t="shared" si="48"/>
        <v>Normal</v>
      </c>
      <c r="M1574" t="s">
        <v>10507</v>
      </c>
    </row>
    <row r="1575" spans="1:13" x14ac:dyDescent="0.25">
      <c r="A1575" t="s">
        <v>797</v>
      </c>
      <c r="B1575">
        <v>26.315000000000001</v>
      </c>
      <c r="C1575">
        <v>5.89</v>
      </c>
      <c r="D1575" t="s">
        <v>2380</v>
      </c>
      <c r="E1575" t="s">
        <v>2380</v>
      </c>
      <c r="F1575" t="s">
        <v>2380</v>
      </c>
      <c r="G1575" t="s">
        <v>2381</v>
      </c>
      <c r="H1575">
        <v>0</v>
      </c>
      <c r="I1575" t="s">
        <v>2380</v>
      </c>
      <c r="J1575" t="s">
        <v>2380</v>
      </c>
      <c r="K1575" t="str">
        <f t="shared" si="47"/>
        <v>Overweight</v>
      </c>
      <c r="L1575" t="str">
        <f t="shared" si="48"/>
        <v>Prediabetes</v>
      </c>
      <c r="M1575" t="s">
        <v>10508</v>
      </c>
    </row>
    <row r="1576" spans="1:13" x14ac:dyDescent="0.25">
      <c r="A1576" t="s">
        <v>796</v>
      </c>
      <c r="B1576">
        <v>19.79</v>
      </c>
      <c r="C1576">
        <v>4.8099999999999996</v>
      </c>
      <c r="D1576" t="s">
        <v>2382</v>
      </c>
      <c r="E1576" t="s">
        <v>2380</v>
      </c>
      <c r="F1576" t="s">
        <v>2380</v>
      </c>
      <c r="G1576" t="s">
        <v>2381</v>
      </c>
      <c r="H1576">
        <v>0</v>
      </c>
      <c r="I1576" t="s">
        <v>2380</v>
      </c>
      <c r="J1576" t="s">
        <v>2380</v>
      </c>
      <c r="K1576" t="str">
        <f t="shared" si="47"/>
        <v>Healthy Weight</v>
      </c>
      <c r="L1576" t="str">
        <f t="shared" si="48"/>
        <v>Normal</v>
      </c>
      <c r="M1576" t="s">
        <v>10507</v>
      </c>
    </row>
    <row r="1577" spans="1:13" x14ac:dyDescent="0.25">
      <c r="A1577" t="s">
        <v>795</v>
      </c>
      <c r="B1577">
        <v>40.564999999999998</v>
      </c>
      <c r="C1577">
        <v>5.66</v>
      </c>
      <c r="D1577" t="s">
        <v>2380</v>
      </c>
      <c r="E1577" t="s">
        <v>2380</v>
      </c>
      <c r="F1577" t="s">
        <v>2380</v>
      </c>
      <c r="G1577">
        <v>1</v>
      </c>
      <c r="H1577">
        <v>1</v>
      </c>
      <c r="I1577" t="s">
        <v>2380</v>
      </c>
      <c r="J1577" t="s">
        <v>2380</v>
      </c>
      <c r="K1577" t="str">
        <f t="shared" si="47"/>
        <v>Obesity</v>
      </c>
      <c r="L1577" t="str">
        <f t="shared" si="48"/>
        <v>Normal</v>
      </c>
      <c r="M1577" t="s">
        <v>10507</v>
      </c>
    </row>
    <row r="1578" spans="1:13" x14ac:dyDescent="0.25">
      <c r="A1578" t="s">
        <v>794</v>
      </c>
      <c r="B1578">
        <v>18.03</v>
      </c>
      <c r="C1578">
        <v>10.66</v>
      </c>
      <c r="D1578" t="s">
        <v>2382</v>
      </c>
      <c r="E1578" t="s">
        <v>2380</v>
      </c>
      <c r="F1578" t="s">
        <v>2380</v>
      </c>
      <c r="G1578">
        <v>2</v>
      </c>
      <c r="H1578">
        <v>2</v>
      </c>
      <c r="I1578" t="s">
        <v>2380</v>
      </c>
      <c r="J1578" t="s">
        <v>2380</v>
      </c>
      <c r="K1578" t="str">
        <f t="shared" si="47"/>
        <v>Underweight</v>
      </c>
      <c r="L1578" t="str">
        <f t="shared" si="48"/>
        <v>Diabetes</v>
      </c>
      <c r="M1578" t="s">
        <v>10506</v>
      </c>
    </row>
    <row r="1579" spans="1:13" x14ac:dyDescent="0.25">
      <c r="A1579" t="s">
        <v>793</v>
      </c>
      <c r="B1579">
        <v>34.65</v>
      </c>
      <c r="C1579">
        <v>5.98</v>
      </c>
      <c r="D1579" t="s">
        <v>2382</v>
      </c>
      <c r="E1579" t="s">
        <v>2380</v>
      </c>
      <c r="F1579" t="s">
        <v>2380</v>
      </c>
      <c r="G1579" t="s">
        <v>2381</v>
      </c>
      <c r="H1579">
        <v>0</v>
      </c>
      <c r="I1579" t="s">
        <v>2380</v>
      </c>
      <c r="J1579" t="s">
        <v>2380</v>
      </c>
      <c r="K1579" t="str">
        <f t="shared" si="47"/>
        <v>Obesity</v>
      </c>
      <c r="L1579" t="str">
        <f t="shared" si="48"/>
        <v>Prediabetes</v>
      </c>
      <c r="M1579" t="s">
        <v>10508</v>
      </c>
    </row>
    <row r="1580" spans="1:13" x14ac:dyDescent="0.25">
      <c r="A1580" t="s">
        <v>792</v>
      </c>
      <c r="B1580">
        <v>42.94</v>
      </c>
      <c r="C1580">
        <v>4.34</v>
      </c>
      <c r="D1580" t="s">
        <v>2380</v>
      </c>
      <c r="E1580" t="s">
        <v>2380</v>
      </c>
      <c r="F1580" t="s">
        <v>2380</v>
      </c>
      <c r="G1580" t="s">
        <v>2381</v>
      </c>
      <c r="H1580">
        <v>0</v>
      </c>
      <c r="I1580" t="s">
        <v>2380</v>
      </c>
      <c r="J1580" t="s">
        <v>2380</v>
      </c>
      <c r="K1580" t="str">
        <f t="shared" si="47"/>
        <v>Obesity</v>
      </c>
      <c r="L1580" t="str">
        <f t="shared" si="48"/>
        <v>Normal</v>
      </c>
      <c r="M1580" t="s">
        <v>10507</v>
      </c>
    </row>
    <row r="1581" spans="1:13" x14ac:dyDescent="0.25">
      <c r="A1581" t="s">
        <v>791</v>
      </c>
      <c r="B1581">
        <v>31.254999999999999</v>
      </c>
      <c r="C1581">
        <v>5.17</v>
      </c>
      <c r="D1581" t="s">
        <v>2380</v>
      </c>
      <c r="E1581" t="s">
        <v>2380</v>
      </c>
      <c r="F1581" t="s">
        <v>2380</v>
      </c>
      <c r="G1581" t="s">
        <v>2381</v>
      </c>
      <c r="H1581">
        <v>0</v>
      </c>
      <c r="I1581" t="s">
        <v>2380</v>
      </c>
      <c r="J1581" t="s">
        <v>2380</v>
      </c>
      <c r="K1581" t="str">
        <f t="shared" si="47"/>
        <v>Obesity</v>
      </c>
      <c r="L1581" t="str">
        <f t="shared" si="48"/>
        <v>Normal</v>
      </c>
      <c r="M1581" t="s">
        <v>10507</v>
      </c>
    </row>
    <row r="1582" spans="1:13" x14ac:dyDescent="0.25">
      <c r="A1582" t="s">
        <v>790</v>
      </c>
      <c r="B1582">
        <v>45.43</v>
      </c>
      <c r="C1582">
        <v>4.2300000000000004</v>
      </c>
      <c r="D1582" t="s">
        <v>2382</v>
      </c>
      <c r="E1582" t="s">
        <v>2380</v>
      </c>
      <c r="F1582" t="s">
        <v>2383</v>
      </c>
      <c r="G1582">
        <v>1</v>
      </c>
      <c r="H1582">
        <v>1</v>
      </c>
      <c r="I1582" t="s">
        <v>2380</v>
      </c>
      <c r="J1582" t="s">
        <v>2380</v>
      </c>
      <c r="K1582" t="str">
        <f t="shared" si="47"/>
        <v>Obesity</v>
      </c>
      <c r="L1582" t="str">
        <f t="shared" si="48"/>
        <v>Normal</v>
      </c>
      <c r="M1582" t="s">
        <v>10507</v>
      </c>
    </row>
    <row r="1583" spans="1:13" x14ac:dyDescent="0.25">
      <c r="A1583" t="s">
        <v>789</v>
      </c>
      <c r="B1583">
        <v>32.340000000000003</v>
      </c>
      <c r="C1583">
        <v>4.88</v>
      </c>
      <c r="D1583" t="s">
        <v>2382</v>
      </c>
      <c r="E1583" t="s">
        <v>2380</v>
      </c>
      <c r="F1583" t="s">
        <v>2383</v>
      </c>
      <c r="G1583">
        <v>1</v>
      </c>
      <c r="H1583">
        <v>1</v>
      </c>
      <c r="I1583" t="s">
        <v>2380</v>
      </c>
      <c r="J1583" t="s">
        <v>2380</v>
      </c>
      <c r="K1583" t="str">
        <f t="shared" si="47"/>
        <v>Obesity</v>
      </c>
      <c r="L1583" t="str">
        <f t="shared" si="48"/>
        <v>Normal</v>
      </c>
      <c r="M1583" t="s">
        <v>10507</v>
      </c>
    </row>
    <row r="1584" spans="1:13" x14ac:dyDescent="0.25">
      <c r="A1584" t="s">
        <v>788</v>
      </c>
      <c r="B1584">
        <v>25.46</v>
      </c>
      <c r="C1584">
        <v>9.7100000000000009</v>
      </c>
      <c r="D1584" t="s">
        <v>2382</v>
      </c>
      <c r="E1584" t="s">
        <v>2380</v>
      </c>
      <c r="F1584" t="s">
        <v>2380</v>
      </c>
      <c r="G1584">
        <v>1</v>
      </c>
      <c r="H1584">
        <v>1</v>
      </c>
      <c r="I1584" t="s">
        <v>2380</v>
      </c>
      <c r="J1584" t="s">
        <v>2380</v>
      </c>
      <c r="K1584" t="str">
        <f t="shared" si="47"/>
        <v>Overweight</v>
      </c>
      <c r="L1584" t="str">
        <f t="shared" si="48"/>
        <v>Diabetes</v>
      </c>
      <c r="M1584" t="s">
        <v>10506</v>
      </c>
    </row>
    <row r="1585" spans="1:13" x14ac:dyDescent="0.25">
      <c r="A1585" t="s">
        <v>787</v>
      </c>
      <c r="B1585">
        <v>37.145000000000003</v>
      </c>
      <c r="C1585">
        <v>5.32</v>
      </c>
      <c r="D1585" t="s">
        <v>2380</v>
      </c>
      <c r="E1585" t="s">
        <v>2380</v>
      </c>
      <c r="F1585" t="s">
        <v>2380</v>
      </c>
      <c r="G1585" t="s">
        <v>2381</v>
      </c>
      <c r="H1585">
        <v>0</v>
      </c>
      <c r="I1585" t="s">
        <v>2380</v>
      </c>
      <c r="J1585" t="s">
        <v>2380</v>
      </c>
      <c r="K1585" t="str">
        <f t="shared" si="47"/>
        <v>Obesity</v>
      </c>
      <c r="L1585" t="str">
        <f t="shared" si="48"/>
        <v>Normal</v>
      </c>
      <c r="M1585" t="s">
        <v>10507</v>
      </c>
    </row>
    <row r="1586" spans="1:13" x14ac:dyDescent="0.25">
      <c r="A1586" t="s">
        <v>786</v>
      </c>
      <c r="B1586">
        <v>30.8</v>
      </c>
      <c r="C1586">
        <v>5.83</v>
      </c>
      <c r="D1586" t="s">
        <v>2382</v>
      </c>
      <c r="E1586" t="s">
        <v>2380</v>
      </c>
      <c r="F1586" t="s">
        <v>2380</v>
      </c>
      <c r="G1586" t="s">
        <v>2381</v>
      </c>
      <c r="H1586">
        <v>0</v>
      </c>
      <c r="I1586" t="s">
        <v>2380</v>
      </c>
      <c r="J1586" t="s">
        <v>2380</v>
      </c>
      <c r="K1586" t="str">
        <f t="shared" si="47"/>
        <v>Obesity</v>
      </c>
      <c r="L1586" t="str">
        <f t="shared" si="48"/>
        <v>Prediabetes</v>
      </c>
      <c r="M1586" t="s">
        <v>10508</v>
      </c>
    </row>
    <row r="1587" spans="1:13" x14ac:dyDescent="0.25">
      <c r="A1587" t="s">
        <v>785</v>
      </c>
      <c r="B1587">
        <v>29.5</v>
      </c>
      <c r="C1587">
        <v>5.54</v>
      </c>
      <c r="D1587" t="s">
        <v>2382</v>
      </c>
      <c r="E1587" t="s">
        <v>2380</v>
      </c>
      <c r="F1587" t="s">
        <v>2380</v>
      </c>
      <c r="G1587" t="s">
        <v>2381</v>
      </c>
      <c r="H1587">
        <v>0</v>
      </c>
      <c r="I1587" t="s">
        <v>2380</v>
      </c>
      <c r="J1587" t="s">
        <v>2380</v>
      </c>
      <c r="K1587" t="str">
        <f t="shared" si="47"/>
        <v>Overweight</v>
      </c>
      <c r="L1587" t="str">
        <f t="shared" si="48"/>
        <v>Normal</v>
      </c>
      <c r="M1587" t="s">
        <v>10507</v>
      </c>
    </row>
    <row r="1588" spans="1:13" x14ac:dyDescent="0.25">
      <c r="A1588" t="s">
        <v>784</v>
      </c>
      <c r="B1588">
        <v>43.39</v>
      </c>
      <c r="C1588">
        <v>5.85</v>
      </c>
      <c r="D1588" t="s">
        <v>2380</v>
      </c>
      <c r="E1588" t="s">
        <v>2382</v>
      </c>
      <c r="F1588" t="s">
        <v>2380</v>
      </c>
      <c r="G1588">
        <v>1</v>
      </c>
      <c r="H1588">
        <v>1</v>
      </c>
      <c r="I1588" t="s">
        <v>2380</v>
      </c>
      <c r="J1588" t="s">
        <v>2380</v>
      </c>
      <c r="K1588" t="str">
        <f t="shared" si="47"/>
        <v>Obesity</v>
      </c>
      <c r="L1588" t="str">
        <f t="shared" si="48"/>
        <v>Prediabetes</v>
      </c>
      <c r="M1588" t="s">
        <v>10508</v>
      </c>
    </row>
    <row r="1589" spans="1:13" x14ac:dyDescent="0.25">
      <c r="A1589" t="s">
        <v>783</v>
      </c>
      <c r="B1589">
        <v>15.08</v>
      </c>
      <c r="C1589">
        <v>4.8499999999999996</v>
      </c>
      <c r="D1589" t="s">
        <v>2382</v>
      </c>
      <c r="E1589" t="s">
        <v>2380</v>
      </c>
      <c r="F1589" t="s">
        <v>2383</v>
      </c>
      <c r="G1589">
        <v>1</v>
      </c>
      <c r="H1589">
        <v>1</v>
      </c>
      <c r="I1589" t="s">
        <v>2380</v>
      </c>
      <c r="J1589" t="s">
        <v>2380</v>
      </c>
      <c r="K1589" t="str">
        <f t="shared" si="47"/>
        <v>Underweight</v>
      </c>
      <c r="L1589" t="str">
        <f t="shared" si="48"/>
        <v>Normal</v>
      </c>
      <c r="M1589" t="s">
        <v>10507</v>
      </c>
    </row>
    <row r="1590" spans="1:13" x14ac:dyDescent="0.25">
      <c r="A1590" t="s">
        <v>782</v>
      </c>
      <c r="B1590">
        <v>20.48</v>
      </c>
      <c r="C1590">
        <v>11.09</v>
      </c>
      <c r="D1590" t="s">
        <v>2380</v>
      </c>
      <c r="E1590" t="s">
        <v>2380</v>
      </c>
      <c r="F1590" t="s">
        <v>2380</v>
      </c>
      <c r="G1590" t="s">
        <v>2381</v>
      </c>
      <c r="H1590">
        <v>0</v>
      </c>
      <c r="I1590" t="s">
        <v>2380</v>
      </c>
      <c r="J1590" t="s">
        <v>2380</v>
      </c>
      <c r="K1590" t="str">
        <f t="shared" si="47"/>
        <v>Healthy Weight</v>
      </c>
      <c r="L1590" t="str">
        <f t="shared" si="48"/>
        <v>Diabetes</v>
      </c>
      <c r="M1590" t="s">
        <v>10506</v>
      </c>
    </row>
    <row r="1591" spans="1:13" x14ac:dyDescent="0.25">
      <c r="A1591" t="s">
        <v>781</v>
      </c>
      <c r="B1591">
        <v>34.450000000000003</v>
      </c>
      <c r="C1591">
        <v>5.58</v>
      </c>
      <c r="D1591" t="s">
        <v>2382</v>
      </c>
      <c r="E1591" t="s">
        <v>2380</v>
      </c>
      <c r="F1591" t="s">
        <v>2380</v>
      </c>
      <c r="G1591" t="s">
        <v>2381</v>
      </c>
      <c r="H1591">
        <v>0</v>
      </c>
      <c r="I1591" t="s">
        <v>2380</v>
      </c>
      <c r="J1591" t="s">
        <v>2380</v>
      </c>
      <c r="K1591" t="str">
        <f t="shared" si="47"/>
        <v>Obesity</v>
      </c>
      <c r="L1591" t="str">
        <f t="shared" si="48"/>
        <v>Normal</v>
      </c>
      <c r="M1591" t="s">
        <v>10507</v>
      </c>
    </row>
    <row r="1592" spans="1:13" x14ac:dyDescent="0.25">
      <c r="A1592" t="s">
        <v>780</v>
      </c>
      <c r="B1592">
        <v>34.21</v>
      </c>
      <c r="C1592">
        <v>9.7200000000000006</v>
      </c>
      <c r="D1592" t="s">
        <v>2382</v>
      </c>
      <c r="E1592" t="s">
        <v>2380</v>
      </c>
      <c r="F1592" t="s">
        <v>2380</v>
      </c>
      <c r="G1592" t="s">
        <v>2381</v>
      </c>
      <c r="H1592">
        <v>0</v>
      </c>
      <c r="I1592" t="s">
        <v>2380</v>
      </c>
      <c r="J1592" t="s">
        <v>2380</v>
      </c>
      <c r="K1592" t="str">
        <f t="shared" si="47"/>
        <v>Obesity</v>
      </c>
      <c r="L1592" t="str">
        <f t="shared" si="48"/>
        <v>Diabetes</v>
      </c>
      <c r="M1592" t="s">
        <v>10506</v>
      </c>
    </row>
    <row r="1593" spans="1:13" x14ac:dyDescent="0.25">
      <c r="A1593" t="s">
        <v>779</v>
      </c>
      <c r="B1593">
        <v>28.8</v>
      </c>
      <c r="C1593">
        <v>11.41</v>
      </c>
      <c r="D1593" t="s">
        <v>2382</v>
      </c>
      <c r="E1593" t="s">
        <v>2380</v>
      </c>
      <c r="F1593" t="s">
        <v>2380</v>
      </c>
      <c r="G1593" t="s">
        <v>2381</v>
      </c>
      <c r="H1593">
        <v>0</v>
      </c>
      <c r="I1593" t="s">
        <v>2380</v>
      </c>
      <c r="J1593" t="s">
        <v>2380</v>
      </c>
      <c r="K1593" t="str">
        <f t="shared" si="47"/>
        <v>Overweight</v>
      </c>
      <c r="L1593" t="str">
        <f t="shared" si="48"/>
        <v>Diabetes</v>
      </c>
      <c r="M1593" t="s">
        <v>10506</v>
      </c>
    </row>
    <row r="1594" spans="1:13" x14ac:dyDescent="0.25">
      <c r="A1594" t="s">
        <v>778</v>
      </c>
      <c r="B1594">
        <v>31.74</v>
      </c>
      <c r="C1594">
        <v>4.46</v>
      </c>
      <c r="D1594" t="s">
        <v>2380</v>
      </c>
      <c r="E1594" t="s">
        <v>2380</v>
      </c>
      <c r="F1594" t="s">
        <v>2383</v>
      </c>
      <c r="G1594">
        <v>1</v>
      </c>
      <c r="H1594">
        <v>1</v>
      </c>
      <c r="I1594" t="s">
        <v>2380</v>
      </c>
      <c r="J1594" t="s">
        <v>2380</v>
      </c>
      <c r="K1594" t="str">
        <f t="shared" si="47"/>
        <v>Obesity</v>
      </c>
      <c r="L1594" t="str">
        <f t="shared" si="48"/>
        <v>Normal</v>
      </c>
      <c r="M1594" t="s">
        <v>10507</v>
      </c>
    </row>
    <row r="1595" spans="1:13" x14ac:dyDescent="0.25">
      <c r="A1595" t="s">
        <v>777</v>
      </c>
      <c r="B1595">
        <v>21.78</v>
      </c>
      <c r="C1595">
        <v>9.31</v>
      </c>
      <c r="D1595" t="s">
        <v>2382</v>
      </c>
      <c r="E1595" t="s">
        <v>2380</v>
      </c>
      <c r="F1595" t="s">
        <v>2380</v>
      </c>
      <c r="G1595" t="s">
        <v>2381</v>
      </c>
      <c r="H1595">
        <v>0</v>
      </c>
      <c r="I1595" t="s">
        <v>2380</v>
      </c>
      <c r="J1595" t="s">
        <v>2380</v>
      </c>
      <c r="K1595" t="str">
        <f t="shared" si="47"/>
        <v>Healthy Weight</v>
      </c>
      <c r="L1595" t="str">
        <f t="shared" si="48"/>
        <v>Diabetes</v>
      </c>
      <c r="M1595" t="s">
        <v>10506</v>
      </c>
    </row>
    <row r="1596" spans="1:13" x14ac:dyDescent="0.25">
      <c r="A1596" t="s">
        <v>776</v>
      </c>
      <c r="B1596">
        <v>23.75</v>
      </c>
      <c r="C1596">
        <v>5.03</v>
      </c>
      <c r="D1596" t="s">
        <v>2380</v>
      </c>
      <c r="E1596" t="s">
        <v>2380</v>
      </c>
      <c r="F1596" t="s">
        <v>2380</v>
      </c>
      <c r="G1596">
        <v>1</v>
      </c>
      <c r="H1596">
        <v>1</v>
      </c>
      <c r="I1596" t="s">
        <v>2380</v>
      </c>
      <c r="J1596" t="s">
        <v>2380</v>
      </c>
      <c r="K1596" t="str">
        <f t="shared" si="47"/>
        <v>Healthy Weight</v>
      </c>
      <c r="L1596" t="str">
        <f t="shared" si="48"/>
        <v>Normal</v>
      </c>
      <c r="M1596" t="s">
        <v>10507</v>
      </c>
    </row>
    <row r="1597" spans="1:13" x14ac:dyDescent="0.25">
      <c r="A1597" t="s">
        <v>775</v>
      </c>
      <c r="B1597">
        <v>33.21</v>
      </c>
      <c r="C1597">
        <v>5.07</v>
      </c>
      <c r="D1597" t="s">
        <v>2382</v>
      </c>
      <c r="E1597" t="s">
        <v>2380</v>
      </c>
      <c r="F1597" t="s">
        <v>2380</v>
      </c>
      <c r="G1597">
        <v>1</v>
      </c>
      <c r="H1597">
        <v>1</v>
      </c>
      <c r="I1597" t="s">
        <v>2380</v>
      </c>
      <c r="J1597" t="s">
        <v>2380</v>
      </c>
      <c r="K1597" t="str">
        <f t="shared" si="47"/>
        <v>Obesity</v>
      </c>
      <c r="L1597" t="str">
        <f t="shared" si="48"/>
        <v>Normal</v>
      </c>
      <c r="M1597" t="s">
        <v>10507</v>
      </c>
    </row>
    <row r="1598" spans="1:13" x14ac:dyDescent="0.25">
      <c r="A1598" t="s">
        <v>774</v>
      </c>
      <c r="B1598">
        <v>17.7</v>
      </c>
      <c r="C1598">
        <v>10.42</v>
      </c>
      <c r="D1598" t="s">
        <v>2382</v>
      </c>
      <c r="E1598" t="s">
        <v>2380</v>
      </c>
      <c r="F1598" t="s">
        <v>2380</v>
      </c>
      <c r="G1598">
        <v>2</v>
      </c>
      <c r="H1598">
        <v>2</v>
      </c>
      <c r="I1598" t="s">
        <v>2380</v>
      </c>
      <c r="J1598" t="s">
        <v>2380</v>
      </c>
      <c r="K1598" t="str">
        <f t="shared" si="47"/>
        <v>Underweight</v>
      </c>
      <c r="L1598" t="str">
        <f t="shared" si="48"/>
        <v>Diabetes</v>
      </c>
      <c r="M1598" t="s">
        <v>10506</v>
      </c>
    </row>
    <row r="1599" spans="1:13" x14ac:dyDescent="0.25">
      <c r="A1599" t="s">
        <v>773</v>
      </c>
      <c r="B1599">
        <v>17.2</v>
      </c>
      <c r="C1599">
        <v>6.45</v>
      </c>
      <c r="D1599" t="s">
        <v>2380</v>
      </c>
      <c r="E1599" t="s">
        <v>2380</v>
      </c>
      <c r="F1599" t="s">
        <v>2380</v>
      </c>
      <c r="G1599">
        <v>2</v>
      </c>
      <c r="H1599">
        <v>2</v>
      </c>
      <c r="I1599" t="s">
        <v>2380</v>
      </c>
      <c r="J1599" t="s">
        <v>2380</v>
      </c>
      <c r="K1599" t="str">
        <f t="shared" si="47"/>
        <v>Underweight</v>
      </c>
      <c r="L1599" t="str">
        <f t="shared" si="48"/>
        <v>Diabetes</v>
      </c>
      <c r="M1599" t="s">
        <v>10506</v>
      </c>
    </row>
    <row r="1600" spans="1:13" x14ac:dyDescent="0.25">
      <c r="A1600" t="s">
        <v>772</v>
      </c>
      <c r="B1600">
        <v>19.21</v>
      </c>
      <c r="C1600">
        <v>5.52</v>
      </c>
      <c r="D1600" t="s">
        <v>2380</v>
      </c>
      <c r="E1600" t="s">
        <v>2380</v>
      </c>
      <c r="F1600" t="s">
        <v>2380</v>
      </c>
      <c r="G1600">
        <v>2</v>
      </c>
      <c r="H1600">
        <v>2</v>
      </c>
      <c r="I1600" t="s">
        <v>2380</v>
      </c>
      <c r="J1600" t="s">
        <v>2380</v>
      </c>
      <c r="K1600" t="str">
        <f t="shared" si="47"/>
        <v>Healthy Weight</v>
      </c>
      <c r="L1600" t="str">
        <f t="shared" si="48"/>
        <v>Normal</v>
      </c>
      <c r="M1600" t="s">
        <v>10507</v>
      </c>
    </row>
    <row r="1601" spans="1:13" x14ac:dyDescent="0.25">
      <c r="A1601" t="s">
        <v>771</v>
      </c>
      <c r="B1601">
        <v>23.2</v>
      </c>
      <c r="C1601">
        <v>4.41</v>
      </c>
      <c r="D1601" t="s">
        <v>2380</v>
      </c>
      <c r="E1601" t="s">
        <v>2380</v>
      </c>
      <c r="F1601" t="s">
        <v>2383</v>
      </c>
      <c r="G1601">
        <v>1</v>
      </c>
      <c r="H1601">
        <v>1</v>
      </c>
      <c r="I1601" t="s">
        <v>2380</v>
      </c>
      <c r="J1601" t="s">
        <v>2380</v>
      </c>
      <c r="K1601" t="str">
        <f t="shared" si="47"/>
        <v>Healthy Weight</v>
      </c>
      <c r="L1601" t="str">
        <f t="shared" si="48"/>
        <v>Normal</v>
      </c>
      <c r="M1601" t="s">
        <v>10507</v>
      </c>
    </row>
    <row r="1602" spans="1:13" x14ac:dyDescent="0.25">
      <c r="A1602" t="s">
        <v>770</v>
      </c>
      <c r="B1602">
        <v>32.5</v>
      </c>
      <c r="C1602">
        <v>4.6900000000000004</v>
      </c>
      <c r="D1602" t="s">
        <v>2382</v>
      </c>
      <c r="E1602" t="s">
        <v>2380</v>
      </c>
      <c r="F1602" t="s">
        <v>2383</v>
      </c>
      <c r="G1602">
        <v>1</v>
      </c>
      <c r="H1602">
        <v>1</v>
      </c>
      <c r="I1602" t="s">
        <v>2380</v>
      </c>
      <c r="J1602" t="s">
        <v>2380</v>
      </c>
      <c r="K1602" t="str">
        <f t="shared" si="47"/>
        <v>Obesity</v>
      </c>
      <c r="L1602" t="str">
        <f t="shared" si="48"/>
        <v>Normal</v>
      </c>
      <c r="M1602" t="s">
        <v>10507</v>
      </c>
    </row>
    <row r="1603" spans="1:13" x14ac:dyDescent="0.25">
      <c r="A1603" t="s">
        <v>769</v>
      </c>
      <c r="B1603">
        <v>20.9</v>
      </c>
      <c r="C1603">
        <v>6.94</v>
      </c>
      <c r="D1603" t="s">
        <v>2380</v>
      </c>
      <c r="E1603" t="s">
        <v>2380</v>
      </c>
      <c r="F1603" t="s">
        <v>2380</v>
      </c>
      <c r="G1603" t="s">
        <v>2381</v>
      </c>
      <c r="H1603">
        <v>0</v>
      </c>
      <c r="I1603" t="s">
        <v>2380</v>
      </c>
      <c r="J1603" t="s">
        <v>2380</v>
      </c>
      <c r="K1603" t="str">
        <f t="shared" ref="K1603:K1666" si="49">IF(B1603&lt;18.5, "Underweight", IF(B1603&lt;=24.9, "Healthy Weight", IF(B1603&lt;=29.9, "Overweight", "Obesity")))</f>
        <v>Healthy Weight</v>
      </c>
      <c r="L1603" t="str">
        <f t="shared" ref="L1603:L1666" si="50">IF(C1603 &lt; 5.7, "Normal", IF(C1603 &lt; 6.4, "Prediabetes", "Diabetes"))</f>
        <v>Diabetes</v>
      </c>
      <c r="M1603" t="s">
        <v>10506</v>
      </c>
    </row>
    <row r="1604" spans="1:13" x14ac:dyDescent="0.25">
      <c r="A1604" t="s">
        <v>768</v>
      </c>
      <c r="B1604">
        <v>19.11</v>
      </c>
      <c r="C1604">
        <v>4.3499999999999996</v>
      </c>
      <c r="D1604" t="s">
        <v>2380</v>
      </c>
      <c r="E1604" t="s">
        <v>2380</v>
      </c>
      <c r="F1604" t="s">
        <v>2380</v>
      </c>
      <c r="G1604">
        <v>2</v>
      </c>
      <c r="H1604">
        <v>2</v>
      </c>
      <c r="I1604" t="s">
        <v>2380</v>
      </c>
      <c r="J1604" t="s">
        <v>2380</v>
      </c>
      <c r="K1604" t="str">
        <f t="shared" si="49"/>
        <v>Healthy Weight</v>
      </c>
      <c r="L1604" t="str">
        <f t="shared" si="50"/>
        <v>Normal</v>
      </c>
      <c r="M1604" t="s">
        <v>10507</v>
      </c>
    </row>
    <row r="1605" spans="1:13" x14ac:dyDescent="0.25">
      <c r="A1605" t="s">
        <v>767</v>
      </c>
      <c r="B1605">
        <v>31.17</v>
      </c>
      <c r="C1605">
        <v>5.28</v>
      </c>
      <c r="D1605" t="s">
        <v>2380</v>
      </c>
      <c r="E1605" t="s">
        <v>2380</v>
      </c>
      <c r="F1605" t="s">
        <v>2380</v>
      </c>
      <c r="G1605">
        <v>1</v>
      </c>
      <c r="H1605">
        <v>1</v>
      </c>
      <c r="I1605" t="s">
        <v>2380</v>
      </c>
      <c r="J1605" t="s">
        <v>2380</v>
      </c>
      <c r="K1605" t="str">
        <f t="shared" si="49"/>
        <v>Obesity</v>
      </c>
      <c r="L1605" t="str">
        <f t="shared" si="50"/>
        <v>Normal</v>
      </c>
      <c r="M1605" t="s">
        <v>10507</v>
      </c>
    </row>
    <row r="1606" spans="1:13" x14ac:dyDescent="0.25">
      <c r="A1606" t="s">
        <v>766</v>
      </c>
      <c r="B1606">
        <v>36.08</v>
      </c>
      <c r="C1606">
        <v>4.29</v>
      </c>
      <c r="D1606" t="s">
        <v>2380</v>
      </c>
      <c r="E1606" t="s">
        <v>2380</v>
      </c>
      <c r="F1606" t="s">
        <v>2380</v>
      </c>
      <c r="G1606" t="s">
        <v>2381</v>
      </c>
      <c r="H1606">
        <v>0</v>
      </c>
      <c r="I1606" t="s">
        <v>2380</v>
      </c>
      <c r="J1606" t="s">
        <v>2380</v>
      </c>
      <c r="K1606" t="str">
        <f t="shared" si="49"/>
        <v>Obesity</v>
      </c>
      <c r="L1606" t="str">
        <f t="shared" si="50"/>
        <v>Normal</v>
      </c>
      <c r="M1606" t="s">
        <v>10507</v>
      </c>
    </row>
    <row r="1607" spans="1:13" x14ac:dyDescent="0.25">
      <c r="A1607" t="s">
        <v>765</v>
      </c>
      <c r="B1607">
        <v>28.024999999999999</v>
      </c>
      <c r="C1607">
        <v>5.69</v>
      </c>
      <c r="D1607" t="s">
        <v>2382</v>
      </c>
      <c r="E1607" t="s">
        <v>2380</v>
      </c>
      <c r="F1607" t="s">
        <v>2380</v>
      </c>
      <c r="G1607" t="s">
        <v>2381</v>
      </c>
      <c r="H1607">
        <v>0</v>
      </c>
      <c r="I1607" t="s">
        <v>2380</v>
      </c>
      <c r="J1607" t="s">
        <v>2380</v>
      </c>
      <c r="K1607" t="str">
        <f t="shared" si="49"/>
        <v>Overweight</v>
      </c>
      <c r="L1607" t="str">
        <f t="shared" si="50"/>
        <v>Normal</v>
      </c>
      <c r="M1607" t="s">
        <v>10507</v>
      </c>
    </row>
    <row r="1608" spans="1:13" x14ac:dyDescent="0.25">
      <c r="A1608" t="s">
        <v>764</v>
      </c>
      <c r="B1608">
        <v>24.32</v>
      </c>
      <c r="C1608">
        <v>5.56</v>
      </c>
      <c r="D1608" t="s">
        <v>2382</v>
      </c>
      <c r="E1608" t="s">
        <v>2380</v>
      </c>
      <c r="F1608" t="s">
        <v>2380</v>
      </c>
      <c r="G1608" t="s">
        <v>2381</v>
      </c>
      <c r="H1608">
        <v>0</v>
      </c>
      <c r="I1608" t="s">
        <v>2380</v>
      </c>
      <c r="J1608" t="s">
        <v>2380</v>
      </c>
      <c r="K1608" t="str">
        <f t="shared" si="49"/>
        <v>Healthy Weight</v>
      </c>
      <c r="L1608" t="str">
        <f t="shared" si="50"/>
        <v>Normal</v>
      </c>
      <c r="M1608" t="s">
        <v>10507</v>
      </c>
    </row>
    <row r="1609" spans="1:13" x14ac:dyDescent="0.25">
      <c r="A1609" t="s">
        <v>763</v>
      </c>
      <c r="B1609">
        <v>38</v>
      </c>
      <c r="C1609">
        <v>5.41</v>
      </c>
      <c r="D1609" t="s">
        <v>2382</v>
      </c>
      <c r="E1609" t="s">
        <v>2380</v>
      </c>
      <c r="F1609" t="s">
        <v>2380</v>
      </c>
      <c r="G1609">
        <v>1</v>
      </c>
      <c r="H1609">
        <v>1</v>
      </c>
      <c r="I1609" t="s">
        <v>2380</v>
      </c>
      <c r="J1609" t="s">
        <v>2380</v>
      </c>
      <c r="K1609" t="str">
        <f t="shared" si="49"/>
        <v>Obesity</v>
      </c>
      <c r="L1609" t="str">
        <f t="shared" si="50"/>
        <v>Normal</v>
      </c>
      <c r="M1609" t="s">
        <v>10507</v>
      </c>
    </row>
    <row r="1610" spans="1:13" x14ac:dyDescent="0.25">
      <c r="A1610" t="s">
        <v>762</v>
      </c>
      <c r="B1610">
        <v>31.6</v>
      </c>
      <c r="C1610">
        <v>10.85</v>
      </c>
      <c r="D1610" t="s">
        <v>2382</v>
      </c>
      <c r="E1610" t="s">
        <v>2380</v>
      </c>
      <c r="F1610" t="s">
        <v>2380</v>
      </c>
      <c r="G1610" t="s">
        <v>2381</v>
      </c>
      <c r="H1610">
        <v>0</v>
      </c>
      <c r="I1610" t="s">
        <v>2380</v>
      </c>
      <c r="J1610" t="s">
        <v>2380</v>
      </c>
      <c r="K1610" t="str">
        <f t="shared" si="49"/>
        <v>Obesity</v>
      </c>
      <c r="L1610" t="str">
        <f t="shared" si="50"/>
        <v>Diabetes</v>
      </c>
      <c r="M1610" t="s">
        <v>10506</v>
      </c>
    </row>
    <row r="1611" spans="1:13" x14ac:dyDescent="0.25">
      <c r="A1611" t="s">
        <v>761</v>
      </c>
      <c r="B1611">
        <v>31.02</v>
      </c>
      <c r="C1611">
        <v>11.63</v>
      </c>
      <c r="D1611" t="s">
        <v>2382</v>
      </c>
      <c r="E1611" t="s">
        <v>2380</v>
      </c>
      <c r="F1611" t="s">
        <v>2380</v>
      </c>
      <c r="G1611" t="s">
        <v>2381</v>
      </c>
      <c r="H1611">
        <v>0</v>
      </c>
      <c r="I1611" t="s">
        <v>2380</v>
      </c>
      <c r="J1611" t="s">
        <v>2380</v>
      </c>
      <c r="K1611" t="str">
        <f t="shared" si="49"/>
        <v>Obesity</v>
      </c>
      <c r="L1611" t="str">
        <f t="shared" si="50"/>
        <v>Diabetes</v>
      </c>
      <c r="M1611" t="s">
        <v>10506</v>
      </c>
    </row>
    <row r="1612" spans="1:13" x14ac:dyDescent="0.25">
      <c r="A1612" t="s">
        <v>760</v>
      </c>
      <c r="B1612">
        <v>29.26</v>
      </c>
      <c r="C1612">
        <v>5.68</v>
      </c>
      <c r="D1612" t="s">
        <v>2382</v>
      </c>
      <c r="E1612" t="s">
        <v>2380</v>
      </c>
      <c r="F1612" t="s">
        <v>2380</v>
      </c>
      <c r="G1612">
        <v>1</v>
      </c>
      <c r="H1612">
        <v>1</v>
      </c>
      <c r="I1612" t="s">
        <v>2380</v>
      </c>
      <c r="J1612" t="s">
        <v>2380</v>
      </c>
      <c r="K1612" t="str">
        <f t="shared" si="49"/>
        <v>Overweight</v>
      </c>
      <c r="L1612" t="str">
        <f t="shared" si="50"/>
        <v>Normal</v>
      </c>
      <c r="M1612" t="s">
        <v>10507</v>
      </c>
    </row>
    <row r="1613" spans="1:13" x14ac:dyDescent="0.25">
      <c r="A1613" t="s">
        <v>759</v>
      </c>
      <c r="B1613">
        <v>15.09</v>
      </c>
      <c r="C1613">
        <v>7.59</v>
      </c>
      <c r="D1613" t="s">
        <v>2382</v>
      </c>
      <c r="E1613" t="s">
        <v>2380</v>
      </c>
      <c r="F1613" t="s">
        <v>2380</v>
      </c>
      <c r="G1613">
        <v>2</v>
      </c>
      <c r="H1613">
        <v>2</v>
      </c>
      <c r="I1613" t="s">
        <v>2380</v>
      </c>
      <c r="J1613" t="s">
        <v>2380</v>
      </c>
      <c r="K1613" t="str">
        <f t="shared" si="49"/>
        <v>Underweight</v>
      </c>
      <c r="L1613" t="str">
        <f t="shared" si="50"/>
        <v>Diabetes</v>
      </c>
      <c r="M1613" t="s">
        <v>10506</v>
      </c>
    </row>
    <row r="1614" spans="1:13" x14ac:dyDescent="0.25">
      <c r="A1614" t="s">
        <v>758</v>
      </c>
      <c r="B1614">
        <v>22.63</v>
      </c>
      <c r="C1614">
        <v>5.09</v>
      </c>
      <c r="D1614" t="s">
        <v>2382</v>
      </c>
      <c r="E1614" t="s">
        <v>2380</v>
      </c>
      <c r="F1614" t="s">
        <v>2380</v>
      </c>
      <c r="G1614" t="s">
        <v>2381</v>
      </c>
      <c r="H1614">
        <v>0</v>
      </c>
      <c r="I1614" t="s">
        <v>2380</v>
      </c>
      <c r="J1614" t="s">
        <v>2380</v>
      </c>
      <c r="K1614" t="str">
        <f t="shared" si="49"/>
        <v>Healthy Weight</v>
      </c>
      <c r="L1614" t="str">
        <f t="shared" si="50"/>
        <v>Normal</v>
      </c>
      <c r="M1614" t="s">
        <v>10507</v>
      </c>
    </row>
    <row r="1615" spans="1:13" x14ac:dyDescent="0.25">
      <c r="A1615" t="s">
        <v>757</v>
      </c>
      <c r="B1615">
        <v>23.46</v>
      </c>
      <c r="C1615">
        <v>4.21</v>
      </c>
      <c r="D1615" t="s">
        <v>2380</v>
      </c>
      <c r="E1615" t="s">
        <v>2380</v>
      </c>
      <c r="F1615" t="s">
        <v>2380</v>
      </c>
      <c r="G1615">
        <v>1</v>
      </c>
      <c r="H1615">
        <v>1</v>
      </c>
      <c r="I1615" t="s">
        <v>2380</v>
      </c>
      <c r="J1615" t="s">
        <v>2380</v>
      </c>
      <c r="K1615" t="str">
        <f t="shared" si="49"/>
        <v>Healthy Weight</v>
      </c>
      <c r="L1615" t="str">
        <f t="shared" si="50"/>
        <v>Normal</v>
      </c>
      <c r="M1615" t="s">
        <v>10507</v>
      </c>
    </row>
    <row r="1616" spans="1:13" x14ac:dyDescent="0.25">
      <c r="A1616" t="s">
        <v>756</v>
      </c>
      <c r="B1616">
        <v>22.56</v>
      </c>
      <c r="C1616">
        <v>4.34</v>
      </c>
      <c r="D1616" t="s">
        <v>2382</v>
      </c>
      <c r="E1616" t="s">
        <v>2380</v>
      </c>
      <c r="F1616" t="s">
        <v>2380</v>
      </c>
      <c r="G1616" t="s">
        <v>2381</v>
      </c>
      <c r="H1616">
        <v>0</v>
      </c>
      <c r="I1616" t="s">
        <v>2380</v>
      </c>
      <c r="J1616" t="s">
        <v>2380</v>
      </c>
      <c r="K1616" t="str">
        <f t="shared" si="49"/>
        <v>Healthy Weight</v>
      </c>
      <c r="L1616" t="str">
        <f t="shared" si="50"/>
        <v>Normal</v>
      </c>
      <c r="M1616" t="s">
        <v>10507</v>
      </c>
    </row>
    <row r="1617" spans="1:13" x14ac:dyDescent="0.25">
      <c r="A1617" t="s">
        <v>755</v>
      </c>
      <c r="B1617">
        <v>19.28</v>
      </c>
      <c r="C1617">
        <v>11.85</v>
      </c>
      <c r="D1617" t="s">
        <v>2380</v>
      </c>
      <c r="E1617" t="s">
        <v>2380</v>
      </c>
      <c r="F1617" t="s">
        <v>2380</v>
      </c>
      <c r="G1617">
        <v>2</v>
      </c>
      <c r="H1617">
        <v>2</v>
      </c>
      <c r="I1617" t="s">
        <v>2380</v>
      </c>
      <c r="J1617" t="s">
        <v>2380</v>
      </c>
      <c r="K1617" t="str">
        <f t="shared" si="49"/>
        <v>Healthy Weight</v>
      </c>
      <c r="L1617" t="str">
        <f t="shared" si="50"/>
        <v>Diabetes</v>
      </c>
      <c r="M1617" t="s">
        <v>10506</v>
      </c>
    </row>
    <row r="1618" spans="1:13" x14ac:dyDescent="0.25">
      <c r="A1618" t="s">
        <v>754</v>
      </c>
      <c r="B1618">
        <v>15.37</v>
      </c>
      <c r="C1618">
        <v>9.61</v>
      </c>
      <c r="D1618" t="s">
        <v>2382</v>
      </c>
      <c r="E1618" t="s">
        <v>2380</v>
      </c>
      <c r="F1618" t="s">
        <v>2380</v>
      </c>
      <c r="G1618">
        <v>2</v>
      </c>
      <c r="H1618">
        <v>2</v>
      </c>
      <c r="I1618" t="s">
        <v>2380</v>
      </c>
      <c r="J1618" t="s">
        <v>2380</v>
      </c>
      <c r="K1618" t="str">
        <f t="shared" si="49"/>
        <v>Underweight</v>
      </c>
      <c r="L1618" t="str">
        <f t="shared" si="50"/>
        <v>Diabetes</v>
      </c>
      <c r="M1618" t="s">
        <v>10506</v>
      </c>
    </row>
    <row r="1619" spans="1:13" x14ac:dyDescent="0.25">
      <c r="A1619" t="s">
        <v>753</v>
      </c>
      <c r="B1619">
        <v>18.71</v>
      </c>
      <c r="C1619">
        <v>5.29</v>
      </c>
      <c r="D1619" t="s">
        <v>2382</v>
      </c>
      <c r="E1619" t="s">
        <v>2380</v>
      </c>
      <c r="F1619" t="s">
        <v>2380</v>
      </c>
      <c r="G1619" t="s">
        <v>2381</v>
      </c>
      <c r="H1619">
        <v>0</v>
      </c>
      <c r="I1619" t="s">
        <v>2380</v>
      </c>
      <c r="J1619" t="s">
        <v>2380</v>
      </c>
      <c r="K1619" t="str">
        <f t="shared" si="49"/>
        <v>Healthy Weight</v>
      </c>
      <c r="L1619" t="str">
        <f t="shared" si="50"/>
        <v>Normal</v>
      </c>
      <c r="M1619" t="s">
        <v>10507</v>
      </c>
    </row>
    <row r="1620" spans="1:13" x14ac:dyDescent="0.25">
      <c r="A1620" t="s">
        <v>752</v>
      </c>
      <c r="B1620">
        <v>20.61</v>
      </c>
      <c r="C1620">
        <v>6.89</v>
      </c>
      <c r="D1620" t="s">
        <v>2380</v>
      </c>
      <c r="E1620" t="s">
        <v>2380</v>
      </c>
      <c r="F1620" t="s">
        <v>2380</v>
      </c>
      <c r="G1620" t="s">
        <v>2381</v>
      </c>
      <c r="H1620">
        <v>0</v>
      </c>
      <c r="I1620" t="s">
        <v>2380</v>
      </c>
      <c r="J1620" t="s">
        <v>2380</v>
      </c>
      <c r="K1620" t="str">
        <f t="shared" si="49"/>
        <v>Healthy Weight</v>
      </c>
      <c r="L1620" t="str">
        <f t="shared" si="50"/>
        <v>Diabetes</v>
      </c>
      <c r="M1620" t="s">
        <v>10506</v>
      </c>
    </row>
    <row r="1621" spans="1:13" x14ac:dyDescent="0.25">
      <c r="A1621" t="s">
        <v>751</v>
      </c>
      <c r="B1621">
        <v>15.99</v>
      </c>
      <c r="C1621">
        <v>4.57</v>
      </c>
      <c r="D1621" t="s">
        <v>2382</v>
      </c>
      <c r="E1621" t="s">
        <v>2380</v>
      </c>
      <c r="F1621" t="s">
        <v>2383</v>
      </c>
      <c r="G1621">
        <v>1</v>
      </c>
      <c r="H1621">
        <v>1</v>
      </c>
      <c r="I1621" t="s">
        <v>2380</v>
      </c>
      <c r="J1621" t="s">
        <v>2380</v>
      </c>
      <c r="K1621" t="str">
        <f t="shared" si="49"/>
        <v>Underweight</v>
      </c>
      <c r="L1621" t="str">
        <f t="shared" si="50"/>
        <v>Normal</v>
      </c>
      <c r="M1621" t="s">
        <v>10507</v>
      </c>
    </row>
    <row r="1622" spans="1:13" x14ac:dyDescent="0.25">
      <c r="A1622" t="s">
        <v>750</v>
      </c>
      <c r="B1622">
        <v>33.155000000000001</v>
      </c>
      <c r="C1622">
        <v>4.32</v>
      </c>
      <c r="D1622" t="s">
        <v>2380</v>
      </c>
      <c r="E1622" t="s">
        <v>2380</v>
      </c>
      <c r="F1622" t="s">
        <v>2380</v>
      </c>
      <c r="G1622" t="s">
        <v>2381</v>
      </c>
      <c r="H1622">
        <v>0</v>
      </c>
      <c r="I1622" t="s">
        <v>2380</v>
      </c>
      <c r="J1622" t="s">
        <v>2380</v>
      </c>
      <c r="K1622" t="str">
        <f t="shared" si="49"/>
        <v>Obesity</v>
      </c>
      <c r="L1622" t="str">
        <f t="shared" si="50"/>
        <v>Normal</v>
      </c>
      <c r="M1622" t="s">
        <v>10507</v>
      </c>
    </row>
    <row r="1623" spans="1:13" x14ac:dyDescent="0.25">
      <c r="A1623" t="s">
        <v>749</v>
      </c>
      <c r="B1623">
        <v>26.22</v>
      </c>
      <c r="C1623">
        <v>5.57</v>
      </c>
      <c r="D1623" t="s">
        <v>2382</v>
      </c>
      <c r="E1623" t="s">
        <v>2380</v>
      </c>
      <c r="F1623" t="s">
        <v>2383</v>
      </c>
      <c r="G1623">
        <v>1</v>
      </c>
      <c r="H1623">
        <v>1</v>
      </c>
      <c r="I1623" t="s">
        <v>2380</v>
      </c>
      <c r="J1623" t="s">
        <v>2380</v>
      </c>
      <c r="K1623" t="str">
        <f t="shared" si="49"/>
        <v>Overweight</v>
      </c>
      <c r="L1623" t="str">
        <f t="shared" si="50"/>
        <v>Normal</v>
      </c>
      <c r="M1623" t="s">
        <v>10507</v>
      </c>
    </row>
    <row r="1624" spans="1:13" x14ac:dyDescent="0.25">
      <c r="A1624" t="s">
        <v>748</v>
      </c>
      <c r="B1624">
        <v>21.85</v>
      </c>
      <c r="C1624">
        <v>5.26</v>
      </c>
      <c r="D1624" t="s">
        <v>2382</v>
      </c>
      <c r="E1624" t="s">
        <v>2380</v>
      </c>
      <c r="F1624" t="s">
        <v>2383</v>
      </c>
      <c r="G1624">
        <v>1</v>
      </c>
      <c r="H1624">
        <v>1</v>
      </c>
      <c r="I1624" t="s">
        <v>2380</v>
      </c>
      <c r="J1624" t="s">
        <v>2380</v>
      </c>
      <c r="K1624" t="str">
        <f t="shared" si="49"/>
        <v>Healthy Weight</v>
      </c>
      <c r="L1624" t="str">
        <f t="shared" si="50"/>
        <v>Normal</v>
      </c>
      <c r="M1624" t="s">
        <v>10507</v>
      </c>
    </row>
    <row r="1625" spans="1:13" x14ac:dyDescent="0.25">
      <c r="A1625" t="s">
        <v>747</v>
      </c>
      <c r="B1625">
        <v>30.495000000000001</v>
      </c>
      <c r="C1625">
        <v>6.25</v>
      </c>
      <c r="D1625" t="s">
        <v>2380</v>
      </c>
      <c r="E1625" t="s">
        <v>2380</v>
      </c>
      <c r="F1625" t="s">
        <v>2380</v>
      </c>
      <c r="G1625" t="s">
        <v>2381</v>
      </c>
      <c r="H1625">
        <v>0</v>
      </c>
      <c r="I1625" t="s">
        <v>2380</v>
      </c>
      <c r="J1625" t="s">
        <v>2380</v>
      </c>
      <c r="K1625" t="str">
        <f t="shared" si="49"/>
        <v>Obesity</v>
      </c>
      <c r="L1625" t="str">
        <f t="shared" si="50"/>
        <v>Prediabetes</v>
      </c>
      <c r="M1625" t="s">
        <v>10508</v>
      </c>
    </row>
    <row r="1626" spans="1:13" x14ac:dyDescent="0.25">
      <c r="A1626" t="s">
        <v>746</v>
      </c>
      <c r="B1626">
        <v>34.104999999999997</v>
      </c>
      <c r="C1626">
        <v>5.67</v>
      </c>
      <c r="D1626" t="s">
        <v>2382</v>
      </c>
      <c r="E1626" t="s">
        <v>2380</v>
      </c>
      <c r="F1626" t="s">
        <v>2380</v>
      </c>
      <c r="G1626" t="s">
        <v>2381</v>
      </c>
      <c r="H1626">
        <v>0</v>
      </c>
      <c r="I1626" t="s">
        <v>2380</v>
      </c>
      <c r="J1626" t="s">
        <v>2380</v>
      </c>
      <c r="K1626" t="str">
        <f t="shared" si="49"/>
        <v>Obesity</v>
      </c>
      <c r="L1626" t="str">
        <f t="shared" si="50"/>
        <v>Normal</v>
      </c>
      <c r="M1626" t="s">
        <v>10507</v>
      </c>
    </row>
    <row r="1627" spans="1:13" x14ac:dyDescent="0.25">
      <c r="A1627" t="s">
        <v>745</v>
      </c>
      <c r="B1627">
        <v>32.770000000000003</v>
      </c>
      <c r="C1627">
        <v>4.42</v>
      </c>
      <c r="D1627" t="s">
        <v>2382</v>
      </c>
      <c r="E1627" t="s">
        <v>2380</v>
      </c>
      <c r="F1627" t="s">
        <v>2380</v>
      </c>
      <c r="G1627">
        <v>1</v>
      </c>
      <c r="H1627">
        <v>1</v>
      </c>
      <c r="I1627" t="s">
        <v>2380</v>
      </c>
      <c r="J1627" t="s">
        <v>2380</v>
      </c>
      <c r="K1627" t="str">
        <f t="shared" si="49"/>
        <v>Obesity</v>
      </c>
      <c r="L1627" t="str">
        <f t="shared" si="50"/>
        <v>Normal</v>
      </c>
      <c r="M1627" t="s">
        <v>10507</v>
      </c>
    </row>
    <row r="1628" spans="1:13" x14ac:dyDescent="0.25">
      <c r="A1628" t="s">
        <v>744</v>
      </c>
      <c r="B1628">
        <v>16.850000000000001</v>
      </c>
      <c r="C1628">
        <v>11.75</v>
      </c>
      <c r="D1628" t="s">
        <v>2382</v>
      </c>
      <c r="E1628" t="s">
        <v>2380</v>
      </c>
      <c r="F1628" t="s">
        <v>2380</v>
      </c>
      <c r="G1628">
        <v>2</v>
      </c>
      <c r="H1628">
        <v>2</v>
      </c>
      <c r="I1628" t="s">
        <v>2380</v>
      </c>
      <c r="J1628" t="s">
        <v>2380</v>
      </c>
      <c r="K1628" t="str">
        <f t="shared" si="49"/>
        <v>Underweight</v>
      </c>
      <c r="L1628" t="str">
        <f t="shared" si="50"/>
        <v>Diabetes</v>
      </c>
      <c r="M1628" t="s">
        <v>10506</v>
      </c>
    </row>
    <row r="1629" spans="1:13" x14ac:dyDescent="0.25">
      <c r="A1629" t="s">
        <v>743</v>
      </c>
      <c r="B1629">
        <v>34.700000000000003</v>
      </c>
      <c r="C1629">
        <v>6.06</v>
      </c>
      <c r="D1629" t="s">
        <v>2380</v>
      </c>
      <c r="E1629" t="s">
        <v>2380</v>
      </c>
      <c r="F1629" t="s">
        <v>2380</v>
      </c>
      <c r="G1629">
        <v>1</v>
      </c>
      <c r="H1629">
        <v>1</v>
      </c>
      <c r="I1629" t="s">
        <v>2380</v>
      </c>
      <c r="J1629" t="s">
        <v>2380</v>
      </c>
      <c r="K1629" t="str">
        <f t="shared" si="49"/>
        <v>Obesity</v>
      </c>
      <c r="L1629" t="str">
        <f t="shared" si="50"/>
        <v>Prediabetes</v>
      </c>
      <c r="M1629" t="s">
        <v>10508</v>
      </c>
    </row>
    <row r="1630" spans="1:13" x14ac:dyDescent="0.25">
      <c r="A1630" t="s">
        <v>742</v>
      </c>
      <c r="B1630">
        <v>37.049999999999997</v>
      </c>
      <c r="C1630">
        <v>5.48</v>
      </c>
      <c r="D1630" t="s">
        <v>2380</v>
      </c>
      <c r="E1630" t="s">
        <v>2380</v>
      </c>
      <c r="F1630" t="s">
        <v>2380</v>
      </c>
      <c r="G1630">
        <v>1</v>
      </c>
      <c r="H1630">
        <v>1</v>
      </c>
      <c r="I1630" t="s">
        <v>2380</v>
      </c>
      <c r="J1630" t="s">
        <v>2380</v>
      </c>
      <c r="K1630" t="str">
        <f t="shared" si="49"/>
        <v>Obesity</v>
      </c>
      <c r="L1630" t="str">
        <f t="shared" si="50"/>
        <v>Normal</v>
      </c>
      <c r="M1630" t="s">
        <v>10507</v>
      </c>
    </row>
    <row r="1631" spans="1:13" x14ac:dyDescent="0.25">
      <c r="A1631" t="s">
        <v>741</v>
      </c>
      <c r="B1631">
        <v>18.78</v>
      </c>
      <c r="C1631">
        <v>4.45</v>
      </c>
      <c r="D1631" t="s">
        <v>2380</v>
      </c>
      <c r="E1631" t="s">
        <v>2380</v>
      </c>
      <c r="F1631" t="s">
        <v>2383</v>
      </c>
      <c r="G1631">
        <v>1</v>
      </c>
      <c r="H1631">
        <v>1</v>
      </c>
      <c r="I1631" t="s">
        <v>2380</v>
      </c>
      <c r="J1631" t="s">
        <v>2380</v>
      </c>
      <c r="K1631" t="str">
        <f t="shared" si="49"/>
        <v>Healthy Weight</v>
      </c>
      <c r="L1631" t="str">
        <f t="shared" si="50"/>
        <v>Normal</v>
      </c>
      <c r="M1631" t="s">
        <v>10507</v>
      </c>
    </row>
    <row r="1632" spans="1:13" x14ac:dyDescent="0.25">
      <c r="A1632" t="s">
        <v>740</v>
      </c>
      <c r="B1632">
        <v>28.024999999999999</v>
      </c>
      <c r="C1632">
        <v>5</v>
      </c>
      <c r="D1632" t="s">
        <v>2380</v>
      </c>
      <c r="E1632" t="s">
        <v>2380</v>
      </c>
      <c r="F1632" t="s">
        <v>2380</v>
      </c>
      <c r="G1632">
        <v>1</v>
      </c>
      <c r="H1632">
        <v>1</v>
      </c>
      <c r="I1632" t="s">
        <v>2380</v>
      </c>
      <c r="J1632" t="s">
        <v>2380</v>
      </c>
      <c r="K1632" t="str">
        <f t="shared" si="49"/>
        <v>Overweight</v>
      </c>
      <c r="L1632" t="str">
        <f t="shared" si="50"/>
        <v>Normal</v>
      </c>
      <c r="M1632" t="s">
        <v>10507</v>
      </c>
    </row>
    <row r="1633" spans="1:13" x14ac:dyDescent="0.25">
      <c r="A1633" t="s">
        <v>739</v>
      </c>
      <c r="B1633">
        <v>35.090000000000003</v>
      </c>
      <c r="C1633">
        <v>5.84</v>
      </c>
      <c r="D1633" t="s">
        <v>2380</v>
      </c>
      <c r="E1633" t="s">
        <v>2380</v>
      </c>
      <c r="F1633" t="s">
        <v>2380</v>
      </c>
      <c r="G1633" t="s">
        <v>2381</v>
      </c>
      <c r="H1633">
        <v>0</v>
      </c>
      <c r="I1633" t="s">
        <v>2380</v>
      </c>
      <c r="J1633" t="s">
        <v>2380</v>
      </c>
      <c r="K1633" t="str">
        <f t="shared" si="49"/>
        <v>Obesity</v>
      </c>
      <c r="L1633" t="str">
        <f t="shared" si="50"/>
        <v>Prediabetes</v>
      </c>
      <c r="M1633" t="s">
        <v>10508</v>
      </c>
    </row>
    <row r="1634" spans="1:13" x14ac:dyDescent="0.25">
      <c r="A1634" t="s">
        <v>738</v>
      </c>
      <c r="B1634">
        <v>34.42</v>
      </c>
      <c r="C1634">
        <v>5.21</v>
      </c>
      <c r="D1634" t="s">
        <v>2382</v>
      </c>
      <c r="E1634" t="s">
        <v>2380</v>
      </c>
      <c r="F1634" t="s">
        <v>2380</v>
      </c>
      <c r="G1634" t="s">
        <v>2381</v>
      </c>
      <c r="H1634">
        <v>0</v>
      </c>
      <c r="I1634" t="s">
        <v>2380</v>
      </c>
      <c r="J1634" t="s">
        <v>2380</v>
      </c>
      <c r="K1634" t="str">
        <f t="shared" si="49"/>
        <v>Obesity</v>
      </c>
      <c r="L1634" t="str">
        <f t="shared" si="50"/>
        <v>Normal</v>
      </c>
      <c r="M1634" t="s">
        <v>10507</v>
      </c>
    </row>
    <row r="1635" spans="1:13" x14ac:dyDescent="0.25">
      <c r="A1635" t="s">
        <v>737</v>
      </c>
      <c r="B1635">
        <v>29.4</v>
      </c>
      <c r="C1635">
        <v>4.26</v>
      </c>
      <c r="D1635" t="s">
        <v>2380</v>
      </c>
      <c r="E1635" t="s">
        <v>2380</v>
      </c>
      <c r="F1635" t="s">
        <v>2380</v>
      </c>
      <c r="G1635" t="s">
        <v>2381</v>
      </c>
      <c r="H1635">
        <v>0</v>
      </c>
      <c r="I1635" t="s">
        <v>2380</v>
      </c>
      <c r="J1635" t="s">
        <v>2380</v>
      </c>
      <c r="K1635" t="str">
        <f t="shared" si="49"/>
        <v>Overweight</v>
      </c>
      <c r="L1635" t="str">
        <f t="shared" si="50"/>
        <v>Normal</v>
      </c>
      <c r="M1635" t="s">
        <v>10507</v>
      </c>
    </row>
    <row r="1636" spans="1:13" x14ac:dyDescent="0.25">
      <c r="A1636" t="s">
        <v>736</v>
      </c>
      <c r="B1636">
        <v>21.31</v>
      </c>
      <c r="C1636">
        <v>4.17</v>
      </c>
      <c r="D1636" t="s">
        <v>2380</v>
      </c>
      <c r="E1636" t="s">
        <v>2380</v>
      </c>
      <c r="F1636" t="s">
        <v>2380</v>
      </c>
      <c r="G1636" t="s">
        <v>2381</v>
      </c>
      <c r="H1636">
        <v>0</v>
      </c>
      <c r="I1636" t="s">
        <v>2380</v>
      </c>
      <c r="J1636" t="s">
        <v>2380</v>
      </c>
      <c r="K1636" t="str">
        <f t="shared" si="49"/>
        <v>Healthy Weight</v>
      </c>
      <c r="L1636" t="str">
        <f t="shared" si="50"/>
        <v>Normal</v>
      </c>
      <c r="M1636" t="s">
        <v>10507</v>
      </c>
    </row>
    <row r="1637" spans="1:13" x14ac:dyDescent="0.25">
      <c r="A1637" t="s">
        <v>735</v>
      </c>
      <c r="B1637">
        <v>19.559999999999999</v>
      </c>
      <c r="C1637">
        <v>11.96</v>
      </c>
      <c r="D1637" t="s">
        <v>2380</v>
      </c>
      <c r="E1637" t="s">
        <v>2380</v>
      </c>
      <c r="F1637" t="s">
        <v>2380</v>
      </c>
      <c r="G1637" t="s">
        <v>2381</v>
      </c>
      <c r="H1637">
        <v>0</v>
      </c>
      <c r="I1637" t="s">
        <v>2380</v>
      </c>
      <c r="J1637" t="s">
        <v>2380</v>
      </c>
      <c r="K1637" t="str">
        <f t="shared" si="49"/>
        <v>Healthy Weight</v>
      </c>
      <c r="L1637" t="str">
        <f t="shared" si="50"/>
        <v>Diabetes</v>
      </c>
      <c r="M1637" t="s">
        <v>10506</v>
      </c>
    </row>
    <row r="1638" spans="1:13" x14ac:dyDescent="0.25">
      <c r="A1638" t="s">
        <v>734</v>
      </c>
      <c r="B1638">
        <v>37.335000000000001</v>
      </c>
      <c r="C1638">
        <v>6.26</v>
      </c>
      <c r="D1638" t="s">
        <v>2382</v>
      </c>
      <c r="E1638" t="s">
        <v>2380</v>
      </c>
      <c r="F1638" t="s">
        <v>2380</v>
      </c>
      <c r="G1638">
        <v>1</v>
      </c>
      <c r="H1638">
        <v>1</v>
      </c>
      <c r="I1638" t="s">
        <v>2380</v>
      </c>
      <c r="J1638" t="s">
        <v>2380</v>
      </c>
      <c r="K1638" t="str">
        <f t="shared" si="49"/>
        <v>Obesity</v>
      </c>
      <c r="L1638" t="str">
        <f t="shared" si="50"/>
        <v>Prediabetes</v>
      </c>
      <c r="M1638" t="s">
        <v>10508</v>
      </c>
    </row>
    <row r="1639" spans="1:13" x14ac:dyDescent="0.25">
      <c r="A1639" t="s">
        <v>733</v>
      </c>
      <c r="B1639">
        <v>19.53</v>
      </c>
      <c r="C1639">
        <v>11.68</v>
      </c>
      <c r="D1639" t="s">
        <v>2380</v>
      </c>
      <c r="E1639" t="s">
        <v>2380</v>
      </c>
      <c r="F1639" t="s">
        <v>2380</v>
      </c>
      <c r="G1639" t="s">
        <v>2381</v>
      </c>
      <c r="H1639">
        <v>0</v>
      </c>
      <c r="I1639" t="s">
        <v>2380</v>
      </c>
      <c r="J1639" t="s">
        <v>2380</v>
      </c>
      <c r="K1639" t="str">
        <f t="shared" si="49"/>
        <v>Healthy Weight</v>
      </c>
      <c r="L1639" t="str">
        <f t="shared" si="50"/>
        <v>Diabetes</v>
      </c>
      <c r="M1639" t="s">
        <v>10506</v>
      </c>
    </row>
    <row r="1640" spans="1:13" x14ac:dyDescent="0.25">
      <c r="A1640" t="s">
        <v>732</v>
      </c>
      <c r="B1640">
        <v>34.1</v>
      </c>
      <c r="C1640">
        <v>5.16</v>
      </c>
      <c r="D1640" t="s">
        <v>2380</v>
      </c>
      <c r="E1640" t="s">
        <v>2380</v>
      </c>
      <c r="F1640" t="s">
        <v>2380</v>
      </c>
      <c r="G1640" t="s">
        <v>2381</v>
      </c>
      <c r="H1640">
        <v>0</v>
      </c>
      <c r="I1640" t="s">
        <v>2380</v>
      </c>
      <c r="J1640" t="s">
        <v>2380</v>
      </c>
      <c r="K1640" t="str">
        <f t="shared" si="49"/>
        <v>Obesity</v>
      </c>
      <c r="L1640" t="str">
        <f t="shared" si="50"/>
        <v>Normal</v>
      </c>
      <c r="M1640" t="s">
        <v>10507</v>
      </c>
    </row>
    <row r="1641" spans="1:13" x14ac:dyDescent="0.25">
      <c r="A1641" t="s">
        <v>731</v>
      </c>
      <c r="B1641">
        <v>16.5</v>
      </c>
      <c r="C1641">
        <v>6.9</v>
      </c>
      <c r="D1641" t="s">
        <v>2382</v>
      </c>
      <c r="E1641" t="s">
        <v>2380</v>
      </c>
      <c r="F1641" t="s">
        <v>2380</v>
      </c>
      <c r="G1641">
        <v>2</v>
      </c>
      <c r="H1641">
        <v>2</v>
      </c>
      <c r="I1641" t="s">
        <v>2380</v>
      </c>
      <c r="J1641" t="s">
        <v>2380</v>
      </c>
      <c r="K1641" t="str">
        <f t="shared" si="49"/>
        <v>Underweight</v>
      </c>
      <c r="L1641" t="str">
        <f t="shared" si="50"/>
        <v>Diabetes</v>
      </c>
      <c r="M1641" t="s">
        <v>10506</v>
      </c>
    </row>
    <row r="1642" spans="1:13" x14ac:dyDescent="0.25">
      <c r="A1642" t="s">
        <v>730</v>
      </c>
      <c r="B1642">
        <v>30.69</v>
      </c>
      <c r="C1642">
        <v>4.83</v>
      </c>
      <c r="D1642" t="s">
        <v>2380</v>
      </c>
      <c r="E1642" t="s">
        <v>2380</v>
      </c>
      <c r="F1642" t="s">
        <v>2380</v>
      </c>
      <c r="G1642">
        <v>1</v>
      </c>
      <c r="H1642">
        <v>1</v>
      </c>
      <c r="I1642" t="s">
        <v>2380</v>
      </c>
      <c r="J1642" t="s">
        <v>2380</v>
      </c>
      <c r="K1642" t="str">
        <f t="shared" si="49"/>
        <v>Obesity</v>
      </c>
      <c r="L1642" t="str">
        <f t="shared" si="50"/>
        <v>Normal</v>
      </c>
      <c r="M1642" t="s">
        <v>10507</v>
      </c>
    </row>
    <row r="1643" spans="1:13" x14ac:dyDescent="0.25">
      <c r="A1643" t="s">
        <v>729</v>
      </c>
      <c r="B1643">
        <v>28.93</v>
      </c>
      <c r="C1643">
        <v>4.87</v>
      </c>
      <c r="D1643" t="s">
        <v>2380</v>
      </c>
      <c r="E1643" t="s">
        <v>2380</v>
      </c>
      <c r="F1643" t="s">
        <v>2380</v>
      </c>
      <c r="G1643">
        <v>1</v>
      </c>
      <c r="H1643">
        <v>1</v>
      </c>
      <c r="I1643" t="s">
        <v>2380</v>
      </c>
      <c r="J1643" t="s">
        <v>2380</v>
      </c>
      <c r="K1643" t="str">
        <f t="shared" si="49"/>
        <v>Overweight</v>
      </c>
      <c r="L1643" t="str">
        <f t="shared" si="50"/>
        <v>Normal</v>
      </c>
      <c r="M1643" t="s">
        <v>10507</v>
      </c>
    </row>
    <row r="1644" spans="1:13" x14ac:dyDescent="0.25">
      <c r="A1644" t="s">
        <v>728</v>
      </c>
      <c r="B1644">
        <v>38.9</v>
      </c>
      <c r="C1644">
        <v>4.28</v>
      </c>
      <c r="D1644" t="s">
        <v>2380</v>
      </c>
      <c r="E1644" t="s">
        <v>2380</v>
      </c>
      <c r="F1644" t="s">
        <v>2380</v>
      </c>
      <c r="G1644" t="s">
        <v>2381</v>
      </c>
      <c r="H1644">
        <v>0</v>
      </c>
      <c r="I1644" t="s">
        <v>2380</v>
      </c>
      <c r="J1644" t="s">
        <v>2380</v>
      </c>
      <c r="K1644" t="str">
        <f t="shared" si="49"/>
        <v>Obesity</v>
      </c>
      <c r="L1644" t="str">
        <f t="shared" si="50"/>
        <v>Normal</v>
      </c>
      <c r="M1644" t="s">
        <v>10507</v>
      </c>
    </row>
    <row r="1645" spans="1:13" x14ac:dyDescent="0.25">
      <c r="A1645" t="s">
        <v>727</v>
      </c>
      <c r="B1645">
        <v>26.9</v>
      </c>
      <c r="C1645">
        <v>4.07</v>
      </c>
      <c r="D1645" t="s">
        <v>2380</v>
      </c>
      <c r="E1645" t="s">
        <v>2380</v>
      </c>
      <c r="F1645" t="s">
        <v>2380</v>
      </c>
      <c r="G1645" t="s">
        <v>2381</v>
      </c>
      <c r="H1645">
        <v>0</v>
      </c>
      <c r="I1645" t="s">
        <v>2380</v>
      </c>
      <c r="J1645" t="s">
        <v>2380</v>
      </c>
      <c r="K1645" t="str">
        <f t="shared" si="49"/>
        <v>Overweight</v>
      </c>
      <c r="L1645" t="str">
        <f t="shared" si="50"/>
        <v>Normal</v>
      </c>
      <c r="M1645" t="s">
        <v>10507</v>
      </c>
    </row>
    <row r="1646" spans="1:13" x14ac:dyDescent="0.25">
      <c r="A1646" t="s">
        <v>726</v>
      </c>
      <c r="B1646">
        <v>24.86</v>
      </c>
      <c r="C1646">
        <v>6.23</v>
      </c>
      <c r="D1646" t="s">
        <v>2380</v>
      </c>
      <c r="E1646" t="s">
        <v>2380</v>
      </c>
      <c r="F1646" t="s">
        <v>2380</v>
      </c>
      <c r="G1646" t="s">
        <v>2381</v>
      </c>
      <c r="H1646">
        <v>0</v>
      </c>
      <c r="I1646" t="s">
        <v>2380</v>
      </c>
      <c r="J1646" t="s">
        <v>2380</v>
      </c>
      <c r="K1646" t="str">
        <f t="shared" si="49"/>
        <v>Healthy Weight</v>
      </c>
      <c r="L1646" t="str">
        <f t="shared" si="50"/>
        <v>Prediabetes</v>
      </c>
      <c r="M1646" t="s">
        <v>10508</v>
      </c>
    </row>
    <row r="1647" spans="1:13" x14ac:dyDescent="0.25">
      <c r="A1647" t="s">
        <v>725</v>
      </c>
      <c r="B1647">
        <v>39.14</v>
      </c>
      <c r="C1647">
        <v>6.24</v>
      </c>
      <c r="D1647" t="s">
        <v>2380</v>
      </c>
      <c r="E1647" t="s">
        <v>2382</v>
      </c>
      <c r="F1647" t="s">
        <v>2380</v>
      </c>
      <c r="G1647">
        <v>1</v>
      </c>
      <c r="H1647">
        <v>1</v>
      </c>
      <c r="I1647" t="s">
        <v>2380</v>
      </c>
      <c r="J1647" t="s">
        <v>2380</v>
      </c>
      <c r="K1647" t="str">
        <f t="shared" si="49"/>
        <v>Obesity</v>
      </c>
      <c r="L1647" t="str">
        <f t="shared" si="50"/>
        <v>Prediabetes</v>
      </c>
      <c r="M1647" t="s">
        <v>10508</v>
      </c>
    </row>
    <row r="1648" spans="1:13" x14ac:dyDescent="0.25">
      <c r="A1648" t="s">
        <v>724</v>
      </c>
      <c r="B1648">
        <v>39.799999999999997</v>
      </c>
      <c r="C1648">
        <v>6.17</v>
      </c>
      <c r="D1648" t="s">
        <v>2380</v>
      </c>
      <c r="E1648" t="s">
        <v>2380</v>
      </c>
      <c r="F1648" t="s">
        <v>2383</v>
      </c>
      <c r="G1648">
        <v>1</v>
      </c>
      <c r="H1648">
        <v>1</v>
      </c>
      <c r="I1648" t="s">
        <v>2380</v>
      </c>
      <c r="J1648" t="s">
        <v>2380</v>
      </c>
      <c r="K1648" t="str">
        <f t="shared" si="49"/>
        <v>Obesity</v>
      </c>
      <c r="L1648" t="str">
        <f t="shared" si="50"/>
        <v>Prediabetes</v>
      </c>
      <c r="M1648" t="s">
        <v>10508</v>
      </c>
    </row>
    <row r="1649" spans="1:13" x14ac:dyDescent="0.25">
      <c r="A1649" t="s">
        <v>723</v>
      </c>
      <c r="B1649">
        <v>34.32</v>
      </c>
      <c r="C1649">
        <v>5.16</v>
      </c>
      <c r="D1649" t="s">
        <v>2380</v>
      </c>
      <c r="E1649" t="s">
        <v>2380</v>
      </c>
      <c r="F1649" t="s">
        <v>2380</v>
      </c>
      <c r="G1649">
        <v>1</v>
      </c>
      <c r="H1649">
        <v>1</v>
      </c>
      <c r="I1649" t="s">
        <v>2380</v>
      </c>
      <c r="J1649" t="s">
        <v>2380</v>
      </c>
      <c r="K1649" t="str">
        <f t="shared" si="49"/>
        <v>Obesity</v>
      </c>
      <c r="L1649" t="str">
        <f t="shared" si="50"/>
        <v>Normal</v>
      </c>
      <c r="M1649" t="s">
        <v>10507</v>
      </c>
    </row>
    <row r="1650" spans="1:13" x14ac:dyDescent="0.25">
      <c r="A1650" t="s">
        <v>722</v>
      </c>
      <c r="B1650">
        <v>32.51</v>
      </c>
      <c r="C1650">
        <v>4.3</v>
      </c>
      <c r="D1650" t="s">
        <v>2380</v>
      </c>
      <c r="E1650" t="s">
        <v>2380</v>
      </c>
      <c r="F1650" t="s">
        <v>2380</v>
      </c>
      <c r="G1650" t="s">
        <v>2381</v>
      </c>
      <c r="H1650">
        <v>0</v>
      </c>
      <c r="I1650" t="s">
        <v>2380</v>
      </c>
      <c r="J1650" t="s">
        <v>2380</v>
      </c>
      <c r="K1650" t="str">
        <f t="shared" si="49"/>
        <v>Obesity</v>
      </c>
      <c r="L1650" t="str">
        <f t="shared" si="50"/>
        <v>Normal</v>
      </c>
      <c r="M1650" t="s">
        <v>10507</v>
      </c>
    </row>
    <row r="1651" spans="1:13" x14ac:dyDescent="0.25">
      <c r="A1651" t="s">
        <v>721</v>
      </c>
      <c r="B1651">
        <v>30.71</v>
      </c>
      <c r="C1651">
        <v>6.14</v>
      </c>
      <c r="D1651" t="s">
        <v>2380</v>
      </c>
      <c r="E1651" t="s">
        <v>2380</v>
      </c>
      <c r="F1651" t="s">
        <v>2383</v>
      </c>
      <c r="G1651">
        <v>1</v>
      </c>
      <c r="H1651">
        <v>1</v>
      </c>
      <c r="I1651" t="s">
        <v>2380</v>
      </c>
      <c r="J1651" t="s">
        <v>2380</v>
      </c>
      <c r="K1651" t="str">
        <f t="shared" si="49"/>
        <v>Obesity</v>
      </c>
      <c r="L1651" t="str">
        <f t="shared" si="50"/>
        <v>Prediabetes</v>
      </c>
      <c r="M1651" t="s">
        <v>10508</v>
      </c>
    </row>
    <row r="1652" spans="1:13" x14ac:dyDescent="0.25">
      <c r="A1652" t="s">
        <v>720</v>
      </c>
      <c r="B1652">
        <v>28.9</v>
      </c>
      <c r="C1652">
        <v>5.36</v>
      </c>
      <c r="D1652" t="s">
        <v>2380</v>
      </c>
      <c r="E1652" t="s">
        <v>2380</v>
      </c>
      <c r="F1652" t="s">
        <v>2380</v>
      </c>
      <c r="G1652">
        <v>1</v>
      </c>
      <c r="H1652">
        <v>1</v>
      </c>
      <c r="I1652" t="s">
        <v>2380</v>
      </c>
      <c r="J1652" t="s">
        <v>2380</v>
      </c>
      <c r="K1652" t="str">
        <f t="shared" si="49"/>
        <v>Overweight</v>
      </c>
      <c r="L1652" t="str">
        <f t="shared" si="50"/>
        <v>Normal</v>
      </c>
      <c r="M1652" t="s">
        <v>10507</v>
      </c>
    </row>
    <row r="1653" spans="1:13" x14ac:dyDescent="0.25">
      <c r="A1653" t="s">
        <v>719</v>
      </c>
      <c r="B1653">
        <v>36.19</v>
      </c>
      <c r="C1653">
        <v>4.3</v>
      </c>
      <c r="D1653" t="s">
        <v>2380</v>
      </c>
      <c r="E1653" t="s">
        <v>2380</v>
      </c>
      <c r="F1653" t="s">
        <v>2380</v>
      </c>
      <c r="G1653" t="s">
        <v>2381</v>
      </c>
      <c r="H1653">
        <v>0</v>
      </c>
      <c r="I1653" t="s">
        <v>2380</v>
      </c>
      <c r="J1653" t="s">
        <v>2380</v>
      </c>
      <c r="K1653" t="str">
        <f t="shared" si="49"/>
        <v>Obesity</v>
      </c>
      <c r="L1653" t="str">
        <f t="shared" si="50"/>
        <v>Normal</v>
      </c>
      <c r="M1653" t="s">
        <v>10507</v>
      </c>
    </row>
    <row r="1654" spans="1:13" x14ac:dyDescent="0.25">
      <c r="A1654" t="s">
        <v>718</v>
      </c>
      <c r="B1654">
        <v>29.6</v>
      </c>
      <c r="C1654">
        <v>4.09</v>
      </c>
      <c r="D1654" t="s">
        <v>2380</v>
      </c>
      <c r="E1654" t="s">
        <v>2380</v>
      </c>
      <c r="F1654" t="s">
        <v>2380</v>
      </c>
      <c r="G1654" t="s">
        <v>2381</v>
      </c>
      <c r="H1654">
        <v>0</v>
      </c>
      <c r="I1654" t="s">
        <v>2380</v>
      </c>
      <c r="J1654" t="s">
        <v>2380</v>
      </c>
      <c r="K1654" t="str">
        <f t="shared" si="49"/>
        <v>Overweight</v>
      </c>
      <c r="L1654" t="str">
        <f t="shared" si="50"/>
        <v>Normal</v>
      </c>
      <c r="M1654" t="s">
        <v>10507</v>
      </c>
    </row>
    <row r="1655" spans="1:13" x14ac:dyDescent="0.25">
      <c r="A1655" t="s">
        <v>717</v>
      </c>
      <c r="B1655">
        <v>30.95</v>
      </c>
      <c r="C1655">
        <v>6.27</v>
      </c>
      <c r="D1655" t="s">
        <v>2380</v>
      </c>
      <c r="E1655" t="s">
        <v>2380</v>
      </c>
      <c r="F1655" t="s">
        <v>2383</v>
      </c>
      <c r="G1655">
        <v>1</v>
      </c>
      <c r="H1655">
        <v>1</v>
      </c>
      <c r="I1655" t="s">
        <v>2380</v>
      </c>
      <c r="J1655" t="s">
        <v>2380</v>
      </c>
      <c r="K1655" t="str">
        <f t="shared" si="49"/>
        <v>Obesity</v>
      </c>
      <c r="L1655" t="str">
        <f t="shared" si="50"/>
        <v>Prediabetes</v>
      </c>
      <c r="M1655" t="s">
        <v>10508</v>
      </c>
    </row>
    <row r="1656" spans="1:13" x14ac:dyDescent="0.25">
      <c r="A1656" t="s">
        <v>716</v>
      </c>
      <c r="B1656">
        <v>19.95</v>
      </c>
      <c r="C1656">
        <v>5.39</v>
      </c>
      <c r="D1656" t="s">
        <v>2380</v>
      </c>
      <c r="E1656" t="s">
        <v>2380</v>
      </c>
      <c r="F1656" t="s">
        <v>2380</v>
      </c>
      <c r="G1656">
        <v>1</v>
      </c>
      <c r="H1656">
        <v>1</v>
      </c>
      <c r="I1656" t="s">
        <v>2380</v>
      </c>
      <c r="J1656" t="s">
        <v>2380</v>
      </c>
      <c r="K1656" t="str">
        <f t="shared" si="49"/>
        <v>Healthy Weight</v>
      </c>
      <c r="L1656" t="str">
        <f t="shared" si="50"/>
        <v>Normal</v>
      </c>
      <c r="M1656" t="s">
        <v>10507</v>
      </c>
    </row>
    <row r="1657" spans="1:13" x14ac:dyDescent="0.25">
      <c r="A1657" t="s">
        <v>715</v>
      </c>
      <c r="B1657">
        <v>23.65</v>
      </c>
      <c r="C1657">
        <v>5.75</v>
      </c>
      <c r="D1657" t="s">
        <v>2382</v>
      </c>
      <c r="E1657" t="s">
        <v>2380</v>
      </c>
      <c r="F1657" t="s">
        <v>2380</v>
      </c>
      <c r="G1657" t="s">
        <v>2381</v>
      </c>
      <c r="H1657">
        <v>0</v>
      </c>
      <c r="I1657" t="s">
        <v>2380</v>
      </c>
      <c r="J1657" t="s">
        <v>2380</v>
      </c>
      <c r="K1657" t="str">
        <f t="shared" si="49"/>
        <v>Healthy Weight</v>
      </c>
      <c r="L1657" t="str">
        <f t="shared" si="50"/>
        <v>Prediabetes</v>
      </c>
      <c r="M1657" t="s">
        <v>10508</v>
      </c>
    </row>
    <row r="1658" spans="1:13" x14ac:dyDescent="0.25">
      <c r="A1658" t="s">
        <v>714</v>
      </c>
      <c r="B1658">
        <v>43.34</v>
      </c>
      <c r="C1658">
        <v>4.91</v>
      </c>
      <c r="D1658" t="s">
        <v>2380</v>
      </c>
      <c r="E1658" t="s">
        <v>2380</v>
      </c>
      <c r="F1658" t="s">
        <v>2380</v>
      </c>
      <c r="G1658">
        <v>1</v>
      </c>
      <c r="H1658">
        <v>1</v>
      </c>
      <c r="I1658" t="s">
        <v>2380</v>
      </c>
      <c r="J1658" t="s">
        <v>2380</v>
      </c>
      <c r="K1658" t="str">
        <f t="shared" si="49"/>
        <v>Obesity</v>
      </c>
      <c r="L1658" t="str">
        <f t="shared" si="50"/>
        <v>Normal</v>
      </c>
      <c r="M1658" t="s">
        <v>10507</v>
      </c>
    </row>
    <row r="1659" spans="1:13" x14ac:dyDescent="0.25">
      <c r="A1659" t="s">
        <v>713</v>
      </c>
      <c r="B1659">
        <v>31.98</v>
      </c>
      <c r="C1659">
        <v>4.46</v>
      </c>
      <c r="D1659" t="s">
        <v>2382</v>
      </c>
      <c r="E1659" t="s">
        <v>2380</v>
      </c>
      <c r="F1659" t="s">
        <v>2380</v>
      </c>
      <c r="G1659">
        <v>1</v>
      </c>
      <c r="H1659">
        <v>1</v>
      </c>
      <c r="I1659" t="s">
        <v>2380</v>
      </c>
      <c r="J1659" t="s">
        <v>2380</v>
      </c>
      <c r="K1659" t="str">
        <f t="shared" si="49"/>
        <v>Obesity</v>
      </c>
      <c r="L1659" t="str">
        <f t="shared" si="50"/>
        <v>Normal</v>
      </c>
      <c r="M1659" t="s">
        <v>10507</v>
      </c>
    </row>
    <row r="1660" spans="1:13" x14ac:dyDescent="0.25">
      <c r="A1660" t="s">
        <v>712</v>
      </c>
      <c r="B1660">
        <v>35.86</v>
      </c>
      <c r="C1660">
        <v>6.22</v>
      </c>
      <c r="D1660" t="s">
        <v>2380</v>
      </c>
      <c r="E1660" t="s">
        <v>2380</v>
      </c>
      <c r="F1660" t="s">
        <v>2380</v>
      </c>
      <c r="G1660">
        <v>1</v>
      </c>
      <c r="H1660">
        <v>1</v>
      </c>
      <c r="I1660" t="s">
        <v>2380</v>
      </c>
      <c r="J1660" t="s">
        <v>2380</v>
      </c>
      <c r="K1660" t="str">
        <f t="shared" si="49"/>
        <v>Obesity</v>
      </c>
      <c r="L1660" t="str">
        <f t="shared" si="50"/>
        <v>Prediabetes</v>
      </c>
      <c r="M1660" t="s">
        <v>10508</v>
      </c>
    </row>
    <row r="1661" spans="1:13" x14ac:dyDescent="0.25">
      <c r="A1661" t="s">
        <v>711</v>
      </c>
      <c r="B1661">
        <v>15.2</v>
      </c>
      <c r="C1661">
        <v>8.82</v>
      </c>
      <c r="D1661" t="s">
        <v>2380</v>
      </c>
      <c r="E1661" t="s">
        <v>2380</v>
      </c>
      <c r="F1661" t="s">
        <v>2380</v>
      </c>
      <c r="G1661" t="s">
        <v>2381</v>
      </c>
      <c r="H1661">
        <v>0</v>
      </c>
      <c r="I1661" t="s">
        <v>2380</v>
      </c>
      <c r="J1661" t="s">
        <v>2380</v>
      </c>
      <c r="K1661" t="str">
        <f t="shared" si="49"/>
        <v>Underweight</v>
      </c>
      <c r="L1661" t="str">
        <f t="shared" si="50"/>
        <v>Diabetes</v>
      </c>
      <c r="M1661" t="s">
        <v>10506</v>
      </c>
    </row>
    <row r="1662" spans="1:13" x14ac:dyDescent="0.25">
      <c r="A1662" t="s">
        <v>710</v>
      </c>
      <c r="B1662">
        <v>37.200000000000003</v>
      </c>
      <c r="C1662">
        <v>10.14</v>
      </c>
      <c r="D1662" t="s">
        <v>2380</v>
      </c>
      <c r="E1662" t="s">
        <v>2380</v>
      </c>
      <c r="F1662" t="s">
        <v>2380</v>
      </c>
      <c r="G1662" t="s">
        <v>2381</v>
      </c>
      <c r="H1662">
        <v>0</v>
      </c>
      <c r="I1662" t="s">
        <v>2380</v>
      </c>
      <c r="J1662" t="s">
        <v>2380</v>
      </c>
      <c r="K1662" t="str">
        <f t="shared" si="49"/>
        <v>Obesity</v>
      </c>
      <c r="L1662" t="str">
        <f t="shared" si="50"/>
        <v>Diabetes</v>
      </c>
      <c r="M1662" t="s">
        <v>10506</v>
      </c>
    </row>
    <row r="1663" spans="1:13" x14ac:dyDescent="0.25">
      <c r="A1663" t="s">
        <v>709</v>
      </c>
      <c r="B1663">
        <v>17.91</v>
      </c>
      <c r="C1663">
        <v>4.66</v>
      </c>
      <c r="D1663" t="s">
        <v>2380</v>
      </c>
      <c r="E1663" t="s">
        <v>2380</v>
      </c>
      <c r="F1663" t="s">
        <v>2380</v>
      </c>
      <c r="G1663">
        <v>2</v>
      </c>
      <c r="H1663">
        <v>2</v>
      </c>
      <c r="I1663" t="s">
        <v>2380</v>
      </c>
      <c r="J1663" t="s">
        <v>2380</v>
      </c>
      <c r="K1663" t="str">
        <f t="shared" si="49"/>
        <v>Underweight</v>
      </c>
      <c r="L1663" t="str">
        <f t="shared" si="50"/>
        <v>Normal</v>
      </c>
      <c r="M1663" t="s">
        <v>10507</v>
      </c>
    </row>
    <row r="1664" spans="1:13" x14ac:dyDescent="0.25">
      <c r="A1664" t="s">
        <v>708</v>
      </c>
      <c r="B1664">
        <v>20.76</v>
      </c>
      <c r="C1664">
        <v>6.26</v>
      </c>
      <c r="D1664" t="s">
        <v>2380</v>
      </c>
      <c r="E1664" t="s">
        <v>2380</v>
      </c>
      <c r="F1664" t="s">
        <v>2380</v>
      </c>
      <c r="G1664" t="s">
        <v>2381</v>
      </c>
      <c r="H1664">
        <v>0</v>
      </c>
      <c r="I1664" t="s">
        <v>2380</v>
      </c>
      <c r="J1664" t="s">
        <v>2380</v>
      </c>
      <c r="K1664" t="str">
        <f t="shared" si="49"/>
        <v>Healthy Weight</v>
      </c>
      <c r="L1664" t="str">
        <f t="shared" si="50"/>
        <v>Prediabetes</v>
      </c>
      <c r="M1664" t="s">
        <v>10508</v>
      </c>
    </row>
    <row r="1665" spans="1:13" x14ac:dyDescent="0.25">
      <c r="A1665" t="s">
        <v>707</v>
      </c>
      <c r="B1665">
        <v>38.99</v>
      </c>
      <c r="C1665">
        <v>5.21</v>
      </c>
      <c r="D1665" t="s">
        <v>2380</v>
      </c>
      <c r="E1665" t="s">
        <v>2382</v>
      </c>
      <c r="F1665" t="s">
        <v>2380</v>
      </c>
      <c r="G1665">
        <v>1</v>
      </c>
      <c r="H1665">
        <v>1</v>
      </c>
      <c r="I1665" t="s">
        <v>2380</v>
      </c>
      <c r="J1665" t="s">
        <v>2380</v>
      </c>
      <c r="K1665" t="str">
        <f t="shared" si="49"/>
        <v>Obesity</v>
      </c>
      <c r="L1665" t="str">
        <f t="shared" si="50"/>
        <v>Normal</v>
      </c>
      <c r="M1665" t="s">
        <v>10507</v>
      </c>
    </row>
    <row r="1666" spans="1:13" x14ac:dyDescent="0.25">
      <c r="A1666" t="s">
        <v>706</v>
      </c>
      <c r="B1666">
        <v>42.655000000000001</v>
      </c>
      <c r="C1666">
        <v>5.94</v>
      </c>
      <c r="D1666" t="s">
        <v>2382</v>
      </c>
      <c r="E1666" t="s">
        <v>2380</v>
      </c>
      <c r="F1666" t="s">
        <v>2383</v>
      </c>
      <c r="G1666">
        <v>1</v>
      </c>
      <c r="H1666">
        <v>1</v>
      </c>
      <c r="I1666" t="s">
        <v>2380</v>
      </c>
      <c r="J1666" t="s">
        <v>2380</v>
      </c>
      <c r="K1666" t="str">
        <f t="shared" si="49"/>
        <v>Obesity</v>
      </c>
      <c r="L1666" t="str">
        <f t="shared" si="50"/>
        <v>Prediabetes</v>
      </c>
      <c r="M1666" t="s">
        <v>10508</v>
      </c>
    </row>
    <row r="1667" spans="1:13" x14ac:dyDescent="0.25">
      <c r="A1667" t="s">
        <v>705</v>
      </c>
      <c r="B1667">
        <v>30.57</v>
      </c>
      <c r="C1667">
        <v>5.34</v>
      </c>
      <c r="D1667" t="s">
        <v>2380</v>
      </c>
      <c r="E1667" t="s">
        <v>2380</v>
      </c>
      <c r="F1667" t="s">
        <v>2383</v>
      </c>
      <c r="G1667">
        <v>1</v>
      </c>
      <c r="H1667">
        <v>1</v>
      </c>
      <c r="I1667" t="s">
        <v>2380</v>
      </c>
      <c r="J1667" t="s">
        <v>2380</v>
      </c>
      <c r="K1667" t="str">
        <f t="shared" ref="K1667:K1730" si="51">IF(B1667&lt;18.5, "Underweight", IF(B1667&lt;=24.9, "Healthy Weight", IF(B1667&lt;=29.9, "Overweight", "Obesity")))</f>
        <v>Obesity</v>
      </c>
      <c r="L1667" t="str">
        <f t="shared" ref="L1667:L1730" si="52">IF(C1667 &lt; 5.7, "Normal", IF(C1667 &lt; 6.4, "Prediabetes", "Diabetes"))</f>
        <v>Normal</v>
      </c>
      <c r="M1667" t="s">
        <v>10507</v>
      </c>
    </row>
    <row r="1668" spans="1:13" x14ac:dyDescent="0.25">
      <c r="A1668" t="s">
        <v>704</v>
      </c>
      <c r="B1668">
        <v>17.7</v>
      </c>
      <c r="C1668">
        <v>6.38</v>
      </c>
      <c r="D1668" t="s">
        <v>2380</v>
      </c>
      <c r="E1668" t="s">
        <v>2380</v>
      </c>
      <c r="F1668" t="s">
        <v>2380</v>
      </c>
      <c r="G1668">
        <v>2</v>
      </c>
      <c r="H1668">
        <v>2</v>
      </c>
      <c r="I1668" t="s">
        <v>2380</v>
      </c>
      <c r="J1668" t="s">
        <v>2380</v>
      </c>
      <c r="K1668" t="str">
        <f t="shared" si="51"/>
        <v>Underweight</v>
      </c>
      <c r="L1668" t="str">
        <f t="shared" si="52"/>
        <v>Prediabetes</v>
      </c>
      <c r="M1668" t="s">
        <v>10508</v>
      </c>
    </row>
    <row r="1669" spans="1:13" x14ac:dyDescent="0.25">
      <c r="A1669" t="s">
        <v>703</v>
      </c>
      <c r="B1669">
        <v>34.770000000000003</v>
      </c>
      <c r="C1669">
        <v>4.47</v>
      </c>
      <c r="D1669" t="s">
        <v>2380</v>
      </c>
      <c r="E1669" t="s">
        <v>2380</v>
      </c>
      <c r="F1669" t="s">
        <v>2380</v>
      </c>
      <c r="G1669">
        <v>1</v>
      </c>
      <c r="H1669">
        <v>1</v>
      </c>
      <c r="I1669" t="s">
        <v>2380</v>
      </c>
      <c r="J1669" t="s">
        <v>2380</v>
      </c>
      <c r="K1669" t="str">
        <f t="shared" si="51"/>
        <v>Obesity</v>
      </c>
      <c r="L1669" t="str">
        <f t="shared" si="52"/>
        <v>Normal</v>
      </c>
      <c r="M1669" t="s">
        <v>10507</v>
      </c>
    </row>
    <row r="1670" spans="1:13" x14ac:dyDescent="0.25">
      <c r="A1670" t="s">
        <v>702</v>
      </c>
      <c r="B1670">
        <v>16.88</v>
      </c>
      <c r="C1670">
        <v>9.9600000000000009</v>
      </c>
      <c r="D1670" t="s">
        <v>2380</v>
      </c>
      <c r="E1670" t="s">
        <v>2380</v>
      </c>
      <c r="F1670" t="s">
        <v>2380</v>
      </c>
      <c r="G1670" t="s">
        <v>2381</v>
      </c>
      <c r="H1670">
        <v>0</v>
      </c>
      <c r="I1670" t="s">
        <v>2380</v>
      </c>
      <c r="J1670" t="s">
        <v>2380</v>
      </c>
      <c r="K1670" t="str">
        <f t="shared" si="51"/>
        <v>Underweight</v>
      </c>
      <c r="L1670" t="str">
        <f t="shared" si="52"/>
        <v>Diabetes</v>
      </c>
      <c r="M1670" t="s">
        <v>10506</v>
      </c>
    </row>
    <row r="1671" spans="1:13" x14ac:dyDescent="0.25">
      <c r="A1671" t="s">
        <v>701</v>
      </c>
      <c r="B1671">
        <v>40.26</v>
      </c>
      <c r="C1671">
        <v>9.92</v>
      </c>
      <c r="D1671" t="s">
        <v>2382</v>
      </c>
      <c r="E1671" t="s">
        <v>2380</v>
      </c>
      <c r="F1671" t="s">
        <v>2380</v>
      </c>
      <c r="G1671" t="s">
        <v>2381</v>
      </c>
      <c r="H1671">
        <v>0</v>
      </c>
      <c r="I1671" t="s">
        <v>2380</v>
      </c>
      <c r="J1671" t="s">
        <v>2380</v>
      </c>
      <c r="K1671" t="str">
        <f t="shared" si="51"/>
        <v>Obesity</v>
      </c>
      <c r="L1671" t="str">
        <f t="shared" si="52"/>
        <v>Diabetes</v>
      </c>
      <c r="M1671" t="s">
        <v>10506</v>
      </c>
    </row>
    <row r="1672" spans="1:13" x14ac:dyDescent="0.25">
      <c r="A1672" t="s">
        <v>700</v>
      </c>
      <c r="B1672">
        <v>25.6</v>
      </c>
      <c r="C1672">
        <v>6.03</v>
      </c>
      <c r="D1672" t="s">
        <v>2380</v>
      </c>
      <c r="E1672" t="s">
        <v>2380</v>
      </c>
      <c r="F1672" t="s">
        <v>2383</v>
      </c>
      <c r="G1672">
        <v>1</v>
      </c>
      <c r="H1672">
        <v>1</v>
      </c>
      <c r="I1672" t="s">
        <v>2380</v>
      </c>
      <c r="J1672" t="s">
        <v>2380</v>
      </c>
      <c r="K1672" t="str">
        <f t="shared" si="51"/>
        <v>Overweight</v>
      </c>
      <c r="L1672" t="str">
        <f t="shared" si="52"/>
        <v>Prediabetes</v>
      </c>
      <c r="M1672" t="s">
        <v>10508</v>
      </c>
    </row>
    <row r="1673" spans="1:13" x14ac:dyDescent="0.25">
      <c r="A1673" t="s">
        <v>699</v>
      </c>
      <c r="B1673">
        <v>33.549999999999997</v>
      </c>
      <c r="C1673">
        <v>10.9</v>
      </c>
      <c r="D1673" t="s">
        <v>2382</v>
      </c>
      <c r="E1673" t="s">
        <v>2380</v>
      </c>
      <c r="F1673" t="s">
        <v>2380</v>
      </c>
      <c r="G1673" t="s">
        <v>2381</v>
      </c>
      <c r="H1673">
        <v>0</v>
      </c>
      <c r="I1673" t="s">
        <v>2380</v>
      </c>
      <c r="J1673" t="s">
        <v>2380</v>
      </c>
      <c r="K1673" t="str">
        <f t="shared" si="51"/>
        <v>Obesity</v>
      </c>
      <c r="L1673" t="str">
        <f t="shared" si="52"/>
        <v>Diabetes</v>
      </c>
      <c r="M1673" t="s">
        <v>10506</v>
      </c>
    </row>
    <row r="1674" spans="1:13" x14ac:dyDescent="0.25">
      <c r="A1674" t="s">
        <v>698</v>
      </c>
      <c r="B1674">
        <v>16.690000000000001</v>
      </c>
      <c r="C1674">
        <v>10.66</v>
      </c>
      <c r="D1674" t="s">
        <v>2380</v>
      </c>
      <c r="E1674" t="s">
        <v>2380</v>
      </c>
      <c r="F1674" t="s">
        <v>2380</v>
      </c>
      <c r="G1674" t="s">
        <v>2381</v>
      </c>
      <c r="H1674">
        <v>0</v>
      </c>
      <c r="I1674" t="s">
        <v>2380</v>
      </c>
      <c r="J1674" t="s">
        <v>2380</v>
      </c>
      <c r="K1674" t="str">
        <f t="shared" si="51"/>
        <v>Underweight</v>
      </c>
      <c r="L1674" t="str">
        <f t="shared" si="52"/>
        <v>Diabetes</v>
      </c>
      <c r="M1674" t="s">
        <v>10506</v>
      </c>
    </row>
    <row r="1675" spans="1:13" x14ac:dyDescent="0.25">
      <c r="A1675" t="s">
        <v>697</v>
      </c>
      <c r="B1675">
        <v>19.95</v>
      </c>
      <c r="C1675">
        <v>4.05</v>
      </c>
      <c r="D1675" t="s">
        <v>2380</v>
      </c>
      <c r="E1675" t="s">
        <v>2380</v>
      </c>
      <c r="F1675" t="s">
        <v>2380</v>
      </c>
      <c r="G1675">
        <v>1</v>
      </c>
      <c r="H1675">
        <v>1</v>
      </c>
      <c r="I1675" t="s">
        <v>2380</v>
      </c>
      <c r="J1675" t="s">
        <v>2380</v>
      </c>
      <c r="K1675" t="str">
        <f t="shared" si="51"/>
        <v>Healthy Weight</v>
      </c>
      <c r="L1675" t="str">
        <f t="shared" si="52"/>
        <v>Normal</v>
      </c>
      <c r="M1675" t="s">
        <v>10507</v>
      </c>
    </row>
    <row r="1676" spans="1:13" x14ac:dyDescent="0.25">
      <c r="A1676" t="s">
        <v>696</v>
      </c>
      <c r="B1676">
        <v>17.55</v>
      </c>
      <c r="C1676">
        <v>4.2300000000000004</v>
      </c>
      <c r="D1676" t="s">
        <v>2380</v>
      </c>
      <c r="E1676" t="s">
        <v>2380</v>
      </c>
      <c r="F1676" t="s">
        <v>2380</v>
      </c>
      <c r="G1676">
        <v>2</v>
      </c>
      <c r="H1676">
        <v>2</v>
      </c>
      <c r="I1676" t="s">
        <v>2380</v>
      </c>
      <c r="J1676" t="s">
        <v>2380</v>
      </c>
      <c r="K1676" t="str">
        <f t="shared" si="51"/>
        <v>Underweight</v>
      </c>
      <c r="L1676" t="str">
        <f t="shared" si="52"/>
        <v>Normal</v>
      </c>
      <c r="M1676" t="s">
        <v>10507</v>
      </c>
    </row>
    <row r="1677" spans="1:13" x14ac:dyDescent="0.25">
      <c r="A1677" t="s">
        <v>695</v>
      </c>
      <c r="B1677">
        <v>22.01</v>
      </c>
      <c r="C1677">
        <v>5.01</v>
      </c>
      <c r="D1677" t="s">
        <v>2380</v>
      </c>
      <c r="E1677" t="s">
        <v>2380</v>
      </c>
      <c r="F1677" t="s">
        <v>2380</v>
      </c>
      <c r="G1677">
        <v>1</v>
      </c>
      <c r="H1677">
        <v>1</v>
      </c>
      <c r="I1677" t="s">
        <v>2380</v>
      </c>
      <c r="J1677" t="s">
        <v>2380</v>
      </c>
      <c r="K1677" t="str">
        <f t="shared" si="51"/>
        <v>Healthy Weight</v>
      </c>
      <c r="L1677" t="str">
        <f t="shared" si="52"/>
        <v>Normal</v>
      </c>
      <c r="M1677" t="s">
        <v>10507</v>
      </c>
    </row>
    <row r="1678" spans="1:13" x14ac:dyDescent="0.25">
      <c r="A1678" t="s">
        <v>694</v>
      </c>
      <c r="B1678">
        <v>41.8</v>
      </c>
      <c r="C1678">
        <v>5.82</v>
      </c>
      <c r="D1678" t="s">
        <v>2382</v>
      </c>
      <c r="E1678" t="s">
        <v>2380</v>
      </c>
      <c r="F1678" t="s">
        <v>2383</v>
      </c>
      <c r="G1678">
        <v>1</v>
      </c>
      <c r="H1678">
        <v>1</v>
      </c>
      <c r="I1678" t="s">
        <v>2380</v>
      </c>
      <c r="J1678" t="s">
        <v>2380</v>
      </c>
      <c r="K1678" t="str">
        <f t="shared" si="51"/>
        <v>Obesity</v>
      </c>
      <c r="L1678" t="str">
        <f t="shared" si="52"/>
        <v>Prediabetes</v>
      </c>
      <c r="M1678" t="s">
        <v>10508</v>
      </c>
    </row>
    <row r="1679" spans="1:13" x14ac:dyDescent="0.25">
      <c r="A1679" t="s">
        <v>693</v>
      </c>
      <c r="B1679">
        <v>19.170000000000002</v>
      </c>
      <c r="C1679">
        <v>7.94</v>
      </c>
      <c r="D1679" t="s">
        <v>2380</v>
      </c>
      <c r="E1679" t="s">
        <v>2380</v>
      </c>
      <c r="F1679" t="s">
        <v>2380</v>
      </c>
      <c r="G1679" t="s">
        <v>2381</v>
      </c>
      <c r="H1679">
        <v>0</v>
      </c>
      <c r="I1679" t="s">
        <v>2380</v>
      </c>
      <c r="J1679" t="s">
        <v>2380</v>
      </c>
      <c r="K1679" t="str">
        <f t="shared" si="51"/>
        <v>Healthy Weight</v>
      </c>
      <c r="L1679" t="str">
        <f t="shared" si="52"/>
        <v>Diabetes</v>
      </c>
      <c r="M1679" t="s">
        <v>10506</v>
      </c>
    </row>
    <row r="1680" spans="1:13" x14ac:dyDescent="0.25">
      <c r="A1680" t="s">
        <v>692</v>
      </c>
      <c r="B1680">
        <v>32.799999999999997</v>
      </c>
      <c r="C1680">
        <v>6.16</v>
      </c>
      <c r="D1680" t="s">
        <v>2382</v>
      </c>
      <c r="E1680" t="s">
        <v>2380</v>
      </c>
      <c r="F1680" t="s">
        <v>2383</v>
      </c>
      <c r="G1680">
        <v>1</v>
      </c>
      <c r="H1680">
        <v>1</v>
      </c>
      <c r="I1680" t="s">
        <v>2380</v>
      </c>
      <c r="J1680" t="s">
        <v>2380</v>
      </c>
      <c r="K1680" t="str">
        <f t="shared" si="51"/>
        <v>Obesity</v>
      </c>
      <c r="L1680" t="str">
        <f t="shared" si="52"/>
        <v>Prediabetes</v>
      </c>
      <c r="M1680" t="s">
        <v>10508</v>
      </c>
    </row>
    <row r="1681" spans="1:13" x14ac:dyDescent="0.25">
      <c r="A1681" t="s">
        <v>691</v>
      </c>
      <c r="B1681">
        <v>35.814999999999998</v>
      </c>
      <c r="C1681">
        <v>4.1500000000000004</v>
      </c>
      <c r="D1681" t="s">
        <v>2380</v>
      </c>
      <c r="E1681" t="s">
        <v>2380</v>
      </c>
      <c r="F1681" t="s">
        <v>2380</v>
      </c>
      <c r="G1681">
        <v>1</v>
      </c>
      <c r="H1681">
        <v>1</v>
      </c>
      <c r="I1681" t="s">
        <v>2380</v>
      </c>
      <c r="J1681" t="s">
        <v>2380</v>
      </c>
      <c r="K1681" t="str">
        <f t="shared" si="51"/>
        <v>Obesity</v>
      </c>
      <c r="L1681" t="str">
        <f t="shared" si="52"/>
        <v>Normal</v>
      </c>
      <c r="M1681" t="s">
        <v>10507</v>
      </c>
    </row>
    <row r="1682" spans="1:13" x14ac:dyDescent="0.25">
      <c r="A1682" t="s">
        <v>690</v>
      </c>
      <c r="B1682">
        <v>24.3</v>
      </c>
      <c r="C1682">
        <v>6.23</v>
      </c>
      <c r="D1682" t="s">
        <v>2380</v>
      </c>
      <c r="E1682" t="s">
        <v>2380</v>
      </c>
      <c r="F1682" t="s">
        <v>2380</v>
      </c>
      <c r="G1682" t="s">
        <v>2381</v>
      </c>
      <c r="H1682">
        <v>0</v>
      </c>
      <c r="I1682" t="s">
        <v>2380</v>
      </c>
      <c r="J1682" t="s">
        <v>2380</v>
      </c>
      <c r="K1682" t="str">
        <f t="shared" si="51"/>
        <v>Healthy Weight</v>
      </c>
      <c r="L1682" t="str">
        <f t="shared" si="52"/>
        <v>Prediabetes</v>
      </c>
      <c r="M1682" t="s">
        <v>10508</v>
      </c>
    </row>
    <row r="1683" spans="1:13" x14ac:dyDescent="0.25">
      <c r="A1683" t="s">
        <v>689</v>
      </c>
      <c r="B1683">
        <v>19.059999999999999</v>
      </c>
      <c r="C1683">
        <v>7.41</v>
      </c>
      <c r="D1683" t="s">
        <v>2380</v>
      </c>
      <c r="E1683" t="s">
        <v>2380</v>
      </c>
      <c r="F1683" t="s">
        <v>2380</v>
      </c>
      <c r="G1683" t="s">
        <v>2381</v>
      </c>
      <c r="H1683">
        <v>0</v>
      </c>
      <c r="I1683" t="s">
        <v>2380</v>
      </c>
      <c r="J1683" t="s">
        <v>2380</v>
      </c>
      <c r="K1683" t="str">
        <f t="shared" si="51"/>
        <v>Healthy Weight</v>
      </c>
      <c r="L1683" t="str">
        <f t="shared" si="52"/>
        <v>Diabetes</v>
      </c>
      <c r="M1683" t="s">
        <v>10506</v>
      </c>
    </row>
    <row r="1684" spans="1:13" x14ac:dyDescent="0.25">
      <c r="A1684" t="s">
        <v>688</v>
      </c>
      <c r="B1684">
        <v>33.25</v>
      </c>
      <c r="C1684">
        <v>5.62</v>
      </c>
      <c r="D1684" t="s">
        <v>2382</v>
      </c>
      <c r="E1684" t="s">
        <v>2380</v>
      </c>
      <c r="F1684" t="s">
        <v>2380</v>
      </c>
      <c r="G1684">
        <v>1</v>
      </c>
      <c r="H1684">
        <v>1</v>
      </c>
      <c r="I1684" t="s">
        <v>2380</v>
      </c>
      <c r="J1684" t="s">
        <v>2380</v>
      </c>
      <c r="K1684" t="str">
        <f t="shared" si="51"/>
        <v>Obesity</v>
      </c>
      <c r="L1684" t="str">
        <f t="shared" si="52"/>
        <v>Normal</v>
      </c>
      <c r="M1684" t="s">
        <v>10507</v>
      </c>
    </row>
    <row r="1685" spans="1:13" x14ac:dyDescent="0.25">
      <c r="A1685" t="s">
        <v>687</v>
      </c>
      <c r="B1685">
        <v>21.37</v>
      </c>
      <c r="C1685">
        <v>4.54</v>
      </c>
      <c r="D1685" t="s">
        <v>2382</v>
      </c>
      <c r="E1685" t="s">
        <v>2380</v>
      </c>
      <c r="F1685" t="s">
        <v>2383</v>
      </c>
      <c r="G1685">
        <v>1</v>
      </c>
      <c r="H1685">
        <v>1</v>
      </c>
      <c r="I1685" t="s">
        <v>2380</v>
      </c>
      <c r="J1685" t="s">
        <v>2380</v>
      </c>
      <c r="K1685" t="str">
        <f t="shared" si="51"/>
        <v>Healthy Weight</v>
      </c>
      <c r="L1685" t="str">
        <f t="shared" si="52"/>
        <v>Normal</v>
      </c>
      <c r="M1685" t="s">
        <v>10507</v>
      </c>
    </row>
    <row r="1686" spans="1:13" x14ac:dyDescent="0.25">
      <c r="A1686" t="s">
        <v>686</v>
      </c>
      <c r="B1686">
        <v>34.43</v>
      </c>
      <c r="C1686">
        <v>8.6199999999999992</v>
      </c>
      <c r="D1686" t="s">
        <v>2382</v>
      </c>
      <c r="E1686" t="s">
        <v>2380</v>
      </c>
      <c r="F1686" t="s">
        <v>2380</v>
      </c>
      <c r="G1686">
        <v>1</v>
      </c>
      <c r="H1686">
        <v>1</v>
      </c>
      <c r="I1686" t="s">
        <v>2380</v>
      </c>
      <c r="J1686" t="s">
        <v>2380</v>
      </c>
      <c r="K1686" t="str">
        <f t="shared" si="51"/>
        <v>Obesity</v>
      </c>
      <c r="L1686" t="str">
        <f t="shared" si="52"/>
        <v>Diabetes</v>
      </c>
      <c r="M1686" t="s">
        <v>10506</v>
      </c>
    </row>
    <row r="1687" spans="1:13" x14ac:dyDescent="0.25">
      <c r="A1687" t="s">
        <v>685</v>
      </c>
      <c r="B1687">
        <v>20.86</v>
      </c>
      <c r="C1687">
        <v>4.3600000000000003</v>
      </c>
      <c r="D1687" t="s">
        <v>2382</v>
      </c>
      <c r="E1687" t="s">
        <v>2380</v>
      </c>
      <c r="F1687" t="s">
        <v>2380</v>
      </c>
      <c r="G1687" t="s">
        <v>2381</v>
      </c>
      <c r="H1687">
        <v>0</v>
      </c>
      <c r="I1687" t="s">
        <v>2380</v>
      </c>
      <c r="J1687" t="s">
        <v>2380</v>
      </c>
      <c r="K1687" t="str">
        <f t="shared" si="51"/>
        <v>Healthy Weight</v>
      </c>
      <c r="L1687" t="str">
        <f t="shared" si="52"/>
        <v>Normal</v>
      </c>
      <c r="M1687" t="s">
        <v>10507</v>
      </c>
    </row>
    <row r="1688" spans="1:13" x14ac:dyDescent="0.25">
      <c r="A1688" t="s">
        <v>684</v>
      </c>
      <c r="B1688">
        <v>18.34</v>
      </c>
      <c r="C1688">
        <v>10.01</v>
      </c>
      <c r="D1688" t="s">
        <v>2380</v>
      </c>
      <c r="E1688" t="s">
        <v>2380</v>
      </c>
      <c r="F1688" t="s">
        <v>2380</v>
      </c>
      <c r="G1688" t="s">
        <v>2381</v>
      </c>
      <c r="H1688">
        <v>0</v>
      </c>
      <c r="I1688" t="s">
        <v>2380</v>
      </c>
      <c r="J1688" t="s">
        <v>2380</v>
      </c>
      <c r="K1688" t="str">
        <f t="shared" si="51"/>
        <v>Underweight</v>
      </c>
      <c r="L1688" t="str">
        <f t="shared" si="52"/>
        <v>Diabetes</v>
      </c>
      <c r="M1688" t="s">
        <v>10506</v>
      </c>
    </row>
    <row r="1689" spans="1:13" x14ac:dyDescent="0.25">
      <c r="A1689" t="s">
        <v>683</v>
      </c>
      <c r="B1689">
        <v>34.15</v>
      </c>
      <c r="C1689">
        <v>5.42</v>
      </c>
      <c r="D1689" t="s">
        <v>2380</v>
      </c>
      <c r="E1689" t="s">
        <v>2380</v>
      </c>
      <c r="F1689" t="s">
        <v>2380</v>
      </c>
      <c r="G1689" t="s">
        <v>2381</v>
      </c>
      <c r="H1689">
        <v>0</v>
      </c>
      <c r="I1689" t="s">
        <v>2380</v>
      </c>
      <c r="J1689" t="s">
        <v>2380</v>
      </c>
      <c r="K1689" t="str">
        <f t="shared" si="51"/>
        <v>Obesity</v>
      </c>
      <c r="L1689" t="str">
        <f t="shared" si="52"/>
        <v>Normal</v>
      </c>
      <c r="M1689" t="s">
        <v>10507</v>
      </c>
    </row>
    <row r="1690" spans="1:13" x14ac:dyDescent="0.25">
      <c r="A1690" t="s">
        <v>682</v>
      </c>
      <c r="B1690">
        <v>18.350000000000001</v>
      </c>
      <c r="C1690">
        <v>5.12</v>
      </c>
      <c r="D1690" t="s">
        <v>2380</v>
      </c>
      <c r="E1690" t="s">
        <v>2380</v>
      </c>
      <c r="F1690" t="s">
        <v>2380</v>
      </c>
      <c r="G1690" t="s">
        <v>2381</v>
      </c>
      <c r="H1690">
        <v>0</v>
      </c>
      <c r="I1690" t="s">
        <v>2380</v>
      </c>
      <c r="J1690" t="s">
        <v>2380</v>
      </c>
      <c r="K1690" t="str">
        <f t="shared" si="51"/>
        <v>Underweight</v>
      </c>
      <c r="L1690" t="str">
        <f t="shared" si="52"/>
        <v>Normal</v>
      </c>
      <c r="M1690" t="s">
        <v>10507</v>
      </c>
    </row>
    <row r="1691" spans="1:13" x14ac:dyDescent="0.25">
      <c r="A1691" t="s">
        <v>681</v>
      </c>
      <c r="B1691">
        <v>22.13</v>
      </c>
      <c r="C1691">
        <v>9.1999999999999993</v>
      </c>
      <c r="D1691" t="s">
        <v>2382</v>
      </c>
      <c r="E1691" t="s">
        <v>2380</v>
      </c>
      <c r="F1691" t="s">
        <v>2380</v>
      </c>
      <c r="G1691" t="s">
        <v>2381</v>
      </c>
      <c r="H1691">
        <v>0</v>
      </c>
      <c r="I1691" t="s">
        <v>2380</v>
      </c>
      <c r="J1691" t="s">
        <v>2380</v>
      </c>
      <c r="K1691" t="str">
        <f t="shared" si="51"/>
        <v>Healthy Weight</v>
      </c>
      <c r="L1691" t="str">
        <f t="shared" si="52"/>
        <v>Diabetes</v>
      </c>
      <c r="M1691" t="s">
        <v>10506</v>
      </c>
    </row>
    <row r="1692" spans="1:13" x14ac:dyDescent="0.25">
      <c r="A1692" t="s">
        <v>680</v>
      </c>
      <c r="B1692">
        <v>22.51</v>
      </c>
      <c r="C1692">
        <v>6.08</v>
      </c>
      <c r="D1692" t="s">
        <v>2382</v>
      </c>
      <c r="E1692" t="s">
        <v>2380</v>
      </c>
      <c r="F1692" t="s">
        <v>2380</v>
      </c>
      <c r="G1692">
        <v>1</v>
      </c>
      <c r="H1692">
        <v>1</v>
      </c>
      <c r="I1692" t="s">
        <v>2380</v>
      </c>
      <c r="J1692" t="s">
        <v>2380</v>
      </c>
      <c r="K1692" t="str">
        <f t="shared" si="51"/>
        <v>Healthy Weight</v>
      </c>
      <c r="L1692" t="str">
        <f t="shared" si="52"/>
        <v>Prediabetes</v>
      </c>
      <c r="M1692" t="s">
        <v>10508</v>
      </c>
    </row>
    <row r="1693" spans="1:13" x14ac:dyDescent="0.25">
      <c r="A1693" t="s">
        <v>679</v>
      </c>
      <c r="B1693">
        <v>31</v>
      </c>
      <c r="C1693">
        <v>4.7699999999999996</v>
      </c>
      <c r="D1693" t="s">
        <v>2380</v>
      </c>
      <c r="E1693" t="s">
        <v>2380</v>
      </c>
      <c r="F1693" t="s">
        <v>2380</v>
      </c>
      <c r="G1693">
        <v>1</v>
      </c>
      <c r="H1693">
        <v>1</v>
      </c>
      <c r="I1693" t="s">
        <v>2380</v>
      </c>
      <c r="J1693" t="s">
        <v>2380</v>
      </c>
      <c r="K1693" t="str">
        <f t="shared" si="51"/>
        <v>Obesity</v>
      </c>
      <c r="L1693" t="str">
        <f t="shared" si="52"/>
        <v>Normal</v>
      </c>
      <c r="M1693" t="s">
        <v>10507</v>
      </c>
    </row>
    <row r="1694" spans="1:13" x14ac:dyDescent="0.25">
      <c r="A1694" t="s">
        <v>678</v>
      </c>
      <c r="B1694">
        <v>28.27</v>
      </c>
      <c r="C1694">
        <v>4.62</v>
      </c>
      <c r="D1694" t="s">
        <v>2380</v>
      </c>
      <c r="E1694" t="s">
        <v>2380</v>
      </c>
      <c r="F1694" t="s">
        <v>2380</v>
      </c>
      <c r="G1694">
        <v>1</v>
      </c>
      <c r="H1694">
        <v>1</v>
      </c>
      <c r="I1694" t="s">
        <v>2380</v>
      </c>
      <c r="J1694" t="s">
        <v>2380</v>
      </c>
      <c r="K1694" t="str">
        <f t="shared" si="51"/>
        <v>Overweight</v>
      </c>
      <c r="L1694" t="str">
        <f t="shared" si="52"/>
        <v>Normal</v>
      </c>
      <c r="M1694" t="s">
        <v>10507</v>
      </c>
    </row>
    <row r="1695" spans="1:13" x14ac:dyDescent="0.25">
      <c r="A1695" t="s">
        <v>677</v>
      </c>
      <c r="B1695">
        <v>29.92</v>
      </c>
      <c r="C1695">
        <v>9.07</v>
      </c>
      <c r="D1695" t="s">
        <v>2382</v>
      </c>
      <c r="E1695" t="s">
        <v>2380</v>
      </c>
      <c r="F1695" t="s">
        <v>2380</v>
      </c>
      <c r="G1695">
        <v>1</v>
      </c>
      <c r="H1695">
        <v>1</v>
      </c>
      <c r="I1695" t="s">
        <v>2380</v>
      </c>
      <c r="J1695" t="s">
        <v>2380</v>
      </c>
      <c r="K1695" t="str">
        <f t="shared" si="51"/>
        <v>Obesity</v>
      </c>
      <c r="L1695" t="str">
        <f t="shared" si="52"/>
        <v>Diabetes</v>
      </c>
      <c r="M1695" t="s">
        <v>10506</v>
      </c>
    </row>
    <row r="1696" spans="1:13" x14ac:dyDescent="0.25">
      <c r="A1696" t="s">
        <v>676</v>
      </c>
      <c r="B1696">
        <v>25.9</v>
      </c>
      <c r="C1696">
        <v>9.1199999999999992</v>
      </c>
      <c r="D1696" t="s">
        <v>2382</v>
      </c>
      <c r="E1696" t="s">
        <v>2380</v>
      </c>
      <c r="F1696" t="s">
        <v>2380</v>
      </c>
      <c r="G1696">
        <v>1</v>
      </c>
      <c r="H1696">
        <v>1</v>
      </c>
      <c r="I1696" t="s">
        <v>2380</v>
      </c>
      <c r="J1696" t="s">
        <v>2380</v>
      </c>
      <c r="K1696" t="str">
        <f t="shared" si="51"/>
        <v>Overweight</v>
      </c>
      <c r="L1696" t="str">
        <f t="shared" si="52"/>
        <v>Diabetes</v>
      </c>
      <c r="M1696" t="s">
        <v>10506</v>
      </c>
    </row>
    <row r="1697" spans="1:13" x14ac:dyDescent="0.25">
      <c r="A1697" t="s">
        <v>675</v>
      </c>
      <c r="B1697">
        <v>27.74</v>
      </c>
      <c r="C1697">
        <v>7.32</v>
      </c>
      <c r="D1697" t="s">
        <v>2382</v>
      </c>
      <c r="E1697" t="s">
        <v>2380</v>
      </c>
      <c r="F1697" t="s">
        <v>2380</v>
      </c>
      <c r="G1697">
        <v>1</v>
      </c>
      <c r="H1697">
        <v>1</v>
      </c>
      <c r="I1697" t="s">
        <v>2380</v>
      </c>
      <c r="J1697" t="s">
        <v>2380</v>
      </c>
      <c r="K1697" t="str">
        <f t="shared" si="51"/>
        <v>Overweight</v>
      </c>
      <c r="L1697" t="str">
        <f t="shared" si="52"/>
        <v>Diabetes</v>
      </c>
      <c r="M1697" t="s">
        <v>10506</v>
      </c>
    </row>
    <row r="1698" spans="1:13" x14ac:dyDescent="0.25">
      <c r="A1698" t="s">
        <v>674</v>
      </c>
      <c r="B1698">
        <v>17.260000000000002</v>
      </c>
      <c r="C1698">
        <v>11.73</v>
      </c>
      <c r="D1698" t="s">
        <v>2380</v>
      </c>
      <c r="E1698" t="s">
        <v>2380</v>
      </c>
      <c r="F1698" t="s">
        <v>2380</v>
      </c>
      <c r="G1698">
        <v>2</v>
      </c>
      <c r="H1698">
        <v>2</v>
      </c>
      <c r="I1698" t="s">
        <v>2380</v>
      </c>
      <c r="J1698" t="s">
        <v>2380</v>
      </c>
      <c r="K1698" t="str">
        <f t="shared" si="51"/>
        <v>Underweight</v>
      </c>
      <c r="L1698" t="str">
        <f t="shared" si="52"/>
        <v>Diabetes</v>
      </c>
      <c r="M1698" t="s">
        <v>10506</v>
      </c>
    </row>
    <row r="1699" spans="1:13" x14ac:dyDescent="0.25">
      <c r="A1699" t="s">
        <v>673</v>
      </c>
      <c r="B1699">
        <v>19.855</v>
      </c>
      <c r="C1699">
        <v>6.64</v>
      </c>
      <c r="D1699" t="s">
        <v>2382</v>
      </c>
      <c r="E1699" t="s">
        <v>2380</v>
      </c>
      <c r="F1699" t="s">
        <v>2380</v>
      </c>
      <c r="G1699">
        <v>1</v>
      </c>
      <c r="H1699">
        <v>1</v>
      </c>
      <c r="I1699" t="s">
        <v>2380</v>
      </c>
      <c r="J1699" t="s">
        <v>2380</v>
      </c>
      <c r="K1699" t="str">
        <f t="shared" si="51"/>
        <v>Healthy Weight</v>
      </c>
      <c r="L1699" t="str">
        <f t="shared" si="52"/>
        <v>Diabetes</v>
      </c>
      <c r="M1699" t="s">
        <v>10506</v>
      </c>
    </row>
    <row r="1700" spans="1:13" x14ac:dyDescent="0.25">
      <c r="A1700" t="s">
        <v>672</v>
      </c>
      <c r="B1700">
        <v>41.69</v>
      </c>
      <c r="C1700">
        <v>5.78</v>
      </c>
      <c r="D1700" t="s">
        <v>2380</v>
      </c>
      <c r="E1700" t="s">
        <v>2380</v>
      </c>
      <c r="F1700" t="s">
        <v>2380</v>
      </c>
      <c r="G1700" t="s">
        <v>2381</v>
      </c>
      <c r="H1700">
        <v>0</v>
      </c>
      <c r="I1700" t="s">
        <v>2380</v>
      </c>
      <c r="J1700" t="s">
        <v>2380</v>
      </c>
      <c r="K1700" t="str">
        <f t="shared" si="51"/>
        <v>Obesity</v>
      </c>
      <c r="L1700" t="str">
        <f t="shared" si="52"/>
        <v>Prediabetes</v>
      </c>
      <c r="M1700" t="s">
        <v>10508</v>
      </c>
    </row>
    <row r="1701" spans="1:13" x14ac:dyDescent="0.25">
      <c r="A1701" t="s">
        <v>671</v>
      </c>
      <c r="B1701">
        <v>16.12</v>
      </c>
      <c r="C1701">
        <v>10.45</v>
      </c>
      <c r="D1701" t="s">
        <v>2380</v>
      </c>
      <c r="E1701" t="s">
        <v>2380</v>
      </c>
      <c r="F1701" t="s">
        <v>2380</v>
      </c>
      <c r="G1701" t="s">
        <v>2381</v>
      </c>
      <c r="H1701">
        <v>0</v>
      </c>
      <c r="I1701" t="s">
        <v>2380</v>
      </c>
      <c r="J1701" t="s">
        <v>2380</v>
      </c>
      <c r="K1701" t="str">
        <f t="shared" si="51"/>
        <v>Underweight</v>
      </c>
      <c r="L1701" t="str">
        <f t="shared" si="52"/>
        <v>Diabetes</v>
      </c>
      <c r="M1701" t="s">
        <v>10506</v>
      </c>
    </row>
    <row r="1702" spans="1:13" x14ac:dyDescent="0.25">
      <c r="A1702" t="s">
        <v>670</v>
      </c>
      <c r="B1702">
        <v>37.43</v>
      </c>
      <c r="C1702">
        <v>4.5199999999999996</v>
      </c>
      <c r="D1702" t="s">
        <v>2380</v>
      </c>
      <c r="E1702" t="s">
        <v>2380</v>
      </c>
      <c r="F1702" t="s">
        <v>2380</v>
      </c>
      <c r="G1702">
        <v>1</v>
      </c>
      <c r="H1702">
        <v>1</v>
      </c>
      <c r="I1702" t="s">
        <v>2380</v>
      </c>
      <c r="J1702" t="s">
        <v>2380</v>
      </c>
      <c r="K1702" t="str">
        <f t="shared" si="51"/>
        <v>Obesity</v>
      </c>
      <c r="L1702" t="str">
        <f t="shared" si="52"/>
        <v>Normal</v>
      </c>
      <c r="M1702" t="s">
        <v>10507</v>
      </c>
    </row>
    <row r="1703" spans="1:13" x14ac:dyDescent="0.25">
      <c r="A1703" t="s">
        <v>669</v>
      </c>
      <c r="B1703">
        <v>31.065000000000001</v>
      </c>
      <c r="C1703">
        <v>5.71</v>
      </c>
      <c r="D1703" t="s">
        <v>2380</v>
      </c>
      <c r="E1703" t="s">
        <v>2380</v>
      </c>
      <c r="F1703" t="s">
        <v>2380</v>
      </c>
      <c r="G1703" t="s">
        <v>2381</v>
      </c>
      <c r="H1703">
        <v>0</v>
      </c>
      <c r="I1703" t="s">
        <v>2380</v>
      </c>
      <c r="J1703" t="s">
        <v>2380</v>
      </c>
      <c r="K1703" t="str">
        <f t="shared" si="51"/>
        <v>Obesity</v>
      </c>
      <c r="L1703" t="str">
        <f t="shared" si="52"/>
        <v>Prediabetes</v>
      </c>
      <c r="M1703" t="s">
        <v>10508</v>
      </c>
    </row>
    <row r="1704" spans="1:13" x14ac:dyDescent="0.25">
      <c r="A1704" t="s">
        <v>668</v>
      </c>
      <c r="B1704">
        <v>25.08</v>
      </c>
      <c r="C1704">
        <v>4.7699999999999996</v>
      </c>
      <c r="D1704" t="s">
        <v>2380</v>
      </c>
      <c r="E1704" t="s">
        <v>2380</v>
      </c>
      <c r="F1704" t="s">
        <v>2380</v>
      </c>
      <c r="G1704" t="s">
        <v>2381</v>
      </c>
      <c r="H1704">
        <v>0</v>
      </c>
      <c r="I1704" t="s">
        <v>2380</v>
      </c>
      <c r="J1704" t="s">
        <v>2380</v>
      </c>
      <c r="K1704" t="str">
        <f t="shared" si="51"/>
        <v>Overweight</v>
      </c>
      <c r="L1704" t="str">
        <f t="shared" si="52"/>
        <v>Normal</v>
      </c>
      <c r="M1704" t="s">
        <v>10507</v>
      </c>
    </row>
    <row r="1705" spans="1:13" x14ac:dyDescent="0.25">
      <c r="A1705" t="s">
        <v>667</v>
      </c>
      <c r="B1705">
        <v>15.2</v>
      </c>
      <c r="C1705">
        <v>7.81</v>
      </c>
      <c r="D1705" t="s">
        <v>2382</v>
      </c>
      <c r="E1705" t="s">
        <v>2380</v>
      </c>
      <c r="F1705" t="s">
        <v>2380</v>
      </c>
      <c r="G1705">
        <v>1</v>
      </c>
      <c r="H1705">
        <v>1</v>
      </c>
      <c r="I1705" t="s">
        <v>2380</v>
      </c>
      <c r="J1705" t="s">
        <v>2380</v>
      </c>
      <c r="K1705" t="str">
        <f t="shared" si="51"/>
        <v>Underweight</v>
      </c>
      <c r="L1705" t="str">
        <f t="shared" si="52"/>
        <v>Diabetes</v>
      </c>
      <c r="M1705" t="s">
        <v>10506</v>
      </c>
    </row>
    <row r="1706" spans="1:13" x14ac:dyDescent="0.25">
      <c r="A1706" t="s">
        <v>666</v>
      </c>
      <c r="B1706">
        <v>22.34</v>
      </c>
      <c r="C1706">
        <v>5.19</v>
      </c>
      <c r="D1706" t="s">
        <v>2382</v>
      </c>
      <c r="E1706" t="s">
        <v>2380</v>
      </c>
      <c r="F1706" t="s">
        <v>2380</v>
      </c>
      <c r="G1706" t="s">
        <v>2381</v>
      </c>
      <c r="H1706">
        <v>0</v>
      </c>
      <c r="I1706" t="s">
        <v>2380</v>
      </c>
      <c r="J1706" t="s">
        <v>2380</v>
      </c>
      <c r="K1706" t="str">
        <f t="shared" si="51"/>
        <v>Healthy Weight</v>
      </c>
      <c r="L1706" t="str">
        <f t="shared" si="52"/>
        <v>Normal</v>
      </c>
      <c r="M1706" t="s">
        <v>10507</v>
      </c>
    </row>
    <row r="1707" spans="1:13" x14ac:dyDescent="0.25">
      <c r="A1707" t="s">
        <v>665</v>
      </c>
      <c r="B1707">
        <v>40.15</v>
      </c>
      <c r="C1707">
        <v>5.93</v>
      </c>
      <c r="D1707" t="s">
        <v>2380</v>
      </c>
      <c r="E1707" t="s">
        <v>2380</v>
      </c>
      <c r="F1707" t="s">
        <v>2380</v>
      </c>
      <c r="G1707">
        <v>1</v>
      </c>
      <c r="H1707">
        <v>1</v>
      </c>
      <c r="I1707" t="s">
        <v>2380</v>
      </c>
      <c r="J1707" t="s">
        <v>2380</v>
      </c>
      <c r="K1707" t="str">
        <f t="shared" si="51"/>
        <v>Obesity</v>
      </c>
      <c r="L1707" t="str">
        <f t="shared" si="52"/>
        <v>Prediabetes</v>
      </c>
      <c r="M1707" t="s">
        <v>10508</v>
      </c>
    </row>
    <row r="1708" spans="1:13" x14ac:dyDescent="0.25">
      <c r="A1708" t="s">
        <v>664</v>
      </c>
      <c r="B1708">
        <v>37.729999999999997</v>
      </c>
      <c r="C1708">
        <v>6.29</v>
      </c>
      <c r="D1708" t="s">
        <v>2380</v>
      </c>
      <c r="E1708" t="s">
        <v>2380</v>
      </c>
      <c r="F1708" t="s">
        <v>2380</v>
      </c>
      <c r="G1708">
        <v>1</v>
      </c>
      <c r="H1708">
        <v>1</v>
      </c>
      <c r="I1708" t="s">
        <v>2380</v>
      </c>
      <c r="J1708" t="s">
        <v>2380</v>
      </c>
      <c r="K1708" t="str">
        <f t="shared" si="51"/>
        <v>Obesity</v>
      </c>
      <c r="L1708" t="str">
        <f t="shared" si="52"/>
        <v>Prediabetes</v>
      </c>
      <c r="M1708" t="s">
        <v>10508</v>
      </c>
    </row>
    <row r="1709" spans="1:13" x14ac:dyDescent="0.25">
      <c r="A1709" t="s">
        <v>663</v>
      </c>
      <c r="B1709">
        <v>25.35</v>
      </c>
      <c r="C1709">
        <v>4.9000000000000004</v>
      </c>
      <c r="D1709" t="s">
        <v>2380</v>
      </c>
      <c r="E1709" t="s">
        <v>2380</v>
      </c>
      <c r="F1709" t="s">
        <v>2380</v>
      </c>
      <c r="G1709" t="s">
        <v>2381</v>
      </c>
      <c r="H1709">
        <v>0</v>
      </c>
      <c r="I1709" t="s">
        <v>2380</v>
      </c>
      <c r="J1709" t="s">
        <v>2380</v>
      </c>
      <c r="K1709" t="str">
        <f t="shared" si="51"/>
        <v>Overweight</v>
      </c>
      <c r="L1709" t="str">
        <f t="shared" si="52"/>
        <v>Normal</v>
      </c>
      <c r="M1709" t="s">
        <v>10507</v>
      </c>
    </row>
    <row r="1710" spans="1:13" x14ac:dyDescent="0.25">
      <c r="A1710" t="s">
        <v>662</v>
      </c>
      <c r="B1710">
        <v>26.41</v>
      </c>
      <c r="C1710">
        <v>5.07</v>
      </c>
      <c r="D1710" t="s">
        <v>2382</v>
      </c>
      <c r="E1710" t="s">
        <v>2380</v>
      </c>
      <c r="F1710" t="s">
        <v>2380</v>
      </c>
      <c r="G1710">
        <v>1</v>
      </c>
      <c r="H1710">
        <v>1</v>
      </c>
      <c r="I1710" t="s">
        <v>2380</v>
      </c>
      <c r="J1710" t="s">
        <v>2380</v>
      </c>
      <c r="K1710" t="str">
        <f t="shared" si="51"/>
        <v>Overweight</v>
      </c>
      <c r="L1710" t="str">
        <f t="shared" si="52"/>
        <v>Normal</v>
      </c>
      <c r="M1710" t="s">
        <v>10507</v>
      </c>
    </row>
    <row r="1711" spans="1:13" x14ac:dyDescent="0.25">
      <c r="A1711" t="s">
        <v>661</v>
      </c>
      <c r="B1711">
        <v>27.6</v>
      </c>
      <c r="C1711">
        <v>5.33</v>
      </c>
      <c r="D1711" t="s">
        <v>2380</v>
      </c>
      <c r="E1711" t="s">
        <v>2380</v>
      </c>
      <c r="F1711" t="s">
        <v>2380</v>
      </c>
      <c r="G1711">
        <v>1</v>
      </c>
      <c r="H1711">
        <v>1</v>
      </c>
      <c r="I1711" t="s">
        <v>2380</v>
      </c>
      <c r="J1711" t="s">
        <v>2380</v>
      </c>
      <c r="K1711" t="str">
        <f t="shared" si="51"/>
        <v>Overweight</v>
      </c>
      <c r="L1711" t="str">
        <f t="shared" si="52"/>
        <v>Normal</v>
      </c>
      <c r="M1711" t="s">
        <v>10507</v>
      </c>
    </row>
    <row r="1712" spans="1:13" x14ac:dyDescent="0.25">
      <c r="A1712" t="s">
        <v>660</v>
      </c>
      <c r="B1712">
        <v>33.82</v>
      </c>
      <c r="C1712">
        <v>8.93</v>
      </c>
      <c r="D1712" t="s">
        <v>2382</v>
      </c>
      <c r="E1712" t="s">
        <v>2380</v>
      </c>
      <c r="F1712" t="s">
        <v>2380</v>
      </c>
      <c r="G1712">
        <v>1</v>
      </c>
      <c r="H1712">
        <v>1</v>
      </c>
      <c r="I1712" t="s">
        <v>2380</v>
      </c>
      <c r="J1712" t="s">
        <v>2380</v>
      </c>
      <c r="K1712" t="str">
        <f t="shared" si="51"/>
        <v>Obesity</v>
      </c>
      <c r="L1712" t="str">
        <f t="shared" si="52"/>
        <v>Diabetes</v>
      </c>
      <c r="M1712" t="s">
        <v>10506</v>
      </c>
    </row>
    <row r="1713" spans="1:13" x14ac:dyDescent="0.25">
      <c r="A1713" t="s">
        <v>659</v>
      </c>
      <c r="B1713">
        <v>32.9</v>
      </c>
      <c r="C1713">
        <v>4.3499999999999996</v>
      </c>
      <c r="D1713" t="s">
        <v>2380</v>
      </c>
      <c r="E1713" t="s">
        <v>2380</v>
      </c>
      <c r="F1713" t="s">
        <v>2380</v>
      </c>
      <c r="G1713" t="s">
        <v>2381</v>
      </c>
      <c r="H1713">
        <v>0</v>
      </c>
      <c r="I1713" t="s">
        <v>2380</v>
      </c>
      <c r="J1713" t="s">
        <v>2380</v>
      </c>
      <c r="K1713" t="str">
        <f t="shared" si="51"/>
        <v>Obesity</v>
      </c>
      <c r="L1713" t="str">
        <f t="shared" si="52"/>
        <v>Normal</v>
      </c>
      <c r="M1713" t="s">
        <v>10507</v>
      </c>
    </row>
    <row r="1714" spans="1:13" x14ac:dyDescent="0.25">
      <c r="A1714" t="s">
        <v>658</v>
      </c>
      <c r="B1714">
        <v>30.875</v>
      </c>
      <c r="C1714">
        <v>9.5399999999999991</v>
      </c>
      <c r="D1714" t="s">
        <v>2382</v>
      </c>
      <c r="E1714" t="s">
        <v>2380</v>
      </c>
      <c r="F1714" t="s">
        <v>2380</v>
      </c>
      <c r="G1714">
        <v>1</v>
      </c>
      <c r="H1714">
        <v>1</v>
      </c>
      <c r="I1714" t="s">
        <v>2380</v>
      </c>
      <c r="J1714" t="s">
        <v>2380</v>
      </c>
      <c r="K1714" t="str">
        <f t="shared" si="51"/>
        <v>Obesity</v>
      </c>
      <c r="L1714" t="str">
        <f t="shared" si="52"/>
        <v>Diabetes</v>
      </c>
      <c r="M1714" t="s">
        <v>10506</v>
      </c>
    </row>
    <row r="1715" spans="1:13" x14ac:dyDescent="0.25">
      <c r="A1715" t="s">
        <v>657</v>
      </c>
      <c r="B1715">
        <v>32.64</v>
      </c>
      <c r="C1715">
        <v>5.91</v>
      </c>
      <c r="D1715" t="s">
        <v>2380</v>
      </c>
      <c r="E1715" t="s">
        <v>2380</v>
      </c>
      <c r="F1715" t="s">
        <v>2380</v>
      </c>
      <c r="G1715" t="s">
        <v>2381</v>
      </c>
      <c r="H1715">
        <v>0</v>
      </c>
      <c r="I1715" t="s">
        <v>2380</v>
      </c>
      <c r="J1715" t="s">
        <v>2380</v>
      </c>
      <c r="K1715" t="str">
        <f t="shared" si="51"/>
        <v>Obesity</v>
      </c>
      <c r="L1715" t="str">
        <f t="shared" si="52"/>
        <v>Prediabetes</v>
      </c>
      <c r="M1715" t="s">
        <v>10508</v>
      </c>
    </row>
    <row r="1716" spans="1:13" x14ac:dyDescent="0.25">
      <c r="A1716" t="s">
        <v>656</v>
      </c>
      <c r="B1716">
        <v>22.135000000000002</v>
      </c>
      <c r="C1716">
        <v>5.0999999999999996</v>
      </c>
      <c r="D1716" t="s">
        <v>2380</v>
      </c>
      <c r="E1716" t="s">
        <v>2380</v>
      </c>
      <c r="F1716" t="s">
        <v>2380</v>
      </c>
      <c r="G1716" t="s">
        <v>2381</v>
      </c>
      <c r="H1716">
        <v>0</v>
      </c>
      <c r="I1716" t="s">
        <v>2380</v>
      </c>
      <c r="J1716" t="s">
        <v>2380</v>
      </c>
      <c r="K1716" t="str">
        <f t="shared" si="51"/>
        <v>Healthy Weight</v>
      </c>
      <c r="L1716" t="str">
        <f t="shared" si="52"/>
        <v>Normal</v>
      </c>
      <c r="M1716" t="s">
        <v>10507</v>
      </c>
    </row>
    <row r="1717" spans="1:13" x14ac:dyDescent="0.25">
      <c r="A1717" t="s">
        <v>655</v>
      </c>
      <c r="B1717">
        <v>16.53</v>
      </c>
      <c r="C1717">
        <v>5.08</v>
      </c>
      <c r="D1717" t="s">
        <v>2380</v>
      </c>
      <c r="E1717" t="s">
        <v>2380</v>
      </c>
      <c r="F1717" t="s">
        <v>2380</v>
      </c>
      <c r="G1717">
        <v>2</v>
      </c>
      <c r="H1717">
        <v>2</v>
      </c>
      <c r="I1717" t="s">
        <v>2380</v>
      </c>
      <c r="J1717" t="s">
        <v>2380</v>
      </c>
      <c r="K1717" t="str">
        <f t="shared" si="51"/>
        <v>Underweight</v>
      </c>
      <c r="L1717" t="str">
        <f t="shared" si="52"/>
        <v>Normal</v>
      </c>
      <c r="M1717" t="s">
        <v>10507</v>
      </c>
    </row>
    <row r="1718" spans="1:13" x14ac:dyDescent="0.25">
      <c r="A1718" t="s">
        <v>654</v>
      </c>
      <c r="B1718">
        <v>32.774999999999999</v>
      </c>
      <c r="C1718">
        <v>4.75</v>
      </c>
      <c r="D1718" t="s">
        <v>2380</v>
      </c>
      <c r="E1718" t="s">
        <v>2380</v>
      </c>
      <c r="F1718" t="s">
        <v>2380</v>
      </c>
      <c r="G1718" t="s">
        <v>2381</v>
      </c>
      <c r="H1718">
        <v>0</v>
      </c>
      <c r="I1718" t="s">
        <v>2380</v>
      </c>
      <c r="J1718" t="s">
        <v>2380</v>
      </c>
      <c r="K1718" t="str">
        <f t="shared" si="51"/>
        <v>Obesity</v>
      </c>
      <c r="L1718" t="str">
        <f t="shared" si="52"/>
        <v>Normal</v>
      </c>
      <c r="M1718" t="s">
        <v>10507</v>
      </c>
    </row>
    <row r="1719" spans="1:13" x14ac:dyDescent="0.25">
      <c r="A1719" t="s">
        <v>653</v>
      </c>
      <c r="B1719">
        <v>30.9</v>
      </c>
      <c r="C1719">
        <v>6.05</v>
      </c>
      <c r="D1719" t="s">
        <v>2380</v>
      </c>
      <c r="E1719" t="s">
        <v>2380</v>
      </c>
      <c r="F1719" t="s">
        <v>2380</v>
      </c>
      <c r="G1719">
        <v>1</v>
      </c>
      <c r="H1719">
        <v>1</v>
      </c>
      <c r="I1719" t="s">
        <v>2380</v>
      </c>
      <c r="J1719" t="s">
        <v>2380</v>
      </c>
      <c r="K1719" t="str">
        <f t="shared" si="51"/>
        <v>Obesity</v>
      </c>
      <c r="L1719" t="str">
        <f t="shared" si="52"/>
        <v>Prediabetes</v>
      </c>
      <c r="M1719" t="s">
        <v>10508</v>
      </c>
    </row>
    <row r="1720" spans="1:13" x14ac:dyDescent="0.25">
      <c r="A1720" t="s">
        <v>652</v>
      </c>
      <c r="B1720">
        <v>15.58</v>
      </c>
      <c r="C1720">
        <v>11.56</v>
      </c>
      <c r="D1720" t="s">
        <v>2380</v>
      </c>
      <c r="E1720" t="s">
        <v>2380</v>
      </c>
      <c r="F1720" t="s">
        <v>2380</v>
      </c>
      <c r="G1720" t="s">
        <v>2381</v>
      </c>
      <c r="H1720">
        <v>0</v>
      </c>
      <c r="I1720" t="s">
        <v>2380</v>
      </c>
      <c r="J1720" t="s">
        <v>2380</v>
      </c>
      <c r="K1720" t="str">
        <f t="shared" si="51"/>
        <v>Underweight</v>
      </c>
      <c r="L1720" t="str">
        <f t="shared" si="52"/>
        <v>Diabetes</v>
      </c>
      <c r="M1720" t="s">
        <v>10506</v>
      </c>
    </row>
    <row r="1721" spans="1:13" x14ac:dyDescent="0.25">
      <c r="A1721" t="s">
        <v>651</v>
      </c>
      <c r="B1721">
        <v>26.315000000000001</v>
      </c>
      <c r="C1721">
        <v>5.76</v>
      </c>
      <c r="D1721" t="s">
        <v>2380</v>
      </c>
      <c r="E1721" t="s">
        <v>2380</v>
      </c>
      <c r="F1721" t="s">
        <v>2380</v>
      </c>
      <c r="G1721" t="s">
        <v>2381</v>
      </c>
      <c r="H1721">
        <v>0</v>
      </c>
      <c r="I1721" t="s">
        <v>2380</v>
      </c>
      <c r="J1721" t="s">
        <v>2380</v>
      </c>
      <c r="K1721" t="str">
        <f t="shared" si="51"/>
        <v>Overweight</v>
      </c>
      <c r="L1721" t="str">
        <f t="shared" si="52"/>
        <v>Prediabetes</v>
      </c>
      <c r="M1721" t="s">
        <v>10508</v>
      </c>
    </row>
    <row r="1722" spans="1:13" x14ac:dyDescent="0.25">
      <c r="A1722" t="s">
        <v>650</v>
      </c>
      <c r="B1722">
        <v>35.61</v>
      </c>
      <c r="C1722">
        <v>5.65</v>
      </c>
      <c r="D1722" t="s">
        <v>2380</v>
      </c>
      <c r="E1722" t="s">
        <v>2382</v>
      </c>
      <c r="F1722" t="s">
        <v>2380</v>
      </c>
      <c r="G1722">
        <v>1</v>
      </c>
      <c r="H1722">
        <v>1</v>
      </c>
      <c r="I1722" t="s">
        <v>2380</v>
      </c>
      <c r="J1722" t="s">
        <v>2380</v>
      </c>
      <c r="K1722" t="str">
        <f t="shared" si="51"/>
        <v>Obesity</v>
      </c>
      <c r="L1722" t="str">
        <f t="shared" si="52"/>
        <v>Normal</v>
      </c>
      <c r="M1722" t="s">
        <v>10507</v>
      </c>
    </row>
    <row r="1723" spans="1:13" x14ac:dyDescent="0.25">
      <c r="A1723" t="s">
        <v>649</v>
      </c>
      <c r="B1723">
        <v>37.56</v>
      </c>
      <c r="C1723">
        <v>5.88</v>
      </c>
      <c r="D1723" t="s">
        <v>2380</v>
      </c>
      <c r="E1723" t="s">
        <v>2382</v>
      </c>
      <c r="F1723" t="s">
        <v>2380</v>
      </c>
      <c r="G1723">
        <v>1</v>
      </c>
      <c r="H1723">
        <v>1</v>
      </c>
      <c r="I1723" t="s">
        <v>2380</v>
      </c>
      <c r="J1723" t="s">
        <v>2380</v>
      </c>
      <c r="K1723" t="str">
        <f t="shared" si="51"/>
        <v>Obesity</v>
      </c>
      <c r="L1723" t="str">
        <f t="shared" si="52"/>
        <v>Prediabetes</v>
      </c>
      <c r="M1723" t="s">
        <v>10508</v>
      </c>
    </row>
    <row r="1724" spans="1:13" x14ac:dyDescent="0.25">
      <c r="A1724" t="s">
        <v>648</v>
      </c>
      <c r="B1724">
        <v>15.49</v>
      </c>
      <c r="C1724">
        <v>9.6</v>
      </c>
      <c r="D1724" t="s">
        <v>2380</v>
      </c>
      <c r="E1724" t="s">
        <v>2380</v>
      </c>
      <c r="F1724" t="s">
        <v>2380</v>
      </c>
      <c r="G1724" t="s">
        <v>2381</v>
      </c>
      <c r="H1724">
        <v>0</v>
      </c>
      <c r="I1724" t="s">
        <v>2380</v>
      </c>
      <c r="J1724" t="s">
        <v>2380</v>
      </c>
      <c r="K1724" t="str">
        <f t="shared" si="51"/>
        <v>Underweight</v>
      </c>
      <c r="L1724" t="str">
        <f t="shared" si="52"/>
        <v>Diabetes</v>
      </c>
      <c r="M1724" t="s">
        <v>10506</v>
      </c>
    </row>
    <row r="1725" spans="1:13" x14ac:dyDescent="0.25">
      <c r="A1725" t="s">
        <v>647</v>
      </c>
      <c r="B1725">
        <v>23.48</v>
      </c>
      <c r="C1725">
        <v>6.24</v>
      </c>
      <c r="D1725" t="s">
        <v>2380</v>
      </c>
      <c r="E1725" t="s">
        <v>2380</v>
      </c>
      <c r="F1725" t="s">
        <v>2380</v>
      </c>
      <c r="G1725">
        <v>1</v>
      </c>
      <c r="H1725">
        <v>1</v>
      </c>
      <c r="I1725" t="s">
        <v>2380</v>
      </c>
      <c r="J1725" t="s">
        <v>2380</v>
      </c>
      <c r="K1725" t="str">
        <f t="shared" si="51"/>
        <v>Healthy Weight</v>
      </c>
      <c r="L1725" t="str">
        <f t="shared" si="52"/>
        <v>Prediabetes</v>
      </c>
      <c r="M1725" t="s">
        <v>10508</v>
      </c>
    </row>
    <row r="1726" spans="1:13" x14ac:dyDescent="0.25">
      <c r="A1726" t="s">
        <v>646</v>
      </c>
      <c r="B1726">
        <v>30.02</v>
      </c>
      <c r="C1726">
        <v>7.63</v>
      </c>
      <c r="D1726" t="s">
        <v>2382</v>
      </c>
      <c r="E1726" t="s">
        <v>2380</v>
      </c>
      <c r="F1726" t="s">
        <v>2380</v>
      </c>
      <c r="G1726">
        <v>1</v>
      </c>
      <c r="H1726">
        <v>1</v>
      </c>
      <c r="I1726" t="s">
        <v>2380</v>
      </c>
      <c r="J1726" t="s">
        <v>2380</v>
      </c>
      <c r="K1726" t="str">
        <f t="shared" si="51"/>
        <v>Obesity</v>
      </c>
      <c r="L1726" t="str">
        <f t="shared" si="52"/>
        <v>Diabetes</v>
      </c>
      <c r="M1726" t="s">
        <v>10506</v>
      </c>
    </row>
    <row r="1727" spans="1:13" x14ac:dyDescent="0.25">
      <c r="A1727" t="s">
        <v>645</v>
      </c>
      <c r="B1727">
        <v>26.885000000000002</v>
      </c>
      <c r="C1727">
        <v>8.66</v>
      </c>
      <c r="D1727" t="s">
        <v>2382</v>
      </c>
      <c r="E1727" t="s">
        <v>2380</v>
      </c>
      <c r="F1727" t="s">
        <v>2380</v>
      </c>
      <c r="G1727">
        <v>1</v>
      </c>
      <c r="H1727">
        <v>1</v>
      </c>
      <c r="I1727" t="s">
        <v>2380</v>
      </c>
      <c r="J1727" t="s">
        <v>2380</v>
      </c>
      <c r="K1727" t="str">
        <f t="shared" si="51"/>
        <v>Overweight</v>
      </c>
      <c r="L1727" t="str">
        <f t="shared" si="52"/>
        <v>Diabetes</v>
      </c>
      <c r="M1727" t="s">
        <v>10506</v>
      </c>
    </row>
    <row r="1728" spans="1:13" x14ac:dyDescent="0.25">
      <c r="A1728" t="s">
        <v>644</v>
      </c>
      <c r="B1728">
        <v>25.84</v>
      </c>
      <c r="C1728">
        <v>8.5500000000000007</v>
      </c>
      <c r="D1728" t="s">
        <v>2382</v>
      </c>
      <c r="E1728" t="s">
        <v>2380</v>
      </c>
      <c r="F1728" t="s">
        <v>2380</v>
      </c>
      <c r="G1728">
        <v>1</v>
      </c>
      <c r="H1728">
        <v>1</v>
      </c>
      <c r="I1728" t="s">
        <v>2380</v>
      </c>
      <c r="J1728" t="s">
        <v>2380</v>
      </c>
      <c r="K1728" t="str">
        <f t="shared" si="51"/>
        <v>Overweight</v>
      </c>
      <c r="L1728" t="str">
        <f t="shared" si="52"/>
        <v>Diabetes</v>
      </c>
      <c r="M1728" t="s">
        <v>10506</v>
      </c>
    </row>
    <row r="1729" spans="1:13" x14ac:dyDescent="0.25">
      <c r="A1729" t="s">
        <v>643</v>
      </c>
      <c r="B1729">
        <v>27.454999999999998</v>
      </c>
      <c r="C1729">
        <v>4.54</v>
      </c>
      <c r="D1729" t="s">
        <v>2380</v>
      </c>
      <c r="E1729" t="s">
        <v>2380</v>
      </c>
      <c r="F1729" t="s">
        <v>2380</v>
      </c>
      <c r="G1729" t="s">
        <v>2381</v>
      </c>
      <c r="H1729">
        <v>0</v>
      </c>
      <c r="I1729" t="s">
        <v>2380</v>
      </c>
      <c r="J1729" t="s">
        <v>2380</v>
      </c>
      <c r="K1729" t="str">
        <f t="shared" si="51"/>
        <v>Overweight</v>
      </c>
      <c r="L1729" t="str">
        <f t="shared" si="52"/>
        <v>Normal</v>
      </c>
      <c r="M1729" t="s">
        <v>10507</v>
      </c>
    </row>
    <row r="1730" spans="1:13" x14ac:dyDescent="0.25">
      <c r="A1730" t="s">
        <v>642</v>
      </c>
      <c r="B1730">
        <v>24.605</v>
      </c>
      <c r="C1730">
        <v>5.7</v>
      </c>
      <c r="D1730" t="s">
        <v>2380</v>
      </c>
      <c r="E1730" t="s">
        <v>2380</v>
      </c>
      <c r="F1730" t="s">
        <v>2380</v>
      </c>
      <c r="G1730" t="s">
        <v>2381</v>
      </c>
      <c r="H1730">
        <v>0</v>
      </c>
      <c r="I1730" t="s">
        <v>2380</v>
      </c>
      <c r="J1730" t="s">
        <v>2380</v>
      </c>
      <c r="K1730" t="str">
        <f t="shared" si="51"/>
        <v>Healthy Weight</v>
      </c>
      <c r="L1730" t="str">
        <f t="shared" si="52"/>
        <v>Prediabetes</v>
      </c>
      <c r="M1730" t="s">
        <v>10508</v>
      </c>
    </row>
    <row r="1731" spans="1:13" x14ac:dyDescent="0.25">
      <c r="A1731" t="s">
        <v>641</v>
      </c>
      <c r="B1731">
        <v>30.8</v>
      </c>
      <c r="C1731">
        <v>5.07</v>
      </c>
      <c r="D1731" t="s">
        <v>2380</v>
      </c>
      <c r="E1731" t="s">
        <v>2380</v>
      </c>
      <c r="F1731" t="s">
        <v>2380</v>
      </c>
      <c r="G1731" t="s">
        <v>2381</v>
      </c>
      <c r="H1731">
        <v>0</v>
      </c>
      <c r="I1731" t="s">
        <v>2380</v>
      </c>
      <c r="J1731" t="s">
        <v>2380</v>
      </c>
      <c r="K1731" t="str">
        <f t="shared" ref="K1731:K1794" si="53">IF(B1731&lt;18.5, "Underweight", IF(B1731&lt;=24.9, "Healthy Weight", IF(B1731&lt;=29.9, "Overweight", "Obesity")))</f>
        <v>Obesity</v>
      </c>
      <c r="L1731" t="str">
        <f t="shared" ref="L1731:L1794" si="54">IF(C1731 &lt; 5.7, "Normal", IF(C1731 &lt; 6.4, "Prediabetes", "Diabetes"))</f>
        <v>Normal</v>
      </c>
      <c r="M1731" t="s">
        <v>10507</v>
      </c>
    </row>
    <row r="1732" spans="1:13" x14ac:dyDescent="0.25">
      <c r="A1732" t="s">
        <v>640</v>
      </c>
      <c r="B1732">
        <v>34.799999999999997</v>
      </c>
      <c r="C1732">
        <v>4.38</v>
      </c>
      <c r="D1732" t="s">
        <v>2380</v>
      </c>
      <c r="E1732" t="s">
        <v>2380</v>
      </c>
      <c r="F1732" t="s">
        <v>2380</v>
      </c>
      <c r="G1732">
        <v>1</v>
      </c>
      <c r="H1732">
        <v>1</v>
      </c>
      <c r="I1732" t="s">
        <v>2380</v>
      </c>
      <c r="J1732" t="s">
        <v>2380</v>
      </c>
      <c r="K1732" t="str">
        <f t="shared" si="53"/>
        <v>Obesity</v>
      </c>
      <c r="L1732" t="str">
        <f t="shared" si="54"/>
        <v>Normal</v>
      </c>
      <c r="M1732" t="s">
        <v>10507</v>
      </c>
    </row>
    <row r="1733" spans="1:13" x14ac:dyDescent="0.25">
      <c r="A1733" t="s">
        <v>639</v>
      </c>
      <c r="B1733">
        <v>34.21</v>
      </c>
      <c r="C1733">
        <v>4.54</v>
      </c>
      <c r="D1733" t="s">
        <v>2380</v>
      </c>
      <c r="E1733" t="s">
        <v>2380</v>
      </c>
      <c r="F1733" t="s">
        <v>2380</v>
      </c>
      <c r="G1733">
        <v>1</v>
      </c>
      <c r="H1733">
        <v>1</v>
      </c>
      <c r="I1733" t="s">
        <v>2380</v>
      </c>
      <c r="J1733" t="s">
        <v>2380</v>
      </c>
      <c r="K1733" t="str">
        <f t="shared" si="53"/>
        <v>Obesity</v>
      </c>
      <c r="L1733" t="str">
        <f t="shared" si="54"/>
        <v>Normal</v>
      </c>
      <c r="M1733" t="s">
        <v>10507</v>
      </c>
    </row>
    <row r="1734" spans="1:13" x14ac:dyDescent="0.25">
      <c r="A1734" t="s">
        <v>638</v>
      </c>
      <c r="B1734">
        <v>31</v>
      </c>
      <c r="C1734">
        <v>5.38</v>
      </c>
      <c r="D1734" t="s">
        <v>2380</v>
      </c>
      <c r="E1734" t="s">
        <v>2380</v>
      </c>
      <c r="F1734" t="s">
        <v>2380</v>
      </c>
      <c r="G1734">
        <v>1</v>
      </c>
      <c r="H1734">
        <v>1</v>
      </c>
      <c r="I1734" t="s">
        <v>2380</v>
      </c>
      <c r="J1734" t="s">
        <v>2380</v>
      </c>
      <c r="K1734" t="str">
        <f t="shared" si="53"/>
        <v>Obesity</v>
      </c>
      <c r="L1734" t="str">
        <f t="shared" si="54"/>
        <v>Normal</v>
      </c>
      <c r="M1734" t="s">
        <v>10507</v>
      </c>
    </row>
    <row r="1735" spans="1:13" x14ac:dyDescent="0.25">
      <c r="A1735" t="s">
        <v>637</v>
      </c>
      <c r="B1735">
        <v>26.125</v>
      </c>
      <c r="C1735">
        <v>5.55</v>
      </c>
      <c r="D1735" t="s">
        <v>2380</v>
      </c>
      <c r="E1735" t="s">
        <v>2380</v>
      </c>
      <c r="F1735" t="s">
        <v>2380</v>
      </c>
      <c r="G1735">
        <v>1</v>
      </c>
      <c r="H1735">
        <v>1</v>
      </c>
      <c r="I1735" t="s">
        <v>2380</v>
      </c>
      <c r="J1735" t="s">
        <v>2380</v>
      </c>
      <c r="K1735" t="str">
        <f t="shared" si="53"/>
        <v>Overweight</v>
      </c>
      <c r="L1735" t="str">
        <f t="shared" si="54"/>
        <v>Normal</v>
      </c>
      <c r="M1735" t="s">
        <v>10507</v>
      </c>
    </row>
    <row r="1736" spans="1:13" x14ac:dyDescent="0.25">
      <c r="A1736" t="s">
        <v>636</v>
      </c>
      <c r="B1736">
        <v>30.13</v>
      </c>
      <c r="C1736">
        <v>4.03</v>
      </c>
      <c r="D1736" t="s">
        <v>2382</v>
      </c>
      <c r="E1736" t="s">
        <v>2380</v>
      </c>
      <c r="F1736" t="s">
        <v>2380</v>
      </c>
      <c r="G1736">
        <v>1</v>
      </c>
      <c r="H1736">
        <v>1</v>
      </c>
      <c r="I1736" t="s">
        <v>2380</v>
      </c>
      <c r="J1736" t="s">
        <v>2380</v>
      </c>
      <c r="K1736" t="str">
        <f t="shared" si="53"/>
        <v>Obesity</v>
      </c>
      <c r="L1736" t="str">
        <f t="shared" si="54"/>
        <v>Normal</v>
      </c>
      <c r="M1736" t="s">
        <v>10507</v>
      </c>
    </row>
    <row r="1737" spans="1:13" x14ac:dyDescent="0.25">
      <c r="A1737" t="s">
        <v>635</v>
      </c>
      <c r="B1737">
        <v>34.19</v>
      </c>
      <c r="C1737">
        <v>4.1900000000000004</v>
      </c>
      <c r="D1737" t="s">
        <v>2380</v>
      </c>
      <c r="E1737" t="s">
        <v>2380</v>
      </c>
      <c r="F1737" t="s">
        <v>2380</v>
      </c>
      <c r="G1737" t="s">
        <v>2381</v>
      </c>
      <c r="H1737">
        <v>0</v>
      </c>
      <c r="I1737" t="s">
        <v>2380</v>
      </c>
      <c r="J1737" t="s">
        <v>2380</v>
      </c>
      <c r="K1737" t="str">
        <f t="shared" si="53"/>
        <v>Obesity</v>
      </c>
      <c r="L1737" t="str">
        <f t="shared" si="54"/>
        <v>Normal</v>
      </c>
      <c r="M1737" t="s">
        <v>10507</v>
      </c>
    </row>
    <row r="1738" spans="1:13" x14ac:dyDescent="0.25">
      <c r="A1738" t="s">
        <v>634</v>
      </c>
      <c r="B1738">
        <v>22.515000000000001</v>
      </c>
      <c r="C1738">
        <v>4.37</v>
      </c>
      <c r="D1738" t="s">
        <v>2380</v>
      </c>
      <c r="E1738" t="s">
        <v>2380</v>
      </c>
      <c r="F1738" t="s">
        <v>2383</v>
      </c>
      <c r="G1738">
        <v>1</v>
      </c>
      <c r="H1738">
        <v>1</v>
      </c>
      <c r="I1738" t="s">
        <v>2380</v>
      </c>
      <c r="J1738" t="s">
        <v>2380</v>
      </c>
      <c r="K1738" t="str">
        <f t="shared" si="53"/>
        <v>Healthy Weight</v>
      </c>
      <c r="L1738" t="str">
        <f t="shared" si="54"/>
        <v>Normal</v>
      </c>
      <c r="M1738" t="s">
        <v>10507</v>
      </c>
    </row>
    <row r="1739" spans="1:13" x14ac:dyDescent="0.25">
      <c r="A1739" t="s">
        <v>633</v>
      </c>
      <c r="B1739">
        <v>18.239999999999998</v>
      </c>
      <c r="C1739">
        <v>5.31</v>
      </c>
      <c r="D1739" t="s">
        <v>2382</v>
      </c>
      <c r="E1739" t="s">
        <v>2380</v>
      </c>
      <c r="F1739" t="s">
        <v>2383</v>
      </c>
      <c r="G1739">
        <v>1</v>
      </c>
      <c r="H1739">
        <v>1</v>
      </c>
      <c r="I1739" t="s">
        <v>2380</v>
      </c>
      <c r="J1739" t="s">
        <v>2380</v>
      </c>
      <c r="K1739" t="str">
        <f t="shared" si="53"/>
        <v>Underweight</v>
      </c>
      <c r="L1739" t="str">
        <f t="shared" si="54"/>
        <v>Normal</v>
      </c>
      <c r="M1739" t="s">
        <v>10507</v>
      </c>
    </row>
    <row r="1740" spans="1:13" x14ac:dyDescent="0.25">
      <c r="A1740" t="s">
        <v>631</v>
      </c>
      <c r="B1740">
        <v>37.28</v>
      </c>
      <c r="C1740">
        <v>4.66</v>
      </c>
      <c r="D1740" t="s">
        <v>2380</v>
      </c>
      <c r="E1740" t="s">
        <v>2382</v>
      </c>
      <c r="F1740" t="s">
        <v>2380</v>
      </c>
      <c r="G1740">
        <v>1</v>
      </c>
      <c r="H1740">
        <v>1</v>
      </c>
      <c r="I1740" t="s">
        <v>2380</v>
      </c>
      <c r="J1740" t="s">
        <v>2380</v>
      </c>
      <c r="K1740" t="str">
        <f t="shared" si="53"/>
        <v>Obesity</v>
      </c>
      <c r="L1740" t="str">
        <f t="shared" si="54"/>
        <v>Normal</v>
      </c>
      <c r="M1740" t="s">
        <v>10507</v>
      </c>
    </row>
    <row r="1741" spans="1:13" x14ac:dyDescent="0.25">
      <c r="A1741" t="s">
        <v>630</v>
      </c>
      <c r="B1741">
        <v>18.2</v>
      </c>
      <c r="C1741">
        <v>6.19</v>
      </c>
      <c r="D1741" t="s">
        <v>2380</v>
      </c>
      <c r="E1741" t="s">
        <v>2380</v>
      </c>
      <c r="F1741" t="s">
        <v>2383</v>
      </c>
      <c r="G1741">
        <v>1</v>
      </c>
      <c r="H1741">
        <v>1</v>
      </c>
      <c r="I1741" t="s">
        <v>2380</v>
      </c>
      <c r="J1741" t="s">
        <v>2380</v>
      </c>
      <c r="K1741" t="str">
        <f t="shared" si="53"/>
        <v>Underweight</v>
      </c>
      <c r="L1741" t="str">
        <f t="shared" si="54"/>
        <v>Prediabetes</v>
      </c>
      <c r="M1741" t="s">
        <v>10508</v>
      </c>
    </row>
    <row r="1742" spans="1:13" x14ac:dyDescent="0.25">
      <c r="A1742" t="s">
        <v>629</v>
      </c>
      <c r="B1742">
        <v>20.53</v>
      </c>
      <c r="C1742">
        <v>4.8600000000000003</v>
      </c>
      <c r="D1742" t="s">
        <v>2380</v>
      </c>
      <c r="E1742" t="s">
        <v>2380</v>
      </c>
      <c r="F1742" t="s">
        <v>2380</v>
      </c>
      <c r="G1742">
        <v>1</v>
      </c>
      <c r="H1742">
        <v>1</v>
      </c>
      <c r="I1742" t="s">
        <v>2380</v>
      </c>
      <c r="J1742" t="s">
        <v>2380</v>
      </c>
      <c r="K1742" t="str">
        <f t="shared" si="53"/>
        <v>Healthy Weight</v>
      </c>
      <c r="L1742" t="str">
        <f t="shared" si="54"/>
        <v>Normal</v>
      </c>
      <c r="M1742" t="s">
        <v>10507</v>
      </c>
    </row>
    <row r="1743" spans="1:13" x14ac:dyDescent="0.25">
      <c r="A1743" t="s">
        <v>628</v>
      </c>
      <c r="B1743">
        <v>23.79</v>
      </c>
      <c r="C1743">
        <v>4.74</v>
      </c>
      <c r="D1743" t="s">
        <v>2380</v>
      </c>
      <c r="E1743" t="s">
        <v>2380</v>
      </c>
      <c r="F1743" t="s">
        <v>2380</v>
      </c>
      <c r="G1743" t="s">
        <v>2381</v>
      </c>
      <c r="H1743">
        <v>0</v>
      </c>
      <c r="I1743" t="s">
        <v>2380</v>
      </c>
      <c r="J1743" t="s">
        <v>2380</v>
      </c>
      <c r="K1743" t="str">
        <f t="shared" si="53"/>
        <v>Healthy Weight</v>
      </c>
      <c r="L1743" t="str">
        <f t="shared" si="54"/>
        <v>Normal</v>
      </c>
      <c r="M1743" t="s">
        <v>10507</v>
      </c>
    </row>
    <row r="1744" spans="1:13" x14ac:dyDescent="0.25">
      <c r="A1744" t="s">
        <v>627</v>
      </c>
      <c r="B1744">
        <v>29.8</v>
      </c>
      <c r="C1744">
        <v>6.03</v>
      </c>
      <c r="D1744" t="s">
        <v>2380</v>
      </c>
      <c r="E1744" t="s">
        <v>2380</v>
      </c>
      <c r="F1744" t="s">
        <v>2380</v>
      </c>
      <c r="G1744" t="s">
        <v>2381</v>
      </c>
      <c r="H1744">
        <v>0</v>
      </c>
      <c r="I1744" t="s">
        <v>2380</v>
      </c>
      <c r="J1744" t="s">
        <v>2380</v>
      </c>
      <c r="K1744" t="str">
        <f t="shared" si="53"/>
        <v>Overweight</v>
      </c>
      <c r="L1744" t="str">
        <f t="shared" si="54"/>
        <v>Prediabetes</v>
      </c>
      <c r="M1744" t="s">
        <v>10508</v>
      </c>
    </row>
    <row r="1745" spans="1:13" x14ac:dyDescent="0.25">
      <c r="A1745" t="s">
        <v>626</v>
      </c>
      <c r="B1745">
        <v>31.54</v>
      </c>
      <c r="C1745">
        <v>4.71</v>
      </c>
      <c r="D1745" t="s">
        <v>2380</v>
      </c>
      <c r="E1745" t="s">
        <v>2380</v>
      </c>
      <c r="F1745" t="s">
        <v>2380</v>
      </c>
      <c r="G1745" t="s">
        <v>2381</v>
      </c>
      <c r="H1745">
        <v>0</v>
      </c>
      <c r="I1745" t="s">
        <v>2380</v>
      </c>
      <c r="J1745" t="s">
        <v>2380</v>
      </c>
      <c r="K1745" t="str">
        <f t="shared" si="53"/>
        <v>Obesity</v>
      </c>
      <c r="L1745" t="str">
        <f t="shared" si="54"/>
        <v>Normal</v>
      </c>
      <c r="M1745" t="s">
        <v>10507</v>
      </c>
    </row>
    <row r="1746" spans="1:13" x14ac:dyDescent="0.25">
      <c r="A1746" t="s">
        <v>625</v>
      </c>
      <c r="B1746">
        <v>20.82</v>
      </c>
      <c r="C1746">
        <v>5.55</v>
      </c>
      <c r="D1746" t="s">
        <v>2380</v>
      </c>
      <c r="E1746" t="s">
        <v>2380</v>
      </c>
      <c r="F1746" t="s">
        <v>2380</v>
      </c>
      <c r="G1746">
        <v>1</v>
      </c>
      <c r="H1746">
        <v>1</v>
      </c>
      <c r="I1746" t="s">
        <v>2380</v>
      </c>
      <c r="J1746" t="s">
        <v>2380</v>
      </c>
      <c r="K1746" t="str">
        <f t="shared" si="53"/>
        <v>Healthy Weight</v>
      </c>
      <c r="L1746" t="str">
        <f t="shared" si="54"/>
        <v>Normal</v>
      </c>
      <c r="M1746" t="s">
        <v>10507</v>
      </c>
    </row>
    <row r="1747" spans="1:13" x14ac:dyDescent="0.25">
      <c r="A1747" t="s">
        <v>624</v>
      </c>
      <c r="B1747">
        <v>38.83</v>
      </c>
      <c r="C1747">
        <v>4.78</v>
      </c>
      <c r="D1747" t="s">
        <v>2380</v>
      </c>
      <c r="E1747" t="s">
        <v>2380</v>
      </c>
      <c r="F1747" t="s">
        <v>2383</v>
      </c>
      <c r="G1747">
        <v>1</v>
      </c>
      <c r="H1747">
        <v>1</v>
      </c>
      <c r="I1747" t="s">
        <v>2380</v>
      </c>
      <c r="J1747" t="s">
        <v>2380</v>
      </c>
      <c r="K1747" t="str">
        <f t="shared" si="53"/>
        <v>Obesity</v>
      </c>
      <c r="L1747" t="str">
        <f t="shared" si="54"/>
        <v>Normal</v>
      </c>
      <c r="M1747" t="s">
        <v>10507</v>
      </c>
    </row>
    <row r="1748" spans="1:13" x14ac:dyDescent="0.25">
      <c r="A1748" t="s">
        <v>623</v>
      </c>
      <c r="B1748">
        <v>23.44</v>
      </c>
      <c r="C1748">
        <v>4.6500000000000004</v>
      </c>
      <c r="D1748" t="s">
        <v>2382</v>
      </c>
      <c r="E1748" t="s">
        <v>2380</v>
      </c>
      <c r="F1748" t="s">
        <v>2380</v>
      </c>
      <c r="G1748">
        <v>1</v>
      </c>
      <c r="H1748">
        <v>1</v>
      </c>
      <c r="I1748" t="s">
        <v>2380</v>
      </c>
      <c r="J1748" t="s">
        <v>2380</v>
      </c>
      <c r="K1748" t="str">
        <f t="shared" si="53"/>
        <v>Healthy Weight</v>
      </c>
      <c r="L1748" t="str">
        <f t="shared" si="54"/>
        <v>Normal</v>
      </c>
      <c r="M1748" t="s">
        <v>10507</v>
      </c>
    </row>
    <row r="1749" spans="1:13" x14ac:dyDescent="0.25">
      <c r="A1749" t="s">
        <v>622</v>
      </c>
      <c r="B1749">
        <v>24.13</v>
      </c>
      <c r="C1749">
        <v>5.2</v>
      </c>
      <c r="D1749" t="s">
        <v>2380</v>
      </c>
      <c r="E1749" t="s">
        <v>2380</v>
      </c>
      <c r="F1749" t="s">
        <v>2380</v>
      </c>
      <c r="G1749">
        <v>1</v>
      </c>
      <c r="H1749">
        <v>1</v>
      </c>
      <c r="I1749" t="s">
        <v>2380</v>
      </c>
      <c r="J1749" t="s">
        <v>2380</v>
      </c>
      <c r="K1749" t="str">
        <f t="shared" si="53"/>
        <v>Healthy Weight</v>
      </c>
      <c r="L1749" t="str">
        <f t="shared" si="54"/>
        <v>Normal</v>
      </c>
      <c r="M1749" t="s">
        <v>10507</v>
      </c>
    </row>
    <row r="1750" spans="1:13" x14ac:dyDescent="0.25">
      <c r="A1750" t="s">
        <v>621</v>
      </c>
      <c r="B1750">
        <v>42.13</v>
      </c>
      <c r="C1750">
        <v>4.54</v>
      </c>
      <c r="D1750" t="s">
        <v>2382</v>
      </c>
      <c r="E1750" t="s">
        <v>2380</v>
      </c>
      <c r="F1750" t="s">
        <v>2380</v>
      </c>
      <c r="G1750">
        <v>1</v>
      </c>
      <c r="H1750">
        <v>1</v>
      </c>
      <c r="I1750" t="s">
        <v>2380</v>
      </c>
      <c r="J1750" t="s">
        <v>2380</v>
      </c>
      <c r="K1750" t="str">
        <f t="shared" si="53"/>
        <v>Obesity</v>
      </c>
      <c r="L1750" t="str">
        <f t="shared" si="54"/>
        <v>Normal</v>
      </c>
      <c r="M1750" t="s">
        <v>10507</v>
      </c>
    </row>
    <row r="1751" spans="1:13" x14ac:dyDescent="0.25">
      <c r="A1751" t="s">
        <v>620</v>
      </c>
      <c r="B1751">
        <v>17.86</v>
      </c>
      <c r="C1751">
        <v>4.1100000000000003</v>
      </c>
      <c r="D1751" t="s">
        <v>2380</v>
      </c>
      <c r="E1751" t="s">
        <v>2380</v>
      </c>
      <c r="F1751" t="s">
        <v>2380</v>
      </c>
      <c r="G1751">
        <v>1</v>
      </c>
      <c r="H1751">
        <v>1</v>
      </c>
      <c r="I1751" t="s">
        <v>2380</v>
      </c>
      <c r="J1751" t="s">
        <v>2380</v>
      </c>
      <c r="K1751" t="str">
        <f t="shared" si="53"/>
        <v>Underweight</v>
      </c>
      <c r="L1751" t="str">
        <f t="shared" si="54"/>
        <v>Normal</v>
      </c>
      <c r="M1751" t="s">
        <v>10507</v>
      </c>
    </row>
    <row r="1752" spans="1:13" x14ac:dyDescent="0.25">
      <c r="A1752" t="s">
        <v>619</v>
      </c>
      <c r="B1752">
        <v>32.78</v>
      </c>
      <c r="C1752">
        <v>4.63</v>
      </c>
      <c r="D1752" t="s">
        <v>2380</v>
      </c>
      <c r="E1752" t="s">
        <v>2380</v>
      </c>
      <c r="F1752" t="s">
        <v>2380</v>
      </c>
      <c r="G1752" t="s">
        <v>2381</v>
      </c>
      <c r="H1752">
        <v>0</v>
      </c>
      <c r="I1752" t="s">
        <v>2380</v>
      </c>
      <c r="J1752" t="s">
        <v>2380</v>
      </c>
      <c r="K1752" t="str">
        <f t="shared" si="53"/>
        <v>Obesity</v>
      </c>
      <c r="L1752" t="str">
        <f t="shared" si="54"/>
        <v>Normal</v>
      </c>
      <c r="M1752" t="s">
        <v>10507</v>
      </c>
    </row>
    <row r="1753" spans="1:13" x14ac:dyDescent="0.25">
      <c r="A1753" t="s">
        <v>618</v>
      </c>
      <c r="B1753">
        <v>23.9</v>
      </c>
      <c r="C1753">
        <v>6.06</v>
      </c>
      <c r="D1753" t="s">
        <v>2382</v>
      </c>
      <c r="E1753" t="s">
        <v>2380</v>
      </c>
      <c r="F1753" t="s">
        <v>2383</v>
      </c>
      <c r="G1753">
        <v>1</v>
      </c>
      <c r="H1753">
        <v>1</v>
      </c>
      <c r="I1753" t="s">
        <v>2380</v>
      </c>
      <c r="J1753" t="s">
        <v>2380</v>
      </c>
      <c r="K1753" t="str">
        <f t="shared" si="53"/>
        <v>Healthy Weight</v>
      </c>
      <c r="L1753" t="str">
        <f t="shared" si="54"/>
        <v>Prediabetes</v>
      </c>
      <c r="M1753" t="s">
        <v>10508</v>
      </c>
    </row>
    <row r="1754" spans="1:13" x14ac:dyDescent="0.25">
      <c r="A1754" t="s">
        <v>617</v>
      </c>
      <c r="B1754">
        <v>15.47</v>
      </c>
      <c r="C1754">
        <v>8.43</v>
      </c>
      <c r="D1754" t="s">
        <v>2380</v>
      </c>
      <c r="E1754" t="s">
        <v>2380</v>
      </c>
      <c r="F1754" t="s">
        <v>2380</v>
      </c>
      <c r="G1754" t="s">
        <v>2381</v>
      </c>
      <c r="H1754">
        <v>0</v>
      </c>
      <c r="I1754" t="s">
        <v>2380</v>
      </c>
      <c r="J1754" t="s">
        <v>2380</v>
      </c>
      <c r="K1754" t="str">
        <f t="shared" si="53"/>
        <v>Underweight</v>
      </c>
      <c r="L1754" t="str">
        <f t="shared" si="54"/>
        <v>Diabetes</v>
      </c>
      <c r="M1754" t="s">
        <v>10506</v>
      </c>
    </row>
    <row r="1755" spans="1:13" x14ac:dyDescent="0.25">
      <c r="A1755" t="s">
        <v>616</v>
      </c>
      <c r="B1755">
        <v>28.54</v>
      </c>
      <c r="C1755">
        <v>5.51</v>
      </c>
      <c r="D1755" t="s">
        <v>2380</v>
      </c>
      <c r="E1755" t="s">
        <v>2380</v>
      </c>
      <c r="F1755" t="s">
        <v>2383</v>
      </c>
      <c r="G1755">
        <v>1</v>
      </c>
      <c r="H1755">
        <v>1</v>
      </c>
      <c r="I1755" t="s">
        <v>2380</v>
      </c>
      <c r="J1755" t="s">
        <v>2380</v>
      </c>
      <c r="K1755" t="str">
        <f t="shared" si="53"/>
        <v>Overweight</v>
      </c>
      <c r="L1755" t="str">
        <f t="shared" si="54"/>
        <v>Normal</v>
      </c>
      <c r="M1755" t="s">
        <v>10507</v>
      </c>
    </row>
    <row r="1756" spans="1:13" x14ac:dyDescent="0.25">
      <c r="A1756" t="s">
        <v>615</v>
      </c>
      <c r="B1756">
        <v>18.54</v>
      </c>
      <c r="C1756">
        <v>4.95</v>
      </c>
      <c r="D1756" t="s">
        <v>2380</v>
      </c>
      <c r="E1756" t="s">
        <v>2380</v>
      </c>
      <c r="F1756" t="s">
        <v>2380</v>
      </c>
      <c r="G1756" t="s">
        <v>2381</v>
      </c>
      <c r="H1756">
        <v>0</v>
      </c>
      <c r="I1756" t="s">
        <v>2380</v>
      </c>
      <c r="J1756" t="s">
        <v>2380</v>
      </c>
      <c r="K1756" t="str">
        <f t="shared" si="53"/>
        <v>Healthy Weight</v>
      </c>
      <c r="L1756" t="str">
        <f t="shared" si="54"/>
        <v>Normal</v>
      </c>
      <c r="M1756" t="s">
        <v>10507</v>
      </c>
    </row>
    <row r="1757" spans="1:13" x14ac:dyDescent="0.25">
      <c r="A1757" t="s">
        <v>614</v>
      </c>
      <c r="B1757">
        <v>32.18</v>
      </c>
      <c r="C1757">
        <v>6.44</v>
      </c>
      <c r="D1757" t="s">
        <v>2382</v>
      </c>
      <c r="E1757" t="s">
        <v>2380</v>
      </c>
      <c r="F1757" t="s">
        <v>2383</v>
      </c>
      <c r="G1757">
        <v>1</v>
      </c>
      <c r="H1757">
        <v>1</v>
      </c>
      <c r="I1757" t="s">
        <v>2380</v>
      </c>
      <c r="J1757" t="s">
        <v>2380</v>
      </c>
      <c r="K1757" t="str">
        <f t="shared" si="53"/>
        <v>Obesity</v>
      </c>
      <c r="L1757" t="str">
        <f t="shared" si="54"/>
        <v>Diabetes</v>
      </c>
      <c r="M1757" t="s">
        <v>10506</v>
      </c>
    </row>
    <row r="1758" spans="1:13" x14ac:dyDescent="0.25">
      <c r="A1758" t="s">
        <v>613</v>
      </c>
      <c r="B1758">
        <v>37.380000000000003</v>
      </c>
      <c r="C1758">
        <v>6.05</v>
      </c>
      <c r="D1758" t="s">
        <v>2382</v>
      </c>
      <c r="E1758" t="s">
        <v>2380</v>
      </c>
      <c r="F1758" t="s">
        <v>2380</v>
      </c>
      <c r="G1758" t="s">
        <v>2381</v>
      </c>
      <c r="H1758">
        <v>0</v>
      </c>
      <c r="I1758" t="s">
        <v>2380</v>
      </c>
      <c r="J1758" t="s">
        <v>2380</v>
      </c>
      <c r="K1758" t="str">
        <f t="shared" si="53"/>
        <v>Obesity</v>
      </c>
      <c r="L1758" t="str">
        <f t="shared" si="54"/>
        <v>Prediabetes</v>
      </c>
      <c r="M1758" t="s">
        <v>10508</v>
      </c>
    </row>
    <row r="1759" spans="1:13" x14ac:dyDescent="0.25">
      <c r="A1759" t="s">
        <v>612</v>
      </c>
      <c r="B1759">
        <v>31.12</v>
      </c>
      <c r="C1759">
        <v>4.76</v>
      </c>
      <c r="D1759" t="s">
        <v>2382</v>
      </c>
      <c r="E1759" t="s">
        <v>2380</v>
      </c>
      <c r="F1759" t="s">
        <v>2383</v>
      </c>
      <c r="G1759">
        <v>1</v>
      </c>
      <c r="H1759">
        <v>1</v>
      </c>
      <c r="I1759" t="s">
        <v>2380</v>
      </c>
      <c r="J1759" t="s">
        <v>2380</v>
      </c>
      <c r="K1759" t="str">
        <f t="shared" si="53"/>
        <v>Obesity</v>
      </c>
      <c r="L1759" t="str">
        <f t="shared" si="54"/>
        <v>Normal</v>
      </c>
      <c r="M1759" t="s">
        <v>10507</v>
      </c>
    </row>
    <row r="1760" spans="1:13" x14ac:dyDescent="0.25">
      <c r="A1760" t="s">
        <v>611</v>
      </c>
      <c r="B1760">
        <v>22.01</v>
      </c>
      <c r="C1760">
        <v>6.72</v>
      </c>
      <c r="D1760" t="s">
        <v>2382</v>
      </c>
      <c r="E1760" t="s">
        <v>2380</v>
      </c>
      <c r="F1760" t="s">
        <v>2380</v>
      </c>
      <c r="G1760">
        <v>1</v>
      </c>
      <c r="H1760">
        <v>1</v>
      </c>
      <c r="I1760" t="s">
        <v>2380</v>
      </c>
      <c r="J1760" t="s">
        <v>2380</v>
      </c>
      <c r="K1760" t="str">
        <f t="shared" si="53"/>
        <v>Healthy Weight</v>
      </c>
      <c r="L1760" t="str">
        <f t="shared" si="54"/>
        <v>Diabetes</v>
      </c>
      <c r="M1760" t="s">
        <v>10506</v>
      </c>
    </row>
    <row r="1761" spans="1:13" x14ac:dyDescent="0.25">
      <c r="A1761" t="s">
        <v>610</v>
      </c>
      <c r="B1761">
        <v>27.645</v>
      </c>
      <c r="C1761">
        <v>5.7</v>
      </c>
      <c r="D1761" t="s">
        <v>2380</v>
      </c>
      <c r="E1761" t="s">
        <v>2380</v>
      </c>
      <c r="F1761" t="s">
        <v>2380</v>
      </c>
      <c r="G1761" t="s">
        <v>2381</v>
      </c>
      <c r="H1761">
        <v>0</v>
      </c>
      <c r="I1761" t="s">
        <v>2380</v>
      </c>
      <c r="J1761" t="s">
        <v>2380</v>
      </c>
      <c r="K1761" t="str">
        <f t="shared" si="53"/>
        <v>Overweight</v>
      </c>
      <c r="L1761" t="str">
        <f t="shared" si="54"/>
        <v>Prediabetes</v>
      </c>
      <c r="M1761" t="s">
        <v>10508</v>
      </c>
    </row>
    <row r="1762" spans="1:13" x14ac:dyDescent="0.25">
      <c r="A1762" t="s">
        <v>609</v>
      </c>
      <c r="B1762">
        <v>29.64</v>
      </c>
      <c r="C1762">
        <v>5.31</v>
      </c>
      <c r="D1762" t="s">
        <v>2382</v>
      </c>
      <c r="E1762" t="s">
        <v>2380</v>
      </c>
      <c r="F1762" t="s">
        <v>2380</v>
      </c>
      <c r="G1762" t="s">
        <v>2381</v>
      </c>
      <c r="H1762">
        <v>0</v>
      </c>
      <c r="I1762" t="s">
        <v>2380</v>
      </c>
      <c r="J1762" t="s">
        <v>2380</v>
      </c>
      <c r="K1762" t="str">
        <f t="shared" si="53"/>
        <v>Overweight</v>
      </c>
      <c r="L1762" t="str">
        <f t="shared" si="54"/>
        <v>Normal</v>
      </c>
      <c r="M1762" t="s">
        <v>10507</v>
      </c>
    </row>
    <row r="1763" spans="1:13" x14ac:dyDescent="0.25">
      <c r="A1763" t="s">
        <v>608</v>
      </c>
      <c r="B1763">
        <v>33.700000000000003</v>
      </c>
      <c r="C1763">
        <v>4.32</v>
      </c>
      <c r="D1763" t="s">
        <v>2382</v>
      </c>
      <c r="E1763" t="s">
        <v>2380</v>
      </c>
      <c r="F1763" t="s">
        <v>2380</v>
      </c>
      <c r="G1763">
        <v>1</v>
      </c>
      <c r="H1763">
        <v>1</v>
      </c>
      <c r="I1763" t="s">
        <v>2380</v>
      </c>
      <c r="J1763" t="s">
        <v>2380</v>
      </c>
      <c r="K1763" t="str">
        <f t="shared" si="53"/>
        <v>Obesity</v>
      </c>
      <c r="L1763" t="str">
        <f t="shared" si="54"/>
        <v>Normal</v>
      </c>
      <c r="M1763" t="s">
        <v>10507</v>
      </c>
    </row>
    <row r="1764" spans="1:13" x14ac:dyDescent="0.25">
      <c r="A1764" t="s">
        <v>607</v>
      </c>
      <c r="B1764">
        <v>27.5</v>
      </c>
      <c r="C1764">
        <v>4.2300000000000004</v>
      </c>
      <c r="D1764" t="s">
        <v>2382</v>
      </c>
      <c r="E1764" t="s">
        <v>2380</v>
      </c>
      <c r="F1764" t="s">
        <v>2380</v>
      </c>
      <c r="G1764">
        <v>1</v>
      </c>
      <c r="H1764">
        <v>1</v>
      </c>
      <c r="I1764" t="s">
        <v>2380</v>
      </c>
      <c r="J1764" t="s">
        <v>2380</v>
      </c>
      <c r="K1764" t="str">
        <f t="shared" si="53"/>
        <v>Overweight</v>
      </c>
      <c r="L1764" t="str">
        <f t="shared" si="54"/>
        <v>Normal</v>
      </c>
      <c r="M1764" t="s">
        <v>10507</v>
      </c>
    </row>
    <row r="1765" spans="1:13" x14ac:dyDescent="0.25">
      <c r="A1765" t="s">
        <v>606</v>
      </c>
      <c r="B1765">
        <v>16.12</v>
      </c>
      <c r="C1765">
        <v>6.09</v>
      </c>
      <c r="D1765" t="s">
        <v>2380</v>
      </c>
      <c r="E1765" t="s">
        <v>2380</v>
      </c>
      <c r="F1765" t="s">
        <v>2380</v>
      </c>
      <c r="G1765" t="s">
        <v>2381</v>
      </c>
      <c r="H1765">
        <v>0</v>
      </c>
      <c r="I1765" t="s">
        <v>2380</v>
      </c>
      <c r="J1765" t="s">
        <v>2380</v>
      </c>
      <c r="K1765" t="str">
        <f t="shared" si="53"/>
        <v>Underweight</v>
      </c>
      <c r="L1765" t="str">
        <f t="shared" si="54"/>
        <v>Prediabetes</v>
      </c>
      <c r="M1765" t="s">
        <v>10508</v>
      </c>
    </row>
    <row r="1766" spans="1:13" x14ac:dyDescent="0.25">
      <c r="A1766" t="s">
        <v>605</v>
      </c>
      <c r="B1766">
        <v>26.73</v>
      </c>
      <c r="C1766">
        <v>4.74</v>
      </c>
      <c r="D1766" t="s">
        <v>2382</v>
      </c>
      <c r="E1766" t="s">
        <v>2380</v>
      </c>
      <c r="F1766" t="s">
        <v>2380</v>
      </c>
      <c r="G1766">
        <v>1</v>
      </c>
      <c r="H1766">
        <v>1</v>
      </c>
      <c r="I1766" t="s">
        <v>2380</v>
      </c>
      <c r="J1766" t="s">
        <v>2380</v>
      </c>
      <c r="K1766" t="str">
        <f t="shared" si="53"/>
        <v>Overweight</v>
      </c>
      <c r="L1766" t="str">
        <f t="shared" si="54"/>
        <v>Normal</v>
      </c>
      <c r="M1766" t="s">
        <v>10507</v>
      </c>
    </row>
    <row r="1767" spans="1:13" x14ac:dyDescent="0.25">
      <c r="A1767" t="s">
        <v>604</v>
      </c>
      <c r="B1767">
        <v>37.25</v>
      </c>
      <c r="C1767">
        <v>6.23</v>
      </c>
      <c r="D1767" t="s">
        <v>2382</v>
      </c>
      <c r="E1767" t="s">
        <v>2380</v>
      </c>
      <c r="F1767" t="s">
        <v>2380</v>
      </c>
      <c r="G1767" t="s">
        <v>2381</v>
      </c>
      <c r="H1767">
        <v>0</v>
      </c>
      <c r="I1767" t="s">
        <v>2380</v>
      </c>
      <c r="J1767" t="s">
        <v>2380</v>
      </c>
      <c r="K1767" t="str">
        <f t="shared" si="53"/>
        <v>Obesity</v>
      </c>
      <c r="L1767" t="str">
        <f t="shared" si="54"/>
        <v>Prediabetes</v>
      </c>
      <c r="M1767" t="s">
        <v>10508</v>
      </c>
    </row>
    <row r="1768" spans="1:13" x14ac:dyDescent="0.25">
      <c r="A1768" t="s">
        <v>603</v>
      </c>
      <c r="B1768">
        <v>23.56</v>
      </c>
      <c r="C1768">
        <v>5.45</v>
      </c>
      <c r="D1768" t="s">
        <v>2382</v>
      </c>
      <c r="E1768" t="s">
        <v>2380</v>
      </c>
      <c r="F1768" t="s">
        <v>2380</v>
      </c>
      <c r="G1768">
        <v>1</v>
      </c>
      <c r="H1768">
        <v>1</v>
      </c>
      <c r="I1768" t="s">
        <v>2380</v>
      </c>
      <c r="J1768" t="s">
        <v>2380</v>
      </c>
      <c r="K1768" t="str">
        <f t="shared" si="53"/>
        <v>Healthy Weight</v>
      </c>
      <c r="L1768" t="str">
        <f t="shared" si="54"/>
        <v>Normal</v>
      </c>
      <c r="M1768" t="s">
        <v>10507</v>
      </c>
    </row>
    <row r="1769" spans="1:13" x14ac:dyDescent="0.25">
      <c r="A1769" t="s">
        <v>602</v>
      </c>
      <c r="B1769">
        <v>15.84</v>
      </c>
      <c r="C1769">
        <v>10.34</v>
      </c>
      <c r="D1769" t="s">
        <v>2380</v>
      </c>
      <c r="E1769" t="s">
        <v>2380</v>
      </c>
      <c r="F1769" t="s">
        <v>2380</v>
      </c>
      <c r="G1769">
        <v>2</v>
      </c>
      <c r="H1769">
        <v>2</v>
      </c>
      <c r="I1769" t="s">
        <v>2380</v>
      </c>
      <c r="J1769" t="s">
        <v>2380</v>
      </c>
      <c r="K1769" t="str">
        <f t="shared" si="53"/>
        <v>Underweight</v>
      </c>
      <c r="L1769" t="str">
        <f t="shared" si="54"/>
        <v>Diabetes</v>
      </c>
      <c r="M1769" t="s">
        <v>10506</v>
      </c>
    </row>
    <row r="1770" spans="1:13" x14ac:dyDescent="0.25">
      <c r="A1770" t="s">
        <v>601</v>
      </c>
      <c r="B1770">
        <v>36.630000000000003</v>
      </c>
      <c r="C1770">
        <v>5.15</v>
      </c>
      <c r="D1770" t="s">
        <v>2380</v>
      </c>
      <c r="E1770" t="s">
        <v>2380</v>
      </c>
      <c r="F1770" t="s">
        <v>2380</v>
      </c>
      <c r="G1770" t="s">
        <v>2381</v>
      </c>
      <c r="H1770">
        <v>0</v>
      </c>
      <c r="I1770" t="s">
        <v>2380</v>
      </c>
      <c r="J1770" t="s">
        <v>2380</v>
      </c>
      <c r="K1770" t="str">
        <f t="shared" si="53"/>
        <v>Obesity</v>
      </c>
      <c r="L1770" t="str">
        <f t="shared" si="54"/>
        <v>Normal</v>
      </c>
      <c r="M1770" t="s">
        <v>10507</v>
      </c>
    </row>
    <row r="1771" spans="1:13" x14ac:dyDescent="0.25">
      <c r="A1771" t="s">
        <v>600</v>
      </c>
      <c r="B1771">
        <v>16.47</v>
      </c>
      <c r="C1771">
        <v>11.72</v>
      </c>
      <c r="D1771" t="s">
        <v>2380</v>
      </c>
      <c r="E1771" t="s">
        <v>2380</v>
      </c>
      <c r="F1771" t="s">
        <v>2380</v>
      </c>
      <c r="G1771" t="s">
        <v>2381</v>
      </c>
      <c r="H1771">
        <v>0</v>
      </c>
      <c r="I1771" t="s">
        <v>2380</v>
      </c>
      <c r="J1771" t="s">
        <v>2380</v>
      </c>
      <c r="K1771" t="str">
        <f t="shared" si="53"/>
        <v>Underweight</v>
      </c>
      <c r="L1771" t="str">
        <f t="shared" si="54"/>
        <v>Diabetes</v>
      </c>
      <c r="M1771" t="s">
        <v>10506</v>
      </c>
    </row>
    <row r="1772" spans="1:13" x14ac:dyDescent="0.25">
      <c r="A1772" t="s">
        <v>599</v>
      </c>
      <c r="B1772">
        <v>25.8</v>
      </c>
      <c r="C1772">
        <v>5.29</v>
      </c>
      <c r="D1772" t="s">
        <v>2380</v>
      </c>
      <c r="E1772" t="s">
        <v>2380</v>
      </c>
      <c r="F1772" t="s">
        <v>2380</v>
      </c>
      <c r="G1772" t="s">
        <v>2381</v>
      </c>
      <c r="H1772">
        <v>0</v>
      </c>
      <c r="I1772" t="s">
        <v>2380</v>
      </c>
      <c r="J1772" t="s">
        <v>2380</v>
      </c>
      <c r="K1772" t="str">
        <f t="shared" si="53"/>
        <v>Overweight</v>
      </c>
      <c r="L1772" t="str">
        <f t="shared" si="54"/>
        <v>Normal</v>
      </c>
      <c r="M1772" t="s">
        <v>10507</v>
      </c>
    </row>
    <row r="1773" spans="1:13" x14ac:dyDescent="0.25">
      <c r="A1773" t="s">
        <v>598</v>
      </c>
      <c r="B1773">
        <v>23.6</v>
      </c>
      <c r="C1773">
        <v>4.33</v>
      </c>
      <c r="D1773" t="s">
        <v>2380</v>
      </c>
      <c r="E1773" t="s">
        <v>2380</v>
      </c>
      <c r="F1773" t="s">
        <v>2380</v>
      </c>
      <c r="G1773" t="s">
        <v>2381</v>
      </c>
      <c r="H1773">
        <v>0</v>
      </c>
      <c r="I1773" t="s">
        <v>2380</v>
      </c>
      <c r="J1773" t="s">
        <v>2380</v>
      </c>
      <c r="K1773" t="str">
        <f t="shared" si="53"/>
        <v>Healthy Weight</v>
      </c>
      <c r="L1773" t="str">
        <f t="shared" si="54"/>
        <v>Normal</v>
      </c>
      <c r="M1773" t="s">
        <v>10507</v>
      </c>
    </row>
    <row r="1774" spans="1:13" x14ac:dyDescent="0.25">
      <c r="A1774" t="s">
        <v>597</v>
      </c>
      <c r="B1774">
        <v>32.11</v>
      </c>
      <c r="C1774">
        <v>6.24</v>
      </c>
      <c r="D1774" t="s">
        <v>2380</v>
      </c>
      <c r="E1774" t="s">
        <v>2380</v>
      </c>
      <c r="F1774" t="s">
        <v>2383</v>
      </c>
      <c r="G1774">
        <v>1</v>
      </c>
      <c r="H1774">
        <v>1</v>
      </c>
      <c r="I1774" t="s">
        <v>2380</v>
      </c>
      <c r="J1774" t="s">
        <v>2380</v>
      </c>
      <c r="K1774" t="str">
        <f t="shared" si="53"/>
        <v>Obesity</v>
      </c>
      <c r="L1774" t="str">
        <f t="shared" si="54"/>
        <v>Prediabetes</v>
      </c>
      <c r="M1774" t="s">
        <v>10508</v>
      </c>
    </row>
    <row r="1775" spans="1:13" x14ac:dyDescent="0.25">
      <c r="A1775" t="s">
        <v>596</v>
      </c>
      <c r="B1775">
        <v>30.114999999999998</v>
      </c>
      <c r="C1775">
        <v>11.61</v>
      </c>
      <c r="D1775" t="s">
        <v>2380</v>
      </c>
      <c r="E1775" t="s">
        <v>2380</v>
      </c>
      <c r="F1775" t="s">
        <v>2380</v>
      </c>
      <c r="G1775" t="s">
        <v>2381</v>
      </c>
      <c r="H1775">
        <v>0</v>
      </c>
      <c r="I1775" t="s">
        <v>2380</v>
      </c>
      <c r="J1775" t="s">
        <v>2380</v>
      </c>
      <c r="K1775" t="str">
        <f t="shared" si="53"/>
        <v>Obesity</v>
      </c>
      <c r="L1775" t="str">
        <f t="shared" si="54"/>
        <v>Diabetes</v>
      </c>
      <c r="M1775" t="s">
        <v>10506</v>
      </c>
    </row>
    <row r="1776" spans="1:13" x14ac:dyDescent="0.25">
      <c r="A1776" t="s">
        <v>595</v>
      </c>
      <c r="B1776">
        <v>20.28</v>
      </c>
      <c r="C1776">
        <v>11.07</v>
      </c>
      <c r="D1776" t="s">
        <v>2382</v>
      </c>
      <c r="E1776" t="s">
        <v>2380</v>
      </c>
      <c r="F1776" t="s">
        <v>2380</v>
      </c>
      <c r="G1776" t="s">
        <v>2381</v>
      </c>
      <c r="H1776">
        <v>0</v>
      </c>
      <c r="I1776" t="s">
        <v>2380</v>
      </c>
      <c r="J1776" t="s">
        <v>2380</v>
      </c>
      <c r="K1776" t="str">
        <f t="shared" si="53"/>
        <v>Healthy Weight</v>
      </c>
      <c r="L1776" t="str">
        <f t="shared" si="54"/>
        <v>Diabetes</v>
      </c>
      <c r="M1776" t="s">
        <v>10506</v>
      </c>
    </row>
    <row r="1777" spans="1:13" x14ac:dyDescent="0.25">
      <c r="A1777" t="s">
        <v>594</v>
      </c>
      <c r="B1777">
        <v>20.234999999999999</v>
      </c>
      <c r="C1777">
        <v>5.19</v>
      </c>
      <c r="D1777" t="s">
        <v>2380</v>
      </c>
      <c r="E1777" t="s">
        <v>2380</v>
      </c>
      <c r="F1777" t="s">
        <v>2383</v>
      </c>
      <c r="G1777">
        <v>1</v>
      </c>
      <c r="H1777">
        <v>1</v>
      </c>
      <c r="I1777" t="s">
        <v>2380</v>
      </c>
      <c r="J1777" t="s">
        <v>2380</v>
      </c>
      <c r="K1777" t="str">
        <f t="shared" si="53"/>
        <v>Healthy Weight</v>
      </c>
      <c r="L1777" t="str">
        <f t="shared" si="54"/>
        <v>Normal</v>
      </c>
      <c r="M1777" t="s">
        <v>10507</v>
      </c>
    </row>
    <row r="1778" spans="1:13" x14ac:dyDescent="0.25">
      <c r="A1778" t="s">
        <v>593</v>
      </c>
      <c r="B1778">
        <v>25.27</v>
      </c>
      <c r="C1778">
        <v>5.7</v>
      </c>
      <c r="D1778" t="s">
        <v>2382</v>
      </c>
      <c r="E1778" t="s">
        <v>2380</v>
      </c>
      <c r="F1778" t="s">
        <v>2380</v>
      </c>
      <c r="G1778">
        <v>1</v>
      </c>
      <c r="H1778">
        <v>1</v>
      </c>
      <c r="I1778" t="s">
        <v>2380</v>
      </c>
      <c r="J1778" t="s">
        <v>2380</v>
      </c>
      <c r="K1778" t="str">
        <f t="shared" si="53"/>
        <v>Overweight</v>
      </c>
      <c r="L1778" t="str">
        <f t="shared" si="54"/>
        <v>Prediabetes</v>
      </c>
      <c r="M1778" t="s">
        <v>10508</v>
      </c>
    </row>
    <row r="1779" spans="1:13" x14ac:dyDescent="0.25">
      <c r="A1779" t="s">
        <v>592</v>
      </c>
      <c r="B1779">
        <v>24.24</v>
      </c>
      <c r="C1779">
        <v>6.15</v>
      </c>
      <c r="D1779" t="s">
        <v>2380</v>
      </c>
      <c r="E1779" t="s">
        <v>2380</v>
      </c>
      <c r="F1779" t="s">
        <v>2380</v>
      </c>
      <c r="G1779" t="s">
        <v>2381</v>
      </c>
      <c r="H1779">
        <v>0</v>
      </c>
      <c r="I1779" t="s">
        <v>2380</v>
      </c>
      <c r="J1779" t="s">
        <v>2380</v>
      </c>
      <c r="K1779" t="str">
        <f t="shared" si="53"/>
        <v>Healthy Weight</v>
      </c>
      <c r="L1779" t="str">
        <f t="shared" si="54"/>
        <v>Prediabetes</v>
      </c>
      <c r="M1779" t="s">
        <v>10508</v>
      </c>
    </row>
    <row r="1780" spans="1:13" x14ac:dyDescent="0.25">
      <c r="A1780" t="s">
        <v>591</v>
      </c>
      <c r="B1780">
        <v>35.75</v>
      </c>
      <c r="C1780">
        <v>5.07</v>
      </c>
      <c r="D1780" t="s">
        <v>2380</v>
      </c>
      <c r="E1780" t="s">
        <v>2380</v>
      </c>
      <c r="F1780" t="s">
        <v>2380</v>
      </c>
      <c r="G1780" t="s">
        <v>2381</v>
      </c>
      <c r="H1780">
        <v>0</v>
      </c>
      <c r="I1780" t="s">
        <v>2380</v>
      </c>
      <c r="J1780" t="s">
        <v>2380</v>
      </c>
      <c r="K1780" t="str">
        <f t="shared" si="53"/>
        <v>Obesity</v>
      </c>
      <c r="L1780" t="str">
        <f t="shared" si="54"/>
        <v>Normal</v>
      </c>
      <c r="M1780" t="s">
        <v>10507</v>
      </c>
    </row>
    <row r="1781" spans="1:13" x14ac:dyDescent="0.25">
      <c r="A1781" t="s">
        <v>590</v>
      </c>
      <c r="B1781">
        <v>29.92</v>
      </c>
      <c r="C1781">
        <v>10.97</v>
      </c>
      <c r="D1781" t="s">
        <v>2382</v>
      </c>
      <c r="E1781" t="s">
        <v>2380</v>
      </c>
      <c r="F1781" t="s">
        <v>2380</v>
      </c>
      <c r="G1781">
        <v>1</v>
      </c>
      <c r="H1781">
        <v>1</v>
      </c>
      <c r="I1781" t="s">
        <v>2380</v>
      </c>
      <c r="J1781" t="s">
        <v>2380</v>
      </c>
      <c r="K1781" t="str">
        <f t="shared" si="53"/>
        <v>Obesity</v>
      </c>
      <c r="L1781" t="str">
        <f t="shared" si="54"/>
        <v>Diabetes</v>
      </c>
      <c r="M1781" t="s">
        <v>10506</v>
      </c>
    </row>
    <row r="1782" spans="1:13" x14ac:dyDescent="0.25">
      <c r="A1782" t="s">
        <v>589</v>
      </c>
      <c r="B1782">
        <v>26.2</v>
      </c>
      <c r="C1782">
        <v>10.93</v>
      </c>
      <c r="D1782" t="s">
        <v>2382</v>
      </c>
      <c r="E1782" t="s">
        <v>2380</v>
      </c>
      <c r="F1782" t="s">
        <v>2380</v>
      </c>
      <c r="G1782">
        <v>1</v>
      </c>
      <c r="H1782">
        <v>1</v>
      </c>
      <c r="I1782" t="s">
        <v>2380</v>
      </c>
      <c r="J1782" t="s">
        <v>2380</v>
      </c>
      <c r="K1782" t="str">
        <f t="shared" si="53"/>
        <v>Overweight</v>
      </c>
      <c r="L1782" t="str">
        <f t="shared" si="54"/>
        <v>Diabetes</v>
      </c>
      <c r="M1782" t="s">
        <v>10506</v>
      </c>
    </row>
    <row r="1783" spans="1:13" x14ac:dyDescent="0.25">
      <c r="A1783" t="s">
        <v>588</v>
      </c>
      <c r="B1783">
        <v>26.695</v>
      </c>
      <c r="C1783">
        <v>4.21</v>
      </c>
      <c r="D1783" t="s">
        <v>2382</v>
      </c>
      <c r="E1783" t="s">
        <v>2380</v>
      </c>
      <c r="F1783" t="s">
        <v>2383</v>
      </c>
      <c r="G1783">
        <v>1</v>
      </c>
      <c r="H1783">
        <v>1</v>
      </c>
      <c r="I1783" t="s">
        <v>2380</v>
      </c>
      <c r="J1783" t="s">
        <v>2380</v>
      </c>
      <c r="K1783" t="str">
        <f t="shared" si="53"/>
        <v>Overweight</v>
      </c>
      <c r="L1783" t="str">
        <f t="shared" si="54"/>
        <v>Normal</v>
      </c>
      <c r="M1783" t="s">
        <v>10507</v>
      </c>
    </row>
    <row r="1784" spans="1:13" x14ac:dyDescent="0.25">
      <c r="A1784" t="s">
        <v>587</v>
      </c>
      <c r="B1784">
        <v>23.16</v>
      </c>
      <c r="C1784">
        <v>5.5</v>
      </c>
      <c r="D1784" t="s">
        <v>2380</v>
      </c>
      <c r="E1784" t="s">
        <v>2380</v>
      </c>
      <c r="F1784" t="s">
        <v>2380</v>
      </c>
      <c r="G1784" t="s">
        <v>2381</v>
      </c>
      <c r="H1784">
        <v>0</v>
      </c>
      <c r="I1784" t="s">
        <v>2380</v>
      </c>
      <c r="J1784" t="s">
        <v>2380</v>
      </c>
      <c r="K1784" t="str">
        <f t="shared" si="53"/>
        <v>Healthy Weight</v>
      </c>
      <c r="L1784" t="str">
        <f t="shared" si="54"/>
        <v>Normal</v>
      </c>
      <c r="M1784" t="s">
        <v>10507</v>
      </c>
    </row>
    <row r="1785" spans="1:13" x14ac:dyDescent="0.25">
      <c r="A1785" t="s">
        <v>586</v>
      </c>
      <c r="B1785">
        <v>32.585000000000001</v>
      </c>
      <c r="C1785">
        <v>4.93</v>
      </c>
      <c r="D1785" t="s">
        <v>2382</v>
      </c>
      <c r="E1785" t="s">
        <v>2380</v>
      </c>
      <c r="F1785" t="s">
        <v>2380</v>
      </c>
      <c r="G1785">
        <v>1</v>
      </c>
      <c r="H1785">
        <v>1</v>
      </c>
      <c r="I1785" t="s">
        <v>2380</v>
      </c>
      <c r="J1785" t="s">
        <v>2380</v>
      </c>
      <c r="K1785" t="str">
        <f t="shared" si="53"/>
        <v>Obesity</v>
      </c>
      <c r="L1785" t="str">
        <f t="shared" si="54"/>
        <v>Normal</v>
      </c>
      <c r="M1785" t="s">
        <v>10507</v>
      </c>
    </row>
    <row r="1786" spans="1:13" x14ac:dyDescent="0.25">
      <c r="A1786" t="s">
        <v>585</v>
      </c>
      <c r="B1786">
        <v>33.97</v>
      </c>
      <c r="C1786">
        <v>5.6</v>
      </c>
      <c r="D1786" t="s">
        <v>2382</v>
      </c>
      <c r="E1786" t="s">
        <v>2380</v>
      </c>
      <c r="F1786" t="s">
        <v>2380</v>
      </c>
      <c r="G1786" t="s">
        <v>2381</v>
      </c>
      <c r="H1786">
        <v>0</v>
      </c>
      <c r="I1786" t="s">
        <v>2380</v>
      </c>
      <c r="J1786" t="s">
        <v>2380</v>
      </c>
      <c r="K1786" t="str">
        <f t="shared" si="53"/>
        <v>Obesity</v>
      </c>
      <c r="L1786" t="str">
        <f t="shared" si="54"/>
        <v>Normal</v>
      </c>
      <c r="M1786" t="s">
        <v>10507</v>
      </c>
    </row>
    <row r="1787" spans="1:13" x14ac:dyDescent="0.25">
      <c r="A1787" t="s">
        <v>584</v>
      </c>
      <c r="B1787">
        <v>16.57</v>
      </c>
      <c r="C1787">
        <v>9.99</v>
      </c>
      <c r="D1787" t="s">
        <v>2380</v>
      </c>
      <c r="E1787" t="s">
        <v>2380</v>
      </c>
      <c r="F1787" t="s">
        <v>2380</v>
      </c>
      <c r="G1787" t="s">
        <v>2381</v>
      </c>
      <c r="H1787">
        <v>0</v>
      </c>
      <c r="I1787" t="s">
        <v>2380</v>
      </c>
      <c r="J1787" t="s">
        <v>2380</v>
      </c>
      <c r="K1787" t="str">
        <f t="shared" si="53"/>
        <v>Underweight</v>
      </c>
      <c r="L1787" t="str">
        <f t="shared" si="54"/>
        <v>Diabetes</v>
      </c>
      <c r="M1787" t="s">
        <v>10506</v>
      </c>
    </row>
    <row r="1788" spans="1:13" x14ac:dyDescent="0.25">
      <c r="A1788" t="s">
        <v>583</v>
      </c>
      <c r="B1788">
        <v>17.55</v>
      </c>
      <c r="C1788">
        <v>5.93</v>
      </c>
      <c r="D1788" t="s">
        <v>2380</v>
      </c>
      <c r="E1788" t="s">
        <v>2380</v>
      </c>
      <c r="F1788" t="s">
        <v>2383</v>
      </c>
      <c r="G1788">
        <v>1</v>
      </c>
      <c r="H1788">
        <v>1</v>
      </c>
      <c r="I1788" t="s">
        <v>2380</v>
      </c>
      <c r="J1788" t="s">
        <v>2380</v>
      </c>
      <c r="K1788" t="str">
        <f t="shared" si="53"/>
        <v>Underweight</v>
      </c>
      <c r="L1788" t="str">
        <f t="shared" si="54"/>
        <v>Prediabetes</v>
      </c>
      <c r="M1788" t="s">
        <v>10508</v>
      </c>
    </row>
    <row r="1789" spans="1:13" x14ac:dyDescent="0.25">
      <c r="A1789" t="s">
        <v>582</v>
      </c>
      <c r="B1789">
        <v>29.41</v>
      </c>
      <c r="C1789">
        <v>6.29</v>
      </c>
      <c r="D1789" t="s">
        <v>2382</v>
      </c>
      <c r="E1789" t="s">
        <v>2380</v>
      </c>
      <c r="F1789" t="s">
        <v>2380</v>
      </c>
      <c r="G1789">
        <v>1</v>
      </c>
      <c r="H1789">
        <v>1</v>
      </c>
      <c r="I1789" t="s">
        <v>2380</v>
      </c>
      <c r="J1789" t="s">
        <v>2380</v>
      </c>
      <c r="K1789" t="str">
        <f t="shared" si="53"/>
        <v>Overweight</v>
      </c>
      <c r="L1789" t="str">
        <f t="shared" si="54"/>
        <v>Prediabetes</v>
      </c>
      <c r="M1789" t="s">
        <v>10508</v>
      </c>
    </row>
    <row r="1790" spans="1:13" x14ac:dyDescent="0.25">
      <c r="A1790" t="s">
        <v>581</v>
      </c>
      <c r="B1790">
        <v>17.91</v>
      </c>
      <c r="C1790">
        <v>5.65</v>
      </c>
      <c r="D1790" t="s">
        <v>2380</v>
      </c>
      <c r="E1790" t="s">
        <v>2380</v>
      </c>
      <c r="F1790" t="s">
        <v>2380</v>
      </c>
      <c r="G1790">
        <v>1</v>
      </c>
      <c r="H1790">
        <v>1</v>
      </c>
      <c r="I1790" t="s">
        <v>2380</v>
      </c>
      <c r="J1790" t="s">
        <v>2380</v>
      </c>
      <c r="K1790" t="str">
        <f t="shared" si="53"/>
        <v>Underweight</v>
      </c>
      <c r="L1790" t="str">
        <f t="shared" si="54"/>
        <v>Normal</v>
      </c>
      <c r="M1790" t="s">
        <v>10507</v>
      </c>
    </row>
    <row r="1791" spans="1:13" x14ac:dyDescent="0.25">
      <c r="A1791" t="s">
        <v>580</v>
      </c>
      <c r="B1791">
        <v>31.57</v>
      </c>
      <c r="C1791">
        <v>6.15</v>
      </c>
      <c r="D1791" t="s">
        <v>2380</v>
      </c>
      <c r="E1791" t="s">
        <v>2380</v>
      </c>
      <c r="F1791" t="s">
        <v>2380</v>
      </c>
      <c r="G1791">
        <v>1</v>
      </c>
      <c r="H1791">
        <v>1</v>
      </c>
      <c r="I1791" t="s">
        <v>2380</v>
      </c>
      <c r="J1791" t="s">
        <v>2380</v>
      </c>
      <c r="K1791" t="str">
        <f t="shared" si="53"/>
        <v>Obesity</v>
      </c>
      <c r="L1791" t="str">
        <f t="shared" si="54"/>
        <v>Prediabetes</v>
      </c>
      <c r="M1791" t="s">
        <v>10508</v>
      </c>
    </row>
    <row r="1792" spans="1:13" x14ac:dyDescent="0.25">
      <c r="A1792" t="s">
        <v>579</v>
      </c>
      <c r="B1792">
        <v>33.18</v>
      </c>
      <c r="C1792">
        <v>5.22</v>
      </c>
      <c r="D1792" t="s">
        <v>2380</v>
      </c>
      <c r="E1792" t="s">
        <v>2382</v>
      </c>
      <c r="F1792" t="s">
        <v>2380</v>
      </c>
      <c r="G1792">
        <v>1</v>
      </c>
      <c r="H1792">
        <v>1</v>
      </c>
      <c r="I1792" t="s">
        <v>2380</v>
      </c>
      <c r="J1792" t="s">
        <v>2380</v>
      </c>
      <c r="K1792" t="str">
        <f t="shared" si="53"/>
        <v>Obesity</v>
      </c>
      <c r="L1792" t="str">
        <f t="shared" si="54"/>
        <v>Normal</v>
      </c>
      <c r="M1792" t="s">
        <v>10507</v>
      </c>
    </row>
    <row r="1793" spans="1:13" x14ac:dyDescent="0.25">
      <c r="A1793" t="s">
        <v>578</v>
      </c>
      <c r="B1793">
        <v>37</v>
      </c>
      <c r="C1793">
        <v>11.66</v>
      </c>
      <c r="D1793" t="s">
        <v>2380</v>
      </c>
      <c r="E1793" t="s">
        <v>2380</v>
      </c>
      <c r="F1793" t="s">
        <v>2380</v>
      </c>
      <c r="G1793" t="s">
        <v>2381</v>
      </c>
      <c r="H1793">
        <v>0</v>
      </c>
      <c r="I1793" t="s">
        <v>2380</v>
      </c>
      <c r="J1793" t="s">
        <v>2380</v>
      </c>
      <c r="K1793" t="str">
        <f t="shared" si="53"/>
        <v>Obesity</v>
      </c>
      <c r="L1793" t="str">
        <f t="shared" si="54"/>
        <v>Diabetes</v>
      </c>
      <c r="M1793" t="s">
        <v>10506</v>
      </c>
    </row>
    <row r="1794" spans="1:13" x14ac:dyDescent="0.25">
      <c r="A1794" t="s">
        <v>577</v>
      </c>
      <c r="B1794">
        <v>18.905000000000001</v>
      </c>
      <c r="C1794">
        <v>4.91</v>
      </c>
      <c r="D1794" t="s">
        <v>2382</v>
      </c>
      <c r="E1794" t="s">
        <v>2380</v>
      </c>
      <c r="F1794" t="s">
        <v>2380</v>
      </c>
      <c r="G1794">
        <v>1</v>
      </c>
      <c r="H1794">
        <v>1</v>
      </c>
      <c r="I1794" t="s">
        <v>2380</v>
      </c>
      <c r="J1794" t="s">
        <v>2380</v>
      </c>
      <c r="K1794" t="str">
        <f t="shared" si="53"/>
        <v>Healthy Weight</v>
      </c>
      <c r="L1794" t="str">
        <f t="shared" si="54"/>
        <v>Normal</v>
      </c>
      <c r="M1794" t="s">
        <v>10507</v>
      </c>
    </row>
    <row r="1795" spans="1:13" x14ac:dyDescent="0.25">
      <c r="A1795" t="s">
        <v>576</v>
      </c>
      <c r="B1795">
        <v>20.03</v>
      </c>
      <c r="C1795">
        <v>9.25</v>
      </c>
      <c r="D1795" t="s">
        <v>2382</v>
      </c>
      <c r="E1795" t="s">
        <v>2380</v>
      </c>
      <c r="F1795" t="s">
        <v>2380</v>
      </c>
      <c r="G1795" t="s">
        <v>2381</v>
      </c>
      <c r="H1795">
        <v>0</v>
      </c>
      <c r="I1795" t="s">
        <v>2380</v>
      </c>
      <c r="J1795" t="s">
        <v>2380</v>
      </c>
      <c r="K1795" t="str">
        <f t="shared" ref="K1795:K1858" si="55">IF(B1795&lt;18.5, "Underweight", IF(B1795&lt;=24.9, "Healthy Weight", IF(B1795&lt;=29.9, "Overweight", "Obesity")))</f>
        <v>Healthy Weight</v>
      </c>
      <c r="L1795" t="str">
        <f t="shared" ref="L1795:L1858" si="56">IF(C1795 &lt; 5.7, "Normal", IF(C1795 &lt; 6.4, "Prediabetes", "Diabetes"))</f>
        <v>Diabetes</v>
      </c>
      <c r="M1795" t="s">
        <v>10506</v>
      </c>
    </row>
    <row r="1796" spans="1:13" x14ac:dyDescent="0.25">
      <c r="A1796" t="s">
        <v>575</v>
      </c>
      <c r="B1796">
        <v>16.7</v>
      </c>
      <c r="C1796">
        <v>11.48</v>
      </c>
      <c r="D1796" t="s">
        <v>2380</v>
      </c>
      <c r="E1796" t="s">
        <v>2380</v>
      </c>
      <c r="F1796" t="s">
        <v>2380</v>
      </c>
      <c r="G1796" t="s">
        <v>2381</v>
      </c>
      <c r="H1796">
        <v>0</v>
      </c>
      <c r="I1796" t="s">
        <v>2380</v>
      </c>
      <c r="J1796" t="s">
        <v>2380</v>
      </c>
      <c r="K1796" t="str">
        <f t="shared" si="55"/>
        <v>Underweight</v>
      </c>
      <c r="L1796" t="str">
        <f t="shared" si="56"/>
        <v>Diabetes</v>
      </c>
      <c r="M1796" t="s">
        <v>10506</v>
      </c>
    </row>
    <row r="1797" spans="1:13" x14ac:dyDescent="0.25">
      <c r="A1797" t="s">
        <v>574</v>
      </c>
      <c r="B1797">
        <v>39.82</v>
      </c>
      <c r="C1797">
        <v>6.06</v>
      </c>
      <c r="D1797" t="s">
        <v>2380</v>
      </c>
      <c r="E1797" t="s">
        <v>2380</v>
      </c>
      <c r="F1797" t="s">
        <v>2380</v>
      </c>
      <c r="G1797" t="s">
        <v>2381</v>
      </c>
      <c r="H1797">
        <v>0</v>
      </c>
      <c r="I1797" t="s">
        <v>2380</v>
      </c>
      <c r="J1797" t="s">
        <v>2380</v>
      </c>
      <c r="K1797" t="str">
        <f t="shared" si="55"/>
        <v>Obesity</v>
      </c>
      <c r="L1797" t="str">
        <f t="shared" si="56"/>
        <v>Prediabetes</v>
      </c>
      <c r="M1797" t="s">
        <v>10508</v>
      </c>
    </row>
    <row r="1798" spans="1:13" x14ac:dyDescent="0.25">
      <c r="A1798" t="s">
        <v>573</v>
      </c>
      <c r="B1798">
        <v>22.04</v>
      </c>
      <c r="C1798">
        <v>5.86</v>
      </c>
      <c r="D1798" t="s">
        <v>2380</v>
      </c>
      <c r="E1798" t="s">
        <v>2380</v>
      </c>
      <c r="F1798" t="s">
        <v>2380</v>
      </c>
      <c r="G1798">
        <v>1</v>
      </c>
      <c r="H1798">
        <v>1</v>
      </c>
      <c r="I1798" t="s">
        <v>2380</v>
      </c>
      <c r="J1798" t="s">
        <v>2380</v>
      </c>
      <c r="K1798" t="str">
        <f t="shared" si="55"/>
        <v>Healthy Weight</v>
      </c>
      <c r="L1798" t="str">
        <f t="shared" si="56"/>
        <v>Prediabetes</v>
      </c>
      <c r="M1798" t="s">
        <v>10508</v>
      </c>
    </row>
    <row r="1799" spans="1:13" x14ac:dyDescent="0.25">
      <c r="A1799" t="s">
        <v>572</v>
      </c>
      <c r="B1799">
        <v>28.27</v>
      </c>
      <c r="C1799">
        <v>5.33</v>
      </c>
      <c r="D1799" t="s">
        <v>2380</v>
      </c>
      <c r="E1799" t="s">
        <v>2380</v>
      </c>
      <c r="F1799" t="s">
        <v>2380</v>
      </c>
      <c r="G1799" t="s">
        <v>2381</v>
      </c>
      <c r="H1799">
        <v>0</v>
      </c>
      <c r="I1799" t="s">
        <v>2380</v>
      </c>
      <c r="J1799" t="s">
        <v>2380</v>
      </c>
      <c r="K1799" t="str">
        <f t="shared" si="55"/>
        <v>Overweight</v>
      </c>
      <c r="L1799" t="str">
        <f t="shared" si="56"/>
        <v>Normal</v>
      </c>
      <c r="M1799" t="s">
        <v>10507</v>
      </c>
    </row>
    <row r="1800" spans="1:13" x14ac:dyDescent="0.25">
      <c r="A1800" t="s">
        <v>571</v>
      </c>
      <c r="B1800">
        <v>18.5</v>
      </c>
      <c r="C1800">
        <v>5.33</v>
      </c>
      <c r="D1800" t="s">
        <v>2380</v>
      </c>
      <c r="E1800" t="s">
        <v>2380</v>
      </c>
      <c r="F1800" t="s">
        <v>2380</v>
      </c>
      <c r="G1800" t="s">
        <v>2381</v>
      </c>
      <c r="H1800">
        <v>0</v>
      </c>
      <c r="I1800" t="s">
        <v>2380</v>
      </c>
      <c r="J1800" t="s">
        <v>2380</v>
      </c>
      <c r="K1800" t="str">
        <f t="shared" si="55"/>
        <v>Healthy Weight</v>
      </c>
      <c r="L1800" t="str">
        <f t="shared" si="56"/>
        <v>Normal</v>
      </c>
      <c r="M1800" t="s">
        <v>10507</v>
      </c>
    </row>
    <row r="1801" spans="1:13" x14ac:dyDescent="0.25">
      <c r="A1801" t="s">
        <v>570</v>
      </c>
      <c r="B1801">
        <v>38.6</v>
      </c>
      <c r="C1801">
        <v>6.02</v>
      </c>
      <c r="D1801" t="s">
        <v>2380</v>
      </c>
      <c r="E1801" t="s">
        <v>2380</v>
      </c>
      <c r="F1801" t="s">
        <v>2380</v>
      </c>
      <c r="G1801">
        <v>1</v>
      </c>
      <c r="H1801">
        <v>1</v>
      </c>
      <c r="I1801" t="s">
        <v>2380</v>
      </c>
      <c r="J1801" t="s">
        <v>2380</v>
      </c>
      <c r="K1801" t="str">
        <f t="shared" si="55"/>
        <v>Obesity</v>
      </c>
      <c r="L1801" t="str">
        <f t="shared" si="56"/>
        <v>Prediabetes</v>
      </c>
      <c r="M1801" t="s">
        <v>10508</v>
      </c>
    </row>
    <row r="1802" spans="1:13" x14ac:dyDescent="0.25">
      <c r="A1802" t="s">
        <v>569</v>
      </c>
      <c r="B1802">
        <v>43.12</v>
      </c>
      <c r="C1802">
        <v>6.25</v>
      </c>
      <c r="D1802" t="s">
        <v>2380</v>
      </c>
      <c r="E1802" t="s">
        <v>2380</v>
      </c>
      <c r="F1802" t="s">
        <v>2380</v>
      </c>
      <c r="G1802">
        <v>1</v>
      </c>
      <c r="H1802">
        <v>1</v>
      </c>
      <c r="I1802" t="s">
        <v>2380</v>
      </c>
      <c r="J1802" t="s">
        <v>2380</v>
      </c>
      <c r="K1802" t="str">
        <f t="shared" si="55"/>
        <v>Obesity</v>
      </c>
      <c r="L1802" t="str">
        <f t="shared" si="56"/>
        <v>Prediabetes</v>
      </c>
      <c r="M1802" t="s">
        <v>10508</v>
      </c>
    </row>
    <row r="1803" spans="1:13" x14ac:dyDescent="0.25">
      <c r="A1803" t="s">
        <v>568</v>
      </c>
      <c r="B1803">
        <v>30.5</v>
      </c>
      <c r="C1803">
        <v>4.8099999999999996</v>
      </c>
      <c r="D1803" t="s">
        <v>2380</v>
      </c>
      <c r="E1803" t="s">
        <v>2380</v>
      </c>
      <c r="F1803" t="s">
        <v>2380</v>
      </c>
      <c r="G1803">
        <v>1</v>
      </c>
      <c r="H1803">
        <v>1</v>
      </c>
      <c r="I1803" t="s">
        <v>2380</v>
      </c>
      <c r="J1803" t="s">
        <v>2380</v>
      </c>
      <c r="K1803" t="str">
        <f t="shared" si="55"/>
        <v>Obesity</v>
      </c>
      <c r="L1803" t="str">
        <f t="shared" si="56"/>
        <v>Normal</v>
      </c>
      <c r="M1803" t="s">
        <v>10507</v>
      </c>
    </row>
    <row r="1804" spans="1:13" x14ac:dyDescent="0.25">
      <c r="A1804" t="s">
        <v>567</v>
      </c>
      <c r="B1804">
        <v>27.61</v>
      </c>
      <c r="C1804">
        <v>4.5999999999999996</v>
      </c>
      <c r="D1804" t="s">
        <v>2380</v>
      </c>
      <c r="E1804" t="s">
        <v>2380</v>
      </c>
      <c r="F1804" t="s">
        <v>2380</v>
      </c>
      <c r="G1804">
        <v>1</v>
      </c>
      <c r="H1804">
        <v>1</v>
      </c>
      <c r="I1804" t="s">
        <v>2380</v>
      </c>
      <c r="J1804" t="s">
        <v>2380</v>
      </c>
      <c r="K1804" t="str">
        <f t="shared" si="55"/>
        <v>Overweight</v>
      </c>
      <c r="L1804" t="str">
        <f t="shared" si="56"/>
        <v>Normal</v>
      </c>
      <c r="M1804" t="s">
        <v>10507</v>
      </c>
    </row>
    <row r="1805" spans="1:13" x14ac:dyDescent="0.25">
      <c r="A1805" t="s">
        <v>566</v>
      </c>
      <c r="B1805">
        <v>27.1</v>
      </c>
      <c r="C1805">
        <v>5.08</v>
      </c>
      <c r="D1805" t="s">
        <v>2380</v>
      </c>
      <c r="E1805" t="s">
        <v>2380</v>
      </c>
      <c r="F1805" t="s">
        <v>2380</v>
      </c>
      <c r="G1805">
        <v>1</v>
      </c>
      <c r="H1805">
        <v>1</v>
      </c>
      <c r="I1805" t="s">
        <v>2380</v>
      </c>
      <c r="J1805" t="s">
        <v>2380</v>
      </c>
      <c r="K1805" t="str">
        <f t="shared" si="55"/>
        <v>Overweight</v>
      </c>
      <c r="L1805" t="str">
        <f t="shared" si="56"/>
        <v>Normal</v>
      </c>
      <c r="M1805" t="s">
        <v>10507</v>
      </c>
    </row>
    <row r="1806" spans="1:13" x14ac:dyDescent="0.25">
      <c r="A1806" t="s">
        <v>565</v>
      </c>
      <c r="B1806">
        <v>35.93</v>
      </c>
      <c r="C1806">
        <v>5.43</v>
      </c>
      <c r="D1806" t="s">
        <v>2380</v>
      </c>
      <c r="E1806" t="s">
        <v>2382</v>
      </c>
      <c r="F1806" t="s">
        <v>2380</v>
      </c>
      <c r="G1806">
        <v>1</v>
      </c>
      <c r="H1806">
        <v>1</v>
      </c>
      <c r="I1806" t="s">
        <v>2380</v>
      </c>
      <c r="J1806" t="s">
        <v>2380</v>
      </c>
      <c r="K1806" t="str">
        <f t="shared" si="55"/>
        <v>Obesity</v>
      </c>
      <c r="L1806" t="str">
        <f t="shared" si="56"/>
        <v>Normal</v>
      </c>
      <c r="M1806" t="s">
        <v>10507</v>
      </c>
    </row>
    <row r="1807" spans="1:13" x14ac:dyDescent="0.25">
      <c r="A1807" t="s">
        <v>564</v>
      </c>
      <c r="B1807">
        <v>32.68</v>
      </c>
      <c r="C1807">
        <v>5.44</v>
      </c>
      <c r="D1807" t="s">
        <v>2380</v>
      </c>
      <c r="E1807" t="s">
        <v>2380</v>
      </c>
      <c r="F1807" t="s">
        <v>2380</v>
      </c>
      <c r="G1807" t="s">
        <v>2381</v>
      </c>
      <c r="H1807">
        <v>0</v>
      </c>
      <c r="I1807" t="s">
        <v>2380</v>
      </c>
      <c r="J1807" t="s">
        <v>2380</v>
      </c>
      <c r="K1807" t="str">
        <f t="shared" si="55"/>
        <v>Obesity</v>
      </c>
      <c r="L1807" t="str">
        <f t="shared" si="56"/>
        <v>Normal</v>
      </c>
      <c r="M1807" t="s">
        <v>10507</v>
      </c>
    </row>
    <row r="1808" spans="1:13" x14ac:dyDescent="0.25">
      <c r="A1808" t="s">
        <v>563</v>
      </c>
      <c r="B1808">
        <v>20.74</v>
      </c>
      <c r="C1808">
        <v>11.69</v>
      </c>
      <c r="D1808" t="s">
        <v>2382</v>
      </c>
      <c r="E1808" t="s">
        <v>2380</v>
      </c>
      <c r="F1808" t="s">
        <v>2380</v>
      </c>
      <c r="G1808">
        <v>1</v>
      </c>
      <c r="H1808">
        <v>1</v>
      </c>
      <c r="I1808" t="s">
        <v>2380</v>
      </c>
      <c r="J1808" t="s">
        <v>2380</v>
      </c>
      <c r="K1808" t="str">
        <f t="shared" si="55"/>
        <v>Healthy Weight</v>
      </c>
      <c r="L1808" t="str">
        <f t="shared" si="56"/>
        <v>Diabetes</v>
      </c>
      <c r="M1808" t="s">
        <v>10506</v>
      </c>
    </row>
    <row r="1809" spans="1:13" x14ac:dyDescent="0.25">
      <c r="A1809" t="s">
        <v>562</v>
      </c>
      <c r="B1809">
        <v>15.57</v>
      </c>
      <c r="C1809">
        <v>6.07</v>
      </c>
      <c r="D1809" t="s">
        <v>2380</v>
      </c>
      <c r="E1809" t="s">
        <v>2380</v>
      </c>
      <c r="F1809" t="s">
        <v>2380</v>
      </c>
      <c r="G1809" t="s">
        <v>2381</v>
      </c>
      <c r="H1809">
        <v>0</v>
      </c>
      <c r="I1809" t="s">
        <v>2380</v>
      </c>
      <c r="J1809" t="s">
        <v>2380</v>
      </c>
      <c r="K1809" t="str">
        <f t="shared" si="55"/>
        <v>Underweight</v>
      </c>
      <c r="L1809" t="str">
        <f t="shared" si="56"/>
        <v>Prediabetes</v>
      </c>
      <c r="M1809" t="s">
        <v>10508</v>
      </c>
    </row>
    <row r="1810" spans="1:13" x14ac:dyDescent="0.25">
      <c r="A1810" t="s">
        <v>561</v>
      </c>
      <c r="B1810">
        <v>23.844999999999999</v>
      </c>
      <c r="C1810">
        <v>4.3600000000000003</v>
      </c>
      <c r="D1810" t="s">
        <v>2380</v>
      </c>
      <c r="E1810" t="s">
        <v>2380</v>
      </c>
      <c r="F1810" t="s">
        <v>2380</v>
      </c>
      <c r="G1810" t="s">
        <v>2381</v>
      </c>
      <c r="H1810">
        <v>0</v>
      </c>
      <c r="I1810" t="s">
        <v>2380</v>
      </c>
      <c r="J1810" t="s">
        <v>2380</v>
      </c>
      <c r="K1810" t="str">
        <f t="shared" si="55"/>
        <v>Healthy Weight</v>
      </c>
      <c r="L1810" t="str">
        <f t="shared" si="56"/>
        <v>Normal</v>
      </c>
      <c r="M1810" t="s">
        <v>10507</v>
      </c>
    </row>
    <row r="1811" spans="1:13" x14ac:dyDescent="0.25">
      <c r="A1811" t="s">
        <v>560</v>
      </c>
      <c r="B1811">
        <v>22.895</v>
      </c>
      <c r="C1811">
        <v>5.24</v>
      </c>
      <c r="D1811" t="s">
        <v>2380</v>
      </c>
      <c r="E1811" t="s">
        <v>2380</v>
      </c>
      <c r="F1811" t="s">
        <v>2380</v>
      </c>
      <c r="G1811">
        <v>1</v>
      </c>
      <c r="H1811">
        <v>1</v>
      </c>
      <c r="I1811" t="s">
        <v>2380</v>
      </c>
      <c r="J1811" t="s">
        <v>2380</v>
      </c>
      <c r="K1811" t="str">
        <f t="shared" si="55"/>
        <v>Healthy Weight</v>
      </c>
      <c r="L1811" t="str">
        <f t="shared" si="56"/>
        <v>Normal</v>
      </c>
      <c r="M1811" t="s">
        <v>10507</v>
      </c>
    </row>
    <row r="1812" spans="1:13" x14ac:dyDescent="0.25">
      <c r="A1812" t="s">
        <v>559</v>
      </c>
      <c r="B1812">
        <v>21.945</v>
      </c>
      <c r="C1812">
        <v>5.37</v>
      </c>
      <c r="D1812" t="s">
        <v>2380</v>
      </c>
      <c r="E1812" t="s">
        <v>2380</v>
      </c>
      <c r="F1812" t="s">
        <v>2380</v>
      </c>
      <c r="G1812">
        <v>1</v>
      </c>
      <c r="H1812">
        <v>1</v>
      </c>
      <c r="I1812" t="s">
        <v>2380</v>
      </c>
      <c r="J1812" t="s">
        <v>2380</v>
      </c>
      <c r="K1812" t="str">
        <f t="shared" si="55"/>
        <v>Healthy Weight</v>
      </c>
      <c r="L1812" t="str">
        <f t="shared" si="56"/>
        <v>Normal</v>
      </c>
      <c r="M1812" t="s">
        <v>10507</v>
      </c>
    </row>
    <row r="1813" spans="1:13" x14ac:dyDescent="0.25">
      <c r="A1813" t="s">
        <v>558</v>
      </c>
      <c r="B1813">
        <v>19.47</v>
      </c>
      <c r="C1813">
        <v>6.6</v>
      </c>
      <c r="D1813" t="s">
        <v>2382</v>
      </c>
      <c r="E1813" t="s">
        <v>2380</v>
      </c>
      <c r="F1813" t="s">
        <v>2380</v>
      </c>
      <c r="G1813" t="s">
        <v>2381</v>
      </c>
      <c r="H1813">
        <v>0</v>
      </c>
      <c r="I1813" t="s">
        <v>2380</v>
      </c>
      <c r="J1813" t="s">
        <v>2380</v>
      </c>
      <c r="K1813" t="str">
        <f t="shared" si="55"/>
        <v>Healthy Weight</v>
      </c>
      <c r="L1813" t="str">
        <f t="shared" si="56"/>
        <v>Diabetes</v>
      </c>
      <c r="M1813" t="s">
        <v>10506</v>
      </c>
    </row>
    <row r="1814" spans="1:13" x14ac:dyDescent="0.25">
      <c r="A1814" t="s">
        <v>557</v>
      </c>
      <c r="B1814">
        <v>15.61</v>
      </c>
      <c r="C1814">
        <v>5.77</v>
      </c>
      <c r="D1814" t="s">
        <v>2380</v>
      </c>
      <c r="E1814" t="s">
        <v>2380</v>
      </c>
      <c r="F1814" t="s">
        <v>2380</v>
      </c>
      <c r="G1814" t="s">
        <v>2381</v>
      </c>
      <c r="H1814">
        <v>0</v>
      </c>
      <c r="I1814" t="s">
        <v>2380</v>
      </c>
      <c r="J1814" t="s">
        <v>2380</v>
      </c>
      <c r="K1814" t="str">
        <f t="shared" si="55"/>
        <v>Underweight</v>
      </c>
      <c r="L1814" t="str">
        <f t="shared" si="56"/>
        <v>Prediabetes</v>
      </c>
      <c r="M1814" t="s">
        <v>10508</v>
      </c>
    </row>
    <row r="1815" spans="1:13" x14ac:dyDescent="0.25">
      <c r="A1815" t="s">
        <v>556</v>
      </c>
      <c r="B1815">
        <v>28.6</v>
      </c>
      <c r="C1815">
        <v>6.08</v>
      </c>
      <c r="D1815" t="s">
        <v>2380</v>
      </c>
      <c r="E1815" t="s">
        <v>2380</v>
      </c>
      <c r="F1815" t="s">
        <v>2383</v>
      </c>
      <c r="G1815">
        <v>1</v>
      </c>
      <c r="H1815">
        <v>1</v>
      </c>
      <c r="I1815" t="s">
        <v>2380</v>
      </c>
      <c r="J1815" t="s">
        <v>2380</v>
      </c>
      <c r="K1815" t="str">
        <f t="shared" si="55"/>
        <v>Overweight</v>
      </c>
      <c r="L1815" t="str">
        <f t="shared" si="56"/>
        <v>Prediabetes</v>
      </c>
      <c r="M1815" t="s">
        <v>10508</v>
      </c>
    </row>
    <row r="1816" spans="1:13" x14ac:dyDescent="0.25">
      <c r="A1816" t="s">
        <v>555</v>
      </c>
      <c r="B1816">
        <v>46.53</v>
      </c>
      <c r="C1816">
        <v>4.16</v>
      </c>
      <c r="D1816" t="s">
        <v>2380</v>
      </c>
      <c r="E1816" t="s">
        <v>2380</v>
      </c>
      <c r="F1816" t="s">
        <v>2380</v>
      </c>
      <c r="G1816" t="s">
        <v>2381</v>
      </c>
      <c r="H1816">
        <v>0</v>
      </c>
      <c r="I1816" t="s">
        <v>2380</v>
      </c>
      <c r="J1816" t="s">
        <v>2380</v>
      </c>
      <c r="K1816" t="str">
        <f t="shared" si="55"/>
        <v>Obesity</v>
      </c>
      <c r="L1816" t="str">
        <f t="shared" si="56"/>
        <v>Normal</v>
      </c>
      <c r="M1816" t="s">
        <v>10507</v>
      </c>
    </row>
    <row r="1817" spans="1:13" x14ac:dyDescent="0.25">
      <c r="A1817" t="s">
        <v>554</v>
      </c>
      <c r="B1817">
        <v>34.99</v>
      </c>
      <c r="C1817">
        <v>5.0999999999999996</v>
      </c>
      <c r="D1817" t="s">
        <v>2380</v>
      </c>
      <c r="E1817" t="s">
        <v>2380</v>
      </c>
      <c r="F1817" t="s">
        <v>2383</v>
      </c>
      <c r="G1817">
        <v>1</v>
      </c>
      <c r="H1817">
        <v>1</v>
      </c>
      <c r="I1817" t="s">
        <v>2380</v>
      </c>
      <c r="J1817" t="s">
        <v>2380</v>
      </c>
      <c r="K1817" t="str">
        <f t="shared" si="55"/>
        <v>Obesity</v>
      </c>
      <c r="L1817" t="str">
        <f t="shared" si="56"/>
        <v>Normal</v>
      </c>
      <c r="M1817" t="s">
        <v>10507</v>
      </c>
    </row>
    <row r="1818" spans="1:13" x14ac:dyDescent="0.25">
      <c r="A1818" t="s">
        <v>553</v>
      </c>
      <c r="B1818">
        <v>17.05</v>
      </c>
      <c r="C1818">
        <v>5.3</v>
      </c>
      <c r="D1818" t="s">
        <v>2380</v>
      </c>
      <c r="E1818" t="s">
        <v>2380</v>
      </c>
      <c r="F1818" t="s">
        <v>2383</v>
      </c>
      <c r="G1818">
        <v>1</v>
      </c>
      <c r="H1818">
        <v>1</v>
      </c>
      <c r="I1818" t="s">
        <v>2380</v>
      </c>
      <c r="J1818" t="s">
        <v>2380</v>
      </c>
      <c r="K1818" t="str">
        <f t="shared" si="55"/>
        <v>Underweight</v>
      </c>
      <c r="L1818" t="str">
        <f t="shared" si="56"/>
        <v>Normal</v>
      </c>
      <c r="M1818" t="s">
        <v>10507</v>
      </c>
    </row>
    <row r="1819" spans="1:13" x14ac:dyDescent="0.25">
      <c r="A1819" t="s">
        <v>552</v>
      </c>
      <c r="B1819">
        <v>37.18</v>
      </c>
      <c r="C1819">
        <v>4.9000000000000004</v>
      </c>
      <c r="D1819" t="s">
        <v>2380</v>
      </c>
      <c r="E1819" t="s">
        <v>2380</v>
      </c>
      <c r="F1819" t="s">
        <v>2380</v>
      </c>
      <c r="G1819" t="s">
        <v>2381</v>
      </c>
      <c r="H1819">
        <v>0</v>
      </c>
      <c r="I1819" t="s">
        <v>2380</v>
      </c>
      <c r="J1819" t="s">
        <v>2380</v>
      </c>
      <c r="K1819" t="str">
        <f t="shared" si="55"/>
        <v>Obesity</v>
      </c>
      <c r="L1819" t="str">
        <f t="shared" si="56"/>
        <v>Normal</v>
      </c>
      <c r="M1819" t="s">
        <v>10507</v>
      </c>
    </row>
    <row r="1820" spans="1:13" x14ac:dyDescent="0.25">
      <c r="A1820" t="s">
        <v>551</v>
      </c>
      <c r="B1820">
        <v>35.200000000000003</v>
      </c>
      <c r="C1820">
        <v>5.55</v>
      </c>
      <c r="D1820" t="s">
        <v>2380</v>
      </c>
      <c r="E1820" t="s">
        <v>2380</v>
      </c>
      <c r="F1820" t="s">
        <v>2380</v>
      </c>
      <c r="G1820" t="s">
        <v>2381</v>
      </c>
      <c r="H1820">
        <v>0</v>
      </c>
      <c r="I1820" t="s">
        <v>2380</v>
      </c>
      <c r="J1820" t="s">
        <v>2380</v>
      </c>
      <c r="K1820" t="str">
        <f t="shared" si="55"/>
        <v>Obesity</v>
      </c>
      <c r="L1820" t="str">
        <f t="shared" si="56"/>
        <v>Normal</v>
      </c>
      <c r="M1820" t="s">
        <v>10507</v>
      </c>
    </row>
    <row r="1821" spans="1:13" x14ac:dyDescent="0.25">
      <c r="A1821" t="s">
        <v>550</v>
      </c>
      <c r="B1821">
        <v>37.335000000000001</v>
      </c>
      <c r="C1821">
        <v>4.95</v>
      </c>
      <c r="D1821" t="s">
        <v>2380</v>
      </c>
      <c r="E1821" t="s">
        <v>2380</v>
      </c>
      <c r="F1821" t="s">
        <v>2380</v>
      </c>
      <c r="G1821" t="s">
        <v>2381</v>
      </c>
      <c r="H1821">
        <v>0</v>
      </c>
      <c r="I1821" t="s">
        <v>2380</v>
      </c>
      <c r="J1821" t="s">
        <v>2380</v>
      </c>
      <c r="K1821" t="str">
        <f t="shared" si="55"/>
        <v>Obesity</v>
      </c>
      <c r="L1821" t="str">
        <f t="shared" si="56"/>
        <v>Normal</v>
      </c>
      <c r="M1821" t="s">
        <v>10507</v>
      </c>
    </row>
    <row r="1822" spans="1:13" x14ac:dyDescent="0.25">
      <c r="A1822" t="s">
        <v>549</v>
      </c>
      <c r="B1822">
        <v>27.265000000000001</v>
      </c>
      <c r="C1822">
        <v>6.46</v>
      </c>
      <c r="D1822" t="s">
        <v>2382</v>
      </c>
      <c r="E1822" t="s">
        <v>2380</v>
      </c>
      <c r="F1822" t="s">
        <v>2380</v>
      </c>
      <c r="G1822" t="s">
        <v>2381</v>
      </c>
      <c r="H1822">
        <v>0</v>
      </c>
      <c r="I1822" t="s">
        <v>2380</v>
      </c>
      <c r="J1822" t="s">
        <v>2380</v>
      </c>
      <c r="K1822" t="str">
        <f t="shared" si="55"/>
        <v>Overweight</v>
      </c>
      <c r="L1822" t="str">
        <f t="shared" si="56"/>
        <v>Diabetes</v>
      </c>
      <c r="M1822" t="s">
        <v>10506</v>
      </c>
    </row>
    <row r="1823" spans="1:13" x14ac:dyDescent="0.25">
      <c r="A1823" t="s">
        <v>548</v>
      </c>
      <c r="B1823">
        <v>30.8</v>
      </c>
      <c r="C1823">
        <v>4.9000000000000004</v>
      </c>
      <c r="D1823" t="s">
        <v>2382</v>
      </c>
      <c r="E1823" t="s">
        <v>2380</v>
      </c>
      <c r="F1823" t="s">
        <v>2380</v>
      </c>
      <c r="G1823" t="s">
        <v>2381</v>
      </c>
      <c r="H1823">
        <v>0</v>
      </c>
      <c r="I1823" t="s">
        <v>2380</v>
      </c>
      <c r="J1823" t="s">
        <v>2380</v>
      </c>
      <c r="K1823" t="str">
        <f t="shared" si="55"/>
        <v>Obesity</v>
      </c>
      <c r="L1823" t="str">
        <f t="shared" si="56"/>
        <v>Normal</v>
      </c>
      <c r="M1823" t="s">
        <v>10507</v>
      </c>
    </row>
    <row r="1824" spans="1:13" x14ac:dyDescent="0.25">
      <c r="A1824" t="s">
        <v>547</v>
      </c>
      <c r="B1824">
        <v>30.21</v>
      </c>
      <c r="C1824">
        <v>5.21</v>
      </c>
      <c r="D1824" t="s">
        <v>2380</v>
      </c>
      <c r="E1824" t="s">
        <v>2380</v>
      </c>
      <c r="F1824" t="s">
        <v>2380</v>
      </c>
      <c r="G1824">
        <v>1</v>
      </c>
      <c r="H1824">
        <v>1</v>
      </c>
      <c r="I1824" t="s">
        <v>2380</v>
      </c>
      <c r="J1824" t="s">
        <v>2380</v>
      </c>
      <c r="K1824" t="str">
        <f t="shared" si="55"/>
        <v>Obesity</v>
      </c>
      <c r="L1824" t="str">
        <f t="shared" si="56"/>
        <v>Normal</v>
      </c>
      <c r="M1824" t="s">
        <v>10507</v>
      </c>
    </row>
    <row r="1825" spans="1:13" x14ac:dyDescent="0.25">
      <c r="A1825" t="s">
        <v>546</v>
      </c>
      <c r="B1825">
        <v>35.340000000000003</v>
      </c>
      <c r="C1825">
        <v>4.13</v>
      </c>
      <c r="D1825" t="s">
        <v>2380</v>
      </c>
      <c r="E1825" t="s">
        <v>2382</v>
      </c>
      <c r="F1825" t="s">
        <v>2380</v>
      </c>
      <c r="G1825">
        <v>1</v>
      </c>
      <c r="H1825">
        <v>1</v>
      </c>
      <c r="I1825" t="s">
        <v>2380</v>
      </c>
      <c r="J1825" t="s">
        <v>2380</v>
      </c>
      <c r="K1825" t="str">
        <f t="shared" si="55"/>
        <v>Obesity</v>
      </c>
      <c r="L1825" t="str">
        <f t="shared" si="56"/>
        <v>Normal</v>
      </c>
      <c r="M1825" t="s">
        <v>10507</v>
      </c>
    </row>
    <row r="1826" spans="1:13" x14ac:dyDescent="0.25">
      <c r="A1826" t="s">
        <v>545</v>
      </c>
      <c r="B1826">
        <v>26.695</v>
      </c>
      <c r="C1826">
        <v>5.28</v>
      </c>
      <c r="D1826" t="s">
        <v>2380</v>
      </c>
      <c r="E1826" t="s">
        <v>2380</v>
      </c>
      <c r="F1826" t="s">
        <v>2380</v>
      </c>
      <c r="G1826" t="s">
        <v>2381</v>
      </c>
      <c r="H1826">
        <v>0</v>
      </c>
      <c r="I1826" t="s">
        <v>2380</v>
      </c>
      <c r="J1826" t="s">
        <v>2380</v>
      </c>
      <c r="K1826" t="str">
        <f t="shared" si="55"/>
        <v>Overweight</v>
      </c>
      <c r="L1826" t="str">
        <f t="shared" si="56"/>
        <v>Normal</v>
      </c>
      <c r="M1826" t="s">
        <v>10507</v>
      </c>
    </row>
    <row r="1827" spans="1:13" x14ac:dyDescent="0.25">
      <c r="A1827" t="s">
        <v>544</v>
      </c>
      <c r="B1827">
        <v>29.355</v>
      </c>
      <c r="C1827">
        <v>4.68</v>
      </c>
      <c r="D1827" t="s">
        <v>2382</v>
      </c>
      <c r="E1827" t="s">
        <v>2380</v>
      </c>
      <c r="F1827" t="s">
        <v>2380</v>
      </c>
      <c r="G1827" t="s">
        <v>2381</v>
      </c>
      <c r="H1827">
        <v>0</v>
      </c>
      <c r="I1827" t="s">
        <v>2380</v>
      </c>
      <c r="J1827" t="s">
        <v>2380</v>
      </c>
      <c r="K1827" t="str">
        <f t="shared" si="55"/>
        <v>Overweight</v>
      </c>
      <c r="L1827" t="str">
        <f t="shared" si="56"/>
        <v>Normal</v>
      </c>
      <c r="M1827" t="s">
        <v>10507</v>
      </c>
    </row>
    <row r="1828" spans="1:13" x14ac:dyDescent="0.25">
      <c r="A1828" t="s">
        <v>543</v>
      </c>
      <c r="B1828">
        <v>29.59</v>
      </c>
      <c r="C1828">
        <v>4.0599999999999996</v>
      </c>
      <c r="D1828" t="s">
        <v>2380</v>
      </c>
      <c r="E1828" t="s">
        <v>2380</v>
      </c>
      <c r="F1828" t="s">
        <v>2380</v>
      </c>
      <c r="G1828" t="s">
        <v>2381</v>
      </c>
      <c r="H1828">
        <v>0</v>
      </c>
      <c r="I1828" t="s">
        <v>2380</v>
      </c>
      <c r="J1828" t="s">
        <v>2380</v>
      </c>
      <c r="K1828" t="str">
        <f t="shared" si="55"/>
        <v>Overweight</v>
      </c>
      <c r="L1828" t="str">
        <f t="shared" si="56"/>
        <v>Normal</v>
      </c>
      <c r="M1828" t="s">
        <v>10507</v>
      </c>
    </row>
    <row r="1829" spans="1:13" x14ac:dyDescent="0.25">
      <c r="A1829" t="s">
        <v>542</v>
      </c>
      <c r="B1829">
        <v>31.35</v>
      </c>
      <c r="C1829">
        <v>4.2</v>
      </c>
      <c r="D1829" t="s">
        <v>2380</v>
      </c>
      <c r="E1829" t="s">
        <v>2382</v>
      </c>
      <c r="F1829" t="s">
        <v>2380</v>
      </c>
      <c r="G1829">
        <v>1</v>
      </c>
      <c r="H1829">
        <v>1</v>
      </c>
      <c r="I1829" t="s">
        <v>2380</v>
      </c>
      <c r="J1829" t="s">
        <v>2380</v>
      </c>
      <c r="K1829" t="str">
        <f t="shared" si="55"/>
        <v>Obesity</v>
      </c>
      <c r="L1829" t="str">
        <f t="shared" si="56"/>
        <v>Normal</v>
      </c>
      <c r="M1829" t="s">
        <v>10507</v>
      </c>
    </row>
    <row r="1830" spans="1:13" x14ac:dyDescent="0.25">
      <c r="A1830" t="s">
        <v>541</v>
      </c>
      <c r="B1830">
        <v>20.52</v>
      </c>
      <c r="C1830">
        <v>4.83</v>
      </c>
      <c r="D1830" t="s">
        <v>2380</v>
      </c>
      <c r="E1830" t="s">
        <v>2380</v>
      </c>
      <c r="F1830" t="s">
        <v>2380</v>
      </c>
      <c r="G1830" t="s">
        <v>2381</v>
      </c>
      <c r="H1830">
        <v>0</v>
      </c>
      <c r="I1830" t="s">
        <v>2380</v>
      </c>
      <c r="J1830" t="s">
        <v>2380</v>
      </c>
      <c r="K1830" t="str">
        <f t="shared" si="55"/>
        <v>Healthy Weight</v>
      </c>
      <c r="L1830" t="str">
        <f t="shared" si="56"/>
        <v>Normal</v>
      </c>
      <c r="M1830" t="s">
        <v>10507</v>
      </c>
    </row>
    <row r="1831" spans="1:13" x14ac:dyDescent="0.25">
      <c r="A1831" t="s">
        <v>540</v>
      </c>
      <c r="B1831">
        <v>42.9</v>
      </c>
      <c r="C1831">
        <v>4.87</v>
      </c>
      <c r="D1831" t="s">
        <v>2382</v>
      </c>
      <c r="E1831" t="s">
        <v>2380</v>
      </c>
      <c r="F1831" t="s">
        <v>2380</v>
      </c>
      <c r="G1831">
        <v>1</v>
      </c>
      <c r="H1831">
        <v>1</v>
      </c>
      <c r="I1831" t="s">
        <v>2380</v>
      </c>
      <c r="J1831" t="s">
        <v>2380</v>
      </c>
      <c r="K1831" t="str">
        <f t="shared" si="55"/>
        <v>Obesity</v>
      </c>
      <c r="L1831" t="str">
        <f t="shared" si="56"/>
        <v>Normal</v>
      </c>
      <c r="M1831" t="s">
        <v>10507</v>
      </c>
    </row>
    <row r="1832" spans="1:13" x14ac:dyDescent="0.25">
      <c r="A1832" t="s">
        <v>539</v>
      </c>
      <c r="B1832">
        <v>24.6</v>
      </c>
      <c r="C1832">
        <v>5.86</v>
      </c>
      <c r="D1832" t="s">
        <v>2380</v>
      </c>
      <c r="E1832" t="s">
        <v>2380</v>
      </c>
      <c r="F1832" t="s">
        <v>2383</v>
      </c>
      <c r="G1832">
        <v>1</v>
      </c>
      <c r="H1832">
        <v>1</v>
      </c>
      <c r="I1832" t="s">
        <v>2380</v>
      </c>
      <c r="J1832" t="s">
        <v>2380</v>
      </c>
      <c r="K1832" t="str">
        <f t="shared" si="55"/>
        <v>Healthy Weight</v>
      </c>
      <c r="L1832" t="str">
        <f t="shared" si="56"/>
        <v>Prediabetes</v>
      </c>
      <c r="M1832" t="s">
        <v>10508</v>
      </c>
    </row>
    <row r="1833" spans="1:13" x14ac:dyDescent="0.25">
      <c r="A1833" t="s">
        <v>538</v>
      </c>
      <c r="B1833">
        <v>28.405000000000001</v>
      </c>
      <c r="C1833">
        <v>4.12</v>
      </c>
      <c r="D1833" t="s">
        <v>2380</v>
      </c>
      <c r="E1833" t="s">
        <v>2380</v>
      </c>
      <c r="F1833" t="s">
        <v>2380</v>
      </c>
      <c r="G1833">
        <v>1</v>
      </c>
      <c r="H1833">
        <v>1</v>
      </c>
      <c r="I1833" t="s">
        <v>2380</v>
      </c>
      <c r="J1833" t="s">
        <v>2380</v>
      </c>
      <c r="K1833" t="str">
        <f t="shared" si="55"/>
        <v>Overweight</v>
      </c>
      <c r="L1833" t="str">
        <f t="shared" si="56"/>
        <v>Normal</v>
      </c>
      <c r="M1833" t="s">
        <v>10507</v>
      </c>
    </row>
    <row r="1834" spans="1:13" x14ac:dyDescent="0.25">
      <c r="A1834" t="s">
        <v>537</v>
      </c>
      <c r="B1834">
        <v>34.674999999999997</v>
      </c>
      <c r="C1834">
        <v>5.71</v>
      </c>
      <c r="D1834" t="s">
        <v>2382</v>
      </c>
      <c r="E1834" t="s">
        <v>2380</v>
      </c>
      <c r="F1834" t="s">
        <v>2380</v>
      </c>
      <c r="G1834">
        <v>1</v>
      </c>
      <c r="H1834">
        <v>1</v>
      </c>
      <c r="I1834" t="s">
        <v>2380</v>
      </c>
      <c r="J1834" t="s">
        <v>2380</v>
      </c>
      <c r="K1834" t="str">
        <f t="shared" si="55"/>
        <v>Obesity</v>
      </c>
      <c r="L1834" t="str">
        <f t="shared" si="56"/>
        <v>Prediabetes</v>
      </c>
      <c r="M1834" t="s">
        <v>10508</v>
      </c>
    </row>
    <row r="1835" spans="1:13" x14ac:dyDescent="0.25">
      <c r="A1835" t="s">
        <v>536</v>
      </c>
      <c r="B1835">
        <v>18.850000000000001</v>
      </c>
      <c r="C1835">
        <v>6.03</v>
      </c>
      <c r="D1835" t="s">
        <v>2380</v>
      </c>
      <c r="E1835" t="s">
        <v>2380</v>
      </c>
      <c r="F1835" t="s">
        <v>2380</v>
      </c>
      <c r="G1835">
        <v>1</v>
      </c>
      <c r="H1835">
        <v>1</v>
      </c>
      <c r="I1835" t="s">
        <v>2380</v>
      </c>
      <c r="J1835" t="s">
        <v>2380</v>
      </c>
      <c r="K1835" t="str">
        <f t="shared" si="55"/>
        <v>Healthy Weight</v>
      </c>
      <c r="L1835" t="str">
        <f t="shared" si="56"/>
        <v>Prediabetes</v>
      </c>
      <c r="M1835" t="s">
        <v>10508</v>
      </c>
    </row>
    <row r="1836" spans="1:13" x14ac:dyDescent="0.25">
      <c r="A1836" t="s">
        <v>534</v>
      </c>
      <c r="B1836">
        <v>34.130000000000003</v>
      </c>
      <c r="C1836">
        <v>5.65</v>
      </c>
      <c r="D1836" t="s">
        <v>2380</v>
      </c>
      <c r="E1836" t="s">
        <v>2380</v>
      </c>
      <c r="F1836" t="s">
        <v>2383</v>
      </c>
      <c r="G1836">
        <v>1</v>
      </c>
      <c r="H1836">
        <v>1</v>
      </c>
      <c r="I1836" t="s">
        <v>2380</v>
      </c>
      <c r="J1836" t="s">
        <v>2380</v>
      </c>
      <c r="K1836" t="str">
        <f t="shared" si="55"/>
        <v>Obesity</v>
      </c>
      <c r="L1836" t="str">
        <f t="shared" si="56"/>
        <v>Normal</v>
      </c>
      <c r="M1836" t="s">
        <v>10507</v>
      </c>
    </row>
    <row r="1837" spans="1:13" x14ac:dyDescent="0.25">
      <c r="A1837" t="s">
        <v>533</v>
      </c>
      <c r="B1837">
        <v>17.34</v>
      </c>
      <c r="C1837">
        <v>5.05</v>
      </c>
      <c r="D1837" t="s">
        <v>2380</v>
      </c>
      <c r="E1837" t="s">
        <v>2380</v>
      </c>
      <c r="F1837" t="s">
        <v>2380</v>
      </c>
      <c r="G1837" t="s">
        <v>2381</v>
      </c>
      <c r="H1837">
        <v>0</v>
      </c>
      <c r="I1837" t="s">
        <v>2380</v>
      </c>
      <c r="J1837" t="s">
        <v>2380</v>
      </c>
      <c r="K1837" t="str">
        <f t="shared" si="55"/>
        <v>Underweight</v>
      </c>
      <c r="L1837" t="str">
        <f t="shared" si="56"/>
        <v>Normal</v>
      </c>
      <c r="M1837" t="s">
        <v>10507</v>
      </c>
    </row>
    <row r="1838" spans="1:13" x14ac:dyDescent="0.25">
      <c r="A1838" t="s">
        <v>532</v>
      </c>
      <c r="B1838">
        <v>17.440000000000001</v>
      </c>
      <c r="C1838">
        <v>6.26</v>
      </c>
      <c r="D1838" t="s">
        <v>2380</v>
      </c>
      <c r="E1838" t="s">
        <v>2380</v>
      </c>
      <c r="F1838" t="s">
        <v>2380</v>
      </c>
      <c r="G1838" t="s">
        <v>2381</v>
      </c>
      <c r="H1838">
        <v>0</v>
      </c>
      <c r="I1838" t="s">
        <v>2380</v>
      </c>
      <c r="J1838" t="s">
        <v>2380</v>
      </c>
      <c r="K1838" t="str">
        <f t="shared" si="55"/>
        <v>Underweight</v>
      </c>
      <c r="L1838" t="str">
        <f t="shared" si="56"/>
        <v>Prediabetes</v>
      </c>
      <c r="M1838" t="s">
        <v>10508</v>
      </c>
    </row>
    <row r="1839" spans="1:13" x14ac:dyDescent="0.25">
      <c r="A1839" t="s">
        <v>531</v>
      </c>
      <c r="B1839">
        <v>33.659999999999997</v>
      </c>
      <c r="C1839">
        <v>4.08</v>
      </c>
      <c r="D1839" t="s">
        <v>2382</v>
      </c>
      <c r="E1839" t="s">
        <v>2380</v>
      </c>
      <c r="F1839" t="s">
        <v>2383</v>
      </c>
      <c r="G1839">
        <v>1</v>
      </c>
      <c r="H1839">
        <v>1</v>
      </c>
      <c r="I1839" t="s">
        <v>2380</v>
      </c>
      <c r="J1839" t="s">
        <v>2380</v>
      </c>
      <c r="K1839" t="str">
        <f t="shared" si="55"/>
        <v>Obesity</v>
      </c>
      <c r="L1839" t="str">
        <f t="shared" si="56"/>
        <v>Normal</v>
      </c>
      <c r="M1839" t="s">
        <v>10507</v>
      </c>
    </row>
    <row r="1840" spans="1:13" x14ac:dyDescent="0.25">
      <c r="A1840" t="s">
        <v>530</v>
      </c>
      <c r="B1840">
        <v>21.375</v>
      </c>
      <c r="C1840">
        <v>6.19</v>
      </c>
      <c r="D1840" t="s">
        <v>2382</v>
      </c>
      <c r="E1840" t="s">
        <v>2380</v>
      </c>
      <c r="F1840" t="s">
        <v>2380</v>
      </c>
      <c r="G1840">
        <v>1</v>
      </c>
      <c r="H1840">
        <v>1</v>
      </c>
      <c r="I1840" t="s">
        <v>2380</v>
      </c>
      <c r="J1840" t="s">
        <v>2380</v>
      </c>
      <c r="K1840" t="str">
        <f t="shared" si="55"/>
        <v>Healthy Weight</v>
      </c>
      <c r="L1840" t="str">
        <f t="shared" si="56"/>
        <v>Prediabetes</v>
      </c>
      <c r="M1840" t="s">
        <v>10508</v>
      </c>
    </row>
    <row r="1841" spans="1:13" x14ac:dyDescent="0.25">
      <c r="A1841" t="s">
        <v>529</v>
      </c>
      <c r="B1841">
        <v>27.14</v>
      </c>
      <c r="C1841">
        <v>6.01</v>
      </c>
      <c r="D1841" t="s">
        <v>2380</v>
      </c>
      <c r="E1841" t="s">
        <v>2380</v>
      </c>
      <c r="F1841" t="s">
        <v>2380</v>
      </c>
      <c r="G1841">
        <v>1</v>
      </c>
      <c r="H1841">
        <v>1</v>
      </c>
      <c r="I1841" t="s">
        <v>2380</v>
      </c>
      <c r="J1841" t="s">
        <v>2380</v>
      </c>
      <c r="K1841" t="str">
        <f t="shared" si="55"/>
        <v>Overweight</v>
      </c>
      <c r="L1841" t="str">
        <f t="shared" si="56"/>
        <v>Prediabetes</v>
      </c>
      <c r="M1841" t="s">
        <v>10508</v>
      </c>
    </row>
    <row r="1842" spans="1:13" x14ac:dyDescent="0.25">
      <c r="A1842" t="s">
        <v>528</v>
      </c>
      <c r="B1842">
        <v>35.78</v>
      </c>
      <c r="C1842">
        <v>6.07</v>
      </c>
      <c r="D1842" t="s">
        <v>2380</v>
      </c>
      <c r="E1842" t="s">
        <v>2382</v>
      </c>
      <c r="F1842" t="s">
        <v>2380</v>
      </c>
      <c r="G1842">
        <v>1</v>
      </c>
      <c r="H1842">
        <v>1</v>
      </c>
      <c r="I1842" t="s">
        <v>2380</v>
      </c>
      <c r="J1842" t="s">
        <v>2380</v>
      </c>
      <c r="K1842" t="str">
        <f t="shared" si="55"/>
        <v>Obesity</v>
      </c>
      <c r="L1842" t="str">
        <f t="shared" si="56"/>
        <v>Prediabetes</v>
      </c>
      <c r="M1842" t="s">
        <v>10508</v>
      </c>
    </row>
    <row r="1843" spans="1:13" x14ac:dyDescent="0.25">
      <c r="A1843" t="s">
        <v>527</v>
      </c>
      <c r="B1843">
        <v>34.96</v>
      </c>
      <c r="C1843">
        <v>5.63</v>
      </c>
      <c r="D1843" t="s">
        <v>2380</v>
      </c>
      <c r="E1843" t="s">
        <v>2380</v>
      </c>
      <c r="F1843" t="s">
        <v>2380</v>
      </c>
      <c r="G1843" t="s">
        <v>2381</v>
      </c>
      <c r="H1843">
        <v>0</v>
      </c>
      <c r="I1843" t="s">
        <v>2380</v>
      </c>
      <c r="J1843" t="s">
        <v>2380</v>
      </c>
      <c r="K1843" t="str">
        <f t="shared" si="55"/>
        <v>Obesity</v>
      </c>
      <c r="L1843" t="str">
        <f t="shared" si="56"/>
        <v>Normal</v>
      </c>
      <c r="M1843" t="s">
        <v>10507</v>
      </c>
    </row>
    <row r="1844" spans="1:13" x14ac:dyDescent="0.25">
      <c r="A1844" t="s">
        <v>526</v>
      </c>
      <c r="B1844">
        <v>38.39</v>
      </c>
      <c r="C1844">
        <v>6.05</v>
      </c>
      <c r="D1844" t="s">
        <v>2380</v>
      </c>
      <c r="E1844" t="s">
        <v>2380</v>
      </c>
      <c r="F1844" t="s">
        <v>2380</v>
      </c>
      <c r="G1844" t="s">
        <v>2381</v>
      </c>
      <c r="H1844">
        <v>0</v>
      </c>
      <c r="I1844" t="s">
        <v>2380</v>
      </c>
      <c r="J1844" t="s">
        <v>2380</v>
      </c>
      <c r="K1844" t="str">
        <f t="shared" si="55"/>
        <v>Obesity</v>
      </c>
      <c r="L1844" t="str">
        <f t="shared" si="56"/>
        <v>Prediabetes</v>
      </c>
      <c r="M1844" t="s">
        <v>10508</v>
      </c>
    </row>
    <row r="1845" spans="1:13" x14ac:dyDescent="0.25">
      <c r="A1845" t="s">
        <v>525</v>
      </c>
      <c r="B1845">
        <v>33.82</v>
      </c>
      <c r="C1845">
        <v>4.6500000000000004</v>
      </c>
      <c r="D1845" t="s">
        <v>2380</v>
      </c>
      <c r="E1845" t="s">
        <v>2380</v>
      </c>
      <c r="F1845" t="s">
        <v>2380</v>
      </c>
      <c r="G1845" t="s">
        <v>2381</v>
      </c>
      <c r="H1845">
        <v>0</v>
      </c>
      <c r="I1845" t="s">
        <v>2380</v>
      </c>
      <c r="J1845" t="s">
        <v>2380</v>
      </c>
      <c r="K1845" t="str">
        <f t="shared" si="55"/>
        <v>Obesity</v>
      </c>
      <c r="L1845" t="str">
        <f t="shared" si="56"/>
        <v>Normal</v>
      </c>
      <c r="M1845" t="s">
        <v>10507</v>
      </c>
    </row>
    <row r="1846" spans="1:13" x14ac:dyDescent="0.25">
      <c r="A1846" t="s">
        <v>524</v>
      </c>
      <c r="B1846">
        <v>27.835000000000001</v>
      </c>
      <c r="C1846">
        <v>5.37</v>
      </c>
      <c r="D1846" t="s">
        <v>2380</v>
      </c>
      <c r="E1846" t="s">
        <v>2380</v>
      </c>
      <c r="F1846" t="s">
        <v>2380</v>
      </c>
      <c r="G1846" t="s">
        <v>2381</v>
      </c>
      <c r="H1846">
        <v>0</v>
      </c>
      <c r="I1846" t="s">
        <v>2380</v>
      </c>
      <c r="J1846" t="s">
        <v>2380</v>
      </c>
      <c r="K1846" t="str">
        <f t="shared" si="55"/>
        <v>Overweight</v>
      </c>
      <c r="L1846" t="str">
        <f t="shared" si="56"/>
        <v>Normal</v>
      </c>
      <c r="M1846" t="s">
        <v>10507</v>
      </c>
    </row>
    <row r="1847" spans="1:13" x14ac:dyDescent="0.25">
      <c r="A1847" t="s">
        <v>523</v>
      </c>
      <c r="B1847">
        <v>33</v>
      </c>
      <c r="C1847">
        <v>5.39</v>
      </c>
      <c r="D1847" t="s">
        <v>2380</v>
      </c>
      <c r="E1847" t="s">
        <v>2380</v>
      </c>
      <c r="F1847" t="s">
        <v>2380</v>
      </c>
      <c r="G1847" t="s">
        <v>2381</v>
      </c>
      <c r="H1847">
        <v>0</v>
      </c>
      <c r="I1847" t="s">
        <v>2380</v>
      </c>
      <c r="J1847" t="s">
        <v>2380</v>
      </c>
      <c r="K1847" t="str">
        <f t="shared" si="55"/>
        <v>Obesity</v>
      </c>
      <c r="L1847" t="str">
        <f t="shared" si="56"/>
        <v>Normal</v>
      </c>
      <c r="M1847" t="s">
        <v>10507</v>
      </c>
    </row>
    <row r="1848" spans="1:13" x14ac:dyDescent="0.25">
      <c r="A1848" t="s">
        <v>522</v>
      </c>
      <c r="B1848">
        <v>26.885000000000002</v>
      </c>
      <c r="C1848">
        <v>5.86</v>
      </c>
      <c r="D1848" t="s">
        <v>2380</v>
      </c>
      <c r="E1848" t="s">
        <v>2380</v>
      </c>
      <c r="F1848" t="s">
        <v>2380</v>
      </c>
      <c r="G1848" t="s">
        <v>2381</v>
      </c>
      <c r="H1848">
        <v>0</v>
      </c>
      <c r="I1848" t="s">
        <v>2380</v>
      </c>
      <c r="J1848" t="s">
        <v>2380</v>
      </c>
      <c r="K1848" t="str">
        <f t="shared" si="55"/>
        <v>Overweight</v>
      </c>
      <c r="L1848" t="str">
        <f t="shared" si="56"/>
        <v>Prediabetes</v>
      </c>
      <c r="M1848" t="s">
        <v>10508</v>
      </c>
    </row>
    <row r="1849" spans="1:13" x14ac:dyDescent="0.25">
      <c r="A1849" t="s">
        <v>521</v>
      </c>
      <c r="B1849">
        <v>29.26</v>
      </c>
      <c r="C1849">
        <v>4.4400000000000004</v>
      </c>
      <c r="D1849" t="s">
        <v>2380</v>
      </c>
      <c r="E1849" t="s">
        <v>2380</v>
      </c>
      <c r="F1849" t="s">
        <v>2380</v>
      </c>
      <c r="G1849" t="s">
        <v>2381</v>
      </c>
      <c r="H1849">
        <v>0</v>
      </c>
      <c r="I1849" t="s">
        <v>2380</v>
      </c>
      <c r="J1849" t="s">
        <v>2380</v>
      </c>
      <c r="K1849" t="str">
        <f t="shared" si="55"/>
        <v>Overweight</v>
      </c>
      <c r="L1849" t="str">
        <f t="shared" si="56"/>
        <v>Normal</v>
      </c>
      <c r="M1849" t="s">
        <v>10507</v>
      </c>
    </row>
    <row r="1850" spans="1:13" x14ac:dyDescent="0.25">
      <c r="A1850" t="s">
        <v>520</v>
      </c>
      <c r="B1850">
        <v>26.98</v>
      </c>
      <c r="C1850">
        <v>4.41</v>
      </c>
      <c r="D1850" t="s">
        <v>2380</v>
      </c>
      <c r="E1850" t="s">
        <v>2380</v>
      </c>
      <c r="F1850" t="s">
        <v>2380</v>
      </c>
      <c r="G1850" t="s">
        <v>2381</v>
      </c>
      <c r="H1850">
        <v>0</v>
      </c>
      <c r="I1850" t="s">
        <v>2380</v>
      </c>
      <c r="J1850" t="s">
        <v>2380</v>
      </c>
      <c r="K1850" t="str">
        <f t="shared" si="55"/>
        <v>Overweight</v>
      </c>
      <c r="L1850" t="str">
        <f t="shared" si="56"/>
        <v>Normal</v>
      </c>
      <c r="M1850" t="s">
        <v>10507</v>
      </c>
    </row>
    <row r="1851" spans="1:13" x14ac:dyDescent="0.25">
      <c r="A1851" t="s">
        <v>519</v>
      </c>
      <c r="B1851">
        <v>32.11</v>
      </c>
      <c r="C1851">
        <v>5.19</v>
      </c>
      <c r="D1851" t="s">
        <v>2380</v>
      </c>
      <c r="E1851" t="s">
        <v>2380</v>
      </c>
      <c r="F1851" t="s">
        <v>2383</v>
      </c>
      <c r="G1851">
        <v>1</v>
      </c>
      <c r="H1851">
        <v>1</v>
      </c>
      <c r="I1851" t="s">
        <v>2380</v>
      </c>
      <c r="J1851" t="s">
        <v>2380</v>
      </c>
      <c r="K1851" t="str">
        <f t="shared" si="55"/>
        <v>Obesity</v>
      </c>
      <c r="L1851" t="str">
        <f t="shared" si="56"/>
        <v>Normal</v>
      </c>
      <c r="M1851" t="s">
        <v>10507</v>
      </c>
    </row>
    <row r="1852" spans="1:13" x14ac:dyDescent="0.25">
      <c r="A1852" t="s">
        <v>518</v>
      </c>
      <c r="B1852">
        <v>31.73</v>
      </c>
      <c r="C1852">
        <v>5.16</v>
      </c>
      <c r="D1852" t="s">
        <v>2380</v>
      </c>
      <c r="E1852" t="s">
        <v>2380</v>
      </c>
      <c r="F1852" t="s">
        <v>2383</v>
      </c>
      <c r="G1852">
        <v>1</v>
      </c>
      <c r="H1852">
        <v>1</v>
      </c>
      <c r="I1852" t="s">
        <v>2380</v>
      </c>
      <c r="J1852" t="s">
        <v>2380</v>
      </c>
      <c r="K1852" t="str">
        <f t="shared" si="55"/>
        <v>Obesity</v>
      </c>
      <c r="L1852" t="str">
        <f t="shared" si="56"/>
        <v>Normal</v>
      </c>
      <c r="M1852" t="s">
        <v>10507</v>
      </c>
    </row>
    <row r="1853" spans="1:13" x14ac:dyDescent="0.25">
      <c r="A1853" t="s">
        <v>517</v>
      </c>
      <c r="B1853">
        <v>22.515000000000001</v>
      </c>
      <c r="C1853">
        <v>4.24</v>
      </c>
      <c r="D1853" t="s">
        <v>2380</v>
      </c>
      <c r="E1853" t="s">
        <v>2380</v>
      </c>
      <c r="F1853" t="s">
        <v>2380</v>
      </c>
      <c r="G1853" t="s">
        <v>2381</v>
      </c>
      <c r="H1853">
        <v>0</v>
      </c>
      <c r="I1853" t="s">
        <v>2380</v>
      </c>
      <c r="J1853" t="s">
        <v>2380</v>
      </c>
      <c r="K1853" t="str">
        <f t="shared" si="55"/>
        <v>Healthy Weight</v>
      </c>
      <c r="L1853" t="str">
        <f t="shared" si="56"/>
        <v>Normal</v>
      </c>
      <c r="M1853" t="s">
        <v>10507</v>
      </c>
    </row>
    <row r="1854" spans="1:13" x14ac:dyDescent="0.25">
      <c r="A1854" t="s">
        <v>515</v>
      </c>
      <c r="B1854">
        <v>25.9</v>
      </c>
      <c r="C1854">
        <v>5.45</v>
      </c>
      <c r="D1854" t="s">
        <v>2380</v>
      </c>
      <c r="E1854" t="s">
        <v>2380</v>
      </c>
      <c r="F1854" t="s">
        <v>2380</v>
      </c>
      <c r="G1854">
        <v>1</v>
      </c>
      <c r="H1854">
        <v>1</v>
      </c>
      <c r="I1854" t="s">
        <v>2380</v>
      </c>
      <c r="J1854" t="s">
        <v>2380</v>
      </c>
      <c r="K1854" t="str">
        <f t="shared" si="55"/>
        <v>Overweight</v>
      </c>
      <c r="L1854" t="str">
        <f t="shared" si="56"/>
        <v>Normal</v>
      </c>
      <c r="M1854" t="s">
        <v>10507</v>
      </c>
    </row>
    <row r="1855" spans="1:13" x14ac:dyDescent="0.25">
      <c r="A1855" t="s">
        <v>514</v>
      </c>
      <c r="B1855">
        <v>27.72</v>
      </c>
      <c r="C1855">
        <v>5.03</v>
      </c>
      <c r="D1855" t="s">
        <v>2382</v>
      </c>
      <c r="E1855" t="s">
        <v>2380</v>
      </c>
      <c r="F1855" t="s">
        <v>2380</v>
      </c>
      <c r="G1855">
        <v>1</v>
      </c>
      <c r="H1855">
        <v>1</v>
      </c>
      <c r="I1855" t="s">
        <v>2380</v>
      </c>
      <c r="J1855" t="s">
        <v>2380</v>
      </c>
      <c r="K1855" t="str">
        <f t="shared" si="55"/>
        <v>Overweight</v>
      </c>
      <c r="L1855" t="str">
        <f t="shared" si="56"/>
        <v>Normal</v>
      </c>
      <c r="M1855" t="s">
        <v>10507</v>
      </c>
    </row>
    <row r="1856" spans="1:13" x14ac:dyDescent="0.25">
      <c r="A1856" t="s">
        <v>513</v>
      </c>
      <c r="B1856">
        <v>31.5</v>
      </c>
      <c r="C1856">
        <v>9.6199999999999992</v>
      </c>
      <c r="D1856" t="s">
        <v>2382</v>
      </c>
      <c r="E1856" t="s">
        <v>2380</v>
      </c>
      <c r="F1856" t="s">
        <v>2380</v>
      </c>
      <c r="G1856">
        <v>1</v>
      </c>
      <c r="H1856">
        <v>1</v>
      </c>
      <c r="I1856" t="s">
        <v>2380</v>
      </c>
      <c r="J1856" t="s">
        <v>2380</v>
      </c>
      <c r="K1856" t="str">
        <f t="shared" si="55"/>
        <v>Obesity</v>
      </c>
      <c r="L1856" t="str">
        <f t="shared" si="56"/>
        <v>Diabetes</v>
      </c>
      <c r="M1856" t="s">
        <v>10506</v>
      </c>
    </row>
    <row r="1857" spans="1:13" x14ac:dyDescent="0.25">
      <c r="A1857" t="s">
        <v>512</v>
      </c>
      <c r="B1857">
        <v>29.7</v>
      </c>
      <c r="C1857">
        <v>6.77</v>
      </c>
      <c r="D1857" t="s">
        <v>2382</v>
      </c>
      <c r="E1857" t="s">
        <v>2380</v>
      </c>
      <c r="F1857" t="s">
        <v>2380</v>
      </c>
      <c r="G1857">
        <v>1</v>
      </c>
      <c r="H1857">
        <v>1</v>
      </c>
      <c r="I1857" t="s">
        <v>2380</v>
      </c>
      <c r="J1857" t="s">
        <v>2380</v>
      </c>
      <c r="K1857" t="str">
        <f t="shared" si="55"/>
        <v>Overweight</v>
      </c>
      <c r="L1857" t="str">
        <f t="shared" si="56"/>
        <v>Diabetes</v>
      </c>
      <c r="M1857" t="s">
        <v>10506</v>
      </c>
    </row>
    <row r="1858" spans="1:13" x14ac:dyDescent="0.25">
      <c r="A1858" t="s">
        <v>511</v>
      </c>
      <c r="B1858">
        <v>21.26</v>
      </c>
      <c r="C1858">
        <v>5.36</v>
      </c>
      <c r="D1858" t="s">
        <v>2382</v>
      </c>
      <c r="E1858" t="s">
        <v>2380</v>
      </c>
      <c r="F1858" t="s">
        <v>2380</v>
      </c>
      <c r="G1858">
        <v>1</v>
      </c>
      <c r="H1858">
        <v>1</v>
      </c>
      <c r="I1858" t="s">
        <v>2380</v>
      </c>
      <c r="J1858" t="s">
        <v>2380</v>
      </c>
      <c r="K1858" t="str">
        <f t="shared" si="55"/>
        <v>Healthy Weight</v>
      </c>
      <c r="L1858" t="str">
        <f t="shared" si="56"/>
        <v>Normal</v>
      </c>
      <c r="M1858" t="s">
        <v>10507</v>
      </c>
    </row>
    <row r="1859" spans="1:13" x14ac:dyDescent="0.25">
      <c r="A1859" t="s">
        <v>510</v>
      </c>
      <c r="B1859">
        <v>17.09</v>
      </c>
      <c r="C1859">
        <v>5.69</v>
      </c>
      <c r="D1859" t="s">
        <v>2380</v>
      </c>
      <c r="E1859" t="s">
        <v>2380</v>
      </c>
      <c r="F1859" t="s">
        <v>2380</v>
      </c>
      <c r="G1859" t="s">
        <v>2381</v>
      </c>
      <c r="H1859">
        <v>0</v>
      </c>
      <c r="I1859" t="s">
        <v>2380</v>
      </c>
      <c r="J1859" t="s">
        <v>2380</v>
      </c>
      <c r="K1859" t="str">
        <f t="shared" ref="K1859:K1922" si="57">IF(B1859&lt;18.5, "Underweight", IF(B1859&lt;=24.9, "Healthy Weight", IF(B1859&lt;=29.9, "Overweight", "Obesity")))</f>
        <v>Underweight</v>
      </c>
      <c r="L1859" t="str">
        <f t="shared" ref="L1859:L1922" si="58">IF(C1859 &lt; 5.7, "Normal", IF(C1859 &lt; 6.4, "Prediabetes", "Diabetes"))</f>
        <v>Normal</v>
      </c>
      <c r="M1859" t="s">
        <v>10507</v>
      </c>
    </row>
    <row r="1860" spans="1:13" x14ac:dyDescent="0.25">
      <c r="A1860" t="s">
        <v>509</v>
      </c>
      <c r="B1860">
        <v>24.3</v>
      </c>
      <c r="C1860">
        <v>4.9000000000000004</v>
      </c>
      <c r="D1860" t="s">
        <v>2382</v>
      </c>
      <c r="E1860" t="s">
        <v>2380</v>
      </c>
      <c r="F1860" t="s">
        <v>2383</v>
      </c>
      <c r="G1860">
        <v>1</v>
      </c>
      <c r="H1860">
        <v>1</v>
      </c>
      <c r="I1860" t="s">
        <v>2380</v>
      </c>
      <c r="J1860" t="s">
        <v>2380</v>
      </c>
      <c r="K1860" t="str">
        <f t="shared" si="57"/>
        <v>Healthy Weight</v>
      </c>
      <c r="L1860" t="str">
        <f t="shared" si="58"/>
        <v>Normal</v>
      </c>
      <c r="M1860" t="s">
        <v>10507</v>
      </c>
    </row>
    <row r="1861" spans="1:13" x14ac:dyDescent="0.25">
      <c r="A1861" t="s">
        <v>508</v>
      </c>
      <c r="B1861">
        <v>29.734999999999999</v>
      </c>
      <c r="C1861">
        <v>5.78</v>
      </c>
      <c r="D1861" t="s">
        <v>2380</v>
      </c>
      <c r="E1861" t="s">
        <v>2380</v>
      </c>
      <c r="F1861" t="s">
        <v>2380</v>
      </c>
      <c r="G1861" t="s">
        <v>2381</v>
      </c>
      <c r="H1861">
        <v>0</v>
      </c>
      <c r="I1861" t="s">
        <v>2380</v>
      </c>
      <c r="J1861" t="s">
        <v>2380</v>
      </c>
      <c r="K1861" t="str">
        <f t="shared" si="57"/>
        <v>Overweight</v>
      </c>
      <c r="L1861" t="str">
        <f t="shared" si="58"/>
        <v>Prediabetes</v>
      </c>
      <c r="M1861" t="s">
        <v>10508</v>
      </c>
    </row>
    <row r="1862" spans="1:13" x14ac:dyDescent="0.25">
      <c r="A1862" t="s">
        <v>507</v>
      </c>
      <c r="B1862">
        <v>29.26</v>
      </c>
      <c r="C1862">
        <v>4.7</v>
      </c>
      <c r="D1862" t="s">
        <v>2380</v>
      </c>
      <c r="E1862" t="s">
        <v>2380</v>
      </c>
      <c r="F1862" t="s">
        <v>2380</v>
      </c>
      <c r="G1862" t="s">
        <v>2381</v>
      </c>
      <c r="H1862">
        <v>0</v>
      </c>
      <c r="I1862" t="s">
        <v>2380</v>
      </c>
      <c r="J1862" t="s">
        <v>2380</v>
      </c>
      <c r="K1862" t="str">
        <f t="shared" si="57"/>
        <v>Overweight</v>
      </c>
      <c r="L1862" t="str">
        <f t="shared" si="58"/>
        <v>Normal</v>
      </c>
      <c r="M1862" t="s">
        <v>10507</v>
      </c>
    </row>
    <row r="1863" spans="1:13" x14ac:dyDescent="0.25">
      <c r="A1863" t="s">
        <v>506</v>
      </c>
      <c r="B1863">
        <v>33</v>
      </c>
      <c r="C1863">
        <v>6.28</v>
      </c>
      <c r="D1863" t="s">
        <v>2380</v>
      </c>
      <c r="E1863" t="s">
        <v>2380</v>
      </c>
      <c r="F1863" t="s">
        <v>2380</v>
      </c>
      <c r="G1863" t="s">
        <v>2381</v>
      </c>
      <c r="H1863">
        <v>0</v>
      </c>
      <c r="I1863" t="s">
        <v>2380</v>
      </c>
      <c r="J1863" t="s">
        <v>2380</v>
      </c>
      <c r="K1863" t="str">
        <f t="shared" si="57"/>
        <v>Obesity</v>
      </c>
      <c r="L1863" t="str">
        <f t="shared" si="58"/>
        <v>Prediabetes</v>
      </c>
      <c r="M1863" t="s">
        <v>10508</v>
      </c>
    </row>
    <row r="1864" spans="1:13" x14ac:dyDescent="0.25">
      <c r="A1864" t="s">
        <v>505</v>
      </c>
      <c r="B1864">
        <v>31.065000000000001</v>
      </c>
      <c r="C1864">
        <v>4.2300000000000004</v>
      </c>
      <c r="D1864" t="s">
        <v>2380</v>
      </c>
      <c r="E1864" t="s">
        <v>2380</v>
      </c>
      <c r="F1864" t="s">
        <v>2380</v>
      </c>
      <c r="G1864" t="s">
        <v>2381</v>
      </c>
      <c r="H1864">
        <v>0</v>
      </c>
      <c r="I1864" t="s">
        <v>2380</v>
      </c>
      <c r="J1864" t="s">
        <v>2380</v>
      </c>
      <c r="K1864" t="str">
        <f t="shared" si="57"/>
        <v>Obesity</v>
      </c>
      <c r="L1864" t="str">
        <f t="shared" si="58"/>
        <v>Normal</v>
      </c>
      <c r="M1864" t="s">
        <v>10507</v>
      </c>
    </row>
    <row r="1865" spans="1:13" x14ac:dyDescent="0.25">
      <c r="A1865" t="s">
        <v>504</v>
      </c>
      <c r="B1865">
        <v>26.51</v>
      </c>
      <c r="C1865">
        <v>6.17</v>
      </c>
      <c r="D1865" t="s">
        <v>2380</v>
      </c>
      <c r="E1865" t="s">
        <v>2380</v>
      </c>
      <c r="F1865" t="s">
        <v>2380</v>
      </c>
      <c r="G1865" t="s">
        <v>2381</v>
      </c>
      <c r="H1865">
        <v>0</v>
      </c>
      <c r="I1865" t="s">
        <v>2380</v>
      </c>
      <c r="J1865" t="s">
        <v>2380</v>
      </c>
      <c r="K1865" t="str">
        <f t="shared" si="57"/>
        <v>Overweight</v>
      </c>
      <c r="L1865" t="str">
        <f t="shared" si="58"/>
        <v>Prediabetes</v>
      </c>
      <c r="M1865" t="s">
        <v>10508</v>
      </c>
    </row>
    <row r="1866" spans="1:13" x14ac:dyDescent="0.25">
      <c r="A1866" t="s">
        <v>503</v>
      </c>
      <c r="B1866">
        <v>28.88</v>
      </c>
      <c r="C1866">
        <v>4.96</v>
      </c>
      <c r="D1866" t="s">
        <v>2380</v>
      </c>
      <c r="E1866" t="s">
        <v>2380</v>
      </c>
      <c r="F1866" t="s">
        <v>2380</v>
      </c>
      <c r="G1866" t="s">
        <v>2381</v>
      </c>
      <c r="H1866">
        <v>0</v>
      </c>
      <c r="I1866" t="s">
        <v>2380</v>
      </c>
      <c r="J1866" t="s">
        <v>2380</v>
      </c>
      <c r="K1866" t="str">
        <f t="shared" si="57"/>
        <v>Overweight</v>
      </c>
      <c r="L1866" t="str">
        <f t="shared" si="58"/>
        <v>Normal</v>
      </c>
      <c r="M1866" t="s">
        <v>10507</v>
      </c>
    </row>
    <row r="1867" spans="1:13" x14ac:dyDescent="0.25">
      <c r="A1867" t="s">
        <v>502</v>
      </c>
      <c r="B1867">
        <v>35.814999999999998</v>
      </c>
      <c r="C1867">
        <v>5.1100000000000003</v>
      </c>
      <c r="D1867" t="s">
        <v>2382</v>
      </c>
      <c r="E1867" t="s">
        <v>2380</v>
      </c>
      <c r="F1867" t="s">
        <v>2380</v>
      </c>
      <c r="G1867">
        <v>1</v>
      </c>
      <c r="H1867">
        <v>1</v>
      </c>
      <c r="I1867" t="s">
        <v>2380</v>
      </c>
      <c r="J1867" t="s">
        <v>2380</v>
      </c>
      <c r="K1867" t="str">
        <f t="shared" si="57"/>
        <v>Obesity</v>
      </c>
      <c r="L1867" t="str">
        <f t="shared" si="58"/>
        <v>Normal</v>
      </c>
      <c r="M1867" t="s">
        <v>10507</v>
      </c>
    </row>
    <row r="1868" spans="1:13" x14ac:dyDescent="0.25">
      <c r="A1868" t="s">
        <v>501</v>
      </c>
      <c r="B1868">
        <v>21.28</v>
      </c>
      <c r="C1868">
        <v>4.05</v>
      </c>
      <c r="D1868" t="s">
        <v>2380</v>
      </c>
      <c r="E1868" t="s">
        <v>2382</v>
      </c>
      <c r="F1868" t="s">
        <v>2380</v>
      </c>
      <c r="G1868">
        <v>1</v>
      </c>
      <c r="H1868">
        <v>1</v>
      </c>
      <c r="I1868" t="s">
        <v>2380</v>
      </c>
      <c r="J1868" t="s">
        <v>2380</v>
      </c>
      <c r="K1868" t="str">
        <f t="shared" si="57"/>
        <v>Healthy Weight</v>
      </c>
      <c r="L1868" t="str">
        <f t="shared" si="58"/>
        <v>Normal</v>
      </c>
      <c r="M1868" t="s">
        <v>10507</v>
      </c>
    </row>
    <row r="1869" spans="1:13" x14ac:dyDescent="0.25">
      <c r="A1869" t="s">
        <v>500</v>
      </c>
      <c r="B1869">
        <v>33.81</v>
      </c>
      <c r="C1869">
        <v>6.49</v>
      </c>
      <c r="D1869" t="s">
        <v>2380</v>
      </c>
      <c r="E1869" t="s">
        <v>2380</v>
      </c>
      <c r="F1869" t="s">
        <v>2383</v>
      </c>
      <c r="G1869">
        <v>1</v>
      </c>
      <c r="H1869">
        <v>1</v>
      </c>
      <c r="I1869" t="s">
        <v>2380</v>
      </c>
      <c r="J1869" t="s">
        <v>2380</v>
      </c>
      <c r="K1869" t="str">
        <f t="shared" si="57"/>
        <v>Obesity</v>
      </c>
      <c r="L1869" t="str">
        <f t="shared" si="58"/>
        <v>Diabetes</v>
      </c>
      <c r="M1869" t="s">
        <v>10506</v>
      </c>
    </row>
    <row r="1870" spans="1:13" x14ac:dyDescent="0.25">
      <c r="A1870" t="s">
        <v>499</v>
      </c>
      <c r="B1870">
        <v>44.22</v>
      </c>
      <c r="C1870">
        <v>4.1900000000000004</v>
      </c>
      <c r="D1870" t="s">
        <v>2380</v>
      </c>
      <c r="E1870" t="s">
        <v>2380</v>
      </c>
      <c r="F1870" t="s">
        <v>2380</v>
      </c>
      <c r="G1870">
        <v>1</v>
      </c>
      <c r="H1870">
        <v>1</v>
      </c>
      <c r="I1870" t="s">
        <v>2380</v>
      </c>
      <c r="J1870" t="s">
        <v>2380</v>
      </c>
      <c r="K1870" t="str">
        <f t="shared" si="57"/>
        <v>Obesity</v>
      </c>
      <c r="L1870" t="str">
        <f t="shared" si="58"/>
        <v>Normal</v>
      </c>
      <c r="M1870" t="s">
        <v>10507</v>
      </c>
    </row>
    <row r="1871" spans="1:13" x14ac:dyDescent="0.25">
      <c r="A1871" t="s">
        <v>498</v>
      </c>
      <c r="B1871">
        <v>15.46</v>
      </c>
      <c r="C1871">
        <v>4.99</v>
      </c>
      <c r="D1871" t="s">
        <v>2382</v>
      </c>
      <c r="E1871" t="s">
        <v>2380</v>
      </c>
      <c r="F1871" t="s">
        <v>2383</v>
      </c>
      <c r="G1871">
        <v>1</v>
      </c>
      <c r="H1871">
        <v>1</v>
      </c>
      <c r="I1871" t="s">
        <v>2380</v>
      </c>
      <c r="J1871" t="s">
        <v>2380</v>
      </c>
      <c r="K1871" t="str">
        <f t="shared" si="57"/>
        <v>Underweight</v>
      </c>
      <c r="L1871" t="str">
        <f t="shared" si="58"/>
        <v>Normal</v>
      </c>
      <c r="M1871" t="s">
        <v>10507</v>
      </c>
    </row>
    <row r="1872" spans="1:13" x14ac:dyDescent="0.25">
      <c r="A1872" t="s">
        <v>497</v>
      </c>
      <c r="B1872">
        <v>30.3</v>
      </c>
      <c r="C1872">
        <v>4.7699999999999996</v>
      </c>
      <c r="D1872" t="s">
        <v>2382</v>
      </c>
      <c r="E1872" t="s">
        <v>2380</v>
      </c>
      <c r="F1872" t="s">
        <v>2380</v>
      </c>
      <c r="G1872">
        <v>1</v>
      </c>
      <c r="H1872">
        <v>1</v>
      </c>
      <c r="I1872" t="s">
        <v>2380</v>
      </c>
      <c r="J1872" t="s">
        <v>2380</v>
      </c>
      <c r="K1872" t="str">
        <f t="shared" si="57"/>
        <v>Obesity</v>
      </c>
      <c r="L1872" t="str">
        <f t="shared" si="58"/>
        <v>Normal</v>
      </c>
      <c r="M1872" t="s">
        <v>10507</v>
      </c>
    </row>
    <row r="1873" spans="1:13" x14ac:dyDescent="0.25">
      <c r="A1873" t="s">
        <v>496</v>
      </c>
      <c r="B1873">
        <v>16.670000000000002</v>
      </c>
      <c r="C1873">
        <v>5.46</v>
      </c>
      <c r="D1873" t="s">
        <v>2380</v>
      </c>
      <c r="E1873" t="s">
        <v>2380</v>
      </c>
      <c r="F1873" t="s">
        <v>2380</v>
      </c>
      <c r="G1873" t="s">
        <v>2381</v>
      </c>
      <c r="H1873">
        <v>0</v>
      </c>
      <c r="I1873" t="s">
        <v>2380</v>
      </c>
      <c r="J1873" t="s">
        <v>2380</v>
      </c>
      <c r="K1873" t="str">
        <f t="shared" si="57"/>
        <v>Underweight</v>
      </c>
      <c r="L1873" t="str">
        <f t="shared" si="58"/>
        <v>Normal</v>
      </c>
      <c r="M1873" t="s">
        <v>10507</v>
      </c>
    </row>
    <row r="1874" spans="1:13" x14ac:dyDescent="0.25">
      <c r="A1874" t="s">
        <v>495</v>
      </c>
      <c r="B1874">
        <v>28.594999999999999</v>
      </c>
      <c r="C1874">
        <v>5.43</v>
      </c>
      <c r="D1874" t="s">
        <v>2380</v>
      </c>
      <c r="E1874" t="s">
        <v>2380</v>
      </c>
      <c r="F1874" t="s">
        <v>2380</v>
      </c>
      <c r="G1874" t="s">
        <v>2381</v>
      </c>
      <c r="H1874">
        <v>0</v>
      </c>
      <c r="I1874" t="s">
        <v>2380</v>
      </c>
      <c r="J1874" t="s">
        <v>2380</v>
      </c>
      <c r="K1874" t="str">
        <f t="shared" si="57"/>
        <v>Overweight</v>
      </c>
      <c r="L1874" t="str">
        <f t="shared" si="58"/>
        <v>Normal</v>
      </c>
      <c r="M1874" t="s">
        <v>10507</v>
      </c>
    </row>
    <row r="1875" spans="1:13" x14ac:dyDescent="0.25">
      <c r="A1875" t="s">
        <v>494</v>
      </c>
      <c r="B1875">
        <v>25.934999999999999</v>
      </c>
      <c r="C1875">
        <v>4.29</v>
      </c>
      <c r="D1875" t="s">
        <v>2380</v>
      </c>
      <c r="E1875" t="s">
        <v>2380</v>
      </c>
      <c r="F1875" t="s">
        <v>2380</v>
      </c>
      <c r="G1875" t="s">
        <v>2381</v>
      </c>
      <c r="H1875">
        <v>0</v>
      </c>
      <c r="I1875" t="s">
        <v>2380</v>
      </c>
      <c r="J1875" t="s">
        <v>2380</v>
      </c>
      <c r="K1875" t="str">
        <f t="shared" si="57"/>
        <v>Overweight</v>
      </c>
      <c r="L1875" t="str">
        <f t="shared" si="58"/>
        <v>Normal</v>
      </c>
      <c r="M1875" t="s">
        <v>10507</v>
      </c>
    </row>
    <row r="1876" spans="1:13" x14ac:dyDescent="0.25">
      <c r="A1876" t="s">
        <v>493</v>
      </c>
      <c r="B1876">
        <v>27.645</v>
      </c>
      <c r="C1876">
        <v>5.25</v>
      </c>
      <c r="D1876" t="s">
        <v>2380</v>
      </c>
      <c r="E1876" t="s">
        <v>2380</v>
      </c>
      <c r="F1876" t="s">
        <v>2380</v>
      </c>
      <c r="G1876">
        <v>1</v>
      </c>
      <c r="H1876">
        <v>1</v>
      </c>
      <c r="I1876" t="s">
        <v>2380</v>
      </c>
      <c r="J1876" t="s">
        <v>2380</v>
      </c>
      <c r="K1876" t="str">
        <f t="shared" si="57"/>
        <v>Overweight</v>
      </c>
      <c r="L1876" t="str">
        <f t="shared" si="58"/>
        <v>Normal</v>
      </c>
      <c r="M1876" t="s">
        <v>10507</v>
      </c>
    </row>
    <row r="1877" spans="1:13" x14ac:dyDescent="0.25">
      <c r="A1877" t="s">
        <v>492</v>
      </c>
      <c r="B1877">
        <v>30.1</v>
      </c>
      <c r="C1877">
        <v>4.04</v>
      </c>
      <c r="D1877" t="s">
        <v>2380</v>
      </c>
      <c r="E1877" t="s">
        <v>2380</v>
      </c>
      <c r="F1877" t="s">
        <v>2380</v>
      </c>
      <c r="G1877">
        <v>1</v>
      </c>
      <c r="H1877">
        <v>1</v>
      </c>
      <c r="I1877" t="s">
        <v>2380</v>
      </c>
      <c r="J1877" t="s">
        <v>2380</v>
      </c>
      <c r="K1877" t="str">
        <f t="shared" si="57"/>
        <v>Obesity</v>
      </c>
      <c r="L1877" t="str">
        <f t="shared" si="58"/>
        <v>Normal</v>
      </c>
      <c r="M1877" t="s">
        <v>10507</v>
      </c>
    </row>
    <row r="1878" spans="1:13" x14ac:dyDescent="0.25">
      <c r="A1878" t="s">
        <v>491</v>
      </c>
      <c r="B1878">
        <v>26.79</v>
      </c>
      <c r="C1878">
        <v>5</v>
      </c>
      <c r="D1878" t="s">
        <v>2382</v>
      </c>
      <c r="E1878" t="s">
        <v>2380</v>
      </c>
      <c r="F1878" t="s">
        <v>2383</v>
      </c>
      <c r="G1878">
        <v>1</v>
      </c>
      <c r="H1878">
        <v>1</v>
      </c>
      <c r="I1878" t="s">
        <v>2380</v>
      </c>
      <c r="J1878" t="s">
        <v>2380</v>
      </c>
      <c r="K1878" t="str">
        <f t="shared" si="57"/>
        <v>Overweight</v>
      </c>
      <c r="L1878" t="str">
        <f t="shared" si="58"/>
        <v>Normal</v>
      </c>
      <c r="M1878" t="s">
        <v>10507</v>
      </c>
    </row>
    <row r="1879" spans="1:13" x14ac:dyDescent="0.25">
      <c r="A1879" t="s">
        <v>490</v>
      </c>
      <c r="B1879">
        <v>27.1</v>
      </c>
      <c r="C1879">
        <v>4.01</v>
      </c>
      <c r="D1879" t="s">
        <v>2382</v>
      </c>
      <c r="E1879" t="s">
        <v>2380</v>
      </c>
      <c r="F1879" t="s">
        <v>2380</v>
      </c>
      <c r="G1879">
        <v>1</v>
      </c>
      <c r="H1879">
        <v>1</v>
      </c>
      <c r="I1879" t="s">
        <v>2380</v>
      </c>
      <c r="J1879" t="s">
        <v>2380</v>
      </c>
      <c r="K1879" t="str">
        <f t="shared" si="57"/>
        <v>Overweight</v>
      </c>
      <c r="L1879" t="str">
        <f t="shared" si="58"/>
        <v>Normal</v>
      </c>
      <c r="M1879" t="s">
        <v>10507</v>
      </c>
    </row>
    <row r="1880" spans="1:13" x14ac:dyDescent="0.25">
      <c r="A1880" t="s">
        <v>489</v>
      </c>
      <c r="B1880">
        <v>24.31</v>
      </c>
      <c r="C1880">
        <v>5.4</v>
      </c>
      <c r="D1880" t="s">
        <v>2380</v>
      </c>
      <c r="E1880" t="s">
        <v>2380</v>
      </c>
      <c r="F1880" t="s">
        <v>2380</v>
      </c>
      <c r="G1880" t="s">
        <v>2381</v>
      </c>
      <c r="H1880">
        <v>0</v>
      </c>
      <c r="I1880" t="s">
        <v>2380</v>
      </c>
      <c r="J1880" t="s">
        <v>2380</v>
      </c>
      <c r="K1880" t="str">
        <f t="shared" si="57"/>
        <v>Healthy Weight</v>
      </c>
      <c r="L1880" t="str">
        <f t="shared" si="58"/>
        <v>Normal</v>
      </c>
      <c r="M1880" t="s">
        <v>10507</v>
      </c>
    </row>
    <row r="1881" spans="1:13" x14ac:dyDescent="0.25">
      <c r="A1881" t="s">
        <v>488</v>
      </c>
      <c r="B1881">
        <v>15.53</v>
      </c>
      <c r="C1881">
        <v>5.81</v>
      </c>
      <c r="D1881" t="s">
        <v>2380</v>
      </c>
      <c r="E1881" t="s">
        <v>2380</v>
      </c>
      <c r="F1881" t="s">
        <v>2380</v>
      </c>
      <c r="G1881">
        <v>1</v>
      </c>
      <c r="H1881">
        <v>1</v>
      </c>
      <c r="I1881" t="s">
        <v>2380</v>
      </c>
      <c r="J1881" t="s">
        <v>2380</v>
      </c>
      <c r="K1881" t="str">
        <f t="shared" si="57"/>
        <v>Underweight</v>
      </c>
      <c r="L1881" t="str">
        <f t="shared" si="58"/>
        <v>Prediabetes</v>
      </c>
      <c r="M1881" t="s">
        <v>10508</v>
      </c>
    </row>
    <row r="1882" spans="1:13" x14ac:dyDescent="0.25">
      <c r="A1882" t="s">
        <v>487</v>
      </c>
      <c r="B1882">
        <v>30.7</v>
      </c>
      <c r="C1882">
        <v>5.82</v>
      </c>
      <c r="D1882" t="s">
        <v>2380</v>
      </c>
      <c r="E1882" t="s">
        <v>2380</v>
      </c>
      <c r="F1882" t="s">
        <v>2380</v>
      </c>
      <c r="G1882">
        <v>1</v>
      </c>
      <c r="H1882">
        <v>1</v>
      </c>
      <c r="I1882" t="s">
        <v>2380</v>
      </c>
      <c r="J1882" t="s">
        <v>2380</v>
      </c>
      <c r="K1882" t="str">
        <f t="shared" si="57"/>
        <v>Obesity</v>
      </c>
      <c r="L1882" t="str">
        <f t="shared" si="58"/>
        <v>Prediabetes</v>
      </c>
      <c r="M1882" t="s">
        <v>10508</v>
      </c>
    </row>
    <row r="1883" spans="1:13" x14ac:dyDescent="0.25">
      <c r="A1883" t="s">
        <v>486</v>
      </c>
      <c r="B1883">
        <v>33.33</v>
      </c>
      <c r="C1883">
        <v>4.82</v>
      </c>
      <c r="D1883" t="s">
        <v>2380</v>
      </c>
      <c r="E1883" t="s">
        <v>2380</v>
      </c>
      <c r="F1883" t="s">
        <v>2380</v>
      </c>
      <c r="G1883">
        <v>1</v>
      </c>
      <c r="H1883">
        <v>1</v>
      </c>
      <c r="I1883" t="s">
        <v>2380</v>
      </c>
      <c r="J1883" t="s">
        <v>2380</v>
      </c>
      <c r="K1883" t="str">
        <f t="shared" si="57"/>
        <v>Obesity</v>
      </c>
      <c r="L1883" t="str">
        <f t="shared" si="58"/>
        <v>Normal</v>
      </c>
      <c r="M1883" t="s">
        <v>10507</v>
      </c>
    </row>
    <row r="1884" spans="1:13" x14ac:dyDescent="0.25">
      <c r="A1884" t="s">
        <v>485</v>
      </c>
      <c r="B1884">
        <v>32.4</v>
      </c>
      <c r="C1884">
        <v>5.08</v>
      </c>
      <c r="D1884" t="s">
        <v>2380</v>
      </c>
      <c r="E1884" t="s">
        <v>2380</v>
      </c>
      <c r="F1884" t="s">
        <v>2380</v>
      </c>
      <c r="G1884">
        <v>1</v>
      </c>
      <c r="H1884">
        <v>1</v>
      </c>
      <c r="I1884" t="s">
        <v>2380</v>
      </c>
      <c r="J1884" t="s">
        <v>2380</v>
      </c>
      <c r="K1884" t="str">
        <f t="shared" si="57"/>
        <v>Obesity</v>
      </c>
      <c r="L1884" t="str">
        <f t="shared" si="58"/>
        <v>Normal</v>
      </c>
      <c r="M1884" t="s">
        <v>10507</v>
      </c>
    </row>
    <row r="1885" spans="1:13" x14ac:dyDescent="0.25">
      <c r="A1885" t="s">
        <v>484</v>
      </c>
      <c r="B1885">
        <v>27.93</v>
      </c>
      <c r="C1885">
        <v>5.59</v>
      </c>
      <c r="D1885" t="s">
        <v>2380</v>
      </c>
      <c r="E1885" t="s">
        <v>2380</v>
      </c>
      <c r="F1885" t="s">
        <v>2380</v>
      </c>
      <c r="G1885">
        <v>1</v>
      </c>
      <c r="H1885">
        <v>1</v>
      </c>
      <c r="I1885" t="s">
        <v>2380</v>
      </c>
      <c r="J1885" t="s">
        <v>2380</v>
      </c>
      <c r="K1885" t="str">
        <f t="shared" si="57"/>
        <v>Overweight</v>
      </c>
      <c r="L1885" t="str">
        <f t="shared" si="58"/>
        <v>Normal</v>
      </c>
      <c r="M1885" t="s">
        <v>10507</v>
      </c>
    </row>
    <row r="1886" spans="1:13" x14ac:dyDescent="0.25">
      <c r="A1886" t="s">
        <v>483</v>
      </c>
      <c r="B1886">
        <v>21.754999999999999</v>
      </c>
      <c r="C1886">
        <v>5.12</v>
      </c>
      <c r="D1886" t="s">
        <v>2380</v>
      </c>
      <c r="E1886" t="s">
        <v>2380</v>
      </c>
      <c r="F1886" t="s">
        <v>2380</v>
      </c>
      <c r="G1886" t="s">
        <v>2381</v>
      </c>
      <c r="H1886">
        <v>0</v>
      </c>
      <c r="I1886" t="s">
        <v>2380</v>
      </c>
      <c r="J1886" t="s">
        <v>2380</v>
      </c>
      <c r="K1886" t="str">
        <f t="shared" si="57"/>
        <v>Healthy Weight</v>
      </c>
      <c r="L1886" t="str">
        <f t="shared" si="58"/>
        <v>Normal</v>
      </c>
      <c r="M1886" t="s">
        <v>10507</v>
      </c>
    </row>
    <row r="1887" spans="1:13" x14ac:dyDescent="0.25">
      <c r="A1887" t="s">
        <v>482</v>
      </c>
      <c r="B1887">
        <v>25.934999999999999</v>
      </c>
      <c r="C1887">
        <v>4.95</v>
      </c>
      <c r="D1887" t="s">
        <v>2380</v>
      </c>
      <c r="E1887" t="s">
        <v>2380</v>
      </c>
      <c r="F1887" t="s">
        <v>2380</v>
      </c>
      <c r="G1887" t="s">
        <v>2381</v>
      </c>
      <c r="H1887">
        <v>0</v>
      </c>
      <c r="I1887" t="s">
        <v>2380</v>
      </c>
      <c r="J1887" t="s">
        <v>2380</v>
      </c>
      <c r="K1887" t="str">
        <f t="shared" si="57"/>
        <v>Overweight</v>
      </c>
      <c r="L1887" t="str">
        <f t="shared" si="58"/>
        <v>Normal</v>
      </c>
      <c r="M1887" t="s">
        <v>10507</v>
      </c>
    </row>
    <row r="1888" spans="1:13" x14ac:dyDescent="0.25">
      <c r="A1888" t="s">
        <v>481</v>
      </c>
      <c r="B1888">
        <v>31.5</v>
      </c>
      <c r="C1888">
        <v>6.16</v>
      </c>
      <c r="D1888" t="s">
        <v>2380</v>
      </c>
      <c r="E1888" t="s">
        <v>2380</v>
      </c>
      <c r="F1888" t="s">
        <v>2380</v>
      </c>
      <c r="G1888" t="s">
        <v>2381</v>
      </c>
      <c r="H1888">
        <v>0</v>
      </c>
      <c r="I1888" t="s">
        <v>2380</v>
      </c>
      <c r="J1888" t="s">
        <v>2380</v>
      </c>
      <c r="K1888" t="str">
        <f t="shared" si="57"/>
        <v>Obesity</v>
      </c>
      <c r="L1888" t="str">
        <f t="shared" si="58"/>
        <v>Prediabetes</v>
      </c>
      <c r="M1888" t="s">
        <v>10508</v>
      </c>
    </row>
    <row r="1889" spans="1:13" x14ac:dyDescent="0.25">
      <c r="A1889" t="s">
        <v>480</v>
      </c>
      <c r="B1889">
        <v>30.03</v>
      </c>
      <c r="C1889">
        <v>6.41</v>
      </c>
      <c r="D1889" t="s">
        <v>2380</v>
      </c>
      <c r="E1889" t="s">
        <v>2380</v>
      </c>
      <c r="F1889" t="s">
        <v>2380</v>
      </c>
      <c r="G1889" t="s">
        <v>2381</v>
      </c>
      <c r="H1889">
        <v>0</v>
      </c>
      <c r="I1889" t="s">
        <v>2380</v>
      </c>
      <c r="J1889" t="s">
        <v>2380</v>
      </c>
      <c r="K1889" t="str">
        <f t="shared" si="57"/>
        <v>Obesity</v>
      </c>
      <c r="L1889" t="str">
        <f t="shared" si="58"/>
        <v>Diabetes</v>
      </c>
      <c r="M1889" t="s">
        <v>10506</v>
      </c>
    </row>
    <row r="1890" spans="1:13" x14ac:dyDescent="0.25">
      <c r="A1890" t="s">
        <v>479</v>
      </c>
      <c r="B1890">
        <v>33.479999999999997</v>
      </c>
      <c r="C1890">
        <v>8.94</v>
      </c>
      <c r="D1890" t="s">
        <v>2380</v>
      </c>
      <c r="E1890" t="s">
        <v>2380</v>
      </c>
      <c r="F1890" t="s">
        <v>2380</v>
      </c>
      <c r="G1890" t="s">
        <v>2381</v>
      </c>
      <c r="H1890">
        <v>0</v>
      </c>
      <c r="I1890" t="s">
        <v>2380</v>
      </c>
      <c r="J1890" t="s">
        <v>2380</v>
      </c>
      <c r="K1890" t="str">
        <f t="shared" si="57"/>
        <v>Obesity</v>
      </c>
      <c r="L1890" t="str">
        <f t="shared" si="58"/>
        <v>Diabetes</v>
      </c>
      <c r="M1890" t="s">
        <v>10506</v>
      </c>
    </row>
    <row r="1891" spans="1:13" x14ac:dyDescent="0.25">
      <c r="A1891" t="s">
        <v>478</v>
      </c>
      <c r="B1891">
        <v>16.510000000000002</v>
      </c>
      <c r="C1891">
        <v>4.42</v>
      </c>
      <c r="D1891" t="s">
        <v>2382</v>
      </c>
      <c r="E1891" t="s">
        <v>2380</v>
      </c>
      <c r="F1891" t="s">
        <v>2383</v>
      </c>
      <c r="G1891">
        <v>1</v>
      </c>
      <c r="H1891">
        <v>1</v>
      </c>
      <c r="I1891" t="s">
        <v>2380</v>
      </c>
      <c r="J1891" t="s">
        <v>2380</v>
      </c>
      <c r="K1891" t="str">
        <f t="shared" si="57"/>
        <v>Underweight</v>
      </c>
      <c r="L1891" t="str">
        <f t="shared" si="58"/>
        <v>Normal</v>
      </c>
      <c r="M1891" t="s">
        <v>10507</v>
      </c>
    </row>
    <row r="1892" spans="1:13" x14ac:dyDescent="0.25">
      <c r="A1892" t="s">
        <v>477</v>
      </c>
      <c r="B1892">
        <v>33.155000000000001</v>
      </c>
      <c r="C1892">
        <v>5.3</v>
      </c>
      <c r="D1892" t="s">
        <v>2382</v>
      </c>
      <c r="E1892" t="s">
        <v>2380</v>
      </c>
      <c r="F1892" t="s">
        <v>2380</v>
      </c>
      <c r="G1892">
        <v>1</v>
      </c>
      <c r="H1892">
        <v>1</v>
      </c>
      <c r="I1892" t="s">
        <v>2380</v>
      </c>
      <c r="J1892" t="s">
        <v>2380</v>
      </c>
      <c r="K1892" t="str">
        <f t="shared" si="57"/>
        <v>Obesity</v>
      </c>
      <c r="L1892" t="str">
        <f t="shared" si="58"/>
        <v>Normal</v>
      </c>
      <c r="M1892" t="s">
        <v>10507</v>
      </c>
    </row>
    <row r="1893" spans="1:13" x14ac:dyDescent="0.25">
      <c r="A1893" t="s">
        <v>476</v>
      </c>
      <c r="B1893">
        <v>37.29</v>
      </c>
      <c r="C1893">
        <v>4.6399999999999997</v>
      </c>
      <c r="D1893" t="s">
        <v>2380</v>
      </c>
      <c r="E1893" t="s">
        <v>2380</v>
      </c>
      <c r="F1893" t="s">
        <v>2383</v>
      </c>
      <c r="G1893">
        <v>1</v>
      </c>
      <c r="H1893">
        <v>1</v>
      </c>
      <c r="I1893" t="s">
        <v>2380</v>
      </c>
      <c r="J1893" t="s">
        <v>2380</v>
      </c>
      <c r="K1893" t="str">
        <f t="shared" si="57"/>
        <v>Obesity</v>
      </c>
      <c r="L1893" t="str">
        <f t="shared" si="58"/>
        <v>Normal</v>
      </c>
      <c r="M1893" t="s">
        <v>10507</v>
      </c>
    </row>
    <row r="1894" spans="1:13" x14ac:dyDescent="0.25">
      <c r="A1894" t="s">
        <v>475</v>
      </c>
      <c r="B1894">
        <v>20.23</v>
      </c>
      <c r="C1894">
        <v>6.16</v>
      </c>
      <c r="D1894" t="s">
        <v>2382</v>
      </c>
      <c r="E1894" t="s">
        <v>2380</v>
      </c>
      <c r="F1894" t="s">
        <v>2380</v>
      </c>
      <c r="G1894">
        <v>1</v>
      </c>
      <c r="H1894">
        <v>1</v>
      </c>
      <c r="I1894" t="s">
        <v>2380</v>
      </c>
      <c r="J1894" t="s">
        <v>2380</v>
      </c>
      <c r="K1894" t="str">
        <f t="shared" si="57"/>
        <v>Healthy Weight</v>
      </c>
      <c r="L1894" t="str">
        <f t="shared" si="58"/>
        <v>Prediabetes</v>
      </c>
      <c r="M1894" t="s">
        <v>10508</v>
      </c>
    </row>
    <row r="1895" spans="1:13" x14ac:dyDescent="0.25">
      <c r="A1895" t="s">
        <v>474</v>
      </c>
      <c r="B1895">
        <v>28.975000000000001</v>
      </c>
      <c r="C1895">
        <v>4.12</v>
      </c>
      <c r="D1895" t="s">
        <v>2380</v>
      </c>
      <c r="E1895" t="s">
        <v>2380</v>
      </c>
      <c r="F1895" t="s">
        <v>2383</v>
      </c>
      <c r="G1895">
        <v>1</v>
      </c>
      <c r="H1895">
        <v>1</v>
      </c>
      <c r="I1895" t="s">
        <v>2380</v>
      </c>
      <c r="J1895" t="s">
        <v>2380</v>
      </c>
      <c r="K1895" t="str">
        <f t="shared" si="57"/>
        <v>Overweight</v>
      </c>
      <c r="L1895" t="str">
        <f t="shared" si="58"/>
        <v>Normal</v>
      </c>
      <c r="M1895" t="s">
        <v>10507</v>
      </c>
    </row>
    <row r="1896" spans="1:13" x14ac:dyDescent="0.25">
      <c r="A1896" t="s">
        <v>473</v>
      </c>
      <c r="B1896">
        <v>16.420000000000002</v>
      </c>
      <c r="C1896">
        <v>5.77</v>
      </c>
      <c r="D1896" t="s">
        <v>2382</v>
      </c>
      <c r="E1896" t="s">
        <v>2380</v>
      </c>
      <c r="F1896" t="s">
        <v>2383</v>
      </c>
      <c r="G1896">
        <v>1</v>
      </c>
      <c r="H1896">
        <v>1</v>
      </c>
      <c r="I1896" t="s">
        <v>2380</v>
      </c>
      <c r="J1896" t="s">
        <v>2380</v>
      </c>
      <c r="K1896" t="str">
        <f t="shared" si="57"/>
        <v>Underweight</v>
      </c>
      <c r="L1896" t="str">
        <f t="shared" si="58"/>
        <v>Prediabetes</v>
      </c>
      <c r="M1896" t="s">
        <v>10508</v>
      </c>
    </row>
    <row r="1897" spans="1:13" x14ac:dyDescent="0.25">
      <c r="A1897" t="s">
        <v>472</v>
      </c>
      <c r="B1897">
        <v>17.559999999999999</v>
      </c>
      <c r="C1897">
        <v>6.2</v>
      </c>
      <c r="D1897" t="s">
        <v>2380</v>
      </c>
      <c r="E1897" t="s">
        <v>2380</v>
      </c>
      <c r="F1897" t="s">
        <v>2380</v>
      </c>
      <c r="G1897">
        <v>1</v>
      </c>
      <c r="H1897">
        <v>1</v>
      </c>
      <c r="I1897" t="s">
        <v>2380</v>
      </c>
      <c r="J1897" t="s">
        <v>2380</v>
      </c>
      <c r="K1897" t="str">
        <f t="shared" si="57"/>
        <v>Underweight</v>
      </c>
      <c r="L1897" t="str">
        <f t="shared" si="58"/>
        <v>Prediabetes</v>
      </c>
      <c r="M1897" t="s">
        <v>10508</v>
      </c>
    </row>
    <row r="1898" spans="1:13" x14ac:dyDescent="0.25">
      <c r="A1898" t="s">
        <v>471</v>
      </c>
      <c r="B1898">
        <v>24.13</v>
      </c>
      <c r="C1898">
        <v>4.3899999999999997</v>
      </c>
      <c r="D1898" t="s">
        <v>2380</v>
      </c>
      <c r="E1898" t="s">
        <v>2380</v>
      </c>
      <c r="F1898" t="s">
        <v>2380</v>
      </c>
      <c r="G1898">
        <v>1</v>
      </c>
      <c r="H1898">
        <v>1</v>
      </c>
      <c r="I1898" t="s">
        <v>2380</v>
      </c>
      <c r="J1898" t="s">
        <v>2380</v>
      </c>
      <c r="K1898" t="str">
        <f t="shared" si="57"/>
        <v>Healthy Weight</v>
      </c>
      <c r="L1898" t="str">
        <f t="shared" si="58"/>
        <v>Normal</v>
      </c>
      <c r="M1898" t="s">
        <v>10507</v>
      </c>
    </row>
    <row r="1899" spans="1:13" x14ac:dyDescent="0.25">
      <c r="A1899" t="s">
        <v>470</v>
      </c>
      <c r="B1899">
        <v>19.95</v>
      </c>
      <c r="C1899">
        <v>5.13</v>
      </c>
      <c r="D1899" t="s">
        <v>2380</v>
      </c>
      <c r="E1899" t="s">
        <v>2382</v>
      </c>
      <c r="F1899" t="s">
        <v>2380</v>
      </c>
      <c r="G1899">
        <v>2</v>
      </c>
      <c r="H1899">
        <v>2</v>
      </c>
      <c r="I1899" t="s">
        <v>2380</v>
      </c>
      <c r="J1899" t="s">
        <v>2380</v>
      </c>
      <c r="K1899" t="str">
        <f t="shared" si="57"/>
        <v>Healthy Weight</v>
      </c>
      <c r="L1899" t="str">
        <f t="shared" si="58"/>
        <v>Normal</v>
      </c>
      <c r="M1899" t="s">
        <v>10507</v>
      </c>
    </row>
    <row r="1900" spans="1:13" x14ac:dyDescent="0.25">
      <c r="A1900" t="s">
        <v>469</v>
      </c>
      <c r="B1900">
        <v>21.24</v>
      </c>
      <c r="C1900">
        <v>4.49</v>
      </c>
      <c r="D1900" t="s">
        <v>2380</v>
      </c>
      <c r="E1900" t="s">
        <v>2380</v>
      </c>
      <c r="F1900" t="s">
        <v>2380</v>
      </c>
      <c r="G1900" t="s">
        <v>2381</v>
      </c>
      <c r="H1900">
        <v>0</v>
      </c>
      <c r="I1900" t="s">
        <v>2380</v>
      </c>
      <c r="J1900" t="s">
        <v>2380</v>
      </c>
      <c r="K1900" t="str">
        <f t="shared" si="57"/>
        <v>Healthy Weight</v>
      </c>
      <c r="L1900" t="str">
        <f t="shared" si="58"/>
        <v>Normal</v>
      </c>
      <c r="M1900" t="s">
        <v>10507</v>
      </c>
    </row>
    <row r="1901" spans="1:13" x14ac:dyDescent="0.25">
      <c r="A1901" t="s">
        <v>468</v>
      </c>
      <c r="B1901">
        <v>44.22</v>
      </c>
      <c r="C1901">
        <v>6.35</v>
      </c>
      <c r="D1901" t="s">
        <v>2380</v>
      </c>
      <c r="E1901" t="s">
        <v>2380</v>
      </c>
      <c r="F1901" t="s">
        <v>2380</v>
      </c>
      <c r="G1901" t="s">
        <v>2381</v>
      </c>
      <c r="H1901">
        <v>0</v>
      </c>
      <c r="I1901" t="s">
        <v>2380</v>
      </c>
      <c r="J1901" t="s">
        <v>2380</v>
      </c>
      <c r="K1901" t="str">
        <f t="shared" si="57"/>
        <v>Obesity</v>
      </c>
      <c r="L1901" t="str">
        <f t="shared" si="58"/>
        <v>Prediabetes</v>
      </c>
      <c r="M1901" t="s">
        <v>10508</v>
      </c>
    </row>
    <row r="1902" spans="1:13" x14ac:dyDescent="0.25">
      <c r="A1902" t="s">
        <v>467</v>
      </c>
      <c r="B1902">
        <v>41.1</v>
      </c>
      <c r="C1902">
        <v>5.79</v>
      </c>
      <c r="D1902" t="s">
        <v>2380</v>
      </c>
      <c r="E1902" t="s">
        <v>2380</v>
      </c>
      <c r="F1902" t="s">
        <v>2380</v>
      </c>
      <c r="G1902" t="s">
        <v>2381</v>
      </c>
      <c r="H1902">
        <v>0</v>
      </c>
      <c r="I1902" t="s">
        <v>2380</v>
      </c>
      <c r="J1902" t="s">
        <v>2380</v>
      </c>
      <c r="K1902" t="str">
        <f t="shared" si="57"/>
        <v>Obesity</v>
      </c>
      <c r="L1902" t="str">
        <f t="shared" si="58"/>
        <v>Prediabetes</v>
      </c>
      <c r="M1902" t="s">
        <v>10508</v>
      </c>
    </row>
    <row r="1903" spans="1:13" x14ac:dyDescent="0.25">
      <c r="A1903" t="s">
        <v>466</v>
      </c>
      <c r="B1903">
        <v>34.200000000000003</v>
      </c>
      <c r="C1903">
        <v>4.78</v>
      </c>
      <c r="D1903" t="s">
        <v>2382</v>
      </c>
      <c r="E1903" t="s">
        <v>2380</v>
      </c>
      <c r="F1903" t="s">
        <v>2380</v>
      </c>
      <c r="G1903" t="s">
        <v>2381</v>
      </c>
      <c r="H1903">
        <v>0</v>
      </c>
      <c r="I1903" t="s">
        <v>2380</v>
      </c>
      <c r="J1903" t="s">
        <v>2380</v>
      </c>
      <c r="K1903" t="str">
        <f t="shared" si="57"/>
        <v>Obesity</v>
      </c>
      <c r="L1903" t="str">
        <f t="shared" si="58"/>
        <v>Normal</v>
      </c>
      <c r="M1903" t="s">
        <v>10507</v>
      </c>
    </row>
    <row r="1904" spans="1:13" x14ac:dyDescent="0.25">
      <c r="A1904" t="s">
        <v>465</v>
      </c>
      <c r="B1904">
        <v>29.92</v>
      </c>
      <c r="C1904">
        <v>6.02</v>
      </c>
      <c r="D1904" t="s">
        <v>2382</v>
      </c>
      <c r="E1904" t="s">
        <v>2380</v>
      </c>
      <c r="F1904" t="s">
        <v>2380</v>
      </c>
      <c r="G1904" t="s">
        <v>2381</v>
      </c>
      <c r="H1904">
        <v>0</v>
      </c>
      <c r="I1904" t="s">
        <v>2380</v>
      </c>
      <c r="J1904" t="s">
        <v>2380</v>
      </c>
      <c r="K1904" t="str">
        <f t="shared" si="57"/>
        <v>Obesity</v>
      </c>
      <c r="L1904" t="str">
        <f t="shared" si="58"/>
        <v>Prediabetes</v>
      </c>
      <c r="M1904" t="s">
        <v>10508</v>
      </c>
    </row>
    <row r="1905" spans="1:13" x14ac:dyDescent="0.25">
      <c r="A1905" t="s">
        <v>464</v>
      </c>
      <c r="B1905">
        <v>28.93</v>
      </c>
      <c r="C1905">
        <v>4.4400000000000004</v>
      </c>
      <c r="D1905" t="s">
        <v>2380</v>
      </c>
      <c r="E1905" t="s">
        <v>2380</v>
      </c>
      <c r="F1905" t="s">
        <v>2380</v>
      </c>
      <c r="G1905" t="s">
        <v>2381</v>
      </c>
      <c r="H1905">
        <v>0</v>
      </c>
      <c r="I1905" t="s">
        <v>2380</v>
      </c>
      <c r="J1905" t="s">
        <v>2380</v>
      </c>
      <c r="K1905" t="str">
        <f t="shared" si="57"/>
        <v>Overweight</v>
      </c>
      <c r="L1905" t="str">
        <f t="shared" si="58"/>
        <v>Normal</v>
      </c>
      <c r="M1905" t="s">
        <v>10507</v>
      </c>
    </row>
    <row r="1906" spans="1:13" x14ac:dyDescent="0.25">
      <c r="A1906" t="s">
        <v>463</v>
      </c>
      <c r="B1906">
        <v>31.254999999999999</v>
      </c>
      <c r="C1906">
        <v>5.84</v>
      </c>
      <c r="D1906" t="s">
        <v>2382</v>
      </c>
      <c r="E1906" t="s">
        <v>2380</v>
      </c>
      <c r="F1906" t="s">
        <v>2380</v>
      </c>
      <c r="G1906">
        <v>1</v>
      </c>
      <c r="H1906">
        <v>1</v>
      </c>
      <c r="I1906" t="s">
        <v>2380</v>
      </c>
      <c r="J1906" t="s">
        <v>2380</v>
      </c>
      <c r="K1906" t="str">
        <f t="shared" si="57"/>
        <v>Obesity</v>
      </c>
      <c r="L1906" t="str">
        <f t="shared" si="58"/>
        <v>Prediabetes</v>
      </c>
      <c r="M1906" t="s">
        <v>10508</v>
      </c>
    </row>
    <row r="1907" spans="1:13" x14ac:dyDescent="0.25">
      <c r="A1907" t="s">
        <v>462</v>
      </c>
      <c r="B1907">
        <v>29.83</v>
      </c>
      <c r="C1907">
        <v>5.39</v>
      </c>
      <c r="D1907" t="s">
        <v>2380</v>
      </c>
      <c r="E1907" t="s">
        <v>2380</v>
      </c>
      <c r="F1907" t="s">
        <v>2380</v>
      </c>
      <c r="G1907" t="s">
        <v>2381</v>
      </c>
      <c r="H1907">
        <v>0</v>
      </c>
      <c r="I1907" t="s">
        <v>2380</v>
      </c>
      <c r="J1907" t="s">
        <v>2380</v>
      </c>
      <c r="K1907" t="str">
        <f t="shared" si="57"/>
        <v>Overweight</v>
      </c>
      <c r="L1907" t="str">
        <f t="shared" si="58"/>
        <v>Normal</v>
      </c>
      <c r="M1907" t="s">
        <v>10507</v>
      </c>
    </row>
    <row r="1908" spans="1:13" x14ac:dyDescent="0.25">
      <c r="A1908" t="s">
        <v>461</v>
      </c>
      <c r="B1908">
        <v>29.59</v>
      </c>
      <c r="C1908">
        <v>6.16</v>
      </c>
      <c r="D1908" t="s">
        <v>2380</v>
      </c>
      <c r="E1908" t="s">
        <v>2380</v>
      </c>
      <c r="F1908" t="s">
        <v>2383</v>
      </c>
      <c r="G1908">
        <v>1</v>
      </c>
      <c r="H1908">
        <v>1</v>
      </c>
      <c r="I1908" t="s">
        <v>2380</v>
      </c>
      <c r="J1908" t="s">
        <v>2380</v>
      </c>
      <c r="K1908" t="str">
        <f t="shared" si="57"/>
        <v>Overweight</v>
      </c>
      <c r="L1908" t="str">
        <f t="shared" si="58"/>
        <v>Prediabetes</v>
      </c>
      <c r="M1908" t="s">
        <v>10508</v>
      </c>
    </row>
    <row r="1909" spans="1:13" x14ac:dyDescent="0.25">
      <c r="A1909" t="s">
        <v>460</v>
      </c>
      <c r="B1909">
        <v>31.16</v>
      </c>
      <c r="C1909">
        <v>4.49</v>
      </c>
      <c r="D1909" t="s">
        <v>2380</v>
      </c>
      <c r="E1909" t="s">
        <v>2380</v>
      </c>
      <c r="F1909" t="s">
        <v>2383</v>
      </c>
      <c r="G1909">
        <v>1</v>
      </c>
      <c r="H1909">
        <v>1</v>
      </c>
      <c r="I1909" t="s">
        <v>2380</v>
      </c>
      <c r="J1909" t="s">
        <v>2380</v>
      </c>
      <c r="K1909" t="str">
        <f t="shared" si="57"/>
        <v>Obesity</v>
      </c>
      <c r="L1909" t="str">
        <f t="shared" si="58"/>
        <v>Normal</v>
      </c>
      <c r="M1909" t="s">
        <v>10507</v>
      </c>
    </row>
    <row r="1910" spans="1:13" x14ac:dyDescent="0.25">
      <c r="A1910" t="s">
        <v>459</v>
      </c>
      <c r="B1910">
        <v>34.21</v>
      </c>
      <c r="C1910">
        <v>4.4800000000000004</v>
      </c>
      <c r="D1910" t="s">
        <v>2382</v>
      </c>
      <c r="E1910" t="s">
        <v>2380</v>
      </c>
      <c r="F1910" t="s">
        <v>2380</v>
      </c>
      <c r="G1910">
        <v>1</v>
      </c>
      <c r="H1910">
        <v>1</v>
      </c>
      <c r="I1910" t="s">
        <v>2380</v>
      </c>
      <c r="J1910" t="s">
        <v>2380</v>
      </c>
      <c r="K1910" t="str">
        <f t="shared" si="57"/>
        <v>Obesity</v>
      </c>
      <c r="L1910" t="str">
        <f t="shared" si="58"/>
        <v>Normal</v>
      </c>
      <c r="M1910" t="s">
        <v>10507</v>
      </c>
    </row>
    <row r="1911" spans="1:13" x14ac:dyDescent="0.25">
      <c r="A1911" t="s">
        <v>458</v>
      </c>
      <c r="B1911">
        <v>34.86</v>
      </c>
      <c r="C1911">
        <v>10.97</v>
      </c>
      <c r="D1911" t="s">
        <v>2380</v>
      </c>
      <c r="E1911" t="s">
        <v>2380</v>
      </c>
      <c r="F1911" t="s">
        <v>2380</v>
      </c>
      <c r="G1911" t="s">
        <v>2381</v>
      </c>
      <c r="H1911">
        <v>0</v>
      </c>
      <c r="I1911" t="s">
        <v>2380</v>
      </c>
      <c r="J1911" t="s">
        <v>2380</v>
      </c>
      <c r="K1911" t="str">
        <f t="shared" si="57"/>
        <v>Obesity</v>
      </c>
      <c r="L1911" t="str">
        <f t="shared" si="58"/>
        <v>Diabetes</v>
      </c>
      <c r="M1911" t="s">
        <v>10506</v>
      </c>
    </row>
    <row r="1912" spans="1:13" x14ac:dyDescent="0.25">
      <c r="A1912" t="s">
        <v>457</v>
      </c>
      <c r="B1912">
        <v>34.58</v>
      </c>
      <c r="C1912">
        <v>5.14</v>
      </c>
      <c r="D1912" t="s">
        <v>2380</v>
      </c>
      <c r="E1912" t="s">
        <v>2382</v>
      </c>
      <c r="F1912" t="s">
        <v>2380</v>
      </c>
      <c r="G1912">
        <v>2</v>
      </c>
      <c r="H1912">
        <v>2</v>
      </c>
      <c r="I1912" t="s">
        <v>2380</v>
      </c>
      <c r="J1912" t="s">
        <v>2380</v>
      </c>
      <c r="K1912" t="str">
        <f t="shared" si="57"/>
        <v>Obesity</v>
      </c>
      <c r="L1912" t="str">
        <f t="shared" si="58"/>
        <v>Normal</v>
      </c>
      <c r="M1912" t="s">
        <v>10507</v>
      </c>
    </row>
    <row r="1913" spans="1:13" x14ac:dyDescent="0.25">
      <c r="A1913" t="s">
        <v>456</v>
      </c>
      <c r="B1913">
        <v>17.940000000000001</v>
      </c>
      <c r="C1913">
        <v>5.17</v>
      </c>
      <c r="D1913" t="s">
        <v>2382</v>
      </c>
      <c r="E1913" t="s">
        <v>2380</v>
      </c>
      <c r="F1913" t="s">
        <v>2380</v>
      </c>
      <c r="G1913" t="s">
        <v>2381</v>
      </c>
      <c r="H1913">
        <v>0</v>
      </c>
      <c r="I1913" t="s">
        <v>2380</v>
      </c>
      <c r="J1913" t="s">
        <v>2380</v>
      </c>
      <c r="K1913" t="str">
        <f t="shared" si="57"/>
        <v>Underweight</v>
      </c>
      <c r="L1913" t="str">
        <f t="shared" si="58"/>
        <v>Normal</v>
      </c>
      <c r="M1913" t="s">
        <v>10507</v>
      </c>
    </row>
    <row r="1914" spans="1:13" x14ac:dyDescent="0.25">
      <c r="A1914" t="s">
        <v>455</v>
      </c>
      <c r="B1914">
        <v>26.8</v>
      </c>
      <c r="C1914">
        <v>6.18</v>
      </c>
      <c r="D1914" t="s">
        <v>2382</v>
      </c>
      <c r="E1914" t="s">
        <v>2380</v>
      </c>
      <c r="F1914" t="s">
        <v>2383</v>
      </c>
      <c r="G1914">
        <v>1</v>
      </c>
      <c r="H1914">
        <v>1</v>
      </c>
      <c r="I1914" t="s">
        <v>2380</v>
      </c>
      <c r="J1914" t="s">
        <v>2380</v>
      </c>
      <c r="K1914" t="str">
        <f t="shared" si="57"/>
        <v>Overweight</v>
      </c>
      <c r="L1914" t="str">
        <f t="shared" si="58"/>
        <v>Prediabetes</v>
      </c>
      <c r="M1914" t="s">
        <v>10508</v>
      </c>
    </row>
    <row r="1915" spans="1:13" x14ac:dyDescent="0.25">
      <c r="A1915" t="s">
        <v>454</v>
      </c>
      <c r="B1915">
        <v>17.690000000000001</v>
      </c>
      <c r="C1915">
        <v>9.07</v>
      </c>
      <c r="D1915" t="s">
        <v>2382</v>
      </c>
      <c r="E1915" t="s">
        <v>2380</v>
      </c>
      <c r="F1915" t="s">
        <v>2380</v>
      </c>
      <c r="G1915" t="s">
        <v>2381</v>
      </c>
      <c r="H1915">
        <v>0</v>
      </c>
      <c r="I1915" t="s">
        <v>2380</v>
      </c>
      <c r="J1915" t="s">
        <v>2380</v>
      </c>
      <c r="K1915" t="str">
        <f t="shared" si="57"/>
        <v>Underweight</v>
      </c>
      <c r="L1915" t="str">
        <f t="shared" si="58"/>
        <v>Diabetes</v>
      </c>
      <c r="M1915" t="s">
        <v>10506</v>
      </c>
    </row>
    <row r="1916" spans="1:13" x14ac:dyDescent="0.25">
      <c r="A1916" t="s">
        <v>453</v>
      </c>
      <c r="B1916">
        <v>25.77</v>
      </c>
      <c r="C1916">
        <v>4.43</v>
      </c>
      <c r="D1916" t="s">
        <v>2380</v>
      </c>
      <c r="E1916" t="s">
        <v>2380</v>
      </c>
      <c r="F1916" t="s">
        <v>2383</v>
      </c>
      <c r="G1916">
        <v>1</v>
      </c>
      <c r="H1916">
        <v>1</v>
      </c>
      <c r="I1916" t="s">
        <v>2380</v>
      </c>
      <c r="J1916" t="s">
        <v>2380</v>
      </c>
      <c r="K1916" t="str">
        <f t="shared" si="57"/>
        <v>Overweight</v>
      </c>
      <c r="L1916" t="str">
        <f t="shared" si="58"/>
        <v>Normal</v>
      </c>
      <c r="M1916" t="s">
        <v>10507</v>
      </c>
    </row>
    <row r="1917" spans="1:13" x14ac:dyDescent="0.25">
      <c r="A1917" t="s">
        <v>452</v>
      </c>
      <c r="B1917">
        <v>34.46</v>
      </c>
      <c r="C1917">
        <v>4.17</v>
      </c>
      <c r="D1917" t="s">
        <v>2380</v>
      </c>
      <c r="E1917" t="s">
        <v>2382</v>
      </c>
      <c r="F1917" t="s">
        <v>2380</v>
      </c>
      <c r="G1917">
        <v>1</v>
      </c>
      <c r="H1917">
        <v>1</v>
      </c>
      <c r="I1917" t="s">
        <v>2380</v>
      </c>
      <c r="J1917" t="s">
        <v>2380</v>
      </c>
      <c r="K1917" t="str">
        <f t="shared" si="57"/>
        <v>Obesity</v>
      </c>
      <c r="L1917" t="str">
        <f t="shared" si="58"/>
        <v>Normal</v>
      </c>
      <c r="M1917" t="s">
        <v>10507</v>
      </c>
    </row>
    <row r="1918" spans="1:13" x14ac:dyDescent="0.25">
      <c r="A1918" t="s">
        <v>451</v>
      </c>
      <c r="B1918">
        <v>30.875</v>
      </c>
      <c r="C1918">
        <v>4.95</v>
      </c>
      <c r="D1918" t="s">
        <v>2382</v>
      </c>
      <c r="E1918" t="s">
        <v>2380</v>
      </c>
      <c r="F1918" t="s">
        <v>2380</v>
      </c>
      <c r="G1918" t="s">
        <v>2381</v>
      </c>
      <c r="H1918">
        <v>0</v>
      </c>
      <c r="I1918" t="s">
        <v>2380</v>
      </c>
      <c r="J1918" t="s">
        <v>2380</v>
      </c>
      <c r="K1918" t="str">
        <f t="shared" si="57"/>
        <v>Obesity</v>
      </c>
      <c r="L1918" t="str">
        <f t="shared" si="58"/>
        <v>Normal</v>
      </c>
      <c r="M1918" t="s">
        <v>10507</v>
      </c>
    </row>
    <row r="1919" spans="1:13" x14ac:dyDescent="0.25">
      <c r="A1919" t="s">
        <v>450</v>
      </c>
      <c r="B1919">
        <v>39.49</v>
      </c>
      <c r="C1919">
        <v>5.13</v>
      </c>
      <c r="D1919" t="s">
        <v>2380</v>
      </c>
      <c r="E1919" t="s">
        <v>2380</v>
      </c>
      <c r="F1919" t="s">
        <v>2380</v>
      </c>
      <c r="G1919" t="s">
        <v>2381</v>
      </c>
      <c r="H1919">
        <v>0</v>
      </c>
      <c r="I1919" t="s">
        <v>2380</v>
      </c>
      <c r="J1919" t="s">
        <v>2380</v>
      </c>
      <c r="K1919" t="str">
        <f t="shared" si="57"/>
        <v>Obesity</v>
      </c>
      <c r="L1919" t="str">
        <f t="shared" si="58"/>
        <v>Normal</v>
      </c>
      <c r="M1919" t="s">
        <v>10507</v>
      </c>
    </row>
    <row r="1920" spans="1:13" x14ac:dyDescent="0.25">
      <c r="A1920" t="s">
        <v>449</v>
      </c>
      <c r="B1920">
        <v>28.88</v>
      </c>
      <c r="C1920">
        <v>4.0999999999999996</v>
      </c>
      <c r="D1920" t="s">
        <v>2380</v>
      </c>
      <c r="E1920" t="s">
        <v>2380</v>
      </c>
      <c r="F1920" t="s">
        <v>2380</v>
      </c>
      <c r="G1920" t="s">
        <v>2381</v>
      </c>
      <c r="H1920">
        <v>0</v>
      </c>
      <c r="I1920" t="s">
        <v>2380</v>
      </c>
      <c r="J1920" t="s">
        <v>2380</v>
      </c>
      <c r="K1920" t="str">
        <f t="shared" si="57"/>
        <v>Overweight</v>
      </c>
      <c r="L1920" t="str">
        <f t="shared" si="58"/>
        <v>Normal</v>
      </c>
      <c r="M1920" t="s">
        <v>10507</v>
      </c>
    </row>
    <row r="1921" spans="1:13" x14ac:dyDescent="0.25">
      <c r="A1921" t="s">
        <v>448</v>
      </c>
      <c r="B1921">
        <v>20.234999999999999</v>
      </c>
      <c r="C1921">
        <v>5.01</v>
      </c>
      <c r="D1921" t="s">
        <v>2382</v>
      </c>
      <c r="E1921" t="s">
        <v>2380</v>
      </c>
      <c r="F1921" t="s">
        <v>2380</v>
      </c>
      <c r="G1921" t="s">
        <v>2381</v>
      </c>
      <c r="H1921">
        <v>0</v>
      </c>
      <c r="I1921" t="s">
        <v>2380</v>
      </c>
      <c r="J1921" t="s">
        <v>2380</v>
      </c>
      <c r="K1921" t="str">
        <f t="shared" si="57"/>
        <v>Healthy Weight</v>
      </c>
      <c r="L1921" t="str">
        <f t="shared" si="58"/>
        <v>Normal</v>
      </c>
      <c r="M1921" t="s">
        <v>10507</v>
      </c>
    </row>
    <row r="1922" spans="1:13" x14ac:dyDescent="0.25">
      <c r="A1922" t="s">
        <v>447</v>
      </c>
      <c r="B1922">
        <v>30.67</v>
      </c>
      <c r="C1922">
        <v>5.09</v>
      </c>
      <c r="D1922" t="s">
        <v>2382</v>
      </c>
      <c r="E1922" t="s">
        <v>2380</v>
      </c>
      <c r="F1922" t="s">
        <v>2380</v>
      </c>
      <c r="G1922" t="s">
        <v>2381</v>
      </c>
      <c r="H1922">
        <v>0</v>
      </c>
      <c r="I1922" t="s">
        <v>2380</v>
      </c>
      <c r="J1922" t="s">
        <v>2380</v>
      </c>
      <c r="K1922" t="str">
        <f t="shared" si="57"/>
        <v>Obesity</v>
      </c>
      <c r="L1922" t="str">
        <f t="shared" si="58"/>
        <v>Normal</v>
      </c>
      <c r="M1922" t="s">
        <v>10507</v>
      </c>
    </row>
    <row r="1923" spans="1:13" x14ac:dyDescent="0.25">
      <c r="A1923" t="s">
        <v>446</v>
      </c>
      <c r="B1923">
        <v>30.875</v>
      </c>
      <c r="C1923">
        <v>6.49</v>
      </c>
      <c r="D1923" t="s">
        <v>2380</v>
      </c>
      <c r="E1923" t="s">
        <v>2380</v>
      </c>
      <c r="F1923" t="s">
        <v>2380</v>
      </c>
      <c r="G1923" t="s">
        <v>2381</v>
      </c>
      <c r="H1923">
        <v>0</v>
      </c>
      <c r="I1923" t="s">
        <v>2380</v>
      </c>
      <c r="J1923" t="s">
        <v>2380</v>
      </c>
      <c r="K1923" t="str">
        <f t="shared" ref="K1923:K1986" si="59">IF(B1923&lt;18.5, "Underweight", IF(B1923&lt;=24.9, "Healthy Weight", IF(B1923&lt;=29.9, "Overweight", "Obesity")))</f>
        <v>Obesity</v>
      </c>
      <c r="L1923" t="str">
        <f t="shared" ref="L1923:L1986" si="60">IF(C1923 &lt; 5.7, "Normal", IF(C1923 &lt; 6.4, "Prediabetes", "Diabetes"))</f>
        <v>Diabetes</v>
      </c>
      <c r="M1923" t="s">
        <v>10506</v>
      </c>
    </row>
    <row r="1924" spans="1:13" x14ac:dyDescent="0.25">
      <c r="A1924" t="s">
        <v>445</v>
      </c>
      <c r="B1924">
        <v>23.8</v>
      </c>
      <c r="C1924">
        <v>4.08</v>
      </c>
      <c r="D1924" t="s">
        <v>2380</v>
      </c>
      <c r="E1924" t="s">
        <v>2380</v>
      </c>
      <c r="F1924" t="s">
        <v>2380</v>
      </c>
      <c r="G1924" t="s">
        <v>2381</v>
      </c>
      <c r="H1924">
        <v>0</v>
      </c>
      <c r="I1924" t="s">
        <v>2380</v>
      </c>
      <c r="J1924" t="s">
        <v>2380</v>
      </c>
      <c r="K1924" t="str">
        <f t="shared" si="59"/>
        <v>Healthy Weight</v>
      </c>
      <c r="L1924" t="str">
        <f t="shared" si="60"/>
        <v>Normal</v>
      </c>
      <c r="M1924" t="s">
        <v>10507</v>
      </c>
    </row>
    <row r="1925" spans="1:13" x14ac:dyDescent="0.25">
      <c r="A1925" t="s">
        <v>444</v>
      </c>
      <c r="B1925">
        <v>15.37</v>
      </c>
      <c r="C1925">
        <v>8.6300000000000008</v>
      </c>
      <c r="D1925" t="s">
        <v>2382</v>
      </c>
      <c r="E1925" t="s">
        <v>2380</v>
      </c>
      <c r="F1925" t="s">
        <v>2380</v>
      </c>
      <c r="G1925" t="s">
        <v>2381</v>
      </c>
      <c r="H1925">
        <v>0</v>
      </c>
      <c r="I1925" t="s">
        <v>2380</v>
      </c>
      <c r="J1925" t="s">
        <v>2380</v>
      </c>
      <c r="K1925" t="str">
        <f t="shared" si="59"/>
        <v>Underweight</v>
      </c>
      <c r="L1925" t="str">
        <f t="shared" si="60"/>
        <v>Diabetes</v>
      </c>
      <c r="M1925" t="s">
        <v>10506</v>
      </c>
    </row>
    <row r="1926" spans="1:13" x14ac:dyDescent="0.25">
      <c r="A1926" t="s">
        <v>443</v>
      </c>
      <c r="B1926">
        <v>30.4</v>
      </c>
      <c r="C1926">
        <v>5.28</v>
      </c>
      <c r="D1926" t="s">
        <v>2380</v>
      </c>
      <c r="E1926" t="s">
        <v>2380</v>
      </c>
      <c r="F1926" t="s">
        <v>2380</v>
      </c>
      <c r="G1926" t="s">
        <v>2381</v>
      </c>
      <c r="H1926">
        <v>0</v>
      </c>
      <c r="I1926" t="s">
        <v>2380</v>
      </c>
      <c r="J1926" t="s">
        <v>2380</v>
      </c>
      <c r="K1926" t="str">
        <f t="shared" si="59"/>
        <v>Obesity</v>
      </c>
      <c r="L1926" t="str">
        <f t="shared" si="60"/>
        <v>Normal</v>
      </c>
      <c r="M1926" t="s">
        <v>10507</v>
      </c>
    </row>
    <row r="1927" spans="1:13" x14ac:dyDescent="0.25">
      <c r="A1927" t="s">
        <v>442</v>
      </c>
      <c r="B1927">
        <v>19.48</v>
      </c>
      <c r="C1927">
        <v>5.63</v>
      </c>
      <c r="D1927" t="s">
        <v>2382</v>
      </c>
      <c r="E1927" t="s">
        <v>2380</v>
      </c>
      <c r="F1927" t="s">
        <v>2380</v>
      </c>
      <c r="G1927">
        <v>1</v>
      </c>
      <c r="H1927">
        <v>1</v>
      </c>
      <c r="I1927" t="s">
        <v>2380</v>
      </c>
      <c r="J1927" t="s">
        <v>2380</v>
      </c>
      <c r="K1927" t="str">
        <f t="shared" si="59"/>
        <v>Healthy Weight</v>
      </c>
      <c r="L1927" t="str">
        <f t="shared" si="60"/>
        <v>Normal</v>
      </c>
      <c r="M1927" t="s">
        <v>10507</v>
      </c>
    </row>
    <row r="1928" spans="1:13" x14ac:dyDescent="0.25">
      <c r="A1928" t="s">
        <v>441</v>
      </c>
      <c r="B1928">
        <v>16.96</v>
      </c>
      <c r="C1928">
        <v>11.47</v>
      </c>
      <c r="D1928" t="s">
        <v>2382</v>
      </c>
      <c r="E1928" t="s">
        <v>2380</v>
      </c>
      <c r="F1928" t="s">
        <v>2380</v>
      </c>
      <c r="G1928" t="s">
        <v>2381</v>
      </c>
      <c r="H1928">
        <v>0</v>
      </c>
      <c r="I1928" t="s">
        <v>2380</v>
      </c>
      <c r="J1928" t="s">
        <v>2380</v>
      </c>
      <c r="K1928" t="str">
        <f t="shared" si="59"/>
        <v>Underweight</v>
      </c>
      <c r="L1928" t="str">
        <f t="shared" si="60"/>
        <v>Diabetes</v>
      </c>
      <c r="M1928" t="s">
        <v>10506</v>
      </c>
    </row>
    <row r="1929" spans="1:13" x14ac:dyDescent="0.25">
      <c r="A1929" t="s">
        <v>440</v>
      </c>
      <c r="B1929">
        <v>19.05</v>
      </c>
      <c r="C1929">
        <v>4.92</v>
      </c>
      <c r="D1929" t="s">
        <v>2380</v>
      </c>
      <c r="E1929" t="s">
        <v>2380</v>
      </c>
      <c r="F1929" t="s">
        <v>2380</v>
      </c>
      <c r="G1929">
        <v>1</v>
      </c>
      <c r="H1929">
        <v>1</v>
      </c>
      <c r="I1929" t="s">
        <v>2380</v>
      </c>
      <c r="J1929" t="s">
        <v>2380</v>
      </c>
      <c r="K1929" t="str">
        <f t="shared" si="59"/>
        <v>Healthy Weight</v>
      </c>
      <c r="L1929" t="str">
        <f t="shared" si="60"/>
        <v>Normal</v>
      </c>
      <c r="M1929" t="s">
        <v>10507</v>
      </c>
    </row>
    <row r="1930" spans="1:13" x14ac:dyDescent="0.25">
      <c r="A1930" t="s">
        <v>439</v>
      </c>
      <c r="B1930">
        <v>37.619999999999997</v>
      </c>
      <c r="C1930">
        <v>4.18</v>
      </c>
      <c r="D1930" t="s">
        <v>2380</v>
      </c>
      <c r="E1930" t="s">
        <v>2380</v>
      </c>
      <c r="F1930" t="s">
        <v>2380</v>
      </c>
      <c r="G1930" t="s">
        <v>2381</v>
      </c>
      <c r="H1930">
        <v>0</v>
      </c>
      <c r="I1930" t="s">
        <v>2380</v>
      </c>
      <c r="J1930" t="s">
        <v>2380</v>
      </c>
      <c r="K1930" t="str">
        <f t="shared" si="59"/>
        <v>Obesity</v>
      </c>
      <c r="L1930" t="str">
        <f t="shared" si="60"/>
        <v>Normal</v>
      </c>
      <c r="M1930" t="s">
        <v>10507</v>
      </c>
    </row>
    <row r="1931" spans="1:13" x14ac:dyDescent="0.25">
      <c r="A1931" t="s">
        <v>438</v>
      </c>
      <c r="B1931">
        <v>29.1</v>
      </c>
      <c r="C1931">
        <v>4.67</v>
      </c>
      <c r="D1931" t="s">
        <v>2380</v>
      </c>
      <c r="E1931" t="s">
        <v>2380</v>
      </c>
      <c r="F1931" t="s">
        <v>2380</v>
      </c>
      <c r="G1931" t="s">
        <v>2381</v>
      </c>
      <c r="H1931">
        <v>0</v>
      </c>
      <c r="I1931" t="s">
        <v>2380</v>
      </c>
      <c r="J1931" t="s">
        <v>2380</v>
      </c>
      <c r="K1931" t="str">
        <f t="shared" si="59"/>
        <v>Overweight</v>
      </c>
      <c r="L1931" t="str">
        <f t="shared" si="60"/>
        <v>Normal</v>
      </c>
      <c r="M1931" t="s">
        <v>10507</v>
      </c>
    </row>
    <row r="1932" spans="1:13" x14ac:dyDescent="0.25">
      <c r="A1932" t="s">
        <v>437</v>
      </c>
      <c r="B1932">
        <v>26.62</v>
      </c>
      <c r="C1932">
        <v>6.24</v>
      </c>
      <c r="D1932" t="s">
        <v>2380</v>
      </c>
      <c r="E1932" t="s">
        <v>2380</v>
      </c>
      <c r="F1932" t="s">
        <v>2380</v>
      </c>
      <c r="G1932" t="s">
        <v>2381</v>
      </c>
      <c r="H1932">
        <v>0</v>
      </c>
      <c r="I1932" t="s">
        <v>2380</v>
      </c>
      <c r="J1932" t="s">
        <v>2380</v>
      </c>
      <c r="K1932" t="str">
        <f t="shared" si="59"/>
        <v>Overweight</v>
      </c>
      <c r="L1932" t="str">
        <f t="shared" si="60"/>
        <v>Prediabetes</v>
      </c>
      <c r="M1932" t="s">
        <v>10508</v>
      </c>
    </row>
    <row r="1933" spans="1:13" x14ac:dyDescent="0.25">
      <c r="A1933" t="s">
        <v>436</v>
      </c>
      <c r="B1933">
        <v>25.74</v>
      </c>
      <c r="C1933">
        <v>5.99</v>
      </c>
      <c r="D1933" t="s">
        <v>2380</v>
      </c>
      <c r="E1933" t="s">
        <v>2380</v>
      </c>
      <c r="F1933" t="s">
        <v>2380</v>
      </c>
      <c r="G1933" t="s">
        <v>2381</v>
      </c>
      <c r="H1933">
        <v>0</v>
      </c>
      <c r="I1933" t="s">
        <v>2380</v>
      </c>
      <c r="J1933" t="s">
        <v>2380</v>
      </c>
      <c r="K1933" t="str">
        <f t="shared" si="59"/>
        <v>Overweight</v>
      </c>
      <c r="L1933" t="str">
        <f t="shared" si="60"/>
        <v>Prediabetes</v>
      </c>
      <c r="M1933" t="s">
        <v>10508</v>
      </c>
    </row>
    <row r="1934" spans="1:13" x14ac:dyDescent="0.25">
      <c r="A1934" t="s">
        <v>435</v>
      </c>
      <c r="B1934">
        <v>18.22</v>
      </c>
      <c r="C1934">
        <v>10.27</v>
      </c>
      <c r="D1934" t="s">
        <v>2382</v>
      </c>
      <c r="E1934" t="s">
        <v>2380</v>
      </c>
      <c r="F1934" t="s">
        <v>2380</v>
      </c>
      <c r="G1934">
        <v>1</v>
      </c>
      <c r="H1934">
        <v>1</v>
      </c>
      <c r="I1934" t="s">
        <v>2380</v>
      </c>
      <c r="J1934" t="s">
        <v>2380</v>
      </c>
      <c r="K1934" t="str">
        <f t="shared" si="59"/>
        <v>Underweight</v>
      </c>
      <c r="L1934" t="str">
        <f t="shared" si="60"/>
        <v>Diabetes</v>
      </c>
      <c r="M1934" t="s">
        <v>10506</v>
      </c>
    </row>
    <row r="1935" spans="1:13" x14ac:dyDescent="0.25">
      <c r="A1935" t="s">
        <v>434</v>
      </c>
      <c r="B1935">
        <v>26.03</v>
      </c>
      <c r="C1935">
        <v>5.97</v>
      </c>
      <c r="D1935" t="s">
        <v>2380</v>
      </c>
      <c r="E1935" t="s">
        <v>2380</v>
      </c>
      <c r="F1935" t="s">
        <v>2383</v>
      </c>
      <c r="G1935">
        <v>1</v>
      </c>
      <c r="H1935">
        <v>1</v>
      </c>
      <c r="I1935" t="s">
        <v>2380</v>
      </c>
      <c r="J1935" t="s">
        <v>2380</v>
      </c>
      <c r="K1935" t="str">
        <f t="shared" si="59"/>
        <v>Overweight</v>
      </c>
      <c r="L1935" t="str">
        <f t="shared" si="60"/>
        <v>Prediabetes</v>
      </c>
      <c r="M1935" t="s">
        <v>10508</v>
      </c>
    </row>
    <row r="1936" spans="1:13" x14ac:dyDescent="0.25">
      <c r="A1936" t="s">
        <v>433</v>
      </c>
      <c r="B1936">
        <v>17.29</v>
      </c>
      <c r="C1936">
        <v>4.9800000000000004</v>
      </c>
      <c r="D1936" t="s">
        <v>2380</v>
      </c>
      <c r="E1936" t="s">
        <v>2380</v>
      </c>
      <c r="F1936" t="s">
        <v>2380</v>
      </c>
      <c r="G1936" t="s">
        <v>2381</v>
      </c>
      <c r="H1936">
        <v>0</v>
      </c>
      <c r="I1936" t="s">
        <v>2380</v>
      </c>
      <c r="J1936" t="s">
        <v>2380</v>
      </c>
      <c r="K1936" t="str">
        <f t="shared" si="59"/>
        <v>Underweight</v>
      </c>
      <c r="L1936" t="str">
        <f t="shared" si="60"/>
        <v>Normal</v>
      </c>
      <c r="M1936" t="s">
        <v>10507</v>
      </c>
    </row>
    <row r="1937" spans="1:13" x14ac:dyDescent="0.25">
      <c r="A1937" t="s">
        <v>432</v>
      </c>
      <c r="B1937">
        <v>18.170000000000002</v>
      </c>
      <c r="C1937">
        <v>6.91</v>
      </c>
      <c r="D1937" t="s">
        <v>2382</v>
      </c>
      <c r="E1937" t="s">
        <v>2380</v>
      </c>
      <c r="F1937" t="s">
        <v>2380</v>
      </c>
      <c r="G1937">
        <v>1</v>
      </c>
      <c r="H1937">
        <v>1</v>
      </c>
      <c r="I1937" t="s">
        <v>2380</v>
      </c>
      <c r="J1937" t="s">
        <v>2380</v>
      </c>
      <c r="K1937" t="str">
        <f t="shared" si="59"/>
        <v>Underweight</v>
      </c>
      <c r="L1937" t="str">
        <f t="shared" si="60"/>
        <v>Diabetes</v>
      </c>
      <c r="M1937" t="s">
        <v>10506</v>
      </c>
    </row>
    <row r="1938" spans="1:13" x14ac:dyDescent="0.25">
      <c r="A1938" t="s">
        <v>431</v>
      </c>
      <c r="B1938">
        <v>32.54</v>
      </c>
      <c r="C1938">
        <v>6.38</v>
      </c>
      <c r="D1938" t="s">
        <v>2380</v>
      </c>
      <c r="E1938" t="s">
        <v>2382</v>
      </c>
      <c r="F1938" t="s">
        <v>2380</v>
      </c>
      <c r="G1938">
        <v>1</v>
      </c>
      <c r="H1938">
        <v>1</v>
      </c>
      <c r="I1938" t="s">
        <v>2380</v>
      </c>
      <c r="J1938" t="s">
        <v>2380</v>
      </c>
      <c r="K1938" t="str">
        <f t="shared" si="59"/>
        <v>Obesity</v>
      </c>
      <c r="L1938" t="str">
        <f t="shared" si="60"/>
        <v>Prediabetes</v>
      </c>
      <c r="M1938" t="s">
        <v>10508</v>
      </c>
    </row>
    <row r="1939" spans="1:13" x14ac:dyDescent="0.25">
      <c r="A1939" t="s">
        <v>430</v>
      </c>
      <c r="B1939">
        <v>30.25</v>
      </c>
      <c r="C1939">
        <v>4.7699999999999996</v>
      </c>
      <c r="D1939" t="s">
        <v>2380</v>
      </c>
      <c r="E1939" t="s">
        <v>2380</v>
      </c>
      <c r="F1939" t="s">
        <v>2380</v>
      </c>
      <c r="G1939" t="s">
        <v>2381</v>
      </c>
      <c r="H1939">
        <v>0</v>
      </c>
      <c r="I1939" t="s">
        <v>2380</v>
      </c>
      <c r="J1939" t="s">
        <v>2380</v>
      </c>
      <c r="K1939" t="str">
        <f t="shared" si="59"/>
        <v>Obesity</v>
      </c>
      <c r="L1939" t="str">
        <f t="shared" si="60"/>
        <v>Normal</v>
      </c>
      <c r="M1939" t="s">
        <v>10507</v>
      </c>
    </row>
    <row r="1940" spans="1:13" x14ac:dyDescent="0.25">
      <c r="A1940" t="s">
        <v>429</v>
      </c>
      <c r="B1940">
        <v>19.59</v>
      </c>
      <c r="C1940">
        <v>6.04</v>
      </c>
      <c r="D1940" t="s">
        <v>2382</v>
      </c>
      <c r="E1940" t="s">
        <v>2380</v>
      </c>
      <c r="F1940" t="s">
        <v>2380</v>
      </c>
      <c r="G1940">
        <v>1</v>
      </c>
      <c r="H1940">
        <v>1</v>
      </c>
      <c r="I1940" t="s">
        <v>2380</v>
      </c>
      <c r="J1940" t="s">
        <v>2380</v>
      </c>
      <c r="K1940" t="str">
        <f t="shared" si="59"/>
        <v>Healthy Weight</v>
      </c>
      <c r="L1940" t="str">
        <f t="shared" si="60"/>
        <v>Prediabetes</v>
      </c>
      <c r="M1940" t="s">
        <v>10508</v>
      </c>
    </row>
    <row r="1941" spans="1:13" x14ac:dyDescent="0.25">
      <c r="A1941" t="s">
        <v>428</v>
      </c>
      <c r="B1941">
        <v>45.9</v>
      </c>
      <c r="C1941">
        <v>4.3</v>
      </c>
      <c r="D1941" t="s">
        <v>2382</v>
      </c>
      <c r="E1941" t="s">
        <v>2380</v>
      </c>
      <c r="F1941" t="s">
        <v>2380</v>
      </c>
      <c r="G1941">
        <v>1</v>
      </c>
      <c r="H1941">
        <v>1</v>
      </c>
      <c r="I1941" t="s">
        <v>2380</v>
      </c>
      <c r="J1941" t="s">
        <v>2380</v>
      </c>
      <c r="K1941" t="str">
        <f t="shared" si="59"/>
        <v>Obesity</v>
      </c>
      <c r="L1941" t="str">
        <f t="shared" si="60"/>
        <v>Normal</v>
      </c>
      <c r="M1941" t="s">
        <v>10507</v>
      </c>
    </row>
    <row r="1942" spans="1:13" x14ac:dyDescent="0.25">
      <c r="A1942" t="s">
        <v>427</v>
      </c>
      <c r="B1942">
        <v>17.059999999999999</v>
      </c>
      <c r="C1942">
        <v>8.75</v>
      </c>
      <c r="D1942" t="s">
        <v>2382</v>
      </c>
      <c r="E1942" t="s">
        <v>2380</v>
      </c>
      <c r="F1942" t="s">
        <v>2380</v>
      </c>
      <c r="G1942" t="s">
        <v>2381</v>
      </c>
      <c r="H1942">
        <v>0</v>
      </c>
      <c r="I1942" t="s">
        <v>2380</v>
      </c>
      <c r="J1942" t="s">
        <v>2380</v>
      </c>
      <c r="K1942" t="str">
        <f t="shared" si="59"/>
        <v>Underweight</v>
      </c>
      <c r="L1942" t="str">
        <f t="shared" si="60"/>
        <v>Diabetes</v>
      </c>
      <c r="M1942" t="s">
        <v>10506</v>
      </c>
    </row>
    <row r="1943" spans="1:13" x14ac:dyDescent="0.25">
      <c r="A1943" t="s">
        <v>426</v>
      </c>
      <c r="B1943">
        <v>32.07</v>
      </c>
      <c r="C1943">
        <v>5.25</v>
      </c>
      <c r="D1943" t="s">
        <v>2380</v>
      </c>
      <c r="E1943" t="s">
        <v>2380</v>
      </c>
      <c r="F1943" t="s">
        <v>2383</v>
      </c>
      <c r="G1943">
        <v>1</v>
      </c>
      <c r="H1943">
        <v>1</v>
      </c>
      <c r="I1943" t="s">
        <v>2380</v>
      </c>
      <c r="J1943" t="s">
        <v>2380</v>
      </c>
      <c r="K1943" t="str">
        <f t="shared" si="59"/>
        <v>Obesity</v>
      </c>
      <c r="L1943" t="str">
        <f t="shared" si="60"/>
        <v>Normal</v>
      </c>
      <c r="M1943" t="s">
        <v>10507</v>
      </c>
    </row>
    <row r="1944" spans="1:13" x14ac:dyDescent="0.25">
      <c r="A1944" t="s">
        <v>425</v>
      </c>
      <c r="B1944">
        <v>16.5</v>
      </c>
      <c r="C1944">
        <v>5.03</v>
      </c>
      <c r="D1944" t="s">
        <v>2380</v>
      </c>
      <c r="E1944" t="s">
        <v>2380</v>
      </c>
      <c r="F1944" t="s">
        <v>2380</v>
      </c>
      <c r="G1944">
        <v>1</v>
      </c>
      <c r="H1944">
        <v>1</v>
      </c>
      <c r="I1944" t="s">
        <v>2380</v>
      </c>
      <c r="J1944" t="s">
        <v>2380</v>
      </c>
      <c r="K1944" t="str">
        <f t="shared" si="59"/>
        <v>Underweight</v>
      </c>
      <c r="L1944" t="str">
        <f t="shared" si="60"/>
        <v>Normal</v>
      </c>
      <c r="M1944" t="s">
        <v>10507</v>
      </c>
    </row>
    <row r="1945" spans="1:13" x14ac:dyDescent="0.25">
      <c r="A1945" t="s">
        <v>424</v>
      </c>
      <c r="B1945">
        <v>31.4</v>
      </c>
      <c r="C1945">
        <v>5.88</v>
      </c>
      <c r="D1945" t="s">
        <v>2380</v>
      </c>
      <c r="E1945" t="s">
        <v>2380</v>
      </c>
      <c r="F1945" t="s">
        <v>2380</v>
      </c>
      <c r="G1945">
        <v>1</v>
      </c>
      <c r="H1945">
        <v>1</v>
      </c>
      <c r="I1945" t="s">
        <v>2380</v>
      </c>
      <c r="J1945" t="s">
        <v>2380</v>
      </c>
      <c r="K1945" t="str">
        <f t="shared" si="59"/>
        <v>Obesity</v>
      </c>
      <c r="L1945" t="str">
        <f t="shared" si="60"/>
        <v>Prediabetes</v>
      </c>
      <c r="M1945" t="s">
        <v>10508</v>
      </c>
    </row>
    <row r="1946" spans="1:13" x14ac:dyDescent="0.25">
      <c r="A1946" t="s">
        <v>423</v>
      </c>
      <c r="B1946">
        <v>20.36</v>
      </c>
      <c r="C1946">
        <v>4.49</v>
      </c>
      <c r="D1946" t="s">
        <v>2380</v>
      </c>
      <c r="E1946" t="s">
        <v>2380</v>
      </c>
      <c r="F1946" t="s">
        <v>2380</v>
      </c>
      <c r="G1946" t="s">
        <v>2381</v>
      </c>
      <c r="H1946">
        <v>0</v>
      </c>
      <c r="I1946" t="s">
        <v>2380</v>
      </c>
      <c r="J1946" t="s">
        <v>2380</v>
      </c>
      <c r="K1946" t="str">
        <f t="shared" si="59"/>
        <v>Healthy Weight</v>
      </c>
      <c r="L1946" t="str">
        <f t="shared" si="60"/>
        <v>Normal</v>
      </c>
      <c r="M1946" t="s">
        <v>10507</v>
      </c>
    </row>
    <row r="1947" spans="1:13" x14ac:dyDescent="0.25">
      <c r="A1947" t="s">
        <v>422</v>
      </c>
      <c r="B1947">
        <v>25.46</v>
      </c>
      <c r="C1947">
        <v>4.1399999999999997</v>
      </c>
      <c r="D1947" t="s">
        <v>2380</v>
      </c>
      <c r="E1947" t="s">
        <v>2380</v>
      </c>
      <c r="F1947" t="s">
        <v>2380</v>
      </c>
      <c r="G1947">
        <v>1</v>
      </c>
      <c r="H1947">
        <v>1</v>
      </c>
      <c r="I1947" t="s">
        <v>2380</v>
      </c>
      <c r="J1947" t="s">
        <v>2380</v>
      </c>
      <c r="K1947" t="str">
        <f t="shared" si="59"/>
        <v>Overweight</v>
      </c>
      <c r="L1947" t="str">
        <f t="shared" si="60"/>
        <v>Normal</v>
      </c>
      <c r="M1947" t="s">
        <v>10507</v>
      </c>
    </row>
    <row r="1948" spans="1:13" x14ac:dyDescent="0.25">
      <c r="A1948" t="s">
        <v>421</v>
      </c>
      <c r="B1948">
        <v>17.09</v>
      </c>
      <c r="C1948">
        <v>5.8</v>
      </c>
      <c r="D1948" t="s">
        <v>2382</v>
      </c>
      <c r="E1948" t="s">
        <v>2380</v>
      </c>
      <c r="F1948" t="s">
        <v>2380</v>
      </c>
      <c r="G1948" t="s">
        <v>2381</v>
      </c>
      <c r="H1948">
        <v>0</v>
      </c>
      <c r="I1948" t="s">
        <v>2380</v>
      </c>
      <c r="J1948" t="s">
        <v>2380</v>
      </c>
      <c r="K1948" t="str">
        <f t="shared" si="59"/>
        <v>Underweight</v>
      </c>
      <c r="L1948" t="str">
        <f t="shared" si="60"/>
        <v>Prediabetes</v>
      </c>
      <c r="M1948" t="s">
        <v>10508</v>
      </c>
    </row>
    <row r="1949" spans="1:13" x14ac:dyDescent="0.25">
      <c r="A1949" t="s">
        <v>420</v>
      </c>
      <c r="B1949">
        <v>20.83</v>
      </c>
      <c r="C1949">
        <v>5.12</v>
      </c>
      <c r="D1949" t="s">
        <v>2380</v>
      </c>
      <c r="E1949" t="s">
        <v>2380</v>
      </c>
      <c r="F1949" t="s">
        <v>2380</v>
      </c>
      <c r="G1949" t="s">
        <v>2381</v>
      </c>
      <c r="H1949">
        <v>0</v>
      </c>
      <c r="I1949" t="s">
        <v>2380</v>
      </c>
      <c r="J1949" t="s">
        <v>2380</v>
      </c>
      <c r="K1949" t="str">
        <f t="shared" si="59"/>
        <v>Healthy Weight</v>
      </c>
      <c r="L1949" t="str">
        <f t="shared" si="60"/>
        <v>Normal</v>
      </c>
      <c r="M1949" t="s">
        <v>10507</v>
      </c>
    </row>
    <row r="1950" spans="1:13" x14ac:dyDescent="0.25">
      <c r="A1950" t="s">
        <v>419</v>
      </c>
      <c r="B1950">
        <v>18.920000000000002</v>
      </c>
      <c r="C1950">
        <v>5.98</v>
      </c>
      <c r="D1950" t="s">
        <v>2382</v>
      </c>
      <c r="E1950" t="s">
        <v>2380</v>
      </c>
      <c r="F1950" t="s">
        <v>2380</v>
      </c>
      <c r="G1950">
        <v>1</v>
      </c>
      <c r="H1950">
        <v>1</v>
      </c>
      <c r="I1950" t="s">
        <v>2380</v>
      </c>
      <c r="J1950" t="s">
        <v>2380</v>
      </c>
      <c r="K1950" t="str">
        <f t="shared" si="59"/>
        <v>Healthy Weight</v>
      </c>
      <c r="L1950" t="str">
        <f t="shared" si="60"/>
        <v>Prediabetes</v>
      </c>
      <c r="M1950" t="s">
        <v>10508</v>
      </c>
    </row>
    <row r="1951" spans="1:13" x14ac:dyDescent="0.25">
      <c r="A1951" t="s">
        <v>418</v>
      </c>
      <c r="B1951">
        <v>37.1</v>
      </c>
      <c r="C1951">
        <v>5.46</v>
      </c>
      <c r="D1951" t="s">
        <v>2380</v>
      </c>
      <c r="E1951" t="s">
        <v>2380</v>
      </c>
      <c r="F1951" t="s">
        <v>2380</v>
      </c>
      <c r="G1951" t="s">
        <v>2381</v>
      </c>
      <c r="H1951">
        <v>0</v>
      </c>
      <c r="I1951" t="s">
        <v>2380</v>
      </c>
      <c r="J1951" t="s">
        <v>2380</v>
      </c>
      <c r="K1951" t="str">
        <f t="shared" si="59"/>
        <v>Obesity</v>
      </c>
      <c r="L1951" t="str">
        <f t="shared" si="60"/>
        <v>Normal</v>
      </c>
      <c r="M1951" t="s">
        <v>10507</v>
      </c>
    </row>
    <row r="1952" spans="1:13" x14ac:dyDescent="0.25">
      <c r="A1952" t="s">
        <v>417</v>
      </c>
      <c r="B1952">
        <v>22.515000000000001</v>
      </c>
      <c r="C1952">
        <v>4.91</v>
      </c>
      <c r="D1952" t="s">
        <v>2382</v>
      </c>
      <c r="E1952" t="s">
        <v>2380</v>
      </c>
      <c r="F1952" t="s">
        <v>2383</v>
      </c>
      <c r="G1952">
        <v>1</v>
      </c>
      <c r="H1952">
        <v>1</v>
      </c>
      <c r="I1952" t="s">
        <v>2380</v>
      </c>
      <c r="J1952" t="s">
        <v>2380</v>
      </c>
      <c r="K1952" t="str">
        <f t="shared" si="59"/>
        <v>Healthy Weight</v>
      </c>
      <c r="L1952" t="str">
        <f t="shared" si="60"/>
        <v>Normal</v>
      </c>
      <c r="M1952" t="s">
        <v>10507</v>
      </c>
    </row>
    <row r="1953" spans="1:13" x14ac:dyDescent="0.25">
      <c r="A1953" t="s">
        <v>416</v>
      </c>
      <c r="B1953">
        <v>32.700000000000003</v>
      </c>
      <c r="C1953">
        <v>4.66</v>
      </c>
      <c r="D1953" t="s">
        <v>2380</v>
      </c>
      <c r="E1953" t="s">
        <v>2380</v>
      </c>
      <c r="F1953" t="s">
        <v>2380</v>
      </c>
      <c r="G1953" t="s">
        <v>2381</v>
      </c>
      <c r="H1953">
        <v>0</v>
      </c>
      <c r="I1953" t="s">
        <v>2380</v>
      </c>
      <c r="J1953" t="s">
        <v>2380</v>
      </c>
      <c r="K1953" t="str">
        <f t="shared" si="59"/>
        <v>Obesity</v>
      </c>
      <c r="L1953" t="str">
        <f t="shared" si="60"/>
        <v>Normal</v>
      </c>
      <c r="M1953" t="s">
        <v>10507</v>
      </c>
    </row>
    <row r="1954" spans="1:13" x14ac:dyDescent="0.25">
      <c r="A1954" t="s">
        <v>415</v>
      </c>
      <c r="B1954">
        <v>17.75</v>
      </c>
      <c r="C1954">
        <v>6.8</v>
      </c>
      <c r="D1954" t="s">
        <v>2382</v>
      </c>
      <c r="E1954" t="s">
        <v>2380</v>
      </c>
      <c r="F1954" t="s">
        <v>2380</v>
      </c>
      <c r="G1954">
        <v>1</v>
      </c>
      <c r="H1954">
        <v>1</v>
      </c>
      <c r="I1954" t="s">
        <v>2380</v>
      </c>
      <c r="J1954" t="s">
        <v>2380</v>
      </c>
      <c r="K1954" t="str">
        <f t="shared" si="59"/>
        <v>Underweight</v>
      </c>
      <c r="L1954" t="str">
        <f t="shared" si="60"/>
        <v>Diabetes</v>
      </c>
      <c r="M1954" t="s">
        <v>10506</v>
      </c>
    </row>
    <row r="1955" spans="1:13" x14ac:dyDescent="0.25">
      <c r="A1955" t="s">
        <v>414</v>
      </c>
      <c r="B1955">
        <v>33.630000000000003</v>
      </c>
      <c r="C1955">
        <v>4.47</v>
      </c>
      <c r="D1955" t="s">
        <v>2382</v>
      </c>
      <c r="E1955" t="s">
        <v>2380</v>
      </c>
      <c r="F1955" t="s">
        <v>2380</v>
      </c>
      <c r="G1955" t="s">
        <v>2381</v>
      </c>
      <c r="H1955">
        <v>0</v>
      </c>
      <c r="I1955" t="s">
        <v>2380</v>
      </c>
      <c r="J1955" t="s">
        <v>2380</v>
      </c>
      <c r="K1955" t="str">
        <f t="shared" si="59"/>
        <v>Obesity</v>
      </c>
      <c r="L1955" t="str">
        <f t="shared" si="60"/>
        <v>Normal</v>
      </c>
      <c r="M1955" t="s">
        <v>10507</v>
      </c>
    </row>
    <row r="1956" spans="1:13" x14ac:dyDescent="0.25">
      <c r="A1956" t="s">
        <v>413</v>
      </c>
      <c r="B1956">
        <v>34.799999999999997</v>
      </c>
      <c r="C1956">
        <v>4.08</v>
      </c>
      <c r="D1956" t="s">
        <v>2382</v>
      </c>
      <c r="E1956" t="s">
        <v>2380</v>
      </c>
      <c r="F1956" t="s">
        <v>2380</v>
      </c>
      <c r="G1956">
        <v>1</v>
      </c>
      <c r="H1956">
        <v>1</v>
      </c>
      <c r="I1956" t="s">
        <v>2380</v>
      </c>
      <c r="J1956" t="s">
        <v>2380</v>
      </c>
      <c r="K1956" t="str">
        <f t="shared" si="59"/>
        <v>Obesity</v>
      </c>
      <c r="L1956" t="str">
        <f t="shared" si="60"/>
        <v>Normal</v>
      </c>
      <c r="M1956" t="s">
        <v>10507</v>
      </c>
    </row>
    <row r="1957" spans="1:13" x14ac:dyDescent="0.25">
      <c r="A1957" t="s">
        <v>412</v>
      </c>
      <c r="B1957">
        <v>16.809999999999999</v>
      </c>
      <c r="C1957">
        <v>5.51</v>
      </c>
      <c r="D1957" t="s">
        <v>2382</v>
      </c>
      <c r="E1957" t="s">
        <v>2380</v>
      </c>
      <c r="F1957" t="s">
        <v>2380</v>
      </c>
      <c r="G1957">
        <v>1</v>
      </c>
      <c r="H1957">
        <v>1</v>
      </c>
      <c r="I1957" t="s">
        <v>2380</v>
      </c>
      <c r="J1957" t="s">
        <v>2380</v>
      </c>
      <c r="K1957" t="str">
        <f t="shared" si="59"/>
        <v>Underweight</v>
      </c>
      <c r="L1957" t="str">
        <f t="shared" si="60"/>
        <v>Normal</v>
      </c>
      <c r="M1957" t="s">
        <v>10507</v>
      </c>
    </row>
    <row r="1958" spans="1:13" x14ac:dyDescent="0.25">
      <c r="A1958" t="s">
        <v>411</v>
      </c>
      <c r="B1958">
        <v>16.690000000000001</v>
      </c>
      <c r="C1958">
        <v>8.4</v>
      </c>
      <c r="D1958" t="s">
        <v>2382</v>
      </c>
      <c r="E1958" t="s">
        <v>2380</v>
      </c>
      <c r="F1958" t="s">
        <v>2380</v>
      </c>
      <c r="G1958" t="s">
        <v>2381</v>
      </c>
      <c r="H1958">
        <v>0</v>
      </c>
      <c r="I1958" t="s">
        <v>2380</v>
      </c>
      <c r="J1958" t="s">
        <v>2380</v>
      </c>
      <c r="K1958" t="str">
        <f t="shared" si="59"/>
        <v>Underweight</v>
      </c>
      <c r="L1958" t="str">
        <f t="shared" si="60"/>
        <v>Diabetes</v>
      </c>
      <c r="M1958" t="s">
        <v>10506</v>
      </c>
    </row>
    <row r="1959" spans="1:13" x14ac:dyDescent="0.25">
      <c r="A1959" t="s">
        <v>410</v>
      </c>
      <c r="B1959">
        <v>23.21</v>
      </c>
      <c r="C1959">
        <v>5.14</v>
      </c>
      <c r="D1959" t="s">
        <v>2382</v>
      </c>
      <c r="E1959" t="s">
        <v>2380</v>
      </c>
      <c r="F1959" t="s">
        <v>2380</v>
      </c>
      <c r="G1959">
        <v>1</v>
      </c>
      <c r="H1959">
        <v>1</v>
      </c>
      <c r="I1959" t="s">
        <v>2380</v>
      </c>
      <c r="J1959" t="s">
        <v>2380</v>
      </c>
      <c r="K1959" t="str">
        <f t="shared" si="59"/>
        <v>Healthy Weight</v>
      </c>
      <c r="L1959" t="str">
        <f t="shared" si="60"/>
        <v>Normal</v>
      </c>
      <c r="M1959" t="s">
        <v>10507</v>
      </c>
    </row>
    <row r="1960" spans="1:13" x14ac:dyDescent="0.25">
      <c r="A1960" t="s">
        <v>409</v>
      </c>
      <c r="B1960">
        <v>25.175000000000001</v>
      </c>
      <c r="C1960">
        <v>5.21</v>
      </c>
      <c r="D1960" t="s">
        <v>2382</v>
      </c>
      <c r="E1960" t="s">
        <v>2380</v>
      </c>
      <c r="F1960" t="s">
        <v>2380</v>
      </c>
      <c r="G1960">
        <v>1</v>
      </c>
      <c r="H1960">
        <v>1</v>
      </c>
      <c r="I1960" t="s">
        <v>2380</v>
      </c>
      <c r="J1960" t="s">
        <v>2380</v>
      </c>
      <c r="K1960" t="str">
        <f t="shared" si="59"/>
        <v>Overweight</v>
      </c>
      <c r="L1960" t="str">
        <f t="shared" si="60"/>
        <v>Normal</v>
      </c>
      <c r="M1960" t="s">
        <v>10507</v>
      </c>
    </row>
    <row r="1961" spans="1:13" x14ac:dyDescent="0.25">
      <c r="A1961" t="s">
        <v>408</v>
      </c>
      <c r="B1961">
        <v>34.770000000000003</v>
      </c>
      <c r="C1961">
        <v>6.23</v>
      </c>
      <c r="D1961" t="s">
        <v>2380</v>
      </c>
      <c r="E1961" t="s">
        <v>2380</v>
      </c>
      <c r="F1961" t="s">
        <v>2380</v>
      </c>
      <c r="G1961" t="s">
        <v>2381</v>
      </c>
      <c r="H1961">
        <v>0</v>
      </c>
      <c r="I1961" t="s">
        <v>2380</v>
      </c>
      <c r="J1961" t="s">
        <v>2380</v>
      </c>
      <c r="K1961" t="str">
        <f t="shared" si="59"/>
        <v>Obesity</v>
      </c>
      <c r="L1961" t="str">
        <f t="shared" si="60"/>
        <v>Prediabetes</v>
      </c>
      <c r="M1961" t="s">
        <v>10508</v>
      </c>
    </row>
    <row r="1962" spans="1:13" x14ac:dyDescent="0.25">
      <c r="A1962" t="s">
        <v>407</v>
      </c>
      <c r="B1962">
        <v>27.7</v>
      </c>
      <c r="C1962">
        <v>5.6</v>
      </c>
      <c r="D1962" t="s">
        <v>2380</v>
      </c>
      <c r="E1962" t="s">
        <v>2380</v>
      </c>
      <c r="F1962" t="s">
        <v>2380</v>
      </c>
      <c r="G1962">
        <v>1</v>
      </c>
      <c r="H1962">
        <v>1</v>
      </c>
      <c r="I1962" t="s">
        <v>2380</v>
      </c>
      <c r="J1962" t="s">
        <v>2380</v>
      </c>
      <c r="K1962" t="str">
        <f t="shared" si="59"/>
        <v>Overweight</v>
      </c>
      <c r="L1962" t="str">
        <f t="shared" si="60"/>
        <v>Normal</v>
      </c>
      <c r="M1962" t="s">
        <v>10507</v>
      </c>
    </row>
    <row r="1963" spans="1:13" x14ac:dyDescent="0.25">
      <c r="A1963" t="s">
        <v>406</v>
      </c>
      <c r="B1963">
        <v>19.12</v>
      </c>
      <c r="C1963">
        <v>4.72</v>
      </c>
      <c r="D1963" t="s">
        <v>2382</v>
      </c>
      <c r="E1963" t="s">
        <v>2380</v>
      </c>
      <c r="F1963" t="s">
        <v>2380</v>
      </c>
      <c r="G1963">
        <v>1</v>
      </c>
      <c r="H1963">
        <v>1</v>
      </c>
      <c r="I1963" t="s">
        <v>2380</v>
      </c>
      <c r="J1963" t="s">
        <v>2380</v>
      </c>
      <c r="K1963" t="str">
        <f t="shared" si="59"/>
        <v>Healthy Weight</v>
      </c>
      <c r="L1963" t="str">
        <f t="shared" si="60"/>
        <v>Normal</v>
      </c>
      <c r="M1963" t="s">
        <v>10507</v>
      </c>
    </row>
    <row r="1964" spans="1:13" x14ac:dyDescent="0.25">
      <c r="A1964" t="s">
        <v>405</v>
      </c>
      <c r="B1964">
        <v>32.67</v>
      </c>
      <c r="C1964">
        <v>4.67</v>
      </c>
      <c r="D1964" t="s">
        <v>2380</v>
      </c>
      <c r="E1964" t="s">
        <v>2380</v>
      </c>
      <c r="F1964" t="s">
        <v>2383</v>
      </c>
      <c r="G1964">
        <v>1</v>
      </c>
      <c r="H1964">
        <v>1</v>
      </c>
      <c r="I1964" t="s">
        <v>2380</v>
      </c>
      <c r="J1964" t="s">
        <v>2380</v>
      </c>
      <c r="K1964" t="str">
        <f t="shared" si="59"/>
        <v>Obesity</v>
      </c>
      <c r="L1964" t="str">
        <f t="shared" si="60"/>
        <v>Normal</v>
      </c>
      <c r="M1964" t="s">
        <v>10507</v>
      </c>
    </row>
    <row r="1965" spans="1:13" x14ac:dyDescent="0.25">
      <c r="A1965" t="s">
        <v>404</v>
      </c>
      <c r="B1965">
        <v>28.5</v>
      </c>
      <c r="C1965">
        <v>6.11</v>
      </c>
      <c r="D1965" t="s">
        <v>2380</v>
      </c>
      <c r="E1965" t="s">
        <v>2380</v>
      </c>
      <c r="F1965" t="s">
        <v>2380</v>
      </c>
      <c r="G1965">
        <v>1</v>
      </c>
      <c r="H1965">
        <v>1</v>
      </c>
      <c r="I1965" t="s">
        <v>2380</v>
      </c>
      <c r="J1965" t="s">
        <v>2380</v>
      </c>
      <c r="K1965" t="str">
        <f t="shared" si="59"/>
        <v>Overweight</v>
      </c>
      <c r="L1965" t="str">
        <f t="shared" si="60"/>
        <v>Prediabetes</v>
      </c>
      <c r="M1965" t="s">
        <v>10508</v>
      </c>
    </row>
    <row r="1966" spans="1:13" x14ac:dyDescent="0.25">
      <c r="A1966" t="s">
        <v>403</v>
      </c>
      <c r="B1966">
        <v>39.270000000000003</v>
      </c>
      <c r="C1966">
        <v>6.25</v>
      </c>
      <c r="D1966" t="s">
        <v>2380</v>
      </c>
      <c r="E1966" t="s">
        <v>2380</v>
      </c>
      <c r="F1966" t="s">
        <v>2380</v>
      </c>
      <c r="G1966" t="s">
        <v>2381</v>
      </c>
      <c r="H1966">
        <v>0</v>
      </c>
      <c r="I1966" t="s">
        <v>2380</v>
      </c>
      <c r="J1966" t="s">
        <v>2380</v>
      </c>
      <c r="K1966" t="str">
        <f t="shared" si="59"/>
        <v>Obesity</v>
      </c>
      <c r="L1966" t="str">
        <f t="shared" si="60"/>
        <v>Prediabetes</v>
      </c>
      <c r="M1966" t="s">
        <v>10508</v>
      </c>
    </row>
    <row r="1967" spans="1:13" x14ac:dyDescent="0.25">
      <c r="A1967" t="s">
        <v>402</v>
      </c>
      <c r="B1967">
        <v>32.49</v>
      </c>
      <c r="C1967">
        <v>4</v>
      </c>
      <c r="D1967" t="s">
        <v>2382</v>
      </c>
      <c r="E1967" t="s">
        <v>2380</v>
      </c>
      <c r="F1967" t="s">
        <v>2380</v>
      </c>
      <c r="G1967" t="s">
        <v>2381</v>
      </c>
      <c r="H1967">
        <v>0</v>
      </c>
      <c r="I1967" t="s">
        <v>2380</v>
      </c>
      <c r="J1967" t="s">
        <v>2380</v>
      </c>
      <c r="K1967" t="str">
        <f t="shared" si="59"/>
        <v>Obesity</v>
      </c>
      <c r="L1967" t="str">
        <f t="shared" si="60"/>
        <v>Normal</v>
      </c>
      <c r="M1967" t="s">
        <v>10507</v>
      </c>
    </row>
    <row r="1968" spans="1:13" x14ac:dyDescent="0.25">
      <c r="A1968" t="s">
        <v>401</v>
      </c>
      <c r="B1968">
        <v>23.7</v>
      </c>
      <c r="C1968">
        <v>5.55</v>
      </c>
      <c r="D1968" t="s">
        <v>2382</v>
      </c>
      <c r="E1968" t="s">
        <v>2380</v>
      </c>
      <c r="F1968" t="s">
        <v>2380</v>
      </c>
      <c r="G1968" t="s">
        <v>2381</v>
      </c>
      <c r="H1968">
        <v>0</v>
      </c>
      <c r="I1968" t="s">
        <v>2380</v>
      </c>
      <c r="J1968" t="s">
        <v>2380</v>
      </c>
      <c r="K1968" t="str">
        <f t="shared" si="59"/>
        <v>Healthy Weight</v>
      </c>
      <c r="L1968" t="str">
        <f t="shared" si="60"/>
        <v>Normal</v>
      </c>
      <c r="M1968" t="s">
        <v>10507</v>
      </c>
    </row>
    <row r="1969" spans="1:13" x14ac:dyDescent="0.25">
      <c r="A1969" t="s">
        <v>400</v>
      </c>
      <c r="B1969">
        <v>30.4</v>
      </c>
      <c r="C1969">
        <v>5.95</v>
      </c>
      <c r="D1969" t="s">
        <v>2380</v>
      </c>
      <c r="E1969" t="s">
        <v>2382</v>
      </c>
      <c r="F1969" t="s">
        <v>2380</v>
      </c>
      <c r="G1969">
        <v>1</v>
      </c>
      <c r="H1969">
        <v>1</v>
      </c>
      <c r="I1969" t="s">
        <v>2380</v>
      </c>
      <c r="J1969" t="s">
        <v>2380</v>
      </c>
      <c r="K1969" t="str">
        <f t="shared" si="59"/>
        <v>Obesity</v>
      </c>
      <c r="L1969" t="str">
        <f t="shared" si="60"/>
        <v>Prediabetes</v>
      </c>
      <c r="M1969" t="s">
        <v>10508</v>
      </c>
    </row>
    <row r="1970" spans="1:13" x14ac:dyDescent="0.25">
      <c r="A1970" t="s">
        <v>399</v>
      </c>
      <c r="B1970">
        <v>38.94</v>
      </c>
      <c r="C1970">
        <v>4.3600000000000003</v>
      </c>
      <c r="D1970" t="s">
        <v>2380</v>
      </c>
      <c r="E1970" t="s">
        <v>2380</v>
      </c>
      <c r="F1970" t="s">
        <v>2383</v>
      </c>
      <c r="G1970">
        <v>1</v>
      </c>
      <c r="H1970">
        <v>1</v>
      </c>
      <c r="I1970" t="s">
        <v>2380</v>
      </c>
      <c r="J1970" t="s">
        <v>2380</v>
      </c>
      <c r="K1970" t="str">
        <f t="shared" si="59"/>
        <v>Obesity</v>
      </c>
      <c r="L1970" t="str">
        <f t="shared" si="60"/>
        <v>Normal</v>
      </c>
      <c r="M1970" t="s">
        <v>10507</v>
      </c>
    </row>
    <row r="1971" spans="1:13" x14ac:dyDescent="0.25">
      <c r="A1971" t="s">
        <v>398</v>
      </c>
      <c r="B1971">
        <v>31.02</v>
      </c>
      <c r="C1971">
        <v>4.84</v>
      </c>
      <c r="D1971" t="s">
        <v>2380</v>
      </c>
      <c r="E1971" t="s">
        <v>2380</v>
      </c>
      <c r="F1971" t="s">
        <v>2383</v>
      </c>
      <c r="G1971">
        <v>1</v>
      </c>
      <c r="H1971">
        <v>1</v>
      </c>
      <c r="I1971" t="s">
        <v>2380</v>
      </c>
      <c r="J1971" t="s">
        <v>2380</v>
      </c>
      <c r="K1971" t="str">
        <f t="shared" si="59"/>
        <v>Obesity</v>
      </c>
      <c r="L1971" t="str">
        <f t="shared" si="60"/>
        <v>Normal</v>
      </c>
      <c r="M1971" t="s">
        <v>10507</v>
      </c>
    </row>
    <row r="1972" spans="1:13" x14ac:dyDescent="0.25">
      <c r="A1972" t="s">
        <v>397</v>
      </c>
      <c r="B1972">
        <v>17.5</v>
      </c>
      <c r="C1972">
        <v>4.5599999999999996</v>
      </c>
      <c r="D1972" t="s">
        <v>2380</v>
      </c>
      <c r="E1972" t="s">
        <v>2380</v>
      </c>
      <c r="F1972" t="s">
        <v>2380</v>
      </c>
      <c r="G1972">
        <v>1</v>
      </c>
      <c r="H1972">
        <v>1</v>
      </c>
      <c r="I1972" t="s">
        <v>2380</v>
      </c>
      <c r="J1972" t="s">
        <v>2380</v>
      </c>
      <c r="K1972" t="str">
        <f t="shared" si="59"/>
        <v>Underweight</v>
      </c>
      <c r="L1972" t="str">
        <f t="shared" si="60"/>
        <v>Normal</v>
      </c>
      <c r="M1972" t="s">
        <v>10507</v>
      </c>
    </row>
    <row r="1973" spans="1:13" x14ac:dyDescent="0.25">
      <c r="A1973" t="s">
        <v>396</v>
      </c>
      <c r="B1973">
        <v>34.799999999999997</v>
      </c>
      <c r="C1973">
        <v>4.42</v>
      </c>
      <c r="D1973" t="s">
        <v>2382</v>
      </c>
      <c r="E1973" t="s">
        <v>2382</v>
      </c>
      <c r="F1973" t="s">
        <v>2380</v>
      </c>
      <c r="G1973">
        <v>2</v>
      </c>
      <c r="H1973">
        <v>2</v>
      </c>
      <c r="I1973" t="s">
        <v>2380</v>
      </c>
      <c r="J1973" t="s">
        <v>2380</v>
      </c>
      <c r="K1973" t="str">
        <f t="shared" si="59"/>
        <v>Obesity</v>
      </c>
      <c r="L1973" t="str">
        <f t="shared" si="60"/>
        <v>Normal</v>
      </c>
      <c r="M1973" t="s">
        <v>10507</v>
      </c>
    </row>
    <row r="1974" spans="1:13" x14ac:dyDescent="0.25">
      <c r="A1974" t="s">
        <v>395</v>
      </c>
      <c r="B1974">
        <v>17.3</v>
      </c>
      <c r="C1974">
        <v>7.66</v>
      </c>
      <c r="D1974" t="s">
        <v>2382</v>
      </c>
      <c r="E1974" t="s">
        <v>2380</v>
      </c>
      <c r="F1974" t="s">
        <v>2380</v>
      </c>
      <c r="G1974">
        <v>1</v>
      </c>
      <c r="H1974">
        <v>1</v>
      </c>
      <c r="I1974" t="s">
        <v>2380</v>
      </c>
      <c r="J1974" t="s">
        <v>2380</v>
      </c>
      <c r="K1974" t="str">
        <f t="shared" si="59"/>
        <v>Underweight</v>
      </c>
      <c r="L1974" t="str">
        <f t="shared" si="60"/>
        <v>Diabetes</v>
      </c>
      <c r="M1974" t="s">
        <v>10506</v>
      </c>
    </row>
    <row r="1975" spans="1:13" x14ac:dyDescent="0.25">
      <c r="A1975" t="s">
        <v>394</v>
      </c>
      <c r="B1975">
        <v>32.25</v>
      </c>
      <c r="C1975">
        <v>5.2</v>
      </c>
      <c r="D1975" t="s">
        <v>2382</v>
      </c>
      <c r="E1975" t="s">
        <v>2380</v>
      </c>
      <c r="F1975" t="s">
        <v>2380</v>
      </c>
      <c r="G1975" t="s">
        <v>2381</v>
      </c>
      <c r="H1975">
        <v>0</v>
      </c>
      <c r="I1975" t="s">
        <v>2380</v>
      </c>
      <c r="J1975" t="s">
        <v>2380</v>
      </c>
      <c r="K1975" t="str">
        <f t="shared" si="59"/>
        <v>Obesity</v>
      </c>
      <c r="L1975" t="str">
        <f t="shared" si="60"/>
        <v>Normal</v>
      </c>
      <c r="M1975" t="s">
        <v>10507</v>
      </c>
    </row>
    <row r="1976" spans="1:13" x14ac:dyDescent="0.25">
      <c r="A1976" t="s">
        <v>393</v>
      </c>
      <c r="B1976">
        <v>42.4</v>
      </c>
      <c r="C1976">
        <v>5.53</v>
      </c>
      <c r="D1976" t="s">
        <v>2382</v>
      </c>
      <c r="E1976" t="s">
        <v>2380</v>
      </c>
      <c r="F1976" t="s">
        <v>2380</v>
      </c>
      <c r="G1976" t="s">
        <v>2381</v>
      </c>
      <c r="H1976">
        <v>0</v>
      </c>
      <c r="I1976" t="s">
        <v>2380</v>
      </c>
      <c r="J1976" t="s">
        <v>2380</v>
      </c>
      <c r="K1976" t="str">
        <f t="shared" si="59"/>
        <v>Obesity</v>
      </c>
      <c r="L1976" t="str">
        <f t="shared" si="60"/>
        <v>Normal</v>
      </c>
      <c r="M1976" t="s">
        <v>10507</v>
      </c>
    </row>
    <row r="1977" spans="1:13" x14ac:dyDescent="0.25">
      <c r="A1977" t="s">
        <v>392</v>
      </c>
      <c r="B1977">
        <v>38.664999999999999</v>
      </c>
      <c r="C1977">
        <v>4.8600000000000003</v>
      </c>
      <c r="D1977" t="s">
        <v>2380</v>
      </c>
      <c r="E1977" t="s">
        <v>2382</v>
      </c>
      <c r="F1977" t="s">
        <v>2380</v>
      </c>
      <c r="G1977">
        <v>1</v>
      </c>
      <c r="H1977">
        <v>1</v>
      </c>
      <c r="I1977" t="s">
        <v>2380</v>
      </c>
      <c r="J1977" t="s">
        <v>2380</v>
      </c>
      <c r="K1977" t="str">
        <f t="shared" si="59"/>
        <v>Obesity</v>
      </c>
      <c r="L1977" t="str">
        <f t="shared" si="60"/>
        <v>Normal</v>
      </c>
      <c r="M1977" t="s">
        <v>10507</v>
      </c>
    </row>
    <row r="1978" spans="1:13" x14ac:dyDescent="0.25">
      <c r="A1978" t="s">
        <v>391</v>
      </c>
      <c r="B1978">
        <v>29.92</v>
      </c>
      <c r="C1978">
        <v>5.49</v>
      </c>
      <c r="D1978" t="s">
        <v>2382</v>
      </c>
      <c r="E1978" t="s">
        <v>2380</v>
      </c>
      <c r="F1978" t="s">
        <v>2380</v>
      </c>
      <c r="G1978" t="s">
        <v>2381</v>
      </c>
      <c r="H1978">
        <v>0</v>
      </c>
      <c r="I1978" t="s">
        <v>2380</v>
      </c>
      <c r="J1978" t="s">
        <v>2380</v>
      </c>
      <c r="K1978" t="str">
        <f t="shared" si="59"/>
        <v>Obesity</v>
      </c>
      <c r="L1978" t="str">
        <f t="shared" si="60"/>
        <v>Normal</v>
      </c>
      <c r="M1978" t="s">
        <v>10507</v>
      </c>
    </row>
    <row r="1979" spans="1:13" x14ac:dyDescent="0.25">
      <c r="A1979" t="s">
        <v>390</v>
      </c>
      <c r="B1979">
        <v>29.48</v>
      </c>
      <c r="C1979">
        <v>4.09</v>
      </c>
      <c r="D1979" t="s">
        <v>2382</v>
      </c>
      <c r="E1979" t="s">
        <v>2380</v>
      </c>
      <c r="F1979" t="s">
        <v>2380</v>
      </c>
      <c r="G1979" t="s">
        <v>2381</v>
      </c>
      <c r="H1979">
        <v>0</v>
      </c>
      <c r="I1979" t="s">
        <v>2380</v>
      </c>
      <c r="J1979" t="s">
        <v>2380</v>
      </c>
      <c r="K1979" t="str">
        <f t="shared" si="59"/>
        <v>Overweight</v>
      </c>
      <c r="L1979" t="str">
        <f t="shared" si="60"/>
        <v>Normal</v>
      </c>
      <c r="M1979" t="s">
        <v>10507</v>
      </c>
    </row>
    <row r="1980" spans="1:13" x14ac:dyDescent="0.25">
      <c r="A1980" t="s">
        <v>389</v>
      </c>
      <c r="B1980">
        <v>28.785</v>
      </c>
      <c r="C1980">
        <v>4.3099999999999996</v>
      </c>
      <c r="D1980" t="s">
        <v>2382</v>
      </c>
      <c r="E1980" t="s">
        <v>2380</v>
      </c>
      <c r="F1980" t="s">
        <v>2380</v>
      </c>
      <c r="G1980" t="s">
        <v>2381</v>
      </c>
      <c r="H1980">
        <v>0</v>
      </c>
      <c r="I1980" t="s">
        <v>2380</v>
      </c>
      <c r="J1980" t="s">
        <v>2380</v>
      </c>
      <c r="K1980" t="str">
        <f t="shared" si="59"/>
        <v>Overweight</v>
      </c>
      <c r="L1980" t="str">
        <f t="shared" si="60"/>
        <v>Normal</v>
      </c>
      <c r="M1980" t="s">
        <v>10507</v>
      </c>
    </row>
    <row r="1981" spans="1:13" x14ac:dyDescent="0.25">
      <c r="A1981" t="s">
        <v>388</v>
      </c>
      <c r="B1981">
        <v>19.8</v>
      </c>
      <c r="C1981">
        <v>4</v>
      </c>
      <c r="D1981" t="s">
        <v>2382</v>
      </c>
      <c r="E1981" t="s">
        <v>2380</v>
      </c>
      <c r="F1981" t="s">
        <v>2380</v>
      </c>
      <c r="G1981" t="s">
        <v>2381</v>
      </c>
      <c r="H1981">
        <v>0</v>
      </c>
      <c r="I1981" t="s">
        <v>2380</v>
      </c>
      <c r="J1981" t="s">
        <v>2380</v>
      </c>
      <c r="K1981" t="str">
        <f t="shared" si="59"/>
        <v>Healthy Weight</v>
      </c>
      <c r="L1981" t="str">
        <f t="shared" si="60"/>
        <v>Normal</v>
      </c>
      <c r="M1981" t="s">
        <v>10507</v>
      </c>
    </row>
    <row r="1982" spans="1:13" x14ac:dyDescent="0.25">
      <c r="A1982" t="s">
        <v>387</v>
      </c>
      <c r="B1982">
        <v>35.53</v>
      </c>
      <c r="C1982">
        <v>4.68</v>
      </c>
      <c r="D1982" t="s">
        <v>2380</v>
      </c>
      <c r="E1982" t="s">
        <v>2380</v>
      </c>
      <c r="F1982" t="s">
        <v>2383</v>
      </c>
      <c r="G1982">
        <v>1</v>
      </c>
      <c r="H1982">
        <v>1</v>
      </c>
      <c r="I1982" t="s">
        <v>2380</v>
      </c>
      <c r="J1982" t="s">
        <v>2380</v>
      </c>
      <c r="K1982" t="str">
        <f t="shared" si="59"/>
        <v>Obesity</v>
      </c>
      <c r="L1982" t="str">
        <f t="shared" si="60"/>
        <v>Normal</v>
      </c>
      <c r="M1982" t="s">
        <v>10507</v>
      </c>
    </row>
    <row r="1983" spans="1:13" x14ac:dyDescent="0.25">
      <c r="A1983" t="s">
        <v>386</v>
      </c>
      <c r="B1983">
        <v>21.47</v>
      </c>
      <c r="C1983">
        <v>4.0199999999999996</v>
      </c>
      <c r="D1983" t="s">
        <v>2382</v>
      </c>
      <c r="E1983" t="s">
        <v>2380</v>
      </c>
      <c r="F1983" t="s">
        <v>2380</v>
      </c>
      <c r="G1983">
        <v>1</v>
      </c>
      <c r="H1983">
        <v>1</v>
      </c>
      <c r="I1983" t="s">
        <v>2380</v>
      </c>
      <c r="J1983" t="s">
        <v>2380</v>
      </c>
      <c r="K1983" t="str">
        <f t="shared" si="59"/>
        <v>Healthy Weight</v>
      </c>
      <c r="L1983" t="str">
        <f t="shared" si="60"/>
        <v>Normal</v>
      </c>
      <c r="M1983" t="s">
        <v>10507</v>
      </c>
    </row>
    <row r="1984" spans="1:13" x14ac:dyDescent="0.25">
      <c r="A1984" t="s">
        <v>385</v>
      </c>
      <c r="B1984">
        <v>25.9</v>
      </c>
      <c r="C1984">
        <v>5.12</v>
      </c>
      <c r="D1984" t="s">
        <v>2380</v>
      </c>
      <c r="E1984" t="s">
        <v>2380</v>
      </c>
      <c r="F1984" t="s">
        <v>2383</v>
      </c>
      <c r="G1984">
        <v>1</v>
      </c>
      <c r="H1984">
        <v>1</v>
      </c>
      <c r="I1984" t="s">
        <v>2380</v>
      </c>
      <c r="J1984" t="s">
        <v>2380</v>
      </c>
      <c r="K1984" t="str">
        <f t="shared" si="59"/>
        <v>Overweight</v>
      </c>
      <c r="L1984" t="str">
        <f t="shared" si="60"/>
        <v>Normal</v>
      </c>
      <c r="M1984" t="s">
        <v>10507</v>
      </c>
    </row>
    <row r="1985" spans="1:13" x14ac:dyDescent="0.25">
      <c r="A1985" t="s">
        <v>384</v>
      </c>
      <c r="B1985">
        <v>20.81</v>
      </c>
      <c r="C1985">
        <v>5.52</v>
      </c>
      <c r="D1985" t="s">
        <v>2380</v>
      </c>
      <c r="E1985" t="s">
        <v>2380</v>
      </c>
      <c r="F1985" t="s">
        <v>2380</v>
      </c>
      <c r="G1985" t="s">
        <v>2381</v>
      </c>
      <c r="H1985">
        <v>0</v>
      </c>
      <c r="I1985" t="s">
        <v>2380</v>
      </c>
      <c r="J1985" t="s">
        <v>2380</v>
      </c>
      <c r="K1985" t="str">
        <f t="shared" si="59"/>
        <v>Healthy Weight</v>
      </c>
      <c r="L1985" t="str">
        <f t="shared" si="60"/>
        <v>Normal</v>
      </c>
      <c r="M1985" t="s">
        <v>10507</v>
      </c>
    </row>
    <row r="1986" spans="1:13" x14ac:dyDescent="0.25">
      <c r="A1986" t="s">
        <v>383</v>
      </c>
      <c r="B1986">
        <v>25.84</v>
      </c>
      <c r="C1986">
        <v>5.81</v>
      </c>
      <c r="D1986" t="s">
        <v>2382</v>
      </c>
      <c r="E1986" t="s">
        <v>2380</v>
      </c>
      <c r="F1986" t="s">
        <v>2383</v>
      </c>
      <c r="G1986">
        <v>1</v>
      </c>
      <c r="H1986">
        <v>1</v>
      </c>
      <c r="I1986" t="s">
        <v>2380</v>
      </c>
      <c r="J1986" t="s">
        <v>2380</v>
      </c>
      <c r="K1986" t="str">
        <f t="shared" si="59"/>
        <v>Overweight</v>
      </c>
      <c r="L1986" t="str">
        <f t="shared" si="60"/>
        <v>Prediabetes</v>
      </c>
      <c r="M1986" t="s">
        <v>10508</v>
      </c>
    </row>
    <row r="1987" spans="1:13" x14ac:dyDescent="0.25">
      <c r="A1987" t="s">
        <v>382</v>
      </c>
      <c r="B1987">
        <v>30.95</v>
      </c>
      <c r="C1987">
        <v>5.16</v>
      </c>
      <c r="D1987" t="s">
        <v>2380</v>
      </c>
      <c r="E1987" t="s">
        <v>2380</v>
      </c>
      <c r="F1987" t="s">
        <v>2383</v>
      </c>
      <c r="G1987">
        <v>1</v>
      </c>
      <c r="H1987">
        <v>1</v>
      </c>
      <c r="I1987" t="s">
        <v>2380</v>
      </c>
      <c r="J1987" t="s">
        <v>2380</v>
      </c>
      <c r="K1987" t="str">
        <f t="shared" ref="K1987:K2050" si="61">IF(B1987&lt;18.5, "Underweight", IF(B1987&lt;=24.9, "Healthy Weight", IF(B1987&lt;=29.9, "Overweight", "Obesity")))</f>
        <v>Obesity</v>
      </c>
      <c r="L1987" t="str">
        <f t="shared" ref="L1987:L2050" si="62">IF(C1987 &lt; 5.7, "Normal", IF(C1987 &lt; 6.4, "Prediabetes", "Diabetes"))</f>
        <v>Normal</v>
      </c>
      <c r="M1987" t="s">
        <v>10507</v>
      </c>
    </row>
    <row r="1988" spans="1:13" x14ac:dyDescent="0.25">
      <c r="A1988" t="s">
        <v>381</v>
      </c>
      <c r="B1988">
        <v>30.54</v>
      </c>
      <c r="C1988">
        <v>5</v>
      </c>
      <c r="D1988" t="s">
        <v>2380</v>
      </c>
      <c r="E1988" t="s">
        <v>2380</v>
      </c>
      <c r="F1988" t="s">
        <v>2383</v>
      </c>
      <c r="G1988">
        <v>1</v>
      </c>
      <c r="H1988">
        <v>1</v>
      </c>
      <c r="I1988" t="s">
        <v>2380</v>
      </c>
      <c r="J1988" t="s">
        <v>2380</v>
      </c>
      <c r="K1988" t="str">
        <f t="shared" si="61"/>
        <v>Obesity</v>
      </c>
      <c r="L1988" t="str">
        <f t="shared" si="62"/>
        <v>Normal</v>
      </c>
      <c r="M1988" t="s">
        <v>10507</v>
      </c>
    </row>
    <row r="1989" spans="1:13" x14ac:dyDescent="0.25">
      <c r="A1989" t="s">
        <v>380</v>
      </c>
      <c r="B1989">
        <v>33.914999999999999</v>
      </c>
      <c r="C1989">
        <v>5.84</v>
      </c>
      <c r="D1989" t="s">
        <v>2382</v>
      </c>
      <c r="E1989" t="s">
        <v>2380</v>
      </c>
      <c r="F1989" t="s">
        <v>2380</v>
      </c>
      <c r="G1989" t="s">
        <v>2381</v>
      </c>
      <c r="H1989">
        <v>0</v>
      </c>
      <c r="I1989" t="s">
        <v>2380</v>
      </c>
      <c r="J1989" t="s">
        <v>2380</v>
      </c>
      <c r="K1989" t="str">
        <f t="shared" si="61"/>
        <v>Obesity</v>
      </c>
      <c r="L1989" t="str">
        <f t="shared" si="62"/>
        <v>Prediabetes</v>
      </c>
      <c r="M1989" t="s">
        <v>10508</v>
      </c>
    </row>
    <row r="1990" spans="1:13" x14ac:dyDescent="0.25">
      <c r="A1990" t="s">
        <v>379</v>
      </c>
      <c r="B1990">
        <v>33.31</v>
      </c>
      <c r="C1990">
        <v>4.1900000000000004</v>
      </c>
      <c r="D1990" t="s">
        <v>2380</v>
      </c>
      <c r="E1990" t="s">
        <v>2380</v>
      </c>
      <c r="F1990" t="s">
        <v>2383</v>
      </c>
      <c r="G1990">
        <v>1</v>
      </c>
      <c r="H1990">
        <v>1</v>
      </c>
      <c r="I1990" t="s">
        <v>2380</v>
      </c>
      <c r="J1990" t="s">
        <v>2380</v>
      </c>
      <c r="K1990" t="str">
        <f t="shared" si="61"/>
        <v>Obesity</v>
      </c>
      <c r="L1990" t="str">
        <f t="shared" si="62"/>
        <v>Normal</v>
      </c>
      <c r="M1990" t="s">
        <v>10507</v>
      </c>
    </row>
    <row r="1991" spans="1:13" x14ac:dyDescent="0.25">
      <c r="A1991" t="s">
        <v>378</v>
      </c>
      <c r="B1991">
        <v>25.745000000000001</v>
      </c>
      <c r="C1991">
        <v>4.62</v>
      </c>
      <c r="D1991" t="s">
        <v>2382</v>
      </c>
      <c r="E1991" t="s">
        <v>2380</v>
      </c>
      <c r="F1991" t="s">
        <v>2380</v>
      </c>
      <c r="G1991" t="s">
        <v>2381</v>
      </c>
      <c r="H1991">
        <v>0</v>
      </c>
      <c r="I1991" t="s">
        <v>2380</v>
      </c>
      <c r="J1991" t="s">
        <v>2380</v>
      </c>
      <c r="K1991" t="str">
        <f t="shared" si="61"/>
        <v>Overweight</v>
      </c>
      <c r="L1991" t="str">
        <f t="shared" si="62"/>
        <v>Normal</v>
      </c>
      <c r="M1991" t="s">
        <v>10507</v>
      </c>
    </row>
    <row r="1992" spans="1:13" x14ac:dyDescent="0.25">
      <c r="A1992" t="s">
        <v>377</v>
      </c>
      <c r="B1992">
        <v>37.1</v>
      </c>
      <c r="C1992">
        <v>6.24</v>
      </c>
      <c r="D1992" t="s">
        <v>2380</v>
      </c>
      <c r="E1992" t="s">
        <v>2380</v>
      </c>
      <c r="F1992" t="s">
        <v>2380</v>
      </c>
      <c r="G1992" t="s">
        <v>2381</v>
      </c>
      <c r="H1992">
        <v>0</v>
      </c>
      <c r="I1992" t="s">
        <v>2380</v>
      </c>
      <c r="J1992" t="s">
        <v>2380</v>
      </c>
      <c r="K1992" t="str">
        <f t="shared" si="61"/>
        <v>Obesity</v>
      </c>
      <c r="L1992" t="str">
        <f t="shared" si="62"/>
        <v>Prediabetes</v>
      </c>
      <c r="M1992" t="s">
        <v>10508</v>
      </c>
    </row>
    <row r="1993" spans="1:13" x14ac:dyDescent="0.25">
      <c r="A1993" t="s">
        <v>376</v>
      </c>
      <c r="B1993">
        <v>35.435000000000002</v>
      </c>
      <c r="C1993">
        <v>5.81</v>
      </c>
      <c r="D1993" t="s">
        <v>2380</v>
      </c>
      <c r="E1993" t="s">
        <v>2380</v>
      </c>
      <c r="F1993" t="s">
        <v>2380</v>
      </c>
      <c r="G1993" t="s">
        <v>2381</v>
      </c>
      <c r="H1993">
        <v>0</v>
      </c>
      <c r="I1993" t="s">
        <v>2380</v>
      </c>
      <c r="J1993" t="s">
        <v>2380</v>
      </c>
      <c r="K1993" t="str">
        <f t="shared" si="61"/>
        <v>Obesity</v>
      </c>
      <c r="L1993" t="str">
        <f t="shared" si="62"/>
        <v>Prediabetes</v>
      </c>
      <c r="M1993" t="s">
        <v>10508</v>
      </c>
    </row>
    <row r="1994" spans="1:13" x14ac:dyDescent="0.25">
      <c r="A1994" t="s">
        <v>375</v>
      </c>
      <c r="B1994">
        <v>20.399999999999999</v>
      </c>
      <c r="C1994">
        <v>4.83</v>
      </c>
      <c r="D1994" t="s">
        <v>2380</v>
      </c>
      <c r="E1994" t="s">
        <v>2380</v>
      </c>
      <c r="F1994" t="s">
        <v>2380</v>
      </c>
      <c r="G1994" t="s">
        <v>2381</v>
      </c>
      <c r="H1994">
        <v>0</v>
      </c>
      <c r="I1994" t="s">
        <v>2380</v>
      </c>
      <c r="J1994" t="s">
        <v>2380</v>
      </c>
      <c r="K1994" t="str">
        <f t="shared" si="61"/>
        <v>Healthy Weight</v>
      </c>
      <c r="L1994" t="str">
        <f t="shared" si="62"/>
        <v>Normal</v>
      </c>
      <c r="M1994" t="s">
        <v>10507</v>
      </c>
    </row>
    <row r="1995" spans="1:13" x14ac:dyDescent="0.25">
      <c r="A1995" t="s">
        <v>374</v>
      </c>
      <c r="B1995">
        <v>42.13</v>
      </c>
      <c r="C1995">
        <v>5.72</v>
      </c>
      <c r="D1995" t="s">
        <v>2382</v>
      </c>
      <c r="E1995" t="s">
        <v>2380</v>
      </c>
      <c r="F1995" t="s">
        <v>2383</v>
      </c>
      <c r="G1995">
        <v>1</v>
      </c>
      <c r="H1995">
        <v>1</v>
      </c>
      <c r="I1995" t="s">
        <v>2380</v>
      </c>
      <c r="J1995" t="s">
        <v>2380</v>
      </c>
      <c r="K1995" t="str">
        <f t="shared" si="61"/>
        <v>Obesity</v>
      </c>
      <c r="L1995" t="str">
        <f t="shared" si="62"/>
        <v>Prediabetes</v>
      </c>
      <c r="M1995" t="s">
        <v>10508</v>
      </c>
    </row>
    <row r="1996" spans="1:13" x14ac:dyDescent="0.25">
      <c r="A1996" t="s">
        <v>373</v>
      </c>
      <c r="B1996">
        <v>33.99</v>
      </c>
      <c r="C1996">
        <v>4.83</v>
      </c>
      <c r="D1996" t="s">
        <v>2382</v>
      </c>
      <c r="E1996" t="s">
        <v>2380</v>
      </c>
      <c r="F1996" t="s">
        <v>2383</v>
      </c>
      <c r="G1996">
        <v>1</v>
      </c>
      <c r="H1996">
        <v>1</v>
      </c>
      <c r="I1996" t="s">
        <v>2380</v>
      </c>
      <c r="J1996" t="s">
        <v>2380</v>
      </c>
      <c r="K1996" t="str">
        <f t="shared" si="61"/>
        <v>Obesity</v>
      </c>
      <c r="L1996" t="str">
        <f t="shared" si="62"/>
        <v>Normal</v>
      </c>
      <c r="M1996" t="s">
        <v>10507</v>
      </c>
    </row>
    <row r="1997" spans="1:13" x14ac:dyDescent="0.25">
      <c r="A1997" t="s">
        <v>372</v>
      </c>
      <c r="B1997">
        <v>28.594999999999999</v>
      </c>
      <c r="C1997">
        <v>4.1399999999999997</v>
      </c>
      <c r="D1997" t="s">
        <v>2382</v>
      </c>
      <c r="E1997" t="s">
        <v>2380</v>
      </c>
      <c r="F1997" t="s">
        <v>2383</v>
      </c>
      <c r="G1997">
        <v>1</v>
      </c>
      <c r="H1997">
        <v>1</v>
      </c>
      <c r="I1997" t="s">
        <v>2380</v>
      </c>
      <c r="J1997" t="s">
        <v>2380</v>
      </c>
      <c r="K1997" t="str">
        <f t="shared" si="61"/>
        <v>Overweight</v>
      </c>
      <c r="L1997" t="str">
        <f t="shared" si="62"/>
        <v>Normal</v>
      </c>
      <c r="M1997" t="s">
        <v>10507</v>
      </c>
    </row>
    <row r="1998" spans="1:13" x14ac:dyDescent="0.25">
      <c r="A1998" t="s">
        <v>371</v>
      </c>
      <c r="B1998">
        <v>20.8</v>
      </c>
      <c r="C1998">
        <v>4.07</v>
      </c>
      <c r="D1998" t="s">
        <v>2382</v>
      </c>
      <c r="E1998" t="s">
        <v>2380</v>
      </c>
      <c r="F1998" t="s">
        <v>2383</v>
      </c>
      <c r="G1998">
        <v>1</v>
      </c>
      <c r="H1998">
        <v>1</v>
      </c>
      <c r="I1998" t="s">
        <v>2380</v>
      </c>
      <c r="J1998" t="s">
        <v>2380</v>
      </c>
      <c r="K1998" t="str">
        <f t="shared" si="61"/>
        <v>Healthy Weight</v>
      </c>
      <c r="L1998" t="str">
        <f t="shared" si="62"/>
        <v>Normal</v>
      </c>
      <c r="M1998" t="s">
        <v>10507</v>
      </c>
    </row>
    <row r="1999" spans="1:13" x14ac:dyDescent="0.25">
      <c r="A1999" t="s">
        <v>370</v>
      </c>
      <c r="B1999">
        <v>23.465</v>
      </c>
      <c r="C1999">
        <v>6.26</v>
      </c>
      <c r="D1999" t="s">
        <v>2382</v>
      </c>
      <c r="E1999" t="s">
        <v>2380</v>
      </c>
      <c r="F1999" t="s">
        <v>2383</v>
      </c>
      <c r="G1999">
        <v>1</v>
      </c>
      <c r="H1999">
        <v>1</v>
      </c>
      <c r="I1999" t="s">
        <v>2380</v>
      </c>
      <c r="J1999" t="s">
        <v>2380</v>
      </c>
      <c r="K1999" t="str">
        <f t="shared" si="61"/>
        <v>Healthy Weight</v>
      </c>
      <c r="L1999" t="str">
        <f t="shared" si="62"/>
        <v>Prediabetes</v>
      </c>
      <c r="M1999" t="s">
        <v>10508</v>
      </c>
    </row>
    <row r="2000" spans="1:13" x14ac:dyDescent="0.25">
      <c r="A2000" t="s">
        <v>369</v>
      </c>
      <c r="B2000">
        <v>40.185000000000002</v>
      </c>
      <c r="C2000">
        <v>5.88</v>
      </c>
      <c r="D2000" t="s">
        <v>2382</v>
      </c>
      <c r="E2000" t="s">
        <v>2380</v>
      </c>
      <c r="F2000" t="s">
        <v>2380</v>
      </c>
      <c r="G2000" t="s">
        <v>2381</v>
      </c>
      <c r="H2000">
        <v>0</v>
      </c>
      <c r="I2000" t="s">
        <v>2380</v>
      </c>
      <c r="J2000" t="s">
        <v>2380</v>
      </c>
      <c r="K2000" t="str">
        <f t="shared" si="61"/>
        <v>Obesity</v>
      </c>
      <c r="L2000" t="str">
        <f t="shared" si="62"/>
        <v>Prediabetes</v>
      </c>
      <c r="M2000" t="s">
        <v>10508</v>
      </c>
    </row>
    <row r="2001" spans="1:13" x14ac:dyDescent="0.25">
      <c r="A2001" t="s">
        <v>368</v>
      </c>
      <c r="B2001">
        <v>21.89</v>
      </c>
      <c r="C2001">
        <v>5.72</v>
      </c>
      <c r="D2001" t="s">
        <v>2382</v>
      </c>
      <c r="E2001" t="s">
        <v>2380</v>
      </c>
      <c r="F2001" t="s">
        <v>2380</v>
      </c>
      <c r="G2001" t="s">
        <v>2381</v>
      </c>
      <c r="H2001">
        <v>0</v>
      </c>
      <c r="I2001" t="s">
        <v>2380</v>
      </c>
      <c r="J2001" t="s">
        <v>2380</v>
      </c>
      <c r="K2001" t="str">
        <f t="shared" si="61"/>
        <v>Healthy Weight</v>
      </c>
      <c r="L2001" t="str">
        <f t="shared" si="62"/>
        <v>Prediabetes</v>
      </c>
      <c r="M2001" t="s">
        <v>10508</v>
      </c>
    </row>
    <row r="2002" spans="1:13" x14ac:dyDescent="0.25">
      <c r="A2002" t="s">
        <v>367</v>
      </c>
      <c r="B2002">
        <v>29.34</v>
      </c>
      <c r="C2002">
        <v>6.09</v>
      </c>
      <c r="D2002" t="s">
        <v>2382</v>
      </c>
      <c r="E2002" t="s">
        <v>2382</v>
      </c>
      <c r="F2002" t="s">
        <v>2380</v>
      </c>
      <c r="G2002">
        <v>2</v>
      </c>
      <c r="H2002">
        <v>2</v>
      </c>
      <c r="I2002" t="s">
        <v>2380</v>
      </c>
      <c r="J2002" t="s">
        <v>2380</v>
      </c>
      <c r="K2002" t="str">
        <f t="shared" si="61"/>
        <v>Overweight</v>
      </c>
      <c r="L2002" t="str">
        <f t="shared" si="62"/>
        <v>Prediabetes</v>
      </c>
      <c r="M2002" t="s">
        <v>10508</v>
      </c>
    </row>
    <row r="2003" spans="1:13" x14ac:dyDescent="0.25">
      <c r="A2003" t="s">
        <v>366</v>
      </c>
      <c r="B2003">
        <v>22.61</v>
      </c>
      <c r="C2003">
        <v>4.25</v>
      </c>
      <c r="D2003" t="s">
        <v>2382</v>
      </c>
      <c r="E2003" t="s">
        <v>2380</v>
      </c>
      <c r="F2003" t="s">
        <v>2380</v>
      </c>
      <c r="G2003" t="s">
        <v>2381</v>
      </c>
      <c r="H2003">
        <v>0</v>
      </c>
      <c r="I2003" t="s">
        <v>2380</v>
      </c>
      <c r="J2003" t="s">
        <v>2380</v>
      </c>
      <c r="K2003" t="str">
        <f t="shared" si="61"/>
        <v>Healthy Weight</v>
      </c>
      <c r="L2003" t="str">
        <f t="shared" si="62"/>
        <v>Normal</v>
      </c>
      <c r="M2003" t="s">
        <v>10507</v>
      </c>
    </row>
    <row r="2004" spans="1:13" x14ac:dyDescent="0.25">
      <c r="A2004" t="s">
        <v>365</v>
      </c>
      <c r="B2004">
        <v>22.23</v>
      </c>
      <c r="C2004">
        <v>6.09</v>
      </c>
      <c r="D2004" t="s">
        <v>2382</v>
      </c>
      <c r="E2004" t="s">
        <v>2380</v>
      </c>
      <c r="F2004" t="s">
        <v>2380</v>
      </c>
      <c r="G2004" t="s">
        <v>2381</v>
      </c>
      <c r="H2004">
        <v>0</v>
      </c>
      <c r="I2004" t="s">
        <v>2380</v>
      </c>
      <c r="J2004" t="s">
        <v>2380</v>
      </c>
      <c r="K2004" t="str">
        <f t="shared" si="61"/>
        <v>Healthy Weight</v>
      </c>
      <c r="L2004" t="str">
        <f t="shared" si="62"/>
        <v>Prediabetes</v>
      </c>
      <c r="M2004" t="s">
        <v>10508</v>
      </c>
    </row>
    <row r="2005" spans="1:13" x14ac:dyDescent="0.25">
      <c r="A2005" t="s">
        <v>364</v>
      </c>
      <c r="B2005">
        <v>33.4</v>
      </c>
      <c r="C2005">
        <v>5.51</v>
      </c>
      <c r="D2005" t="s">
        <v>2380</v>
      </c>
      <c r="E2005" t="s">
        <v>2380</v>
      </c>
      <c r="F2005" t="s">
        <v>2380</v>
      </c>
      <c r="G2005" t="s">
        <v>2381</v>
      </c>
      <c r="H2005">
        <v>0</v>
      </c>
      <c r="I2005" t="s">
        <v>2380</v>
      </c>
      <c r="J2005" t="s">
        <v>2380</v>
      </c>
      <c r="K2005" t="str">
        <f t="shared" si="61"/>
        <v>Obesity</v>
      </c>
      <c r="L2005" t="str">
        <f t="shared" si="62"/>
        <v>Normal</v>
      </c>
      <c r="M2005" t="s">
        <v>10507</v>
      </c>
    </row>
    <row r="2006" spans="1:13" x14ac:dyDescent="0.25">
      <c r="A2006" t="s">
        <v>363</v>
      </c>
      <c r="B2006">
        <v>33.11</v>
      </c>
      <c r="C2006">
        <v>5.63</v>
      </c>
      <c r="D2006" t="s">
        <v>2380</v>
      </c>
      <c r="E2006" t="s">
        <v>2380</v>
      </c>
      <c r="F2006" t="s">
        <v>2380</v>
      </c>
      <c r="G2006" t="s">
        <v>2381</v>
      </c>
      <c r="H2006">
        <v>0</v>
      </c>
      <c r="I2006" t="s">
        <v>2380</v>
      </c>
      <c r="J2006" t="s">
        <v>2380</v>
      </c>
      <c r="K2006" t="str">
        <f t="shared" si="61"/>
        <v>Obesity</v>
      </c>
      <c r="L2006" t="str">
        <f t="shared" si="62"/>
        <v>Normal</v>
      </c>
      <c r="M2006" t="s">
        <v>10507</v>
      </c>
    </row>
    <row r="2007" spans="1:13" x14ac:dyDescent="0.25">
      <c r="A2007" t="s">
        <v>362</v>
      </c>
      <c r="B2007">
        <v>16.815000000000001</v>
      </c>
      <c r="C2007">
        <v>5.29</v>
      </c>
      <c r="D2007" t="s">
        <v>2382</v>
      </c>
      <c r="E2007" t="s">
        <v>2380</v>
      </c>
      <c r="F2007" t="s">
        <v>2380</v>
      </c>
      <c r="G2007" t="s">
        <v>2381</v>
      </c>
      <c r="H2007">
        <v>0</v>
      </c>
      <c r="I2007" t="s">
        <v>2380</v>
      </c>
      <c r="J2007" t="s">
        <v>2380</v>
      </c>
      <c r="K2007" t="str">
        <f t="shared" si="61"/>
        <v>Underweight</v>
      </c>
      <c r="L2007" t="str">
        <f t="shared" si="62"/>
        <v>Normal</v>
      </c>
      <c r="M2007" t="s">
        <v>10507</v>
      </c>
    </row>
    <row r="2008" spans="1:13" x14ac:dyDescent="0.25">
      <c r="A2008" t="s">
        <v>361</v>
      </c>
      <c r="B2008">
        <v>25.61</v>
      </c>
      <c r="C2008">
        <v>4</v>
      </c>
      <c r="D2008" t="s">
        <v>2380</v>
      </c>
      <c r="E2008" t="s">
        <v>2380</v>
      </c>
      <c r="F2008" t="s">
        <v>2383</v>
      </c>
      <c r="G2008">
        <v>1</v>
      </c>
      <c r="H2008">
        <v>1</v>
      </c>
      <c r="I2008" t="s">
        <v>2380</v>
      </c>
      <c r="J2008" t="s">
        <v>2380</v>
      </c>
      <c r="K2008" t="str">
        <f t="shared" si="61"/>
        <v>Overweight</v>
      </c>
      <c r="L2008" t="str">
        <f t="shared" si="62"/>
        <v>Normal</v>
      </c>
      <c r="M2008" t="s">
        <v>10507</v>
      </c>
    </row>
    <row r="2009" spans="1:13" x14ac:dyDescent="0.25">
      <c r="A2009" t="s">
        <v>360</v>
      </c>
      <c r="B2009">
        <v>25.8</v>
      </c>
      <c r="C2009">
        <v>5.49</v>
      </c>
      <c r="D2009" t="s">
        <v>2380</v>
      </c>
      <c r="E2009" t="s">
        <v>2380</v>
      </c>
      <c r="F2009" t="s">
        <v>2380</v>
      </c>
      <c r="G2009" t="s">
        <v>2381</v>
      </c>
      <c r="H2009">
        <v>0</v>
      </c>
      <c r="I2009" t="s">
        <v>2380</v>
      </c>
      <c r="J2009" t="s">
        <v>2380</v>
      </c>
      <c r="K2009" t="str">
        <f t="shared" si="61"/>
        <v>Overweight</v>
      </c>
      <c r="L2009" t="str">
        <f t="shared" si="62"/>
        <v>Normal</v>
      </c>
      <c r="M2009" t="s">
        <v>10507</v>
      </c>
    </row>
    <row r="2010" spans="1:13" x14ac:dyDescent="0.25">
      <c r="A2010" t="s">
        <v>359</v>
      </c>
      <c r="B2010">
        <v>27.39</v>
      </c>
      <c r="C2010">
        <v>5.34</v>
      </c>
      <c r="D2010" t="s">
        <v>2380</v>
      </c>
      <c r="E2010" t="s">
        <v>2380</v>
      </c>
      <c r="F2010" t="s">
        <v>2380</v>
      </c>
      <c r="G2010" t="s">
        <v>2381</v>
      </c>
      <c r="H2010">
        <v>0</v>
      </c>
      <c r="I2010" t="s">
        <v>2380</v>
      </c>
      <c r="J2010" t="s">
        <v>2380</v>
      </c>
      <c r="K2010" t="str">
        <f t="shared" si="61"/>
        <v>Overweight</v>
      </c>
      <c r="L2010" t="str">
        <f t="shared" si="62"/>
        <v>Normal</v>
      </c>
      <c r="M2010" t="s">
        <v>10507</v>
      </c>
    </row>
    <row r="2011" spans="1:13" x14ac:dyDescent="0.25">
      <c r="A2011" t="s">
        <v>358</v>
      </c>
      <c r="B2011">
        <v>17.03</v>
      </c>
      <c r="C2011">
        <v>4.12</v>
      </c>
      <c r="D2011" t="s">
        <v>2380</v>
      </c>
      <c r="E2011" t="s">
        <v>2380</v>
      </c>
      <c r="F2011" t="s">
        <v>2380</v>
      </c>
      <c r="G2011">
        <v>1</v>
      </c>
      <c r="H2011">
        <v>1</v>
      </c>
      <c r="I2011" t="s">
        <v>2380</v>
      </c>
      <c r="J2011" t="s">
        <v>2380</v>
      </c>
      <c r="K2011" t="str">
        <f t="shared" si="61"/>
        <v>Underweight</v>
      </c>
      <c r="L2011" t="str">
        <f t="shared" si="62"/>
        <v>Normal</v>
      </c>
      <c r="M2011" t="s">
        <v>10507</v>
      </c>
    </row>
    <row r="2012" spans="1:13" x14ac:dyDescent="0.25">
      <c r="A2012" t="s">
        <v>357</v>
      </c>
      <c r="B2012">
        <v>23.75</v>
      </c>
      <c r="C2012">
        <v>5.49</v>
      </c>
      <c r="D2012" t="s">
        <v>2382</v>
      </c>
      <c r="E2012" t="s">
        <v>2380</v>
      </c>
      <c r="F2012" t="s">
        <v>2380</v>
      </c>
      <c r="G2012" t="s">
        <v>2381</v>
      </c>
      <c r="H2012">
        <v>0</v>
      </c>
      <c r="I2012" t="s">
        <v>2380</v>
      </c>
      <c r="J2012" t="s">
        <v>2380</v>
      </c>
      <c r="K2012" t="str">
        <f t="shared" si="61"/>
        <v>Healthy Weight</v>
      </c>
      <c r="L2012" t="str">
        <f t="shared" si="62"/>
        <v>Normal</v>
      </c>
      <c r="M2012" t="s">
        <v>10507</v>
      </c>
    </row>
    <row r="2013" spans="1:13" x14ac:dyDescent="0.25">
      <c r="A2013" t="s">
        <v>355</v>
      </c>
      <c r="B2013">
        <v>26.03</v>
      </c>
      <c r="C2013">
        <v>5.1100000000000003</v>
      </c>
      <c r="D2013" t="s">
        <v>2382</v>
      </c>
      <c r="E2013" t="s">
        <v>2380</v>
      </c>
      <c r="F2013" t="s">
        <v>2380</v>
      </c>
      <c r="G2013">
        <v>1</v>
      </c>
      <c r="H2013">
        <v>1</v>
      </c>
      <c r="I2013" t="s">
        <v>2380</v>
      </c>
      <c r="J2013" t="s">
        <v>2380</v>
      </c>
      <c r="K2013" t="str">
        <f t="shared" si="61"/>
        <v>Overweight</v>
      </c>
      <c r="L2013" t="str">
        <f t="shared" si="62"/>
        <v>Normal</v>
      </c>
      <c r="M2013" t="s">
        <v>10507</v>
      </c>
    </row>
    <row r="2014" spans="1:13" x14ac:dyDescent="0.25">
      <c r="A2014" t="s">
        <v>354</v>
      </c>
      <c r="B2014">
        <v>16.079999999999998</v>
      </c>
      <c r="C2014">
        <v>5.94</v>
      </c>
      <c r="D2014" t="s">
        <v>2380</v>
      </c>
      <c r="E2014" t="s">
        <v>2380</v>
      </c>
      <c r="F2014" t="s">
        <v>2380</v>
      </c>
      <c r="G2014" t="s">
        <v>2381</v>
      </c>
      <c r="H2014">
        <v>0</v>
      </c>
      <c r="I2014" t="s">
        <v>2380</v>
      </c>
      <c r="J2014" t="s">
        <v>2380</v>
      </c>
      <c r="K2014" t="str">
        <f t="shared" si="61"/>
        <v>Underweight</v>
      </c>
      <c r="L2014" t="str">
        <f t="shared" si="62"/>
        <v>Prediabetes</v>
      </c>
      <c r="M2014" t="s">
        <v>10508</v>
      </c>
    </row>
    <row r="2015" spans="1:13" x14ac:dyDescent="0.25">
      <c r="A2015" t="s">
        <v>353</v>
      </c>
      <c r="B2015">
        <v>30.875</v>
      </c>
      <c r="C2015">
        <v>5.54</v>
      </c>
      <c r="D2015" t="s">
        <v>2380</v>
      </c>
      <c r="E2015" t="s">
        <v>2380</v>
      </c>
      <c r="F2015" t="s">
        <v>2380</v>
      </c>
      <c r="G2015" t="s">
        <v>2381</v>
      </c>
      <c r="H2015">
        <v>0</v>
      </c>
      <c r="I2015" t="s">
        <v>2380</v>
      </c>
      <c r="J2015" t="s">
        <v>2380</v>
      </c>
      <c r="K2015" t="str">
        <f t="shared" si="61"/>
        <v>Obesity</v>
      </c>
      <c r="L2015" t="str">
        <f t="shared" si="62"/>
        <v>Normal</v>
      </c>
      <c r="M2015" t="s">
        <v>10507</v>
      </c>
    </row>
    <row r="2016" spans="1:13" x14ac:dyDescent="0.25">
      <c r="A2016" t="s">
        <v>352</v>
      </c>
      <c r="B2016">
        <v>31.79</v>
      </c>
      <c r="C2016">
        <v>7.09</v>
      </c>
      <c r="D2016" t="s">
        <v>2380</v>
      </c>
      <c r="E2016" t="s">
        <v>2380</v>
      </c>
      <c r="F2016" t="s">
        <v>2380</v>
      </c>
      <c r="G2016" t="s">
        <v>2381</v>
      </c>
      <c r="H2016">
        <v>0</v>
      </c>
      <c r="I2016" t="s">
        <v>2380</v>
      </c>
      <c r="J2016" t="s">
        <v>2380</v>
      </c>
      <c r="K2016" t="str">
        <f t="shared" si="61"/>
        <v>Obesity</v>
      </c>
      <c r="L2016" t="str">
        <f t="shared" si="62"/>
        <v>Diabetes</v>
      </c>
      <c r="M2016" t="s">
        <v>10506</v>
      </c>
    </row>
    <row r="2017" spans="1:13" x14ac:dyDescent="0.25">
      <c r="A2017" t="s">
        <v>351</v>
      </c>
      <c r="B2017">
        <v>28.48</v>
      </c>
      <c r="C2017">
        <v>6.22</v>
      </c>
      <c r="D2017" t="s">
        <v>2382</v>
      </c>
      <c r="E2017" t="s">
        <v>2380</v>
      </c>
      <c r="F2017" t="s">
        <v>2383</v>
      </c>
      <c r="G2017">
        <v>1</v>
      </c>
      <c r="H2017">
        <v>1</v>
      </c>
      <c r="I2017" t="s">
        <v>2380</v>
      </c>
      <c r="J2017" t="s">
        <v>2380</v>
      </c>
      <c r="K2017" t="str">
        <f t="shared" si="61"/>
        <v>Overweight</v>
      </c>
      <c r="L2017" t="str">
        <f t="shared" si="62"/>
        <v>Prediabetes</v>
      </c>
      <c r="M2017" t="s">
        <v>10508</v>
      </c>
    </row>
    <row r="2018" spans="1:13" x14ac:dyDescent="0.25">
      <c r="A2018" t="s">
        <v>350</v>
      </c>
      <c r="B2018">
        <v>26.6</v>
      </c>
      <c r="C2018">
        <v>4.33</v>
      </c>
      <c r="D2018" t="s">
        <v>2380</v>
      </c>
      <c r="E2018" t="s">
        <v>2380</v>
      </c>
      <c r="F2018" t="s">
        <v>2380</v>
      </c>
      <c r="G2018">
        <v>1</v>
      </c>
      <c r="H2018">
        <v>1</v>
      </c>
      <c r="I2018" t="s">
        <v>2380</v>
      </c>
      <c r="J2018" t="s">
        <v>2380</v>
      </c>
      <c r="K2018" t="str">
        <f t="shared" si="61"/>
        <v>Overweight</v>
      </c>
      <c r="L2018" t="str">
        <f t="shared" si="62"/>
        <v>Normal</v>
      </c>
      <c r="M2018" t="s">
        <v>10507</v>
      </c>
    </row>
    <row r="2019" spans="1:13" x14ac:dyDescent="0.25">
      <c r="A2019" t="s">
        <v>349</v>
      </c>
      <c r="B2019">
        <v>25.27</v>
      </c>
      <c r="C2019">
        <v>5.83</v>
      </c>
      <c r="D2019" t="s">
        <v>2380</v>
      </c>
      <c r="E2019" t="s">
        <v>2380</v>
      </c>
      <c r="F2019" t="s">
        <v>2380</v>
      </c>
      <c r="G2019">
        <v>1</v>
      </c>
      <c r="H2019">
        <v>1</v>
      </c>
      <c r="I2019" t="s">
        <v>2380</v>
      </c>
      <c r="J2019" t="s">
        <v>2380</v>
      </c>
      <c r="K2019" t="str">
        <f t="shared" si="61"/>
        <v>Overweight</v>
      </c>
      <c r="L2019" t="str">
        <f t="shared" si="62"/>
        <v>Prediabetes</v>
      </c>
      <c r="M2019" t="s">
        <v>10508</v>
      </c>
    </row>
    <row r="2020" spans="1:13" x14ac:dyDescent="0.25">
      <c r="A2020" t="s">
        <v>348</v>
      </c>
      <c r="B2020">
        <v>34.484999999999999</v>
      </c>
      <c r="C2020">
        <v>4.7</v>
      </c>
      <c r="D2020" t="s">
        <v>2382</v>
      </c>
      <c r="E2020" t="s">
        <v>2380</v>
      </c>
      <c r="F2020" t="s">
        <v>2383</v>
      </c>
      <c r="G2020">
        <v>1</v>
      </c>
      <c r="H2020">
        <v>1</v>
      </c>
      <c r="I2020" t="s">
        <v>2380</v>
      </c>
      <c r="J2020" t="s">
        <v>2380</v>
      </c>
      <c r="K2020" t="str">
        <f t="shared" si="61"/>
        <v>Obesity</v>
      </c>
      <c r="L2020" t="str">
        <f t="shared" si="62"/>
        <v>Normal</v>
      </c>
      <c r="M2020" t="s">
        <v>10507</v>
      </c>
    </row>
    <row r="2021" spans="1:13" x14ac:dyDescent="0.25">
      <c r="A2021" t="s">
        <v>347</v>
      </c>
      <c r="B2021">
        <v>15.57</v>
      </c>
      <c r="C2021">
        <v>4.07</v>
      </c>
      <c r="D2021" t="s">
        <v>2382</v>
      </c>
      <c r="E2021" t="s">
        <v>2380</v>
      </c>
      <c r="F2021" t="s">
        <v>2380</v>
      </c>
      <c r="G2021">
        <v>1</v>
      </c>
      <c r="H2021">
        <v>1</v>
      </c>
      <c r="I2021" t="s">
        <v>2380</v>
      </c>
      <c r="J2021" t="s">
        <v>2380</v>
      </c>
      <c r="K2021" t="str">
        <f t="shared" si="61"/>
        <v>Underweight</v>
      </c>
      <c r="L2021" t="str">
        <f t="shared" si="62"/>
        <v>Normal</v>
      </c>
      <c r="M2021" t="s">
        <v>10507</v>
      </c>
    </row>
    <row r="2022" spans="1:13" x14ac:dyDescent="0.25">
      <c r="A2022" t="s">
        <v>346</v>
      </c>
      <c r="B2022">
        <v>30.36</v>
      </c>
      <c r="C2022">
        <v>9.39</v>
      </c>
      <c r="D2022" t="s">
        <v>2380</v>
      </c>
      <c r="E2022" t="s">
        <v>2380</v>
      </c>
      <c r="F2022" t="s">
        <v>2380</v>
      </c>
      <c r="G2022" t="s">
        <v>2381</v>
      </c>
      <c r="H2022">
        <v>0</v>
      </c>
      <c r="I2022" t="s">
        <v>2380</v>
      </c>
      <c r="J2022" t="s">
        <v>2380</v>
      </c>
      <c r="K2022" t="str">
        <f t="shared" si="61"/>
        <v>Obesity</v>
      </c>
      <c r="L2022" t="str">
        <f t="shared" si="62"/>
        <v>Diabetes</v>
      </c>
      <c r="M2022" t="s">
        <v>10506</v>
      </c>
    </row>
    <row r="2023" spans="1:13" x14ac:dyDescent="0.25">
      <c r="A2023" t="s">
        <v>345</v>
      </c>
      <c r="B2023">
        <v>19.37</v>
      </c>
      <c r="C2023">
        <v>4.18</v>
      </c>
      <c r="D2023" t="s">
        <v>2380</v>
      </c>
      <c r="E2023" t="s">
        <v>2380</v>
      </c>
      <c r="F2023" t="s">
        <v>2380</v>
      </c>
      <c r="G2023" t="s">
        <v>2381</v>
      </c>
      <c r="H2023">
        <v>0</v>
      </c>
      <c r="I2023" t="s">
        <v>2380</v>
      </c>
      <c r="J2023" t="s">
        <v>2380</v>
      </c>
      <c r="K2023" t="str">
        <f t="shared" si="61"/>
        <v>Healthy Weight</v>
      </c>
      <c r="L2023" t="str">
        <f t="shared" si="62"/>
        <v>Normal</v>
      </c>
      <c r="M2023" t="s">
        <v>10507</v>
      </c>
    </row>
    <row r="2024" spans="1:13" x14ac:dyDescent="0.25">
      <c r="A2024" t="s">
        <v>344</v>
      </c>
      <c r="B2024">
        <v>16.71</v>
      </c>
      <c r="C2024">
        <v>4.18</v>
      </c>
      <c r="D2024" t="s">
        <v>2380</v>
      </c>
      <c r="E2024" t="s">
        <v>2380</v>
      </c>
      <c r="F2024" t="s">
        <v>2380</v>
      </c>
      <c r="G2024">
        <v>1</v>
      </c>
      <c r="H2024">
        <v>1</v>
      </c>
      <c r="I2024" t="s">
        <v>2380</v>
      </c>
      <c r="J2024" t="s">
        <v>2380</v>
      </c>
      <c r="K2024" t="str">
        <f t="shared" si="61"/>
        <v>Underweight</v>
      </c>
      <c r="L2024" t="str">
        <f t="shared" si="62"/>
        <v>Normal</v>
      </c>
      <c r="M2024" t="s">
        <v>10507</v>
      </c>
    </row>
    <row r="2025" spans="1:13" x14ac:dyDescent="0.25">
      <c r="A2025" t="s">
        <v>343</v>
      </c>
      <c r="B2025">
        <v>24.1</v>
      </c>
      <c r="C2025">
        <v>4.4000000000000004</v>
      </c>
      <c r="D2025" t="s">
        <v>2382</v>
      </c>
      <c r="E2025" t="s">
        <v>2380</v>
      </c>
      <c r="F2025" t="s">
        <v>2380</v>
      </c>
      <c r="G2025">
        <v>1</v>
      </c>
      <c r="H2025">
        <v>1</v>
      </c>
      <c r="I2025" t="s">
        <v>2380</v>
      </c>
      <c r="J2025" t="s">
        <v>2380</v>
      </c>
      <c r="K2025" t="str">
        <f t="shared" si="61"/>
        <v>Healthy Weight</v>
      </c>
      <c r="L2025" t="str">
        <f t="shared" si="62"/>
        <v>Normal</v>
      </c>
      <c r="M2025" t="s">
        <v>10507</v>
      </c>
    </row>
    <row r="2026" spans="1:13" x14ac:dyDescent="0.25">
      <c r="A2026" t="s">
        <v>342</v>
      </c>
      <c r="B2026">
        <v>29.77</v>
      </c>
      <c r="C2026">
        <v>9.9</v>
      </c>
      <c r="D2026" t="s">
        <v>2380</v>
      </c>
      <c r="E2026" t="s">
        <v>2380</v>
      </c>
      <c r="F2026" t="s">
        <v>2380</v>
      </c>
      <c r="G2026" t="s">
        <v>2381</v>
      </c>
      <c r="H2026">
        <v>0</v>
      </c>
      <c r="I2026" t="s">
        <v>2380</v>
      </c>
      <c r="J2026" t="s">
        <v>2380</v>
      </c>
      <c r="K2026" t="str">
        <f t="shared" si="61"/>
        <v>Overweight</v>
      </c>
      <c r="L2026" t="str">
        <f t="shared" si="62"/>
        <v>Diabetes</v>
      </c>
      <c r="M2026" t="s">
        <v>10506</v>
      </c>
    </row>
    <row r="2027" spans="1:13" x14ac:dyDescent="0.25">
      <c r="A2027" t="s">
        <v>341</v>
      </c>
      <c r="B2027">
        <v>46.53</v>
      </c>
      <c r="C2027">
        <v>4.84</v>
      </c>
      <c r="D2027" t="s">
        <v>2382</v>
      </c>
      <c r="E2027" t="s">
        <v>2380</v>
      </c>
      <c r="F2027" t="s">
        <v>2380</v>
      </c>
      <c r="G2027" t="s">
        <v>2381</v>
      </c>
      <c r="H2027">
        <v>0</v>
      </c>
      <c r="I2027" t="s">
        <v>2380</v>
      </c>
      <c r="J2027" t="s">
        <v>2380</v>
      </c>
      <c r="K2027" t="str">
        <f t="shared" si="61"/>
        <v>Obesity</v>
      </c>
      <c r="L2027" t="str">
        <f t="shared" si="62"/>
        <v>Normal</v>
      </c>
      <c r="M2027" t="s">
        <v>10507</v>
      </c>
    </row>
    <row r="2028" spans="1:13" x14ac:dyDescent="0.25">
      <c r="A2028" t="s">
        <v>340</v>
      </c>
      <c r="B2028">
        <v>23.4</v>
      </c>
      <c r="C2028">
        <v>5.53</v>
      </c>
      <c r="D2028" t="s">
        <v>2380</v>
      </c>
      <c r="E2028" t="s">
        <v>2380</v>
      </c>
      <c r="F2028" t="s">
        <v>2383</v>
      </c>
      <c r="G2028">
        <v>1</v>
      </c>
      <c r="H2028">
        <v>1</v>
      </c>
      <c r="I2028" t="s">
        <v>2380</v>
      </c>
      <c r="J2028" t="s">
        <v>2380</v>
      </c>
      <c r="K2028" t="str">
        <f t="shared" si="61"/>
        <v>Healthy Weight</v>
      </c>
      <c r="L2028" t="str">
        <f t="shared" si="62"/>
        <v>Normal</v>
      </c>
      <c r="M2028" t="s">
        <v>10507</v>
      </c>
    </row>
    <row r="2029" spans="1:13" x14ac:dyDescent="0.25">
      <c r="A2029" t="s">
        <v>339</v>
      </c>
      <c r="B2029">
        <v>30</v>
      </c>
      <c r="C2029">
        <v>4.33</v>
      </c>
      <c r="D2029" t="s">
        <v>2382</v>
      </c>
      <c r="E2029" t="s">
        <v>2380</v>
      </c>
      <c r="F2029" t="s">
        <v>2380</v>
      </c>
      <c r="G2029" t="s">
        <v>2381</v>
      </c>
      <c r="H2029">
        <v>0</v>
      </c>
      <c r="I2029" t="s">
        <v>2380</v>
      </c>
      <c r="J2029" t="s">
        <v>2380</v>
      </c>
      <c r="K2029" t="str">
        <f t="shared" si="61"/>
        <v>Obesity</v>
      </c>
      <c r="L2029" t="str">
        <f t="shared" si="62"/>
        <v>Normal</v>
      </c>
      <c r="M2029" t="s">
        <v>10507</v>
      </c>
    </row>
    <row r="2030" spans="1:13" x14ac:dyDescent="0.25">
      <c r="A2030" t="s">
        <v>338</v>
      </c>
      <c r="B2030">
        <v>29.15</v>
      </c>
      <c r="C2030">
        <v>4.91</v>
      </c>
      <c r="D2030" t="s">
        <v>2382</v>
      </c>
      <c r="E2030" t="s">
        <v>2380</v>
      </c>
      <c r="F2030" t="s">
        <v>2380</v>
      </c>
      <c r="G2030" t="s">
        <v>2381</v>
      </c>
      <c r="H2030">
        <v>0</v>
      </c>
      <c r="I2030" t="s">
        <v>2380</v>
      </c>
      <c r="J2030" t="s">
        <v>2380</v>
      </c>
      <c r="K2030" t="str">
        <f t="shared" si="61"/>
        <v>Overweight</v>
      </c>
      <c r="L2030" t="str">
        <f t="shared" si="62"/>
        <v>Normal</v>
      </c>
      <c r="M2030" t="s">
        <v>10507</v>
      </c>
    </row>
    <row r="2031" spans="1:13" x14ac:dyDescent="0.25">
      <c r="A2031" t="s">
        <v>337</v>
      </c>
      <c r="B2031">
        <v>34.865000000000002</v>
      </c>
      <c r="C2031">
        <v>4.8</v>
      </c>
      <c r="D2031" t="s">
        <v>2380</v>
      </c>
      <c r="E2031" t="s">
        <v>2380</v>
      </c>
      <c r="F2031" t="s">
        <v>2380</v>
      </c>
      <c r="G2031" t="s">
        <v>2381</v>
      </c>
      <c r="H2031">
        <v>0</v>
      </c>
      <c r="I2031" t="s">
        <v>2380</v>
      </c>
      <c r="J2031" t="s">
        <v>2380</v>
      </c>
      <c r="K2031" t="str">
        <f t="shared" si="61"/>
        <v>Obesity</v>
      </c>
      <c r="L2031" t="str">
        <f t="shared" si="62"/>
        <v>Normal</v>
      </c>
      <c r="M2031" t="s">
        <v>10507</v>
      </c>
    </row>
    <row r="2032" spans="1:13" x14ac:dyDescent="0.25">
      <c r="A2032" t="s">
        <v>336</v>
      </c>
      <c r="B2032">
        <v>28.12</v>
      </c>
      <c r="C2032">
        <v>5.55</v>
      </c>
      <c r="D2032" t="s">
        <v>2382</v>
      </c>
      <c r="E2032" t="s">
        <v>2382</v>
      </c>
      <c r="F2032" t="s">
        <v>2380</v>
      </c>
      <c r="G2032">
        <v>2</v>
      </c>
      <c r="H2032">
        <v>2</v>
      </c>
      <c r="I2032" t="s">
        <v>2380</v>
      </c>
      <c r="J2032" t="s">
        <v>2380</v>
      </c>
      <c r="K2032" t="str">
        <f t="shared" si="61"/>
        <v>Overweight</v>
      </c>
      <c r="L2032" t="str">
        <f t="shared" si="62"/>
        <v>Normal</v>
      </c>
      <c r="M2032" t="s">
        <v>10507</v>
      </c>
    </row>
    <row r="2033" spans="1:13" x14ac:dyDescent="0.25">
      <c r="A2033" t="s">
        <v>335</v>
      </c>
      <c r="B2033">
        <v>29.45</v>
      </c>
      <c r="C2033">
        <v>5.24</v>
      </c>
      <c r="D2033" t="s">
        <v>2382</v>
      </c>
      <c r="E2033" t="s">
        <v>2380</v>
      </c>
      <c r="F2033" t="s">
        <v>2380</v>
      </c>
      <c r="G2033" t="s">
        <v>2381</v>
      </c>
      <c r="H2033">
        <v>0</v>
      </c>
      <c r="I2033" t="s">
        <v>2380</v>
      </c>
      <c r="J2033" t="s">
        <v>2380</v>
      </c>
      <c r="K2033" t="str">
        <f t="shared" si="61"/>
        <v>Overweight</v>
      </c>
      <c r="L2033" t="str">
        <f t="shared" si="62"/>
        <v>Normal</v>
      </c>
      <c r="M2033" t="s">
        <v>10507</v>
      </c>
    </row>
    <row r="2034" spans="1:13" x14ac:dyDescent="0.25">
      <c r="A2034" t="s">
        <v>334</v>
      </c>
      <c r="B2034">
        <v>27.94</v>
      </c>
      <c r="C2034">
        <v>6.08</v>
      </c>
      <c r="D2034" t="s">
        <v>2380</v>
      </c>
      <c r="E2034" t="s">
        <v>2380</v>
      </c>
      <c r="F2034" t="s">
        <v>2383</v>
      </c>
      <c r="G2034">
        <v>1</v>
      </c>
      <c r="H2034">
        <v>1</v>
      </c>
      <c r="I2034" t="s">
        <v>2380</v>
      </c>
      <c r="J2034" t="s">
        <v>2380</v>
      </c>
      <c r="K2034" t="str">
        <f t="shared" si="61"/>
        <v>Overweight</v>
      </c>
      <c r="L2034" t="str">
        <f t="shared" si="62"/>
        <v>Prediabetes</v>
      </c>
      <c r="M2034" t="s">
        <v>10508</v>
      </c>
    </row>
    <row r="2035" spans="1:13" x14ac:dyDescent="0.25">
      <c r="A2035" t="s">
        <v>333</v>
      </c>
      <c r="B2035">
        <v>27.2</v>
      </c>
      <c r="C2035">
        <v>5.83</v>
      </c>
      <c r="D2035" t="s">
        <v>2380</v>
      </c>
      <c r="E2035" t="s">
        <v>2380</v>
      </c>
      <c r="F2035" t="s">
        <v>2383</v>
      </c>
      <c r="G2035">
        <v>1</v>
      </c>
      <c r="H2035">
        <v>1</v>
      </c>
      <c r="I2035" t="s">
        <v>2380</v>
      </c>
      <c r="J2035" t="s">
        <v>2380</v>
      </c>
      <c r="K2035" t="str">
        <f t="shared" si="61"/>
        <v>Overweight</v>
      </c>
      <c r="L2035" t="str">
        <f t="shared" si="62"/>
        <v>Prediabetes</v>
      </c>
      <c r="M2035" t="s">
        <v>10508</v>
      </c>
    </row>
    <row r="2036" spans="1:13" x14ac:dyDescent="0.25">
      <c r="A2036" t="s">
        <v>332</v>
      </c>
      <c r="B2036">
        <v>33.344999999999999</v>
      </c>
      <c r="C2036">
        <v>4.29</v>
      </c>
      <c r="D2036" t="s">
        <v>2380</v>
      </c>
      <c r="E2036" t="s">
        <v>2380</v>
      </c>
      <c r="F2036" t="s">
        <v>2380</v>
      </c>
      <c r="G2036">
        <v>1</v>
      </c>
      <c r="H2036">
        <v>1</v>
      </c>
      <c r="I2036" t="s">
        <v>2380</v>
      </c>
      <c r="J2036" t="s">
        <v>2380</v>
      </c>
      <c r="K2036" t="str">
        <f t="shared" si="61"/>
        <v>Obesity</v>
      </c>
      <c r="L2036" t="str">
        <f t="shared" si="62"/>
        <v>Normal</v>
      </c>
      <c r="M2036" t="s">
        <v>10507</v>
      </c>
    </row>
    <row r="2037" spans="1:13" x14ac:dyDescent="0.25">
      <c r="A2037" t="s">
        <v>331</v>
      </c>
      <c r="B2037">
        <v>29.925000000000001</v>
      </c>
      <c r="C2037">
        <v>5.3</v>
      </c>
      <c r="D2037" t="s">
        <v>2380</v>
      </c>
      <c r="E2037" t="s">
        <v>2380</v>
      </c>
      <c r="F2037" t="s">
        <v>2380</v>
      </c>
      <c r="G2037">
        <v>1</v>
      </c>
      <c r="H2037">
        <v>1</v>
      </c>
      <c r="I2037" t="s">
        <v>2380</v>
      </c>
      <c r="J2037" t="s">
        <v>2380</v>
      </c>
      <c r="K2037" t="str">
        <f t="shared" si="61"/>
        <v>Obesity</v>
      </c>
      <c r="L2037" t="str">
        <f t="shared" si="62"/>
        <v>Normal</v>
      </c>
      <c r="M2037" t="s">
        <v>10507</v>
      </c>
    </row>
    <row r="2038" spans="1:13" x14ac:dyDescent="0.25">
      <c r="A2038" t="s">
        <v>330</v>
      </c>
      <c r="B2038">
        <v>24.225000000000001</v>
      </c>
      <c r="C2038">
        <v>4.42</v>
      </c>
      <c r="D2038" t="s">
        <v>2380</v>
      </c>
      <c r="E2038" t="s">
        <v>2380</v>
      </c>
      <c r="F2038" t="s">
        <v>2380</v>
      </c>
      <c r="G2038">
        <v>1</v>
      </c>
      <c r="H2038">
        <v>1</v>
      </c>
      <c r="I2038" t="s">
        <v>2380</v>
      </c>
      <c r="J2038" t="s">
        <v>2380</v>
      </c>
      <c r="K2038" t="str">
        <f t="shared" si="61"/>
        <v>Healthy Weight</v>
      </c>
      <c r="L2038" t="str">
        <f t="shared" si="62"/>
        <v>Normal</v>
      </c>
      <c r="M2038" t="s">
        <v>10507</v>
      </c>
    </row>
    <row r="2039" spans="1:13" x14ac:dyDescent="0.25">
      <c r="A2039" t="s">
        <v>329</v>
      </c>
      <c r="B2039">
        <v>29.68</v>
      </c>
      <c r="C2039">
        <v>5.68</v>
      </c>
      <c r="D2039" t="s">
        <v>2380</v>
      </c>
      <c r="E2039" t="s">
        <v>2382</v>
      </c>
      <c r="F2039" t="s">
        <v>2380</v>
      </c>
      <c r="G2039">
        <v>1</v>
      </c>
      <c r="H2039">
        <v>1</v>
      </c>
      <c r="I2039" t="s">
        <v>2380</v>
      </c>
      <c r="J2039" t="s">
        <v>2380</v>
      </c>
      <c r="K2039" t="str">
        <f t="shared" si="61"/>
        <v>Overweight</v>
      </c>
      <c r="L2039" t="str">
        <f t="shared" si="62"/>
        <v>Normal</v>
      </c>
      <c r="M2039" t="s">
        <v>10507</v>
      </c>
    </row>
    <row r="2040" spans="1:13" x14ac:dyDescent="0.25">
      <c r="A2040" t="s">
        <v>328</v>
      </c>
      <c r="B2040">
        <v>20.614999999999998</v>
      </c>
      <c r="C2040">
        <v>6.05</v>
      </c>
      <c r="D2040" t="s">
        <v>2380</v>
      </c>
      <c r="E2040" t="s">
        <v>2380</v>
      </c>
      <c r="F2040" t="s">
        <v>2383</v>
      </c>
      <c r="G2040">
        <v>1</v>
      </c>
      <c r="H2040">
        <v>1</v>
      </c>
      <c r="I2040" t="s">
        <v>2380</v>
      </c>
      <c r="J2040" t="s">
        <v>2380</v>
      </c>
      <c r="K2040" t="str">
        <f t="shared" si="61"/>
        <v>Healthy Weight</v>
      </c>
      <c r="L2040" t="str">
        <f t="shared" si="62"/>
        <v>Prediabetes</v>
      </c>
      <c r="M2040" t="s">
        <v>10508</v>
      </c>
    </row>
    <row r="2041" spans="1:13" x14ac:dyDescent="0.25">
      <c r="A2041" t="s">
        <v>327</v>
      </c>
      <c r="B2041">
        <v>32.119999999999997</v>
      </c>
      <c r="C2041">
        <v>5.33</v>
      </c>
      <c r="D2041" t="s">
        <v>2380</v>
      </c>
      <c r="E2041" t="s">
        <v>2382</v>
      </c>
      <c r="F2041" t="s">
        <v>2380</v>
      </c>
      <c r="G2041">
        <v>1</v>
      </c>
      <c r="H2041">
        <v>1</v>
      </c>
      <c r="I2041" t="s">
        <v>2380</v>
      </c>
      <c r="J2041" t="s">
        <v>2380</v>
      </c>
      <c r="K2041" t="str">
        <f t="shared" si="61"/>
        <v>Obesity</v>
      </c>
      <c r="L2041" t="str">
        <f t="shared" si="62"/>
        <v>Normal</v>
      </c>
      <c r="M2041" t="s">
        <v>10507</v>
      </c>
    </row>
    <row r="2042" spans="1:13" x14ac:dyDescent="0.25">
      <c r="A2042" t="s">
        <v>326</v>
      </c>
      <c r="B2042">
        <v>27.36</v>
      </c>
      <c r="C2042">
        <v>6.22</v>
      </c>
      <c r="D2042" t="s">
        <v>2380</v>
      </c>
      <c r="E2042" t="s">
        <v>2380</v>
      </c>
      <c r="F2042" t="s">
        <v>2380</v>
      </c>
      <c r="G2042" t="s">
        <v>2381</v>
      </c>
      <c r="H2042">
        <v>0</v>
      </c>
      <c r="I2042" t="s">
        <v>2380</v>
      </c>
      <c r="J2042" t="s">
        <v>2380</v>
      </c>
      <c r="K2042" t="str">
        <f t="shared" si="61"/>
        <v>Overweight</v>
      </c>
      <c r="L2042" t="str">
        <f t="shared" si="62"/>
        <v>Prediabetes</v>
      </c>
      <c r="M2042" t="s">
        <v>10508</v>
      </c>
    </row>
    <row r="2043" spans="1:13" x14ac:dyDescent="0.25">
      <c r="A2043" t="s">
        <v>325</v>
      </c>
      <c r="B2043">
        <v>17.385000000000002</v>
      </c>
      <c r="C2043">
        <v>5.84</v>
      </c>
      <c r="D2043" t="s">
        <v>2380</v>
      </c>
      <c r="E2043" t="s">
        <v>2380</v>
      </c>
      <c r="F2043" t="s">
        <v>2380</v>
      </c>
      <c r="G2043" t="s">
        <v>2381</v>
      </c>
      <c r="H2043">
        <v>0</v>
      </c>
      <c r="I2043" t="s">
        <v>2380</v>
      </c>
      <c r="J2043" t="s">
        <v>2380</v>
      </c>
      <c r="K2043" t="str">
        <f t="shared" si="61"/>
        <v>Underweight</v>
      </c>
      <c r="L2043" t="str">
        <f t="shared" si="62"/>
        <v>Prediabetes</v>
      </c>
      <c r="M2043" t="s">
        <v>10508</v>
      </c>
    </row>
    <row r="2044" spans="1:13" x14ac:dyDescent="0.25">
      <c r="A2044" t="s">
        <v>324</v>
      </c>
      <c r="B2044">
        <v>30.13</v>
      </c>
      <c r="C2044">
        <v>5.71</v>
      </c>
      <c r="D2044" t="s">
        <v>2380</v>
      </c>
      <c r="E2044" t="s">
        <v>2382</v>
      </c>
      <c r="F2044" t="s">
        <v>2380</v>
      </c>
      <c r="G2044">
        <v>1</v>
      </c>
      <c r="H2044">
        <v>1</v>
      </c>
      <c r="I2044" t="s">
        <v>2380</v>
      </c>
      <c r="J2044" t="s">
        <v>2380</v>
      </c>
      <c r="K2044" t="str">
        <f t="shared" si="61"/>
        <v>Obesity</v>
      </c>
      <c r="L2044" t="str">
        <f t="shared" si="62"/>
        <v>Prediabetes</v>
      </c>
      <c r="M2044" t="s">
        <v>10508</v>
      </c>
    </row>
    <row r="2045" spans="1:13" x14ac:dyDescent="0.25">
      <c r="A2045" t="s">
        <v>323</v>
      </c>
      <c r="B2045">
        <v>25.44</v>
      </c>
      <c r="C2045">
        <v>6.04</v>
      </c>
      <c r="D2045" t="s">
        <v>2382</v>
      </c>
      <c r="E2045" t="s">
        <v>2380</v>
      </c>
      <c r="F2045" t="s">
        <v>2383</v>
      </c>
      <c r="G2045">
        <v>1</v>
      </c>
      <c r="H2045">
        <v>1</v>
      </c>
      <c r="I2045" t="s">
        <v>2380</v>
      </c>
      <c r="J2045" t="s">
        <v>2380</v>
      </c>
      <c r="K2045" t="str">
        <f t="shared" si="61"/>
        <v>Overweight</v>
      </c>
      <c r="L2045" t="str">
        <f t="shared" si="62"/>
        <v>Prediabetes</v>
      </c>
      <c r="M2045" t="s">
        <v>10508</v>
      </c>
    </row>
    <row r="2046" spans="1:13" x14ac:dyDescent="0.25">
      <c r="A2046" t="s">
        <v>322</v>
      </c>
      <c r="B2046">
        <v>39.805</v>
      </c>
      <c r="C2046">
        <v>4.38</v>
      </c>
      <c r="D2046" t="s">
        <v>2380</v>
      </c>
      <c r="E2046" t="s">
        <v>2382</v>
      </c>
      <c r="F2046" t="s">
        <v>2380</v>
      </c>
      <c r="G2046">
        <v>1</v>
      </c>
      <c r="H2046">
        <v>1</v>
      </c>
      <c r="I2046" t="s">
        <v>2380</v>
      </c>
      <c r="J2046" t="s">
        <v>2380</v>
      </c>
      <c r="K2046" t="str">
        <f t="shared" si="61"/>
        <v>Obesity</v>
      </c>
      <c r="L2046" t="str">
        <f t="shared" si="62"/>
        <v>Normal</v>
      </c>
      <c r="M2046" t="s">
        <v>10507</v>
      </c>
    </row>
    <row r="2047" spans="1:13" x14ac:dyDescent="0.25">
      <c r="A2047" t="s">
        <v>321</v>
      </c>
      <c r="B2047">
        <v>30.4</v>
      </c>
      <c r="C2047">
        <v>5.56</v>
      </c>
      <c r="D2047" t="s">
        <v>2382</v>
      </c>
      <c r="E2047" t="s">
        <v>2382</v>
      </c>
      <c r="F2047" t="s">
        <v>2380</v>
      </c>
      <c r="G2047">
        <v>1</v>
      </c>
      <c r="H2047">
        <v>1</v>
      </c>
      <c r="I2047" t="s">
        <v>2380</v>
      </c>
      <c r="J2047" t="s">
        <v>2380</v>
      </c>
      <c r="K2047" t="str">
        <f t="shared" si="61"/>
        <v>Obesity</v>
      </c>
      <c r="L2047" t="str">
        <f t="shared" si="62"/>
        <v>Normal</v>
      </c>
      <c r="M2047" t="s">
        <v>10507</v>
      </c>
    </row>
    <row r="2048" spans="1:13" x14ac:dyDescent="0.25">
      <c r="A2048" t="s">
        <v>320</v>
      </c>
      <c r="B2048">
        <v>23.18</v>
      </c>
      <c r="C2048">
        <v>4.24</v>
      </c>
      <c r="D2048" t="s">
        <v>2380</v>
      </c>
      <c r="E2048" t="s">
        <v>2382</v>
      </c>
      <c r="F2048" t="s">
        <v>2380</v>
      </c>
      <c r="G2048">
        <v>1</v>
      </c>
      <c r="H2048">
        <v>1</v>
      </c>
      <c r="I2048" t="s">
        <v>2380</v>
      </c>
      <c r="J2048" t="s">
        <v>2380</v>
      </c>
      <c r="K2048" t="str">
        <f t="shared" si="61"/>
        <v>Healthy Weight</v>
      </c>
      <c r="L2048" t="str">
        <f t="shared" si="62"/>
        <v>Normal</v>
      </c>
      <c r="M2048" t="s">
        <v>10507</v>
      </c>
    </row>
    <row r="2049" spans="1:13" x14ac:dyDescent="0.25">
      <c r="A2049" t="s">
        <v>319</v>
      </c>
      <c r="B2049">
        <v>39.615000000000002</v>
      </c>
      <c r="C2049">
        <v>6.32</v>
      </c>
      <c r="D2049" t="s">
        <v>2380</v>
      </c>
      <c r="E2049" t="s">
        <v>2380</v>
      </c>
      <c r="F2049" t="s">
        <v>2383</v>
      </c>
      <c r="G2049">
        <v>1</v>
      </c>
      <c r="H2049">
        <v>1</v>
      </c>
      <c r="I2049" t="s">
        <v>2380</v>
      </c>
      <c r="J2049" t="s">
        <v>2380</v>
      </c>
      <c r="K2049" t="str">
        <f t="shared" si="61"/>
        <v>Obesity</v>
      </c>
      <c r="L2049" t="str">
        <f t="shared" si="62"/>
        <v>Prediabetes</v>
      </c>
      <c r="M2049" t="s">
        <v>10508</v>
      </c>
    </row>
    <row r="2050" spans="1:13" x14ac:dyDescent="0.25">
      <c r="A2050" t="s">
        <v>318</v>
      </c>
      <c r="B2050">
        <v>30.59</v>
      </c>
      <c r="C2050">
        <v>6.3</v>
      </c>
      <c r="D2050" t="s">
        <v>2382</v>
      </c>
      <c r="E2050" t="s">
        <v>2380</v>
      </c>
      <c r="F2050" t="s">
        <v>2383</v>
      </c>
      <c r="G2050">
        <v>1</v>
      </c>
      <c r="H2050">
        <v>1</v>
      </c>
      <c r="I2050" t="s">
        <v>2380</v>
      </c>
      <c r="J2050" t="s">
        <v>2380</v>
      </c>
      <c r="K2050" t="str">
        <f t="shared" si="61"/>
        <v>Obesity</v>
      </c>
      <c r="L2050" t="str">
        <f t="shared" si="62"/>
        <v>Prediabetes</v>
      </c>
      <c r="M2050" t="s">
        <v>10508</v>
      </c>
    </row>
    <row r="2051" spans="1:13" x14ac:dyDescent="0.25">
      <c r="A2051" t="s">
        <v>317</v>
      </c>
      <c r="B2051">
        <v>16.72</v>
      </c>
      <c r="C2051">
        <v>4.38</v>
      </c>
      <c r="D2051" t="s">
        <v>2382</v>
      </c>
      <c r="E2051" t="s">
        <v>2380</v>
      </c>
      <c r="F2051" t="s">
        <v>2380</v>
      </c>
      <c r="G2051">
        <v>1</v>
      </c>
      <c r="H2051">
        <v>1</v>
      </c>
      <c r="I2051" t="s">
        <v>2380</v>
      </c>
      <c r="J2051" t="s">
        <v>2380</v>
      </c>
      <c r="K2051" t="str">
        <f t="shared" ref="K2051:K2114" si="63">IF(B2051&lt;18.5, "Underweight", IF(B2051&lt;=24.9, "Healthy Weight", IF(B2051&lt;=29.9, "Overweight", "Obesity")))</f>
        <v>Underweight</v>
      </c>
      <c r="L2051" t="str">
        <f t="shared" ref="L2051:L2114" si="64">IF(C2051 &lt; 5.7, "Normal", IF(C2051 &lt; 6.4, "Prediabetes", "Diabetes"))</f>
        <v>Normal</v>
      </c>
      <c r="M2051" t="s">
        <v>10507</v>
      </c>
    </row>
    <row r="2052" spans="1:13" x14ac:dyDescent="0.25">
      <c r="A2052" t="s">
        <v>316</v>
      </c>
      <c r="B2052">
        <v>26.22</v>
      </c>
      <c r="C2052">
        <v>4.6500000000000004</v>
      </c>
      <c r="D2052" t="s">
        <v>2382</v>
      </c>
      <c r="E2052" t="s">
        <v>2380</v>
      </c>
      <c r="F2052" t="s">
        <v>2383</v>
      </c>
      <c r="G2052">
        <v>1</v>
      </c>
      <c r="H2052">
        <v>1</v>
      </c>
      <c r="I2052" t="s">
        <v>2380</v>
      </c>
      <c r="J2052" t="s">
        <v>2380</v>
      </c>
      <c r="K2052" t="str">
        <f t="shared" si="63"/>
        <v>Overweight</v>
      </c>
      <c r="L2052" t="str">
        <f t="shared" si="64"/>
        <v>Normal</v>
      </c>
      <c r="M2052" t="s">
        <v>10507</v>
      </c>
    </row>
    <row r="2053" spans="1:13" x14ac:dyDescent="0.25">
      <c r="A2053" t="s">
        <v>315</v>
      </c>
      <c r="B2053">
        <v>31.824999999999999</v>
      </c>
      <c r="C2053">
        <v>4.7</v>
      </c>
      <c r="D2053" t="s">
        <v>2380</v>
      </c>
      <c r="E2053" t="s">
        <v>2380</v>
      </c>
      <c r="F2053" t="s">
        <v>2383</v>
      </c>
      <c r="G2053">
        <v>1</v>
      </c>
      <c r="H2053">
        <v>1</v>
      </c>
      <c r="I2053" t="s">
        <v>2380</v>
      </c>
      <c r="J2053" t="s">
        <v>2380</v>
      </c>
      <c r="K2053" t="str">
        <f t="shared" si="63"/>
        <v>Obesity</v>
      </c>
      <c r="L2053" t="str">
        <f t="shared" si="64"/>
        <v>Normal</v>
      </c>
      <c r="M2053" t="s">
        <v>10507</v>
      </c>
    </row>
    <row r="2054" spans="1:13" x14ac:dyDescent="0.25">
      <c r="A2054" t="s">
        <v>314</v>
      </c>
      <c r="B2054">
        <v>25.745000000000001</v>
      </c>
      <c r="C2054">
        <v>4.34</v>
      </c>
      <c r="D2054" t="s">
        <v>2380</v>
      </c>
      <c r="E2054" t="s">
        <v>2380</v>
      </c>
      <c r="F2054" t="s">
        <v>2383</v>
      </c>
      <c r="G2054">
        <v>1</v>
      </c>
      <c r="H2054">
        <v>1</v>
      </c>
      <c r="I2054" t="s">
        <v>2380</v>
      </c>
      <c r="J2054" t="s">
        <v>2380</v>
      </c>
      <c r="K2054" t="str">
        <f t="shared" si="63"/>
        <v>Overweight</v>
      </c>
      <c r="L2054" t="str">
        <f t="shared" si="64"/>
        <v>Normal</v>
      </c>
      <c r="M2054" t="s">
        <v>10507</v>
      </c>
    </row>
    <row r="2055" spans="1:13" x14ac:dyDescent="0.25">
      <c r="A2055" t="s">
        <v>313</v>
      </c>
      <c r="B2055">
        <v>24.605</v>
      </c>
      <c r="C2055">
        <v>5.62</v>
      </c>
      <c r="D2055" t="s">
        <v>2380</v>
      </c>
      <c r="E2055" t="s">
        <v>2380</v>
      </c>
      <c r="F2055" t="s">
        <v>2383</v>
      </c>
      <c r="G2055">
        <v>1</v>
      </c>
      <c r="H2055">
        <v>1</v>
      </c>
      <c r="I2055" t="s">
        <v>2380</v>
      </c>
      <c r="J2055" t="s">
        <v>2380</v>
      </c>
      <c r="K2055" t="str">
        <f t="shared" si="63"/>
        <v>Healthy Weight</v>
      </c>
      <c r="L2055" t="str">
        <f t="shared" si="64"/>
        <v>Normal</v>
      </c>
      <c r="M2055" t="s">
        <v>10507</v>
      </c>
    </row>
    <row r="2056" spans="1:13" x14ac:dyDescent="0.25">
      <c r="A2056" t="s">
        <v>312</v>
      </c>
      <c r="B2056">
        <v>24.51</v>
      </c>
      <c r="C2056">
        <v>4.24</v>
      </c>
      <c r="D2056" t="s">
        <v>2380</v>
      </c>
      <c r="E2056" t="s">
        <v>2380</v>
      </c>
      <c r="F2056" t="s">
        <v>2383</v>
      </c>
      <c r="G2056">
        <v>1</v>
      </c>
      <c r="H2056">
        <v>1</v>
      </c>
      <c r="I2056" t="s">
        <v>2380</v>
      </c>
      <c r="J2056" t="s">
        <v>2380</v>
      </c>
      <c r="K2056" t="str">
        <f t="shared" si="63"/>
        <v>Healthy Weight</v>
      </c>
      <c r="L2056" t="str">
        <f t="shared" si="64"/>
        <v>Normal</v>
      </c>
      <c r="M2056" t="s">
        <v>10507</v>
      </c>
    </row>
    <row r="2057" spans="1:13" x14ac:dyDescent="0.25">
      <c r="A2057" t="s">
        <v>311</v>
      </c>
      <c r="B2057">
        <v>31.065000000000001</v>
      </c>
      <c r="C2057">
        <v>4.57</v>
      </c>
      <c r="D2057" t="s">
        <v>2382</v>
      </c>
      <c r="E2057" t="s">
        <v>2380</v>
      </c>
      <c r="F2057" t="s">
        <v>2380</v>
      </c>
      <c r="G2057" t="s">
        <v>2381</v>
      </c>
      <c r="H2057">
        <v>0</v>
      </c>
      <c r="I2057" t="s">
        <v>2380</v>
      </c>
      <c r="J2057" t="s">
        <v>2380</v>
      </c>
      <c r="K2057" t="str">
        <f t="shared" si="63"/>
        <v>Obesity</v>
      </c>
      <c r="L2057" t="str">
        <f t="shared" si="64"/>
        <v>Normal</v>
      </c>
      <c r="M2057" t="s">
        <v>10507</v>
      </c>
    </row>
    <row r="2058" spans="1:13" x14ac:dyDescent="0.25">
      <c r="A2058" t="s">
        <v>310</v>
      </c>
      <c r="B2058">
        <v>28.12</v>
      </c>
      <c r="C2058">
        <v>5.05</v>
      </c>
      <c r="D2058" t="s">
        <v>2380</v>
      </c>
      <c r="E2058" t="s">
        <v>2380</v>
      </c>
      <c r="F2058" t="s">
        <v>2380</v>
      </c>
      <c r="G2058" t="s">
        <v>2381</v>
      </c>
      <c r="H2058">
        <v>0</v>
      </c>
      <c r="I2058" t="s">
        <v>2380</v>
      </c>
      <c r="J2058" t="s">
        <v>2380</v>
      </c>
      <c r="K2058" t="str">
        <f t="shared" si="63"/>
        <v>Overweight</v>
      </c>
      <c r="L2058" t="str">
        <f t="shared" si="64"/>
        <v>Normal</v>
      </c>
      <c r="M2058" t="s">
        <v>10507</v>
      </c>
    </row>
    <row r="2059" spans="1:13" x14ac:dyDescent="0.25">
      <c r="A2059" t="s">
        <v>309</v>
      </c>
      <c r="B2059">
        <v>38.06</v>
      </c>
      <c r="C2059">
        <v>6.16</v>
      </c>
      <c r="D2059" t="s">
        <v>2380</v>
      </c>
      <c r="E2059" t="s">
        <v>2380</v>
      </c>
      <c r="F2059" t="s">
        <v>2380</v>
      </c>
      <c r="G2059" t="s">
        <v>2381</v>
      </c>
      <c r="H2059">
        <v>0</v>
      </c>
      <c r="I2059" t="s">
        <v>2380</v>
      </c>
      <c r="J2059" t="s">
        <v>2380</v>
      </c>
      <c r="K2059" t="str">
        <f t="shared" si="63"/>
        <v>Obesity</v>
      </c>
      <c r="L2059" t="str">
        <f t="shared" si="64"/>
        <v>Prediabetes</v>
      </c>
      <c r="M2059" t="s">
        <v>10508</v>
      </c>
    </row>
    <row r="2060" spans="1:13" x14ac:dyDescent="0.25">
      <c r="A2060" t="s">
        <v>308</v>
      </c>
      <c r="B2060">
        <v>24.96</v>
      </c>
      <c r="C2060">
        <v>4.57</v>
      </c>
      <c r="D2060" t="s">
        <v>2380</v>
      </c>
      <c r="E2060" t="s">
        <v>2380</v>
      </c>
      <c r="F2060" t="s">
        <v>2380</v>
      </c>
      <c r="G2060" t="s">
        <v>2381</v>
      </c>
      <c r="H2060">
        <v>0</v>
      </c>
      <c r="I2060" t="s">
        <v>2380</v>
      </c>
      <c r="J2060" t="s">
        <v>2380</v>
      </c>
      <c r="K2060" t="str">
        <f t="shared" si="63"/>
        <v>Overweight</v>
      </c>
      <c r="L2060" t="str">
        <f t="shared" si="64"/>
        <v>Normal</v>
      </c>
      <c r="M2060" t="s">
        <v>10507</v>
      </c>
    </row>
    <row r="2061" spans="1:13" x14ac:dyDescent="0.25">
      <c r="A2061" t="s">
        <v>307</v>
      </c>
      <c r="B2061">
        <v>17.670000000000002</v>
      </c>
      <c r="C2061">
        <v>5.53</v>
      </c>
      <c r="D2061" t="s">
        <v>2382</v>
      </c>
      <c r="E2061" t="s">
        <v>2380</v>
      </c>
      <c r="F2061" t="s">
        <v>2380</v>
      </c>
      <c r="G2061" t="s">
        <v>2381</v>
      </c>
      <c r="H2061">
        <v>0</v>
      </c>
      <c r="I2061" t="s">
        <v>2380</v>
      </c>
      <c r="J2061" t="s">
        <v>2380</v>
      </c>
      <c r="K2061" t="str">
        <f t="shared" si="63"/>
        <v>Underweight</v>
      </c>
      <c r="L2061" t="str">
        <f t="shared" si="64"/>
        <v>Normal</v>
      </c>
      <c r="M2061" t="s">
        <v>10507</v>
      </c>
    </row>
    <row r="2062" spans="1:13" x14ac:dyDescent="0.25">
      <c r="A2062" t="s">
        <v>306</v>
      </c>
      <c r="B2062">
        <v>31.35</v>
      </c>
      <c r="C2062">
        <v>5.84</v>
      </c>
      <c r="D2062" t="s">
        <v>2380</v>
      </c>
      <c r="E2062" t="s">
        <v>2382</v>
      </c>
      <c r="F2062" t="s">
        <v>2380</v>
      </c>
      <c r="G2062">
        <v>1</v>
      </c>
      <c r="H2062">
        <v>1</v>
      </c>
      <c r="I2062" t="s">
        <v>2380</v>
      </c>
      <c r="J2062" t="s">
        <v>2380</v>
      </c>
      <c r="K2062" t="str">
        <f t="shared" si="63"/>
        <v>Obesity</v>
      </c>
      <c r="L2062" t="str">
        <f t="shared" si="64"/>
        <v>Prediabetes</v>
      </c>
      <c r="M2062" t="s">
        <v>10508</v>
      </c>
    </row>
    <row r="2063" spans="1:13" x14ac:dyDescent="0.25">
      <c r="A2063" t="s">
        <v>305</v>
      </c>
      <c r="B2063">
        <v>28.31</v>
      </c>
      <c r="C2063">
        <v>6.41</v>
      </c>
      <c r="D2063" t="s">
        <v>2380</v>
      </c>
      <c r="E2063" t="s">
        <v>2382</v>
      </c>
      <c r="F2063" t="s">
        <v>2380</v>
      </c>
      <c r="G2063">
        <v>1</v>
      </c>
      <c r="H2063">
        <v>1</v>
      </c>
      <c r="I2063" t="s">
        <v>2380</v>
      </c>
      <c r="J2063" t="s">
        <v>2380</v>
      </c>
      <c r="K2063" t="str">
        <f t="shared" si="63"/>
        <v>Overweight</v>
      </c>
      <c r="L2063" t="str">
        <f t="shared" si="64"/>
        <v>Diabetes</v>
      </c>
      <c r="M2063" t="s">
        <v>10506</v>
      </c>
    </row>
    <row r="2064" spans="1:13" x14ac:dyDescent="0.25">
      <c r="A2064" t="s">
        <v>304</v>
      </c>
      <c r="B2064">
        <v>30.3</v>
      </c>
      <c r="C2064">
        <v>4.7300000000000004</v>
      </c>
      <c r="D2064" t="s">
        <v>2382</v>
      </c>
      <c r="E2064" t="s">
        <v>2380</v>
      </c>
      <c r="F2064" t="s">
        <v>2383</v>
      </c>
      <c r="G2064">
        <v>1</v>
      </c>
      <c r="H2064">
        <v>1</v>
      </c>
      <c r="I2064" t="s">
        <v>2380</v>
      </c>
      <c r="J2064" t="s">
        <v>2380</v>
      </c>
      <c r="K2064" t="str">
        <f t="shared" si="63"/>
        <v>Obesity</v>
      </c>
      <c r="L2064" t="str">
        <f t="shared" si="64"/>
        <v>Normal</v>
      </c>
      <c r="M2064" t="s">
        <v>10507</v>
      </c>
    </row>
    <row r="2065" spans="1:13" x14ac:dyDescent="0.25">
      <c r="A2065" t="s">
        <v>303</v>
      </c>
      <c r="B2065">
        <v>26.4</v>
      </c>
      <c r="C2065">
        <v>6.22</v>
      </c>
      <c r="D2065" t="s">
        <v>2382</v>
      </c>
      <c r="E2065" t="s">
        <v>2380</v>
      </c>
      <c r="F2065" t="s">
        <v>2380</v>
      </c>
      <c r="G2065" t="s">
        <v>2381</v>
      </c>
      <c r="H2065">
        <v>0</v>
      </c>
      <c r="I2065" t="s">
        <v>2380</v>
      </c>
      <c r="J2065" t="s">
        <v>2380</v>
      </c>
      <c r="K2065" t="str">
        <f t="shared" si="63"/>
        <v>Overweight</v>
      </c>
      <c r="L2065" t="str">
        <f t="shared" si="64"/>
        <v>Prediabetes</v>
      </c>
      <c r="M2065" t="s">
        <v>10508</v>
      </c>
    </row>
    <row r="2066" spans="1:13" x14ac:dyDescent="0.25">
      <c r="A2066" t="s">
        <v>302</v>
      </c>
      <c r="B2066">
        <v>22.135000000000002</v>
      </c>
      <c r="C2066">
        <v>4.46</v>
      </c>
      <c r="D2066" t="s">
        <v>2382</v>
      </c>
      <c r="E2066" t="s">
        <v>2380</v>
      </c>
      <c r="F2066" t="s">
        <v>2380</v>
      </c>
      <c r="G2066" t="s">
        <v>2381</v>
      </c>
      <c r="H2066">
        <v>0</v>
      </c>
      <c r="I2066" t="s">
        <v>2380</v>
      </c>
      <c r="J2066" t="s">
        <v>2380</v>
      </c>
      <c r="K2066" t="str">
        <f t="shared" si="63"/>
        <v>Healthy Weight</v>
      </c>
      <c r="L2066" t="str">
        <f t="shared" si="64"/>
        <v>Normal</v>
      </c>
      <c r="M2066" t="s">
        <v>10507</v>
      </c>
    </row>
    <row r="2067" spans="1:13" x14ac:dyDescent="0.25">
      <c r="A2067" t="s">
        <v>301</v>
      </c>
      <c r="B2067">
        <v>17.399999999999999</v>
      </c>
      <c r="C2067">
        <v>4.5</v>
      </c>
      <c r="D2067" t="s">
        <v>2382</v>
      </c>
      <c r="E2067" t="s">
        <v>2380</v>
      </c>
      <c r="F2067" t="s">
        <v>2380</v>
      </c>
      <c r="G2067" t="s">
        <v>2381</v>
      </c>
      <c r="H2067">
        <v>0</v>
      </c>
      <c r="I2067" t="s">
        <v>2380</v>
      </c>
      <c r="J2067" t="s">
        <v>2380</v>
      </c>
      <c r="K2067" t="str">
        <f t="shared" si="63"/>
        <v>Underweight</v>
      </c>
      <c r="L2067" t="str">
        <f t="shared" si="64"/>
        <v>Normal</v>
      </c>
      <c r="M2067" t="s">
        <v>10507</v>
      </c>
    </row>
    <row r="2068" spans="1:13" x14ac:dyDescent="0.25">
      <c r="A2068" t="s">
        <v>299</v>
      </c>
      <c r="B2068">
        <v>28.06</v>
      </c>
      <c r="C2068">
        <v>8.93</v>
      </c>
      <c r="D2068" t="s">
        <v>2380</v>
      </c>
      <c r="E2068" t="s">
        <v>2380</v>
      </c>
      <c r="F2068" t="s">
        <v>2380</v>
      </c>
      <c r="G2068" t="s">
        <v>2381</v>
      </c>
      <c r="H2068">
        <v>0</v>
      </c>
      <c r="I2068" t="s">
        <v>2380</v>
      </c>
      <c r="J2068" t="s">
        <v>2380</v>
      </c>
      <c r="K2068" t="str">
        <f t="shared" si="63"/>
        <v>Overweight</v>
      </c>
      <c r="L2068" t="str">
        <f t="shared" si="64"/>
        <v>Diabetes</v>
      </c>
      <c r="M2068" t="s">
        <v>10506</v>
      </c>
    </row>
    <row r="2069" spans="1:13" x14ac:dyDescent="0.25">
      <c r="A2069" t="s">
        <v>298</v>
      </c>
      <c r="B2069">
        <v>31.13</v>
      </c>
      <c r="C2069">
        <v>11.02</v>
      </c>
      <c r="D2069" t="s">
        <v>2380</v>
      </c>
      <c r="E2069" t="s">
        <v>2380</v>
      </c>
      <c r="F2069" t="s">
        <v>2380</v>
      </c>
      <c r="G2069" t="s">
        <v>2381</v>
      </c>
      <c r="H2069">
        <v>0</v>
      </c>
      <c r="I2069" t="s">
        <v>2380</v>
      </c>
      <c r="J2069" t="s">
        <v>2380</v>
      </c>
      <c r="K2069" t="str">
        <f t="shared" si="63"/>
        <v>Obesity</v>
      </c>
      <c r="L2069" t="str">
        <f t="shared" si="64"/>
        <v>Diabetes</v>
      </c>
      <c r="M2069" t="s">
        <v>10506</v>
      </c>
    </row>
    <row r="2070" spans="1:13" x14ac:dyDescent="0.25">
      <c r="A2070" t="s">
        <v>297</v>
      </c>
      <c r="B2070">
        <v>18.46</v>
      </c>
      <c r="C2070">
        <v>5.25</v>
      </c>
      <c r="D2070" t="s">
        <v>2380</v>
      </c>
      <c r="E2070" t="s">
        <v>2380</v>
      </c>
      <c r="F2070" t="s">
        <v>2380</v>
      </c>
      <c r="G2070" t="s">
        <v>2381</v>
      </c>
      <c r="H2070">
        <v>0</v>
      </c>
      <c r="I2070" t="s">
        <v>2380</v>
      </c>
      <c r="J2070" t="s">
        <v>2380</v>
      </c>
      <c r="K2070" t="str">
        <f t="shared" si="63"/>
        <v>Underweight</v>
      </c>
      <c r="L2070" t="str">
        <f t="shared" si="64"/>
        <v>Normal</v>
      </c>
      <c r="M2070" t="s">
        <v>10507</v>
      </c>
    </row>
    <row r="2071" spans="1:13" x14ac:dyDescent="0.25">
      <c r="A2071" t="s">
        <v>296</v>
      </c>
      <c r="B2071">
        <v>17.3</v>
      </c>
      <c r="C2071">
        <v>4.75</v>
      </c>
      <c r="D2071" t="s">
        <v>2380</v>
      </c>
      <c r="E2071" t="s">
        <v>2380</v>
      </c>
      <c r="F2071" t="s">
        <v>2380</v>
      </c>
      <c r="G2071" t="s">
        <v>2381</v>
      </c>
      <c r="H2071">
        <v>0</v>
      </c>
      <c r="I2071" t="s">
        <v>2380</v>
      </c>
      <c r="J2071" t="s">
        <v>2380</v>
      </c>
      <c r="K2071" t="str">
        <f t="shared" si="63"/>
        <v>Underweight</v>
      </c>
      <c r="L2071" t="str">
        <f t="shared" si="64"/>
        <v>Normal</v>
      </c>
      <c r="M2071" t="s">
        <v>10507</v>
      </c>
    </row>
    <row r="2072" spans="1:13" x14ac:dyDescent="0.25">
      <c r="A2072" t="s">
        <v>295</v>
      </c>
      <c r="B2072">
        <v>35.625</v>
      </c>
      <c r="C2072">
        <v>4.68</v>
      </c>
      <c r="D2072" t="s">
        <v>2382</v>
      </c>
      <c r="E2072" t="s">
        <v>2380</v>
      </c>
      <c r="F2072" t="s">
        <v>2383</v>
      </c>
      <c r="G2072">
        <v>1</v>
      </c>
      <c r="H2072">
        <v>1</v>
      </c>
      <c r="I2072" t="s">
        <v>2380</v>
      </c>
      <c r="J2072" t="s">
        <v>2380</v>
      </c>
      <c r="K2072" t="str">
        <f t="shared" si="63"/>
        <v>Obesity</v>
      </c>
      <c r="L2072" t="str">
        <f t="shared" si="64"/>
        <v>Normal</v>
      </c>
      <c r="M2072" t="s">
        <v>10507</v>
      </c>
    </row>
    <row r="2073" spans="1:13" x14ac:dyDescent="0.25">
      <c r="A2073" t="s">
        <v>294</v>
      </c>
      <c r="B2073">
        <v>20.234999999999999</v>
      </c>
      <c r="C2073">
        <v>6.17</v>
      </c>
      <c r="D2073" t="s">
        <v>2382</v>
      </c>
      <c r="E2073" t="s">
        <v>2382</v>
      </c>
      <c r="F2073" t="s">
        <v>2380</v>
      </c>
      <c r="G2073">
        <v>2</v>
      </c>
      <c r="H2073">
        <v>2</v>
      </c>
      <c r="I2073" t="s">
        <v>2380</v>
      </c>
      <c r="J2073" t="s">
        <v>2380</v>
      </c>
      <c r="K2073" t="str">
        <f t="shared" si="63"/>
        <v>Healthy Weight</v>
      </c>
      <c r="L2073" t="str">
        <f t="shared" si="64"/>
        <v>Prediabetes</v>
      </c>
      <c r="M2073" t="s">
        <v>10508</v>
      </c>
    </row>
    <row r="2074" spans="1:13" x14ac:dyDescent="0.25">
      <c r="A2074" t="s">
        <v>293</v>
      </c>
      <c r="B2074">
        <v>27.55</v>
      </c>
      <c r="C2074">
        <v>4.5599999999999996</v>
      </c>
      <c r="D2074" t="s">
        <v>2382</v>
      </c>
      <c r="E2074" t="s">
        <v>2380</v>
      </c>
      <c r="F2074" t="s">
        <v>2383</v>
      </c>
      <c r="G2074">
        <v>1</v>
      </c>
      <c r="H2074">
        <v>1</v>
      </c>
      <c r="I2074" t="s">
        <v>2380</v>
      </c>
      <c r="J2074" t="s">
        <v>2380</v>
      </c>
      <c r="K2074" t="str">
        <f t="shared" si="63"/>
        <v>Overweight</v>
      </c>
      <c r="L2074" t="str">
        <f t="shared" si="64"/>
        <v>Normal</v>
      </c>
      <c r="M2074" t="s">
        <v>10507</v>
      </c>
    </row>
    <row r="2075" spans="1:13" x14ac:dyDescent="0.25">
      <c r="A2075" t="s">
        <v>292</v>
      </c>
      <c r="B2075">
        <v>17.97</v>
      </c>
      <c r="C2075">
        <v>6.3</v>
      </c>
      <c r="D2075" t="s">
        <v>2380</v>
      </c>
      <c r="E2075" t="s">
        <v>2380</v>
      </c>
      <c r="F2075" t="s">
        <v>2380</v>
      </c>
      <c r="G2075" t="s">
        <v>2381</v>
      </c>
      <c r="H2075">
        <v>0</v>
      </c>
      <c r="I2075" t="s">
        <v>2380</v>
      </c>
      <c r="J2075" t="s">
        <v>2380</v>
      </c>
      <c r="K2075" t="str">
        <f t="shared" si="63"/>
        <v>Underweight</v>
      </c>
      <c r="L2075" t="str">
        <f t="shared" si="64"/>
        <v>Prediabetes</v>
      </c>
      <c r="M2075" t="s">
        <v>10508</v>
      </c>
    </row>
    <row r="2076" spans="1:13" x14ac:dyDescent="0.25">
      <c r="A2076" t="s">
        <v>291</v>
      </c>
      <c r="B2076">
        <v>29.98</v>
      </c>
      <c r="C2076">
        <v>6.03</v>
      </c>
      <c r="D2076" t="s">
        <v>2380</v>
      </c>
      <c r="E2076" t="s">
        <v>2382</v>
      </c>
      <c r="F2076" t="s">
        <v>2380</v>
      </c>
      <c r="G2076">
        <v>1</v>
      </c>
      <c r="H2076">
        <v>1</v>
      </c>
      <c r="I2076" t="s">
        <v>2380</v>
      </c>
      <c r="J2076" t="s">
        <v>2380</v>
      </c>
      <c r="K2076" t="str">
        <f t="shared" si="63"/>
        <v>Obesity</v>
      </c>
      <c r="L2076" t="str">
        <f t="shared" si="64"/>
        <v>Prediabetes</v>
      </c>
      <c r="M2076" t="s">
        <v>10508</v>
      </c>
    </row>
    <row r="2077" spans="1:13" x14ac:dyDescent="0.25">
      <c r="A2077" t="s">
        <v>290</v>
      </c>
      <c r="B2077">
        <v>33.659999999999997</v>
      </c>
      <c r="C2077">
        <v>4.2</v>
      </c>
      <c r="D2077" t="s">
        <v>2382</v>
      </c>
      <c r="E2077" t="s">
        <v>2380</v>
      </c>
      <c r="F2077" t="s">
        <v>2380</v>
      </c>
      <c r="G2077">
        <v>1</v>
      </c>
      <c r="H2077">
        <v>1</v>
      </c>
      <c r="I2077" t="s">
        <v>2380</v>
      </c>
      <c r="J2077" t="s">
        <v>2380</v>
      </c>
      <c r="K2077" t="str">
        <f t="shared" si="63"/>
        <v>Obesity</v>
      </c>
      <c r="L2077" t="str">
        <f t="shared" si="64"/>
        <v>Normal</v>
      </c>
      <c r="M2077" t="s">
        <v>10507</v>
      </c>
    </row>
    <row r="2078" spans="1:13" x14ac:dyDescent="0.25">
      <c r="A2078" t="s">
        <v>289</v>
      </c>
      <c r="B2078">
        <v>32.67</v>
      </c>
      <c r="C2078">
        <v>5.61</v>
      </c>
      <c r="D2078" t="s">
        <v>2382</v>
      </c>
      <c r="E2078" t="s">
        <v>2380</v>
      </c>
      <c r="F2078" t="s">
        <v>2380</v>
      </c>
      <c r="G2078">
        <v>1</v>
      </c>
      <c r="H2078">
        <v>1</v>
      </c>
      <c r="I2078" t="s">
        <v>2380</v>
      </c>
      <c r="J2078" t="s">
        <v>2380</v>
      </c>
      <c r="K2078" t="str">
        <f t="shared" si="63"/>
        <v>Obesity</v>
      </c>
      <c r="L2078" t="str">
        <f t="shared" si="64"/>
        <v>Normal</v>
      </c>
      <c r="M2078" t="s">
        <v>10507</v>
      </c>
    </row>
    <row r="2079" spans="1:13" x14ac:dyDescent="0.25">
      <c r="A2079" t="s">
        <v>288</v>
      </c>
      <c r="B2079">
        <v>30.5</v>
      </c>
      <c r="C2079">
        <v>5.88</v>
      </c>
      <c r="D2079" t="s">
        <v>2382</v>
      </c>
      <c r="E2079" t="s">
        <v>2380</v>
      </c>
      <c r="F2079" t="s">
        <v>2380</v>
      </c>
      <c r="G2079">
        <v>1</v>
      </c>
      <c r="H2079">
        <v>1</v>
      </c>
      <c r="I2079" t="s">
        <v>2380</v>
      </c>
      <c r="J2079" t="s">
        <v>2380</v>
      </c>
      <c r="K2079" t="str">
        <f t="shared" si="63"/>
        <v>Obesity</v>
      </c>
      <c r="L2079" t="str">
        <f t="shared" si="64"/>
        <v>Prediabetes</v>
      </c>
      <c r="M2079" t="s">
        <v>10508</v>
      </c>
    </row>
    <row r="2080" spans="1:13" x14ac:dyDescent="0.25">
      <c r="A2080" t="s">
        <v>287</v>
      </c>
      <c r="B2080">
        <v>23.1</v>
      </c>
      <c r="C2080">
        <v>5.92</v>
      </c>
      <c r="D2080" t="s">
        <v>2382</v>
      </c>
      <c r="E2080" t="s">
        <v>2380</v>
      </c>
      <c r="F2080" t="s">
        <v>2380</v>
      </c>
      <c r="G2080">
        <v>1</v>
      </c>
      <c r="H2080">
        <v>1</v>
      </c>
      <c r="I2080" t="s">
        <v>2380</v>
      </c>
      <c r="J2080" t="s">
        <v>2380</v>
      </c>
      <c r="K2080" t="str">
        <f t="shared" si="63"/>
        <v>Healthy Weight</v>
      </c>
      <c r="L2080" t="str">
        <f t="shared" si="64"/>
        <v>Prediabetes</v>
      </c>
      <c r="M2080" t="s">
        <v>10508</v>
      </c>
    </row>
    <row r="2081" spans="1:13" x14ac:dyDescent="0.25">
      <c r="A2081" t="s">
        <v>286</v>
      </c>
      <c r="B2081">
        <v>39.49</v>
      </c>
      <c r="C2081">
        <v>4.8099999999999996</v>
      </c>
      <c r="D2081" t="s">
        <v>2380</v>
      </c>
      <c r="E2081" t="s">
        <v>2380</v>
      </c>
      <c r="F2081" t="s">
        <v>2380</v>
      </c>
      <c r="G2081">
        <v>1</v>
      </c>
      <c r="H2081">
        <v>1</v>
      </c>
      <c r="I2081" t="s">
        <v>2380</v>
      </c>
      <c r="J2081" t="s">
        <v>2380</v>
      </c>
      <c r="K2081" t="str">
        <f t="shared" si="63"/>
        <v>Obesity</v>
      </c>
      <c r="L2081" t="str">
        <f t="shared" si="64"/>
        <v>Normal</v>
      </c>
      <c r="M2081" t="s">
        <v>10507</v>
      </c>
    </row>
    <row r="2082" spans="1:13" x14ac:dyDescent="0.25">
      <c r="A2082" t="s">
        <v>285</v>
      </c>
      <c r="B2082">
        <v>33.99</v>
      </c>
      <c r="C2082">
        <v>4.55</v>
      </c>
      <c r="D2082" t="s">
        <v>2380</v>
      </c>
      <c r="E2082" t="s">
        <v>2380</v>
      </c>
      <c r="F2082" t="s">
        <v>2380</v>
      </c>
      <c r="G2082">
        <v>1</v>
      </c>
      <c r="H2082">
        <v>1</v>
      </c>
      <c r="I2082" t="s">
        <v>2380</v>
      </c>
      <c r="J2082" t="s">
        <v>2380</v>
      </c>
      <c r="K2082" t="str">
        <f t="shared" si="63"/>
        <v>Obesity</v>
      </c>
      <c r="L2082" t="str">
        <f t="shared" si="64"/>
        <v>Normal</v>
      </c>
      <c r="M2082" t="s">
        <v>10507</v>
      </c>
    </row>
    <row r="2083" spans="1:13" x14ac:dyDescent="0.25">
      <c r="A2083" t="s">
        <v>284</v>
      </c>
      <c r="B2083">
        <v>27.72</v>
      </c>
      <c r="C2083">
        <v>6.43</v>
      </c>
      <c r="D2083" t="s">
        <v>2380</v>
      </c>
      <c r="E2083" t="s">
        <v>2380</v>
      </c>
      <c r="F2083" t="s">
        <v>2380</v>
      </c>
      <c r="G2083">
        <v>1</v>
      </c>
      <c r="H2083">
        <v>1</v>
      </c>
      <c r="I2083" t="s">
        <v>2380</v>
      </c>
      <c r="J2083" t="s">
        <v>2380</v>
      </c>
      <c r="K2083" t="str">
        <f t="shared" si="63"/>
        <v>Overweight</v>
      </c>
      <c r="L2083" t="str">
        <f t="shared" si="64"/>
        <v>Diabetes</v>
      </c>
      <c r="M2083" t="s">
        <v>10506</v>
      </c>
    </row>
    <row r="2084" spans="1:13" x14ac:dyDescent="0.25">
      <c r="A2084" t="s">
        <v>283</v>
      </c>
      <c r="B2084">
        <v>30.59</v>
      </c>
      <c r="C2084">
        <v>11.62</v>
      </c>
      <c r="D2084" t="s">
        <v>2380</v>
      </c>
      <c r="E2084" t="s">
        <v>2380</v>
      </c>
      <c r="F2084" t="s">
        <v>2380</v>
      </c>
      <c r="G2084" t="s">
        <v>2381</v>
      </c>
      <c r="H2084">
        <v>0</v>
      </c>
      <c r="I2084" t="s">
        <v>2380</v>
      </c>
      <c r="J2084" t="s">
        <v>2380</v>
      </c>
      <c r="K2084" t="str">
        <f t="shared" si="63"/>
        <v>Obesity</v>
      </c>
      <c r="L2084" t="str">
        <f t="shared" si="64"/>
        <v>Diabetes</v>
      </c>
      <c r="M2084" t="s">
        <v>10506</v>
      </c>
    </row>
    <row r="2085" spans="1:13" x14ac:dyDescent="0.25">
      <c r="A2085" t="s">
        <v>282</v>
      </c>
      <c r="B2085">
        <v>22.6</v>
      </c>
      <c r="C2085">
        <v>6.04</v>
      </c>
      <c r="D2085" t="s">
        <v>2380</v>
      </c>
      <c r="E2085" t="s">
        <v>2380</v>
      </c>
      <c r="F2085" t="s">
        <v>2380</v>
      </c>
      <c r="G2085">
        <v>1</v>
      </c>
      <c r="H2085">
        <v>1</v>
      </c>
      <c r="I2085" t="s">
        <v>2380</v>
      </c>
      <c r="J2085" t="s">
        <v>2380</v>
      </c>
      <c r="K2085" t="str">
        <f t="shared" si="63"/>
        <v>Healthy Weight</v>
      </c>
      <c r="L2085" t="str">
        <f t="shared" si="64"/>
        <v>Prediabetes</v>
      </c>
      <c r="M2085" t="s">
        <v>10508</v>
      </c>
    </row>
    <row r="2086" spans="1:13" x14ac:dyDescent="0.25">
      <c r="A2086" t="s">
        <v>281</v>
      </c>
      <c r="B2086">
        <v>28.785</v>
      </c>
      <c r="C2086">
        <v>8.82</v>
      </c>
      <c r="D2086" t="s">
        <v>2380</v>
      </c>
      <c r="E2086" t="s">
        <v>2380</v>
      </c>
      <c r="F2086" t="s">
        <v>2380</v>
      </c>
      <c r="G2086" t="s">
        <v>2381</v>
      </c>
      <c r="H2086">
        <v>0</v>
      </c>
      <c r="I2086" t="s">
        <v>2380</v>
      </c>
      <c r="J2086" t="s">
        <v>2380</v>
      </c>
      <c r="K2086" t="str">
        <f t="shared" si="63"/>
        <v>Overweight</v>
      </c>
      <c r="L2086" t="str">
        <f t="shared" si="64"/>
        <v>Diabetes</v>
      </c>
      <c r="M2086" t="s">
        <v>10506</v>
      </c>
    </row>
    <row r="2087" spans="1:13" x14ac:dyDescent="0.25">
      <c r="A2087" t="s">
        <v>280</v>
      </c>
      <c r="B2087">
        <v>50.38</v>
      </c>
      <c r="C2087">
        <v>5.8</v>
      </c>
      <c r="D2087" t="s">
        <v>2380</v>
      </c>
      <c r="E2087" t="s">
        <v>2380</v>
      </c>
      <c r="F2087" t="s">
        <v>2380</v>
      </c>
      <c r="G2087" t="s">
        <v>2381</v>
      </c>
      <c r="H2087">
        <v>0</v>
      </c>
      <c r="I2087" t="s">
        <v>2380</v>
      </c>
      <c r="J2087" t="s">
        <v>2380</v>
      </c>
      <c r="K2087" t="str">
        <f t="shared" si="63"/>
        <v>Obesity</v>
      </c>
      <c r="L2087" t="str">
        <f t="shared" si="64"/>
        <v>Prediabetes</v>
      </c>
      <c r="M2087" t="s">
        <v>10508</v>
      </c>
    </row>
    <row r="2088" spans="1:13" x14ac:dyDescent="0.25">
      <c r="A2088" t="s">
        <v>279</v>
      </c>
      <c r="B2088">
        <v>35.200000000000003</v>
      </c>
      <c r="C2088">
        <v>4.28</v>
      </c>
      <c r="D2088" t="s">
        <v>2380</v>
      </c>
      <c r="E2088" t="s">
        <v>2380</v>
      </c>
      <c r="F2088" t="s">
        <v>2380</v>
      </c>
      <c r="G2088" t="s">
        <v>2381</v>
      </c>
      <c r="H2088">
        <v>0</v>
      </c>
      <c r="I2088" t="s">
        <v>2380</v>
      </c>
      <c r="J2088" t="s">
        <v>2380</v>
      </c>
      <c r="K2088" t="str">
        <f t="shared" si="63"/>
        <v>Obesity</v>
      </c>
      <c r="L2088" t="str">
        <f t="shared" si="64"/>
        <v>Normal</v>
      </c>
      <c r="M2088" t="s">
        <v>10507</v>
      </c>
    </row>
    <row r="2089" spans="1:13" x14ac:dyDescent="0.25">
      <c r="A2089" t="s">
        <v>278</v>
      </c>
      <c r="B2089">
        <v>35.72</v>
      </c>
      <c r="C2089">
        <v>5.5</v>
      </c>
      <c r="D2089" t="s">
        <v>2382</v>
      </c>
      <c r="E2089" t="s">
        <v>2380</v>
      </c>
      <c r="F2089" t="s">
        <v>2380</v>
      </c>
      <c r="G2089" t="s">
        <v>2381</v>
      </c>
      <c r="H2089">
        <v>0</v>
      </c>
      <c r="I2089" t="s">
        <v>2380</v>
      </c>
      <c r="J2089" t="s">
        <v>2380</v>
      </c>
      <c r="K2089" t="str">
        <f t="shared" si="63"/>
        <v>Obesity</v>
      </c>
      <c r="L2089" t="str">
        <f t="shared" si="64"/>
        <v>Normal</v>
      </c>
      <c r="M2089" t="s">
        <v>10507</v>
      </c>
    </row>
    <row r="2090" spans="1:13" x14ac:dyDescent="0.25">
      <c r="A2090" t="s">
        <v>277</v>
      </c>
      <c r="B2090">
        <v>24.51</v>
      </c>
      <c r="C2090">
        <v>4.6900000000000004</v>
      </c>
      <c r="D2090" t="s">
        <v>2380</v>
      </c>
      <c r="E2090" t="s">
        <v>2380</v>
      </c>
      <c r="F2090" t="s">
        <v>2380</v>
      </c>
      <c r="G2090" t="s">
        <v>2381</v>
      </c>
      <c r="H2090">
        <v>0</v>
      </c>
      <c r="I2090" t="s">
        <v>2380</v>
      </c>
      <c r="J2090" t="s">
        <v>2380</v>
      </c>
      <c r="K2090" t="str">
        <f t="shared" si="63"/>
        <v>Healthy Weight</v>
      </c>
      <c r="L2090" t="str">
        <f t="shared" si="64"/>
        <v>Normal</v>
      </c>
      <c r="M2090" t="s">
        <v>10507</v>
      </c>
    </row>
    <row r="2091" spans="1:13" x14ac:dyDescent="0.25">
      <c r="A2091" t="s">
        <v>275</v>
      </c>
      <c r="B2091">
        <v>23.844999999999999</v>
      </c>
      <c r="C2091">
        <v>4.43</v>
      </c>
      <c r="D2091" t="s">
        <v>2380</v>
      </c>
      <c r="E2091" t="s">
        <v>2380</v>
      </c>
      <c r="F2091" t="s">
        <v>2380</v>
      </c>
      <c r="G2091" t="s">
        <v>2381</v>
      </c>
      <c r="H2091">
        <v>0</v>
      </c>
      <c r="I2091" t="s">
        <v>2380</v>
      </c>
      <c r="J2091" t="s">
        <v>2380</v>
      </c>
      <c r="K2091" t="str">
        <f t="shared" si="63"/>
        <v>Healthy Weight</v>
      </c>
      <c r="L2091" t="str">
        <f t="shared" si="64"/>
        <v>Normal</v>
      </c>
      <c r="M2091" t="s">
        <v>10507</v>
      </c>
    </row>
    <row r="2092" spans="1:13" x14ac:dyDescent="0.25">
      <c r="A2092" t="s">
        <v>274</v>
      </c>
      <c r="B2092">
        <v>15.68</v>
      </c>
      <c r="C2092">
        <v>6.16</v>
      </c>
      <c r="D2092" t="s">
        <v>2382</v>
      </c>
      <c r="E2092" t="s">
        <v>2380</v>
      </c>
      <c r="F2092" t="s">
        <v>2380</v>
      </c>
      <c r="G2092">
        <v>1</v>
      </c>
      <c r="H2092">
        <v>1</v>
      </c>
      <c r="I2092" t="s">
        <v>2380</v>
      </c>
      <c r="J2092" t="s">
        <v>2380</v>
      </c>
      <c r="K2092" t="str">
        <f t="shared" si="63"/>
        <v>Underweight</v>
      </c>
      <c r="L2092" t="str">
        <f t="shared" si="64"/>
        <v>Prediabetes</v>
      </c>
      <c r="M2092" t="s">
        <v>10508</v>
      </c>
    </row>
    <row r="2093" spans="1:13" x14ac:dyDescent="0.25">
      <c r="A2093" t="s">
        <v>273</v>
      </c>
      <c r="B2093">
        <v>32.395000000000003</v>
      </c>
      <c r="C2093">
        <v>6.66</v>
      </c>
      <c r="D2093" t="s">
        <v>2380</v>
      </c>
      <c r="E2093" t="s">
        <v>2380</v>
      </c>
      <c r="F2093" t="s">
        <v>2380</v>
      </c>
      <c r="G2093" t="s">
        <v>2381</v>
      </c>
      <c r="H2093">
        <v>0</v>
      </c>
      <c r="I2093" t="s">
        <v>2380</v>
      </c>
      <c r="J2093" t="s">
        <v>2380</v>
      </c>
      <c r="K2093" t="str">
        <f t="shared" si="63"/>
        <v>Obesity</v>
      </c>
      <c r="L2093" t="str">
        <f t="shared" si="64"/>
        <v>Diabetes</v>
      </c>
      <c r="M2093" t="s">
        <v>10506</v>
      </c>
    </row>
    <row r="2094" spans="1:13" x14ac:dyDescent="0.25">
      <c r="A2094" t="s">
        <v>272</v>
      </c>
      <c r="B2094">
        <v>23.655000000000001</v>
      </c>
      <c r="C2094">
        <v>5.92</v>
      </c>
      <c r="D2094" t="s">
        <v>2380</v>
      </c>
      <c r="E2094" t="s">
        <v>2380</v>
      </c>
      <c r="F2094" t="s">
        <v>2380</v>
      </c>
      <c r="G2094">
        <v>1</v>
      </c>
      <c r="H2094">
        <v>1</v>
      </c>
      <c r="I2094" t="s">
        <v>2380</v>
      </c>
      <c r="J2094" t="s">
        <v>2380</v>
      </c>
      <c r="K2094" t="str">
        <f t="shared" si="63"/>
        <v>Healthy Weight</v>
      </c>
      <c r="L2094" t="str">
        <f t="shared" si="64"/>
        <v>Prediabetes</v>
      </c>
      <c r="M2094" t="s">
        <v>10508</v>
      </c>
    </row>
    <row r="2095" spans="1:13" x14ac:dyDescent="0.25">
      <c r="A2095" t="s">
        <v>271</v>
      </c>
      <c r="B2095">
        <v>28.4</v>
      </c>
      <c r="C2095">
        <v>5.97</v>
      </c>
      <c r="D2095" t="s">
        <v>2380</v>
      </c>
      <c r="E2095" t="s">
        <v>2380</v>
      </c>
      <c r="F2095" t="s">
        <v>2383</v>
      </c>
      <c r="G2095">
        <v>1</v>
      </c>
      <c r="H2095">
        <v>1</v>
      </c>
      <c r="I2095" t="s">
        <v>2380</v>
      </c>
      <c r="J2095" t="s">
        <v>2380</v>
      </c>
      <c r="K2095" t="str">
        <f t="shared" si="63"/>
        <v>Overweight</v>
      </c>
      <c r="L2095" t="str">
        <f t="shared" si="64"/>
        <v>Prediabetes</v>
      </c>
      <c r="M2095" t="s">
        <v>10508</v>
      </c>
    </row>
    <row r="2096" spans="1:13" x14ac:dyDescent="0.25">
      <c r="A2096" t="s">
        <v>270</v>
      </c>
      <c r="B2096">
        <v>35.42</v>
      </c>
      <c r="C2096">
        <v>4.6399999999999997</v>
      </c>
      <c r="D2096" t="s">
        <v>2382</v>
      </c>
      <c r="E2096" t="s">
        <v>2380</v>
      </c>
      <c r="F2096" t="s">
        <v>2380</v>
      </c>
      <c r="G2096" t="s">
        <v>2381</v>
      </c>
      <c r="H2096">
        <v>0</v>
      </c>
      <c r="I2096" t="s">
        <v>2380</v>
      </c>
      <c r="J2096" t="s">
        <v>2380</v>
      </c>
      <c r="K2096" t="str">
        <f t="shared" si="63"/>
        <v>Obesity</v>
      </c>
      <c r="L2096" t="str">
        <f t="shared" si="64"/>
        <v>Normal</v>
      </c>
      <c r="M2096" t="s">
        <v>10507</v>
      </c>
    </row>
    <row r="2097" spans="1:13" x14ac:dyDescent="0.25">
      <c r="A2097" t="s">
        <v>269</v>
      </c>
      <c r="B2097">
        <v>26.18</v>
      </c>
      <c r="C2097">
        <v>6.12</v>
      </c>
      <c r="D2097" t="s">
        <v>2380</v>
      </c>
      <c r="E2097" t="s">
        <v>2382</v>
      </c>
      <c r="F2097" t="s">
        <v>2380</v>
      </c>
      <c r="G2097">
        <v>1</v>
      </c>
      <c r="H2097">
        <v>1</v>
      </c>
      <c r="I2097" t="s">
        <v>2380</v>
      </c>
      <c r="J2097" t="s">
        <v>2380</v>
      </c>
      <c r="K2097" t="str">
        <f t="shared" si="63"/>
        <v>Overweight</v>
      </c>
      <c r="L2097" t="str">
        <f t="shared" si="64"/>
        <v>Prediabetes</v>
      </c>
      <c r="M2097" t="s">
        <v>10508</v>
      </c>
    </row>
    <row r="2098" spans="1:13" x14ac:dyDescent="0.25">
      <c r="A2098" t="s">
        <v>268</v>
      </c>
      <c r="B2098">
        <v>20.8</v>
      </c>
      <c r="C2098">
        <v>4.87</v>
      </c>
      <c r="D2098" t="s">
        <v>2382</v>
      </c>
      <c r="E2098" t="s">
        <v>2380</v>
      </c>
      <c r="F2098" t="s">
        <v>2380</v>
      </c>
      <c r="G2098" t="s">
        <v>2381</v>
      </c>
      <c r="H2098">
        <v>0</v>
      </c>
      <c r="I2098" t="s">
        <v>2380</v>
      </c>
      <c r="J2098" t="s">
        <v>2380</v>
      </c>
      <c r="K2098" t="str">
        <f t="shared" si="63"/>
        <v>Healthy Weight</v>
      </c>
      <c r="L2098" t="str">
        <f t="shared" si="64"/>
        <v>Normal</v>
      </c>
      <c r="M2098" t="s">
        <v>10507</v>
      </c>
    </row>
    <row r="2099" spans="1:13" x14ac:dyDescent="0.25">
      <c r="A2099" t="s">
        <v>267</v>
      </c>
      <c r="B2099">
        <v>15.82</v>
      </c>
      <c r="C2099">
        <v>4.5999999999999996</v>
      </c>
      <c r="D2099" t="s">
        <v>2380</v>
      </c>
      <c r="E2099" t="s">
        <v>2380</v>
      </c>
      <c r="F2099" t="s">
        <v>2380</v>
      </c>
      <c r="G2099" t="s">
        <v>2381</v>
      </c>
      <c r="H2099">
        <v>0</v>
      </c>
      <c r="I2099" t="s">
        <v>2380</v>
      </c>
      <c r="J2099" t="s">
        <v>2380</v>
      </c>
      <c r="K2099" t="str">
        <f t="shared" si="63"/>
        <v>Underweight</v>
      </c>
      <c r="L2099" t="str">
        <f t="shared" si="64"/>
        <v>Normal</v>
      </c>
      <c r="M2099" t="s">
        <v>10507</v>
      </c>
    </row>
    <row r="2100" spans="1:13" x14ac:dyDescent="0.25">
      <c r="A2100" t="s">
        <v>266</v>
      </c>
      <c r="B2100">
        <v>17.670000000000002</v>
      </c>
      <c r="C2100">
        <v>4.78</v>
      </c>
      <c r="D2100" t="s">
        <v>2380</v>
      </c>
      <c r="E2100" t="s">
        <v>2380</v>
      </c>
      <c r="F2100" t="s">
        <v>2380</v>
      </c>
      <c r="G2100" t="s">
        <v>2381</v>
      </c>
      <c r="H2100">
        <v>0</v>
      </c>
      <c r="I2100" t="s">
        <v>2380</v>
      </c>
      <c r="J2100" t="s">
        <v>2380</v>
      </c>
      <c r="K2100" t="str">
        <f t="shared" si="63"/>
        <v>Underweight</v>
      </c>
      <c r="L2100" t="str">
        <f t="shared" si="64"/>
        <v>Normal</v>
      </c>
      <c r="M2100" t="s">
        <v>10507</v>
      </c>
    </row>
    <row r="2101" spans="1:13" x14ac:dyDescent="0.25">
      <c r="A2101" t="s">
        <v>265</v>
      </c>
      <c r="B2101">
        <v>31.92</v>
      </c>
      <c r="C2101">
        <v>11.05</v>
      </c>
      <c r="D2101" t="s">
        <v>2380</v>
      </c>
      <c r="E2101" t="s">
        <v>2380</v>
      </c>
      <c r="F2101" t="s">
        <v>2380</v>
      </c>
      <c r="G2101" t="s">
        <v>2381</v>
      </c>
      <c r="H2101">
        <v>0</v>
      </c>
      <c r="I2101" t="s">
        <v>2380</v>
      </c>
      <c r="J2101" t="s">
        <v>2380</v>
      </c>
      <c r="K2101" t="str">
        <f t="shared" si="63"/>
        <v>Obesity</v>
      </c>
      <c r="L2101" t="str">
        <f t="shared" si="64"/>
        <v>Diabetes</v>
      </c>
      <c r="M2101" t="s">
        <v>10506</v>
      </c>
    </row>
    <row r="2102" spans="1:13" x14ac:dyDescent="0.25">
      <c r="A2102" t="s">
        <v>264</v>
      </c>
      <c r="B2102">
        <v>28.975000000000001</v>
      </c>
      <c r="C2102">
        <v>7.62</v>
      </c>
      <c r="D2102" t="s">
        <v>2380</v>
      </c>
      <c r="E2102" t="s">
        <v>2380</v>
      </c>
      <c r="F2102" t="s">
        <v>2380</v>
      </c>
      <c r="G2102" t="s">
        <v>2381</v>
      </c>
      <c r="H2102">
        <v>0</v>
      </c>
      <c r="I2102" t="s">
        <v>2380</v>
      </c>
      <c r="J2102" t="s">
        <v>2380</v>
      </c>
      <c r="K2102" t="str">
        <f t="shared" si="63"/>
        <v>Overweight</v>
      </c>
      <c r="L2102" t="str">
        <f t="shared" si="64"/>
        <v>Diabetes</v>
      </c>
      <c r="M2102" t="s">
        <v>10506</v>
      </c>
    </row>
    <row r="2103" spans="1:13" x14ac:dyDescent="0.25">
      <c r="A2103" t="s">
        <v>263</v>
      </c>
      <c r="B2103">
        <v>31.73</v>
      </c>
      <c r="C2103">
        <v>4.78</v>
      </c>
      <c r="D2103" t="s">
        <v>2382</v>
      </c>
      <c r="E2103" t="s">
        <v>2382</v>
      </c>
      <c r="F2103" t="s">
        <v>2380</v>
      </c>
      <c r="G2103">
        <v>2</v>
      </c>
      <c r="H2103">
        <v>2</v>
      </c>
      <c r="I2103" t="s">
        <v>2380</v>
      </c>
      <c r="J2103" t="s">
        <v>2380</v>
      </c>
      <c r="K2103" t="str">
        <f t="shared" si="63"/>
        <v>Obesity</v>
      </c>
      <c r="L2103" t="str">
        <f t="shared" si="64"/>
        <v>Normal</v>
      </c>
      <c r="M2103" t="s">
        <v>10507</v>
      </c>
    </row>
    <row r="2104" spans="1:13" x14ac:dyDescent="0.25">
      <c r="A2104" t="s">
        <v>262</v>
      </c>
      <c r="B2104">
        <v>28.88</v>
      </c>
      <c r="C2104">
        <v>6.09</v>
      </c>
      <c r="D2104" t="s">
        <v>2382</v>
      </c>
      <c r="E2104" t="s">
        <v>2382</v>
      </c>
      <c r="F2104" t="s">
        <v>2380</v>
      </c>
      <c r="G2104">
        <v>2</v>
      </c>
      <c r="H2104">
        <v>2</v>
      </c>
      <c r="I2104" t="s">
        <v>2380</v>
      </c>
      <c r="J2104" t="s">
        <v>2380</v>
      </c>
      <c r="K2104" t="str">
        <f t="shared" si="63"/>
        <v>Overweight</v>
      </c>
      <c r="L2104" t="str">
        <f t="shared" si="64"/>
        <v>Prediabetes</v>
      </c>
      <c r="M2104" t="s">
        <v>10508</v>
      </c>
    </row>
    <row r="2105" spans="1:13" x14ac:dyDescent="0.25">
      <c r="A2105" t="s">
        <v>261</v>
      </c>
      <c r="B2105">
        <v>25.555</v>
      </c>
      <c r="C2105">
        <v>5.1100000000000003</v>
      </c>
      <c r="D2105" t="s">
        <v>2380</v>
      </c>
      <c r="E2105" t="s">
        <v>2380</v>
      </c>
      <c r="F2105" t="s">
        <v>2383</v>
      </c>
      <c r="G2105">
        <v>1</v>
      </c>
      <c r="H2105">
        <v>1</v>
      </c>
      <c r="I2105" t="s">
        <v>2380</v>
      </c>
      <c r="J2105" t="s">
        <v>2380</v>
      </c>
      <c r="K2105" t="str">
        <f t="shared" si="63"/>
        <v>Overweight</v>
      </c>
      <c r="L2105" t="str">
        <f t="shared" si="64"/>
        <v>Normal</v>
      </c>
      <c r="M2105" t="s">
        <v>10507</v>
      </c>
    </row>
    <row r="2106" spans="1:13" x14ac:dyDescent="0.25">
      <c r="A2106" t="s">
        <v>260</v>
      </c>
      <c r="B2106">
        <v>37.29</v>
      </c>
      <c r="C2106">
        <v>4.46</v>
      </c>
      <c r="D2106" t="s">
        <v>2380</v>
      </c>
      <c r="E2106" t="s">
        <v>2382</v>
      </c>
      <c r="F2106" t="s">
        <v>2380</v>
      </c>
      <c r="G2106">
        <v>1</v>
      </c>
      <c r="H2106">
        <v>1</v>
      </c>
      <c r="I2106" t="s">
        <v>2380</v>
      </c>
      <c r="J2106" t="s">
        <v>2380</v>
      </c>
      <c r="K2106" t="str">
        <f t="shared" si="63"/>
        <v>Obesity</v>
      </c>
      <c r="L2106" t="str">
        <f t="shared" si="64"/>
        <v>Normal</v>
      </c>
      <c r="M2106" t="s">
        <v>10507</v>
      </c>
    </row>
    <row r="2107" spans="1:13" x14ac:dyDescent="0.25">
      <c r="A2107" t="s">
        <v>259</v>
      </c>
      <c r="B2107">
        <v>40.28</v>
      </c>
      <c r="C2107">
        <v>6.11</v>
      </c>
      <c r="D2107" t="s">
        <v>2380</v>
      </c>
      <c r="E2107" t="s">
        <v>2382</v>
      </c>
      <c r="F2107" t="s">
        <v>2380</v>
      </c>
      <c r="G2107">
        <v>1</v>
      </c>
      <c r="H2107">
        <v>1</v>
      </c>
      <c r="I2107" t="s">
        <v>2380</v>
      </c>
      <c r="J2107" t="s">
        <v>2380</v>
      </c>
      <c r="K2107" t="str">
        <f t="shared" si="63"/>
        <v>Obesity</v>
      </c>
      <c r="L2107" t="str">
        <f t="shared" si="64"/>
        <v>Prediabetes</v>
      </c>
      <c r="M2107" t="s">
        <v>10508</v>
      </c>
    </row>
    <row r="2108" spans="1:13" x14ac:dyDescent="0.25">
      <c r="A2108" t="s">
        <v>258</v>
      </c>
      <c r="B2108">
        <v>40.185000000000002</v>
      </c>
      <c r="C2108">
        <v>4.66</v>
      </c>
      <c r="D2108" t="s">
        <v>2380</v>
      </c>
      <c r="E2108" t="s">
        <v>2382</v>
      </c>
      <c r="F2108" t="s">
        <v>2380</v>
      </c>
      <c r="G2108">
        <v>1</v>
      </c>
      <c r="H2108">
        <v>1</v>
      </c>
      <c r="I2108" t="s">
        <v>2380</v>
      </c>
      <c r="J2108" t="s">
        <v>2380</v>
      </c>
      <c r="K2108" t="str">
        <f t="shared" si="63"/>
        <v>Obesity</v>
      </c>
      <c r="L2108" t="str">
        <f t="shared" si="64"/>
        <v>Normal</v>
      </c>
      <c r="M2108" t="s">
        <v>10507</v>
      </c>
    </row>
    <row r="2109" spans="1:13" x14ac:dyDescent="0.25">
      <c r="A2109" t="s">
        <v>257</v>
      </c>
      <c r="B2109">
        <v>23.57</v>
      </c>
      <c r="C2109">
        <v>6.14</v>
      </c>
      <c r="D2109" t="s">
        <v>2380</v>
      </c>
      <c r="E2109" t="s">
        <v>2380</v>
      </c>
      <c r="F2109" t="s">
        <v>2380</v>
      </c>
      <c r="G2109" t="s">
        <v>2381</v>
      </c>
      <c r="H2109">
        <v>0</v>
      </c>
      <c r="I2109" t="s">
        <v>2380</v>
      </c>
      <c r="J2109" t="s">
        <v>2380</v>
      </c>
      <c r="K2109" t="str">
        <f t="shared" si="63"/>
        <v>Healthy Weight</v>
      </c>
      <c r="L2109" t="str">
        <f t="shared" si="64"/>
        <v>Prediabetes</v>
      </c>
      <c r="M2109" t="s">
        <v>10508</v>
      </c>
    </row>
    <row r="2110" spans="1:13" x14ac:dyDescent="0.25">
      <c r="A2110" t="s">
        <v>256</v>
      </c>
      <c r="B2110">
        <v>35.625</v>
      </c>
      <c r="C2110">
        <v>6.21</v>
      </c>
      <c r="D2110" t="s">
        <v>2380</v>
      </c>
      <c r="E2110" t="s">
        <v>2382</v>
      </c>
      <c r="F2110" t="s">
        <v>2380</v>
      </c>
      <c r="G2110">
        <v>1</v>
      </c>
      <c r="H2110">
        <v>1</v>
      </c>
      <c r="I2110" t="s">
        <v>2380</v>
      </c>
      <c r="J2110" t="s">
        <v>2380</v>
      </c>
      <c r="K2110" t="str">
        <f t="shared" si="63"/>
        <v>Obesity</v>
      </c>
      <c r="L2110" t="str">
        <f t="shared" si="64"/>
        <v>Prediabetes</v>
      </c>
      <c r="M2110" t="s">
        <v>10508</v>
      </c>
    </row>
    <row r="2111" spans="1:13" x14ac:dyDescent="0.25">
      <c r="A2111" t="s">
        <v>255</v>
      </c>
      <c r="B2111">
        <v>33.155000000000001</v>
      </c>
      <c r="C2111">
        <v>4.5999999999999996</v>
      </c>
      <c r="D2111" t="s">
        <v>2380</v>
      </c>
      <c r="E2111" t="s">
        <v>2382</v>
      </c>
      <c r="F2111" t="s">
        <v>2380</v>
      </c>
      <c r="G2111">
        <v>1</v>
      </c>
      <c r="H2111">
        <v>1</v>
      </c>
      <c r="I2111" t="s">
        <v>2380</v>
      </c>
      <c r="J2111" t="s">
        <v>2380</v>
      </c>
      <c r="K2111" t="str">
        <f t="shared" si="63"/>
        <v>Obesity</v>
      </c>
      <c r="L2111" t="str">
        <f t="shared" si="64"/>
        <v>Normal</v>
      </c>
      <c r="M2111" t="s">
        <v>10507</v>
      </c>
    </row>
    <row r="2112" spans="1:13" x14ac:dyDescent="0.25">
      <c r="A2112" t="s">
        <v>254</v>
      </c>
      <c r="B2112">
        <v>31.92</v>
      </c>
      <c r="C2112">
        <v>5.04</v>
      </c>
      <c r="D2112" t="s">
        <v>2380</v>
      </c>
      <c r="E2112" t="s">
        <v>2382</v>
      </c>
      <c r="F2112" t="s">
        <v>2380</v>
      </c>
      <c r="G2112">
        <v>1</v>
      </c>
      <c r="H2112">
        <v>1</v>
      </c>
      <c r="I2112" t="s">
        <v>2380</v>
      </c>
      <c r="J2112" t="s">
        <v>2380</v>
      </c>
      <c r="K2112" t="str">
        <f t="shared" si="63"/>
        <v>Obesity</v>
      </c>
      <c r="L2112" t="str">
        <f t="shared" si="64"/>
        <v>Normal</v>
      </c>
      <c r="M2112" t="s">
        <v>10507</v>
      </c>
    </row>
    <row r="2113" spans="1:13" x14ac:dyDescent="0.25">
      <c r="A2113" t="s">
        <v>253</v>
      </c>
      <c r="B2113">
        <v>30.305</v>
      </c>
      <c r="C2113">
        <v>5.08</v>
      </c>
      <c r="D2113" t="s">
        <v>2380</v>
      </c>
      <c r="E2113" t="s">
        <v>2382</v>
      </c>
      <c r="F2113" t="s">
        <v>2380</v>
      </c>
      <c r="G2113">
        <v>1</v>
      </c>
      <c r="H2113">
        <v>1</v>
      </c>
      <c r="I2113" t="s">
        <v>2380</v>
      </c>
      <c r="J2113" t="s">
        <v>2380</v>
      </c>
      <c r="K2113" t="str">
        <f t="shared" si="63"/>
        <v>Obesity</v>
      </c>
      <c r="L2113" t="str">
        <f t="shared" si="64"/>
        <v>Normal</v>
      </c>
      <c r="M2113" t="s">
        <v>10507</v>
      </c>
    </row>
    <row r="2114" spans="1:13" x14ac:dyDescent="0.25">
      <c r="A2114" t="s">
        <v>252</v>
      </c>
      <c r="B2114">
        <v>30.114999999999998</v>
      </c>
      <c r="C2114">
        <v>4.38</v>
      </c>
      <c r="D2114" t="s">
        <v>2380</v>
      </c>
      <c r="E2114" t="s">
        <v>2382</v>
      </c>
      <c r="F2114" t="s">
        <v>2380</v>
      </c>
      <c r="G2114">
        <v>1</v>
      </c>
      <c r="H2114">
        <v>1</v>
      </c>
      <c r="I2114" t="s">
        <v>2380</v>
      </c>
      <c r="J2114" t="s">
        <v>2380</v>
      </c>
      <c r="K2114" t="str">
        <f t="shared" si="63"/>
        <v>Obesity</v>
      </c>
      <c r="L2114" t="str">
        <f t="shared" si="64"/>
        <v>Normal</v>
      </c>
      <c r="M2114" t="s">
        <v>10507</v>
      </c>
    </row>
    <row r="2115" spans="1:13" x14ac:dyDescent="0.25">
      <c r="A2115" t="s">
        <v>251</v>
      </c>
      <c r="B2115">
        <v>24.09</v>
      </c>
      <c r="C2115">
        <v>4.79</v>
      </c>
      <c r="D2115" t="s">
        <v>2380</v>
      </c>
      <c r="E2115" t="s">
        <v>2382</v>
      </c>
      <c r="F2115" t="s">
        <v>2380</v>
      </c>
      <c r="G2115">
        <v>1</v>
      </c>
      <c r="H2115">
        <v>1</v>
      </c>
      <c r="I2115" t="s">
        <v>2380</v>
      </c>
      <c r="J2115" t="s">
        <v>2380</v>
      </c>
      <c r="K2115" t="str">
        <f t="shared" ref="K2115:K2178" si="65">IF(B2115&lt;18.5, "Underweight", IF(B2115&lt;=24.9, "Healthy Weight", IF(B2115&lt;=29.9, "Overweight", "Obesity")))</f>
        <v>Healthy Weight</v>
      </c>
      <c r="L2115" t="str">
        <f t="shared" ref="L2115:L2178" si="66">IF(C2115 &lt; 5.7, "Normal", IF(C2115 &lt; 6.4, "Prediabetes", "Diabetes"))</f>
        <v>Normal</v>
      </c>
      <c r="M2115" t="s">
        <v>10507</v>
      </c>
    </row>
    <row r="2116" spans="1:13" x14ac:dyDescent="0.25">
      <c r="A2116" t="s">
        <v>250</v>
      </c>
      <c r="B2116">
        <v>28.215</v>
      </c>
      <c r="C2116">
        <v>4.21</v>
      </c>
      <c r="D2116" t="s">
        <v>2380</v>
      </c>
      <c r="E2116" t="s">
        <v>2382</v>
      </c>
      <c r="F2116" t="s">
        <v>2380</v>
      </c>
      <c r="G2116">
        <v>1</v>
      </c>
      <c r="H2116">
        <v>1</v>
      </c>
      <c r="I2116" t="s">
        <v>2380</v>
      </c>
      <c r="J2116" t="s">
        <v>2380</v>
      </c>
      <c r="K2116" t="str">
        <f t="shared" si="65"/>
        <v>Overweight</v>
      </c>
      <c r="L2116" t="str">
        <f t="shared" si="66"/>
        <v>Normal</v>
      </c>
      <c r="M2116" t="s">
        <v>10507</v>
      </c>
    </row>
    <row r="2117" spans="1:13" x14ac:dyDescent="0.25">
      <c r="A2117" t="s">
        <v>248</v>
      </c>
      <c r="B2117">
        <v>26.315000000000001</v>
      </c>
      <c r="C2117">
        <v>5.47</v>
      </c>
      <c r="D2117" t="s">
        <v>2380</v>
      </c>
      <c r="E2117" t="s">
        <v>2382</v>
      </c>
      <c r="F2117" t="s">
        <v>2380</v>
      </c>
      <c r="G2117">
        <v>1</v>
      </c>
      <c r="H2117">
        <v>1</v>
      </c>
      <c r="I2117" t="s">
        <v>2380</v>
      </c>
      <c r="J2117" t="s">
        <v>2380</v>
      </c>
      <c r="K2117" t="str">
        <f t="shared" si="65"/>
        <v>Overweight</v>
      </c>
      <c r="L2117" t="str">
        <f t="shared" si="66"/>
        <v>Normal</v>
      </c>
      <c r="M2117" t="s">
        <v>10507</v>
      </c>
    </row>
    <row r="2118" spans="1:13" x14ac:dyDescent="0.25">
      <c r="A2118" t="s">
        <v>246</v>
      </c>
      <c r="B2118">
        <v>25.08</v>
      </c>
      <c r="C2118">
        <v>5.09</v>
      </c>
      <c r="D2118" t="s">
        <v>2380</v>
      </c>
      <c r="E2118" t="s">
        <v>2382</v>
      </c>
      <c r="F2118" t="s">
        <v>2380</v>
      </c>
      <c r="G2118">
        <v>1</v>
      </c>
      <c r="H2118">
        <v>1</v>
      </c>
      <c r="I2118" t="s">
        <v>2380</v>
      </c>
      <c r="J2118" t="s">
        <v>2380</v>
      </c>
      <c r="K2118" t="str">
        <f t="shared" si="65"/>
        <v>Overweight</v>
      </c>
      <c r="L2118" t="str">
        <f t="shared" si="66"/>
        <v>Normal</v>
      </c>
      <c r="M2118" t="s">
        <v>10507</v>
      </c>
    </row>
    <row r="2119" spans="1:13" x14ac:dyDescent="0.25">
      <c r="A2119" t="s">
        <v>245</v>
      </c>
      <c r="B2119">
        <v>15.41</v>
      </c>
      <c r="C2119">
        <v>5.08</v>
      </c>
      <c r="D2119" t="s">
        <v>2380</v>
      </c>
      <c r="E2119" t="s">
        <v>2380</v>
      </c>
      <c r="F2119" t="s">
        <v>2380</v>
      </c>
      <c r="G2119" t="s">
        <v>2381</v>
      </c>
      <c r="H2119">
        <v>0</v>
      </c>
      <c r="I2119" t="s">
        <v>2380</v>
      </c>
      <c r="J2119" t="s">
        <v>2380</v>
      </c>
      <c r="K2119" t="str">
        <f t="shared" si="65"/>
        <v>Underweight</v>
      </c>
      <c r="L2119" t="str">
        <f t="shared" si="66"/>
        <v>Normal</v>
      </c>
      <c r="M2119" t="s">
        <v>10507</v>
      </c>
    </row>
    <row r="2120" spans="1:13" x14ac:dyDescent="0.25">
      <c r="A2120" t="s">
        <v>244</v>
      </c>
      <c r="B2120">
        <v>23.83</v>
      </c>
      <c r="C2120">
        <v>5.68</v>
      </c>
      <c r="D2120" t="s">
        <v>2380</v>
      </c>
      <c r="E2120" t="s">
        <v>2380</v>
      </c>
      <c r="F2120" t="s">
        <v>2380</v>
      </c>
      <c r="G2120" t="s">
        <v>2381</v>
      </c>
      <c r="H2120">
        <v>0</v>
      </c>
      <c r="I2120" t="s">
        <v>2380</v>
      </c>
      <c r="J2120" t="s">
        <v>2380</v>
      </c>
      <c r="K2120" t="str">
        <f t="shared" si="65"/>
        <v>Healthy Weight</v>
      </c>
      <c r="L2120" t="str">
        <f t="shared" si="66"/>
        <v>Normal</v>
      </c>
      <c r="M2120" t="s">
        <v>10507</v>
      </c>
    </row>
    <row r="2121" spans="1:13" x14ac:dyDescent="0.25">
      <c r="A2121" t="s">
        <v>243</v>
      </c>
      <c r="B2121">
        <v>36</v>
      </c>
      <c r="C2121">
        <v>4.66</v>
      </c>
      <c r="D2121" t="s">
        <v>2380</v>
      </c>
      <c r="E2121" t="s">
        <v>2382</v>
      </c>
      <c r="F2121" t="s">
        <v>2380</v>
      </c>
      <c r="G2121">
        <v>1</v>
      </c>
      <c r="H2121">
        <v>1</v>
      </c>
      <c r="I2121" t="s">
        <v>2380</v>
      </c>
      <c r="J2121" t="s">
        <v>2380</v>
      </c>
      <c r="K2121" t="str">
        <f t="shared" si="65"/>
        <v>Obesity</v>
      </c>
      <c r="L2121" t="str">
        <f t="shared" si="66"/>
        <v>Normal</v>
      </c>
      <c r="M2121" t="s">
        <v>10507</v>
      </c>
    </row>
    <row r="2122" spans="1:13" x14ac:dyDescent="0.25">
      <c r="A2122" t="s">
        <v>242</v>
      </c>
      <c r="B2122">
        <v>28.82</v>
      </c>
      <c r="C2122">
        <v>5.59</v>
      </c>
      <c r="D2122" t="s">
        <v>2380</v>
      </c>
      <c r="E2122" t="s">
        <v>2382</v>
      </c>
      <c r="F2122" t="s">
        <v>2380</v>
      </c>
      <c r="G2122">
        <v>1</v>
      </c>
      <c r="H2122">
        <v>1</v>
      </c>
      <c r="I2122" t="s">
        <v>2380</v>
      </c>
      <c r="J2122" t="s">
        <v>2380</v>
      </c>
      <c r="K2122" t="str">
        <f t="shared" si="65"/>
        <v>Overweight</v>
      </c>
      <c r="L2122" t="str">
        <f t="shared" si="66"/>
        <v>Normal</v>
      </c>
      <c r="M2122" t="s">
        <v>10507</v>
      </c>
    </row>
    <row r="2123" spans="1:13" x14ac:dyDescent="0.25">
      <c r="A2123" t="s">
        <v>241</v>
      </c>
      <c r="B2123">
        <v>28.05</v>
      </c>
      <c r="C2123">
        <v>6.2</v>
      </c>
      <c r="D2123" t="s">
        <v>2380</v>
      </c>
      <c r="E2123" t="s">
        <v>2382</v>
      </c>
      <c r="F2123" t="s">
        <v>2380</v>
      </c>
      <c r="G2123">
        <v>1</v>
      </c>
      <c r="H2123">
        <v>1</v>
      </c>
      <c r="I2123" t="s">
        <v>2380</v>
      </c>
      <c r="J2123" t="s">
        <v>2380</v>
      </c>
      <c r="K2123" t="str">
        <f t="shared" si="65"/>
        <v>Overweight</v>
      </c>
      <c r="L2123" t="str">
        <f t="shared" si="66"/>
        <v>Prediabetes</v>
      </c>
      <c r="M2123" t="s">
        <v>10508</v>
      </c>
    </row>
    <row r="2124" spans="1:13" x14ac:dyDescent="0.25">
      <c r="A2124" t="s">
        <v>240</v>
      </c>
      <c r="B2124">
        <v>27.1</v>
      </c>
      <c r="C2124">
        <v>4.45</v>
      </c>
      <c r="D2124" t="s">
        <v>2380</v>
      </c>
      <c r="E2124" t="s">
        <v>2382</v>
      </c>
      <c r="F2124" t="s">
        <v>2380</v>
      </c>
      <c r="G2124">
        <v>1</v>
      </c>
      <c r="H2124">
        <v>1</v>
      </c>
      <c r="I2124" t="s">
        <v>2380</v>
      </c>
      <c r="J2124" t="s">
        <v>2380</v>
      </c>
      <c r="K2124" t="str">
        <f t="shared" si="65"/>
        <v>Overweight</v>
      </c>
      <c r="L2124" t="str">
        <f t="shared" si="66"/>
        <v>Normal</v>
      </c>
      <c r="M2124" t="s">
        <v>10507</v>
      </c>
    </row>
    <row r="2125" spans="1:13" x14ac:dyDescent="0.25">
      <c r="A2125" t="s">
        <v>239</v>
      </c>
      <c r="B2125">
        <v>24.3</v>
      </c>
      <c r="C2125">
        <v>6.1</v>
      </c>
      <c r="D2125" t="s">
        <v>2382</v>
      </c>
      <c r="E2125" t="s">
        <v>2382</v>
      </c>
      <c r="F2125" t="s">
        <v>2380</v>
      </c>
      <c r="G2125">
        <v>1</v>
      </c>
      <c r="H2125">
        <v>1</v>
      </c>
      <c r="I2125" t="s">
        <v>2380</v>
      </c>
      <c r="J2125" t="s">
        <v>2380</v>
      </c>
      <c r="K2125" t="str">
        <f t="shared" si="65"/>
        <v>Healthy Weight</v>
      </c>
      <c r="L2125" t="str">
        <f t="shared" si="66"/>
        <v>Prediabetes</v>
      </c>
      <c r="M2125" t="s">
        <v>10508</v>
      </c>
    </row>
    <row r="2126" spans="1:13" x14ac:dyDescent="0.25">
      <c r="A2126" t="s">
        <v>238</v>
      </c>
      <c r="B2126">
        <v>30.72</v>
      </c>
      <c r="C2126">
        <v>6.06</v>
      </c>
      <c r="D2126" t="s">
        <v>2380</v>
      </c>
      <c r="E2126" t="s">
        <v>2382</v>
      </c>
      <c r="F2126" t="s">
        <v>2380</v>
      </c>
      <c r="G2126">
        <v>1</v>
      </c>
      <c r="H2126">
        <v>1</v>
      </c>
      <c r="I2126" t="s">
        <v>2380</v>
      </c>
      <c r="J2126" t="s">
        <v>2380</v>
      </c>
      <c r="K2126" t="str">
        <f t="shared" si="65"/>
        <v>Obesity</v>
      </c>
      <c r="L2126" t="str">
        <f t="shared" si="66"/>
        <v>Prediabetes</v>
      </c>
      <c r="M2126" t="s">
        <v>10508</v>
      </c>
    </row>
    <row r="2127" spans="1:13" x14ac:dyDescent="0.25">
      <c r="A2127" t="s">
        <v>237</v>
      </c>
      <c r="B2127">
        <v>37.43</v>
      </c>
      <c r="C2127">
        <v>4.5599999999999996</v>
      </c>
      <c r="D2127" t="s">
        <v>2380</v>
      </c>
      <c r="E2127" t="s">
        <v>2380</v>
      </c>
      <c r="F2127" t="s">
        <v>2383</v>
      </c>
      <c r="G2127">
        <v>1</v>
      </c>
      <c r="H2127">
        <v>1</v>
      </c>
      <c r="I2127" t="s">
        <v>2380</v>
      </c>
      <c r="J2127" t="s">
        <v>2380</v>
      </c>
      <c r="K2127" t="str">
        <f t="shared" si="65"/>
        <v>Obesity</v>
      </c>
      <c r="L2127" t="str">
        <f t="shared" si="66"/>
        <v>Normal</v>
      </c>
      <c r="M2127" t="s">
        <v>10507</v>
      </c>
    </row>
    <row r="2128" spans="1:13" x14ac:dyDescent="0.25">
      <c r="A2128" t="s">
        <v>236</v>
      </c>
      <c r="B2128">
        <v>25.74</v>
      </c>
      <c r="C2128">
        <v>6.41</v>
      </c>
      <c r="D2128" t="s">
        <v>2382</v>
      </c>
      <c r="E2128" t="s">
        <v>2380</v>
      </c>
      <c r="F2128" t="s">
        <v>2383</v>
      </c>
      <c r="G2128">
        <v>1</v>
      </c>
      <c r="H2128">
        <v>1</v>
      </c>
      <c r="I2128" t="s">
        <v>2380</v>
      </c>
      <c r="J2128" t="s">
        <v>2380</v>
      </c>
      <c r="K2128" t="str">
        <f t="shared" si="65"/>
        <v>Overweight</v>
      </c>
      <c r="L2128" t="str">
        <f t="shared" si="66"/>
        <v>Diabetes</v>
      </c>
      <c r="M2128" t="s">
        <v>10506</v>
      </c>
    </row>
    <row r="2129" spans="1:13" x14ac:dyDescent="0.25">
      <c r="A2129" t="s">
        <v>235</v>
      </c>
      <c r="B2129">
        <v>36.575000000000003</v>
      </c>
      <c r="C2129">
        <v>5.57</v>
      </c>
      <c r="D2129" t="s">
        <v>2380</v>
      </c>
      <c r="E2129" t="s">
        <v>2380</v>
      </c>
      <c r="F2129" t="s">
        <v>2383</v>
      </c>
      <c r="G2129">
        <v>1</v>
      </c>
      <c r="H2129">
        <v>1</v>
      </c>
      <c r="I2129" t="s">
        <v>2380</v>
      </c>
      <c r="J2129" t="s">
        <v>2380</v>
      </c>
      <c r="K2129" t="str">
        <f t="shared" si="65"/>
        <v>Obesity</v>
      </c>
      <c r="L2129" t="str">
        <f t="shared" si="66"/>
        <v>Normal</v>
      </c>
      <c r="M2129" t="s">
        <v>10507</v>
      </c>
    </row>
    <row r="2130" spans="1:13" x14ac:dyDescent="0.25">
      <c r="A2130" t="s">
        <v>234</v>
      </c>
      <c r="B2130">
        <v>35.15</v>
      </c>
      <c r="C2130">
        <v>5.47</v>
      </c>
      <c r="D2130" t="s">
        <v>2380</v>
      </c>
      <c r="E2130" t="s">
        <v>2380</v>
      </c>
      <c r="F2130" t="s">
        <v>2383</v>
      </c>
      <c r="G2130">
        <v>1</v>
      </c>
      <c r="H2130">
        <v>1</v>
      </c>
      <c r="I2130" t="s">
        <v>2380</v>
      </c>
      <c r="J2130" t="s">
        <v>2380</v>
      </c>
      <c r="K2130" t="str">
        <f t="shared" si="65"/>
        <v>Obesity</v>
      </c>
      <c r="L2130" t="str">
        <f t="shared" si="66"/>
        <v>Normal</v>
      </c>
      <c r="M2130" t="s">
        <v>10507</v>
      </c>
    </row>
    <row r="2131" spans="1:13" x14ac:dyDescent="0.25">
      <c r="A2131" t="s">
        <v>233</v>
      </c>
      <c r="B2131">
        <v>32.11</v>
      </c>
      <c r="C2131">
        <v>4.43</v>
      </c>
      <c r="D2131" t="s">
        <v>2380</v>
      </c>
      <c r="E2131" t="s">
        <v>2380</v>
      </c>
      <c r="F2131" t="s">
        <v>2383</v>
      </c>
      <c r="G2131">
        <v>1</v>
      </c>
      <c r="H2131">
        <v>1</v>
      </c>
      <c r="I2131" t="s">
        <v>2380</v>
      </c>
      <c r="J2131" t="s">
        <v>2380</v>
      </c>
      <c r="K2131" t="str">
        <f t="shared" si="65"/>
        <v>Obesity</v>
      </c>
      <c r="L2131" t="str">
        <f t="shared" si="66"/>
        <v>Normal</v>
      </c>
      <c r="M2131" t="s">
        <v>10507</v>
      </c>
    </row>
    <row r="2132" spans="1:13" x14ac:dyDescent="0.25">
      <c r="A2132" t="s">
        <v>232</v>
      </c>
      <c r="B2132">
        <v>30.495000000000001</v>
      </c>
      <c r="C2132">
        <v>4.95</v>
      </c>
      <c r="D2132" t="s">
        <v>2380</v>
      </c>
      <c r="E2132" t="s">
        <v>2380</v>
      </c>
      <c r="F2132" t="s">
        <v>2383</v>
      </c>
      <c r="G2132">
        <v>1</v>
      </c>
      <c r="H2132">
        <v>1</v>
      </c>
      <c r="I2132" t="s">
        <v>2380</v>
      </c>
      <c r="J2132" t="s">
        <v>2380</v>
      </c>
      <c r="K2132" t="str">
        <f t="shared" si="65"/>
        <v>Obesity</v>
      </c>
      <c r="L2132" t="str">
        <f t="shared" si="66"/>
        <v>Normal</v>
      </c>
      <c r="M2132" t="s">
        <v>10507</v>
      </c>
    </row>
    <row r="2133" spans="1:13" x14ac:dyDescent="0.25">
      <c r="A2133" t="s">
        <v>231</v>
      </c>
      <c r="B2133">
        <v>29.24</v>
      </c>
      <c r="C2133">
        <v>4.04</v>
      </c>
      <c r="D2133" t="s">
        <v>2380</v>
      </c>
      <c r="E2133" t="s">
        <v>2382</v>
      </c>
      <c r="F2133" t="s">
        <v>2380</v>
      </c>
      <c r="G2133">
        <v>1</v>
      </c>
      <c r="H2133">
        <v>1</v>
      </c>
      <c r="I2133" t="s">
        <v>2380</v>
      </c>
      <c r="J2133" t="s">
        <v>2380</v>
      </c>
      <c r="K2133" t="str">
        <f t="shared" si="65"/>
        <v>Overweight</v>
      </c>
      <c r="L2133" t="str">
        <f t="shared" si="66"/>
        <v>Normal</v>
      </c>
      <c r="M2133" t="s">
        <v>10507</v>
      </c>
    </row>
    <row r="2134" spans="1:13" x14ac:dyDescent="0.25">
      <c r="A2134" t="s">
        <v>230</v>
      </c>
      <c r="B2134">
        <v>22.515000000000001</v>
      </c>
      <c r="C2134">
        <v>5.93</v>
      </c>
      <c r="D2134" t="s">
        <v>2380</v>
      </c>
      <c r="E2134" t="s">
        <v>2380</v>
      </c>
      <c r="F2134" t="s">
        <v>2383</v>
      </c>
      <c r="G2134">
        <v>1</v>
      </c>
      <c r="H2134">
        <v>1</v>
      </c>
      <c r="I2134" t="s">
        <v>2380</v>
      </c>
      <c r="J2134" t="s">
        <v>2380</v>
      </c>
      <c r="K2134" t="str">
        <f t="shared" si="65"/>
        <v>Healthy Weight</v>
      </c>
      <c r="L2134" t="str">
        <f t="shared" si="66"/>
        <v>Prediabetes</v>
      </c>
      <c r="M2134" t="s">
        <v>10508</v>
      </c>
    </row>
    <row r="2135" spans="1:13" x14ac:dyDescent="0.25">
      <c r="A2135" t="s">
        <v>229</v>
      </c>
      <c r="B2135">
        <v>15.65</v>
      </c>
      <c r="C2135">
        <v>4.2300000000000004</v>
      </c>
      <c r="D2135" t="s">
        <v>2380</v>
      </c>
      <c r="E2135" t="s">
        <v>2380</v>
      </c>
      <c r="F2135" t="s">
        <v>2380</v>
      </c>
      <c r="G2135" t="s">
        <v>2381</v>
      </c>
      <c r="H2135">
        <v>0</v>
      </c>
      <c r="I2135" t="s">
        <v>2380</v>
      </c>
      <c r="J2135" t="s">
        <v>2380</v>
      </c>
      <c r="K2135" t="str">
        <f t="shared" si="65"/>
        <v>Underweight</v>
      </c>
      <c r="L2135" t="str">
        <f t="shared" si="66"/>
        <v>Normal</v>
      </c>
      <c r="M2135" t="s">
        <v>10507</v>
      </c>
    </row>
    <row r="2136" spans="1:13" x14ac:dyDescent="0.25">
      <c r="A2136" t="s">
        <v>228</v>
      </c>
      <c r="B2136">
        <v>27.36</v>
      </c>
      <c r="C2136">
        <v>5.59</v>
      </c>
      <c r="D2136" t="s">
        <v>2382</v>
      </c>
      <c r="E2136" t="s">
        <v>2380</v>
      </c>
      <c r="F2136" t="s">
        <v>2380</v>
      </c>
      <c r="G2136" t="s">
        <v>2381</v>
      </c>
      <c r="H2136">
        <v>0</v>
      </c>
      <c r="I2136" t="s">
        <v>2380</v>
      </c>
      <c r="J2136" t="s">
        <v>2380</v>
      </c>
      <c r="K2136" t="str">
        <f t="shared" si="65"/>
        <v>Overweight</v>
      </c>
      <c r="L2136" t="str">
        <f t="shared" si="66"/>
        <v>Normal</v>
      </c>
      <c r="M2136" t="s">
        <v>10507</v>
      </c>
    </row>
    <row r="2137" spans="1:13" x14ac:dyDescent="0.25">
      <c r="A2137" t="s">
        <v>227</v>
      </c>
      <c r="B2137">
        <v>22.3</v>
      </c>
      <c r="C2137">
        <v>4.8899999999999997</v>
      </c>
      <c r="D2137" t="s">
        <v>2382</v>
      </c>
      <c r="E2137" t="s">
        <v>2380</v>
      </c>
      <c r="F2137" t="s">
        <v>2380</v>
      </c>
      <c r="G2137" t="s">
        <v>2381</v>
      </c>
      <c r="H2137">
        <v>0</v>
      </c>
      <c r="I2137" t="s">
        <v>2380</v>
      </c>
      <c r="J2137" t="s">
        <v>2380</v>
      </c>
      <c r="K2137" t="str">
        <f t="shared" si="65"/>
        <v>Healthy Weight</v>
      </c>
      <c r="L2137" t="str">
        <f t="shared" si="66"/>
        <v>Normal</v>
      </c>
      <c r="M2137" t="s">
        <v>10507</v>
      </c>
    </row>
    <row r="2138" spans="1:13" x14ac:dyDescent="0.25">
      <c r="A2138" t="s">
        <v>226</v>
      </c>
      <c r="B2138">
        <v>26.03</v>
      </c>
      <c r="C2138">
        <v>5.81</v>
      </c>
      <c r="D2138" t="s">
        <v>2382</v>
      </c>
      <c r="E2138" t="s">
        <v>2380</v>
      </c>
      <c r="F2138" t="s">
        <v>2380</v>
      </c>
      <c r="G2138" t="s">
        <v>2381</v>
      </c>
      <c r="H2138">
        <v>0</v>
      </c>
      <c r="I2138" t="s">
        <v>2380</v>
      </c>
      <c r="J2138" t="s">
        <v>2380</v>
      </c>
      <c r="K2138" t="str">
        <f t="shared" si="65"/>
        <v>Overweight</v>
      </c>
      <c r="L2138" t="str">
        <f t="shared" si="66"/>
        <v>Prediabetes</v>
      </c>
      <c r="M2138" t="s">
        <v>10508</v>
      </c>
    </row>
    <row r="2139" spans="1:13" x14ac:dyDescent="0.25">
      <c r="A2139" t="s">
        <v>225</v>
      </c>
      <c r="B2139">
        <v>27.74</v>
      </c>
      <c r="C2139">
        <v>4.29</v>
      </c>
      <c r="D2139" t="s">
        <v>2380</v>
      </c>
      <c r="E2139" t="s">
        <v>2382</v>
      </c>
      <c r="F2139" t="s">
        <v>2380</v>
      </c>
      <c r="G2139">
        <v>1</v>
      </c>
      <c r="H2139">
        <v>1</v>
      </c>
      <c r="I2139" t="s">
        <v>2380</v>
      </c>
      <c r="J2139" t="s">
        <v>2380</v>
      </c>
      <c r="K2139" t="str">
        <f t="shared" si="65"/>
        <v>Overweight</v>
      </c>
      <c r="L2139" t="str">
        <f t="shared" si="66"/>
        <v>Normal</v>
      </c>
      <c r="M2139" t="s">
        <v>10507</v>
      </c>
    </row>
    <row r="2140" spans="1:13" x14ac:dyDescent="0.25">
      <c r="A2140" t="s">
        <v>224</v>
      </c>
      <c r="B2140">
        <v>32.11</v>
      </c>
      <c r="C2140">
        <v>4.03</v>
      </c>
      <c r="D2140" t="s">
        <v>2382</v>
      </c>
      <c r="E2140" t="s">
        <v>2382</v>
      </c>
      <c r="F2140" t="s">
        <v>2380</v>
      </c>
      <c r="G2140">
        <v>2</v>
      </c>
      <c r="H2140">
        <v>2</v>
      </c>
      <c r="I2140" t="s">
        <v>2380</v>
      </c>
      <c r="J2140" t="s">
        <v>2380</v>
      </c>
      <c r="K2140" t="str">
        <f t="shared" si="65"/>
        <v>Obesity</v>
      </c>
      <c r="L2140" t="str">
        <f t="shared" si="66"/>
        <v>Normal</v>
      </c>
      <c r="M2140" t="s">
        <v>10507</v>
      </c>
    </row>
    <row r="2141" spans="1:13" x14ac:dyDescent="0.25">
      <c r="A2141" t="s">
        <v>223</v>
      </c>
      <c r="B2141">
        <v>25.175000000000001</v>
      </c>
      <c r="C2141">
        <v>6.29</v>
      </c>
      <c r="D2141" t="s">
        <v>2382</v>
      </c>
      <c r="E2141" t="s">
        <v>2382</v>
      </c>
      <c r="F2141" t="s">
        <v>2380</v>
      </c>
      <c r="G2141">
        <v>2</v>
      </c>
      <c r="H2141">
        <v>2</v>
      </c>
      <c r="I2141" t="s">
        <v>2380</v>
      </c>
      <c r="J2141" t="s">
        <v>2380</v>
      </c>
      <c r="K2141" t="str">
        <f t="shared" si="65"/>
        <v>Overweight</v>
      </c>
      <c r="L2141" t="str">
        <f t="shared" si="66"/>
        <v>Prediabetes</v>
      </c>
      <c r="M2141" t="s">
        <v>10508</v>
      </c>
    </row>
    <row r="2142" spans="1:13" x14ac:dyDescent="0.25">
      <c r="A2142" t="s">
        <v>222</v>
      </c>
      <c r="B2142">
        <v>39.49</v>
      </c>
      <c r="C2142">
        <v>4.4800000000000004</v>
      </c>
      <c r="D2142" t="s">
        <v>2382</v>
      </c>
      <c r="E2142" t="s">
        <v>2380</v>
      </c>
      <c r="F2142" t="s">
        <v>2380</v>
      </c>
      <c r="G2142" t="s">
        <v>2381</v>
      </c>
      <c r="H2142">
        <v>0</v>
      </c>
      <c r="I2142" t="s">
        <v>2380</v>
      </c>
      <c r="J2142" t="s">
        <v>2380</v>
      </c>
      <c r="K2142" t="str">
        <f t="shared" si="65"/>
        <v>Obesity</v>
      </c>
      <c r="L2142" t="str">
        <f t="shared" si="66"/>
        <v>Normal</v>
      </c>
      <c r="M2142" t="s">
        <v>10507</v>
      </c>
    </row>
    <row r="2143" spans="1:13" x14ac:dyDescent="0.25">
      <c r="A2143" t="s">
        <v>221</v>
      </c>
      <c r="B2143">
        <v>34.869999999999997</v>
      </c>
      <c r="C2143">
        <v>5.51</v>
      </c>
      <c r="D2143" t="s">
        <v>2382</v>
      </c>
      <c r="E2143" t="s">
        <v>2380</v>
      </c>
      <c r="F2143" t="s">
        <v>2380</v>
      </c>
      <c r="G2143" t="s">
        <v>2381</v>
      </c>
      <c r="H2143">
        <v>0</v>
      </c>
      <c r="I2143" t="s">
        <v>2380</v>
      </c>
      <c r="J2143" t="s">
        <v>2380</v>
      </c>
      <c r="K2143" t="str">
        <f t="shared" si="65"/>
        <v>Obesity</v>
      </c>
      <c r="L2143" t="str">
        <f t="shared" si="66"/>
        <v>Normal</v>
      </c>
      <c r="M2143" t="s">
        <v>10507</v>
      </c>
    </row>
    <row r="2144" spans="1:13" x14ac:dyDescent="0.25">
      <c r="A2144" t="s">
        <v>220</v>
      </c>
      <c r="B2144">
        <v>34.6</v>
      </c>
      <c r="C2144">
        <v>4.5</v>
      </c>
      <c r="D2144" t="s">
        <v>2382</v>
      </c>
      <c r="E2144" t="s">
        <v>2380</v>
      </c>
      <c r="F2144" t="s">
        <v>2380</v>
      </c>
      <c r="G2144" t="s">
        <v>2381</v>
      </c>
      <c r="H2144">
        <v>0</v>
      </c>
      <c r="I2144" t="s">
        <v>2380</v>
      </c>
      <c r="J2144" t="s">
        <v>2380</v>
      </c>
      <c r="K2144" t="str">
        <f t="shared" si="65"/>
        <v>Obesity</v>
      </c>
      <c r="L2144" t="str">
        <f t="shared" si="66"/>
        <v>Normal</v>
      </c>
      <c r="M2144" t="s">
        <v>10507</v>
      </c>
    </row>
    <row r="2145" spans="1:13" x14ac:dyDescent="0.25">
      <c r="A2145" t="s">
        <v>219</v>
      </c>
      <c r="B2145">
        <v>25.8</v>
      </c>
      <c r="C2145">
        <v>6.29</v>
      </c>
      <c r="D2145" t="s">
        <v>2382</v>
      </c>
      <c r="E2145" t="s">
        <v>2380</v>
      </c>
      <c r="F2145" t="s">
        <v>2380</v>
      </c>
      <c r="G2145" t="s">
        <v>2381</v>
      </c>
      <c r="H2145">
        <v>0</v>
      </c>
      <c r="I2145" t="s">
        <v>2380</v>
      </c>
      <c r="J2145" t="s">
        <v>2380</v>
      </c>
      <c r="K2145" t="str">
        <f t="shared" si="65"/>
        <v>Overweight</v>
      </c>
      <c r="L2145" t="str">
        <f t="shared" si="66"/>
        <v>Prediabetes</v>
      </c>
      <c r="M2145" t="s">
        <v>10508</v>
      </c>
    </row>
    <row r="2146" spans="1:13" x14ac:dyDescent="0.25">
      <c r="A2146" t="s">
        <v>218</v>
      </c>
      <c r="B2146">
        <v>35.86</v>
      </c>
      <c r="C2146">
        <v>4.33</v>
      </c>
      <c r="D2146" t="s">
        <v>2380</v>
      </c>
      <c r="E2146" t="s">
        <v>2380</v>
      </c>
      <c r="F2146" t="s">
        <v>2380</v>
      </c>
      <c r="G2146">
        <v>1</v>
      </c>
      <c r="H2146">
        <v>1</v>
      </c>
      <c r="I2146" t="s">
        <v>2380</v>
      </c>
      <c r="J2146" t="s">
        <v>2380</v>
      </c>
      <c r="K2146" t="str">
        <f t="shared" si="65"/>
        <v>Obesity</v>
      </c>
      <c r="L2146" t="str">
        <f t="shared" si="66"/>
        <v>Normal</v>
      </c>
      <c r="M2146" t="s">
        <v>10507</v>
      </c>
    </row>
    <row r="2147" spans="1:13" x14ac:dyDescent="0.25">
      <c r="A2147" t="s">
        <v>217</v>
      </c>
      <c r="B2147">
        <v>40.47</v>
      </c>
      <c r="C2147">
        <v>11.15</v>
      </c>
      <c r="D2147" t="s">
        <v>2380</v>
      </c>
      <c r="E2147" t="s">
        <v>2380</v>
      </c>
      <c r="F2147" t="s">
        <v>2380</v>
      </c>
      <c r="G2147" t="s">
        <v>2381</v>
      </c>
      <c r="H2147">
        <v>0</v>
      </c>
      <c r="I2147" t="s">
        <v>2380</v>
      </c>
      <c r="J2147" t="s">
        <v>2380</v>
      </c>
      <c r="K2147" t="str">
        <f t="shared" si="65"/>
        <v>Obesity</v>
      </c>
      <c r="L2147" t="str">
        <f t="shared" si="66"/>
        <v>Diabetes</v>
      </c>
      <c r="M2147" t="s">
        <v>10506</v>
      </c>
    </row>
    <row r="2148" spans="1:13" x14ac:dyDescent="0.25">
      <c r="A2148" t="s">
        <v>216</v>
      </c>
      <c r="B2148">
        <v>32.01</v>
      </c>
      <c r="C2148">
        <v>6.45</v>
      </c>
      <c r="D2148" t="s">
        <v>2380</v>
      </c>
      <c r="E2148" t="s">
        <v>2380</v>
      </c>
      <c r="F2148" t="s">
        <v>2380</v>
      </c>
      <c r="G2148">
        <v>1</v>
      </c>
      <c r="H2148">
        <v>1</v>
      </c>
      <c r="I2148" t="s">
        <v>2380</v>
      </c>
      <c r="J2148" t="s">
        <v>2380</v>
      </c>
      <c r="K2148" t="str">
        <f t="shared" si="65"/>
        <v>Obesity</v>
      </c>
      <c r="L2148" t="str">
        <f t="shared" si="66"/>
        <v>Diabetes</v>
      </c>
      <c r="M2148" t="s">
        <v>10506</v>
      </c>
    </row>
    <row r="2149" spans="1:13" x14ac:dyDescent="0.25">
      <c r="A2149" t="s">
        <v>215</v>
      </c>
      <c r="B2149">
        <v>33</v>
      </c>
      <c r="C2149">
        <v>9.27</v>
      </c>
      <c r="D2149" t="s">
        <v>2380</v>
      </c>
      <c r="E2149" t="s">
        <v>2380</v>
      </c>
      <c r="F2149" t="s">
        <v>2380</v>
      </c>
      <c r="G2149" t="s">
        <v>2381</v>
      </c>
      <c r="H2149">
        <v>0</v>
      </c>
      <c r="I2149" t="s">
        <v>2380</v>
      </c>
      <c r="J2149" t="s">
        <v>2380</v>
      </c>
      <c r="K2149" t="str">
        <f t="shared" si="65"/>
        <v>Obesity</v>
      </c>
      <c r="L2149" t="str">
        <f t="shared" si="66"/>
        <v>Diabetes</v>
      </c>
      <c r="M2149" t="s">
        <v>10506</v>
      </c>
    </row>
    <row r="2150" spans="1:13" x14ac:dyDescent="0.25">
      <c r="A2150" t="s">
        <v>214</v>
      </c>
      <c r="B2150">
        <v>29.3</v>
      </c>
      <c r="C2150">
        <v>6.15</v>
      </c>
      <c r="D2150" t="s">
        <v>2380</v>
      </c>
      <c r="E2150" t="s">
        <v>2380</v>
      </c>
      <c r="F2150" t="s">
        <v>2380</v>
      </c>
      <c r="G2150">
        <v>1</v>
      </c>
      <c r="H2150">
        <v>1</v>
      </c>
      <c r="I2150" t="s">
        <v>2380</v>
      </c>
      <c r="J2150" t="s">
        <v>2380</v>
      </c>
      <c r="K2150" t="str">
        <f t="shared" si="65"/>
        <v>Overweight</v>
      </c>
      <c r="L2150" t="str">
        <f t="shared" si="66"/>
        <v>Prediabetes</v>
      </c>
      <c r="M2150" t="s">
        <v>10508</v>
      </c>
    </row>
    <row r="2151" spans="1:13" x14ac:dyDescent="0.25">
      <c r="A2151" t="s">
        <v>213</v>
      </c>
      <c r="B2151">
        <v>25.8</v>
      </c>
      <c r="C2151">
        <v>4.13</v>
      </c>
      <c r="D2151" t="s">
        <v>2380</v>
      </c>
      <c r="E2151" t="s">
        <v>2380</v>
      </c>
      <c r="F2151" t="s">
        <v>2380</v>
      </c>
      <c r="G2151">
        <v>1</v>
      </c>
      <c r="H2151">
        <v>1</v>
      </c>
      <c r="I2151" t="s">
        <v>2380</v>
      </c>
      <c r="J2151" t="s">
        <v>2380</v>
      </c>
      <c r="K2151" t="str">
        <f t="shared" si="65"/>
        <v>Overweight</v>
      </c>
      <c r="L2151" t="str">
        <f t="shared" si="66"/>
        <v>Normal</v>
      </c>
      <c r="M2151" t="s">
        <v>10507</v>
      </c>
    </row>
    <row r="2152" spans="1:13" x14ac:dyDescent="0.25">
      <c r="A2152" t="s">
        <v>212</v>
      </c>
      <c r="B2152">
        <v>23.4</v>
      </c>
      <c r="C2152">
        <v>4.24</v>
      </c>
      <c r="D2152" t="s">
        <v>2380</v>
      </c>
      <c r="E2152" t="s">
        <v>2380</v>
      </c>
      <c r="F2152" t="s">
        <v>2380</v>
      </c>
      <c r="G2152">
        <v>1</v>
      </c>
      <c r="H2152">
        <v>1</v>
      </c>
      <c r="I2152" t="s">
        <v>2380</v>
      </c>
      <c r="J2152" t="s">
        <v>2380</v>
      </c>
      <c r="K2152" t="str">
        <f t="shared" si="65"/>
        <v>Healthy Weight</v>
      </c>
      <c r="L2152" t="str">
        <f t="shared" si="66"/>
        <v>Normal</v>
      </c>
      <c r="M2152" t="s">
        <v>10507</v>
      </c>
    </row>
    <row r="2153" spans="1:13" x14ac:dyDescent="0.25">
      <c r="A2153" t="s">
        <v>211</v>
      </c>
      <c r="B2153">
        <v>27.93</v>
      </c>
      <c r="C2153">
        <v>9.8800000000000008</v>
      </c>
      <c r="D2153" t="s">
        <v>2380</v>
      </c>
      <c r="E2153" t="s">
        <v>2380</v>
      </c>
      <c r="F2153" t="s">
        <v>2380</v>
      </c>
      <c r="G2153" t="s">
        <v>2381</v>
      </c>
      <c r="H2153">
        <v>0</v>
      </c>
      <c r="I2153" t="s">
        <v>2380</v>
      </c>
      <c r="J2153" t="s">
        <v>2380</v>
      </c>
      <c r="K2153" t="str">
        <f t="shared" si="65"/>
        <v>Overweight</v>
      </c>
      <c r="L2153" t="str">
        <f t="shared" si="66"/>
        <v>Diabetes</v>
      </c>
      <c r="M2153" t="s">
        <v>10506</v>
      </c>
    </row>
    <row r="2154" spans="1:13" x14ac:dyDescent="0.25">
      <c r="A2154" t="s">
        <v>210</v>
      </c>
      <c r="B2154">
        <v>22</v>
      </c>
      <c r="C2154">
        <v>9.5</v>
      </c>
      <c r="D2154" t="s">
        <v>2380</v>
      </c>
      <c r="E2154" t="s">
        <v>2380</v>
      </c>
      <c r="F2154" t="s">
        <v>2380</v>
      </c>
      <c r="G2154" t="s">
        <v>2381</v>
      </c>
      <c r="H2154">
        <v>0</v>
      </c>
      <c r="I2154" t="s">
        <v>2380</v>
      </c>
      <c r="J2154" t="s">
        <v>2380</v>
      </c>
      <c r="K2154" t="str">
        <f t="shared" si="65"/>
        <v>Healthy Weight</v>
      </c>
      <c r="L2154" t="str">
        <f t="shared" si="66"/>
        <v>Diabetes</v>
      </c>
      <c r="M2154" t="s">
        <v>10506</v>
      </c>
    </row>
    <row r="2155" spans="1:13" x14ac:dyDescent="0.25">
      <c r="A2155" t="s">
        <v>209</v>
      </c>
      <c r="B2155">
        <v>36.86</v>
      </c>
      <c r="C2155">
        <v>4.97</v>
      </c>
      <c r="D2155" t="s">
        <v>2382</v>
      </c>
      <c r="E2155" t="s">
        <v>2380</v>
      </c>
      <c r="F2155" t="s">
        <v>2380</v>
      </c>
      <c r="G2155" t="s">
        <v>2381</v>
      </c>
      <c r="H2155">
        <v>0</v>
      </c>
      <c r="I2155" t="s">
        <v>2380</v>
      </c>
      <c r="J2155" t="s">
        <v>2380</v>
      </c>
      <c r="K2155" t="str">
        <f t="shared" si="65"/>
        <v>Obesity</v>
      </c>
      <c r="L2155" t="str">
        <f t="shared" si="66"/>
        <v>Normal</v>
      </c>
      <c r="M2155" t="s">
        <v>10507</v>
      </c>
    </row>
    <row r="2156" spans="1:13" x14ac:dyDescent="0.25">
      <c r="A2156" t="s">
        <v>208</v>
      </c>
      <c r="B2156">
        <v>31.254999999999999</v>
      </c>
      <c r="C2156">
        <v>5.49</v>
      </c>
      <c r="D2156" t="s">
        <v>2382</v>
      </c>
      <c r="E2156" t="s">
        <v>2380</v>
      </c>
      <c r="F2156" t="s">
        <v>2380</v>
      </c>
      <c r="G2156" t="s">
        <v>2381</v>
      </c>
      <c r="H2156">
        <v>0</v>
      </c>
      <c r="I2156" t="s">
        <v>2380</v>
      </c>
      <c r="J2156" t="s">
        <v>2380</v>
      </c>
      <c r="K2156" t="str">
        <f t="shared" si="65"/>
        <v>Obesity</v>
      </c>
      <c r="L2156" t="str">
        <f t="shared" si="66"/>
        <v>Normal</v>
      </c>
      <c r="M2156" t="s">
        <v>10507</v>
      </c>
    </row>
    <row r="2157" spans="1:13" x14ac:dyDescent="0.25">
      <c r="A2157" t="s">
        <v>207</v>
      </c>
      <c r="B2157">
        <v>23.06</v>
      </c>
      <c r="C2157">
        <v>4.47</v>
      </c>
      <c r="D2157" t="s">
        <v>2380</v>
      </c>
      <c r="E2157" t="s">
        <v>2380</v>
      </c>
      <c r="F2157" t="s">
        <v>2380</v>
      </c>
      <c r="G2157" t="s">
        <v>2381</v>
      </c>
      <c r="H2157">
        <v>0</v>
      </c>
      <c r="I2157" t="s">
        <v>2380</v>
      </c>
      <c r="J2157" t="s">
        <v>2380</v>
      </c>
      <c r="K2157" t="str">
        <f t="shared" si="65"/>
        <v>Healthy Weight</v>
      </c>
      <c r="L2157" t="str">
        <f t="shared" si="66"/>
        <v>Normal</v>
      </c>
      <c r="M2157" t="s">
        <v>10507</v>
      </c>
    </row>
    <row r="2158" spans="1:13" x14ac:dyDescent="0.25">
      <c r="A2158" t="s">
        <v>206</v>
      </c>
      <c r="B2158">
        <v>28.975000000000001</v>
      </c>
      <c r="C2158">
        <v>4.34</v>
      </c>
      <c r="D2158" t="s">
        <v>2382</v>
      </c>
      <c r="E2158" t="s">
        <v>2380</v>
      </c>
      <c r="F2158" t="s">
        <v>2380</v>
      </c>
      <c r="G2158" t="s">
        <v>2381</v>
      </c>
      <c r="H2158">
        <v>0</v>
      </c>
      <c r="I2158" t="s">
        <v>2380</v>
      </c>
      <c r="J2158" t="s">
        <v>2380</v>
      </c>
      <c r="K2158" t="str">
        <f t="shared" si="65"/>
        <v>Overweight</v>
      </c>
      <c r="L2158" t="str">
        <f t="shared" si="66"/>
        <v>Normal</v>
      </c>
      <c r="M2158" t="s">
        <v>10507</v>
      </c>
    </row>
    <row r="2159" spans="1:13" x14ac:dyDescent="0.25">
      <c r="A2159" t="s">
        <v>205</v>
      </c>
      <c r="B2159">
        <v>33.299999999999997</v>
      </c>
      <c r="C2159">
        <v>9.49</v>
      </c>
      <c r="D2159" t="s">
        <v>2380</v>
      </c>
      <c r="E2159" t="s">
        <v>2380</v>
      </c>
      <c r="F2159" t="s">
        <v>2380</v>
      </c>
      <c r="G2159" t="s">
        <v>2381</v>
      </c>
      <c r="H2159">
        <v>0</v>
      </c>
      <c r="I2159" t="s">
        <v>2380</v>
      </c>
      <c r="J2159" t="s">
        <v>2380</v>
      </c>
      <c r="K2159" t="str">
        <f t="shared" si="65"/>
        <v>Obesity</v>
      </c>
      <c r="L2159" t="str">
        <f t="shared" si="66"/>
        <v>Diabetes</v>
      </c>
      <c r="M2159" t="s">
        <v>10506</v>
      </c>
    </row>
    <row r="2160" spans="1:13" x14ac:dyDescent="0.25">
      <c r="A2160" t="s">
        <v>204</v>
      </c>
      <c r="B2160">
        <v>33</v>
      </c>
      <c r="C2160">
        <v>10.16</v>
      </c>
      <c r="D2160" t="s">
        <v>2380</v>
      </c>
      <c r="E2160" t="s">
        <v>2380</v>
      </c>
      <c r="F2160" t="s">
        <v>2380</v>
      </c>
      <c r="G2160" t="s">
        <v>2381</v>
      </c>
      <c r="H2160">
        <v>0</v>
      </c>
      <c r="I2160" t="s">
        <v>2380</v>
      </c>
      <c r="J2160" t="s">
        <v>2380</v>
      </c>
      <c r="K2160" t="str">
        <f t="shared" si="65"/>
        <v>Obesity</v>
      </c>
      <c r="L2160" t="str">
        <f t="shared" si="66"/>
        <v>Diabetes</v>
      </c>
      <c r="M2160" t="s">
        <v>10506</v>
      </c>
    </row>
    <row r="2161" spans="1:13" x14ac:dyDescent="0.25">
      <c r="A2161" t="s">
        <v>203</v>
      </c>
      <c r="B2161">
        <v>31.46</v>
      </c>
      <c r="C2161">
        <v>11.19</v>
      </c>
      <c r="D2161" t="s">
        <v>2380</v>
      </c>
      <c r="E2161" t="s">
        <v>2380</v>
      </c>
      <c r="F2161" t="s">
        <v>2380</v>
      </c>
      <c r="G2161" t="s">
        <v>2381</v>
      </c>
      <c r="H2161">
        <v>0</v>
      </c>
      <c r="I2161" t="s">
        <v>2380</v>
      </c>
      <c r="J2161" t="s">
        <v>2380</v>
      </c>
      <c r="K2161" t="str">
        <f t="shared" si="65"/>
        <v>Obesity</v>
      </c>
      <c r="L2161" t="str">
        <f t="shared" si="66"/>
        <v>Diabetes</v>
      </c>
      <c r="M2161" t="s">
        <v>10506</v>
      </c>
    </row>
    <row r="2162" spans="1:13" x14ac:dyDescent="0.25">
      <c r="A2162" t="s">
        <v>202</v>
      </c>
      <c r="B2162">
        <v>29.6</v>
      </c>
      <c r="C2162">
        <v>11.03</v>
      </c>
      <c r="D2162" t="s">
        <v>2380</v>
      </c>
      <c r="E2162" t="s">
        <v>2380</v>
      </c>
      <c r="F2162" t="s">
        <v>2380</v>
      </c>
      <c r="G2162" t="s">
        <v>2381</v>
      </c>
      <c r="H2162">
        <v>0</v>
      </c>
      <c r="I2162" t="s">
        <v>2380</v>
      </c>
      <c r="J2162" t="s">
        <v>2380</v>
      </c>
      <c r="K2162" t="str">
        <f t="shared" si="65"/>
        <v>Overweight</v>
      </c>
      <c r="L2162" t="str">
        <f t="shared" si="66"/>
        <v>Diabetes</v>
      </c>
      <c r="M2162" t="s">
        <v>10506</v>
      </c>
    </row>
    <row r="2163" spans="1:13" x14ac:dyDescent="0.25">
      <c r="A2163" t="s">
        <v>201</v>
      </c>
      <c r="B2163">
        <v>22.05</v>
      </c>
      <c r="C2163">
        <v>4.43</v>
      </c>
      <c r="D2163" t="s">
        <v>2382</v>
      </c>
      <c r="E2163" t="s">
        <v>2380</v>
      </c>
      <c r="F2163" t="s">
        <v>2380</v>
      </c>
      <c r="G2163" t="s">
        <v>2381</v>
      </c>
      <c r="H2163">
        <v>0</v>
      </c>
      <c r="I2163" t="s">
        <v>2380</v>
      </c>
      <c r="J2163" t="s">
        <v>2380</v>
      </c>
      <c r="K2163" t="str">
        <f t="shared" si="65"/>
        <v>Healthy Weight</v>
      </c>
      <c r="L2163" t="str">
        <f t="shared" si="66"/>
        <v>Normal</v>
      </c>
      <c r="M2163" t="s">
        <v>10507</v>
      </c>
    </row>
    <row r="2164" spans="1:13" x14ac:dyDescent="0.25">
      <c r="A2164" t="s">
        <v>199</v>
      </c>
      <c r="B2164">
        <v>27.06</v>
      </c>
      <c r="C2164">
        <v>6.14</v>
      </c>
      <c r="D2164" t="s">
        <v>2380</v>
      </c>
      <c r="E2164" t="s">
        <v>2382</v>
      </c>
      <c r="F2164" t="s">
        <v>2380</v>
      </c>
      <c r="G2164">
        <v>1</v>
      </c>
      <c r="H2164">
        <v>1</v>
      </c>
      <c r="I2164" t="s">
        <v>2380</v>
      </c>
      <c r="J2164" t="s">
        <v>2380</v>
      </c>
      <c r="K2164" t="str">
        <f t="shared" si="65"/>
        <v>Overweight</v>
      </c>
      <c r="L2164" t="str">
        <f t="shared" si="66"/>
        <v>Prediabetes</v>
      </c>
      <c r="M2164" t="s">
        <v>10508</v>
      </c>
    </row>
    <row r="2165" spans="1:13" x14ac:dyDescent="0.25">
      <c r="A2165" t="s">
        <v>198</v>
      </c>
      <c r="B2165">
        <v>20.49</v>
      </c>
      <c r="C2165">
        <v>4.87</v>
      </c>
      <c r="D2165" t="s">
        <v>2380</v>
      </c>
      <c r="E2165" t="s">
        <v>2380</v>
      </c>
      <c r="F2165" t="s">
        <v>2380</v>
      </c>
      <c r="G2165" t="s">
        <v>2381</v>
      </c>
      <c r="H2165">
        <v>0</v>
      </c>
      <c r="I2165" t="s">
        <v>2380</v>
      </c>
      <c r="J2165" t="s">
        <v>2380</v>
      </c>
      <c r="K2165" t="str">
        <f t="shared" si="65"/>
        <v>Healthy Weight</v>
      </c>
      <c r="L2165" t="str">
        <f t="shared" si="66"/>
        <v>Normal</v>
      </c>
      <c r="M2165" t="s">
        <v>10507</v>
      </c>
    </row>
    <row r="2166" spans="1:13" x14ac:dyDescent="0.25">
      <c r="A2166" t="s">
        <v>197</v>
      </c>
      <c r="B2166">
        <v>28.4</v>
      </c>
      <c r="C2166">
        <v>4.3</v>
      </c>
      <c r="D2166" t="s">
        <v>2380</v>
      </c>
      <c r="E2166" t="s">
        <v>2380</v>
      </c>
      <c r="F2166" t="s">
        <v>2383</v>
      </c>
      <c r="G2166">
        <v>1</v>
      </c>
      <c r="H2166">
        <v>1</v>
      </c>
      <c r="I2166" t="s">
        <v>2380</v>
      </c>
      <c r="J2166" t="s">
        <v>2380</v>
      </c>
      <c r="K2166" t="str">
        <f t="shared" si="65"/>
        <v>Overweight</v>
      </c>
      <c r="L2166" t="str">
        <f t="shared" si="66"/>
        <v>Normal</v>
      </c>
      <c r="M2166" t="s">
        <v>10507</v>
      </c>
    </row>
    <row r="2167" spans="1:13" x14ac:dyDescent="0.25">
      <c r="A2167" t="s">
        <v>196</v>
      </c>
      <c r="B2167">
        <v>41.91</v>
      </c>
      <c r="C2167">
        <v>6.19</v>
      </c>
      <c r="D2167" t="s">
        <v>2380</v>
      </c>
      <c r="E2167" t="s">
        <v>2380</v>
      </c>
      <c r="F2167" t="s">
        <v>2380</v>
      </c>
      <c r="G2167" t="s">
        <v>2381</v>
      </c>
      <c r="H2167">
        <v>0</v>
      </c>
      <c r="I2167" t="s">
        <v>2380</v>
      </c>
      <c r="J2167" t="s">
        <v>2380</v>
      </c>
      <c r="K2167" t="str">
        <f t="shared" si="65"/>
        <v>Obesity</v>
      </c>
      <c r="L2167" t="str">
        <f t="shared" si="66"/>
        <v>Prediabetes</v>
      </c>
      <c r="M2167" t="s">
        <v>10508</v>
      </c>
    </row>
    <row r="2168" spans="1:13" x14ac:dyDescent="0.25">
      <c r="A2168" t="s">
        <v>195</v>
      </c>
      <c r="B2168">
        <v>24.6</v>
      </c>
      <c r="C2168">
        <v>6.19</v>
      </c>
      <c r="D2168" t="s">
        <v>2380</v>
      </c>
      <c r="E2168" t="s">
        <v>2380</v>
      </c>
      <c r="F2168" t="s">
        <v>2383</v>
      </c>
      <c r="G2168">
        <v>1</v>
      </c>
      <c r="H2168">
        <v>1</v>
      </c>
      <c r="I2168" t="s">
        <v>2380</v>
      </c>
      <c r="J2168" t="s">
        <v>2380</v>
      </c>
      <c r="K2168" t="str">
        <f t="shared" si="65"/>
        <v>Healthy Weight</v>
      </c>
      <c r="L2168" t="str">
        <f t="shared" si="66"/>
        <v>Prediabetes</v>
      </c>
      <c r="M2168" t="s">
        <v>10508</v>
      </c>
    </row>
    <row r="2169" spans="1:13" x14ac:dyDescent="0.25">
      <c r="A2169" t="s">
        <v>194</v>
      </c>
      <c r="B2169">
        <v>20.9</v>
      </c>
      <c r="C2169">
        <v>5.12</v>
      </c>
      <c r="D2169" t="s">
        <v>2380</v>
      </c>
      <c r="E2169" t="s">
        <v>2380</v>
      </c>
      <c r="F2169" t="s">
        <v>2383</v>
      </c>
      <c r="G2169">
        <v>1</v>
      </c>
      <c r="H2169">
        <v>1</v>
      </c>
      <c r="I2169" t="s">
        <v>2380</v>
      </c>
      <c r="J2169" t="s">
        <v>2380</v>
      </c>
      <c r="K2169" t="str">
        <f t="shared" si="65"/>
        <v>Healthy Weight</v>
      </c>
      <c r="L2169" t="str">
        <f t="shared" si="66"/>
        <v>Normal</v>
      </c>
      <c r="M2169" t="s">
        <v>10507</v>
      </c>
    </row>
    <row r="2170" spans="1:13" x14ac:dyDescent="0.25">
      <c r="A2170" t="s">
        <v>193</v>
      </c>
      <c r="B2170">
        <v>34.4</v>
      </c>
      <c r="C2170">
        <v>4.04</v>
      </c>
      <c r="D2170" t="s">
        <v>2380</v>
      </c>
      <c r="E2170" t="s">
        <v>2380</v>
      </c>
      <c r="F2170" t="s">
        <v>2380</v>
      </c>
      <c r="G2170" t="s">
        <v>2381</v>
      </c>
      <c r="H2170">
        <v>0</v>
      </c>
      <c r="I2170" t="s">
        <v>2380</v>
      </c>
      <c r="J2170" t="s">
        <v>2380</v>
      </c>
      <c r="K2170" t="str">
        <f t="shared" si="65"/>
        <v>Obesity</v>
      </c>
      <c r="L2170" t="str">
        <f t="shared" si="66"/>
        <v>Normal</v>
      </c>
      <c r="M2170" t="s">
        <v>10507</v>
      </c>
    </row>
    <row r="2171" spans="1:13" x14ac:dyDescent="0.25">
      <c r="A2171" t="s">
        <v>192</v>
      </c>
      <c r="B2171">
        <v>32.56</v>
      </c>
      <c r="C2171">
        <v>5.36</v>
      </c>
      <c r="D2171" t="s">
        <v>2380</v>
      </c>
      <c r="E2171" t="s">
        <v>2380</v>
      </c>
      <c r="F2171" t="s">
        <v>2380</v>
      </c>
      <c r="G2171" t="s">
        <v>2381</v>
      </c>
      <c r="H2171">
        <v>0</v>
      </c>
      <c r="I2171" t="s">
        <v>2380</v>
      </c>
      <c r="J2171" t="s">
        <v>2380</v>
      </c>
      <c r="K2171" t="str">
        <f t="shared" si="65"/>
        <v>Obesity</v>
      </c>
      <c r="L2171" t="str">
        <f t="shared" si="66"/>
        <v>Normal</v>
      </c>
      <c r="M2171" t="s">
        <v>10507</v>
      </c>
    </row>
    <row r="2172" spans="1:13" x14ac:dyDescent="0.25">
      <c r="A2172" t="s">
        <v>191</v>
      </c>
      <c r="B2172">
        <v>27.98</v>
      </c>
      <c r="C2172">
        <v>4.38</v>
      </c>
      <c r="D2172" t="s">
        <v>2380</v>
      </c>
      <c r="E2172" t="s">
        <v>2382</v>
      </c>
      <c r="F2172" t="s">
        <v>2380</v>
      </c>
      <c r="G2172">
        <v>1</v>
      </c>
      <c r="H2172">
        <v>1</v>
      </c>
      <c r="I2172" t="s">
        <v>2380</v>
      </c>
      <c r="J2172" t="s">
        <v>2380</v>
      </c>
      <c r="K2172" t="str">
        <f t="shared" si="65"/>
        <v>Overweight</v>
      </c>
      <c r="L2172" t="str">
        <f t="shared" si="66"/>
        <v>Normal</v>
      </c>
      <c r="M2172" t="s">
        <v>10507</v>
      </c>
    </row>
    <row r="2173" spans="1:13" x14ac:dyDescent="0.25">
      <c r="A2173" t="s">
        <v>190</v>
      </c>
      <c r="B2173">
        <v>26.51</v>
      </c>
      <c r="C2173">
        <v>4.58</v>
      </c>
      <c r="D2173" t="s">
        <v>2380</v>
      </c>
      <c r="E2173" t="s">
        <v>2380</v>
      </c>
      <c r="F2173" t="s">
        <v>2380</v>
      </c>
      <c r="G2173" t="s">
        <v>2381</v>
      </c>
      <c r="H2173">
        <v>0</v>
      </c>
      <c r="I2173" t="s">
        <v>2380</v>
      </c>
      <c r="J2173" t="s">
        <v>2380</v>
      </c>
      <c r="K2173" t="str">
        <f t="shared" si="65"/>
        <v>Overweight</v>
      </c>
      <c r="L2173" t="str">
        <f t="shared" si="66"/>
        <v>Normal</v>
      </c>
      <c r="M2173" t="s">
        <v>10507</v>
      </c>
    </row>
    <row r="2174" spans="1:13" x14ac:dyDescent="0.25">
      <c r="A2174" t="s">
        <v>189</v>
      </c>
      <c r="B2174">
        <v>29.734999999999999</v>
      </c>
      <c r="C2174">
        <v>11.92</v>
      </c>
      <c r="D2174" t="s">
        <v>2380</v>
      </c>
      <c r="E2174" t="s">
        <v>2380</v>
      </c>
      <c r="F2174" t="s">
        <v>2380</v>
      </c>
      <c r="G2174" t="s">
        <v>2381</v>
      </c>
      <c r="H2174">
        <v>0</v>
      </c>
      <c r="I2174" t="s">
        <v>2380</v>
      </c>
      <c r="J2174" t="s">
        <v>2380</v>
      </c>
      <c r="K2174" t="str">
        <f t="shared" si="65"/>
        <v>Overweight</v>
      </c>
      <c r="L2174" t="str">
        <f t="shared" si="66"/>
        <v>Diabetes</v>
      </c>
      <c r="M2174" t="s">
        <v>10506</v>
      </c>
    </row>
    <row r="2175" spans="1:13" x14ac:dyDescent="0.25">
      <c r="A2175" t="s">
        <v>188</v>
      </c>
      <c r="B2175">
        <v>40.5</v>
      </c>
      <c r="C2175">
        <v>5.4</v>
      </c>
      <c r="D2175" t="s">
        <v>2380</v>
      </c>
      <c r="E2175" t="s">
        <v>2380</v>
      </c>
      <c r="F2175" t="s">
        <v>2383</v>
      </c>
      <c r="G2175">
        <v>1</v>
      </c>
      <c r="H2175">
        <v>1</v>
      </c>
      <c r="I2175" t="s">
        <v>2380</v>
      </c>
      <c r="J2175" t="s">
        <v>2380</v>
      </c>
      <c r="K2175" t="str">
        <f t="shared" si="65"/>
        <v>Obesity</v>
      </c>
      <c r="L2175" t="str">
        <f t="shared" si="66"/>
        <v>Normal</v>
      </c>
      <c r="M2175" t="s">
        <v>10507</v>
      </c>
    </row>
    <row r="2176" spans="1:13" x14ac:dyDescent="0.25">
      <c r="A2176" t="s">
        <v>187</v>
      </c>
      <c r="B2176">
        <v>25.64</v>
      </c>
      <c r="C2176">
        <v>4.76</v>
      </c>
      <c r="D2176" t="s">
        <v>2380</v>
      </c>
      <c r="E2176" t="s">
        <v>2380</v>
      </c>
      <c r="F2176" t="s">
        <v>2380</v>
      </c>
      <c r="G2176">
        <v>1</v>
      </c>
      <c r="H2176">
        <v>1</v>
      </c>
      <c r="I2176" t="s">
        <v>2380</v>
      </c>
      <c r="J2176" t="s">
        <v>2380</v>
      </c>
      <c r="K2176" t="str">
        <f t="shared" si="65"/>
        <v>Overweight</v>
      </c>
      <c r="L2176" t="str">
        <f t="shared" si="66"/>
        <v>Normal</v>
      </c>
      <c r="M2176" t="s">
        <v>10507</v>
      </c>
    </row>
    <row r="2177" spans="1:13" x14ac:dyDescent="0.25">
      <c r="A2177" t="s">
        <v>186</v>
      </c>
      <c r="B2177">
        <v>32.9</v>
      </c>
      <c r="C2177">
        <v>4.78</v>
      </c>
      <c r="D2177" t="s">
        <v>2380</v>
      </c>
      <c r="E2177" t="s">
        <v>2380</v>
      </c>
      <c r="F2177" t="s">
        <v>2383</v>
      </c>
      <c r="G2177">
        <v>1</v>
      </c>
      <c r="H2177">
        <v>1</v>
      </c>
      <c r="I2177" t="s">
        <v>2380</v>
      </c>
      <c r="J2177" t="s">
        <v>2380</v>
      </c>
      <c r="K2177" t="str">
        <f t="shared" si="65"/>
        <v>Obesity</v>
      </c>
      <c r="L2177" t="str">
        <f t="shared" si="66"/>
        <v>Normal</v>
      </c>
      <c r="M2177" t="s">
        <v>10507</v>
      </c>
    </row>
    <row r="2178" spans="1:13" x14ac:dyDescent="0.25">
      <c r="A2178" t="s">
        <v>185</v>
      </c>
      <c r="B2178">
        <v>29.8</v>
      </c>
      <c r="C2178">
        <v>4.26</v>
      </c>
      <c r="D2178" t="s">
        <v>2380</v>
      </c>
      <c r="E2178" t="s">
        <v>2380</v>
      </c>
      <c r="F2178" t="s">
        <v>2383</v>
      </c>
      <c r="G2178">
        <v>1</v>
      </c>
      <c r="H2178">
        <v>1</v>
      </c>
      <c r="I2178" t="s">
        <v>2380</v>
      </c>
      <c r="J2178" t="s">
        <v>2380</v>
      </c>
      <c r="K2178" t="str">
        <f t="shared" si="65"/>
        <v>Overweight</v>
      </c>
      <c r="L2178" t="str">
        <f t="shared" si="66"/>
        <v>Normal</v>
      </c>
      <c r="M2178" t="s">
        <v>10507</v>
      </c>
    </row>
    <row r="2179" spans="1:13" x14ac:dyDescent="0.25">
      <c r="A2179" t="s">
        <v>184</v>
      </c>
      <c r="B2179">
        <v>28.9</v>
      </c>
      <c r="C2179">
        <v>5.85</v>
      </c>
      <c r="D2179" t="s">
        <v>2380</v>
      </c>
      <c r="E2179" t="s">
        <v>2380</v>
      </c>
      <c r="F2179" t="s">
        <v>2383</v>
      </c>
      <c r="G2179">
        <v>1</v>
      </c>
      <c r="H2179">
        <v>1</v>
      </c>
      <c r="I2179" t="s">
        <v>2380</v>
      </c>
      <c r="J2179" t="s">
        <v>2380</v>
      </c>
      <c r="K2179" t="str">
        <f t="shared" ref="K2179:K2242" si="67">IF(B2179&lt;18.5, "Underweight", IF(B2179&lt;=24.9, "Healthy Weight", IF(B2179&lt;=29.9, "Overweight", "Obesity")))</f>
        <v>Overweight</v>
      </c>
      <c r="L2179" t="str">
        <f t="shared" ref="L2179:L2242" si="68">IF(C2179 &lt; 5.7, "Normal", IF(C2179 &lt; 6.4, "Prediabetes", "Diabetes"))</f>
        <v>Prediabetes</v>
      </c>
      <c r="M2179" t="s">
        <v>10508</v>
      </c>
    </row>
    <row r="2180" spans="1:13" x14ac:dyDescent="0.25">
      <c r="A2180" t="s">
        <v>183</v>
      </c>
      <c r="B2180">
        <v>24.7</v>
      </c>
      <c r="C2180">
        <v>5.32</v>
      </c>
      <c r="D2180" t="s">
        <v>2380</v>
      </c>
      <c r="E2180" t="s">
        <v>2380</v>
      </c>
      <c r="F2180" t="s">
        <v>2383</v>
      </c>
      <c r="G2180">
        <v>1</v>
      </c>
      <c r="H2180">
        <v>1</v>
      </c>
      <c r="I2180" t="s">
        <v>2380</v>
      </c>
      <c r="J2180" t="s">
        <v>2380</v>
      </c>
      <c r="K2180" t="str">
        <f t="shared" si="67"/>
        <v>Healthy Weight</v>
      </c>
      <c r="L2180" t="str">
        <f t="shared" si="68"/>
        <v>Normal</v>
      </c>
      <c r="M2180" t="s">
        <v>10507</v>
      </c>
    </row>
    <row r="2181" spans="1:13" x14ac:dyDescent="0.25">
      <c r="A2181" t="s">
        <v>182</v>
      </c>
      <c r="B2181">
        <v>20.6</v>
      </c>
      <c r="C2181">
        <v>5.14</v>
      </c>
      <c r="D2181" t="s">
        <v>2380</v>
      </c>
      <c r="E2181" t="s">
        <v>2380</v>
      </c>
      <c r="F2181" t="s">
        <v>2383</v>
      </c>
      <c r="G2181">
        <v>1</v>
      </c>
      <c r="H2181">
        <v>1</v>
      </c>
      <c r="I2181" t="s">
        <v>2380</v>
      </c>
      <c r="J2181" t="s">
        <v>2380</v>
      </c>
      <c r="K2181" t="str">
        <f t="shared" si="67"/>
        <v>Healthy Weight</v>
      </c>
      <c r="L2181" t="str">
        <f t="shared" si="68"/>
        <v>Normal</v>
      </c>
      <c r="M2181" t="s">
        <v>10507</v>
      </c>
    </row>
    <row r="2182" spans="1:13" x14ac:dyDescent="0.25">
      <c r="A2182" t="s">
        <v>181</v>
      </c>
      <c r="B2182">
        <v>18.600000000000001</v>
      </c>
      <c r="C2182">
        <v>5</v>
      </c>
      <c r="D2182" t="s">
        <v>2380</v>
      </c>
      <c r="E2182" t="s">
        <v>2380</v>
      </c>
      <c r="F2182" t="s">
        <v>2383</v>
      </c>
      <c r="G2182">
        <v>1</v>
      </c>
      <c r="H2182">
        <v>1</v>
      </c>
      <c r="I2182" t="s">
        <v>2380</v>
      </c>
      <c r="J2182" t="s">
        <v>2380</v>
      </c>
      <c r="K2182" t="str">
        <f t="shared" si="67"/>
        <v>Healthy Weight</v>
      </c>
      <c r="L2182" t="str">
        <f t="shared" si="68"/>
        <v>Normal</v>
      </c>
      <c r="M2182" t="s">
        <v>10507</v>
      </c>
    </row>
    <row r="2183" spans="1:13" x14ac:dyDescent="0.25">
      <c r="A2183" t="s">
        <v>180</v>
      </c>
      <c r="B2183">
        <v>17.8</v>
      </c>
      <c r="C2183">
        <v>4.55</v>
      </c>
      <c r="D2183" t="s">
        <v>2380</v>
      </c>
      <c r="E2183" t="s">
        <v>2380</v>
      </c>
      <c r="F2183" t="s">
        <v>2383</v>
      </c>
      <c r="G2183">
        <v>1</v>
      </c>
      <c r="H2183">
        <v>1</v>
      </c>
      <c r="I2183" t="s">
        <v>2380</v>
      </c>
      <c r="J2183" t="s">
        <v>2380</v>
      </c>
      <c r="K2183" t="str">
        <f t="shared" si="67"/>
        <v>Underweight</v>
      </c>
      <c r="L2183" t="str">
        <f t="shared" si="68"/>
        <v>Normal</v>
      </c>
      <c r="M2183" t="s">
        <v>10507</v>
      </c>
    </row>
    <row r="2184" spans="1:13" x14ac:dyDescent="0.25">
      <c r="A2184" t="s">
        <v>179</v>
      </c>
      <c r="B2184">
        <v>35.200000000000003</v>
      </c>
      <c r="C2184">
        <v>5.97</v>
      </c>
      <c r="D2184" t="s">
        <v>2380</v>
      </c>
      <c r="E2184" t="s">
        <v>2382</v>
      </c>
      <c r="F2184" t="s">
        <v>2380</v>
      </c>
      <c r="G2184">
        <v>1</v>
      </c>
      <c r="H2184">
        <v>1</v>
      </c>
      <c r="I2184" t="s">
        <v>2380</v>
      </c>
      <c r="J2184" t="s">
        <v>2380</v>
      </c>
      <c r="K2184" t="str">
        <f t="shared" si="67"/>
        <v>Obesity</v>
      </c>
      <c r="L2184" t="str">
        <f t="shared" si="68"/>
        <v>Prediabetes</v>
      </c>
      <c r="M2184" t="s">
        <v>10508</v>
      </c>
    </row>
    <row r="2185" spans="1:13" x14ac:dyDescent="0.25">
      <c r="A2185" t="s">
        <v>178</v>
      </c>
      <c r="B2185">
        <v>33.770000000000003</v>
      </c>
      <c r="C2185">
        <v>4.0199999999999996</v>
      </c>
      <c r="D2185" t="s">
        <v>2380</v>
      </c>
      <c r="E2185" t="s">
        <v>2382</v>
      </c>
      <c r="F2185" t="s">
        <v>2380</v>
      </c>
      <c r="G2185">
        <v>1</v>
      </c>
      <c r="H2185">
        <v>1</v>
      </c>
      <c r="I2185" t="s">
        <v>2380</v>
      </c>
      <c r="J2185" t="s">
        <v>2380</v>
      </c>
      <c r="K2185" t="str">
        <f t="shared" si="67"/>
        <v>Obesity</v>
      </c>
      <c r="L2185" t="str">
        <f t="shared" si="68"/>
        <v>Normal</v>
      </c>
      <c r="M2185" t="s">
        <v>10507</v>
      </c>
    </row>
    <row r="2186" spans="1:13" x14ac:dyDescent="0.25">
      <c r="A2186" t="s">
        <v>177</v>
      </c>
      <c r="B2186">
        <v>30.03</v>
      </c>
      <c r="C2186">
        <v>4.04</v>
      </c>
      <c r="D2186" t="s">
        <v>2380</v>
      </c>
      <c r="E2186" t="s">
        <v>2382</v>
      </c>
      <c r="F2186" t="s">
        <v>2380</v>
      </c>
      <c r="G2186">
        <v>1</v>
      </c>
      <c r="H2186">
        <v>1</v>
      </c>
      <c r="I2186" t="s">
        <v>2380</v>
      </c>
      <c r="J2186" t="s">
        <v>2380</v>
      </c>
      <c r="K2186" t="str">
        <f t="shared" si="67"/>
        <v>Obesity</v>
      </c>
      <c r="L2186" t="str">
        <f t="shared" si="68"/>
        <v>Normal</v>
      </c>
      <c r="M2186" t="s">
        <v>10507</v>
      </c>
    </row>
    <row r="2187" spans="1:13" x14ac:dyDescent="0.25">
      <c r="A2187" t="s">
        <v>176</v>
      </c>
      <c r="B2187">
        <v>29.37</v>
      </c>
      <c r="C2187">
        <v>5.54</v>
      </c>
      <c r="D2187" t="s">
        <v>2380</v>
      </c>
      <c r="E2187" t="s">
        <v>2382</v>
      </c>
      <c r="F2187" t="s">
        <v>2380</v>
      </c>
      <c r="G2187">
        <v>1</v>
      </c>
      <c r="H2187">
        <v>1</v>
      </c>
      <c r="I2187" t="s">
        <v>2380</v>
      </c>
      <c r="J2187" t="s">
        <v>2380</v>
      </c>
      <c r="K2187" t="str">
        <f t="shared" si="67"/>
        <v>Overweight</v>
      </c>
      <c r="L2187" t="str">
        <f t="shared" si="68"/>
        <v>Normal</v>
      </c>
      <c r="M2187" t="s">
        <v>10507</v>
      </c>
    </row>
    <row r="2188" spans="1:13" x14ac:dyDescent="0.25">
      <c r="A2188" t="s">
        <v>175</v>
      </c>
      <c r="B2188">
        <v>28.5</v>
      </c>
      <c r="C2188">
        <v>4.03</v>
      </c>
      <c r="D2188" t="s">
        <v>2380</v>
      </c>
      <c r="E2188" t="s">
        <v>2382</v>
      </c>
      <c r="F2188" t="s">
        <v>2380</v>
      </c>
      <c r="G2188">
        <v>1</v>
      </c>
      <c r="H2188">
        <v>1</v>
      </c>
      <c r="I2188" t="s">
        <v>2380</v>
      </c>
      <c r="J2188" t="s">
        <v>2380</v>
      </c>
      <c r="K2188" t="str">
        <f t="shared" si="67"/>
        <v>Overweight</v>
      </c>
      <c r="L2188" t="str">
        <f t="shared" si="68"/>
        <v>Normal</v>
      </c>
      <c r="M2188" t="s">
        <v>10507</v>
      </c>
    </row>
    <row r="2189" spans="1:13" x14ac:dyDescent="0.25">
      <c r="A2189" t="s">
        <v>174</v>
      </c>
      <c r="B2189">
        <v>23.32</v>
      </c>
      <c r="C2189">
        <v>5.62</v>
      </c>
      <c r="D2189" t="s">
        <v>2380</v>
      </c>
      <c r="E2189" t="s">
        <v>2382</v>
      </c>
      <c r="F2189" t="s">
        <v>2380</v>
      </c>
      <c r="G2189">
        <v>1</v>
      </c>
      <c r="H2189">
        <v>1</v>
      </c>
      <c r="I2189" t="s">
        <v>2380</v>
      </c>
      <c r="J2189" t="s">
        <v>2380</v>
      </c>
      <c r="K2189" t="str">
        <f t="shared" si="67"/>
        <v>Healthy Weight</v>
      </c>
      <c r="L2189" t="str">
        <f t="shared" si="68"/>
        <v>Normal</v>
      </c>
      <c r="M2189" t="s">
        <v>10507</v>
      </c>
    </row>
    <row r="2190" spans="1:13" x14ac:dyDescent="0.25">
      <c r="A2190" t="s">
        <v>173</v>
      </c>
      <c r="B2190">
        <v>26.125</v>
      </c>
      <c r="C2190">
        <v>5.27</v>
      </c>
      <c r="D2190" t="s">
        <v>2380</v>
      </c>
      <c r="E2190" t="s">
        <v>2382</v>
      </c>
      <c r="F2190" t="s">
        <v>2380</v>
      </c>
      <c r="G2190">
        <v>1</v>
      </c>
      <c r="H2190">
        <v>1</v>
      </c>
      <c r="I2190" t="s">
        <v>2380</v>
      </c>
      <c r="J2190" t="s">
        <v>2380</v>
      </c>
      <c r="K2190" t="str">
        <f t="shared" si="67"/>
        <v>Overweight</v>
      </c>
      <c r="L2190" t="str">
        <f t="shared" si="68"/>
        <v>Normal</v>
      </c>
      <c r="M2190" t="s">
        <v>10507</v>
      </c>
    </row>
    <row r="2191" spans="1:13" x14ac:dyDescent="0.25">
      <c r="A2191" t="s">
        <v>172</v>
      </c>
      <c r="B2191">
        <v>25.46</v>
      </c>
      <c r="C2191">
        <v>5.18</v>
      </c>
      <c r="D2191" t="s">
        <v>2380</v>
      </c>
      <c r="E2191" t="s">
        <v>2382</v>
      </c>
      <c r="F2191" t="s">
        <v>2380</v>
      </c>
      <c r="G2191">
        <v>1</v>
      </c>
      <c r="H2191">
        <v>1</v>
      </c>
      <c r="I2191" t="s">
        <v>2380</v>
      </c>
      <c r="J2191" t="s">
        <v>2380</v>
      </c>
      <c r="K2191" t="str">
        <f t="shared" si="67"/>
        <v>Overweight</v>
      </c>
      <c r="L2191" t="str">
        <f t="shared" si="68"/>
        <v>Normal</v>
      </c>
      <c r="M2191" t="s">
        <v>10507</v>
      </c>
    </row>
    <row r="2192" spans="1:13" x14ac:dyDescent="0.25">
      <c r="A2192" t="s">
        <v>171</v>
      </c>
      <c r="B2192">
        <v>23.75</v>
      </c>
      <c r="C2192">
        <v>5.27</v>
      </c>
      <c r="D2192" t="s">
        <v>2380</v>
      </c>
      <c r="E2192" t="s">
        <v>2382</v>
      </c>
      <c r="F2192" t="s">
        <v>2380</v>
      </c>
      <c r="G2192">
        <v>1</v>
      </c>
      <c r="H2192">
        <v>1</v>
      </c>
      <c r="I2192" t="s">
        <v>2380</v>
      </c>
      <c r="J2192" t="s">
        <v>2380</v>
      </c>
      <c r="K2192" t="str">
        <f t="shared" si="67"/>
        <v>Healthy Weight</v>
      </c>
      <c r="L2192" t="str">
        <f t="shared" si="68"/>
        <v>Normal</v>
      </c>
      <c r="M2192" t="s">
        <v>10507</v>
      </c>
    </row>
    <row r="2193" spans="1:13" x14ac:dyDescent="0.25">
      <c r="A2193" t="s">
        <v>169</v>
      </c>
      <c r="B2193">
        <v>23.085000000000001</v>
      </c>
      <c r="C2193">
        <v>5.62</v>
      </c>
      <c r="D2193" t="s">
        <v>2380</v>
      </c>
      <c r="E2193" t="s">
        <v>2382</v>
      </c>
      <c r="F2193" t="s">
        <v>2380</v>
      </c>
      <c r="G2193">
        <v>1</v>
      </c>
      <c r="H2193">
        <v>1</v>
      </c>
      <c r="I2193" t="s">
        <v>2380</v>
      </c>
      <c r="J2193" t="s">
        <v>2380</v>
      </c>
      <c r="K2193" t="str">
        <f t="shared" si="67"/>
        <v>Healthy Weight</v>
      </c>
      <c r="L2193" t="str">
        <f t="shared" si="68"/>
        <v>Normal</v>
      </c>
      <c r="M2193" t="s">
        <v>10507</v>
      </c>
    </row>
    <row r="2194" spans="1:13" x14ac:dyDescent="0.25">
      <c r="A2194" t="s">
        <v>167</v>
      </c>
      <c r="B2194">
        <v>22.99</v>
      </c>
      <c r="C2194">
        <v>5.0599999999999996</v>
      </c>
      <c r="D2194" t="s">
        <v>2380</v>
      </c>
      <c r="E2194" t="s">
        <v>2382</v>
      </c>
      <c r="F2194" t="s">
        <v>2380</v>
      </c>
      <c r="G2194">
        <v>1</v>
      </c>
      <c r="H2194">
        <v>1</v>
      </c>
      <c r="I2194" t="s">
        <v>2380</v>
      </c>
      <c r="J2194" t="s">
        <v>2380</v>
      </c>
      <c r="K2194" t="str">
        <f t="shared" si="67"/>
        <v>Healthy Weight</v>
      </c>
      <c r="L2194" t="str">
        <f t="shared" si="68"/>
        <v>Normal</v>
      </c>
      <c r="M2194" t="s">
        <v>10507</v>
      </c>
    </row>
    <row r="2195" spans="1:13" x14ac:dyDescent="0.25">
      <c r="A2195" t="s">
        <v>165</v>
      </c>
      <c r="B2195">
        <v>21.47</v>
      </c>
      <c r="C2195">
        <v>4.6900000000000004</v>
      </c>
      <c r="D2195" t="s">
        <v>2380</v>
      </c>
      <c r="E2195" t="s">
        <v>2382</v>
      </c>
      <c r="F2195" t="s">
        <v>2380</v>
      </c>
      <c r="G2195">
        <v>1</v>
      </c>
      <c r="H2195">
        <v>1</v>
      </c>
      <c r="I2195" t="s">
        <v>2380</v>
      </c>
      <c r="J2195" t="s">
        <v>2380</v>
      </c>
      <c r="K2195" t="str">
        <f t="shared" si="67"/>
        <v>Healthy Weight</v>
      </c>
      <c r="L2195" t="str">
        <f t="shared" si="68"/>
        <v>Normal</v>
      </c>
      <c r="M2195" t="s">
        <v>10507</v>
      </c>
    </row>
    <row r="2196" spans="1:13" x14ac:dyDescent="0.25">
      <c r="A2196" t="s">
        <v>163</v>
      </c>
      <c r="B2196">
        <v>15.96</v>
      </c>
      <c r="C2196">
        <v>5.44</v>
      </c>
      <c r="D2196" t="s">
        <v>2380</v>
      </c>
      <c r="E2196" t="s">
        <v>2382</v>
      </c>
      <c r="F2196" t="s">
        <v>2380</v>
      </c>
      <c r="G2196">
        <v>1</v>
      </c>
      <c r="H2196">
        <v>1</v>
      </c>
      <c r="I2196" t="s">
        <v>2380</v>
      </c>
      <c r="J2196" t="s">
        <v>2380</v>
      </c>
      <c r="K2196" t="str">
        <f t="shared" si="67"/>
        <v>Underweight</v>
      </c>
      <c r="L2196" t="str">
        <f t="shared" si="68"/>
        <v>Normal</v>
      </c>
      <c r="M2196" t="s">
        <v>10507</v>
      </c>
    </row>
    <row r="2197" spans="1:13" x14ac:dyDescent="0.25">
      <c r="A2197" t="s">
        <v>162</v>
      </c>
      <c r="B2197">
        <v>39.5</v>
      </c>
      <c r="C2197">
        <v>5.05</v>
      </c>
      <c r="D2197" t="s">
        <v>2380</v>
      </c>
      <c r="E2197" t="s">
        <v>2382</v>
      </c>
      <c r="F2197" t="s">
        <v>2380</v>
      </c>
      <c r="G2197">
        <v>1</v>
      </c>
      <c r="H2197">
        <v>1</v>
      </c>
      <c r="I2197" t="s">
        <v>2380</v>
      </c>
      <c r="J2197" t="s">
        <v>2380</v>
      </c>
      <c r="K2197" t="str">
        <f t="shared" si="67"/>
        <v>Obesity</v>
      </c>
      <c r="L2197" t="str">
        <f t="shared" si="68"/>
        <v>Normal</v>
      </c>
      <c r="M2197" t="s">
        <v>10507</v>
      </c>
    </row>
    <row r="2198" spans="1:13" x14ac:dyDescent="0.25">
      <c r="A2198" t="s">
        <v>161</v>
      </c>
      <c r="B2198">
        <v>33.770000000000003</v>
      </c>
      <c r="C2198">
        <v>6</v>
      </c>
      <c r="D2198" t="s">
        <v>2380</v>
      </c>
      <c r="E2198" t="s">
        <v>2382</v>
      </c>
      <c r="F2198" t="s">
        <v>2380</v>
      </c>
      <c r="G2198">
        <v>1</v>
      </c>
      <c r="H2198">
        <v>1</v>
      </c>
      <c r="I2198" t="s">
        <v>2380</v>
      </c>
      <c r="J2198" t="s">
        <v>2380</v>
      </c>
      <c r="K2198" t="str">
        <f t="shared" si="67"/>
        <v>Obesity</v>
      </c>
      <c r="L2198" t="str">
        <f t="shared" si="68"/>
        <v>Prediabetes</v>
      </c>
      <c r="M2198" t="s">
        <v>10508</v>
      </c>
    </row>
    <row r="2199" spans="1:13" x14ac:dyDescent="0.25">
      <c r="A2199" t="s">
        <v>160</v>
      </c>
      <c r="B2199">
        <v>26.84</v>
      </c>
      <c r="C2199">
        <v>5.99</v>
      </c>
      <c r="D2199" t="s">
        <v>2382</v>
      </c>
      <c r="E2199" t="s">
        <v>2382</v>
      </c>
      <c r="F2199" t="s">
        <v>2380</v>
      </c>
      <c r="G2199">
        <v>1</v>
      </c>
      <c r="H2199">
        <v>1</v>
      </c>
      <c r="I2199" t="s">
        <v>2380</v>
      </c>
      <c r="J2199" t="s">
        <v>2380</v>
      </c>
      <c r="K2199" t="str">
        <f t="shared" si="67"/>
        <v>Overweight</v>
      </c>
      <c r="L2199" t="str">
        <f t="shared" si="68"/>
        <v>Prediabetes</v>
      </c>
      <c r="M2199" t="s">
        <v>10508</v>
      </c>
    </row>
    <row r="2200" spans="1:13" x14ac:dyDescent="0.25">
      <c r="A2200" t="s">
        <v>159</v>
      </c>
      <c r="B2200">
        <v>35.53</v>
      </c>
      <c r="C2200">
        <v>4.3600000000000003</v>
      </c>
      <c r="D2200" t="s">
        <v>2380</v>
      </c>
      <c r="E2200" t="s">
        <v>2380</v>
      </c>
      <c r="F2200" t="s">
        <v>2383</v>
      </c>
      <c r="G2200">
        <v>1</v>
      </c>
      <c r="H2200">
        <v>1</v>
      </c>
      <c r="I2200" t="s">
        <v>2380</v>
      </c>
      <c r="J2200" t="s">
        <v>2380</v>
      </c>
      <c r="K2200" t="str">
        <f t="shared" si="67"/>
        <v>Obesity</v>
      </c>
      <c r="L2200" t="str">
        <f t="shared" si="68"/>
        <v>Normal</v>
      </c>
      <c r="M2200" t="s">
        <v>10507</v>
      </c>
    </row>
    <row r="2201" spans="1:13" x14ac:dyDescent="0.25">
      <c r="A2201" t="s">
        <v>158</v>
      </c>
      <c r="B2201">
        <v>30.59</v>
      </c>
      <c r="C2201">
        <v>4.41</v>
      </c>
      <c r="D2201" t="s">
        <v>2380</v>
      </c>
      <c r="E2201" t="s">
        <v>2380</v>
      </c>
      <c r="F2201" t="s">
        <v>2383</v>
      </c>
      <c r="G2201">
        <v>1</v>
      </c>
      <c r="H2201">
        <v>1</v>
      </c>
      <c r="I2201" t="s">
        <v>2380</v>
      </c>
      <c r="J2201" t="s">
        <v>2380</v>
      </c>
      <c r="K2201" t="str">
        <f t="shared" si="67"/>
        <v>Obesity</v>
      </c>
      <c r="L2201" t="str">
        <f t="shared" si="68"/>
        <v>Normal</v>
      </c>
      <c r="M2201" t="s">
        <v>10507</v>
      </c>
    </row>
    <row r="2202" spans="1:13" x14ac:dyDescent="0.25">
      <c r="A2202" t="s">
        <v>157</v>
      </c>
      <c r="B2202">
        <v>30.59</v>
      </c>
      <c r="C2202">
        <v>4.17</v>
      </c>
      <c r="D2202" t="s">
        <v>2380</v>
      </c>
      <c r="E2202" t="s">
        <v>2380</v>
      </c>
      <c r="F2202" t="s">
        <v>2383</v>
      </c>
      <c r="G2202">
        <v>1</v>
      </c>
      <c r="H2202">
        <v>1</v>
      </c>
      <c r="I2202" t="s">
        <v>2380</v>
      </c>
      <c r="J2202" t="s">
        <v>2380</v>
      </c>
      <c r="K2202" t="str">
        <f t="shared" si="67"/>
        <v>Obesity</v>
      </c>
      <c r="L2202" t="str">
        <f t="shared" si="68"/>
        <v>Normal</v>
      </c>
      <c r="M2202" t="s">
        <v>10507</v>
      </c>
    </row>
    <row r="2203" spans="1:13" x14ac:dyDescent="0.25">
      <c r="A2203" t="s">
        <v>156</v>
      </c>
      <c r="B2203">
        <v>27.835000000000001</v>
      </c>
      <c r="C2203">
        <v>4.4400000000000004</v>
      </c>
      <c r="D2203" t="s">
        <v>2380</v>
      </c>
      <c r="E2203" t="s">
        <v>2380</v>
      </c>
      <c r="F2203" t="s">
        <v>2383</v>
      </c>
      <c r="G2203">
        <v>1</v>
      </c>
      <c r="H2203">
        <v>1</v>
      </c>
      <c r="I2203" t="s">
        <v>2380</v>
      </c>
      <c r="J2203" t="s">
        <v>2380</v>
      </c>
      <c r="K2203" t="str">
        <f t="shared" si="67"/>
        <v>Overweight</v>
      </c>
      <c r="L2203" t="str">
        <f t="shared" si="68"/>
        <v>Normal</v>
      </c>
      <c r="M2203" t="s">
        <v>10507</v>
      </c>
    </row>
    <row r="2204" spans="1:13" x14ac:dyDescent="0.25">
      <c r="A2204" t="s">
        <v>155</v>
      </c>
      <c r="B2204">
        <v>40.26</v>
      </c>
      <c r="C2204">
        <v>5.52</v>
      </c>
      <c r="D2204" t="s">
        <v>2380</v>
      </c>
      <c r="E2204" t="s">
        <v>2382</v>
      </c>
      <c r="F2204" t="s">
        <v>2380</v>
      </c>
      <c r="G2204">
        <v>1</v>
      </c>
      <c r="H2204">
        <v>1</v>
      </c>
      <c r="I2204" t="s">
        <v>2380</v>
      </c>
      <c r="J2204" t="s">
        <v>2380</v>
      </c>
      <c r="K2204" t="str">
        <f t="shared" si="67"/>
        <v>Obesity</v>
      </c>
      <c r="L2204" t="str">
        <f t="shared" si="68"/>
        <v>Normal</v>
      </c>
      <c r="M2204" t="s">
        <v>10507</v>
      </c>
    </row>
    <row r="2205" spans="1:13" x14ac:dyDescent="0.25">
      <c r="A2205" t="s">
        <v>154</v>
      </c>
      <c r="B2205">
        <v>39.82</v>
      </c>
      <c r="C2205">
        <v>6.01</v>
      </c>
      <c r="D2205" t="s">
        <v>2380</v>
      </c>
      <c r="E2205" t="s">
        <v>2382</v>
      </c>
      <c r="F2205" t="s">
        <v>2380</v>
      </c>
      <c r="G2205">
        <v>1</v>
      </c>
      <c r="H2205">
        <v>1</v>
      </c>
      <c r="I2205" t="s">
        <v>2380</v>
      </c>
      <c r="J2205" t="s">
        <v>2380</v>
      </c>
      <c r="K2205" t="str">
        <f t="shared" si="67"/>
        <v>Obesity</v>
      </c>
      <c r="L2205" t="str">
        <f t="shared" si="68"/>
        <v>Prediabetes</v>
      </c>
      <c r="M2205" t="s">
        <v>10508</v>
      </c>
    </row>
    <row r="2206" spans="1:13" x14ac:dyDescent="0.25">
      <c r="A2206" t="s">
        <v>153</v>
      </c>
      <c r="B2206">
        <v>39.159999999999997</v>
      </c>
      <c r="C2206">
        <v>5.81</v>
      </c>
      <c r="D2206" t="s">
        <v>2380</v>
      </c>
      <c r="E2206" t="s">
        <v>2382</v>
      </c>
      <c r="F2206" t="s">
        <v>2380</v>
      </c>
      <c r="G2206">
        <v>1</v>
      </c>
      <c r="H2206">
        <v>1</v>
      </c>
      <c r="I2206" t="s">
        <v>2380</v>
      </c>
      <c r="J2206" t="s">
        <v>2380</v>
      </c>
      <c r="K2206" t="str">
        <f t="shared" si="67"/>
        <v>Obesity</v>
      </c>
      <c r="L2206" t="str">
        <f t="shared" si="68"/>
        <v>Prediabetes</v>
      </c>
      <c r="M2206" t="s">
        <v>10508</v>
      </c>
    </row>
    <row r="2207" spans="1:13" x14ac:dyDescent="0.25">
      <c r="A2207" t="s">
        <v>152</v>
      </c>
      <c r="B2207">
        <v>25.555</v>
      </c>
      <c r="C2207">
        <v>4.37</v>
      </c>
      <c r="D2207" t="s">
        <v>2380</v>
      </c>
      <c r="E2207" t="s">
        <v>2380</v>
      </c>
      <c r="F2207" t="s">
        <v>2383</v>
      </c>
      <c r="G2207">
        <v>1</v>
      </c>
      <c r="H2207">
        <v>1</v>
      </c>
      <c r="I2207" t="s">
        <v>2380</v>
      </c>
      <c r="J2207" t="s">
        <v>2380</v>
      </c>
      <c r="K2207" t="str">
        <f t="shared" si="67"/>
        <v>Overweight</v>
      </c>
      <c r="L2207" t="str">
        <f t="shared" si="68"/>
        <v>Normal</v>
      </c>
      <c r="M2207" t="s">
        <v>10507</v>
      </c>
    </row>
    <row r="2208" spans="1:13" x14ac:dyDescent="0.25">
      <c r="A2208" t="s">
        <v>151</v>
      </c>
      <c r="B2208">
        <v>25.175000000000001</v>
      </c>
      <c r="C2208">
        <v>5.74</v>
      </c>
      <c r="D2208" t="s">
        <v>2380</v>
      </c>
      <c r="E2208" t="s">
        <v>2380</v>
      </c>
      <c r="F2208" t="s">
        <v>2383</v>
      </c>
      <c r="G2208">
        <v>1</v>
      </c>
      <c r="H2208">
        <v>1</v>
      </c>
      <c r="I2208" t="s">
        <v>2380</v>
      </c>
      <c r="J2208" t="s">
        <v>2380</v>
      </c>
      <c r="K2208" t="str">
        <f t="shared" si="67"/>
        <v>Overweight</v>
      </c>
      <c r="L2208" t="str">
        <f t="shared" si="68"/>
        <v>Prediabetes</v>
      </c>
      <c r="M2208" t="s">
        <v>10508</v>
      </c>
    </row>
    <row r="2209" spans="1:13" x14ac:dyDescent="0.25">
      <c r="A2209" t="s">
        <v>150</v>
      </c>
      <c r="B2209">
        <v>38.28</v>
      </c>
      <c r="C2209">
        <v>5.39</v>
      </c>
      <c r="D2209" t="s">
        <v>2380</v>
      </c>
      <c r="E2209" t="s">
        <v>2382</v>
      </c>
      <c r="F2209" t="s">
        <v>2380</v>
      </c>
      <c r="G2209">
        <v>1</v>
      </c>
      <c r="H2209">
        <v>1</v>
      </c>
      <c r="I2209" t="s">
        <v>2380</v>
      </c>
      <c r="J2209" t="s">
        <v>2380</v>
      </c>
      <c r="K2209" t="str">
        <f t="shared" si="67"/>
        <v>Obesity</v>
      </c>
      <c r="L2209" t="str">
        <f t="shared" si="68"/>
        <v>Normal</v>
      </c>
      <c r="M2209" t="s">
        <v>10507</v>
      </c>
    </row>
    <row r="2210" spans="1:13" x14ac:dyDescent="0.25">
      <c r="A2210" t="s">
        <v>149</v>
      </c>
      <c r="B2210">
        <v>38.17</v>
      </c>
      <c r="C2210">
        <v>4.07</v>
      </c>
      <c r="D2210" t="s">
        <v>2380</v>
      </c>
      <c r="E2210" t="s">
        <v>2382</v>
      </c>
      <c r="F2210" t="s">
        <v>2380</v>
      </c>
      <c r="G2210">
        <v>1</v>
      </c>
      <c r="H2210">
        <v>1</v>
      </c>
      <c r="I2210" t="s">
        <v>2380</v>
      </c>
      <c r="J2210" t="s">
        <v>2380</v>
      </c>
      <c r="K2210" t="str">
        <f t="shared" si="67"/>
        <v>Obesity</v>
      </c>
      <c r="L2210" t="str">
        <f t="shared" si="68"/>
        <v>Normal</v>
      </c>
      <c r="M2210" t="s">
        <v>10507</v>
      </c>
    </row>
    <row r="2211" spans="1:13" x14ac:dyDescent="0.25">
      <c r="A2211" t="s">
        <v>148</v>
      </c>
      <c r="B2211">
        <v>36.85</v>
      </c>
      <c r="C2211">
        <v>5.49</v>
      </c>
      <c r="D2211" t="s">
        <v>2380</v>
      </c>
      <c r="E2211" t="s">
        <v>2382</v>
      </c>
      <c r="F2211" t="s">
        <v>2380</v>
      </c>
      <c r="G2211">
        <v>1</v>
      </c>
      <c r="H2211">
        <v>1</v>
      </c>
      <c r="I2211" t="s">
        <v>2380</v>
      </c>
      <c r="J2211" t="s">
        <v>2380</v>
      </c>
      <c r="K2211" t="str">
        <f t="shared" si="67"/>
        <v>Obesity</v>
      </c>
      <c r="L2211" t="str">
        <f t="shared" si="68"/>
        <v>Normal</v>
      </c>
      <c r="M2211" t="s">
        <v>10507</v>
      </c>
    </row>
    <row r="2212" spans="1:13" x14ac:dyDescent="0.25">
      <c r="A2212" t="s">
        <v>147</v>
      </c>
      <c r="B2212">
        <v>22.61</v>
      </c>
      <c r="C2212">
        <v>5.68</v>
      </c>
      <c r="D2212" t="s">
        <v>2380</v>
      </c>
      <c r="E2212" t="s">
        <v>2380</v>
      </c>
      <c r="F2212" t="s">
        <v>2383</v>
      </c>
      <c r="G2212">
        <v>1</v>
      </c>
      <c r="H2212">
        <v>1</v>
      </c>
      <c r="I2212" t="s">
        <v>2380</v>
      </c>
      <c r="J2212" t="s">
        <v>2380</v>
      </c>
      <c r="K2212" t="str">
        <f t="shared" si="67"/>
        <v>Healthy Weight</v>
      </c>
      <c r="L2212" t="str">
        <f t="shared" si="68"/>
        <v>Normal</v>
      </c>
      <c r="M2212" t="s">
        <v>10507</v>
      </c>
    </row>
    <row r="2213" spans="1:13" x14ac:dyDescent="0.25">
      <c r="A2213" t="s">
        <v>146</v>
      </c>
      <c r="B2213">
        <v>21.754999999999999</v>
      </c>
      <c r="C2213">
        <v>6.09</v>
      </c>
      <c r="D2213" t="s">
        <v>2380</v>
      </c>
      <c r="E2213" t="s">
        <v>2380</v>
      </c>
      <c r="F2213" t="s">
        <v>2383</v>
      </c>
      <c r="G2213">
        <v>1</v>
      </c>
      <c r="H2213">
        <v>1</v>
      </c>
      <c r="I2213" t="s">
        <v>2380</v>
      </c>
      <c r="J2213" t="s">
        <v>2380</v>
      </c>
      <c r="K2213" t="str">
        <f t="shared" si="67"/>
        <v>Healthy Weight</v>
      </c>
      <c r="L2213" t="str">
        <f t="shared" si="68"/>
        <v>Prediabetes</v>
      </c>
      <c r="M2213" t="s">
        <v>10508</v>
      </c>
    </row>
    <row r="2214" spans="1:13" x14ac:dyDescent="0.25">
      <c r="A2214" t="s">
        <v>145</v>
      </c>
      <c r="B2214">
        <v>20.425000000000001</v>
      </c>
      <c r="C2214">
        <v>5.53</v>
      </c>
      <c r="D2214" t="s">
        <v>2380</v>
      </c>
      <c r="E2214" t="s">
        <v>2380</v>
      </c>
      <c r="F2214" t="s">
        <v>2383</v>
      </c>
      <c r="G2214">
        <v>1</v>
      </c>
      <c r="H2214">
        <v>1</v>
      </c>
      <c r="I2214" t="s">
        <v>2380</v>
      </c>
      <c r="J2214" t="s">
        <v>2380</v>
      </c>
      <c r="K2214" t="str">
        <f t="shared" si="67"/>
        <v>Healthy Weight</v>
      </c>
      <c r="L2214" t="str">
        <f t="shared" si="68"/>
        <v>Normal</v>
      </c>
      <c r="M2214" t="s">
        <v>10507</v>
      </c>
    </row>
    <row r="2215" spans="1:13" x14ac:dyDescent="0.25">
      <c r="A2215" t="s">
        <v>144</v>
      </c>
      <c r="B2215">
        <v>31.35</v>
      </c>
      <c r="C2215">
        <v>4.28</v>
      </c>
      <c r="D2215" t="s">
        <v>2380</v>
      </c>
      <c r="E2215" t="s">
        <v>2382</v>
      </c>
      <c r="F2215" t="s">
        <v>2380</v>
      </c>
      <c r="G2215">
        <v>1</v>
      </c>
      <c r="H2215">
        <v>1</v>
      </c>
      <c r="I2215" t="s">
        <v>2380</v>
      </c>
      <c r="J2215" t="s">
        <v>2380</v>
      </c>
      <c r="K2215" t="str">
        <f t="shared" si="67"/>
        <v>Obesity</v>
      </c>
      <c r="L2215" t="str">
        <f t="shared" si="68"/>
        <v>Normal</v>
      </c>
      <c r="M2215" t="s">
        <v>10507</v>
      </c>
    </row>
    <row r="2216" spans="1:13" x14ac:dyDescent="0.25">
      <c r="A2216" t="s">
        <v>143</v>
      </c>
      <c r="B2216">
        <v>31.13</v>
      </c>
      <c r="C2216">
        <v>6.01</v>
      </c>
      <c r="D2216" t="s">
        <v>2380</v>
      </c>
      <c r="E2216" t="s">
        <v>2382</v>
      </c>
      <c r="F2216" t="s">
        <v>2380</v>
      </c>
      <c r="G2216">
        <v>1</v>
      </c>
      <c r="H2216">
        <v>1</v>
      </c>
      <c r="I2216" t="s">
        <v>2380</v>
      </c>
      <c r="J2216" t="s">
        <v>2380</v>
      </c>
      <c r="K2216" t="str">
        <f t="shared" si="67"/>
        <v>Obesity</v>
      </c>
      <c r="L2216" t="str">
        <f t="shared" si="68"/>
        <v>Prediabetes</v>
      </c>
      <c r="M2216" t="s">
        <v>10508</v>
      </c>
    </row>
    <row r="2217" spans="1:13" x14ac:dyDescent="0.25">
      <c r="A2217" t="s">
        <v>142</v>
      </c>
      <c r="B2217">
        <v>17.48</v>
      </c>
      <c r="C2217">
        <v>4.59</v>
      </c>
      <c r="D2217" t="s">
        <v>2380</v>
      </c>
      <c r="E2217" t="s">
        <v>2380</v>
      </c>
      <c r="F2217" t="s">
        <v>2383</v>
      </c>
      <c r="G2217">
        <v>1</v>
      </c>
      <c r="H2217">
        <v>1</v>
      </c>
      <c r="I2217" t="s">
        <v>2380</v>
      </c>
      <c r="J2217" t="s">
        <v>2380</v>
      </c>
      <c r="K2217" t="str">
        <f t="shared" si="67"/>
        <v>Underweight</v>
      </c>
      <c r="L2217" t="str">
        <f t="shared" si="68"/>
        <v>Normal</v>
      </c>
      <c r="M2217" t="s">
        <v>10507</v>
      </c>
    </row>
    <row r="2218" spans="1:13" x14ac:dyDescent="0.25">
      <c r="A2218" t="s">
        <v>141</v>
      </c>
      <c r="B2218">
        <v>22.57</v>
      </c>
      <c r="C2218">
        <v>5.8</v>
      </c>
      <c r="D2218" t="s">
        <v>2382</v>
      </c>
      <c r="E2218" t="s">
        <v>2380</v>
      </c>
      <c r="F2218" t="s">
        <v>2380</v>
      </c>
      <c r="G2218">
        <v>1</v>
      </c>
      <c r="H2218">
        <v>1</v>
      </c>
      <c r="I2218" t="s">
        <v>2380</v>
      </c>
      <c r="J2218" t="s">
        <v>2380</v>
      </c>
      <c r="K2218" t="str">
        <f t="shared" si="67"/>
        <v>Healthy Weight</v>
      </c>
      <c r="L2218" t="str">
        <f t="shared" si="68"/>
        <v>Prediabetes</v>
      </c>
      <c r="M2218" t="s">
        <v>10508</v>
      </c>
    </row>
    <row r="2219" spans="1:13" x14ac:dyDescent="0.25">
      <c r="A2219" t="s">
        <v>140</v>
      </c>
      <c r="B2219">
        <v>26.73</v>
      </c>
      <c r="C2219">
        <v>5.08</v>
      </c>
      <c r="D2219" t="s">
        <v>2380</v>
      </c>
      <c r="E2219" t="s">
        <v>2382</v>
      </c>
      <c r="F2219" t="s">
        <v>2380</v>
      </c>
      <c r="G2219">
        <v>1</v>
      </c>
      <c r="H2219">
        <v>1</v>
      </c>
      <c r="I2219" t="s">
        <v>2380</v>
      </c>
      <c r="J2219" t="s">
        <v>2380</v>
      </c>
      <c r="K2219" t="str">
        <f t="shared" si="67"/>
        <v>Overweight</v>
      </c>
      <c r="L2219" t="str">
        <f t="shared" si="68"/>
        <v>Normal</v>
      </c>
      <c r="M2219" t="s">
        <v>10507</v>
      </c>
    </row>
    <row r="2220" spans="1:13" x14ac:dyDescent="0.25">
      <c r="A2220" t="s">
        <v>139</v>
      </c>
      <c r="B2220">
        <v>20.79</v>
      </c>
      <c r="C2220">
        <v>5.84</v>
      </c>
      <c r="D2220" t="s">
        <v>2380</v>
      </c>
      <c r="E2220" t="s">
        <v>2382</v>
      </c>
      <c r="F2220" t="s">
        <v>2380</v>
      </c>
      <c r="G2220">
        <v>1</v>
      </c>
      <c r="H2220">
        <v>1</v>
      </c>
      <c r="I2220" t="s">
        <v>2380</v>
      </c>
      <c r="J2220" t="s">
        <v>2380</v>
      </c>
      <c r="K2220" t="str">
        <f t="shared" si="67"/>
        <v>Healthy Weight</v>
      </c>
      <c r="L2220" t="str">
        <f t="shared" si="68"/>
        <v>Prediabetes</v>
      </c>
      <c r="M2220" t="s">
        <v>10508</v>
      </c>
    </row>
    <row r="2221" spans="1:13" x14ac:dyDescent="0.25">
      <c r="A2221" t="s">
        <v>138</v>
      </c>
      <c r="B2221">
        <v>20.149999999999999</v>
      </c>
      <c r="C2221">
        <v>4.1500000000000004</v>
      </c>
      <c r="D2221" t="s">
        <v>2380</v>
      </c>
      <c r="E2221" t="s">
        <v>2380</v>
      </c>
      <c r="F2221" t="s">
        <v>2380</v>
      </c>
      <c r="G2221">
        <v>1</v>
      </c>
      <c r="H2221">
        <v>1</v>
      </c>
      <c r="I2221" t="s">
        <v>2380</v>
      </c>
      <c r="J2221" t="s">
        <v>2380</v>
      </c>
      <c r="K2221" t="str">
        <f t="shared" si="67"/>
        <v>Healthy Weight</v>
      </c>
      <c r="L2221" t="str">
        <f t="shared" si="68"/>
        <v>Normal</v>
      </c>
      <c r="M2221" t="s">
        <v>10507</v>
      </c>
    </row>
    <row r="2222" spans="1:13" x14ac:dyDescent="0.25">
      <c r="A2222" t="s">
        <v>137</v>
      </c>
      <c r="B2222">
        <v>36.85</v>
      </c>
      <c r="C2222">
        <v>4.3600000000000003</v>
      </c>
      <c r="D2222" t="s">
        <v>2382</v>
      </c>
      <c r="E2222" t="s">
        <v>2380</v>
      </c>
      <c r="F2222" t="s">
        <v>2380</v>
      </c>
      <c r="G2222" t="s">
        <v>2381</v>
      </c>
      <c r="H2222">
        <v>0</v>
      </c>
      <c r="I2222" t="s">
        <v>2380</v>
      </c>
      <c r="J2222" t="s">
        <v>2380</v>
      </c>
      <c r="K2222" t="str">
        <f t="shared" si="67"/>
        <v>Obesity</v>
      </c>
      <c r="L2222" t="str">
        <f t="shared" si="68"/>
        <v>Normal</v>
      </c>
      <c r="M2222" t="s">
        <v>10507</v>
      </c>
    </row>
    <row r="2223" spans="1:13" x14ac:dyDescent="0.25">
      <c r="A2223" t="s">
        <v>136</v>
      </c>
      <c r="B2223">
        <v>35.53</v>
      </c>
      <c r="C2223">
        <v>4.55</v>
      </c>
      <c r="D2223" t="s">
        <v>2382</v>
      </c>
      <c r="E2223" t="s">
        <v>2380</v>
      </c>
      <c r="F2223" t="s">
        <v>2380</v>
      </c>
      <c r="G2223" t="s">
        <v>2381</v>
      </c>
      <c r="H2223">
        <v>0</v>
      </c>
      <c r="I2223" t="s">
        <v>2380</v>
      </c>
      <c r="J2223" t="s">
        <v>2380</v>
      </c>
      <c r="K2223" t="str">
        <f t="shared" si="67"/>
        <v>Obesity</v>
      </c>
      <c r="L2223" t="str">
        <f t="shared" si="68"/>
        <v>Normal</v>
      </c>
      <c r="M2223" t="s">
        <v>10507</v>
      </c>
    </row>
    <row r="2224" spans="1:13" x14ac:dyDescent="0.25">
      <c r="A2224" t="s">
        <v>135</v>
      </c>
      <c r="B2224">
        <v>31.1</v>
      </c>
      <c r="C2224">
        <v>4.37</v>
      </c>
      <c r="D2224" t="s">
        <v>2382</v>
      </c>
      <c r="E2224" t="s">
        <v>2380</v>
      </c>
      <c r="F2224" t="s">
        <v>2380</v>
      </c>
      <c r="G2224" t="s">
        <v>2381</v>
      </c>
      <c r="H2224">
        <v>0</v>
      </c>
      <c r="I2224" t="s">
        <v>2380</v>
      </c>
      <c r="J2224" t="s">
        <v>2380</v>
      </c>
      <c r="K2224" t="str">
        <f t="shared" si="67"/>
        <v>Obesity</v>
      </c>
      <c r="L2224" t="str">
        <f t="shared" si="68"/>
        <v>Normal</v>
      </c>
      <c r="M2224" t="s">
        <v>10507</v>
      </c>
    </row>
    <row r="2225" spans="1:13" x14ac:dyDescent="0.25">
      <c r="A2225" t="s">
        <v>134</v>
      </c>
      <c r="B2225">
        <v>23.21</v>
      </c>
      <c r="C2225">
        <v>5.24</v>
      </c>
      <c r="D2225" t="s">
        <v>2382</v>
      </c>
      <c r="E2225" t="s">
        <v>2380</v>
      </c>
      <c r="F2225" t="s">
        <v>2380</v>
      </c>
      <c r="G2225" t="s">
        <v>2381</v>
      </c>
      <c r="H2225">
        <v>0</v>
      </c>
      <c r="I2225" t="s">
        <v>2380</v>
      </c>
      <c r="J2225" t="s">
        <v>2380</v>
      </c>
      <c r="K2225" t="str">
        <f t="shared" si="67"/>
        <v>Healthy Weight</v>
      </c>
      <c r="L2225" t="str">
        <f t="shared" si="68"/>
        <v>Normal</v>
      </c>
      <c r="M2225" t="s">
        <v>10507</v>
      </c>
    </row>
    <row r="2226" spans="1:13" x14ac:dyDescent="0.25">
      <c r="A2226" t="s">
        <v>133</v>
      </c>
      <c r="B2226">
        <v>18.36</v>
      </c>
      <c r="C2226">
        <v>5.96</v>
      </c>
      <c r="D2226" t="s">
        <v>2380</v>
      </c>
      <c r="E2226" t="s">
        <v>2380</v>
      </c>
      <c r="F2226" t="s">
        <v>2380</v>
      </c>
      <c r="G2226">
        <v>1</v>
      </c>
      <c r="H2226">
        <v>1</v>
      </c>
      <c r="I2226" t="s">
        <v>2380</v>
      </c>
      <c r="J2226" t="s">
        <v>2380</v>
      </c>
      <c r="K2226" t="str">
        <f t="shared" si="67"/>
        <v>Underweight</v>
      </c>
      <c r="L2226" t="str">
        <f t="shared" si="68"/>
        <v>Prediabetes</v>
      </c>
      <c r="M2226" t="s">
        <v>10508</v>
      </c>
    </row>
    <row r="2227" spans="1:13" x14ac:dyDescent="0.25">
      <c r="A2227" t="s">
        <v>132</v>
      </c>
      <c r="B2227">
        <v>15.92</v>
      </c>
      <c r="C2227">
        <v>4.76</v>
      </c>
      <c r="D2227" t="s">
        <v>2382</v>
      </c>
      <c r="E2227" t="s">
        <v>2380</v>
      </c>
      <c r="F2227" t="s">
        <v>2380</v>
      </c>
      <c r="G2227">
        <v>1</v>
      </c>
      <c r="H2227">
        <v>1</v>
      </c>
      <c r="I2227" t="s">
        <v>2380</v>
      </c>
      <c r="J2227" t="s">
        <v>2380</v>
      </c>
      <c r="K2227" t="str">
        <f t="shared" si="67"/>
        <v>Underweight</v>
      </c>
      <c r="L2227" t="str">
        <f t="shared" si="68"/>
        <v>Normal</v>
      </c>
      <c r="M2227" t="s">
        <v>10507</v>
      </c>
    </row>
    <row r="2228" spans="1:13" x14ac:dyDescent="0.25">
      <c r="A2228" t="s">
        <v>131</v>
      </c>
      <c r="B2228">
        <v>15.17</v>
      </c>
      <c r="C2228">
        <v>4.3</v>
      </c>
      <c r="D2228" t="s">
        <v>2382</v>
      </c>
      <c r="E2228" t="s">
        <v>2380</v>
      </c>
      <c r="F2228" t="s">
        <v>2383</v>
      </c>
      <c r="G2228">
        <v>1</v>
      </c>
      <c r="H2228">
        <v>1</v>
      </c>
      <c r="I2228" t="s">
        <v>2380</v>
      </c>
      <c r="J2228" t="s">
        <v>2380</v>
      </c>
      <c r="K2228" t="str">
        <f t="shared" si="67"/>
        <v>Underweight</v>
      </c>
      <c r="L2228" t="str">
        <f t="shared" si="68"/>
        <v>Normal</v>
      </c>
      <c r="M2228" t="s">
        <v>10507</v>
      </c>
    </row>
    <row r="2229" spans="1:13" x14ac:dyDescent="0.25">
      <c r="A2229" t="s">
        <v>130</v>
      </c>
      <c r="B2229">
        <v>16.63</v>
      </c>
      <c r="C2229">
        <v>4.5</v>
      </c>
      <c r="D2229" t="s">
        <v>2380</v>
      </c>
      <c r="E2229" t="s">
        <v>2380</v>
      </c>
      <c r="F2229" t="s">
        <v>2380</v>
      </c>
      <c r="G2229">
        <v>1</v>
      </c>
      <c r="H2229">
        <v>1</v>
      </c>
      <c r="I2229" t="s">
        <v>2380</v>
      </c>
      <c r="J2229" t="s">
        <v>2380</v>
      </c>
      <c r="K2229" t="str">
        <f t="shared" si="67"/>
        <v>Underweight</v>
      </c>
      <c r="L2229" t="str">
        <f t="shared" si="68"/>
        <v>Normal</v>
      </c>
      <c r="M2229" t="s">
        <v>10507</v>
      </c>
    </row>
    <row r="2230" spans="1:13" x14ac:dyDescent="0.25">
      <c r="A2230" t="s">
        <v>129</v>
      </c>
      <c r="B2230">
        <v>19.39</v>
      </c>
      <c r="C2230">
        <v>5.59</v>
      </c>
      <c r="D2230" t="s">
        <v>2380</v>
      </c>
      <c r="E2230" t="s">
        <v>2380</v>
      </c>
      <c r="F2230" t="s">
        <v>2383</v>
      </c>
      <c r="G2230">
        <v>1</v>
      </c>
      <c r="H2230">
        <v>1</v>
      </c>
      <c r="I2230" t="s">
        <v>2380</v>
      </c>
      <c r="J2230" t="s">
        <v>2380</v>
      </c>
      <c r="K2230" t="str">
        <f t="shared" si="67"/>
        <v>Healthy Weight</v>
      </c>
      <c r="L2230" t="str">
        <f t="shared" si="68"/>
        <v>Normal</v>
      </c>
      <c r="M2230" t="s">
        <v>10507</v>
      </c>
    </row>
    <row r="2231" spans="1:13" x14ac:dyDescent="0.25">
      <c r="A2231" t="s">
        <v>128</v>
      </c>
      <c r="B2231">
        <v>17.34</v>
      </c>
      <c r="C2231">
        <v>6.29</v>
      </c>
      <c r="D2231" t="s">
        <v>2382</v>
      </c>
      <c r="E2231" t="s">
        <v>2380</v>
      </c>
      <c r="F2231" t="s">
        <v>2383</v>
      </c>
      <c r="G2231">
        <v>1</v>
      </c>
      <c r="H2231">
        <v>1</v>
      </c>
      <c r="I2231" t="s">
        <v>2380</v>
      </c>
      <c r="J2231" t="s">
        <v>2380</v>
      </c>
      <c r="K2231" t="str">
        <f t="shared" si="67"/>
        <v>Underweight</v>
      </c>
      <c r="L2231" t="str">
        <f t="shared" si="68"/>
        <v>Prediabetes</v>
      </c>
      <c r="M2231" t="s">
        <v>10508</v>
      </c>
    </row>
    <row r="2232" spans="1:13" x14ac:dyDescent="0.25">
      <c r="A2232" t="s">
        <v>127</v>
      </c>
      <c r="B2232">
        <v>17.940000000000001</v>
      </c>
      <c r="C2232">
        <v>4.1900000000000004</v>
      </c>
      <c r="D2232" t="s">
        <v>2380</v>
      </c>
      <c r="E2232" t="s">
        <v>2382</v>
      </c>
      <c r="F2232" t="s">
        <v>2380</v>
      </c>
      <c r="G2232">
        <v>1</v>
      </c>
      <c r="H2232">
        <v>1</v>
      </c>
      <c r="I2232" t="s">
        <v>2380</v>
      </c>
      <c r="J2232" t="s">
        <v>2380</v>
      </c>
      <c r="K2232" t="str">
        <f t="shared" si="67"/>
        <v>Underweight</v>
      </c>
      <c r="L2232" t="str">
        <f t="shared" si="68"/>
        <v>Normal</v>
      </c>
      <c r="M2232" t="s">
        <v>10507</v>
      </c>
    </row>
    <row r="2233" spans="1:13" x14ac:dyDescent="0.25">
      <c r="A2233" t="s">
        <v>126</v>
      </c>
      <c r="B2233">
        <v>16.670000000000002</v>
      </c>
      <c r="C2233">
        <v>4.7</v>
      </c>
      <c r="D2233" t="s">
        <v>2382</v>
      </c>
      <c r="E2233" t="s">
        <v>2380</v>
      </c>
      <c r="F2233" t="s">
        <v>2383</v>
      </c>
      <c r="G2233">
        <v>1</v>
      </c>
      <c r="H2233">
        <v>1</v>
      </c>
      <c r="I2233" t="s">
        <v>2380</v>
      </c>
      <c r="J2233" t="s">
        <v>2380</v>
      </c>
      <c r="K2233" t="str">
        <f t="shared" si="67"/>
        <v>Underweight</v>
      </c>
      <c r="L2233" t="str">
        <f t="shared" si="68"/>
        <v>Normal</v>
      </c>
      <c r="M2233" t="s">
        <v>10507</v>
      </c>
    </row>
    <row r="2234" spans="1:13" x14ac:dyDescent="0.25">
      <c r="A2234" t="s">
        <v>125</v>
      </c>
      <c r="B2234">
        <v>20.58</v>
      </c>
      <c r="C2234">
        <v>5.64</v>
      </c>
      <c r="D2234" t="s">
        <v>2382</v>
      </c>
      <c r="E2234" t="s">
        <v>2380</v>
      </c>
      <c r="F2234" t="s">
        <v>2380</v>
      </c>
      <c r="G2234" t="s">
        <v>2381</v>
      </c>
      <c r="H2234">
        <v>0</v>
      </c>
      <c r="I2234" t="s">
        <v>2380</v>
      </c>
      <c r="J2234" t="s">
        <v>2380</v>
      </c>
      <c r="K2234" t="str">
        <f t="shared" si="67"/>
        <v>Healthy Weight</v>
      </c>
      <c r="L2234" t="str">
        <f t="shared" si="68"/>
        <v>Normal</v>
      </c>
      <c r="M2234" t="s">
        <v>10507</v>
      </c>
    </row>
    <row r="2235" spans="1:13" x14ac:dyDescent="0.25">
      <c r="A2235" t="s">
        <v>124</v>
      </c>
      <c r="B2235">
        <v>16.5</v>
      </c>
      <c r="C2235">
        <v>4.1100000000000003</v>
      </c>
      <c r="D2235" t="s">
        <v>2382</v>
      </c>
      <c r="E2235" t="s">
        <v>2380</v>
      </c>
      <c r="F2235" t="s">
        <v>2380</v>
      </c>
      <c r="G2235" t="s">
        <v>2381</v>
      </c>
      <c r="H2235">
        <v>0</v>
      </c>
      <c r="I2235" t="s">
        <v>2380</v>
      </c>
      <c r="J2235" t="s">
        <v>2380</v>
      </c>
      <c r="K2235" t="str">
        <f t="shared" si="67"/>
        <v>Underweight</v>
      </c>
      <c r="L2235" t="str">
        <f t="shared" si="68"/>
        <v>Normal</v>
      </c>
      <c r="M2235" t="s">
        <v>10507</v>
      </c>
    </row>
    <row r="2236" spans="1:13" x14ac:dyDescent="0.25">
      <c r="A2236" t="s">
        <v>123</v>
      </c>
      <c r="B2236">
        <v>15.41</v>
      </c>
      <c r="C2236">
        <v>5.43</v>
      </c>
      <c r="D2236" t="s">
        <v>2382</v>
      </c>
      <c r="E2236" t="s">
        <v>2380</v>
      </c>
      <c r="F2236" t="s">
        <v>2383</v>
      </c>
      <c r="G2236">
        <v>1</v>
      </c>
      <c r="H2236">
        <v>1</v>
      </c>
      <c r="I2236" t="s">
        <v>2380</v>
      </c>
      <c r="J2236" t="s">
        <v>2380</v>
      </c>
      <c r="K2236" t="str">
        <f t="shared" si="67"/>
        <v>Underweight</v>
      </c>
      <c r="L2236" t="str">
        <f t="shared" si="68"/>
        <v>Normal</v>
      </c>
      <c r="M2236" t="s">
        <v>10507</v>
      </c>
    </row>
    <row r="2237" spans="1:13" x14ac:dyDescent="0.25">
      <c r="A2237" t="s">
        <v>122</v>
      </c>
      <c r="B2237">
        <v>24.59</v>
      </c>
      <c r="C2237">
        <v>4.38</v>
      </c>
      <c r="D2237" t="s">
        <v>2380</v>
      </c>
      <c r="E2237" t="s">
        <v>2380</v>
      </c>
      <c r="F2237" t="s">
        <v>2380</v>
      </c>
      <c r="G2237">
        <v>1</v>
      </c>
      <c r="H2237">
        <v>1</v>
      </c>
      <c r="I2237" t="s">
        <v>2380</v>
      </c>
      <c r="J2237" t="s">
        <v>2380</v>
      </c>
      <c r="K2237" t="str">
        <f t="shared" si="67"/>
        <v>Healthy Weight</v>
      </c>
      <c r="L2237" t="str">
        <f t="shared" si="68"/>
        <v>Normal</v>
      </c>
      <c r="M2237" t="s">
        <v>10507</v>
      </c>
    </row>
    <row r="2238" spans="1:13" x14ac:dyDescent="0.25">
      <c r="A2238" t="s">
        <v>121</v>
      </c>
      <c r="B2238">
        <v>33.33</v>
      </c>
      <c r="C2238">
        <v>9.7899999999999991</v>
      </c>
      <c r="D2238" t="s">
        <v>2380</v>
      </c>
      <c r="E2238" t="s">
        <v>2380</v>
      </c>
      <c r="F2238" t="s">
        <v>2380</v>
      </c>
      <c r="G2238" t="s">
        <v>2381</v>
      </c>
      <c r="H2238">
        <v>0</v>
      </c>
      <c r="I2238" t="s">
        <v>2380</v>
      </c>
      <c r="J2238" t="s">
        <v>2380</v>
      </c>
      <c r="K2238" t="str">
        <f t="shared" si="67"/>
        <v>Obesity</v>
      </c>
      <c r="L2238" t="str">
        <f t="shared" si="68"/>
        <v>Diabetes</v>
      </c>
      <c r="M2238" t="s">
        <v>10506</v>
      </c>
    </row>
    <row r="2239" spans="1:13" x14ac:dyDescent="0.25">
      <c r="A2239" t="s">
        <v>120</v>
      </c>
      <c r="B2239">
        <v>18.5</v>
      </c>
      <c r="C2239">
        <v>11.84</v>
      </c>
      <c r="D2239" t="s">
        <v>2380</v>
      </c>
      <c r="E2239" t="s">
        <v>2380</v>
      </c>
      <c r="F2239" t="s">
        <v>2380</v>
      </c>
      <c r="G2239" t="s">
        <v>2381</v>
      </c>
      <c r="H2239">
        <v>0</v>
      </c>
      <c r="I2239" t="s">
        <v>2380</v>
      </c>
      <c r="J2239" t="s">
        <v>2380</v>
      </c>
      <c r="K2239" t="str">
        <f t="shared" si="67"/>
        <v>Healthy Weight</v>
      </c>
      <c r="L2239" t="str">
        <f t="shared" si="68"/>
        <v>Diabetes</v>
      </c>
      <c r="M2239" t="s">
        <v>10506</v>
      </c>
    </row>
    <row r="2240" spans="1:13" x14ac:dyDescent="0.25">
      <c r="A2240" t="s">
        <v>119</v>
      </c>
      <c r="B2240">
        <v>18.579999999999998</v>
      </c>
      <c r="C2240">
        <v>6.22</v>
      </c>
      <c r="D2240" t="s">
        <v>2380</v>
      </c>
      <c r="E2240" t="s">
        <v>2380</v>
      </c>
      <c r="F2240" t="s">
        <v>2380</v>
      </c>
      <c r="G2240" t="s">
        <v>2381</v>
      </c>
      <c r="H2240">
        <v>0</v>
      </c>
      <c r="I2240" t="s">
        <v>2380</v>
      </c>
      <c r="J2240" t="s">
        <v>2380</v>
      </c>
      <c r="K2240" t="str">
        <f t="shared" si="67"/>
        <v>Healthy Weight</v>
      </c>
      <c r="L2240" t="str">
        <f t="shared" si="68"/>
        <v>Prediabetes</v>
      </c>
      <c r="M2240" t="s">
        <v>10508</v>
      </c>
    </row>
    <row r="2241" spans="1:13" x14ac:dyDescent="0.25">
      <c r="A2241" t="s">
        <v>118</v>
      </c>
      <c r="B2241">
        <v>16.64</v>
      </c>
      <c r="C2241">
        <v>10.01</v>
      </c>
      <c r="D2241" t="s">
        <v>2380</v>
      </c>
      <c r="E2241" t="s">
        <v>2380</v>
      </c>
      <c r="F2241" t="s">
        <v>2380</v>
      </c>
      <c r="G2241" t="s">
        <v>2381</v>
      </c>
      <c r="H2241">
        <v>0</v>
      </c>
      <c r="I2241" t="s">
        <v>2380</v>
      </c>
      <c r="J2241" t="s">
        <v>2380</v>
      </c>
      <c r="K2241" t="str">
        <f t="shared" si="67"/>
        <v>Underweight</v>
      </c>
      <c r="L2241" t="str">
        <f t="shared" si="68"/>
        <v>Diabetes</v>
      </c>
      <c r="M2241" t="s">
        <v>10506</v>
      </c>
    </row>
    <row r="2242" spans="1:13" x14ac:dyDescent="0.25">
      <c r="A2242" t="s">
        <v>117</v>
      </c>
      <c r="B2242">
        <v>19.329999999999998</v>
      </c>
      <c r="C2242">
        <v>4.32</v>
      </c>
      <c r="D2242" t="s">
        <v>2380</v>
      </c>
      <c r="E2242" t="s">
        <v>2380</v>
      </c>
      <c r="F2242" t="s">
        <v>2380</v>
      </c>
      <c r="G2242">
        <v>1</v>
      </c>
      <c r="H2242">
        <v>1</v>
      </c>
      <c r="I2242" t="s">
        <v>2380</v>
      </c>
      <c r="J2242" t="s">
        <v>2380</v>
      </c>
      <c r="K2242" t="str">
        <f t="shared" si="67"/>
        <v>Healthy Weight</v>
      </c>
      <c r="L2242" t="str">
        <f t="shared" si="68"/>
        <v>Normal</v>
      </c>
      <c r="M2242" t="s">
        <v>10507</v>
      </c>
    </row>
    <row r="2243" spans="1:13" x14ac:dyDescent="0.25">
      <c r="A2243" t="s">
        <v>116</v>
      </c>
      <c r="B2243">
        <v>21.26</v>
      </c>
      <c r="C2243">
        <v>5.65</v>
      </c>
      <c r="D2243" t="s">
        <v>2382</v>
      </c>
      <c r="E2243" t="s">
        <v>2380</v>
      </c>
      <c r="F2243" t="s">
        <v>2383</v>
      </c>
      <c r="G2243">
        <v>1</v>
      </c>
      <c r="H2243">
        <v>1</v>
      </c>
      <c r="I2243" t="s">
        <v>2380</v>
      </c>
      <c r="J2243" t="s">
        <v>2380</v>
      </c>
      <c r="K2243" t="str">
        <f t="shared" ref="K2243:K2306" si="69">IF(B2243&lt;18.5, "Underweight", IF(B2243&lt;=24.9, "Healthy Weight", IF(B2243&lt;=29.9, "Overweight", "Obesity")))</f>
        <v>Healthy Weight</v>
      </c>
      <c r="L2243" t="str">
        <f t="shared" ref="L2243:L2306" si="70">IF(C2243 &lt; 5.7, "Normal", IF(C2243 &lt; 6.4, "Prediabetes", "Diabetes"))</f>
        <v>Normal</v>
      </c>
      <c r="M2243" t="s">
        <v>10507</v>
      </c>
    </row>
    <row r="2244" spans="1:13" x14ac:dyDescent="0.25">
      <c r="A2244" t="s">
        <v>115</v>
      </c>
      <c r="B2244">
        <v>15.6</v>
      </c>
      <c r="C2244">
        <v>4.12</v>
      </c>
      <c r="D2244" t="s">
        <v>2382</v>
      </c>
      <c r="E2244" t="s">
        <v>2380</v>
      </c>
      <c r="F2244" t="s">
        <v>2380</v>
      </c>
      <c r="G2244">
        <v>1</v>
      </c>
      <c r="H2244">
        <v>1</v>
      </c>
      <c r="I2244" t="s">
        <v>2380</v>
      </c>
      <c r="J2244" t="s">
        <v>2380</v>
      </c>
      <c r="K2244" t="str">
        <f t="shared" si="69"/>
        <v>Underweight</v>
      </c>
      <c r="L2244" t="str">
        <f t="shared" si="70"/>
        <v>Normal</v>
      </c>
      <c r="M2244" t="s">
        <v>10507</v>
      </c>
    </row>
    <row r="2245" spans="1:13" x14ac:dyDescent="0.25">
      <c r="A2245" t="s">
        <v>114</v>
      </c>
      <c r="B2245">
        <v>24.39</v>
      </c>
      <c r="C2245">
        <v>6.24</v>
      </c>
      <c r="D2245" t="s">
        <v>2380</v>
      </c>
      <c r="E2245" t="s">
        <v>2380</v>
      </c>
      <c r="F2245" t="s">
        <v>2380</v>
      </c>
      <c r="G2245">
        <v>1</v>
      </c>
      <c r="H2245">
        <v>1</v>
      </c>
      <c r="I2245" t="s">
        <v>2380</v>
      </c>
      <c r="J2245" t="s">
        <v>2380</v>
      </c>
      <c r="K2245" t="str">
        <f t="shared" si="69"/>
        <v>Healthy Weight</v>
      </c>
      <c r="L2245" t="str">
        <f t="shared" si="70"/>
        <v>Prediabetes</v>
      </c>
      <c r="M2245" t="s">
        <v>10508</v>
      </c>
    </row>
    <row r="2246" spans="1:13" x14ac:dyDescent="0.25">
      <c r="A2246" t="s">
        <v>113</v>
      </c>
      <c r="B2246">
        <v>24.75</v>
      </c>
      <c r="C2246">
        <v>4.83</v>
      </c>
      <c r="D2246" t="s">
        <v>2380</v>
      </c>
      <c r="E2246" t="s">
        <v>2380</v>
      </c>
      <c r="F2246" t="s">
        <v>2380</v>
      </c>
      <c r="G2246" t="s">
        <v>2381</v>
      </c>
      <c r="H2246">
        <v>0</v>
      </c>
      <c r="I2246" t="s">
        <v>2380</v>
      </c>
      <c r="J2246" t="s">
        <v>2380</v>
      </c>
      <c r="K2246" t="str">
        <f t="shared" si="69"/>
        <v>Healthy Weight</v>
      </c>
      <c r="L2246" t="str">
        <f t="shared" si="70"/>
        <v>Normal</v>
      </c>
      <c r="M2246" t="s">
        <v>10507</v>
      </c>
    </row>
    <row r="2247" spans="1:13" x14ac:dyDescent="0.25">
      <c r="A2247" t="s">
        <v>112</v>
      </c>
      <c r="B2247">
        <v>20.88</v>
      </c>
      <c r="C2247">
        <v>7.4</v>
      </c>
      <c r="D2247" t="s">
        <v>2380</v>
      </c>
      <c r="E2247" t="s">
        <v>2380</v>
      </c>
      <c r="F2247" t="s">
        <v>2380</v>
      </c>
      <c r="G2247" t="s">
        <v>2381</v>
      </c>
      <c r="H2247">
        <v>0</v>
      </c>
      <c r="I2247" t="s">
        <v>2380</v>
      </c>
      <c r="J2247" t="s">
        <v>2380</v>
      </c>
      <c r="K2247" t="str">
        <f t="shared" si="69"/>
        <v>Healthy Weight</v>
      </c>
      <c r="L2247" t="str">
        <f t="shared" si="70"/>
        <v>Diabetes</v>
      </c>
      <c r="M2247" t="s">
        <v>10506</v>
      </c>
    </row>
    <row r="2248" spans="1:13" x14ac:dyDescent="0.25">
      <c r="A2248" t="s">
        <v>111</v>
      </c>
      <c r="B2248">
        <v>20.43</v>
      </c>
      <c r="C2248">
        <v>4.54</v>
      </c>
      <c r="D2248" t="s">
        <v>2380</v>
      </c>
      <c r="E2248" t="s">
        <v>2380</v>
      </c>
      <c r="F2248" t="s">
        <v>2380</v>
      </c>
      <c r="G2248" t="s">
        <v>2381</v>
      </c>
      <c r="H2248">
        <v>0</v>
      </c>
      <c r="I2248" t="s">
        <v>2380</v>
      </c>
      <c r="J2248" t="s">
        <v>2380</v>
      </c>
      <c r="K2248" t="str">
        <f t="shared" si="69"/>
        <v>Healthy Weight</v>
      </c>
      <c r="L2248" t="str">
        <f t="shared" si="70"/>
        <v>Normal</v>
      </c>
      <c r="M2248" t="s">
        <v>10507</v>
      </c>
    </row>
    <row r="2249" spans="1:13" x14ac:dyDescent="0.25">
      <c r="A2249" t="s">
        <v>110</v>
      </c>
      <c r="B2249">
        <v>15.18</v>
      </c>
      <c r="C2249">
        <v>11.11</v>
      </c>
      <c r="D2249" t="s">
        <v>2380</v>
      </c>
      <c r="E2249" t="s">
        <v>2380</v>
      </c>
      <c r="F2249" t="s">
        <v>2380</v>
      </c>
      <c r="G2249" t="s">
        <v>2381</v>
      </c>
      <c r="H2249">
        <v>0</v>
      </c>
      <c r="I2249" t="s">
        <v>2380</v>
      </c>
      <c r="J2249" t="s">
        <v>2380</v>
      </c>
      <c r="K2249" t="str">
        <f t="shared" si="69"/>
        <v>Underweight</v>
      </c>
      <c r="L2249" t="str">
        <f t="shared" si="70"/>
        <v>Diabetes</v>
      </c>
      <c r="M2249" t="s">
        <v>10506</v>
      </c>
    </row>
    <row r="2250" spans="1:13" x14ac:dyDescent="0.25">
      <c r="A2250" t="s">
        <v>109</v>
      </c>
      <c r="B2250">
        <v>15.12</v>
      </c>
      <c r="C2250">
        <v>4.03</v>
      </c>
      <c r="D2250" t="s">
        <v>2382</v>
      </c>
      <c r="E2250" t="s">
        <v>2380</v>
      </c>
      <c r="F2250" t="s">
        <v>2380</v>
      </c>
      <c r="G2250" t="s">
        <v>2381</v>
      </c>
      <c r="H2250">
        <v>0</v>
      </c>
      <c r="I2250" t="s">
        <v>2380</v>
      </c>
      <c r="J2250" t="s">
        <v>2380</v>
      </c>
      <c r="K2250" t="str">
        <f t="shared" si="69"/>
        <v>Underweight</v>
      </c>
      <c r="L2250" t="str">
        <f t="shared" si="70"/>
        <v>Normal</v>
      </c>
      <c r="M2250" t="s">
        <v>10507</v>
      </c>
    </row>
    <row r="2251" spans="1:13" x14ac:dyDescent="0.25">
      <c r="A2251" t="s">
        <v>108</v>
      </c>
      <c r="B2251">
        <v>23.88</v>
      </c>
      <c r="C2251">
        <v>4.51</v>
      </c>
      <c r="D2251" t="s">
        <v>2380</v>
      </c>
      <c r="E2251" t="s">
        <v>2380</v>
      </c>
      <c r="F2251" t="s">
        <v>2380</v>
      </c>
      <c r="G2251">
        <v>1</v>
      </c>
      <c r="H2251">
        <v>1</v>
      </c>
      <c r="I2251" t="s">
        <v>2380</v>
      </c>
      <c r="J2251" t="s">
        <v>2380</v>
      </c>
      <c r="K2251" t="str">
        <f t="shared" si="69"/>
        <v>Healthy Weight</v>
      </c>
      <c r="L2251" t="str">
        <f t="shared" si="70"/>
        <v>Normal</v>
      </c>
      <c r="M2251" t="s">
        <v>10507</v>
      </c>
    </row>
    <row r="2252" spans="1:13" x14ac:dyDescent="0.25">
      <c r="A2252" t="s">
        <v>107</v>
      </c>
      <c r="B2252">
        <v>16.13</v>
      </c>
      <c r="C2252">
        <v>5.56</v>
      </c>
      <c r="D2252" t="s">
        <v>2380</v>
      </c>
      <c r="E2252" t="s">
        <v>2382</v>
      </c>
      <c r="F2252" t="s">
        <v>2380</v>
      </c>
      <c r="G2252">
        <v>1</v>
      </c>
      <c r="H2252">
        <v>1</v>
      </c>
      <c r="I2252" t="s">
        <v>2380</v>
      </c>
      <c r="J2252" t="s">
        <v>2380</v>
      </c>
      <c r="K2252" t="str">
        <f t="shared" si="69"/>
        <v>Underweight</v>
      </c>
      <c r="L2252" t="str">
        <f t="shared" si="70"/>
        <v>Normal</v>
      </c>
      <c r="M2252" t="s">
        <v>10507</v>
      </c>
    </row>
    <row r="2253" spans="1:13" x14ac:dyDescent="0.25">
      <c r="A2253" t="s">
        <v>106</v>
      </c>
      <c r="B2253">
        <v>24.09</v>
      </c>
      <c r="C2253">
        <v>4.0999999999999996</v>
      </c>
      <c r="D2253" t="s">
        <v>2380</v>
      </c>
      <c r="E2253" t="s">
        <v>2382</v>
      </c>
      <c r="F2253" t="s">
        <v>2380</v>
      </c>
      <c r="G2253">
        <v>1</v>
      </c>
      <c r="H2253">
        <v>1</v>
      </c>
      <c r="I2253" t="s">
        <v>2380</v>
      </c>
      <c r="J2253" t="s">
        <v>2380</v>
      </c>
      <c r="K2253" t="str">
        <f t="shared" si="69"/>
        <v>Healthy Weight</v>
      </c>
      <c r="L2253" t="str">
        <f t="shared" si="70"/>
        <v>Normal</v>
      </c>
      <c r="M2253" t="s">
        <v>10507</v>
      </c>
    </row>
    <row r="2254" spans="1:13" x14ac:dyDescent="0.25">
      <c r="A2254" t="s">
        <v>105</v>
      </c>
      <c r="B2254">
        <v>19.43</v>
      </c>
      <c r="C2254">
        <v>5.85</v>
      </c>
      <c r="D2254" t="s">
        <v>2380</v>
      </c>
      <c r="E2254" t="s">
        <v>2382</v>
      </c>
      <c r="F2254" t="s">
        <v>2380</v>
      </c>
      <c r="G2254">
        <v>1</v>
      </c>
      <c r="H2254">
        <v>1</v>
      </c>
      <c r="I2254" t="s">
        <v>2380</v>
      </c>
      <c r="J2254" t="s">
        <v>2380</v>
      </c>
      <c r="K2254" t="str">
        <f t="shared" si="69"/>
        <v>Healthy Weight</v>
      </c>
      <c r="L2254" t="str">
        <f t="shared" si="70"/>
        <v>Prediabetes</v>
      </c>
      <c r="M2254" t="s">
        <v>10508</v>
      </c>
    </row>
    <row r="2255" spans="1:13" x14ac:dyDescent="0.25">
      <c r="A2255" t="s">
        <v>104</v>
      </c>
      <c r="B2255">
        <v>15.22</v>
      </c>
      <c r="C2255">
        <v>4.92</v>
      </c>
      <c r="D2255" t="s">
        <v>2382</v>
      </c>
      <c r="E2255" t="s">
        <v>2380</v>
      </c>
      <c r="F2255" t="s">
        <v>2383</v>
      </c>
      <c r="G2255">
        <v>1</v>
      </c>
      <c r="H2255">
        <v>1</v>
      </c>
      <c r="I2255" t="s">
        <v>2380</v>
      </c>
      <c r="J2255" t="s">
        <v>2380</v>
      </c>
      <c r="K2255" t="str">
        <f t="shared" si="69"/>
        <v>Underweight</v>
      </c>
      <c r="L2255" t="str">
        <f t="shared" si="70"/>
        <v>Normal</v>
      </c>
      <c r="M2255" t="s">
        <v>10507</v>
      </c>
    </row>
    <row r="2256" spans="1:13" x14ac:dyDescent="0.25">
      <c r="A2256" t="s">
        <v>103</v>
      </c>
      <c r="B2256">
        <v>20.72</v>
      </c>
      <c r="C2256">
        <v>9.4600000000000009</v>
      </c>
      <c r="D2256" t="s">
        <v>2380</v>
      </c>
      <c r="E2256" t="s">
        <v>2380</v>
      </c>
      <c r="F2256" t="s">
        <v>2380</v>
      </c>
      <c r="G2256" t="s">
        <v>2381</v>
      </c>
      <c r="H2256">
        <v>0</v>
      </c>
      <c r="I2256" t="s">
        <v>2380</v>
      </c>
      <c r="J2256" t="s">
        <v>2380</v>
      </c>
      <c r="K2256" t="str">
        <f t="shared" si="69"/>
        <v>Healthy Weight</v>
      </c>
      <c r="L2256" t="str">
        <f t="shared" si="70"/>
        <v>Diabetes</v>
      </c>
      <c r="M2256" t="s">
        <v>10506</v>
      </c>
    </row>
    <row r="2257" spans="1:13" x14ac:dyDescent="0.25">
      <c r="A2257" t="s">
        <v>102</v>
      </c>
      <c r="B2257">
        <v>35.4</v>
      </c>
      <c r="C2257">
        <v>5.94</v>
      </c>
      <c r="D2257" t="s">
        <v>2380</v>
      </c>
      <c r="E2257" t="s">
        <v>2380</v>
      </c>
      <c r="F2257" t="s">
        <v>2383</v>
      </c>
      <c r="G2257">
        <v>1</v>
      </c>
      <c r="H2257">
        <v>1</v>
      </c>
      <c r="I2257" t="s">
        <v>2380</v>
      </c>
      <c r="J2257" t="s">
        <v>2380</v>
      </c>
      <c r="K2257" t="str">
        <f t="shared" si="69"/>
        <v>Obesity</v>
      </c>
      <c r="L2257" t="str">
        <f t="shared" si="70"/>
        <v>Prediabetes</v>
      </c>
      <c r="M2257" t="s">
        <v>10508</v>
      </c>
    </row>
    <row r="2258" spans="1:13" x14ac:dyDescent="0.25">
      <c r="A2258" t="s">
        <v>101</v>
      </c>
      <c r="B2258">
        <v>34.4</v>
      </c>
      <c r="C2258">
        <v>5.7</v>
      </c>
      <c r="D2258" t="s">
        <v>2380</v>
      </c>
      <c r="E2258" t="s">
        <v>2380</v>
      </c>
      <c r="F2258" t="s">
        <v>2383</v>
      </c>
      <c r="G2258">
        <v>1</v>
      </c>
      <c r="H2258">
        <v>1</v>
      </c>
      <c r="I2258" t="s">
        <v>2380</v>
      </c>
      <c r="J2258" t="s">
        <v>2380</v>
      </c>
      <c r="K2258" t="str">
        <f t="shared" si="69"/>
        <v>Obesity</v>
      </c>
      <c r="L2258" t="str">
        <f t="shared" si="70"/>
        <v>Prediabetes</v>
      </c>
      <c r="M2258" t="s">
        <v>10508</v>
      </c>
    </row>
    <row r="2259" spans="1:13" x14ac:dyDescent="0.25">
      <c r="A2259" t="s">
        <v>100</v>
      </c>
      <c r="B2259">
        <v>34.1</v>
      </c>
      <c r="C2259">
        <v>4.13</v>
      </c>
      <c r="D2259" t="s">
        <v>2380</v>
      </c>
      <c r="E2259" t="s">
        <v>2380</v>
      </c>
      <c r="F2259" t="s">
        <v>2383</v>
      </c>
      <c r="G2259">
        <v>1</v>
      </c>
      <c r="H2259">
        <v>1</v>
      </c>
      <c r="I2259" t="s">
        <v>2380</v>
      </c>
      <c r="J2259" t="s">
        <v>2380</v>
      </c>
      <c r="K2259" t="str">
        <f t="shared" si="69"/>
        <v>Obesity</v>
      </c>
      <c r="L2259" t="str">
        <f t="shared" si="70"/>
        <v>Normal</v>
      </c>
      <c r="M2259" t="s">
        <v>10507</v>
      </c>
    </row>
    <row r="2260" spans="1:13" x14ac:dyDescent="0.25">
      <c r="A2260" t="s">
        <v>99</v>
      </c>
      <c r="B2260">
        <v>30.4</v>
      </c>
      <c r="C2260">
        <v>4.7699999999999996</v>
      </c>
      <c r="D2260" t="s">
        <v>2380</v>
      </c>
      <c r="E2260" t="s">
        <v>2380</v>
      </c>
      <c r="F2260" t="s">
        <v>2383</v>
      </c>
      <c r="G2260">
        <v>1</v>
      </c>
      <c r="H2260">
        <v>1</v>
      </c>
      <c r="I2260" t="s">
        <v>2380</v>
      </c>
      <c r="J2260" t="s">
        <v>2380</v>
      </c>
      <c r="K2260" t="str">
        <f t="shared" si="69"/>
        <v>Obesity</v>
      </c>
      <c r="L2260" t="str">
        <f t="shared" si="70"/>
        <v>Normal</v>
      </c>
      <c r="M2260" t="s">
        <v>10507</v>
      </c>
    </row>
    <row r="2261" spans="1:13" x14ac:dyDescent="0.25">
      <c r="A2261" t="s">
        <v>98</v>
      </c>
      <c r="B2261">
        <v>28.7</v>
      </c>
      <c r="C2261">
        <v>4.99</v>
      </c>
      <c r="D2261" t="s">
        <v>2380</v>
      </c>
      <c r="E2261" t="s">
        <v>2380</v>
      </c>
      <c r="F2261" t="s">
        <v>2383</v>
      </c>
      <c r="G2261">
        <v>1</v>
      </c>
      <c r="H2261">
        <v>1</v>
      </c>
      <c r="I2261" t="s">
        <v>2380</v>
      </c>
      <c r="J2261" t="s">
        <v>2380</v>
      </c>
      <c r="K2261" t="str">
        <f t="shared" si="69"/>
        <v>Overweight</v>
      </c>
      <c r="L2261" t="str">
        <f t="shared" si="70"/>
        <v>Normal</v>
      </c>
      <c r="M2261" t="s">
        <v>10507</v>
      </c>
    </row>
    <row r="2262" spans="1:13" x14ac:dyDescent="0.25">
      <c r="A2262" t="s">
        <v>97</v>
      </c>
      <c r="B2262">
        <v>17.440000000000001</v>
      </c>
      <c r="C2262">
        <v>4.42</v>
      </c>
      <c r="D2262" t="s">
        <v>2382</v>
      </c>
      <c r="E2262" t="s">
        <v>2380</v>
      </c>
      <c r="F2262" t="s">
        <v>2383</v>
      </c>
      <c r="G2262">
        <v>1</v>
      </c>
      <c r="H2262">
        <v>1</v>
      </c>
      <c r="I2262" t="s">
        <v>2380</v>
      </c>
      <c r="J2262" t="s">
        <v>2380</v>
      </c>
      <c r="K2262" t="str">
        <f t="shared" si="69"/>
        <v>Underweight</v>
      </c>
      <c r="L2262" t="str">
        <f t="shared" si="70"/>
        <v>Normal</v>
      </c>
      <c r="M2262" t="s">
        <v>10507</v>
      </c>
    </row>
    <row r="2263" spans="1:13" x14ac:dyDescent="0.25">
      <c r="A2263" t="s">
        <v>96</v>
      </c>
      <c r="B2263">
        <v>27.6</v>
      </c>
      <c r="C2263">
        <v>4.01</v>
      </c>
      <c r="D2263" t="s">
        <v>2380</v>
      </c>
      <c r="E2263" t="s">
        <v>2380</v>
      </c>
      <c r="F2263" t="s">
        <v>2383</v>
      </c>
      <c r="G2263">
        <v>1</v>
      </c>
      <c r="H2263">
        <v>1</v>
      </c>
      <c r="I2263" t="s">
        <v>2380</v>
      </c>
      <c r="J2263" t="s">
        <v>2380</v>
      </c>
      <c r="K2263" t="str">
        <f t="shared" si="69"/>
        <v>Overweight</v>
      </c>
      <c r="L2263" t="str">
        <f t="shared" si="70"/>
        <v>Normal</v>
      </c>
      <c r="M2263" t="s">
        <v>10507</v>
      </c>
    </row>
    <row r="2264" spans="1:13" x14ac:dyDescent="0.25">
      <c r="A2264" t="s">
        <v>95</v>
      </c>
      <c r="B2264">
        <v>20.7</v>
      </c>
      <c r="C2264">
        <v>4.49</v>
      </c>
      <c r="D2264" t="s">
        <v>2380</v>
      </c>
      <c r="E2264" t="s">
        <v>2380</v>
      </c>
      <c r="F2264" t="s">
        <v>2383</v>
      </c>
      <c r="G2264">
        <v>1</v>
      </c>
      <c r="H2264">
        <v>1</v>
      </c>
      <c r="I2264" t="s">
        <v>2380</v>
      </c>
      <c r="J2264" t="s">
        <v>2380</v>
      </c>
      <c r="K2264" t="str">
        <f t="shared" si="69"/>
        <v>Healthy Weight</v>
      </c>
      <c r="L2264" t="str">
        <f t="shared" si="70"/>
        <v>Normal</v>
      </c>
      <c r="M2264" t="s">
        <v>10507</v>
      </c>
    </row>
    <row r="2265" spans="1:13" x14ac:dyDescent="0.25">
      <c r="A2265" t="s">
        <v>94</v>
      </c>
      <c r="B2265">
        <v>20.3</v>
      </c>
      <c r="C2265">
        <v>6.37</v>
      </c>
      <c r="D2265" t="s">
        <v>2380</v>
      </c>
      <c r="E2265" t="s">
        <v>2380</v>
      </c>
      <c r="F2265" t="s">
        <v>2383</v>
      </c>
      <c r="G2265">
        <v>1</v>
      </c>
      <c r="H2265">
        <v>1</v>
      </c>
      <c r="I2265" t="s">
        <v>2380</v>
      </c>
      <c r="J2265" t="s">
        <v>2380</v>
      </c>
      <c r="K2265" t="str">
        <f t="shared" si="69"/>
        <v>Healthy Weight</v>
      </c>
      <c r="L2265" t="str">
        <f t="shared" si="70"/>
        <v>Prediabetes</v>
      </c>
      <c r="M2265" t="s">
        <v>10508</v>
      </c>
    </row>
    <row r="2266" spans="1:13" x14ac:dyDescent="0.25">
      <c r="A2266" t="s">
        <v>93</v>
      </c>
      <c r="B2266">
        <v>19.8</v>
      </c>
      <c r="C2266">
        <v>5.12</v>
      </c>
      <c r="D2266" t="s">
        <v>2380</v>
      </c>
      <c r="E2266" t="s">
        <v>2380</v>
      </c>
      <c r="F2266" t="s">
        <v>2383</v>
      </c>
      <c r="G2266">
        <v>1</v>
      </c>
      <c r="H2266">
        <v>1</v>
      </c>
      <c r="I2266" t="s">
        <v>2380</v>
      </c>
      <c r="J2266" t="s">
        <v>2380</v>
      </c>
      <c r="K2266" t="str">
        <f t="shared" si="69"/>
        <v>Healthy Weight</v>
      </c>
      <c r="L2266" t="str">
        <f t="shared" si="70"/>
        <v>Normal</v>
      </c>
      <c r="M2266" t="s">
        <v>10507</v>
      </c>
    </row>
    <row r="2267" spans="1:13" x14ac:dyDescent="0.25">
      <c r="A2267" t="s">
        <v>92</v>
      </c>
      <c r="B2267">
        <v>21.87</v>
      </c>
      <c r="C2267">
        <v>8.59</v>
      </c>
      <c r="D2267" t="s">
        <v>2380</v>
      </c>
      <c r="E2267" t="s">
        <v>2380</v>
      </c>
      <c r="F2267" t="s">
        <v>2380</v>
      </c>
      <c r="G2267" t="s">
        <v>2381</v>
      </c>
      <c r="H2267">
        <v>0</v>
      </c>
      <c r="I2267" t="s">
        <v>2380</v>
      </c>
      <c r="J2267" t="s">
        <v>2380</v>
      </c>
      <c r="K2267" t="str">
        <f t="shared" si="69"/>
        <v>Healthy Weight</v>
      </c>
      <c r="L2267" t="str">
        <f t="shared" si="70"/>
        <v>Diabetes</v>
      </c>
      <c r="M2267" t="s">
        <v>10506</v>
      </c>
    </row>
    <row r="2268" spans="1:13" x14ac:dyDescent="0.25">
      <c r="A2268" t="s">
        <v>91</v>
      </c>
      <c r="B2268">
        <v>16.600000000000001</v>
      </c>
      <c r="C2268">
        <v>5.87</v>
      </c>
      <c r="D2268" t="s">
        <v>2380</v>
      </c>
      <c r="E2268" t="s">
        <v>2380</v>
      </c>
      <c r="F2268" t="s">
        <v>2380</v>
      </c>
      <c r="G2268">
        <v>1</v>
      </c>
      <c r="H2268">
        <v>1</v>
      </c>
      <c r="I2268" t="s">
        <v>2380</v>
      </c>
      <c r="J2268" t="s">
        <v>2380</v>
      </c>
      <c r="K2268" t="str">
        <f t="shared" si="69"/>
        <v>Underweight</v>
      </c>
      <c r="L2268" t="str">
        <f t="shared" si="70"/>
        <v>Prediabetes</v>
      </c>
      <c r="M2268" t="s">
        <v>10508</v>
      </c>
    </row>
    <row r="2269" spans="1:13" x14ac:dyDescent="0.25">
      <c r="A2269" t="s">
        <v>90</v>
      </c>
      <c r="B2269">
        <v>21.98</v>
      </c>
      <c r="C2269">
        <v>7.03</v>
      </c>
      <c r="D2269" t="s">
        <v>2380</v>
      </c>
      <c r="E2269" t="s">
        <v>2380</v>
      </c>
      <c r="F2269" t="s">
        <v>2380</v>
      </c>
      <c r="G2269" t="s">
        <v>2381</v>
      </c>
      <c r="H2269">
        <v>0</v>
      </c>
      <c r="I2269" t="s">
        <v>2380</v>
      </c>
      <c r="J2269" t="s">
        <v>2380</v>
      </c>
      <c r="K2269" t="str">
        <f t="shared" si="69"/>
        <v>Healthy Weight</v>
      </c>
      <c r="L2269" t="str">
        <f t="shared" si="70"/>
        <v>Diabetes</v>
      </c>
      <c r="M2269" t="s">
        <v>10506</v>
      </c>
    </row>
    <row r="2270" spans="1:13" x14ac:dyDescent="0.25">
      <c r="A2270" t="s">
        <v>89</v>
      </c>
      <c r="B2270">
        <v>19.7</v>
      </c>
      <c r="C2270">
        <v>5.51</v>
      </c>
      <c r="D2270" t="s">
        <v>2380</v>
      </c>
      <c r="E2270" t="s">
        <v>2380</v>
      </c>
      <c r="F2270" t="s">
        <v>2380</v>
      </c>
      <c r="G2270">
        <v>1</v>
      </c>
      <c r="H2270">
        <v>1</v>
      </c>
      <c r="I2270" t="s">
        <v>2380</v>
      </c>
      <c r="J2270" t="s">
        <v>2380</v>
      </c>
      <c r="K2270" t="str">
        <f t="shared" si="69"/>
        <v>Healthy Weight</v>
      </c>
      <c r="L2270" t="str">
        <f t="shared" si="70"/>
        <v>Normal</v>
      </c>
      <c r="M2270" t="s">
        <v>10507</v>
      </c>
    </row>
    <row r="2271" spans="1:13" x14ac:dyDescent="0.25">
      <c r="A2271" t="s">
        <v>88</v>
      </c>
      <c r="B2271">
        <v>19.21</v>
      </c>
      <c r="C2271">
        <v>4.76</v>
      </c>
      <c r="D2271" t="s">
        <v>2380</v>
      </c>
      <c r="E2271" t="s">
        <v>2382</v>
      </c>
      <c r="F2271" t="s">
        <v>2380</v>
      </c>
      <c r="G2271">
        <v>1</v>
      </c>
      <c r="H2271">
        <v>1</v>
      </c>
      <c r="I2271" t="s">
        <v>2380</v>
      </c>
      <c r="J2271" t="s">
        <v>2380</v>
      </c>
      <c r="K2271" t="str">
        <f t="shared" si="69"/>
        <v>Healthy Weight</v>
      </c>
      <c r="L2271" t="str">
        <f t="shared" si="70"/>
        <v>Normal</v>
      </c>
      <c r="M2271" t="s">
        <v>10507</v>
      </c>
    </row>
    <row r="2272" spans="1:13" x14ac:dyDescent="0.25">
      <c r="A2272" t="s">
        <v>87</v>
      </c>
      <c r="B2272">
        <v>19.3</v>
      </c>
      <c r="C2272">
        <v>4.7</v>
      </c>
      <c r="D2272" t="s">
        <v>2380</v>
      </c>
      <c r="E2272" t="s">
        <v>2382</v>
      </c>
      <c r="F2272" t="s">
        <v>2380</v>
      </c>
      <c r="G2272">
        <v>1</v>
      </c>
      <c r="H2272">
        <v>1</v>
      </c>
      <c r="I2272" t="s">
        <v>2380</v>
      </c>
      <c r="J2272" t="s">
        <v>2380</v>
      </c>
      <c r="K2272" t="str">
        <f t="shared" si="69"/>
        <v>Healthy Weight</v>
      </c>
      <c r="L2272" t="str">
        <f t="shared" si="70"/>
        <v>Normal</v>
      </c>
      <c r="M2272" t="s">
        <v>10507</v>
      </c>
    </row>
    <row r="2273" spans="1:13" x14ac:dyDescent="0.25">
      <c r="A2273" t="s">
        <v>86</v>
      </c>
      <c r="B2273">
        <v>16.22</v>
      </c>
      <c r="C2273">
        <v>6.21</v>
      </c>
      <c r="D2273" t="s">
        <v>2382</v>
      </c>
      <c r="E2273" t="s">
        <v>2380</v>
      </c>
      <c r="F2273" t="s">
        <v>2380</v>
      </c>
      <c r="G2273" t="s">
        <v>2381</v>
      </c>
      <c r="H2273">
        <v>0</v>
      </c>
      <c r="I2273" t="s">
        <v>2380</v>
      </c>
      <c r="J2273" t="s">
        <v>2380</v>
      </c>
      <c r="K2273" t="str">
        <f t="shared" si="69"/>
        <v>Underweight</v>
      </c>
      <c r="L2273" t="str">
        <f t="shared" si="70"/>
        <v>Prediabetes</v>
      </c>
      <c r="M2273" t="s">
        <v>10508</v>
      </c>
    </row>
    <row r="2274" spans="1:13" x14ac:dyDescent="0.25">
      <c r="A2274" t="s">
        <v>85</v>
      </c>
      <c r="B2274">
        <v>17.12</v>
      </c>
      <c r="C2274">
        <v>4.5199999999999996</v>
      </c>
      <c r="D2274" t="s">
        <v>2380</v>
      </c>
      <c r="E2274" t="s">
        <v>2382</v>
      </c>
      <c r="F2274" t="s">
        <v>2380</v>
      </c>
      <c r="G2274">
        <v>1</v>
      </c>
      <c r="H2274">
        <v>1</v>
      </c>
      <c r="I2274" t="s">
        <v>2380</v>
      </c>
      <c r="J2274" t="s">
        <v>2380</v>
      </c>
      <c r="K2274" t="str">
        <f t="shared" si="69"/>
        <v>Underweight</v>
      </c>
      <c r="L2274" t="str">
        <f t="shared" si="70"/>
        <v>Normal</v>
      </c>
      <c r="M2274" t="s">
        <v>10507</v>
      </c>
    </row>
    <row r="2275" spans="1:13" x14ac:dyDescent="0.25">
      <c r="A2275" t="s">
        <v>84</v>
      </c>
      <c r="B2275">
        <v>19.07</v>
      </c>
      <c r="C2275">
        <v>5.45</v>
      </c>
      <c r="D2275" t="s">
        <v>2380</v>
      </c>
      <c r="E2275" t="s">
        <v>2380</v>
      </c>
      <c r="F2275" t="s">
        <v>2380</v>
      </c>
      <c r="G2275">
        <v>1</v>
      </c>
      <c r="H2275">
        <v>1</v>
      </c>
      <c r="I2275" t="s">
        <v>2380</v>
      </c>
      <c r="J2275" t="s">
        <v>2380</v>
      </c>
      <c r="K2275" t="str">
        <f t="shared" si="69"/>
        <v>Healthy Weight</v>
      </c>
      <c r="L2275" t="str">
        <f t="shared" si="70"/>
        <v>Normal</v>
      </c>
      <c r="M2275" t="s">
        <v>10507</v>
      </c>
    </row>
    <row r="2276" spans="1:13" x14ac:dyDescent="0.25">
      <c r="A2276" t="s">
        <v>83</v>
      </c>
      <c r="B2276">
        <v>15.56</v>
      </c>
      <c r="C2276">
        <v>4.42</v>
      </c>
      <c r="D2276" t="s">
        <v>2380</v>
      </c>
      <c r="E2276" t="s">
        <v>2380</v>
      </c>
      <c r="F2276" t="s">
        <v>2380</v>
      </c>
      <c r="G2276" t="s">
        <v>2381</v>
      </c>
      <c r="H2276">
        <v>0</v>
      </c>
      <c r="I2276" t="s">
        <v>2380</v>
      </c>
      <c r="J2276" t="s">
        <v>2380</v>
      </c>
      <c r="K2276" t="str">
        <f t="shared" si="69"/>
        <v>Underweight</v>
      </c>
      <c r="L2276" t="str">
        <f t="shared" si="70"/>
        <v>Normal</v>
      </c>
      <c r="M2276" t="s">
        <v>10507</v>
      </c>
    </row>
    <row r="2277" spans="1:13" x14ac:dyDescent="0.25">
      <c r="A2277" t="s">
        <v>82</v>
      </c>
      <c r="B2277">
        <v>22.76</v>
      </c>
      <c r="C2277">
        <v>9.44</v>
      </c>
      <c r="D2277" t="s">
        <v>2380</v>
      </c>
      <c r="E2277" t="s">
        <v>2380</v>
      </c>
      <c r="F2277" t="s">
        <v>2380</v>
      </c>
      <c r="G2277" t="s">
        <v>2381</v>
      </c>
      <c r="H2277">
        <v>0</v>
      </c>
      <c r="I2277" t="s">
        <v>2380</v>
      </c>
      <c r="J2277" t="s">
        <v>2380</v>
      </c>
      <c r="K2277" t="str">
        <f t="shared" si="69"/>
        <v>Healthy Weight</v>
      </c>
      <c r="L2277" t="str">
        <f t="shared" si="70"/>
        <v>Diabetes</v>
      </c>
      <c r="M2277" t="s">
        <v>10506</v>
      </c>
    </row>
    <row r="2278" spans="1:13" x14ac:dyDescent="0.25">
      <c r="A2278" t="s">
        <v>81</v>
      </c>
      <c r="B2278">
        <v>22.79</v>
      </c>
      <c r="C2278">
        <v>6.15</v>
      </c>
      <c r="D2278" t="s">
        <v>2382</v>
      </c>
      <c r="E2278" t="s">
        <v>2380</v>
      </c>
      <c r="F2278" t="s">
        <v>2383</v>
      </c>
      <c r="G2278">
        <v>1</v>
      </c>
      <c r="H2278">
        <v>1</v>
      </c>
      <c r="I2278" t="s">
        <v>2380</v>
      </c>
      <c r="J2278" t="s">
        <v>2380</v>
      </c>
      <c r="K2278" t="str">
        <f t="shared" si="69"/>
        <v>Healthy Weight</v>
      </c>
      <c r="L2278" t="str">
        <f t="shared" si="70"/>
        <v>Prediabetes</v>
      </c>
      <c r="M2278" t="s">
        <v>10508</v>
      </c>
    </row>
    <row r="2279" spans="1:13" x14ac:dyDescent="0.25">
      <c r="A2279" t="s">
        <v>80</v>
      </c>
      <c r="B2279">
        <v>17.41</v>
      </c>
      <c r="C2279">
        <v>5.13</v>
      </c>
      <c r="D2279" t="s">
        <v>2382</v>
      </c>
      <c r="E2279" t="s">
        <v>2380</v>
      </c>
      <c r="F2279" t="s">
        <v>2380</v>
      </c>
      <c r="G2279" t="s">
        <v>2381</v>
      </c>
      <c r="H2279">
        <v>0</v>
      </c>
      <c r="I2279" t="s">
        <v>2380</v>
      </c>
      <c r="J2279" t="s">
        <v>2380</v>
      </c>
      <c r="K2279" t="str">
        <f t="shared" si="69"/>
        <v>Underweight</v>
      </c>
      <c r="L2279" t="str">
        <f t="shared" si="70"/>
        <v>Normal</v>
      </c>
      <c r="M2279" t="s">
        <v>10507</v>
      </c>
    </row>
    <row r="2280" spans="1:13" x14ac:dyDescent="0.25">
      <c r="A2280" t="s">
        <v>79</v>
      </c>
      <c r="B2280">
        <v>19.32</v>
      </c>
      <c r="C2280">
        <v>4.96</v>
      </c>
      <c r="D2280" t="s">
        <v>2382</v>
      </c>
      <c r="E2280" t="s">
        <v>2380</v>
      </c>
      <c r="F2280" t="s">
        <v>2380</v>
      </c>
      <c r="G2280" t="s">
        <v>2381</v>
      </c>
      <c r="H2280">
        <v>0</v>
      </c>
      <c r="I2280" t="s">
        <v>2380</v>
      </c>
      <c r="J2280" t="s">
        <v>2380</v>
      </c>
      <c r="K2280" t="str">
        <f t="shared" si="69"/>
        <v>Healthy Weight</v>
      </c>
      <c r="L2280" t="str">
        <f t="shared" si="70"/>
        <v>Normal</v>
      </c>
      <c r="M2280" t="s">
        <v>10507</v>
      </c>
    </row>
    <row r="2281" spans="1:13" x14ac:dyDescent="0.25">
      <c r="A2281" t="s">
        <v>78</v>
      </c>
      <c r="B2281">
        <v>18.25</v>
      </c>
      <c r="C2281">
        <v>10.95</v>
      </c>
      <c r="D2281" t="s">
        <v>2380</v>
      </c>
      <c r="E2281" t="s">
        <v>2380</v>
      </c>
      <c r="F2281" t="s">
        <v>2380</v>
      </c>
      <c r="G2281" t="s">
        <v>2381</v>
      </c>
      <c r="H2281">
        <v>0</v>
      </c>
      <c r="I2281" t="s">
        <v>2380</v>
      </c>
      <c r="J2281" t="s">
        <v>2380</v>
      </c>
      <c r="K2281" t="str">
        <f t="shared" si="69"/>
        <v>Underweight</v>
      </c>
      <c r="L2281" t="str">
        <f t="shared" si="70"/>
        <v>Diabetes</v>
      </c>
      <c r="M2281" t="s">
        <v>10506</v>
      </c>
    </row>
    <row r="2282" spans="1:13" x14ac:dyDescent="0.25">
      <c r="A2282" t="s">
        <v>77</v>
      </c>
      <c r="B2282">
        <v>53.13</v>
      </c>
      <c r="C2282">
        <v>4.4400000000000004</v>
      </c>
      <c r="D2282" t="s">
        <v>2380</v>
      </c>
      <c r="E2282" t="s">
        <v>2382</v>
      </c>
      <c r="F2282" t="s">
        <v>2380</v>
      </c>
      <c r="G2282">
        <v>1</v>
      </c>
      <c r="H2282">
        <v>1</v>
      </c>
      <c r="I2282" t="s">
        <v>2380</v>
      </c>
      <c r="J2282" t="s">
        <v>2380</v>
      </c>
      <c r="K2282" t="str">
        <f t="shared" si="69"/>
        <v>Obesity</v>
      </c>
      <c r="L2282" t="str">
        <f t="shared" si="70"/>
        <v>Normal</v>
      </c>
      <c r="M2282" t="s">
        <v>10507</v>
      </c>
    </row>
    <row r="2283" spans="1:13" x14ac:dyDescent="0.25">
      <c r="A2283" t="s">
        <v>76</v>
      </c>
      <c r="B2283">
        <v>20.46</v>
      </c>
      <c r="C2283">
        <v>4.0199999999999996</v>
      </c>
      <c r="D2283" t="s">
        <v>2380</v>
      </c>
      <c r="E2283" t="s">
        <v>2380</v>
      </c>
      <c r="F2283" t="s">
        <v>2380</v>
      </c>
      <c r="G2283" t="s">
        <v>2381</v>
      </c>
      <c r="H2283">
        <v>0</v>
      </c>
      <c r="I2283" t="s">
        <v>2380</v>
      </c>
      <c r="J2283" t="s">
        <v>2380</v>
      </c>
      <c r="K2283" t="str">
        <f t="shared" si="69"/>
        <v>Healthy Weight</v>
      </c>
      <c r="L2283" t="str">
        <f t="shared" si="70"/>
        <v>Normal</v>
      </c>
      <c r="M2283" t="s">
        <v>10507</v>
      </c>
    </row>
    <row r="2284" spans="1:13" x14ac:dyDescent="0.25">
      <c r="A2284" t="s">
        <v>75</v>
      </c>
      <c r="B2284">
        <v>43.01</v>
      </c>
      <c r="C2284">
        <v>5.44</v>
      </c>
      <c r="D2284" t="s">
        <v>2380</v>
      </c>
      <c r="E2284" t="s">
        <v>2382</v>
      </c>
      <c r="F2284" t="s">
        <v>2380</v>
      </c>
      <c r="G2284">
        <v>1</v>
      </c>
      <c r="H2284">
        <v>1</v>
      </c>
      <c r="I2284" t="s">
        <v>2380</v>
      </c>
      <c r="J2284" t="s">
        <v>2380</v>
      </c>
      <c r="K2284" t="str">
        <f t="shared" si="69"/>
        <v>Obesity</v>
      </c>
      <c r="L2284" t="str">
        <f t="shared" si="70"/>
        <v>Normal</v>
      </c>
      <c r="M2284" t="s">
        <v>10507</v>
      </c>
    </row>
    <row r="2285" spans="1:13" x14ac:dyDescent="0.25">
      <c r="A2285" t="s">
        <v>74</v>
      </c>
      <c r="B2285">
        <v>15.01</v>
      </c>
      <c r="C2285">
        <v>4.1500000000000004</v>
      </c>
      <c r="D2285" t="s">
        <v>2380</v>
      </c>
      <c r="E2285" t="s">
        <v>2380</v>
      </c>
      <c r="F2285" t="s">
        <v>2383</v>
      </c>
      <c r="G2285">
        <v>1</v>
      </c>
      <c r="H2285">
        <v>1</v>
      </c>
      <c r="I2285" t="s">
        <v>2380</v>
      </c>
      <c r="J2285" t="s">
        <v>2380</v>
      </c>
      <c r="K2285" t="str">
        <f t="shared" si="69"/>
        <v>Underweight</v>
      </c>
      <c r="L2285" t="str">
        <f t="shared" si="70"/>
        <v>Normal</v>
      </c>
      <c r="M2285" t="s">
        <v>10507</v>
      </c>
    </row>
    <row r="2286" spans="1:13" x14ac:dyDescent="0.25">
      <c r="A2286" t="s">
        <v>73</v>
      </c>
      <c r="B2286">
        <v>41.14</v>
      </c>
      <c r="C2286">
        <v>6.02</v>
      </c>
      <c r="D2286" t="s">
        <v>2380</v>
      </c>
      <c r="E2286" t="s">
        <v>2382</v>
      </c>
      <c r="F2286" t="s">
        <v>2380</v>
      </c>
      <c r="G2286">
        <v>1</v>
      </c>
      <c r="H2286">
        <v>1</v>
      </c>
      <c r="I2286" t="s">
        <v>2380</v>
      </c>
      <c r="J2286" t="s">
        <v>2380</v>
      </c>
      <c r="K2286" t="str">
        <f t="shared" si="69"/>
        <v>Obesity</v>
      </c>
      <c r="L2286" t="str">
        <f t="shared" si="70"/>
        <v>Prediabetes</v>
      </c>
      <c r="M2286" t="s">
        <v>10508</v>
      </c>
    </row>
    <row r="2287" spans="1:13" x14ac:dyDescent="0.25">
      <c r="A2287" t="s">
        <v>72</v>
      </c>
      <c r="B2287">
        <v>16.55</v>
      </c>
      <c r="C2287">
        <v>7.73</v>
      </c>
      <c r="D2287" t="s">
        <v>2380</v>
      </c>
      <c r="E2287" t="s">
        <v>2380</v>
      </c>
      <c r="F2287" t="s">
        <v>2380</v>
      </c>
      <c r="G2287" t="s">
        <v>2381</v>
      </c>
      <c r="H2287">
        <v>0</v>
      </c>
      <c r="I2287" t="s">
        <v>2380</v>
      </c>
      <c r="J2287" t="s">
        <v>2380</v>
      </c>
      <c r="K2287" t="str">
        <f t="shared" si="69"/>
        <v>Underweight</v>
      </c>
      <c r="L2287" t="str">
        <f t="shared" si="70"/>
        <v>Diabetes</v>
      </c>
      <c r="M2287" t="s">
        <v>10506</v>
      </c>
    </row>
    <row r="2288" spans="1:13" x14ac:dyDescent="0.25">
      <c r="A2288" t="s">
        <v>71</v>
      </c>
      <c r="B2288">
        <v>37.29</v>
      </c>
      <c r="C2288">
        <v>5.03</v>
      </c>
      <c r="D2288" t="s">
        <v>2380</v>
      </c>
      <c r="E2288" t="s">
        <v>2382</v>
      </c>
      <c r="F2288" t="s">
        <v>2380</v>
      </c>
      <c r="G2288">
        <v>1</v>
      </c>
      <c r="H2288">
        <v>1</v>
      </c>
      <c r="I2288" t="s">
        <v>2380</v>
      </c>
      <c r="J2288" t="s">
        <v>2380</v>
      </c>
      <c r="K2288" t="str">
        <f t="shared" si="69"/>
        <v>Obesity</v>
      </c>
      <c r="L2288" t="str">
        <f t="shared" si="70"/>
        <v>Normal</v>
      </c>
      <c r="M2288" t="s">
        <v>10507</v>
      </c>
    </row>
    <row r="2289" spans="1:13" x14ac:dyDescent="0.25">
      <c r="A2289" t="s">
        <v>70</v>
      </c>
      <c r="B2289">
        <v>16.739999999999998</v>
      </c>
      <c r="C2289">
        <v>4.08</v>
      </c>
      <c r="D2289" t="s">
        <v>2382</v>
      </c>
      <c r="E2289" t="s">
        <v>2380</v>
      </c>
      <c r="F2289" t="s">
        <v>2380</v>
      </c>
      <c r="G2289" t="s">
        <v>2381</v>
      </c>
      <c r="H2289">
        <v>0</v>
      </c>
      <c r="I2289" t="s">
        <v>2380</v>
      </c>
      <c r="J2289" t="s">
        <v>2380</v>
      </c>
      <c r="K2289" t="str">
        <f t="shared" si="69"/>
        <v>Underweight</v>
      </c>
      <c r="L2289" t="str">
        <f t="shared" si="70"/>
        <v>Normal</v>
      </c>
      <c r="M2289" t="s">
        <v>10507</v>
      </c>
    </row>
    <row r="2290" spans="1:13" x14ac:dyDescent="0.25">
      <c r="A2290" t="s">
        <v>69</v>
      </c>
      <c r="B2290">
        <v>34.43</v>
      </c>
      <c r="C2290">
        <v>4.2699999999999996</v>
      </c>
      <c r="D2290" t="s">
        <v>2380</v>
      </c>
      <c r="E2290" t="s">
        <v>2382</v>
      </c>
      <c r="F2290" t="s">
        <v>2380</v>
      </c>
      <c r="G2290">
        <v>1</v>
      </c>
      <c r="H2290">
        <v>1</v>
      </c>
      <c r="I2290" t="s">
        <v>2380</v>
      </c>
      <c r="J2290" t="s">
        <v>2380</v>
      </c>
      <c r="K2290" t="str">
        <f t="shared" si="69"/>
        <v>Obesity</v>
      </c>
      <c r="L2290" t="str">
        <f t="shared" si="70"/>
        <v>Normal</v>
      </c>
      <c r="M2290" t="s">
        <v>10507</v>
      </c>
    </row>
    <row r="2291" spans="1:13" x14ac:dyDescent="0.25">
      <c r="A2291" t="s">
        <v>68</v>
      </c>
      <c r="B2291">
        <v>34.1</v>
      </c>
      <c r="C2291">
        <v>4.07</v>
      </c>
      <c r="D2291" t="s">
        <v>2380</v>
      </c>
      <c r="E2291" t="s">
        <v>2382</v>
      </c>
      <c r="F2291" t="s">
        <v>2380</v>
      </c>
      <c r="G2291">
        <v>1</v>
      </c>
      <c r="H2291">
        <v>1</v>
      </c>
      <c r="I2291" t="s">
        <v>2380</v>
      </c>
      <c r="J2291" t="s">
        <v>2380</v>
      </c>
      <c r="K2291" t="str">
        <f t="shared" si="69"/>
        <v>Obesity</v>
      </c>
      <c r="L2291" t="str">
        <f t="shared" si="70"/>
        <v>Normal</v>
      </c>
      <c r="M2291" t="s">
        <v>10507</v>
      </c>
    </row>
    <row r="2292" spans="1:13" x14ac:dyDescent="0.25">
      <c r="A2292" t="s">
        <v>67</v>
      </c>
      <c r="B2292">
        <v>19.3</v>
      </c>
      <c r="C2292">
        <v>10.36</v>
      </c>
      <c r="D2292" t="s">
        <v>2380</v>
      </c>
      <c r="E2292" t="s">
        <v>2380</v>
      </c>
      <c r="F2292" t="s">
        <v>2380</v>
      </c>
      <c r="G2292" t="s">
        <v>2381</v>
      </c>
      <c r="H2292">
        <v>0</v>
      </c>
      <c r="I2292" t="s">
        <v>2380</v>
      </c>
      <c r="J2292" t="s">
        <v>2380</v>
      </c>
      <c r="K2292" t="str">
        <f t="shared" si="69"/>
        <v>Healthy Weight</v>
      </c>
      <c r="L2292" t="str">
        <f t="shared" si="70"/>
        <v>Diabetes</v>
      </c>
      <c r="M2292" t="s">
        <v>10506</v>
      </c>
    </row>
    <row r="2293" spans="1:13" x14ac:dyDescent="0.25">
      <c r="A2293" t="s">
        <v>66</v>
      </c>
      <c r="B2293">
        <v>33.659999999999997</v>
      </c>
      <c r="C2293">
        <v>5.71</v>
      </c>
      <c r="D2293" t="s">
        <v>2380</v>
      </c>
      <c r="E2293" t="s">
        <v>2382</v>
      </c>
      <c r="F2293" t="s">
        <v>2380</v>
      </c>
      <c r="G2293">
        <v>1</v>
      </c>
      <c r="H2293">
        <v>1</v>
      </c>
      <c r="I2293" t="s">
        <v>2380</v>
      </c>
      <c r="J2293" t="s">
        <v>2380</v>
      </c>
      <c r="K2293" t="str">
        <f t="shared" si="69"/>
        <v>Obesity</v>
      </c>
      <c r="L2293" t="str">
        <f t="shared" si="70"/>
        <v>Prediabetes</v>
      </c>
      <c r="M2293" t="s">
        <v>10508</v>
      </c>
    </row>
    <row r="2294" spans="1:13" x14ac:dyDescent="0.25">
      <c r="A2294" t="s">
        <v>65</v>
      </c>
      <c r="B2294">
        <v>33.33</v>
      </c>
      <c r="C2294">
        <v>6.08</v>
      </c>
      <c r="D2294" t="s">
        <v>2380</v>
      </c>
      <c r="E2294" t="s">
        <v>2382</v>
      </c>
      <c r="F2294" t="s">
        <v>2380</v>
      </c>
      <c r="G2294">
        <v>1</v>
      </c>
      <c r="H2294">
        <v>1</v>
      </c>
      <c r="I2294" t="s">
        <v>2380</v>
      </c>
      <c r="J2294" t="s">
        <v>2380</v>
      </c>
      <c r="K2294" t="str">
        <f t="shared" si="69"/>
        <v>Obesity</v>
      </c>
      <c r="L2294" t="str">
        <f t="shared" si="70"/>
        <v>Prediabetes</v>
      </c>
      <c r="M2294" t="s">
        <v>10508</v>
      </c>
    </row>
    <row r="2295" spans="1:13" x14ac:dyDescent="0.25">
      <c r="A2295" t="s">
        <v>64</v>
      </c>
      <c r="B2295">
        <v>21.84</v>
      </c>
      <c r="C2295">
        <v>5.71</v>
      </c>
      <c r="D2295" t="s">
        <v>2380</v>
      </c>
      <c r="E2295" t="s">
        <v>2382</v>
      </c>
      <c r="F2295" t="s">
        <v>2380</v>
      </c>
      <c r="G2295">
        <v>1</v>
      </c>
      <c r="H2295">
        <v>1</v>
      </c>
      <c r="I2295" t="s">
        <v>2380</v>
      </c>
      <c r="J2295" t="s">
        <v>2380</v>
      </c>
      <c r="K2295" t="str">
        <f t="shared" si="69"/>
        <v>Healthy Weight</v>
      </c>
      <c r="L2295" t="str">
        <f t="shared" si="70"/>
        <v>Prediabetes</v>
      </c>
      <c r="M2295" t="s">
        <v>10508</v>
      </c>
    </row>
    <row r="2296" spans="1:13" x14ac:dyDescent="0.25">
      <c r="A2296" t="s">
        <v>63</v>
      </c>
      <c r="B2296">
        <v>16.87</v>
      </c>
      <c r="C2296">
        <v>9.1300000000000008</v>
      </c>
      <c r="D2296" t="s">
        <v>2380</v>
      </c>
      <c r="E2296" t="s">
        <v>2380</v>
      </c>
      <c r="F2296" t="s">
        <v>2380</v>
      </c>
      <c r="G2296" t="s">
        <v>2381</v>
      </c>
      <c r="H2296">
        <v>0</v>
      </c>
      <c r="I2296" t="s">
        <v>2380</v>
      </c>
      <c r="J2296" t="s">
        <v>2380</v>
      </c>
      <c r="K2296" t="str">
        <f t="shared" si="69"/>
        <v>Underweight</v>
      </c>
      <c r="L2296" t="str">
        <f t="shared" si="70"/>
        <v>Diabetes</v>
      </c>
      <c r="M2296" t="s">
        <v>10506</v>
      </c>
    </row>
    <row r="2297" spans="1:13" x14ac:dyDescent="0.25">
      <c r="A2297" t="s">
        <v>62</v>
      </c>
      <c r="B2297">
        <v>30.14</v>
      </c>
      <c r="C2297">
        <v>5.49</v>
      </c>
      <c r="D2297" t="s">
        <v>2380</v>
      </c>
      <c r="E2297" t="s">
        <v>2382</v>
      </c>
      <c r="F2297" t="s">
        <v>2380</v>
      </c>
      <c r="G2297">
        <v>1</v>
      </c>
      <c r="H2297">
        <v>1</v>
      </c>
      <c r="I2297" t="s">
        <v>2380</v>
      </c>
      <c r="J2297" t="s">
        <v>2380</v>
      </c>
      <c r="K2297" t="str">
        <f t="shared" si="69"/>
        <v>Obesity</v>
      </c>
      <c r="L2297" t="str">
        <f t="shared" si="70"/>
        <v>Normal</v>
      </c>
      <c r="M2297" t="s">
        <v>10507</v>
      </c>
    </row>
    <row r="2298" spans="1:13" x14ac:dyDescent="0.25">
      <c r="A2298" t="s">
        <v>61</v>
      </c>
      <c r="B2298">
        <v>23.21</v>
      </c>
      <c r="C2298">
        <v>4.37</v>
      </c>
      <c r="D2298" t="s">
        <v>2380</v>
      </c>
      <c r="E2298" t="s">
        <v>2382</v>
      </c>
      <c r="F2298" t="s">
        <v>2380</v>
      </c>
      <c r="G2298">
        <v>1</v>
      </c>
      <c r="H2298">
        <v>1</v>
      </c>
      <c r="I2298" t="s">
        <v>2380</v>
      </c>
      <c r="J2298" t="s">
        <v>2380</v>
      </c>
      <c r="K2298" t="str">
        <f t="shared" si="69"/>
        <v>Healthy Weight</v>
      </c>
      <c r="L2298" t="str">
        <f t="shared" si="70"/>
        <v>Normal</v>
      </c>
      <c r="M2298" t="s">
        <v>10507</v>
      </c>
    </row>
    <row r="2299" spans="1:13" x14ac:dyDescent="0.25">
      <c r="A2299" t="s">
        <v>60</v>
      </c>
      <c r="B2299">
        <v>17.170000000000002</v>
      </c>
      <c r="C2299">
        <v>8.4600000000000009</v>
      </c>
      <c r="D2299" t="s">
        <v>2380</v>
      </c>
      <c r="E2299" t="s">
        <v>2380</v>
      </c>
      <c r="F2299" t="s">
        <v>2380</v>
      </c>
      <c r="G2299" t="s">
        <v>2381</v>
      </c>
      <c r="H2299">
        <v>0</v>
      </c>
      <c r="I2299" t="s">
        <v>2380</v>
      </c>
      <c r="J2299" t="s">
        <v>2380</v>
      </c>
      <c r="K2299" t="str">
        <f t="shared" si="69"/>
        <v>Underweight</v>
      </c>
      <c r="L2299" t="str">
        <f t="shared" si="70"/>
        <v>Diabetes</v>
      </c>
      <c r="M2299" t="s">
        <v>10506</v>
      </c>
    </row>
    <row r="2300" spans="1:13" x14ac:dyDescent="0.25">
      <c r="A2300" t="s">
        <v>59</v>
      </c>
      <c r="B2300">
        <v>15.61</v>
      </c>
      <c r="C2300">
        <v>5.28</v>
      </c>
      <c r="D2300" t="s">
        <v>2380</v>
      </c>
      <c r="E2300" t="s">
        <v>2380</v>
      </c>
      <c r="F2300" t="s">
        <v>2380</v>
      </c>
      <c r="G2300">
        <v>1</v>
      </c>
      <c r="H2300">
        <v>1</v>
      </c>
      <c r="I2300" t="s">
        <v>2380</v>
      </c>
      <c r="J2300" t="s">
        <v>2380</v>
      </c>
      <c r="K2300" t="str">
        <f t="shared" si="69"/>
        <v>Underweight</v>
      </c>
      <c r="L2300" t="str">
        <f t="shared" si="70"/>
        <v>Normal</v>
      </c>
      <c r="M2300" t="s">
        <v>10507</v>
      </c>
    </row>
    <row r="2301" spans="1:13" x14ac:dyDescent="0.25">
      <c r="A2301" t="s">
        <v>58</v>
      </c>
      <c r="B2301">
        <v>17.98</v>
      </c>
      <c r="C2301">
        <v>5.33</v>
      </c>
      <c r="D2301" t="s">
        <v>2382</v>
      </c>
      <c r="E2301" t="s">
        <v>2380</v>
      </c>
      <c r="F2301" t="s">
        <v>2383</v>
      </c>
      <c r="G2301">
        <v>1</v>
      </c>
      <c r="H2301">
        <v>1</v>
      </c>
      <c r="I2301" t="s">
        <v>2380</v>
      </c>
      <c r="J2301" t="s">
        <v>2380</v>
      </c>
      <c r="K2301" t="str">
        <f t="shared" si="69"/>
        <v>Underweight</v>
      </c>
      <c r="L2301" t="str">
        <f t="shared" si="70"/>
        <v>Normal</v>
      </c>
      <c r="M2301" t="s">
        <v>10507</v>
      </c>
    </row>
    <row r="2302" spans="1:13" x14ac:dyDescent="0.25">
      <c r="A2302" t="s">
        <v>57</v>
      </c>
      <c r="B2302">
        <v>21.64</v>
      </c>
      <c r="C2302">
        <v>5.5</v>
      </c>
      <c r="D2302" t="s">
        <v>2380</v>
      </c>
      <c r="E2302" t="s">
        <v>2382</v>
      </c>
      <c r="F2302" t="s">
        <v>2380</v>
      </c>
      <c r="G2302">
        <v>1</v>
      </c>
      <c r="H2302">
        <v>1</v>
      </c>
      <c r="I2302" t="s">
        <v>2380</v>
      </c>
      <c r="J2302" t="s">
        <v>2380</v>
      </c>
      <c r="K2302" t="str">
        <f t="shared" si="69"/>
        <v>Healthy Weight</v>
      </c>
      <c r="L2302" t="str">
        <f t="shared" si="70"/>
        <v>Normal</v>
      </c>
      <c r="M2302" t="s">
        <v>10507</v>
      </c>
    </row>
    <row r="2303" spans="1:13" x14ac:dyDescent="0.25">
      <c r="A2303" t="s">
        <v>56</v>
      </c>
      <c r="B2303">
        <v>16.399999999999999</v>
      </c>
      <c r="C2303">
        <v>5.4</v>
      </c>
      <c r="D2303" t="s">
        <v>2380</v>
      </c>
      <c r="E2303" t="s">
        <v>2380</v>
      </c>
      <c r="F2303" t="s">
        <v>2383</v>
      </c>
      <c r="G2303">
        <v>1</v>
      </c>
      <c r="H2303">
        <v>1</v>
      </c>
      <c r="I2303" t="s">
        <v>2380</v>
      </c>
      <c r="J2303" t="s">
        <v>2380</v>
      </c>
      <c r="K2303" t="str">
        <f t="shared" si="69"/>
        <v>Underweight</v>
      </c>
      <c r="L2303" t="str">
        <f t="shared" si="70"/>
        <v>Normal</v>
      </c>
      <c r="M2303" t="s">
        <v>10507</v>
      </c>
    </row>
    <row r="2304" spans="1:13" x14ac:dyDescent="0.25">
      <c r="A2304" t="s">
        <v>55</v>
      </c>
      <c r="B2304">
        <v>15.77</v>
      </c>
      <c r="C2304">
        <v>6.05</v>
      </c>
      <c r="D2304" t="s">
        <v>2382</v>
      </c>
      <c r="E2304" t="s">
        <v>2380</v>
      </c>
      <c r="F2304" t="s">
        <v>2380</v>
      </c>
      <c r="G2304">
        <v>1</v>
      </c>
      <c r="H2304">
        <v>1</v>
      </c>
      <c r="I2304" t="s">
        <v>2380</v>
      </c>
      <c r="J2304" t="s">
        <v>2380</v>
      </c>
      <c r="K2304" t="str">
        <f t="shared" si="69"/>
        <v>Underweight</v>
      </c>
      <c r="L2304" t="str">
        <f t="shared" si="70"/>
        <v>Prediabetes</v>
      </c>
      <c r="M2304" t="s">
        <v>10508</v>
      </c>
    </row>
    <row r="2305" spans="1:13" x14ac:dyDescent="0.25">
      <c r="A2305" t="s">
        <v>54</v>
      </c>
      <c r="B2305">
        <v>18.27</v>
      </c>
      <c r="C2305">
        <v>11.46</v>
      </c>
      <c r="D2305" t="s">
        <v>2380</v>
      </c>
      <c r="E2305" t="s">
        <v>2380</v>
      </c>
      <c r="F2305" t="s">
        <v>2380</v>
      </c>
      <c r="G2305" t="s">
        <v>2381</v>
      </c>
      <c r="H2305">
        <v>0</v>
      </c>
      <c r="I2305" t="s">
        <v>2380</v>
      </c>
      <c r="J2305" t="s">
        <v>2380</v>
      </c>
      <c r="K2305" t="str">
        <f t="shared" si="69"/>
        <v>Underweight</v>
      </c>
      <c r="L2305" t="str">
        <f t="shared" si="70"/>
        <v>Diabetes</v>
      </c>
      <c r="M2305" t="s">
        <v>10506</v>
      </c>
    </row>
    <row r="2306" spans="1:13" x14ac:dyDescent="0.25">
      <c r="A2306" t="s">
        <v>53</v>
      </c>
      <c r="B2306">
        <v>16.489999999999998</v>
      </c>
      <c r="C2306">
        <v>8.48</v>
      </c>
      <c r="D2306" t="s">
        <v>2380</v>
      </c>
      <c r="E2306" t="s">
        <v>2380</v>
      </c>
      <c r="F2306" t="s">
        <v>2380</v>
      </c>
      <c r="G2306" t="s">
        <v>2381</v>
      </c>
      <c r="H2306">
        <v>0</v>
      </c>
      <c r="I2306" t="s">
        <v>2380</v>
      </c>
      <c r="J2306" t="s">
        <v>2380</v>
      </c>
      <c r="K2306" t="str">
        <f t="shared" si="69"/>
        <v>Underweight</v>
      </c>
      <c r="L2306" t="str">
        <f t="shared" si="70"/>
        <v>Diabetes</v>
      </c>
      <c r="M2306" t="s">
        <v>10506</v>
      </c>
    </row>
    <row r="2307" spans="1:13" x14ac:dyDescent="0.25">
      <c r="A2307" t="s">
        <v>52</v>
      </c>
      <c r="B2307">
        <v>16.14</v>
      </c>
      <c r="C2307">
        <v>4.8600000000000003</v>
      </c>
      <c r="D2307" t="s">
        <v>2380</v>
      </c>
      <c r="E2307" t="s">
        <v>2380</v>
      </c>
      <c r="F2307" t="s">
        <v>2380</v>
      </c>
      <c r="G2307" t="s">
        <v>2381</v>
      </c>
      <c r="H2307">
        <v>0</v>
      </c>
      <c r="I2307" t="s">
        <v>2380</v>
      </c>
      <c r="J2307" t="s">
        <v>2380</v>
      </c>
      <c r="K2307" t="str">
        <f t="shared" ref="K2307:K2336" si="71">IF(B2307&lt;18.5, "Underweight", IF(B2307&lt;=24.9, "Healthy Weight", IF(B2307&lt;=29.9, "Overweight", "Obesity")))</f>
        <v>Underweight</v>
      </c>
      <c r="L2307" t="str">
        <f t="shared" ref="L2307:L2336" si="72">IF(C2307 &lt; 5.7, "Normal", IF(C2307 &lt; 6.4, "Prediabetes", "Diabetes"))</f>
        <v>Normal</v>
      </c>
      <c r="M2307" t="s">
        <v>10507</v>
      </c>
    </row>
    <row r="2308" spans="1:13" x14ac:dyDescent="0.25">
      <c r="A2308" t="s">
        <v>51</v>
      </c>
      <c r="B2308">
        <v>20.85</v>
      </c>
      <c r="C2308">
        <v>4.45</v>
      </c>
      <c r="D2308" t="s">
        <v>2382</v>
      </c>
      <c r="E2308" t="s">
        <v>2380</v>
      </c>
      <c r="F2308" t="s">
        <v>2380</v>
      </c>
      <c r="G2308">
        <v>1</v>
      </c>
      <c r="H2308">
        <v>1</v>
      </c>
      <c r="I2308" t="s">
        <v>2380</v>
      </c>
      <c r="J2308" t="s">
        <v>2380</v>
      </c>
      <c r="K2308" t="str">
        <f t="shared" si="71"/>
        <v>Healthy Weight</v>
      </c>
      <c r="L2308" t="str">
        <f t="shared" si="72"/>
        <v>Normal</v>
      </c>
      <c r="M2308" t="s">
        <v>10507</v>
      </c>
    </row>
    <row r="2309" spans="1:13" x14ac:dyDescent="0.25">
      <c r="A2309" t="s">
        <v>50</v>
      </c>
      <c r="B2309">
        <v>15.88</v>
      </c>
      <c r="C2309">
        <v>4.3600000000000003</v>
      </c>
      <c r="D2309" t="s">
        <v>2380</v>
      </c>
      <c r="E2309" t="s">
        <v>2380</v>
      </c>
      <c r="F2309" t="s">
        <v>2380</v>
      </c>
      <c r="G2309" t="s">
        <v>2381</v>
      </c>
      <c r="H2309">
        <v>0</v>
      </c>
      <c r="I2309" t="s">
        <v>2380</v>
      </c>
      <c r="J2309" t="s">
        <v>2380</v>
      </c>
      <c r="K2309" t="str">
        <f t="shared" si="71"/>
        <v>Underweight</v>
      </c>
      <c r="L2309" t="str">
        <f t="shared" si="72"/>
        <v>Normal</v>
      </c>
      <c r="M2309" t="s">
        <v>10507</v>
      </c>
    </row>
    <row r="2310" spans="1:13" x14ac:dyDescent="0.25">
      <c r="A2310" t="s">
        <v>49</v>
      </c>
      <c r="B2310">
        <v>20.66</v>
      </c>
      <c r="C2310">
        <v>5.8</v>
      </c>
      <c r="D2310" t="s">
        <v>2380</v>
      </c>
      <c r="E2310" t="s">
        <v>2382</v>
      </c>
      <c r="F2310" t="s">
        <v>2380</v>
      </c>
      <c r="G2310">
        <v>1</v>
      </c>
      <c r="H2310">
        <v>1</v>
      </c>
      <c r="I2310" t="s">
        <v>2380</v>
      </c>
      <c r="J2310" t="s">
        <v>2380</v>
      </c>
      <c r="K2310" t="str">
        <f t="shared" si="71"/>
        <v>Healthy Weight</v>
      </c>
      <c r="L2310" t="str">
        <f t="shared" si="72"/>
        <v>Prediabetes</v>
      </c>
      <c r="M2310" t="s">
        <v>10508</v>
      </c>
    </row>
    <row r="2311" spans="1:13" x14ac:dyDescent="0.25">
      <c r="A2311" t="s">
        <v>48</v>
      </c>
      <c r="B2311">
        <v>20.399999999999999</v>
      </c>
      <c r="C2311">
        <v>5.27</v>
      </c>
      <c r="D2311" t="s">
        <v>2380</v>
      </c>
      <c r="E2311" t="s">
        <v>2380</v>
      </c>
      <c r="F2311" t="s">
        <v>2380</v>
      </c>
      <c r="G2311" t="s">
        <v>2381</v>
      </c>
      <c r="H2311">
        <v>0</v>
      </c>
      <c r="I2311" t="s">
        <v>2380</v>
      </c>
      <c r="J2311" t="s">
        <v>2380</v>
      </c>
      <c r="K2311" t="str">
        <f t="shared" si="71"/>
        <v>Healthy Weight</v>
      </c>
      <c r="L2311" t="str">
        <f t="shared" si="72"/>
        <v>Normal</v>
      </c>
      <c r="M2311" t="s">
        <v>10507</v>
      </c>
    </row>
    <row r="2312" spans="1:13" x14ac:dyDescent="0.25">
      <c r="A2312" t="s">
        <v>47</v>
      </c>
      <c r="B2312">
        <v>25.19</v>
      </c>
      <c r="C2312">
        <v>5.64</v>
      </c>
      <c r="D2312" t="s">
        <v>2382</v>
      </c>
      <c r="E2312" t="s">
        <v>2380</v>
      </c>
      <c r="F2312" t="s">
        <v>2380</v>
      </c>
      <c r="G2312" t="s">
        <v>2381</v>
      </c>
      <c r="H2312">
        <v>0</v>
      </c>
      <c r="I2312" t="s">
        <v>2380</v>
      </c>
      <c r="J2312" t="s">
        <v>2380</v>
      </c>
      <c r="K2312" t="str">
        <f t="shared" si="71"/>
        <v>Overweight</v>
      </c>
      <c r="L2312" t="str">
        <f t="shared" si="72"/>
        <v>Normal</v>
      </c>
      <c r="M2312" t="s">
        <v>10507</v>
      </c>
    </row>
    <row r="2313" spans="1:13" x14ac:dyDescent="0.25">
      <c r="A2313" t="s">
        <v>46</v>
      </c>
      <c r="B2313">
        <v>20.54</v>
      </c>
      <c r="C2313">
        <v>4.2</v>
      </c>
      <c r="D2313" t="s">
        <v>2382</v>
      </c>
      <c r="E2313" t="s">
        <v>2380</v>
      </c>
      <c r="F2313" t="s">
        <v>2380</v>
      </c>
      <c r="G2313">
        <v>1</v>
      </c>
      <c r="H2313">
        <v>1</v>
      </c>
      <c r="I2313" t="s">
        <v>2380</v>
      </c>
      <c r="J2313" t="s">
        <v>2380</v>
      </c>
      <c r="K2313" t="str">
        <f t="shared" si="71"/>
        <v>Healthy Weight</v>
      </c>
      <c r="L2313" t="str">
        <f t="shared" si="72"/>
        <v>Normal</v>
      </c>
      <c r="M2313" t="s">
        <v>10507</v>
      </c>
    </row>
    <row r="2314" spans="1:13" x14ac:dyDescent="0.25">
      <c r="A2314" t="s">
        <v>45</v>
      </c>
      <c r="B2314">
        <v>20.13</v>
      </c>
      <c r="C2314">
        <v>5.42</v>
      </c>
      <c r="D2314" t="s">
        <v>2380</v>
      </c>
      <c r="E2314" t="s">
        <v>2380</v>
      </c>
      <c r="F2314" t="s">
        <v>2380</v>
      </c>
      <c r="G2314" t="s">
        <v>2381</v>
      </c>
      <c r="H2314">
        <v>0</v>
      </c>
      <c r="I2314" t="s">
        <v>2380</v>
      </c>
      <c r="J2314" t="s">
        <v>2380</v>
      </c>
      <c r="K2314" t="str">
        <f t="shared" si="71"/>
        <v>Healthy Weight</v>
      </c>
      <c r="L2314" t="str">
        <f t="shared" si="72"/>
        <v>Normal</v>
      </c>
      <c r="M2314" t="s">
        <v>10507</v>
      </c>
    </row>
    <row r="2315" spans="1:13" x14ac:dyDescent="0.25">
      <c r="A2315" t="s">
        <v>44</v>
      </c>
      <c r="B2315">
        <v>18.93</v>
      </c>
      <c r="C2315">
        <v>6.11</v>
      </c>
      <c r="D2315" t="s">
        <v>2380</v>
      </c>
      <c r="E2315" t="s">
        <v>2380</v>
      </c>
      <c r="F2315" t="s">
        <v>2383</v>
      </c>
      <c r="G2315">
        <v>1</v>
      </c>
      <c r="H2315">
        <v>1</v>
      </c>
      <c r="I2315" t="s">
        <v>2380</v>
      </c>
      <c r="J2315" t="s">
        <v>2380</v>
      </c>
      <c r="K2315" t="str">
        <f t="shared" si="71"/>
        <v>Healthy Weight</v>
      </c>
      <c r="L2315" t="str">
        <f t="shared" si="72"/>
        <v>Prediabetes</v>
      </c>
      <c r="M2315" t="s">
        <v>10508</v>
      </c>
    </row>
    <row r="2316" spans="1:13" x14ac:dyDescent="0.25">
      <c r="A2316" t="s">
        <v>43</v>
      </c>
      <c r="B2316">
        <v>24.14</v>
      </c>
      <c r="C2316">
        <v>5.29</v>
      </c>
      <c r="D2316" t="s">
        <v>2380</v>
      </c>
      <c r="E2316" t="s">
        <v>2382</v>
      </c>
      <c r="F2316" t="s">
        <v>2380</v>
      </c>
      <c r="G2316">
        <v>1</v>
      </c>
      <c r="H2316">
        <v>1</v>
      </c>
      <c r="I2316" t="s">
        <v>2380</v>
      </c>
      <c r="J2316" t="s">
        <v>2380</v>
      </c>
      <c r="K2316" t="str">
        <f t="shared" si="71"/>
        <v>Healthy Weight</v>
      </c>
      <c r="L2316" t="str">
        <f t="shared" si="72"/>
        <v>Normal</v>
      </c>
      <c r="M2316" t="s">
        <v>10507</v>
      </c>
    </row>
    <row r="2317" spans="1:13" x14ac:dyDescent="0.25">
      <c r="A2317" t="s">
        <v>41</v>
      </c>
      <c r="B2317">
        <v>25.03</v>
      </c>
      <c r="C2317">
        <v>5.91</v>
      </c>
      <c r="D2317" t="s">
        <v>2380</v>
      </c>
      <c r="E2317" t="s">
        <v>2382</v>
      </c>
      <c r="F2317" t="s">
        <v>2380</v>
      </c>
      <c r="G2317">
        <v>1</v>
      </c>
      <c r="H2317">
        <v>1</v>
      </c>
      <c r="I2317" t="s">
        <v>2380</v>
      </c>
      <c r="J2317" t="s">
        <v>2380</v>
      </c>
      <c r="K2317" t="str">
        <f t="shared" si="71"/>
        <v>Overweight</v>
      </c>
      <c r="L2317" t="str">
        <f t="shared" si="72"/>
        <v>Prediabetes</v>
      </c>
      <c r="M2317" t="s">
        <v>10508</v>
      </c>
    </row>
    <row r="2318" spans="1:13" x14ac:dyDescent="0.25">
      <c r="A2318" t="s">
        <v>40</v>
      </c>
      <c r="B2318">
        <v>20.47</v>
      </c>
      <c r="C2318">
        <v>5.81</v>
      </c>
      <c r="D2318" t="s">
        <v>2382</v>
      </c>
      <c r="E2318" t="s">
        <v>2380</v>
      </c>
      <c r="F2318" t="s">
        <v>2380</v>
      </c>
      <c r="G2318">
        <v>1</v>
      </c>
      <c r="H2318">
        <v>1</v>
      </c>
      <c r="I2318" t="s">
        <v>2380</v>
      </c>
      <c r="J2318" t="s">
        <v>2380</v>
      </c>
      <c r="K2318" t="str">
        <f t="shared" si="71"/>
        <v>Healthy Weight</v>
      </c>
      <c r="L2318" t="str">
        <f t="shared" si="72"/>
        <v>Prediabetes</v>
      </c>
      <c r="M2318" t="s">
        <v>10508</v>
      </c>
    </row>
    <row r="2319" spans="1:13" x14ac:dyDescent="0.25">
      <c r="A2319" t="s">
        <v>39</v>
      </c>
      <c r="B2319">
        <v>18.82</v>
      </c>
      <c r="C2319">
        <v>5.51</v>
      </c>
      <c r="D2319" t="s">
        <v>2382</v>
      </c>
      <c r="E2319" t="s">
        <v>2380</v>
      </c>
      <c r="F2319" t="s">
        <v>2380</v>
      </c>
      <c r="G2319" t="s">
        <v>2381</v>
      </c>
      <c r="H2319">
        <v>0</v>
      </c>
      <c r="I2319" t="s">
        <v>2380</v>
      </c>
      <c r="J2319" t="s">
        <v>2380</v>
      </c>
      <c r="K2319" t="str">
        <f t="shared" si="71"/>
        <v>Healthy Weight</v>
      </c>
      <c r="L2319" t="str">
        <f t="shared" si="72"/>
        <v>Normal</v>
      </c>
      <c r="M2319" t="s">
        <v>10507</v>
      </c>
    </row>
    <row r="2320" spans="1:13" x14ac:dyDescent="0.25">
      <c r="A2320" t="s">
        <v>38</v>
      </c>
      <c r="B2320">
        <v>17.079999999999998</v>
      </c>
      <c r="C2320">
        <v>5.73</v>
      </c>
      <c r="D2320" t="s">
        <v>2380</v>
      </c>
      <c r="E2320" t="s">
        <v>2380</v>
      </c>
      <c r="F2320" t="s">
        <v>2383</v>
      </c>
      <c r="G2320">
        <v>1</v>
      </c>
      <c r="H2320">
        <v>1</v>
      </c>
      <c r="I2320" t="s">
        <v>2380</v>
      </c>
      <c r="J2320" t="s">
        <v>2380</v>
      </c>
      <c r="K2320" t="str">
        <f t="shared" si="71"/>
        <v>Underweight</v>
      </c>
      <c r="L2320" t="str">
        <f t="shared" si="72"/>
        <v>Prediabetes</v>
      </c>
      <c r="M2320" t="s">
        <v>10508</v>
      </c>
    </row>
    <row r="2321" spans="1:13" x14ac:dyDescent="0.25">
      <c r="A2321" t="s">
        <v>36</v>
      </c>
      <c r="B2321">
        <v>19.21</v>
      </c>
      <c r="C2321">
        <v>5.53</v>
      </c>
      <c r="D2321" t="s">
        <v>2382</v>
      </c>
      <c r="E2321" t="s">
        <v>2380</v>
      </c>
      <c r="F2321" t="s">
        <v>2380</v>
      </c>
      <c r="G2321" t="s">
        <v>2381</v>
      </c>
      <c r="H2321">
        <v>0</v>
      </c>
      <c r="I2321" t="s">
        <v>2380</v>
      </c>
      <c r="J2321" t="s">
        <v>2380</v>
      </c>
      <c r="K2321" t="str">
        <f t="shared" si="71"/>
        <v>Healthy Weight</v>
      </c>
      <c r="L2321" t="str">
        <f t="shared" si="72"/>
        <v>Normal</v>
      </c>
      <c r="M2321" t="s">
        <v>10507</v>
      </c>
    </row>
    <row r="2322" spans="1:13" x14ac:dyDescent="0.25">
      <c r="A2322" t="s">
        <v>34</v>
      </c>
      <c r="B2322">
        <v>17.86</v>
      </c>
      <c r="C2322">
        <v>5.43</v>
      </c>
      <c r="D2322" t="s">
        <v>2380</v>
      </c>
      <c r="E2322" t="s">
        <v>2380</v>
      </c>
      <c r="F2322" t="s">
        <v>2383</v>
      </c>
      <c r="G2322">
        <v>1</v>
      </c>
      <c r="H2322">
        <v>1</v>
      </c>
      <c r="I2322" t="s">
        <v>2380</v>
      </c>
      <c r="J2322" t="s">
        <v>2380</v>
      </c>
      <c r="K2322" t="str">
        <f t="shared" si="71"/>
        <v>Underweight</v>
      </c>
      <c r="L2322" t="str">
        <f t="shared" si="72"/>
        <v>Normal</v>
      </c>
      <c r="M2322" t="s">
        <v>10507</v>
      </c>
    </row>
    <row r="2323" spans="1:13" x14ac:dyDescent="0.25">
      <c r="A2323" t="s">
        <v>33</v>
      </c>
      <c r="B2323">
        <v>21.38</v>
      </c>
      <c r="C2323">
        <v>8.01</v>
      </c>
      <c r="D2323" t="s">
        <v>2380</v>
      </c>
      <c r="E2323" t="s">
        <v>2380</v>
      </c>
      <c r="F2323" t="s">
        <v>2380</v>
      </c>
      <c r="G2323" t="s">
        <v>2381</v>
      </c>
      <c r="H2323">
        <v>0</v>
      </c>
      <c r="I2323" t="s">
        <v>2380</v>
      </c>
      <c r="J2323" t="s">
        <v>2380</v>
      </c>
      <c r="K2323" t="str">
        <f t="shared" si="71"/>
        <v>Healthy Weight</v>
      </c>
      <c r="L2323" t="str">
        <f t="shared" si="72"/>
        <v>Diabetes</v>
      </c>
      <c r="M2323" t="s">
        <v>10506</v>
      </c>
    </row>
    <row r="2324" spans="1:13" x14ac:dyDescent="0.25">
      <c r="A2324" t="s">
        <v>32</v>
      </c>
      <c r="B2324">
        <v>23.35</v>
      </c>
      <c r="C2324">
        <v>5.94</v>
      </c>
      <c r="D2324" t="s">
        <v>2380</v>
      </c>
      <c r="E2324" t="s">
        <v>2380</v>
      </c>
      <c r="F2324" t="s">
        <v>2380</v>
      </c>
      <c r="G2324" t="s">
        <v>2381</v>
      </c>
      <c r="H2324">
        <v>0</v>
      </c>
      <c r="I2324" t="s">
        <v>2380</v>
      </c>
      <c r="J2324" t="s">
        <v>2380</v>
      </c>
      <c r="K2324" t="str">
        <f t="shared" si="71"/>
        <v>Healthy Weight</v>
      </c>
      <c r="L2324" t="str">
        <f t="shared" si="72"/>
        <v>Prediabetes</v>
      </c>
      <c r="M2324" t="s">
        <v>10508</v>
      </c>
    </row>
    <row r="2325" spans="1:13" x14ac:dyDescent="0.25">
      <c r="A2325" t="s">
        <v>29</v>
      </c>
      <c r="B2325">
        <v>22.24</v>
      </c>
      <c r="C2325">
        <v>5.04</v>
      </c>
      <c r="D2325" t="s">
        <v>2380</v>
      </c>
      <c r="E2325" t="s">
        <v>2380</v>
      </c>
      <c r="F2325" t="s">
        <v>2380</v>
      </c>
      <c r="G2325" t="s">
        <v>2381</v>
      </c>
      <c r="H2325">
        <v>0</v>
      </c>
      <c r="I2325" t="s">
        <v>2380</v>
      </c>
      <c r="J2325" t="s">
        <v>2380</v>
      </c>
      <c r="K2325" t="str">
        <f t="shared" si="71"/>
        <v>Healthy Weight</v>
      </c>
      <c r="L2325" t="str">
        <f t="shared" si="72"/>
        <v>Normal</v>
      </c>
      <c r="M2325" t="s">
        <v>10507</v>
      </c>
    </row>
    <row r="2326" spans="1:13" x14ac:dyDescent="0.25">
      <c r="A2326" t="s">
        <v>28</v>
      </c>
      <c r="B2326">
        <v>24.76</v>
      </c>
      <c r="C2326">
        <v>4.54</v>
      </c>
      <c r="D2326" t="s">
        <v>2382</v>
      </c>
      <c r="E2326" t="s">
        <v>2380</v>
      </c>
      <c r="F2326" t="s">
        <v>2380</v>
      </c>
      <c r="G2326" t="s">
        <v>2381</v>
      </c>
      <c r="H2326">
        <v>0</v>
      </c>
      <c r="I2326" t="s">
        <v>2380</v>
      </c>
      <c r="J2326" t="s">
        <v>2380</v>
      </c>
      <c r="K2326" t="str">
        <f t="shared" si="71"/>
        <v>Healthy Weight</v>
      </c>
      <c r="L2326" t="str">
        <f t="shared" si="72"/>
        <v>Normal</v>
      </c>
      <c r="M2326" t="s">
        <v>10507</v>
      </c>
    </row>
    <row r="2327" spans="1:13" x14ac:dyDescent="0.25">
      <c r="A2327" t="s">
        <v>27</v>
      </c>
      <c r="B2327">
        <v>20.100000000000001</v>
      </c>
      <c r="C2327">
        <v>5.6</v>
      </c>
      <c r="D2327" t="s">
        <v>2382</v>
      </c>
      <c r="E2327" t="s">
        <v>2380</v>
      </c>
      <c r="F2327" t="s">
        <v>2383</v>
      </c>
      <c r="G2327">
        <v>1</v>
      </c>
      <c r="H2327">
        <v>1</v>
      </c>
      <c r="I2327" t="s">
        <v>2380</v>
      </c>
      <c r="J2327" t="s">
        <v>2380</v>
      </c>
      <c r="K2327" t="str">
        <f t="shared" si="71"/>
        <v>Healthy Weight</v>
      </c>
      <c r="L2327" t="str">
        <f t="shared" si="72"/>
        <v>Normal</v>
      </c>
      <c r="M2327" t="s">
        <v>10507</v>
      </c>
    </row>
    <row r="2328" spans="1:13" x14ac:dyDescent="0.25">
      <c r="A2328" t="s">
        <v>26</v>
      </c>
      <c r="B2328">
        <v>21.77</v>
      </c>
      <c r="C2328">
        <v>10.67</v>
      </c>
      <c r="D2328" t="s">
        <v>2380</v>
      </c>
      <c r="E2328" t="s">
        <v>2380</v>
      </c>
      <c r="F2328" t="s">
        <v>2380</v>
      </c>
      <c r="G2328" t="s">
        <v>2381</v>
      </c>
      <c r="H2328">
        <v>0</v>
      </c>
      <c r="I2328" t="s">
        <v>2380</v>
      </c>
      <c r="J2328" t="s">
        <v>2380</v>
      </c>
      <c r="K2328" t="str">
        <f t="shared" si="71"/>
        <v>Healthy Weight</v>
      </c>
      <c r="L2328" t="str">
        <f t="shared" si="72"/>
        <v>Diabetes</v>
      </c>
      <c r="M2328" t="s">
        <v>10506</v>
      </c>
    </row>
    <row r="2329" spans="1:13" x14ac:dyDescent="0.25">
      <c r="A2329" t="s">
        <v>25</v>
      </c>
      <c r="B2329">
        <v>17.82</v>
      </c>
      <c r="C2329">
        <v>5.26</v>
      </c>
      <c r="D2329" t="s">
        <v>2382</v>
      </c>
      <c r="E2329" t="s">
        <v>2380</v>
      </c>
      <c r="F2329" t="s">
        <v>2380</v>
      </c>
      <c r="G2329">
        <v>1</v>
      </c>
      <c r="H2329">
        <v>1</v>
      </c>
      <c r="I2329" t="s">
        <v>2380</v>
      </c>
      <c r="J2329" t="s">
        <v>2380</v>
      </c>
      <c r="K2329" t="str">
        <f t="shared" si="71"/>
        <v>Underweight</v>
      </c>
      <c r="L2329" t="str">
        <f t="shared" si="72"/>
        <v>Normal</v>
      </c>
      <c r="M2329" t="s">
        <v>10507</v>
      </c>
    </row>
    <row r="2330" spans="1:13" x14ac:dyDescent="0.25">
      <c r="A2330" t="s">
        <v>24</v>
      </c>
      <c r="B2330">
        <v>17.07</v>
      </c>
      <c r="C2330">
        <v>5.22</v>
      </c>
      <c r="D2330" t="s">
        <v>2380</v>
      </c>
      <c r="E2330" t="s">
        <v>2380</v>
      </c>
      <c r="F2330" t="s">
        <v>2383</v>
      </c>
      <c r="G2330">
        <v>1</v>
      </c>
      <c r="H2330">
        <v>1</v>
      </c>
      <c r="I2330" t="s">
        <v>2380</v>
      </c>
      <c r="J2330" t="s">
        <v>2380</v>
      </c>
      <c r="K2330" t="str">
        <f t="shared" si="71"/>
        <v>Underweight</v>
      </c>
      <c r="L2330" t="str">
        <f t="shared" si="72"/>
        <v>Normal</v>
      </c>
      <c r="M2330" t="s">
        <v>10507</v>
      </c>
    </row>
    <row r="2331" spans="1:13" x14ac:dyDescent="0.25">
      <c r="A2331" t="s">
        <v>22</v>
      </c>
      <c r="B2331">
        <v>22.24</v>
      </c>
      <c r="C2331">
        <v>4.29</v>
      </c>
      <c r="D2331" t="s">
        <v>2382</v>
      </c>
      <c r="E2331" t="s">
        <v>2380</v>
      </c>
      <c r="F2331" t="s">
        <v>2380</v>
      </c>
      <c r="G2331" t="s">
        <v>2381</v>
      </c>
      <c r="H2331">
        <v>0</v>
      </c>
      <c r="I2331" t="s">
        <v>2380</v>
      </c>
      <c r="J2331" t="s">
        <v>2380</v>
      </c>
      <c r="K2331" t="str">
        <f t="shared" si="71"/>
        <v>Healthy Weight</v>
      </c>
      <c r="L2331" t="str">
        <f t="shared" si="72"/>
        <v>Normal</v>
      </c>
      <c r="M2331" t="s">
        <v>10507</v>
      </c>
    </row>
    <row r="2332" spans="1:13" x14ac:dyDescent="0.25">
      <c r="A2332" t="s">
        <v>21</v>
      </c>
      <c r="B2332">
        <v>22.34</v>
      </c>
      <c r="C2332">
        <v>5.57</v>
      </c>
      <c r="D2332" t="s">
        <v>2380</v>
      </c>
      <c r="E2332" t="s">
        <v>2380</v>
      </c>
      <c r="F2332" t="s">
        <v>2380</v>
      </c>
      <c r="G2332">
        <v>1</v>
      </c>
      <c r="H2332">
        <v>1</v>
      </c>
      <c r="I2332" t="s">
        <v>2380</v>
      </c>
      <c r="J2332" t="s">
        <v>2380</v>
      </c>
      <c r="K2332" t="str">
        <f t="shared" si="71"/>
        <v>Healthy Weight</v>
      </c>
      <c r="L2332" t="str">
        <f t="shared" si="72"/>
        <v>Normal</v>
      </c>
      <c r="M2332" t="s">
        <v>10507</v>
      </c>
    </row>
    <row r="2333" spans="1:13" x14ac:dyDescent="0.25">
      <c r="A2333" t="s">
        <v>19</v>
      </c>
      <c r="B2333">
        <v>17.7</v>
      </c>
      <c r="C2333">
        <v>6.28</v>
      </c>
      <c r="D2333" t="s">
        <v>2380</v>
      </c>
      <c r="E2333" t="s">
        <v>2380</v>
      </c>
      <c r="F2333" t="s">
        <v>2380</v>
      </c>
      <c r="G2333">
        <v>1</v>
      </c>
      <c r="H2333">
        <v>1</v>
      </c>
      <c r="I2333" t="s">
        <v>2380</v>
      </c>
      <c r="J2333" t="s">
        <v>2380</v>
      </c>
      <c r="K2333" t="str">
        <f t="shared" si="71"/>
        <v>Underweight</v>
      </c>
      <c r="L2333" t="str">
        <f t="shared" si="72"/>
        <v>Prediabetes</v>
      </c>
      <c r="M2333" t="s">
        <v>10508</v>
      </c>
    </row>
    <row r="2334" spans="1:13" x14ac:dyDescent="0.25">
      <c r="A2334" t="s">
        <v>17</v>
      </c>
      <c r="B2334">
        <v>16.47</v>
      </c>
      <c r="C2334">
        <v>6.35</v>
      </c>
      <c r="D2334" t="s">
        <v>2380</v>
      </c>
      <c r="E2334" t="s">
        <v>2380</v>
      </c>
      <c r="F2334" t="s">
        <v>2383</v>
      </c>
      <c r="G2334">
        <v>1</v>
      </c>
      <c r="H2334">
        <v>1</v>
      </c>
      <c r="I2334" t="s">
        <v>2380</v>
      </c>
      <c r="J2334" t="s">
        <v>2380</v>
      </c>
      <c r="K2334" t="str">
        <f t="shared" si="71"/>
        <v>Underweight</v>
      </c>
      <c r="L2334" t="str">
        <f t="shared" si="72"/>
        <v>Prediabetes</v>
      </c>
      <c r="M2334" t="s">
        <v>10508</v>
      </c>
    </row>
    <row r="2335" spans="1:13" x14ac:dyDescent="0.25">
      <c r="A2335" t="s">
        <v>14</v>
      </c>
      <c r="B2335">
        <v>17.600000000000001</v>
      </c>
      <c r="C2335">
        <v>4.3899999999999997</v>
      </c>
      <c r="D2335" t="s">
        <v>2380</v>
      </c>
      <c r="E2335" t="s">
        <v>2380</v>
      </c>
      <c r="F2335" t="s">
        <v>2380</v>
      </c>
      <c r="G2335">
        <v>1</v>
      </c>
      <c r="H2335">
        <v>1</v>
      </c>
      <c r="I2335" t="s">
        <v>2380</v>
      </c>
      <c r="J2335" t="s">
        <v>2380</v>
      </c>
      <c r="K2335" t="str">
        <f t="shared" si="71"/>
        <v>Underweight</v>
      </c>
      <c r="L2335" t="str">
        <f t="shared" si="72"/>
        <v>Normal</v>
      </c>
      <c r="M2335" t="s">
        <v>10507</v>
      </c>
    </row>
    <row r="2336" spans="1:13" x14ac:dyDescent="0.25">
      <c r="A2336" t="s">
        <v>9</v>
      </c>
      <c r="B2336">
        <v>17.579999999999998</v>
      </c>
      <c r="C2336">
        <v>4.51</v>
      </c>
      <c r="D2336" t="s">
        <v>2380</v>
      </c>
      <c r="E2336" t="s">
        <v>2380</v>
      </c>
      <c r="F2336" t="s">
        <v>2380</v>
      </c>
      <c r="G2336">
        <v>1</v>
      </c>
      <c r="H2336">
        <v>1</v>
      </c>
      <c r="I2336" t="s">
        <v>2380</v>
      </c>
      <c r="J2336" t="s">
        <v>2380</v>
      </c>
      <c r="K2336" t="str">
        <f t="shared" si="71"/>
        <v>Underweight</v>
      </c>
      <c r="L2336" t="str">
        <f t="shared" si="72"/>
        <v>Normal</v>
      </c>
      <c r="M2336" t="s">
        <v>10507</v>
      </c>
    </row>
  </sheetData>
  <autoFilter ref="A1:U2336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</autoFilter>
  <mergeCells count="3">
    <mergeCell ref="N1:U1"/>
    <mergeCell ref="N4:Q4"/>
    <mergeCell ref="N5:Q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44"/>
  <sheetViews>
    <sheetView workbookViewId="0"/>
  </sheetViews>
  <sheetFormatPr defaultRowHeight="15" x14ac:dyDescent="0.25"/>
  <cols>
    <col min="1" max="1" width="12.85546875" customWidth="1"/>
    <col min="3" max="5" width="13.7109375" customWidth="1"/>
    <col min="8" max="8" width="13.140625" customWidth="1"/>
    <col min="9" max="11" width="9.140625" customWidth="1"/>
    <col min="12" max="15" width="13.7109375" customWidth="1"/>
    <col min="17" max="17" width="14.28515625" bestFit="1" customWidth="1"/>
    <col min="22" max="22" width="10.140625" customWidth="1"/>
    <col min="23" max="23" width="13.140625" bestFit="1" customWidth="1"/>
    <col min="24" max="25" width="8.7109375" bestFit="1" customWidth="1"/>
    <col min="28" max="28" width="13.140625" bestFit="1" customWidth="1"/>
    <col min="29" max="29" width="10.5703125" customWidth="1"/>
  </cols>
  <sheetData>
    <row r="1" spans="1:35" s="2" customFormat="1" ht="18.95" customHeight="1" x14ac:dyDescent="0.25">
      <c r="A1" s="3" t="s">
        <v>0</v>
      </c>
      <c r="B1" s="3" t="s">
        <v>3</v>
      </c>
      <c r="C1" s="12" t="s">
        <v>2</v>
      </c>
      <c r="D1" s="12" t="s">
        <v>10482</v>
      </c>
      <c r="E1" s="12" t="s">
        <v>10497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12" t="s">
        <v>8389</v>
      </c>
      <c r="L1" s="12" t="s">
        <v>10479</v>
      </c>
      <c r="M1" s="12" t="s">
        <v>10480</v>
      </c>
      <c r="N1" s="12" t="s">
        <v>10481</v>
      </c>
      <c r="O1" s="12" t="s">
        <v>10477</v>
      </c>
      <c r="Q1" s="15" t="s">
        <v>4721</v>
      </c>
      <c r="R1" s="16"/>
      <c r="S1" s="16"/>
      <c r="T1" s="16"/>
      <c r="U1" s="16"/>
      <c r="V1" s="16"/>
      <c r="W1" s="16"/>
      <c r="X1" s="16"/>
      <c r="Y1" s="16"/>
      <c r="AA1" s="3" t="s">
        <v>2</v>
      </c>
      <c r="AB1" s="3" t="s">
        <v>6</v>
      </c>
      <c r="AC1" s="3" t="s">
        <v>7</v>
      </c>
      <c r="AD1" s="3" t="s">
        <v>8</v>
      </c>
      <c r="AE1" s="3" t="s">
        <v>10464</v>
      </c>
      <c r="AF1" s="3" t="s">
        <v>3</v>
      </c>
      <c r="AG1" s="3" t="s">
        <v>10476</v>
      </c>
      <c r="AH1" s="3" t="s">
        <v>10476</v>
      </c>
      <c r="AI1" s="3" t="s">
        <v>10477</v>
      </c>
    </row>
    <row r="2" spans="1:35" ht="15.75" x14ac:dyDescent="0.25">
      <c r="A2" t="s">
        <v>2372</v>
      </c>
      <c r="B2">
        <v>12</v>
      </c>
      <c r="C2" t="s">
        <v>18</v>
      </c>
      <c r="D2">
        <v>1968</v>
      </c>
      <c r="E2" s="11">
        <v>25001</v>
      </c>
      <c r="F2">
        <v>0</v>
      </c>
      <c r="G2">
        <v>63770.43</v>
      </c>
      <c r="H2" t="s">
        <v>16</v>
      </c>
      <c r="I2" t="s">
        <v>12</v>
      </c>
      <c r="J2" t="s">
        <v>13</v>
      </c>
      <c r="K2" s="13" t="s">
        <v>8391</v>
      </c>
      <c r="L2" t="s">
        <v>16</v>
      </c>
      <c r="M2" t="s">
        <v>12</v>
      </c>
      <c r="N2" t="s">
        <v>13</v>
      </c>
      <c r="O2">
        <v>54</v>
      </c>
      <c r="Q2" s="3" t="s">
        <v>0</v>
      </c>
      <c r="R2" s="3" t="s">
        <v>1</v>
      </c>
      <c r="S2" s="3" t="s">
        <v>2</v>
      </c>
      <c r="T2" s="3" t="s">
        <v>3</v>
      </c>
      <c r="U2" s="3" t="s">
        <v>4</v>
      </c>
      <c r="V2" s="3" t="s">
        <v>5</v>
      </c>
      <c r="W2" s="3" t="s">
        <v>6</v>
      </c>
      <c r="X2" s="3" t="s">
        <v>7</v>
      </c>
      <c r="Y2" s="3" t="s">
        <v>8</v>
      </c>
      <c r="AA2" t="s">
        <v>10</v>
      </c>
      <c r="AB2" t="e">
        <f>IF(#REF!="?",$Q$9,#REF!)</f>
        <v>#REF!</v>
      </c>
      <c r="AC2" t="e">
        <f>IF(#REF!="?",$V$9,#REF!)</f>
        <v>#REF!</v>
      </c>
      <c r="AD2" t="e">
        <f>IF(#REF!="?","Unknown",#REF!)</f>
        <v>#REF!</v>
      </c>
      <c r="AE2">
        <v>2004</v>
      </c>
      <c r="AF2">
        <v>6</v>
      </c>
      <c r="AG2" t="str">
        <f>CONCATENATE(AF2,"-",AA2,"-",AE2)</f>
        <v>6-Jul-2004</v>
      </c>
      <c r="AH2">
        <v>38174</v>
      </c>
      <c r="AI2">
        <f>INT(YEARFRAC(AH2,DATE(2023,6,8)*1))</f>
        <v>18</v>
      </c>
    </row>
    <row r="3" spans="1:35" x14ac:dyDescent="0.25">
      <c r="A3" t="s">
        <v>2363</v>
      </c>
      <c r="B3">
        <v>29</v>
      </c>
      <c r="C3" t="s">
        <v>10</v>
      </c>
      <c r="D3">
        <v>1978</v>
      </c>
      <c r="E3" s="11">
        <v>28700</v>
      </c>
      <c r="F3">
        <v>0</v>
      </c>
      <c r="G3">
        <v>48885.14</v>
      </c>
      <c r="H3" t="s">
        <v>16</v>
      </c>
      <c r="I3" t="s">
        <v>11</v>
      </c>
      <c r="J3" t="s">
        <v>13</v>
      </c>
      <c r="K3" s="13" t="s">
        <v>8392</v>
      </c>
      <c r="L3" t="s">
        <v>16</v>
      </c>
      <c r="M3" t="s">
        <v>11</v>
      </c>
      <c r="N3" t="s">
        <v>13</v>
      </c>
      <c r="O3">
        <v>44</v>
      </c>
      <c r="Q3">
        <f>COUNTIF(A2:A2338,"?")</f>
        <v>0</v>
      </c>
      <c r="R3" t="e">
        <f>COUNTIF(#REF!,"?")</f>
        <v>#REF!</v>
      </c>
      <c r="S3" t="e">
        <f>COUNTIF(#REF!,"?")</f>
        <v>#REF!</v>
      </c>
      <c r="T3">
        <f>COUNTIF(B2:B2338,"?")</f>
        <v>0</v>
      </c>
      <c r="U3">
        <f>COUNTIF(F2:F2338,"?")</f>
        <v>0</v>
      </c>
      <c r="V3">
        <f>COUNTIF(G2:G2338,"?")</f>
        <v>0</v>
      </c>
      <c r="W3">
        <f>COUNTIF(H2:H2338,"?")</f>
        <v>1</v>
      </c>
      <c r="X3">
        <f>COUNTIF(I2:I2338,"?")</f>
        <v>1</v>
      </c>
      <c r="Y3">
        <f>COUNTIF(J2:J2338,"?")</f>
        <v>2</v>
      </c>
      <c r="AA3" t="s">
        <v>15</v>
      </c>
      <c r="AB3" t="e">
        <f>IF(#REF!="?",$Q$9,#REF!)</f>
        <v>#REF!</v>
      </c>
      <c r="AC3" t="e">
        <f>IF(#REF!="?",$V$9,#REF!)</f>
        <v>#REF!</v>
      </c>
      <c r="AD3" t="e">
        <f>IF(#REF!="?","Unknown",#REF!)</f>
        <v>#REF!</v>
      </c>
      <c r="AE3">
        <v>1999</v>
      </c>
      <c r="AF3">
        <v>9</v>
      </c>
      <c r="AG3" t="str">
        <f t="shared" ref="AG3:AG66" si="0">CONCATENATE(AF3,"-",AA3,"-",AE3)</f>
        <v>9-Nov-1999</v>
      </c>
      <c r="AH3">
        <v>36473</v>
      </c>
      <c r="AI3">
        <f t="shared" ref="AI3:AI66" si="1">INT(YEARFRAC(AH3,DATE(2023,6,8)*1))</f>
        <v>23</v>
      </c>
    </row>
    <row r="4" spans="1:35" x14ac:dyDescent="0.25">
      <c r="A4" t="s">
        <v>2273</v>
      </c>
      <c r="B4">
        <v>27</v>
      </c>
      <c r="C4" t="s">
        <v>15</v>
      </c>
      <c r="D4">
        <v>1977</v>
      </c>
      <c r="E4" s="11">
        <v>28456</v>
      </c>
      <c r="F4">
        <v>2</v>
      </c>
      <c r="G4">
        <v>40284.379999999997</v>
      </c>
      <c r="H4" t="s">
        <v>16</v>
      </c>
      <c r="I4" t="s">
        <v>12</v>
      </c>
      <c r="J4" t="s">
        <v>23</v>
      </c>
      <c r="K4" s="13" t="s">
        <v>8393</v>
      </c>
      <c r="L4" t="s">
        <v>16</v>
      </c>
      <c r="M4" t="s">
        <v>12</v>
      </c>
      <c r="N4" t="s">
        <v>23</v>
      </c>
      <c r="O4">
        <v>45</v>
      </c>
      <c r="AA4" t="s">
        <v>18</v>
      </c>
      <c r="AB4" t="e">
        <f>IF(#REF!="?",$Q$9,#REF!)</f>
        <v>#REF!</v>
      </c>
      <c r="AC4" t="e">
        <f>IF(#REF!="?",$V$9,#REF!)</f>
        <v>#REF!</v>
      </c>
      <c r="AD4" t="e">
        <f>IF(#REF!="?","Unknown",#REF!)</f>
        <v>#REF!</v>
      </c>
      <c r="AE4">
        <v>1985</v>
      </c>
      <c r="AF4">
        <v>20</v>
      </c>
      <c r="AG4" t="str">
        <f t="shared" si="0"/>
        <v>20-Jun-1985</v>
      </c>
      <c r="AH4">
        <v>31218</v>
      </c>
      <c r="AI4">
        <f t="shared" si="1"/>
        <v>37</v>
      </c>
    </row>
    <row r="5" spans="1:35" x14ac:dyDescent="0.25">
      <c r="A5" t="s">
        <v>1371</v>
      </c>
      <c r="B5">
        <v>17</v>
      </c>
      <c r="C5" t="s">
        <v>15</v>
      </c>
      <c r="D5">
        <v>1989</v>
      </c>
      <c r="E5" s="11">
        <v>32829</v>
      </c>
      <c r="F5">
        <v>3</v>
      </c>
      <c r="G5">
        <v>11250.43</v>
      </c>
      <c r="H5" t="s">
        <v>12</v>
      </c>
      <c r="I5" t="s">
        <v>11</v>
      </c>
      <c r="J5" t="s">
        <v>535</v>
      </c>
      <c r="K5" s="13" t="s">
        <v>8394</v>
      </c>
      <c r="L5" t="s">
        <v>12</v>
      </c>
      <c r="M5" t="s">
        <v>11</v>
      </c>
      <c r="N5" t="s">
        <v>535</v>
      </c>
      <c r="O5">
        <v>33</v>
      </c>
      <c r="Q5" s="7" t="s">
        <v>4722</v>
      </c>
      <c r="R5" s="8" t="e">
        <f>ROUND(AVERAGE(#REF!),3)</f>
        <v>#REF!</v>
      </c>
      <c r="AA5" t="s">
        <v>20</v>
      </c>
      <c r="AB5" t="e">
        <f>IF(#REF!="?",$Q$9,#REF!)</f>
        <v>#REF!</v>
      </c>
      <c r="AC5" t="e">
        <f>IF(#REF!="?",$V$9,#REF!)</f>
        <v>#REF!</v>
      </c>
      <c r="AD5" t="e">
        <f>IF(#REF!="?","Unknown",#REF!)</f>
        <v>#REF!</v>
      </c>
      <c r="AE5">
        <v>2000</v>
      </c>
      <c r="AF5">
        <v>13</v>
      </c>
      <c r="AG5" t="str">
        <f t="shared" si="0"/>
        <v>13-Sep-2000</v>
      </c>
      <c r="AH5">
        <v>36782</v>
      </c>
      <c r="AI5">
        <f t="shared" si="1"/>
        <v>22</v>
      </c>
    </row>
    <row r="6" spans="1:35" x14ac:dyDescent="0.25">
      <c r="A6" t="s">
        <v>1370</v>
      </c>
      <c r="B6">
        <v>30</v>
      </c>
      <c r="C6" t="s">
        <v>20</v>
      </c>
      <c r="D6">
        <v>1969</v>
      </c>
      <c r="E6" s="11">
        <v>25476</v>
      </c>
      <c r="F6">
        <v>2</v>
      </c>
      <c r="G6">
        <v>11244.38</v>
      </c>
      <c r="H6" t="s">
        <v>12</v>
      </c>
      <c r="I6" t="s">
        <v>16</v>
      </c>
      <c r="J6" t="s">
        <v>168</v>
      </c>
      <c r="K6" s="13" t="s">
        <v>8395</v>
      </c>
      <c r="L6" t="s">
        <v>12</v>
      </c>
      <c r="M6" t="s">
        <v>16</v>
      </c>
      <c r="N6" t="s">
        <v>168</v>
      </c>
      <c r="O6">
        <v>53</v>
      </c>
      <c r="R6" s="8" t="e">
        <f>ROUND(AVERAGE(#REF!),0)</f>
        <v>#REF!</v>
      </c>
      <c r="AA6" t="s">
        <v>10</v>
      </c>
      <c r="AB6" t="e">
        <f>IF(#REF!="?",$Q$9,#REF!)</f>
        <v>#REF!</v>
      </c>
      <c r="AC6" t="e">
        <f>IF(#REF!="?",$V$9,#REF!)</f>
        <v>#REF!</v>
      </c>
      <c r="AD6" t="e">
        <f>IF(#REF!="?","Unknown",#REF!)</f>
        <v>#REF!</v>
      </c>
      <c r="AE6">
        <v>1992</v>
      </c>
      <c r="AF6">
        <v>6</v>
      </c>
      <c r="AG6" t="str">
        <f t="shared" si="0"/>
        <v>6-Jul-1992</v>
      </c>
      <c r="AH6">
        <v>33791</v>
      </c>
      <c r="AI6">
        <f t="shared" si="1"/>
        <v>30</v>
      </c>
    </row>
    <row r="7" spans="1:35" x14ac:dyDescent="0.25">
      <c r="A7" t="s">
        <v>1369</v>
      </c>
      <c r="B7">
        <v>28</v>
      </c>
      <c r="C7" t="s">
        <v>30</v>
      </c>
      <c r="D7">
        <v>1976</v>
      </c>
      <c r="E7" s="11">
        <v>28122</v>
      </c>
      <c r="F7">
        <v>2</v>
      </c>
      <c r="G7">
        <v>11217.35</v>
      </c>
      <c r="H7" t="s">
        <v>12</v>
      </c>
      <c r="I7" t="s">
        <v>11</v>
      </c>
      <c r="J7" t="s">
        <v>200</v>
      </c>
      <c r="K7" s="13" t="s">
        <v>8396</v>
      </c>
      <c r="L7" t="s">
        <v>12</v>
      </c>
      <c r="M7" t="s">
        <v>11</v>
      </c>
      <c r="N7" t="s">
        <v>200</v>
      </c>
      <c r="O7">
        <v>46</v>
      </c>
      <c r="AA7" t="s">
        <v>15</v>
      </c>
      <c r="AB7" t="e">
        <f>IF(#REF!="?",$Q$9,#REF!)</f>
        <v>#REF!</v>
      </c>
      <c r="AC7" t="e">
        <f>IF(#REF!="?",$V$9,#REF!)</f>
        <v>#REF!</v>
      </c>
      <c r="AD7" t="e">
        <f>IF(#REF!="?","Unknown",#REF!)</f>
        <v>#REF!</v>
      </c>
      <c r="AE7">
        <v>1991</v>
      </c>
      <c r="AF7">
        <v>22</v>
      </c>
      <c r="AG7" t="str">
        <f t="shared" si="0"/>
        <v>22-Nov-1991</v>
      </c>
      <c r="AH7">
        <v>33564</v>
      </c>
      <c r="AI7">
        <f t="shared" si="1"/>
        <v>31</v>
      </c>
    </row>
    <row r="8" spans="1:35" x14ac:dyDescent="0.25">
      <c r="A8" t="s">
        <v>1368</v>
      </c>
      <c r="B8">
        <v>14</v>
      </c>
      <c r="C8" t="s">
        <v>30</v>
      </c>
      <c r="D8">
        <v>1970</v>
      </c>
      <c r="E8" s="11">
        <v>25916</v>
      </c>
      <c r="F8">
        <v>2</v>
      </c>
      <c r="G8">
        <v>11187.66</v>
      </c>
      <c r="H8" t="s">
        <v>12</v>
      </c>
      <c r="I8" t="s">
        <v>11</v>
      </c>
      <c r="J8" t="s">
        <v>23</v>
      </c>
      <c r="K8" s="13" t="s">
        <v>8397</v>
      </c>
      <c r="L8" t="s">
        <v>12</v>
      </c>
      <c r="M8" t="s">
        <v>11</v>
      </c>
      <c r="N8" t="s">
        <v>23</v>
      </c>
      <c r="O8">
        <v>52</v>
      </c>
      <c r="Q8" s="17" t="s">
        <v>4724</v>
      </c>
      <c r="R8" s="17"/>
      <c r="S8" s="17"/>
      <c r="T8" s="17"/>
      <c r="V8" s="17" t="s">
        <v>4728</v>
      </c>
      <c r="W8" s="17"/>
      <c r="X8" s="17"/>
      <c r="Y8" s="17"/>
      <c r="AA8" t="s">
        <v>18</v>
      </c>
      <c r="AB8" t="str">
        <f>IF(H2="?",$Q$9,H2)</f>
        <v>tier - 1</v>
      </c>
      <c r="AC8" t="str">
        <f>IF(I2="?",$V$9,I2)</f>
        <v>tier - 3</v>
      </c>
      <c r="AD8" t="str">
        <f>IF(J2="?","Unknown",J2)</f>
        <v>R1013</v>
      </c>
      <c r="AE8">
        <v>1968</v>
      </c>
      <c r="AF8">
        <v>12</v>
      </c>
      <c r="AG8" t="str">
        <f t="shared" si="0"/>
        <v>12-Jun-1968</v>
      </c>
      <c r="AH8">
        <v>25001</v>
      </c>
      <c r="AI8">
        <f t="shared" si="1"/>
        <v>54</v>
      </c>
    </row>
    <row r="9" spans="1:35" x14ac:dyDescent="0.25">
      <c r="A9" t="s">
        <v>1367</v>
      </c>
      <c r="B9">
        <v>3</v>
      </c>
      <c r="C9" t="s">
        <v>20</v>
      </c>
      <c r="D9">
        <v>1972</v>
      </c>
      <c r="E9" s="11">
        <v>26545</v>
      </c>
      <c r="F9">
        <v>0</v>
      </c>
      <c r="G9">
        <v>11186.2</v>
      </c>
      <c r="H9" t="s">
        <v>12</v>
      </c>
      <c r="I9" t="s">
        <v>11</v>
      </c>
      <c r="J9" t="s">
        <v>300</v>
      </c>
      <c r="K9" s="13" t="s">
        <v>8398</v>
      </c>
      <c r="L9" t="s">
        <v>12</v>
      </c>
      <c r="M9" t="s">
        <v>11</v>
      </c>
      <c r="N9" t="s">
        <v>300</v>
      </c>
      <c r="O9">
        <v>50</v>
      </c>
      <c r="Q9" s="18" t="str" cm="1">
        <f t="array" ref="Q9">INDEX(H2:H2338,MODE(MATCH(H2:H2338,H2:H2338,0)))</f>
        <v>tier - 2</v>
      </c>
      <c r="R9" s="18"/>
      <c r="S9" s="18"/>
      <c r="T9" s="18"/>
      <c r="V9" s="18" t="str" cm="1">
        <f t="array" ref="V9">INDEX(I2:I2338,MODE(MATCH(I2:I2338,I2:I2338,0)))</f>
        <v>tier - 2</v>
      </c>
      <c r="W9" s="18"/>
      <c r="X9" s="18"/>
      <c r="Y9" s="18"/>
      <c r="AA9" t="s">
        <v>10</v>
      </c>
      <c r="AB9" t="str">
        <f>IF(H3="?",$Q$9,H3)</f>
        <v>tier - 1</v>
      </c>
      <c r="AC9" t="str">
        <f>IF(I3="?",$V$9,I3)</f>
        <v>tier - 2</v>
      </c>
      <c r="AD9" t="str">
        <f>IF(J3="?","Unknown",J3)</f>
        <v>R1013</v>
      </c>
      <c r="AE9">
        <v>1978</v>
      </c>
      <c r="AF9">
        <v>29</v>
      </c>
      <c r="AG9" t="str">
        <f t="shared" si="0"/>
        <v>29-Jul-1978</v>
      </c>
      <c r="AH9">
        <v>28700</v>
      </c>
      <c r="AI9">
        <f t="shared" si="1"/>
        <v>44</v>
      </c>
    </row>
    <row r="10" spans="1:35" x14ac:dyDescent="0.25">
      <c r="A10" t="s">
        <v>1366</v>
      </c>
      <c r="B10">
        <v>6</v>
      </c>
      <c r="C10" t="s">
        <v>35</v>
      </c>
      <c r="D10">
        <v>1966</v>
      </c>
      <c r="E10" s="11">
        <v>24325</v>
      </c>
      <c r="F10">
        <v>0</v>
      </c>
      <c r="G10">
        <v>11165.42</v>
      </c>
      <c r="H10" t="s">
        <v>12</v>
      </c>
      <c r="I10" t="s">
        <v>16</v>
      </c>
      <c r="J10" t="s">
        <v>168</v>
      </c>
      <c r="K10" s="13" t="s">
        <v>8399</v>
      </c>
      <c r="L10" t="s">
        <v>12</v>
      </c>
      <c r="M10" t="s">
        <v>16</v>
      </c>
      <c r="N10" t="s">
        <v>168</v>
      </c>
      <c r="O10">
        <v>56</v>
      </c>
      <c r="AA10" t="s">
        <v>15</v>
      </c>
      <c r="AB10" t="str">
        <f>IF(H4="?",$Q$9,H4)</f>
        <v>tier - 1</v>
      </c>
      <c r="AC10" t="str">
        <f>IF(I4="?",$V$9,I4)</f>
        <v>tier - 3</v>
      </c>
      <c r="AD10" t="str">
        <f>IF(J4="?","Unknown",J4)</f>
        <v>R1012</v>
      </c>
      <c r="AE10">
        <v>1977</v>
      </c>
      <c r="AF10">
        <v>27</v>
      </c>
      <c r="AG10" t="str">
        <f t="shared" si="0"/>
        <v>27-Nov-1977</v>
      </c>
      <c r="AH10">
        <v>28456</v>
      </c>
      <c r="AI10">
        <f t="shared" si="1"/>
        <v>45</v>
      </c>
    </row>
    <row r="11" spans="1:35" x14ac:dyDescent="0.25">
      <c r="A11" t="s">
        <v>1365</v>
      </c>
      <c r="B11">
        <v>25</v>
      </c>
      <c r="C11" t="s">
        <v>37</v>
      </c>
      <c r="D11">
        <v>1969</v>
      </c>
      <c r="E11" s="11">
        <v>25501</v>
      </c>
      <c r="F11">
        <v>2</v>
      </c>
      <c r="G11">
        <v>11163.57</v>
      </c>
      <c r="H11" t="s">
        <v>12</v>
      </c>
      <c r="I11" t="s">
        <v>11</v>
      </c>
      <c r="J11" t="s">
        <v>42</v>
      </c>
      <c r="K11" s="13" t="s">
        <v>8400</v>
      </c>
      <c r="L11" t="s">
        <v>12</v>
      </c>
      <c r="M11" t="s">
        <v>11</v>
      </c>
      <c r="N11" t="s">
        <v>42</v>
      </c>
      <c r="O11">
        <v>53</v>
      </c>
      <c r="Q11" s="7" t="s">
        <v>4725</v>
      </c>
      <c r="R11" s="8">
        <f>COUNTIF(H2:H2338,#REF!)</f>
        <v>0</v>
      </c>
      <c r="V11" s="7" t="s">
        <v>4729</v>
      </c>
      <c r="W11" s="8">
        <f>COUNTIF(I2:I2338,I4)</f>
        <v>795</v>
      </c>
      <c r="AA11" t="s">
        <v>15</v>
      </c>
      <c r="AB11" t="str">
        <f>IF(H5="?",$Q$9,H5)</f>
        <v>tier - 3</v>
      </c>
      <c r="AC11" t="str">
        <f>IF(I5="?",$V$9,I5)</f>
        <v>tier - 2</v>
      </c>
      <c r="AD11" t="str">
        <f>IF(J5="?","Unknown",J5)</f>
        <v>R1026</v>
      </c>
      <c r="AE11">
        <v>1989</v>
      </c>
      <c r="AF11">
        <v>17</v>
      </c>
      <c r="AG11" t="str">
        <f t="shared" si="0"/>
        <v>17-Nov-1989</v>
      </c>
      <c r="AH11">
        <v>32829</v>
      </c>
      <c r="AI11">
        <f t="shared" si="1"/>
        <v>33</v>
      </c>
    </row>
    <row r="12" spans="1:35" x14ac:dyDescent="0.25">
      <c r="A12" t="s">
        <v>1364</v>
      </c>
      <c r="B12">
        <v>30</v>
      </c>
      <c r="C12" t="s">
        <v>18</v>
      </c>
      <c r="D12">
        <v>1969</v>
      </c>
      <c r="E12" s="11">
        <v>25384</v>
      </c>
      <c r="F12">
        <v>2</v>
      </c>
      <c r="G12">
        <v>11150.78</v>
      </c>
      <c r="H12" t="s">
        <v>12</v>
      </c>
      <c r="I12" t="s">
        <v>11</v>
      </c>
      <c r="J12" t="s">
        <v>42</v>
      </c>
      <c r="K12" s="13" t="s">
        <v>8401</v>
      </c>
      <c r="L12" t="s">
        <v>12</v>
      </c>
      <c r="M12" t="s">
        <v>11</v>
      </c>
      <c r="N12" t="s">
        <v>42</v>
      </c>
      <c r="O12">
        <v>53</v>
      </c>
      <c r="Q12" s="7" t="s">
        <v>4726</v>
      </c>
      <c r="R12" s="8">
        <f>COUNTIF(H2:H2338,#REF!)</f>
        <v>0</v>
      </c>
      <c r="V12" s="7" t="s">
        <v>4730</v>
      </c>
      <c r="W12" s="8">
        <f>COUNTIF(I2:I2338,#REF!)</f>
        <v>0</v>
      </c>
      <c r="AA12" t="s">
        <v>20</v>
      </c>
      <c r="AB12" t="str">
        <f>IF(H6="?",$Q$9,H6)</f>
        <v>tier - 3</v>
      </c>
      <c r="AC12" t="str">
        <f>IF(I6="?",$V$9,I6)</f>
        <v>tier - 1</v>
      </c>
      <c r="AD12" t="str">
        <f>IF(J6="?","Unknown",J6)</f>
        <v>R1016</v>
      </c>
      <c r="AE12">
        <v>1969</v>
      </c>
      <c r="AF12">
        <v>30</v>
      </c>
      <c r="AG12" t="str">
        <f t="shared" si="0"/>
        <v>30-Sep-1969</v>
      </c>
      <c r="AH12">
        <v>25476</v>
      </c>
      <c r="AI12">
        <f t="shared" si="1"/>
        <v>53</v>
      </c>
    </row>
    <row r="13" spans="1:35" x14ac:dyDescent="0.25">
      <c r="A13" t="s">
        <v>1363</v>
      </c>
      <c r="B13">
        <v>20</v>
      </c>
      <c r="C13" t="s">
        <v>20</v>
      </c>
      <c r="D13">
        <v>1980</v>
      </c>
      <c r="E13" s="11">
        <v>29484</v>
      </c>
      <c r="F13">
        <v>2</v>
      </c>
      <c r="G13">
        <v>11103.33</v>
      </c>
      <c r="H13" t="s">
        <v>12</v>
      </c>
      <c r="I13" t="s">
        <v>16</v>
      </c>
      <c r="J13" t="s">
        <v>300</v>
      </c>
      <c r="K13" s="13" t="s">
        <v>8402</v>
      </c>
      <c r="L13" t="s">
        <v>12</v>
      </c>
      <c r="M13" t="s">
        <v>16</v>
      </c>
      <c r="N13" t="s">
        <v>300</v>
      </c>
      <c r="O13">
        <v>42</v>
      </c>
      <c r="Q13" s="7" t="s">
        <v>4727</v>
      </c>
      <c r="R13" s="8">
        <f>COUNTIF(H2:H2338,H665)</f>
        <v>1338</v>
      </c>
      <c r="V13" s="7" t="s">
        <v>4731</v>
      </c>
      <c r="W13" s="8">
        <f>COUNTIF(I2:I2338,#REF!)</f>
        <v>0</v>
      </c>
      <c r="AA13" t="s">
        <v>30</v>
      </c>
      <c r="AB13" t="str">
        <f>IF(H7="?",$Q$9,H7)</f>
        <v>tier - 3</v>
      </c>
      <c r="AC13" t="str">
        <f>IF(I7="?",$V$9,I7)</f>
        <v>tier - 2</v>
      </c>
      <c r="AD13" t="str">
        <f>IF(J7="?","Unknown",J7)</f>
        <v>R1025</v>
      </c>
      <c r="AE13">
        <v>1976</v>
      </c>
      <c r="AF13">
        <v>28</v>
      </c>
      <c r="AG13" t="str">
        <f t="shared" si="0"/>
        <v>28-Dec-1976</v>
      </c>
      <c r="AH13">
        <v>28122</v>
      </c>
      <c r="AI13">
        <f t="shared" si="1"/>
        <v>46</v>
      </c>
    </row>
    <row r="14" spans="1:35" x14ac:dyDescent="0.25">
      <c r="A14" t="s">
        <v>1362</v>
      </c>
      <c r="B14">
        <v>5</v>
      </c>
      <c r="C14" t="s">
        <v>30</v>
      </c>
      <c r="D14">
        <v>1966</v>
      </c>
      <c r="E14" s="11">
        <v>24446</v>
      </c>
      <c r="F14">
        <v>0</v>
      </c>
      <c r="G14">
        <v>11093.62</v>
      </c>
      <c r="H14" t="s">
        <v>12</v>
      </c>
      <c r="I14" t="s">
        <v>16</v>
      </c>
      <c r="J14" t="s">
        <v>13</v>
      </c>
      <c r="K14" s="13" t="s">
        <v>8403</v>
      </c>
      <c r="L14" t="s">
        <v>12</v>
      </c>
      <c r="M14" t="s">
        <v>16</v>
      </c>
      <c r="N14" t="s">
        <v>13</v>
      </c>
      <c r="O14">
        <v>56</v>
      </c>
      <c r="R14">
        <f>SUM(R11:R13)</f>
        <v>1338</v>
      </c>
      <c r="W14">
        <f>SUM(W11:W13)</f>
        <v>795</v>
      </c>
      <c r="AA14" t="s">
        <v>30</v>
      </c>
      <c r="AB14" t="str">
        <f>IF(H8="?",$Q$9,H8)</f>
        <v>tier - 3</v>
      </c>
      <c r="AC14" t="str">
        <f>IF(I8="?",$V$9,I8)</f>
        <v>tier - 2</v>
      </c>
      <c r="AD14" t="str">
        <f>IF(J8="?","Unknown",J8)</f>
        <v>R1012</v>
      </c>
      <c r="AE14">
        <v>1970</v>
      </c>
      <c r="AF14">
        <v>14</v>
      </c>
      <c r="AG14" t="str">
        <f t="shared" si="0"/>
        <v>14-Dec-1970</v>
      </c>
      <c r="AH14">
        <v>25916</v>
      </c>
      <c r="AI14">
        <f t="shared" si="1"/>
        <v>52</v>
      </c>
    </row>
    <row r="15" spans="1:35" x14ac:dyDescent="0.25">
      <c r="A15" t="s">
        <v>2272</v>
      </c>
      <c r="B15">
        <v>4</v>
      </c>
      <c r="C15" t="s">
        <v>37</v>
      </c>
      <c r="D15">
        <v>1981</v>
      </c>
      <c r="E15" s="11">
        <v>29863</v>
      </c>
      <c r="F15">
        <v>1</v>
      </c>
      <c r="G15">
        <v>40273.65</v>
      </c>
      <c r="H15" t="s">
        <v>16</v>
      </c>
      <c r="I15" t="s">
        <v>12</v>
      </c>
      <c r="J15" t="s">
        <v>13</v>
      </c>
      <c r="K15" s="13" t="s">
        <v>8404</v>
      </c>
      <c r="L15" t="s">
        <v>16</v>
      </c>
      <c r="M15" t="s">
        <v>12</v>
      </c>
      <c r="N15" t="s">
        <v>13</v>
      </c>
      <c r="O15">
        <v>41</v>
      </c>
      <c r="AA15" t="s">
        <v>20</v>
      </c>
      <c r="AB15" t="str">
        <f>IF(H9="?",$Q$9,H9)</f>
        <v>tier - 3</v>
      </c>
      <c r="AC15" t="str">
        <f>IF(I9="?",$V$9,I9)</f>
        <v>tier - 2</v>
      </c>
      <c r="AD15" t="str">
        <f>IF(J9="?","Unknown",J9)</f>
        <v>R1021</v>
      </c>
      <c r="AE15">
        <v>1972</v>
      </c>
      <c r="AF15">
        <v>3</v>
      </c>
      <c r="AG15" t="str">
        <f t="shared" si="0"/>
        <v>3-Sep-1972</v>
      </c>
      <c r="AH15">
        <v>26545</v>
      </c>
      <c r="AI15">
        <f t="shared" si="1"/>
        <v>50</v>
      </c>
    </row>
    <row r="16" spans="1:35" x14ac:dyDescent="0.25">
      <c r="A16" t="s">
        <v>1361</v>
      </c>
      <c r="B16">
        <v>9</v>
      </c>
      <c r="C16" t="s">
        <v>15</v>
      </c>
      <c r="D16">
        <v>1966</v>
      </c>
      <c r="E16" s="11">
        <v>24420</v>
      </c>
      <c r="F16">
        <v>0</v>
      </c>
      <c r="G16">
        <v>11090.72</v>
      </c>
      <c r="H16" t="s">
        <v>12</v>
      </c>
      <c r="I16" t="s">
        <v>16</v>
      </c>
      <c r="J16" t="s">
        <v>13</v>
      </c>
      <c r="K16" s="13" t="s">
        <v>8405</v>
      </c>
      <c r="L16" t="s">
        <v>12</v>
      </c>
      <c r="M16" t="s">
        <v>16</v>
      </c>
      <c r="N16" t="s">
        <v>13</v>
      </c>
      <c r="O16">
        <v>56</v>
      </c>
      <c r="AA16" t="s">
        <v>35</v>
      </c>
      <c r="AB16" t="str">
        <f>IF(H10="?",$Q$9,H10)</f>
        <v>tier - 3</v>
      </c>
      <c r="AC16" t="str">
        <f>IF(I10="?",$V$9,I10)</f>
        <v>tier - 1</v>
      </c>
      <c r="AD16" t="str">
        <f>IF(J10="?","Unknown",J10)</f>
        <v>R1016</v>
      </c>
      <c r="AE16">
        <v>1966</v>
      </c>
      <c r="AF16">
        <v>6</v>
      </c>
      <c r="AG16" t="str">
        <f t="shared" si="0"/>
        <v>6-Aug-1966</v>
      </c>
      <c r="AH16">
        <v>24325</v>
      </c>
      <c r="AI16">
        <f t="shared" si="1"/>
        <v>56</v>
      </c>
    </row>
    <row r="17" spans="1:35" x14ac:dyDescent="0.25">
      <c r="A17" t="s">
        <v>1360</v>
      </c>
      <c r="B17">
        <v>7</v>
      </c>
      <c r="C17" t="s">
        <v>15</v>
      </c>
      <c r="D17">
        <v>1972</v>
      </c>
      <c r="E17" s="11">
        <v>26610</v>
      </c>
      <c r="F17">
        <v>3</v>
      </c>
      <c r="G17">
        <v>11085.59</v>
      </c>
      <c r="H17" t="s">
        <v>12</v>
      </c>
      <c r="I17" t="s">
        <v>11</v>
      </c>
      <c r="J17" t="s">
        <v>23</v>
      </c>
      <c r="K17" s="13" t="s">
        <v>8406</v>
      </c>
      <c r="L17" t="s">
        <v>12</v>
      </c>
      <c r="M17" t="s">
        <v>11</v>
      </c>
      <c r="N17" t="s">
        <v>23</v>
      </c>
      <c r="O17">
        <v>50</v>
      </c>
      <c r="Q17" s="17" t="s">
        <v>10483</v>
      </c>
      <c r="R17" s="17"/>
      <c r="S17" s="17"/>
      <c r="T17" s="17"/>
      <c r="V17" s="17" t="s">
        <v>10488</v>
      </c>
      <c r="W17" s="17"/>
      <c r="X17" s="17"/>
      <c r="Y17" s="17"/>
      <c r="Z17" s="17"/>
      <c r="AA17" t="s">
        <v>37</v>
      </c>
      <c r="AB17" t="str">
        <f>IF(H11="?",$Q$9,H11)</f>
        <v>tier - 3</v>
      </c>
      <c r="AC17" t="str">
        <f>IF(I11="?",$V$9,I11)</f>
        <v>tier - 2</v>
      </c>
      <c r="AD17" t="str">
        <f>IF(J11="?","Unknown",J11)</f>
        <v>R1011</v>
      </c>
      <c r="AE17">
        <v>1969</v>
      </c>
      <c r="AF17">
        <v>25</v>
      </c>
      <c r="AG17" t="str">
        <f t="shared" si="0"/>
        <v>25-Oct-1969</v>
      </c>
      <c r="AH17">
        <v>25501</v>
      </c>
      <c r="AI17">
        <f t="shared" si="1"/>
        <v>53</v>
      </c>
    </row>
    <row r="18" spans="1:35" x14ac:dyDescent="0.25">
      <c r="A18" t="s">
        <v>1359</v>
      </c>
      <c r="B18">
        <v>4</v>
      </c>
      <c r="C18" t="s">
        <v>37</v>
      </c>
      <c r="D18">
        <v>1967</v>
      </c>
      <c r="E18" s="11">
        <v>24749</v>
      </c>
      <c r="F18">
        <v>0</v>
      </c>
      <c r="G18">
        <v>11082.58</v>
      </c>
      <c r="H18" t="s">
        <v>12</v>
      </c>
      <c r="I18" t="s">
        <v>11</v>
      </c>
      <c r="J18" t="s">
        <v>23</v>
      </c>
      <c r="K18" s="13" t="s">
        <v>8407</v>
      </c>
      <c r="L18" t="s">
        <v>12</v>
      </c>
      <c r="M18" t="s">
        <v>11</v>
      </c>
      <c r="N18" t="s">
        <v>23</v>
      </c>
      <c r="O18">
        <v>55</v>
      </c>
      <c r="Q18" s="7" t="s">
        <v>10484</v>
      </c>
      <c r="R18" s="8">
        <f>AVERAGE(G2:G2338)</f>
        <v>13541.996521180998</v>
      </c>
      <c r="V18" s="7" t="s">
        <v>10486</v>
      </c>
      <c r="W18" s="8">
        <f>MEDIAN(O2:O2338)</f>
        <v>39</v>
      </c>
      <c r="AA18" t="s">
        <v>18</v>
      </c>
      <c r="AB18" t="str">
        <f>IF(H12="?",$Q$9,H12)</f>
        <v>tier - 3</v>
      </c>
      <c r="AC18" t="str">
        <f>IF(I12="?",$V$9,I12)</f>
        <v>tier - 2</v>
      </c>
      <c r="AD18" t="str">
        <f>IF(J12="?","Unknown",J12)</f>
        <v>R1011</v>
      </c>
      <c r="AE18">
        <v>1969</v>
      </c>
      <c r="AF18">
        <v>30</v>
      </c>
      <c r="AG18" t="str">
        <f t="shared" si="0"/>
        <v>30-Jun-1969</v>
      </c>
      <c r="AH18">
        <v>25384</v>
      </c>
      <c r="AI18">
        <f t="shared" si="1"/>
        <v>53</v>
      </c>
    </row>
    <row r="19" spans="1:35" x14ac:dyDescent="0.25">
      <c r="A19" t="s">
        <v>1358</v>
      </c>
      <c r="B19">
        <v>20</v>
      </c>
      <c r="C19" t="s">
        <v>37</v>
      </c>
      <c r="D19">
        <v>1966</v>
      </c>
      <c r="E19" s="11">
        <v>24400</v>
      </c>
      <c r="F19">
        <v>0</v>
      </c>
      <c r="G19">
        <v>11073.18</v>
      </c>
      <c r="H19" t="s">
        <v>12</v>
      </c>
      <c r="I19" t="s">
        <v>12</v>
      </c>
      <c r="J19" t="s">
        <v>42</v>
      </c>
      <c r="K19" s="13" t="s">
        <v>8408</v>
      </c>
      <c r="L19" t="s">
        <v>12</v>
      </c>
      <c r="M19" t="s">
        <v>12</v>
      </c>
      <c r="N19" t="s">
        <v>42</v>
      </c>
      <c r="O19">
        <v>56</v>
      </c>
      <c r="Q19" s="7" t="s">
        <v>10485</v>
      </c>
      <c r="R19" s="8">
        <f>MEDIAN(G2:G2338)</f>
        <v>9634.5400000000009</v>
      </c>
      <c r="V19" s="7" t="s">
        <v>10487</v>
      </c>
      <c r="W19" s="8">
        <f>_xlfn.MODE.SNGL(O2:O2338)</f>
        <v>18</v>
      </c>
      <c r="AA19" t="s">
        <v>20</v>
      </c>
      <c r="AB19" t="str">
        <f>IF(H13="?",$Q$9,H13)</f>
        <v>tier - 3</v>
      </c>
      <c r="AC19" t="str">
        <f>IF(I13="?",$V$9,I13)</f>
        <v>tier - 1</v>
      </c>
      <c r="AD19" t="str">
        <f>IF(J13="?","Unknown",J13)</f>
        <v>R1021</v>
      </c>
      <c r="AE19">
        <v>1980</v>
      </c>
      <c r="AF19">
        <v>20</v>
      </c>
      <c r="AG19" t="str">
        <f t="shared" si="0"/>
        <v>20-Sep-1980</v>
      </c>
      <c r="AH19">
        <v>29484</v>
      </c>
      <c r="AI19">
        <f t="shared" si="1"/>
        <v>42</v>
      </c>
    </row>
    <row r="20" spans="1:35" ht="15" customHeight="1" x14ac:dyDescent="0.25">
      <c r="A20" t="s">
        <v>1357</v>
      </c>
      <c r="B20">
        <v>7</v>
      </c>
      <c r="C20" t="s">
        <v>35</v>
      </c>
      <c r="D20">
        <v>1966</v>
      </c>
      <c r="E20" s="11">
        <v>24326</v>
      </c>
      <c r="F20">
        <v>0</v>
      </c>
      <c r="G20">
        <v>11070.54</v>
      </c>
      <c r="H20" t="s">
        <v>12</v>
      </c>
      <c r="I20" t="s">
        <v>12</v>
      </c>
      <c r="J20" t="s">
        <v>42</v>
      </c>
      <c r="K20" s="13" t="s">
        <v>8409</v>
      </c>
      <c r="L20" t="s">
        <v>12</v>
      </c>
      <c r="M20" t="s">
        <v>12</v>
      </c>
      <c r="N20" t="s">
        <v>42</v>
      </c>
      <c r="O20">
        <v>56</v>
      </c>
      <c r="Q20" s="7" t="s">
        <v>10489</v>
      </c>
      <c r="R20" s="8">
        <f>_xlfn.STDEV.S(G2:G2338)</f>
        <v>11902.316154987286</v>
      </c>
      <c r="V20" s="19" t="s">
        <v>10490</v>
      </c>
      <c r="W20">
        <f>AVERAGEIF(O2:O2338,"&gt;50",(G2:G2338))</f>
        <v>17814.183708053672</v>
      </c>
      <c r="AA20" t="s">
        <v>30</v>
      </c>
      <c r="AB20" t="str">
        <f>IF(H14="?",$Q$9,H14)</f>
        <v>tier - 3</v>
      </c>
      <c r="AC20" t="str">
        <f>IF(I14="?",$V$9,I14)</f>
        <v>tier - 1</v>
      </c>
      <c r="AD20" t="str">
        <f>IF(J14="?","Unknown",J14)</f>
        <v>R1013</v>
      </c>
      <c r="AE20">
        <v>1966</v>
      </c>
      <c r="AF20">
        <v>5</v>
      </c>
      <c r="AG20" t="str">
        <f t="shared" si="0"/>
        <v>5-Dec-1966</v>
      </c>
      <c r="AH20">
        <v>24446</v>
      </c>
      <c r="AI20">
        <f t="shared" si="1"/>
        <v>56</v>
      </c>
    </row>
    <row r="21" spans="1:35" x14ac:dyDescent="0.25">
      <c r="A21" t="s">
        <v>1356</v>
      </c>
      <c r="B21">
        <v>9</v>
      </c>
      <c r="C21" t="s">
        <v>15</v>
      </c>
      <c r="D21">
        <v>1971</v>
      </c>
      <c r="E21" s="11">
        <v>26246</v>
      </c>
      <c r="F21">
        <v>0</v>
      </c>
      <c r="G21">
        <v>11068.77</v>
      </c>
      <c r="H21" t="s">
        <v>12</v>
      </c>
      <c r="I21" t="s">
        <v>11</v>
      </c>
      <c r="J21" t="s">
        <v>23</v>
      </c>
      <c r="K21" s="13" t="s">
        <v>8410</v>
      </c>
      <c r="L21" t="s">
        <v>12</v>
      </c>
      <c r="M21" t="s">
        <v>11</v>
      </c>
      <c r="N21" t="s">
        <v>23</v>
      </c>
      <c r="O21">
        <v>51</v>
      </c>
      <c r="Q21" t="s">
        <v>10495</v>
      </c>
      <c r="R21">
        <f>AVERAGEIF(F2:F2338,"&gt;2",G2:G2338)</f>
        <v>14217.520498812359</v>
      </c>
      <c r="V21" s="19"/>
      <c r="AA21" t="s">
        <v>37</v>
      </c>
      <c r="AB21" t="str">
        <f>IF(H15="?",$Q$9,H15)</f>
        <v>tier - 1</v>
      </c>
      <c r="AC21" t="str">
        <f>IF(I15="?",$V$9,I15)</f>
        <v>tier - 3</v>
      </c>
      <c r="AD21" t="str">
        <f>IF(J15="?","Unknown",J15)</f>
        <v>R1013</v>
      </c>
      <c r="AE21">
        <v>1981</v>
      </c>
      <c r="AF21">
        <v>4</v>
      </c>
      <c r="AG21" t="str">
        <f t="shared" si="0"/>
        <v>4-Oct-1981</v>
      </c>
      <c r="AH21">
        <v>29863</v>
      </c>
      <c r="AI21">
        <f t="shared" si="1"/>
        <v>41</v>
      </c>
    </row>
    <row r="22" spans="1:35" x14ac:dyDescent="0.25">
      <c r="A22" t="s">
        <v>1355</v>
      </c>
      <c r="B22">
        <v>18</v>
      </c>
      <c r="C22" t="s">
        <v>37</v>
      </c>
      <c r="D22">
        <v>2000</v>
      </c>
      <c r="E22" s="11">
        <v>36817</v>
      </c>
      <c r="F22">
        <v>0</v>
      </c>
      <c r="G22">
        <v>11068.7</v>
      </c>
      <c r="H22" t="s">
        <v>12</v>
      </c>
      <c r="I22" t="s">
        <v>16</v>
      </c>
      <c r="J22" t="s">
        <v>42</v>
      </c>
      <c r="K22" s="13" t="s">
        <v>8411</v>
      </c>
      <c r="L22" t="s">
        <v>12</v>
      </c>
      <c r="M22" t="s">
        <v>16</v>
      </c>
      <c r="N22" t="s">
        <v>42</v>
      </c>
      <c r="O22">
        <v>22</v>
      </c>
      <c r="Q22" t="s">
        <v>10496</v>
      </c>
      <c r="R22" s="24">
        <f>AVERAGEIF(O2:O2338,"&lt;40",F2:F2338)</f>
        <v>1.1156462585034013</v>
      </c>
      <c r="V22" s="19"/>
      <c r="AA22" t="s">
        <v>15</v>
      </c>
      <c r="AB22" t="str">
        <f>IF(H16="?",$Q$9,H16)</f>
        <v>tier - 3</v>
      </c>
      <c r="AC22" t="str">
        <f>IF(I16="?",$V$9,I16)</f>
        <v>tier - 1</v>
      </c>
      <c r="AD22" t="str">
        <f>IF(J16="?","Unknown",J16)</f>
        <v>R1013</v>
      </c>
      <c r="AE22">
        <v>1966</v>
      </c>
      <c r="AF22">
        <v>9</v>
      </c>
      <c r="AG22" t="str">
        <f t="shared" si="0"/>
        <v>9-Nov-1966</v>
      </c>
      <c r="AH22">
        <v>24420</v>
      </c>
      <c r="AI22">
        <f t="shared" si="1"/>
        <v>56</v>
      </c>
    </row>
    <row r="23" spans="1:35" x14ac:dyDescent="0.25">
      <c r="A23" t="s">
        <v>1354</v>
      </c>
      <c r="B23">
        <v>17</v>
      </c>
      <c r="C23" t="s">
        <v>35</v>
      </c>
      <c r="D23">
        <v>2001</v>
      </c>
      <c r="E23" s="11">
        <v>37120</v>
      </c>
      <c r="F23">
        <v>0</v>
      </c>
      <c r="G23">
        <v>11046.02</v>
      </c>
      <c r="H23" t="s">
        <v>12</v>
      </c>
      <c r="I23" t="s">
        <v>16</v>
      </c>
      <c r="J23" t="s">
        <v>535</v>
      </c>
      <c r="K23" s="13" t="s">
        <v>8412</v>
      </c>
      <c r="L23" t="s">
        <v>12</v>
      </c>
      <c r="M23" t="s">
        <v>16</v>
      </c>
      <c r="N23" t="s">
        <v>535</v>
      </c>
      <c r="O23">
        <v>21</v>
      </c>
      <c r="V23" s="19"/>
      <c r="AA23" t="s">
        <v>15</v>
      </c>
      <c r="AB23" t="str">
        <f>IF(H17="?",$Q$9,H17)</f>
        <v>tier - 3</v>
      </c>
      <c r="AC23" t="str">
        <f>IF(I17="?",$V$9,I17)</f>
        <v>tier - 2</v>
      </c>
      <c r="AD23" t="str">
        <f>IF(J17="?","Unknown",J17)</f>
        <v>R1012</v>
      </c>
      <c r="AE23">
        <v>1972</v>
      </c>
      <c r="AF23">
        <v>7</v>
      </c>
      <c r="AG23" t="str">
        <f t="shared" si="0"/>
        <v>7-Nov-1972</v>
      </c>
      <c r="AH23">
        <v>26610</v>
      </c>
      <c r="AI23">
        <f t="shared" si="1"/>
        <v>50</v>
      </c>
    </row>
    <row r="24" spans="1:35" x14ac:dyDescent="0.25">
      <c r="A24" t="s">
        <v>1353</v>
      </c>
      <c r="B24">
        <v>30</v>
      </c>
      <c r="C24" t="s">
        <v>37</v>
      </c>
      <c r="D24">
        <v>1974</v>
      </c>
      <c r="E24" s="11">
        <v>27332</v>
      </c>
      <c r="F24">
        <v>0</v>
      </c>
      <c r="G24">
        <v>11037.85</v>
      </c>
      <c r="H24" t="s">
        <v>12</v>
      </c>
      <c r="I24" t="s">
        <v>11</v>
      </c>
      <c r="J24" t="s">
        <v>200</v>
      </c>
      <c r="K24" s="13" t="s">
        <v>8413</v>
      </c>
      <c r="L24" t="s">
        <v>12</v>
      </c>
      <c r="M24" t="s">
        <v>11</v>
      </c>
      <c r="N24" t="s">
        <v>200</v>
      </c>
      <c r="O24">
        <v>48</v>
      </c>
      <c r="V24" s="19"/>
      <c r="AA24" t="s">
        <v>37</v>
      </c>
      <c r="AB24" t="str">
        <f>IF(H18="?",$Q$9,H18)</f>
        <v>tier - 3</v>
      </c>
      <c r="AC24" t="str">
        <f>IF(I18="?",$V$9,I18)</f>
        <v>tier - 2</v>
      </c>
      <c r="AD24" t="str">
        <f>IF(J18="?","Unknown",J18)</f>
        <v>R1012</v>
      </c>
      <c r="AE24">
        <v>1967</v>
      </c>
      <c r="AF24">
        <v>4</v>
      </c>
      <c r="AG24" t="str">
        <f t="shared" si="0"/>
        <v>4-Oct-1967</v>
      </c>
      <c r="AH24">
        <v>24749</v>
      </c>
      <c r="AI24">
        <f t="shared" si="1"/>
        <v>55</v>
      </c>
    </row>
    <row r="25" spans="1:35" x14ac:dyDescent="0.25">
      <c r="A25" t="s">
        <v>1352</v>
      </c>
      <c r="B25">
        <v>25</v>
      </c>
      <c r="C25" t="s">
        <v>15</v>
      </c>
      <c r="D25">
        <v>1989</v>
      </c>
      <c r="E25" s="11">
        <v>32837</v>
      </c>
      <c r="F25">
        <v>3</v>
      </c>
      <c r="G25">
        <v>11037.51</v>
      </c>
      <c r="H25" t="s">
        <v>12</v>
      </c>
      <c r="I25" t="s">
        <v>16</v>
      </c>
      <c r="J25" t="s">
        <v>23</v>
      </c>
      <c r="K25" s="13" t="s">
        <v>8414</v>
      </c>
      <c r="L25" t="s">
        <v>12</v>
      </c>
      <c r="M25" t="s">
        <v>16</v>
      </c>
      <c r="N25" t="s">
        <v>23</v>
      </c>
      <c r="O25">
        <v>33</v>
      </c>
      <c r="V25" s="19"/>
      <c r="AA25" t="s">
        <v>37</v>
      </c>
      <c r="AB25" t="str">
        <f>IF(H19="?",$Q$9,H19)</f>
        <v>tier - 3</v>
      </c>
      <c r="AC25" t="str">
        <f>IF(I19="?",$V$9,I19)</f>
        <v>tier - 3</v>
      </c>
      <c r="AD25" t="str">
        <f>IF(J19="?","Unknown",J19)</f>
        <v>R1011</v>
      </c>
      <c r="AE25">
        <v>1966</v>
      </c>
      <c r="AF25">
        <v>20</v>
      </c>
      <c r="AG25" t="str">
        <f t="shared" si="0"/>
        <v>20-Oct-1966</v>
      </c>
      <c r="AH25">
        <v>24400</v>
      </c>
      <c r="AI25">
        <f t="shared" si="1"/>
        <v>56</v>
      </c>
    </row>
    <row r="26" spans="1:35" x14ac:dyDescent="0.25">
      <c r="A26" t="s">
        <v>2271</v>
      </c>
      <c r="B26">
        <v>28</v>
      </c>
      <c r="C26" t="s">
        <v>10</v>
      </c>
      <c r="D26">
        <v>1981</v>
      </c>
      <c r="E26" s="11">
        <v>29795</v>
      </c>
      <c r="F26">
        <v>1</v>
      </c>
      <c r="G26">
        <v>40208.559999999998</v>
      </c>
      <c r="H26" t="s">
        <v>16</v>
      </c>
      <c r="I26" t="s">
        <v>11</v>
      </c>
      <c r="J26" t="s">
        <v>42</v>
      </c>
      <c r="K26" s="13" t="s">
        <v>8415</v>
      </c>
      <c r="L26" t="s">
        <v>16</v>
      </c>
      <c r="M26" t="s">
        <v>11</v>
      </c>
      <c r="N26" t="s">
        <v>42</v>
      </c>
      <c r="O26">
        <v>41</v>
      </c>
      <c r="V26" s="19"/>
      <c r="AA26" t="s">
        <v>35</v>
      </c>
      <c r="AB26" t="str">
        <f>IF(H20="?",$Q$9,H20)</f>
        <v>tier - 3</v>
      </c>
      <c r="AC26" t="str">
        <f>IF(I20="?",$V$9,I20)</f>
        <v>tier - 3</v>
      </c>
      <c r="AD26" t="str">
        <f>IF(J20="?","Unknown",J20)</f>
        <v>R1011</v>
      </c>
      <c r="AE26">
        <v>1966</v>
      </c>
      <c r="AF26">
        <v>7</v>
      </c>
      <c r="AG26" t="str">
        <f t="shared" si="0"/>
        <v>7-Aug-1966</v>
      </c>
      <c r="AH26">
        <v>24326</v>
      </c>
      <c r="AI26">
        <f t="shared" si="1"/>
        <v>56</v>
      </c>
    </row>
    <row r="27" spans="1:35" x14ac:dyDescent="0.25">
      <c r="A27" t="s">
        <v>1351</v>
      </c>
      <c r="B27">
        <v>10</v>
      </c>
      <c r="C27" t="s">
        <v>10</v>
      </c>
      <c r="D27">
        <v>1974</v>
      </c>
      <c r="E27" s="11">
        <v>27220</v>
      </c>
      <c r="F27">
        <v>4</v>
      </c>
      <c r="G27">
        <v>11033.66</v>
      </c>
      <c r="H27" t="s">
        <v>12</v>
      </c>
      <c r="I27" t="s">
        <v>12</v>
      </c>
      <c r="J27" t="s">
        <v>23</v>
      </c>
      <c r="K27" s="13" t="s">
        <v>8416</v>
      </c>
      <c r="L27" t="s">
        <v>12</v>
      </c>
      <c r="M27" t="s">
        <v>12</v>
      </c>
      <c r="N27" t="s">
        <v>23</v>
      </c>
      <c r="O27">
        <v>48</v>
      </c>
      <c r="V27" s="19"/>
      <c r="AA27" t="s">
        <v>15</v>
      </c>
      <c r="AB27" t="str">
        <f>IF(H21="?",$Q$9,H21)</f>
        <v>tier - 3</v>
      </c>
      <c r="AC27" t="str">
        <f>IF(I21="?",$V$9,I21)</f>
        <v>tier - 2</v>
      </c>
      <c r="AD27" t="str">
        <f>IF(J21="?","Unknown",J21)</f>
        <v>R1012</v>
      </c>
      <c r="AE27">
        <v>1971</v>
      </c>
      <c r="AF27">
        <v>9</v>
      </c>
      <c r="AG27" t="str">
        <f t="shared" si="0"/>
        <v>9-Nov-1971</v>
      </c>
      <c r="AH27">
        <v>26246</v>
      </c>
      <c r="AI27">
        <f t="shared" si="1"/>
        <v>51</v>
      </c>
    </row>
    <row r="28" spans="1:35" x14ac:dyDescent="0.25">
      <c r="A28" t="s">
        <v>1350</v>
      </c>
      <c r="B28">
        <v>21</v>
      </c>
      <c r="C28" t="s">
        <v>18</v>
      </c>
      <c r="D28">
        <v>1996</v>
      </c>
      <c r="E28" s="11">
        <v>35237</v>
      </c>
      <c r="F28">
        <v>0</v>
      </c>
      <c r="G28">
        <v>11028.56</v>
      </c>
      <c r="H28" t="s">
        <v>12</v>
      </c>
      <c r="I28" t="s">
        <v>12</v>
      </c>
      <c r="J28" t="s">
        <v>23</v>
      </c>
      <c r="K28" s="13" t="s">
        <v>8417</v>
      </c>
      <c r="L28" t="s">
        <v>12</v>
      </c>
      <c r="M28" t="s">
        <v>12</v>
      </c>
      <c r="N28" t="s">
        <v>23</v>
      </c>
      <c r="O28">
        <v>26</v>
      </c>
      <c r="V28" s="19"/>
      <c r="AA28" t="s">
        <v>37</v>
      </c>
      <c r="AB28" t="str">
        <f>IF(H22="?",$Q$9,H22)</f>
        <v>tier - 3</v>
      </c>
      <c r="AC28" t="str">
        <f>IF(I22="?",$V$9,I22)</f>
        <v>tier - 1</v>
      </c>
      <c r="AD28" t="str">
        <f>IF(J22="?","Unknown",J22)</f>
        <v>R1011</v>
      </c>
      <c r="AE28">
        <v>2000</v>
      </c>
      <c r="AF28">
        <v>18</v>
      </c>
      <c r="AG28" t="str">
        <f t="shared" si="0"/>
        <v>18-Oct-2000</v>
      </c>
      <c r="AH28">
        <v>36817</v>
      </c>
      <c r="AI28">
        <f t="shared" si="1"/>
        <v>22</v>
      </c>
    </row>
    <row r="29" spans="1:35" x14ac:dyDescent="0.25">
      <c r="A29" t="s">
        <v>1349</v>
      </c>
      <c r="B29">
        <v>26</v>
      </c>
      <c r="C29" t="s">
        <v>20</v>
      </c>
      <c r="D29">
        <v>1991</v>
      </c>
      <c r="E29" s="11">
        <v>33507</v>
      </c>
      <c r="F29">
        <v>3</v>
      </c>
      <c r="G29">
        <v>11018.05</v>
      </c>
      <c r="H29" t="s">
        <v>12</v>
      </c>
      <c r="I29" t="s">
        <v>11</v>
      </c>
      <c r="J29" t="s">
        <v>23</v>
      </c>
      <c r="K29" s="13" t="s">
        <v>8418</v>
      </c>
      <c r="L29" t="s">
        <v>12</v>
      </c>
      <c r="M29" t="s">
        <v>11</v>
      </c>
      <c r="N29" t="s">
        <v>23</v>
      </c>
      <c r="O29">
        <v>31</v>
      </c>
      <c r="V29" s="19"/>
      <c r="AA29" t="s">
        <v>35</v>
      </c>
      <c r="AB29" t="str">
        <f>IF(H23="?",$Q$9,H23)</f>
        <v>tier - 3</v>
      </c>
      <c r="AC29" t="str">
        <f>IF(I23="?",$V$9,I23)</f>
        <v>tier - 1</v>
      </c>
      <c r="AD29" t="str">
        <f>IF(J23="?","Unknown",J23)</f>
        <v>R1026</v>
      </c>
      <c r="AE29">
        <v>2001</v>
      </c>
      <c r="AF29">
        <v>17</v>
      </c>
      <c r="AG29" t="str">
        <f t="shared" si="0"/>
        <v>17-Aug-2001</v>
      </c>
      <c r="AH29">
        <v>37120</v>
      </c>
      <c r="AI29">
        <f t="shared" si="1"/>
        <v>21</v>
      </c>
    </row>
    <row r="30" spans="1:35" x14ac:dyDescent="0.25">
      <c r="A30" t="s">
        <v>1348</v>
      </c>
      <c r="B30">
        <v>15</v>
      </c>
      <c r="C30" t="s">
        <v>35</v>
      </c>
      <c r="D30">
        <v>1974</v>
      </c>
      <c r="E30" s="11">
        <v>27256</v>
      </c>
      <c r="F30">
        <v>4</v>
      </c>
      <c r="G30">
        <v>11015.17</v>
      </c>
      <c r="H30" t="s">
        <v>12</v>
      </c>
      <c r="I30" t="s">
        <v>16</v>
      </c>
      <c r="J30" t="s">
        <v>23</v>
      </c>
      <c r="K30" s="13" t="s">
        <v>8419</v>
      </c>
      <c r="L30" t="s">
        <v>12</v>
      </c>
      <c r="M30" t="s">
        <v>16</v>
      </c>
      <c r="N30" t="s">
        <v>23</v>
      </c>
      <c r="O30">
        <v>48</v>
      </c>
      <c r="V30" s="20"/>
      <c r="AA30" t="s">
        <v>37</v>
      </c>
      <c r="AB30" t="str">
        <f>IF(H24="?",$Q$9,H24)</f>
        <v>tier - 3</v>
      </c>
      <c r="AC30" t="str">
        <f>IF(I24="?",$V$9,I24)</f>
        <v>tier - 2</v>
      </c>
      <c r="AD30" t="str">
        <f>IF(J24="?","Unknown",J24)</f>
        <v>R1025</v>
      </c>
      <c r="AE30">
        <v>1974</v>
      </c>
      <c r="AF30">
        <v>30</v>
      </c>
      <c r="AG30" t="str">
        <f t="shared" si="0"/>
        <v>30-Oct-1974</v>
      </c>
      <c r="AH30">
        <v>27332</v>
      </c>
      <c r="AI30">
        <f t="shared" si="1"/>
        <v>48</v>
      </c>
    </row>
    <row r="31" spans="1:35" x14ac:dyDescent="0.25">
      <c r="A31" t="s">
        <v>1347</v>
      </c>
      <c r="B31">
        <v>24</v>
      </c>
      <c r="C31" t="s">
        <v>35</v>
      </c>
      <c r="D31">
        <v>1968</v>
      </c>
      <c r="E31" s="11">
        <v>25074</v>
      </c>
      <c r="F31">
        <v>2</v>
      </c>
      <c r="G31">
        <v>11013.71</v>
      </c>
      <c r="H31" t="s">
        <v>12</v>
      </c>
      <c r="I31" t="s">
        <v>16</v>
      </c>
      <c r="J31" t="s">
        <v>13</v>
      </c>
      <c r="K31" s="13" t="s">
        <v>8420</v>
      </c>
      <c r="L31" t="s">
        <v>12</v>
      </c>
      <c r="M31" t="s">
        <v>16</v>
      </c>
      <c r="N31" t="s">
        <v>13</v>
      </c>
      <c r="O31">
        <v>54</v>
      </c>
      <c r="AA31" t="s">
        <v>15</v>
      </c>
      <c r="AB31" t="str">
        <f>IF(H25="?",$Q$9,H25)</f>
        <v>tier - 3</v>
      </c>
      <c r="AC31" t="str">
        <f>IF(I25="?",$V$9,I25)</f>
        <v>tier - 1</v>
      </c>
      <c r="AD31" t="str">
        <f>IF(J25="?","Unknown",J25)</f>
        <v>R1012</v>
      </c>
      <c r="AE31">
        <v>1989</v>
      </c>
      <c r="AF31">
        <v>25</v>
      </c>
      <c r="AG31" t="str">
        <f t="shared" si="0"/>
        <v>25-Nov-1989</v>
      </c>
      <c r="AH31">
        <v>32837</v>
      </c>
      <c r="AI31">
        <f t="shared" si="1"/>
        <v>33</v>
      </c>
    </row>
    <row r="32" spans="1:35" x14ac:dyDescent="0.25">
      <c r="A32" t="s">
        <v>1346</v>
      </c>
      <c r="B32">
        <v>17</v>
      </c>
      <c r="C32" t="s">
        <v>30</v>
      </c>
      <c r="D32">
        <v>2000</v>
      </c>
      <c r="E32" s="11">
        <v>36877</v>
      </c>
      <c r="F32">
        <v>0</v>
      </c>
      <c r="G32">
        <v>10991.58</v>
      </c>
      <c r="H32" t="s">
        <v>12</v>
      </c>
      <c r="I32" t="s">
        <v>12</v>
      </c>
      <c r="J32" t="s">
        <v>23</v>
      </c>
      <c r="K32" s="13" t="s">
        <v>8421</v>
      </c>
      <c r="L32" t="s">
        <v>12</v>
      </c>
      <c r="M32" t="s">
        <v>12</v>
      </c>
      <c r="N32" t="s">
        <v>23</v>
      </c>
      <c r="O32">
        <v>22</v>
      </c>
      <c r="AA32" t="s">
        <v>10</v>
      </c>
      <c r="AB32" t="str">
        <f>IF(H26="?",$Q$9,H26)</f>
        <v>tier - 1</v>
      </c>
      <c r="AC32" t="str">
        <f>IF(I26="?",$V$9,I26)</f>
        <v>tier - 2</v>
      </c>
      <c r="AD32" t="str">
        <f>IF(J26="?","Unknown",J26)</f>
        <v>R1011</v>
      </c>
      <c r="AE32">
        <v>1981</v>
      </c>
      <c r="AF32">
        <v>28</v>
      </c>
      <c r="AG32" t="str">
        <f t="shared" si="0"/>
        <v>28-Jul-1981</v>
      </c>
      <c r="AH32">
        <v>29795</v>
      </c>
      <c r="AI32">
        <f t="shared" si="1"/>
        <v>41</v>
      </c>
    </row>
    <row r="33" spans="1:35" x14ac:dyDescent="0.25">
      <c r="A33" t="s">
        <v>1345</v>
      </c>
      <c r="B33">
        <v>18</v>
      </c>
      <c r="C33" t="s">
        <v>35</v>
      </c>
      <c r="D33">
        <v>1965</v>
      </c>
      <c r="E33" s="11">
        <v>23972</v>
      </c>
      <c r="F33">
        <v>0</v>
      </c>
      <c r="G33">
        <v>10982.5</v>
      </c>
      <c r="H33" t="s">
        <v>12</v>
      </c>
      <c r="I33" t="s">
        <v>12</v>
      </c>
      <c r="J33" t="s">
        <v>13</v>
      </c>
      <c r="K33" s="13" t="s">
        <v>8422</v>
      </c>
      <c r="L33" t="s">
        <v>12</v>
      </c>
      <c r="M33" t="s">
        <v>12</v>
      </c>
      <c r="N33" t="s">
        <v>13</v>
      </c>
      <c r="O33">
        <v>57</v>
      </c>
      <c r="AA33" t="s">
        <v>10</v>
      </c>
      <c r="AB33" t="str">
        <f>IF(H27="?",$Q$9,H27)</f>
        <v>tier - 3</v>
      </c>
      <c r="AC33" t="str">
        <f>IF(I27="?",$V$9,I27)</f>
        <v>tier - 3</v>
      </c>
      <c r="AD33" t="str">
        <f>IF(J27="?","Unknown",J27)</f>
        <v>R1012</v>
      </c>
      <c r="AE33">
        <v>1974</v>
      </c>
      <c r="AF33">
        <v>10</v>
      </c>
      <c r="AG33" t="str">
        <f t="shared" si="0"/>
        <v>10-Jul-1974</v>
      </c>
      <c r="AH33">
        <v>27220</v>
      </c>
      <c r="AI33">
        <f t="shared" si="1"/>
        <v>48</v>
      </c>
    </row>
    <row r="34" spans="1:35" x14ac:dyDescent="0.25">
      <c r="A34" t="s">
        <v>1344</v>
      </c>
      <c r="B34">
        <v>21</v>
      </c>
      <c r="C34" t="s">
        <v>15</v>
      </c>
      <c r="D34">
        <v>1973</v>
      </c>
      <c r="E34" s="11">
        <v>26989</v>
      </c>
      <c r="F34">
        <v>4</v>
      </c>
      <c r="G34">
        <v>10977.21</v>
      </c>
      <c r="H34" t="s">
        <v>12</v>
      </c>
      <c r="I34" t="s">
        <v>16</v>
      </c>
      <c r="J34" t="s">
        <v>13</v>
      </c>
      <c r="K34" s="13" t="s">
        <v>8423</v>
      </c>
      <c r="L34" t="s">
        <v>12</v>
      </c>
      <c r="M34" t="s">
        <v>16</v>
      </c>
      <c r="N34" t="s">
        <v>13</v>
      </c>
      <c r="O34">
        <v>49</v>
      </c>
      <c r="AA34" t="s">
        <v>18</v>
      </c>
      <c r="AB34" t="str">
        <f>IF(H28="?",$Q$9,H28)</f>
        <v>tier - 3</v>
      </c>
      <c r="AC34" t="str">
        <f>IF(I28="?",$V$9,I28)</f>
        <v>tier - 3</v>
      </c>
      <c r="AD34" t="str">
        <f>IF(J28="?","Unknown",J28)</f>
        <v>R1012</v>
      </c>
      <c r="AE34">
        <v>1996</v>
      </c>
      <c r="AF34">
        <v>21</v>
      </c>
      <c r="AG34" t="str">
        <f t="shared" si="0"/>
        <v>21-Jun-1996</v>
      </c>
      <c r="AH34">
        <v>35237</v>
      </c>
      <c r="AI34">
        <f t="shared" si="1"/>
        <v>26</v>
      </c>
    </row>
    <row r="35" spans="1:35" x14ac:dyDescent="0.25">
      <c r="A35" t="s">
        <v>1343</v>
      </c>
      <c r="B35">
        <v>9</v>
      </c>
      <c r="C35" t="s">
        <v>18</v>
      </c>
      <c r="D35">
        <v>1966</v>
      </c>
      <c r="E35" s="11">
        <v>24267</v>
      </c>
      <c r="F35">
        <v>0</v>
      </c>
      <c r="G35">
        <v>10976.25</v>
      </c>
      <c r="H35" t="s">
        <v>12</v>
      </c>
      <c r="I35" t="s">
        <v>11</v>
      </c>
      <c r="J35" t="s">
        <v>23</v>
      </c>
      <c r="K35" s="13" t="s">
        <v>8424</v>
      </c>
      <c r="L35" t="s">
        <v>12</v>
      </c>
      <c r="M35" t="s">
        <v>11</v>
      </c>
      <c r="N35" t="s">
        <v>23</v>
      </c>
      <c r="O35">
        <v>56</v>
      </c>
      <c r="AA35" t="s">
        <v>20</v>
      </c>
      <c r="AB35" t="str">
        <f>IF(H29="?",$Q$9,H29)</f>
        <v>tier - 3</v>
      </c>
      <c r="AC35" t="str">
        <f>IF(I29="?",$V$9,I29)</f>
        <v>tier - 2</v>
      </c>
      <c r="AD35" t="str">
        <f>IF(J29="?","Unknown",J29)</f>
        <v>R1012</v>
      </c>
      <c r="AE35">
        <v>1991</v>
      </c>
      <c r="AF35">
        <v>26</v>
      </c>
      <c r="AG35" t="str">
        <f t="shared" si="0"/>
        <v>26-Sep-1991</v>
      </c>
      <c r="AH35">
        <v>33507</v>
      </c>
      <c r="AI35">
        <f t="shared" si="1"/>
        <v>31</v>
      </c>
    </row>
    <row r="36" spans="1:35" x14ac:dyDescent="0.25">
      <c r="A36" t="s">
        <v>1342</v>
      </c>
      <c r="B36">
        <v>19</v>
      </c>
      <c r="C36" t="s">
        <v>10</v>
      </c>
      <c r="D36">
        <v>1965</v>
      </c>
      <c r="E36" s="11">
        <v>23942</v>
      </c>
      <c r="F36">
        <v>0</v>
      </c>
      <c r="G36">
        <v>10965.45</v>
      </c>
      <c r="H36" t="s">
        <v>12</v>
      </c>
      <c r="I36" t="s">
        <v>11</v>
      </c>
      <c r="J36" t="s">
        <v>42</v>
      </c>
      <c r="K36" s="13" t="s">
        <v>8425</v>
      </c>
      <c r="L36" t="s">
        <v>12</v>
      </c>
      <c r="M36" t="s">
        <v>11</v>
      </c>
      <c r="N36" t="s">
        <v>42</v>
      </c>
      <c r="O36">
        <v>57</v>
      </c>
      <c r="AA36" t="s">
        <v>35</v>
      </c>
      <c r="AB36" t="str">
        <f>IF(H30="?",$Q$9,H30)</f>
        <v>tier - 3</v>
      </c>
      <c r="AC36" t="str">
        <f>IF(I30="?",$V$9,I30)</f>
        <v>tier - 1</v>
      </c>
      <c r="AD36" t="str">
        <f>IF(J30="?","Unknown",J30)</f>
        <v>R1012</v>
      </c>
      <c r="AE36">
        <v>1974</v>
      </c>
      <c r="AF36">
        <v>15</v>
      </c>
      <c r="AG36" t="str">
        <f t="shared" si="0"/>
        <v>15-Aug-1974</v>
      </c>
      <c r="AH36">
        <v>27256</v>
      </c>
      <c r="AI36">
        <f t="shared" si="1"/>
        <v>48</v>
      </c>
    </row>
    <row r="37" spans="1:35" x14ac:dyDescent="0.25">
      <c r="A37" t="s">
        <v>2270</v>
      </c>
      <c r="B37">
        <v>18</v>
      </c>
      <c r="C37" t="s">
        <v>37</v>
      </c>
      <c r="D37">
        <v>1979</v>
      </c>
      <c r="E37" s="11">
        <v>29146</v>
      </c>
      <c r="F37">
        <v>2</v>
      </c>
      <c r="G37">
        <v>40204.83</v>
      </c>
      <c r="H37" t="s">
        <v>16</v>
      </c>
      <c r="I37" t="s">
        <v>12</v>
      </c>
      <c r="J37" t="s">
        <v>23</v>
      </c>
      <c r="K37" s="13" t="s">
        <v>8426</v>
      </c>
      <c r="L37" t="s">
        <v>16</v>
      </c>
      <c r="M37" t="s">
        <v>12</v>
      </c>
      <c r="N37" t="s">
        <v>23</v>
      </c>
      <c r="O37">
        <v>43</v>
      </c>
      <c r="AA37" t="s">
        <v>35</v>
      </c>
      <c r="AB37" t="str">
        <f>IF(H31="?",$Q$9,H31)</f>
        <v>tier - 3</v>
      </c>
      <c r="AC37" t="str">
        <f>IF(I31="?",$V$9,I31)</f>
        <v>tier - 1</v>
      </c>
      <c r="AD37" t="str">
        <f>IF(J31="?","Unknown",J31)</f>
        <v>R1013</v>
      </c>
      <c r="AE37">
        <v>1968</v>
      </c>
      <c r="AF37">
        <v>24</v>
      </c>
      <c r="AG37" t="str">
        <f t="shared" si="0"/>
        <v>24-Aug-1968</v>
      </c>
      <c r="AH37">
        <v>25074</v>
      </c>
      <c r="AI37">
        <f t="shared" si="1"/>
        <v>54</v>
      </c>
    </row>
    <row r="38" spans="1:35" x14ac:dyDescent="0.25">
      <c r="A38" t="s">
        <v>1341</v>
      </c>
      <c r="B38">
        <v>14</v>
      </c>
      <c r="C38" t="s">
        <v>18</v>
      </c>
      <c r="D38">
        <v>1969</v>
      </c>
      <c r="E38" s="11">
        <v>25368</v>
      </c>
      <c r="F38">
        <v>1</v>
      </c>
      <c r="G38">
        <v>10959.69</v>
      </c>
      <c r="H38" t="s">
        <v>12</v>
      </c>
      <c r="I38" t="s">
        <v>12</v>
      </c>
      <c r="J38" t="s">
        <v>23</v>
      </c>
      <c r="K38" s="13" t="s">
        <v>8427</v>
      </c>
      <c r="L38" t="s">
        <v>12</v>
      </c>
      <c r="M38" t="s">
        <v>12</v>
      </c>
      <c r="N38" t="s">
        <v>23</v>
      </c>
      <c r="O38">
        <v>53</v>
      </c>
      <c r="AA38" t="s">
        <v>30</v>
      </c>
      <c r="AB38" t="str">
        <f>IF(H32="?",$Q$9,H32)</f>
        <v>tier - 3</v>
      </c>
      <c r="AC38" t="str">
        <f>IF(I32="?",$V$9,I32)</f>
        <v>tier - 3</v>
      </c>
      <c r="AD38" t="str">
        <f>IF(J32="?","Unknown",J32)</f>
        <v>R1012</v>
      </c>
      <c r="AE38">
        <v>2000</v>
      </c>
      <c r="AF38">
        <v>17</v>
      </c>
      <c r="AG38" t="str">
        <f t="shared" si="0"/>
        <v>17-Dec-2000</v>
      </c>
      <c r="AH38">
        <v>36877</v>
      </c>
      <c r="AI38">
        <f t="shared" si="1"/>
        <v>22</v>
      </c>
    </row>
    <row r="39" spans="1:35" x14ac:dyDescent="0.25">
      <c r="A39" t="s">
        <v>1340</v>
      </c>
      <c r="B39">
        <v>4</v>
      </c>
      <c r="C39" t="s">
        <v>15</v>
      </c>
      <c r="D39">
        <v>1965</v>
      </c>
      <c r="E39" s="11">
        <v>24050</v>
      </c>
      <c r="F39">
        <v>0</v>
      </c>
      <c r="G39">
        <v>10959.33</v>
      </c>
      <c r="H39" t="s">
        <v>12</v>
      </c>
      <c r="I39" t="s">
        <v>12</v>
      </c>
      <c r="J39" t="s">
        <v>42</v>
      </c>
      <c r="K39" s="13" t="s">
        <v>8428</v>
      </c>
      <c r="L39" t="s">
        <v>12</v>
      </c>
      <c r="M39" t="s">
        <v>12</v>
      </c>
      <c r="N39" t="s">
        <v>42</v>
      </c>
      <c r="O39">
        <v>57</v>
      </c>
      <c r="AA39" t="s">
        <v>35</v>
      </c>
      <c r="AB39" t="str">
        <f>IF(H33="?",$Q$9,H33)</f>
        <v>tier - 3</v>
      </c>
      <c r="AC39" t="str">
        <f>IF(I33="?",$V$9,I33)</f>
        <v>tier - 3</v>
      </c>
      <c r="AD39" t="str">
        <f>IF(J33="?","Unknown",J33)</f>
        <v>R1013</v>
      </c>
      <c r="AE39">
        <v>1965</v>
      </c>
      <c r="AF39">
        <v>18</v>
      </c>
      <c r="AG39" t="str">
        <f t="shared" si="0"/>
        <v>18-Aug-1965</v>
      </c>
      <c r="AH39">
        <v>23972</v>
      </c>
      <c r="AI39">
        <f t="shared" si="1"/>
        <v>57</v>
      </c>
    </row>
    <row r="40" spans="1:35" x14ac:dyDescent="0.25">
      <c r="A40" t="s">
        <v>1339</v>
      </c>
      <c r="B40">
        <v>10</v>
      </c>
      <c r="C40" t="s">
        <v>35</v>
      </c>
      <c r="D40">
        <v>1969</v>
      </c>
      <c r="E40" s="11">
        <v>25425</v>
      </c>
      <c r="F40">
        <v>1</v>
      </c>
      <c r="G40">
        <v>10942.13</v>
      </c>
      <c r="H40" t="s">
        <v>12</v>
      </c>
      <c r="I40" t="s">
        <v>12</v>
      </c>
      <c r="J40" t="s">
        <v>23</v>
      </c>
      <c r="K40" s="13" t="s">
        <v>8429</v>
      </c>
      <c r="L40" t="s">
        <v>12</v>
      </c>
      <c r="M40" t="s">
        <v>12</v>
      </c>
      <c r="N40" t="s">
        <v>23</v>
      </c>
      <c r="O40">
        <v>53</v>
      </c>
      <c r="AA40" t="s">
        <v>15</v>
      </c>
      <c r="AB40" t="str">
        <f>IF(H34="?",$Q$9,H34)</f>
        <v>tier - 3</v>
      </c>
      <c r="AC40" t="str">
        <f>IF(I34="?",$V$9,I34)</f>
        <v>tier - 1</v>
      </c>
      <c r="AD40" t="str">
        <f>IF(J34="?","Unknown",J34)</f>
        <v>R1013</v>
      </c>
      <c r="AE40">
        <v>1973</v>
      </c>
      <c r="AF40">
        <v>21</v>
      </c>
      <c r="AG40" t="str">
        <f t="shared" si="0"/>
        <v>21-Nov-1973</v>
      </c>
      <c r="AH40">
        <v>26989</v>
      </c>
      <c r="AI40">
        <f t="shared" si="1"/>
        <v>49</v>
      </c>
    </row>
    <row r="41" spans="1:35" x14ac:dyDescent="0.25">
      <c r="A41" t="s">
        <v>1338</v>
      </c>
      <c r="B41">
        <v>12</v>
      </c>
      <c r="C41" t="s">
        <v>15</v>
      </c>
      <c r="D41">
        <v>1968</v>
      </c>
      <c r="E41" s="11">
        <v>25154</v>
      </c>
      <c r="F41">
        <v>1</v>
      </c>
      <c r="G41">
        <v>10928.85</v>
      </c>
      <c r="H41" t="s">
        <v>12</v>
      </c>
      <c r="I41" t="s">
        <v>12</v>
      </c>
      <c r="J41" t="s">
        <v>13</v>
      </c>
      <c r="K41" s="13" t="s">
        <v>8430</v>
      </c>
      <c r="L41" t="s">
        <v>12</v>
      </c>
      <c r="M41" t="s">
        <v>12</v>
      </c>
      <c r="N41" t="s">
        <v>13</v>
      </c>
      <c r="O41">
        <v>54</v>
      </c>
      <c r="AA41" t="s">
        <v>18</v>
      </c>
      <c r="AB41" t="str">
        <f>IF(H35="?",$Q$9,H35)</f>
        <v>tier - 3</v>
      </c>
      <c r="AC41" t="str">
        <f>IF(I35="?",$V$9,I35)</f>
        <v>tier - 2</v>
      </c>
      <c r="AD41" t="str">
        <f>IF(J35="?","Unknown",J35)</f>
        <v>R1012</v>
      </c>
      <c r="AE41">
        <v>1966</v>
      </c>
      <c r="AF41">
        <v>9</v>
      </c>
      <c r="AG41" t="str">
        <f t="shared" si="0"/>
        <v>9-Jun-1966</v>
      </c>
      <c r="AH41">
        <v>24267</v>
      </c>
      <c r="AI41">
        <f t="shared" si="1"/>
        <v>56</v>
      </c>
    </row>
    <row r="42" spans="1:35" x14ac:dyDescent="0.25">
      <c r="A42" t="s">
        <v>1337</v>
      </c>
      <c r="B42">
        <v>13</v>
      </c>
      <c r="C42" t="s">
        <v>37</v>
      </c>
      <c r="D42">
        <v>1968</v>
      </c>
      <c r="E42" s="11">
        <v>25124</v>
      </c>
      <c r="F42">
        <v>0</v>
      </c>
      <c r="G42">
        <v>10923.93</v>
      </c>
      <c r="H42" t="s">
        <v>12</v>
      </c>
      <c r="I42" t="s">
        <v>16</v>
      </c>
      <c r="J42" t="s">
        <v>247</v>
      </c>
      <c r="K42" s="13" t="s">
        <v>8431</v>
      </c>
      <c r="L42" t="s">
        <v>12</v>
      </c>
      <c r="M42" t="s">
        <v>16</v>
      </c>
      <c r="N42" t="s">
        <v>247</v>
      </c>
      <c r="O42">
        <v>54</v>
      </c>
      <c r="AA42" t="s">
        <v>10</v>
      </c>
      <c r="AB42" t="str">
        <f>IF(H36="?",$Q$9,H36)</f>
        <v>tier - 3</v>
      </c>
      <c r="AC42" t="str">
        <f>IF(I36="?",$V$9,I36)</f>
        <v>tier - 2</v>
      </c>
      <c r="AD42" t="str">
        <f>IF(J36="?","Unknown",J36)</f>
        <v>R1011</v>
      </c>
      <c r="AE42">
        <v>1965</v>
      </c>
      <c r="AF42">
        <v>19</v>
      </c>
      <c r="AG42" t="str">
        <f t="shared" si="0"/>
        <v>19-Jul-1965</v>
      </c>
      <c r="AH42">
        <v>23942</v>
      </c>
      <c r="AI42">
        <f t="shared" si="1"/>
        <v>57</v>
      </c>
    </row>
    <row r="43" spans="1:35" x14ac:dyDescent="0.25">
      <c r="A43" t="s">
        <v>1336</v>
      </c>
      <c r="B43">
        <v>6</v>
      </c>
      <c r="C43" t="s">
        <v>15</v>
      </c>
      <c r="D43">
        <v>1994</v>
      </c>
      <c r="E43" s="11">
        <v>34644</v>
      </c>
      <c r="F43">
        <v>0</v>
      </c>
      <c r="G43">
        <v>10886.66</v>
      </c>
      <c r="H43" t="s">
        <v>12</v>
      </c>
      <c r="I43" t="s">
        <v>12</v>
      </c>
      <c r="J43" t="s">
        <v>23</v>
      </c>
      <c r="K43" s="13" t="s">
        <v>8432</v>
      </c>
      <c r="L43" t="s">
        <v>12</v>
      </c>
      <c r="M43" t="s">
        <v>12</v>
      </c>
      <c r="N43" t="s">
        <v>23</v>
      </c>
      <c r="O43">
        <v>28</v>
      </c>
      <c r="AA43" t="s">
        <v>37</v>
      </c>
      <c r="AB43" t="str">
        <f>IF(H37="?",$Q$9,H37)</f>
        <v>tier - 1</v>
      </c>
      <c r="AC43" t="str">
        <f>IF(I37="?",$V$9,I37)</f>
        <v>tier - 3</v>
      </c>
      <c r="AD43" t="str">
        <f>IF(J37="?","Unknown",J37)</f>
        <v>R1012</v>
      </c>
      <c r="AE43">
        <v>1979</v>
      </c>
      <c r="AF43">
        <v>18</v>
      </c>
      <c r="AG43" t="str">
        <f t="shared" si="0"/>
        <v>18-Oct-1979</v>
      </c>
      <c r="AH43">
        <v>29146</v>
      </c>
      <c r="AI43">
        <f t="shared" si="1"/>
        <v>43</v>
      </c>
    </row>
    <row r="44" spans="1:35" x14ac:dyDescent="0.25">
      <c r="A44" t="s">
        <v>1335</v>
      </c>
      <c r="B44">
        <v>20</v>
      </c>
      <c r="C44" t="s">
        <v>37</v>
      </c>
      <c r="D44">
        <v>1971</v>
      </c>
      <c r="E44" s="11">
        <v>26226</v>
      </c>
      <c r="F44">
        <v>2</v>
      </c>
      <c r="G44">
        <v>10848.13</v>
      </c>
      <c r="H44" t="s">
        <v>12</v>
      </c>
      <c r="I44" t="s">
        <v>12</v>
      </c>
      <c r="J44" t="s">
        <v>23</v>
      </c>
      <c r="K44" s="13" t="s">
        <v>8433</v>
      </c>
      <c r="L44" t="s">
        <v>12</v>
      </c>
      <c r="M44" t="s">
        <v>12</v>
      </c>
      <c r="N44" t="s">
        <v>23</v>
      </c>
      <c r="O44">
        <v>51</v>
      </c>
      <c r="AA44" t="s">
        <v>18</v>
      </c>
      <c r="AB44" t="str">
        <f>IF(H38="?",$Q$9,H38)</f>
        <v>tier - 3</v>
      </c>
      <c r="AC44" t="str">
        <f>IF(I38="?",$V$9,I38)</f>
        <v>tier - 3</v>
      </c>
      <c r="AD44" t="str">
        <f>IF(J38="?","Unknown",J38)</f>
        <v>R1012</v>
      </c>
      <c r="AE44">
        <v>1969</v>
      </c>
      <c r="AF44">
        <v>14</v>
      </c>
      <c r="AG44" t="str">
        <f t="shared" si="0"/>
        <v>14-Jun-1969</v>
      </c>
      <c r="AH44">
        <v>25368</v>
      </c>
      <c r="AI44">
        <f t="shared" si="1"/>
        <v>53</v>
      </c>
    </row>
    <row r="45" spans="1:35" x14ac:dyDescent="0.25">
      <c r="A45" t="s">
        <v>1334</v>
      </c>
      <c r="B45">
        <v>28</v>
      </c>
      <c r="C45" t="s">
        <v>20</v>
      </c>
      <c r="D45">
        <v>1968</v>
      </c>
      <c r="E45" s="11">
        <v>25109</v>
      </c>
      <c r="F45">
        <v>1</v>
      </c>
      <c r="G45">
        <v>10825.25</v>
      </c>
      <c r="H45" t="s">
        <v>12</v>
      </c>
      <c r="I45" t="s">
        <v>12</v>
      </c>
      <c r="J45" t="s">
        <v>23</v>
      </c>
      <c r="K45" s="13" t="s">
        <v>8434</v>
      </c>
      <c r="L45" t="s">
        <v>12</v>
      </c>
      <c r="M45" t="s">
        <v>12</v>
      </c>
      <c r="N45" t="s">
        <v>23</v>
      </c>
      <c r="O45">
        <v>54</v>
      </c>
      <c r="AA45" t="s">
        <v>15</v>
      </c>
      <c r="AB45" t="str">
        <f>IF(H39="?",$Q$9,H39)</f>
        <v>tier - 3</v>
      </c>
      <c r="AC45" t="str">
        <f>IF(I39="?",$V$9,I39)</f>
        <v>tier - 3</v>
      </c>
      <c r="AD45" t="str">
        <f>IF(J39="?","Unknown",J39)</f>
        <v>R1011</v>
      </c>
      <c r="AE45">
        <v>1965</v>
      </c>
      <c r="AF45">
        <v>4</v>
      </c>
      <c r="AG45" t="str">
        <f t="shared" si="0"/>
        <v>4-Nov-1965</v>
      </c>
      <c r="AH45">
        <v>24050</v>
      </c>
      <c r="AI45">
        <f t="shared" si="1"/>
        <v>57</v>
      </c>
    </row>
    <row r="46" spans="1:35" x14ac:dyDescent="0.25">
      <c r="A46" t="s">
        <v>1333</v>
      </c>
      <c r="B46">
        <v>2</v>
      </c>
      <c r="C46" t="s">
        <v>37</v>
      </c>
      <c r="D46">
        <v>1967</v>
      </c>
      <c r="E46" s="11">
        <v>24747</v>
      </c>
      <c r="F46">
        <v>1</v>
      </c>
      <c r="G46">
        <v>10807.49</v>
      </c>
      <c r="H46" t="s">
        <v>12</v>
      </c>
      <c r="I46" t="s">
        <v>11</v>
      </c>
      <c r="J46" t="s">
        <v>13</v>
      </c>
      <c r="K46" s="13" t="s">
        <v>8435</v>
      </c>
      <c r="L46" t="s">
        <v>12</v>
      </c>
      <c r="M46" t="s">
        <v>11</v>
      </c>
      <c r="N46" t="s">
        <v>13</v>
      </c>
      <c r="O46">
        <v>55</v>
      </c>
      <c r="AA46" t="s">
        <v>35</v>
      </c>
      <c r="AB46" t="str">
        <f>IF(H40="?",$Q$9,H40)</f>
        <v>tier - 3</v>
      </c>
      <c r="AC46" t="str">
        <f>IF(I40="?",$V$9,I40)</f>
        <v>tier - 3</v>
      </c>
      <c r="AD46" t="str">
        <f>IF(J40="?","Unknown",J40)</f>
        <v>R1012</v>
      </c>
      <c r="AE46">
        <v>1969</v>
      </c>
      <c r="AF46">
        <v>10</v>
      </c>
      <c r="AG46" t="str">
        <f t="shared" si="0"/>
        <v>10-Aug-1969</v>
      </c>
      <c r="AH46">
        <v>25425</v>
      </c>
      <c r="AI46">
        <f t="shared" si="1"/>
        <v>53</v>
      </c>
    </row>
    <row r="47" spans="1:35" x14ac:dyDescent="0.25">
      <c r="A47" t="s">
        <v>1332</v>
      </c>
      <c r="B47">
        <v>18</v>
      </c>
      <c r="C47" t="s">
        <v>18</v>
      </c>
      <c r="D47">
        <v>1970</v>
      </c>
      <c r="E47" s="11">
        <v>25737</v>
      </c>
      <c r="F47">
        <v>2</v>
      </c>
      <c r="G47">
        <v>10806.84</v>
      </c>
      <c r="H47" t="s">
        <v>12</v>
      </c>
      <c r="I47" t="s">
        <v>11</v>
      </c>
      <c r="J47" t="s">
        <v>42</v>
      </c>
      <c r="K47" s="13" t="s">
        <v>8436</v>
      </c>
      <c r="L47" t="s">
        <v>12</v>
      </c>
      <c r="M47" t="s">
        <v>11</v>
      </c>
      <c r="N47" t="s">
        <v>42</v>
      </c>
      <c r="O47">
        <v>52</v>
      </c>
      <c r="AA47" t="s">
        <v>15</v>
      </c>
      <c r="AB47" t="str">
        <f>IF(H41="?",$Q$9,H41)</f>
        <v>tier - 3</v>
      </c>
      <c r="AC47" t="str">
        <f>IF(I41="?",$V$9,I41)</f>
        <v>tier - 3</v>
      </c>
      <c r="AD47" t="str">
        <f>IF(J41="?","Unknown",J41)</f>
        <v>R1013</v>
      </c>
      <c r="AE47">
        <v>1968</v>
      </c>
      <c r="AF47">
        <v>12</v>
      </c>
      <c r="AG47" t="str">
        <f t="shared" si="0"/>
        <v>12-Nov-1968</v>
      </c>
      <c r="AH47">
        <v>25154</v>
      </c>
      <c r="AI47">
        <f t="shared" si="1"/>
        <v>54</v>
      </c>
    </row>
    <row r="48" spans="1:35" x14ac:dyDescent="0.25">
      <c r="A48" t="s">
        <v>2269</v>
      </c>
      <c r="B48">
        <v>21</v>
      </c>
      <c r="C48" t="s">
        <v>18</v>
      </c>
      <c r="D48">
        <v>1985</v>
      </c>
      <c r="E48" s="11">
        <v>31219</v>
      </c>
      <c r="F48">
        <v>4</v>
      </c>
      <c r="G48">
        <v>40182.25</v>
      </c>
      <c r="H48" t="s">
        <v>16</v>
      </c>
      <c r="I48" t="s">
        <v>11</v>
      </c>
      <c r="J48" t="s">
        <v>42</v>
      </c>
      <c r="K48" s="13" t="s">
        <v>8437</v>
      </c>
      <c r="L48" t="s">
        <v>16</v>
      </c>
      <c r="M48" t="s">
        <v>11</v>
      </c>
      <c r="N48" t="s">
        <v>42</v>
      </c>
      <c r="O48">
        <v>37</v>
      </c>
      <c r="AA48" t="s">
        <v>37</v>
      </c>
      <c r="AB48" t="str">
        <f>IF(H42="?",$Q$9,H42)</f>
        <v>tier - 3</v>
      </c>
      <c r="AC48" t="str">
        <f>IF(I42="?",$V$9,I42)</f>
        <v>tier - 1</v>
      </c>
      <c r="AD48" t="str">
        <f>IF(J42="?","Unknown",J42)</f>
        <v>R1024</v>
      </c>
      <c r="AE48">
        <v>1968</v>
      </c>
      <c r="AF48">
        <v>13</v>
      </c>
      <c r="AG48" t="str">
        <f t="shared" si="0"/>
        <v>13-Oct-1968</v>
      </c>
      <c r="AH48">
        <v>25124</v>
      </c>
      <c r="AI48">
        <f t="shared" si="1"/>
        <v>54</v>
      </c>
    </row>
    <row r="49" spans="1:35" x14ac:dyDescent="0.25">
      <c r="A49" t="s">
        <v>1331</v>
      </c>
      <c r="B49">
        <v>28</v>
      </c>
      <c r="C49" t="s">
        <v>10</v>
      </c>
      <c r="D49">
        <v>1970</v>
      </c>
      <c r="E49" s="11">
        <v>25777</v>
      </c>
      <c r="F49">
        <v>1</v>
      </c>
      <c r="G49">
        <v>10797.34</v>
      </c>
      <c r="H49" t="s">
        <v>12</v>
      </c>
      <c r="I49" t="s">
        <v>11</v>
      </c>
      <c r="J49" t="s">
        <v>249</v>
      </c>
      <c r="K49" s="13" t="s">
        <v>8438</v>
      </c>
      <c r="L49" t="s">
        <v>12</v>
      </c>
      <c r="M49" t="s">
        <v>11</v>
      </c>
      <c r="N49" t="s">
        <v>249</v>
      </c>
      <c r="O49">
        <v>52</v>
      </c>
      <c r="AA49" t="s">
        <v>15</v>
      </c>
      <c r="AB49" t="str">
        <f>IF(H43="?",$Q$9,H43)</f>
        <v>tier - 3</v>
      </c>
      <c r="AC49" t="str">
        <f>IF(I43="?",$V$9,I43)</f>
        <v>tier - 3</v>
      </c>
      <c r="AD49" t="str">
        <f>IF(J43="?","Unknown",J43)</f>
        <v>R1012</v>
      </c>
      <c r="AE49">
        <v>1994</v>
      </c>
      <c r="AF49">
        <v>6</v>
      </c>
      <c r="AG49" t="str">
        <f t="shared" si="0"/>
        <v>6-Nov-1994</v>
      </c>
      <c r="AH49">
        <v>34644</v>
      </c>
      <c r="AI49">
        <f t="shared" si="1"/>
        <v>28</v>
      </c>
    </row>
    <row r="50" spans="1:35" x14ac:dyDescent="0.25">
      <c r="A50" t="s">
        <v>1330</v>
      </c>
      <c r="B50">
        <v>23</v>
      </c>
      <c r="C50" t="s">
        <v>10</v>
      </c>
      <c r="D50">
        <v>1967</v>
      </c>
      <c r="E50" s="11">
        <v>24676</v>
      </c>
      <c r="F50">
        <v>0</v>
      </c>
      <c r="G50">
        <v>10796.35</v>
      </c>
      <c r="H50" t="s">
        <v>12</v>
      </c>
      <c r="I50" t="s">
        <v>16</v>
      </c>
      <c r="J50" t="s">
        <v>166</v>
      </c>
      <c r="K50" s="13" t="s">
        <v>8439</v>
      </c>
      <c r="L50" t="s">
        <v>12</v>
      </c>
      <c r="M50" t="s">
        <v>16</v>
      </c>
      <c r="N50" t="s">
        <v>166</v>
      </c>
      <c r="O50">
        <v>55</v>
      </c>
      <c r="AA50" t="s">
        <v>37</v>
      </c>
      <c r="AB50" t="str">
        <f>IF(H44="?",$Q$9,H44)</f>
        <v>tier - 3</v>
      </c>
      <c r="AC50" t="str">
        <f>IF(I44="?",$V$9,I44)</f>
        <v>tier - 3</v>
      </c>
      <c r="AD50" t="str">
        <f>IF(J44="?","Unknown",J44)</f>
        <v>R1012</v>
      </c>
      <c r="AE50">
        <v>1971</v>
      </c>
      <c r="AF50">
        <v>20</v>
      </c>
      <c r="AG50" t="str">
        <f t="shared" si="0"/>
        <v>20-Oct-1971</v>
      </c>
      <c r="AH50">
        <v>26226</v>
      </c>
      <c r="AI50">
        <f t="shared" si="1"/>
        <v>51</v>
      </c>
    </row>
    <row r="51" spans="1:35" x14ac:dyDescent="0.25">
      <c r="A51" t="s">
        <v>1329</v>
      </c>
      <c r="B51">
        <v>24</v>
      </c>
      <c r="C51" t="s">
        <v>15</v>
      </c>
      <c r="D51">
        <v>1999</v>
      </c>
      <c r="E51" s="11">
        <v>36488</v>
      </c>
      <c r="F51">
        <v>0</v>
      </c>
      <c r="G51">
        <v>10795.94</v>
      </c>
      <c r="H51" t="s">
        <v>12</v>
      </c>
      <c r="I51" t="s">
        <v>16</v>
      </c>
      <c r="J51" t="s">
        <v>42</v>
      </c>
      <c r="K51" s="13" t="s">
        <v>8440</v>
      </c>
      <c r="L51" t="s">
        <v>12</v>
      </c>
      <c r="M51" t="s">
        <v>16</v>
      </c>
      <c r="N51" t="s">
        <v>42</v>
      </c>
      <c r="O51">
        <v>23</v>
      </c>
      <c r="AA51" t="s">
        <v>20</v>
      </c>
      <c r="AB51" t="str">
        <f>IF(H45="?",$Q$9,H45)</f>
        <v>tier - 3</v>
      </c>
      <c r="AC51" t="str">
        <f>IF(I45="?",$V$9,I45)</f>
        <v>tier - 3</v>
      </c>
      <c r="AD51" t="str">
        <f>IF(J45="?","Unknown",J45)</f>
        <v>R1012</v>
      </c>
      <c r="AE51">
        <v>1968</v>
      </c>
      <c r="AF51">
        <v>28</v>
      </c>
      <c r="AG51" t="str">
        <f t="shared" si="0"/>
        <v>28-Sep-1968</v>
      </c>
      <c r="AH51">
        <v>25109</v>
      </c>
      <c r="AI51">
        <f t="shared" si="1"/>
        <v>54</v>
      </c>
    </row>
    <row r="52" spans="1:35" x14ac:dyDescent="0.25">
      <c r="A52" t="s">
        <v>1328</v>
      </c>
      <c r="B52">
        <v>11</v>
      </c>
      <c r="C52" t="s">
        <v>18</v>
      </c>
      <c r="D52">
        <v>1967</v>
      </c>
      <c r="E52" s="11">
        <v>24634</v>
      </c>
      <c r="F52">
        <v>1</v>
      </c>
      <c r="G52">
        <v>10791.96</v>
      </c>
      <c r="H52" t="s">
        <v>12</v>
      </c>
      <c r="I52" t="s">
        <v>11</v>
      </c>
      <c r="J52" t="s">
        <v>42</v>
      </c>
      <c r="K52" s="13" t="s">
        <v>8441</v>
      </c>
      <c r="L52" t="s">
        <v>12</v>
      </c>
      <c r="M52" t="s">
        <v>11</v>
      </c>
      <c r="N52" t="s">
        <v>42</v>
      </c>
      <c r="O52">
        <v>55</v>
      </c>
      <c r="AA52" t="s">
        <v>37</v>
      </c>
      <c r="AB52" t="str">
        <f>IF(H46="?",$Q$9,H46)</f>
        <v>tier - 3</v>
      </c>
      <c r="AC52" t="str">
        <f>IF(I46="?",$V$9,I46)</f>
        <v>tier - 2</v>
      </c>
      <c r="AD52" t="str">
        <f>IF(J46="?","Unknown",J46)</f>
        <v>R1013</v>
      </c>
      <c r="AE52">
        <v>1967</v>
      </c>
      <c r="AF52">
        <v>2</v>
      </c>
      <c r="AG52" t="str">
        <f t="shared" si="0"/>
        <v>2-Oct-1967</v>
      </c>
      <c r="AH52">
        <v>24747</v>
      </c>
      <c r="AI52">
        <f t="shared" si="1"/>
        <v>55</v>
      </c>
    </row>
    <row r="53" spans="1:35" x14ac:dyDescent="0.25">
      <c r="A53" t="s">
        <v>1327</v>
      </c>
      <c r="B53">
        <v>25</v>
      </c>
      <c r="C53" t="s">
        <v>15</v>
      </c>
      <c r="D53">
        <v>1989</v>
      </c>
      <c r="E53" s="11">
        <v>32837</v>
      </c>
      <c r="F53">
        <v>3</v>
      </c>
      <c r="G53">
        <v>10769.75</v>
      </c>
      <c r="H53" t="s">
        <v>12</v>
      </c>
      <c r="I53" t="s">
        <v>11</v>
      </c>
      <c r="J53" t="s">
        <v>632</v>
      </c>
      <c r="K53" s="13" t="s">
        <v>8442</v>
      </c>
      <c r="L53" t="s">
        <v>12</v>
      </c>
      <c r="M53" t="s">
        <v>11</v>
      </c>
      <c r="N53" t="s">
        <v>632</v>
      </c>
      <c r="O53">
        <v>33</v>
      </c>
      <c r="AA53" t="s">
        <v>18</v>
      </c>
      <c r="AB53" t="str">
        <f>IF(H47="?",$Q$9,H47)</f>
        <v>tier - 3</v>
      </c>
      <c r="AC53" t="str">
        <f>IF(I47="?",$V$9,I47)</f>
        <v>tier - 2</v>
      </c>
      <c r="AD53" t="str">
        <f>IF(J47="?","Unknown",J47)</f>
        <v>R1011</v>
      </c>
      <c r="AE53">
        <v>1970</v>
      </c>
      <c r="AF53">
        <v>18</v>
      </c>
      <c r="AG53" t="str">
        <f t="shared" si="0"/>
        <v>18-Jun-1970</v>
      </c>
      <c r="AH53">
        <v>25737</v>
      </c>
      <c r="AI53">
        <f t="shared" si="1"/>
        <v>52</v>
      </c>
    </row>
    <row r="54" spans="1:35" x14ac:dyDescent="0.25">
      <c r="A54" t="s">
        <v>1326</v>
      </c>
      <c r="B54">
        <v>29</v>
      </c>
      <c r="C54" t="s">
        <v>35</v>
      </c>
      <c r="D54">
        <v>1986</v>
      </c>
      <c r="E54" s="11">
        <v>31653</v>
      </c>
      <c r="F54">
        <v>3</v>
      </c>
      <c r="G54">
        <v>10749.02</v>
      </c>
      <c r="H54" t="s">
        <v>12</v>
      </c>
      <c r="I54" t="s">
        <v>16</v>
      </c>
      <c r="J54" t="s">
        <v>535</v>
      </c>
      <c r="K54" s="13" t="s">
        <v>8443</v>
      </c>
      <c r="L54" t="s">
        <v>12</v>
      </c>
      <c r="M54" t="s">
        <v>16</v>
      </c>
      <c r="N54" t="s">
        <v>535</v>
      </c>
      <c r="O54">
        <v>36</v>
      </c>
      <c r="AA54" t="s">
        <v>18</v>
      </c>
      <c r="AB54" t="str">
        <f>IF(H48="?",$Q$9,H48)</f>
        <v>tier - 1</v>
      </c>
      <c r="AC54" t="str">
        <f>IF(I48="?",$V$9,I48)</f>
        <v>tier - 2</v>
      </c>
      <c r="AD54" t="str">
        <f>IF(J48="?","Unknown",J48)</f>
        <v>R1011</v>
      </c>
      <c r="AE54">
        <v>1985</v>
      </c>
      <c r="AF54">
        <v>21</v>
      </c>
      <c r="AG54" t="str">
        <f t="shared" si="0"/>
        <v>21-Jun-1985</v>
      </c>
      <c r="AH54">
        <v>31219</v>
      </c>
      <c r="AI54">
        <f t="shared" si="1"/>
        <v>37</v>
      </c>
    </row>
    <row r="55" spans="1:35" x14ac:dyDescent="0.25">
      <c r="A55" t="s">
        <v>1325</v>
      </c>
      <c r="B55">
        <v>9</v>
      </c>
      <c r="C55" t="s">
        <v>18</v>
      </c>
      <c r="D55">
        <v>1974</v>
      </c>
      <c r="E55" s="11">
        <v>27189</v>
      </c>
      <c r="F55">
        <v>4</v>
      </c>
      <c r="G55">
        <v>10736.87</v>
      </c>
      <c r="H55" t="s">
        <v>12</v>
      </c>
      <c r="I55" t="s">
        <v>16</v>
      </c>
      <c r="J55" t="s">
        <v>168</v>
      </c>
      <c r="K55" s="13" t="s">
        <v>8444</v>
      </c>
      <c r="L55" t="s">
        <v>12</v>
      </c>
      <c r="M55" t="s">
        <v>16</v>
      </c>
      <c r="N55" t="s">
        <v>168</v>
      </c>
      <c r="O55">
        <v>48</v>
      </c>
      <c r="AA55" t="s">
        <v>10</v>
      </c>
      <c r="AB55" t="str">
        <f>IF(H49="?",$Q$9,H49)</f>
        <v>tier - 3</v>
      </c>
      <c r="AC55" t="str">
        <f>IF(I49="?",$V$9,I49)</f>
        <v>tier - 2</v>
      </c>
      <c r="AD55" t="str">
        <f>IF(J49="?","Unknown",J49)</f>
        <v>R1023</v>
      </c>
      <c r="AE55">
        <v>1970</v>
      </c>
      <c r="AF55">
        <v>28</v>
      </c>
      <c r="AG55" t="str">
        <f t="shared" si="0"/>
        <v>28-Jul-1970</v>
      </c>
      <c r="AH55">
        <v>25777</v>
      </c>
      <c r="AI55">
        <f t="shared" si="1"/>
        <v>52</v>
      </c>
    </row>
    <row r="56" spans="1:35" x14ac:dyDescent="0.25">
      <c r="A56" t="s">
        <v>1324</v>
      </c>
      <c r="B56">
        <v>25</v>
      </c>
      <c r="C56" t="s">
        <v>35</v>
      </c>
      <c r="D56">
        <v>1992</v>
      </c>
      <c r="E56" s="11">
        <v>33841</v>
      </c>
      <c r="F56">
        <v>0</v>
      </c>
      <c r="G56">
        <v>10719.57</v>
      </c>
      <c r="H56" t="s">
        <v>12</v>
      </c>
      <c r="I56" t="s">
        <v>16</v>
      </c>
      <c r="J56" t="s">
        <v>23</v>
      </c>
      <c r="K56" s="13" t="s">
        <v>8445</v>
      </c>
      <c r="L56" t="s">
        <v>12</v>
      </c>
      <c r="M56" t="s">
        <v>16</v>
      </c>
      <c r="N56" t="s">
        <v>23</v>
      </c>
      <c r="O56">
        <v>30</v>
      </c>
      <c r="AA56" t="s">
        <v>10</v>
      </c>
      <c r="AB56" t="str">
        <f>IF(H50="?",$Q$9,H50)</f>
        <v>tier - 3</v>
      </c>
      <c r="AC56" t="str">
        <f>IF(I50="?",$V$9,I50)</f>
        <v>tier - 1</v>
      </c>
      <c r="AD56" t="str">
        <f>IF(J50="?","Unknown",J50)</f>
        <v>R1019</v>
      </c>
      <c r="AE56">
        <v>1967</v>
      </c>
      <c r="AF56">
        <v>23</v>
      </c>
      <c r="AG56" t="str">
        <f t="shared" si="0"/>
        <v>23-Jul-1967</v>
      </c>
      <c r="AH56">
        <v>24676</v>
      </c>
      <c r="AI56">
        <f t="shared" si="1"/>
        <v>55</v>
      </c>
    </row>
    <row r="57" spans="1:35" x14ac:dyDescent="0.25">
      <c r="A57" t="s">
        <v>1323</v>
      </c>
      <c r="B57">
        <v>5</v>
      </c>
      <c r="C57" t="s">
        <v>18</v>
      </c>
      <c r="D57">
        <v>1967</v>
      </c>
      <c r="E57" s="11">
        <v>24628</v>
      </c>
      <c r="F57">
        <v>0</v>
      </c>
      <c r="G57">
        <v>10713.64</v>
      </c>
      <c r="H57" t="s">
        <v>12</v>
      </c>
      <c r="I57" t="s">
        <v>12</v>
      </c>
      <c r="J57" t="s">
        <v>42</v>
      </c>
      <c r="K57" s="13" t="s">
        <v>8446</v>
      </c>
      <c r="L57" t="s">
        <v>12</v>
      </c>
      <c r="M57" t="s">
        <v>12</v>
      </c>
      <c r="N57" t="s">
        <v>42</v>
      </c>
      <c r="O57">
        <v>56</v>
      </c>
      <c r="AA57" t="s">
        <v>15</v>
      </c>
      <c r="AB57" t="str">
        <f>IF(H51="?",$Q$9,H51)</f>
        <v>tier - 3</v>
      </c>
      <c r="AC57" t="str">
        <f>IF(I51="?",$V$9,I51)</f>
        <v>tier - 1</v>
      </c>
      <c r="AD57" t="str">
        <f>IF(J51="?","Unknown",J51)</f>
        <v>R1011</v>
      </c>
      <c r="AE57">
        <v>1999</v>
      </c>
      <c r="AF57">
        <v>24</v>
      </c>
      <c r="AG57" t="str">
        <f t="shared" si="0"/>
        <v>24-Nov-1999</v>
      </c>
      <c r="AH57">
        <v>36488</v>
      </c>
      <c r="AI57">
        <f t="shared" si="1"/>
        <v>23</v>
      </c>
    </row>
    <row r="58" spans="1:35" x14ac:dyDescent="0.25">
      <c r="A58" t="s">
        <v>1322</v>
      </c>
      <c r="B58">
        <v>30</v>
      </c>
      <c r="C58" t="s">
        <v>37</v>
      </c>
      <c r="D58">
        <v>1967</v>
      </c>
      <c r="E58" s="11">
        <v>24775</v>
      </c>
      <c r="F58">
        <v>0</v>
      </c>
      <c r="G58">
        <v>10704.47</v>
      </c>
      <c r="H58" t="s">
        <v>12</v>
      </c>
      <c r="I58" t="s">
        <v>11</v>
      </c>
      <c r="J58" t="s">
        <v>42</v>
      </c>
      <c r="K58" s="13" t="s">
        <v>8447</v>
      </c>
      <c r="L58" t="s">
        <v>12</v>
      </c>
      <c r="M58" t="s">
        <v>11</v>
      </c>
      <c r="N58" t="s">
        <v>42</v>
      </c>
      <c r="O58">
        <v>55</v>
      </c>
      <c r="AA58" t="s">
        <v>18</v>
      </c>
      <c r="AB58" t="str">
        <f>IF(H52="?",$Q$9,H52)</f>
        <v>tier - 3</v>
      </c>
      <c r="AC58" t="str">
        <f>IF(I52="?",$V$9,I52)</f>
        <v>tier - 2</v>
      </c>
      <c r="AD58" t="str">
        <f>IF(J52="?","Unknown",J52)</f>
        <v>R1011</v>
      </c>
      <c r="AE58">
        <v>1967</v>
      </c>
      <c r="AF58">
        <v>11</v>
      </c>
      <c r="AG58" t="str">
        <f t="shared" si="0"/>
        <v>11-Jun-1967</v>
      </c>
      <c r="AH58">
        <v>24634</v>
      </c>
      <c r="AI58">
        <f t="shared" si="1"/>
        <v>55</v>
      </c>
    </row>
    <row r="59" spans="1:35" x14ac:dyDescent="0.25">
      <c r="A59" t="s">
        <v>2268</v>
      </c>
      <c r="B59">
        <v>14</v>
      </c>
      <c r="C59" t="s">
        <v>18</v>
      </c>
      <c r="D59">
        <v>1983</v>
      </c>
      <c r="E59" s="11">
        <v>30481</v>
      </c>
      <c r="F59">
        <v>2</v>
      </c>
      <c r="G59">
        <v>40103.89</v>
      </c>
      <c r="H59" t="s">
        <v>16</v>
      </c>
      <c r="I59" t="s">
        <v>11</v>
      </c>
      <c r="J59" t="s">
        <v>42</v>
      </c>
      <c r="K59" s="13" t="s">
        <v>8448</v>
      </c>
      <c r="L59" t="s">
        <v>16</v>
      </c>
      <c r="M59" t="s">
        <v>11</v>
      </c>
      <c r="N59" t="s">
        <v>42</v>
      </c>
      <c r="O59">
        <v>39</v>
      </c>
      <c r="AA59" t="s">
        <v>15</v>
      </c>
      <c r="AB59" t="str">
        <f>IF(H53="?",$Q$9,H53)</f>
        <v>tier - 3</v>
      </c>
      <c r="AC59" t="str">
        <f>IF(I53="?",$V$9,I53)</f>
        <v>tier - 2</v>
      </c>
      <c r="AD59" t="str">
        <f>IF(J53="?","Unknown",J53)</f>
        <v>R1022</v>
      </c>
      <c r="AE59">
        <v>1989</v>
      </c>
      <c r="AF59">
        <v>25</v>
      </c>
      <c r="AG59" t="str">
        <f t="shared" si="0"/>
        <v>25-Nov-1989</v>
      </c>
      <c r="AH59">
        <v>32837</v>
      </c>
      <c r="AI59">
        <f t="shared" si="1"/>
        <v>33</v>
      </c>
    </row>
    <row r="60" spans="1:35" x14ac:dyDescent="0.25">
      <c r="A60" t="s">
        <v>1321</v>
      </c>
      <c r="B60">
        <v>24</v>
      </c>
      <c r="C60" t="s">
        <v>15</v>
      </c>
      <c r="D60">
        <v>1972</v>
      </c>
      <c r="E60" s="11">
        <v>26627</v>
      </c>
      <c r="F60">
        <v>3</v>
      </c>
      <c r="G60">
        <v>10702.64</v>
      </c>
      <c r="H60" t="s">
        <v>12</v>
      </c>
      <c r="I60" t="s">
        <v>12</v>
      </c>
      <c r="J60" t="s">
        <v>13</v>
      </c>
      <c r="K60" s="13" t="s">
        <v>8449</v>
      </c>
      <c r="L60" t="s">
        <v>12</v>
      </c>
      <c r="M60" t="s">
        <v>12</v>
      </c>
      <c r="N60" t="s">
        <v>13</v>
      </c>
      <c r="O60">
        <v>50</v>
      </c>
      <c r="AA60" t="s">
        <v>35</v>
      </c>
      <c r="AB60" t="str">
        <f>IF(H54="?",$Q$9,H54)</f>
        <v>tier - 3</v>
      </c>
      <c r="AC60" t="str">
        <f>IF(I54="?",$V$9,I54)</f>
        <v>tier - 1</v>
      </c>
      <c r="AD60" t="str">
        <f>IF(J54="?","Unknown",J54)</f>
        <v>R1026</v>
      </c>
      <c r="AE60">
        <v>1986</v>
      </c>
      <c r="AF60">
        <v>29</v>
      </c>
      <c r="AG60" t="str">
        <f t="shared" si="0"/>
        <v>29-Aug-1986</v>
      </c>
      <c r="AH60">
        <v>31653</v>
      </c>
      <c r="AI60">
        <f t="shared" si="1"/>
        <v>36</v>
      </c>
    </row>
    <row r="61" spans="1:35" x14ac:dyDescent="0.25">
      <c r="A61" t="s">
        <v>1320</v>
      </c>
      <c r="B61">
        <v>30</v>
      </c>
      <c r="C61" t="s">
        <v>10</v>
      </c>
      <c r="D61">
        <v>1976</v>
      </c>
      <c r="E61" s="11">
        <v>27971</v>
      </c>
      <c r="F61">
        <v>2</v>
      </c>
      <c r="G61">
        <v>10698.38</v>
      </c>
      <c r="H61" t="s">
        <v>12</v>
      </c>
      <c r="I61" t="s">
        <v>16</v>
      </c>
      <c r="J61" t="s">
        <v>200</v>
      </c>
      <c r="K61" s="13" t="s">
        <v>8450</v>
      </c>
      <c r="L61" t="s">
        <v>12</v>
      </c>
      <c r="M61" t="s">
        <v>16</v>
      </c>
      <c r="N61" t="s">
        <v>200</v>
      </c>
      <c r="O61">
        <v>46</v>
      </c>
      <c r="AA61" t="s">
        <v>18</v>
      </c>
      <c r="AB61" t="str">
        <f>IF(H55="?",$Q$9,H55)</f>
        <v>tier - 3</v>
      </c>
      <c r="AC61" t="str">
        <f>IF(I55="?",$V$9,I55)</f>
        <v>tier - 1</v>
      </c>
      <c r="AD61" t="str">
        <f>IF(J55="?","Unknown",J55)</f>
        <v>R1016</v>
      </c>
      <c r="AE61">
        <v>1974</v>
      </c>
      <c r="AF61">
        <v>9</v>
      </c>
      <c r="AG61" t="str">
        <f t="shared" si="0"/>
        <v>9-Jun-1974</v>
      </c>
      <c r="AH61">
        <v>27189</v>
      </c>
      <c r="AI61">
        <f t="shared" si="1"/>
        <v>48</v>
      </c>
    </row>
    <row r="62" spans="1:35" x14ac:dyDescent="0.25">
      <c r="A62" t="s">
        <v>1319</v>
      </c>
      <c r="B62">
        <v>2</v>
      </c>
      <c r="C62" t="s">
        <v>37</v>
      </c>
      <c r="D62">
        <v>1977</v>
      </c>
      <c r="E62" s="11">
        <v>28400</v>
      </c>
      <c r="F62">
        <v>2</v>
      </c>
      <c r="G62">
        <v>10690.11</v>
      </c>
      <c r="H62" t="s">
        <v>12</v>
      </c>
      <c r="I62" t="s">
        <v>11</v>
      </c>
      <c r="J62" t="s">
        <v>300</v>
      </c>
      <c r="K62" s="13" t="s">
        <v>8451</v>
      </c>
      <c r="L62" t="s">
        <v>12</v>
      </c>
      <c r="M62" t="s">
        <v>11</v>
      </c>
      <c r="N62" t="s">
        <v>300</v>
      </c>
      <c r="O62">
        <v>45</v>
      </c>
      <c r="AA62" t="s">
        <v>35</v>
      </c>
      <c r="AB62" t="str">
        <f>IF(H56="?",$Q$9,H56)</f>
        <v>tier - 3</v>
      </c>
      <c r="AC62" t="str">
        <f>IF(I56="?",$V$9,I56)</f>
        <v>tier - 1</v>
      </c>
      <c r="AD62" t="str">
        <f>IF(J56="?","Unknown",J56)</f>
        <v>R1012</v>
      </c>
      <c r="AE62">
        <v>1992</v>
      </c>
      <c r="AF62">
        <v>25</v>
      </c>
      <c r="AG62" t="str">
        <f t="shared" si="0"/>
        <v>25-Aug-1992</v>
      </c>
      <c r="AH62">
        <v>33841</v>
      </c>
      <c r="AI62">
        <f t="shared" si="1"/>
        <v>30</v>
      </c>
    </row>
    <row r="63" spans="1:35" x14ac:dyDescent="0.25">
      <c r="A63" t="s">
        <v>1318</v>
      </c>
      <c r="B63">
        <v>7</v>
      </c>
      <c r="C63" t="s">
        <v>10</v>
      </c>
      <c r="D63">
        <v>1962</v>
      </c>
      <c r="E63" s="11">
        <v>22834</v>
      </c>
      <c r="F63">
        <v>0</v>
      </c>
      <c r="G63">
        <v>10676.83</v>
      </c>
      <c r="H63" t="s">
        <v>12</v>
      </c>
      <c r="I63" t="s">
        <v>12</v>
      </c>
      <c r="J63" t="s">
        <v>13</v>
      </c>
      <c r="K63" s="13" t="s">
        <v>8452</v>
      </c>
      <c r="L63" t="s">
        <v>12</v>
      </c>
      <c r="M63" t="s">
        <v>12</v>
      </c>
      <c r="N63" t="s">
        <v>13</v>
      </c>
      <c r="O63">
        <v>60</v>
      </c>
      <c r="AA63" t="s">
        <v>18</v>
      </c>
      <c r="AB63" t="str">
        <f>IF(H57="?",$Q$9,H57)</f>
        <v>tier - 3</v>
      </c>
      <c r="AC63" t="str">
        <f>IF(I57="?",$V$9,I57)</f>
        <v>tier - 3</v>
      </c>
      <c r="AD63" t="str">
        <f>IF(J57="?","Unknown",J57)</f>
        <v>R1011</v>
      </c>
      <c r="AE63">
        <v>1967</v>
      </c>
      <c r="AF63">
        <v>5</v>
      </c>
      <c r="AG63" t="str">
        <f t="shared" si="0"/>
        <v>5-Jun-1967</v>
      </c>
      <c r="AH63">
        <v>24628</v>
      </c>
      <c r="AI63">
        <f t="shared" si="1"/>
        <v>56</v>
      </c>
    </row>
    <row r="64" spans="1:35" x14ac:dyDescent="0.25">
      <c r="A64" t="s">
        <v>1317</v>
      </c>
      <c r="B64">
        <v>22</v>
      </c>
      <c r="C64" t="s">
        <v>30</v>
      </c>
      <c r="D64">
        <v>1976</v>
      </c>
      <c r="E64" s="11">
        <v>28116</v>
      </c>
      <c r="F64">
        <v>2</v>
      </c>
      <c r="G64">
        <v>10665.44</v>
      </c>
      <c r="H64" t="s">
        <v>12</v>
      </c>
      <c r="I64" t="s">
        <v>11</v>
      </c>
      <c r="J64" t="s">
        <v>300</v>
      </c>
      <c r="K64" s="13" t="s">
        <v>8453</v>
      </c>
      <c r="L64" t="s">
        <v>12</v>
      </c>
      <c r="M64" t="s">
        <v>11</v>
      </c>
      <c r="N64" t="s">
        <v>300</v>
      </c>
      <c r="O64">
        <v>46</v>
      </c>
      <c r="AA64" t="s">
        <v>37</v>
      </c>
      <c r="AB64" t="str">
        <f>IF(H58="?",$Q$9,H58)</f>
        <v>tier - 3</v>
      </c>
      <c r="AC64" t="str">
        <f>IF(I58="?",$V$9,I58)</f>
        <v>tier - 2</v>
      </c>
      <c r="AD64" t="str">
        <f>IF(J58="?","Unknown",J58)</f>
        <v>R1011</v>
      </c>
      <c r="AE64">
        <v>1967</v>
      </c>
      <c r="AF64">
        <v>30</v>
      </c>
      <c r="AG64" t="str">
        <f t="shared" si="0"/>
        <v>30-Oct-1967</v>
      </c>
      <c r="AH64">
        <v>24775</v>
      </c>
      <c r="AI64">
        <f t="shared" si="1"/>
        <v>55</v>
      </c>
    </row>
    <row r="65" spans="1:35" x14ac:dyDescent="0.25">
      <c r="A65" t="s">
        <v>1316</v>
      </c>
      <c r="B65">
        <v>8</v>
      </c>
      <c r="C65" t="s">
        <v>37</v>
      </c>
      <c r="D65">
        <v>1964</v>
      </c>
      <c r="E65" s="11">
        <v>23658</v>
      </c>
      <c r="F65">
        <v>0</v>
      </c>
      <c r="G65">
        <v>10627.81</v>
      </c>
      <c r="H65" t="s">
        <v>12</v>
      </c>
      <c r="I65" t="s">
        <v>12</v>
      </c>
      <c r="J65" t="s">
        <v>13</v>
      </c>
      <c r="K65" s="13" t="s">
        <v>8454</v>
      </c>
      <c r="L65" t="s">
        <v>12</v>
      </c>
      <c r="M65" t="s">
        <v>12</v>
      </c>
      <c r="N65" t="s">
        <v>13</v>
      </c>
      <c r="O65">
        <v>58</v>
      </c>
      <c r="AA65" t="s">
        <v>18</v>
      </c>
      <c r="AB65" t="str">
        <f>IF(H59="?",$Q$9,H59)</f>
        <v>tier - 1</v>
      </c>
      <c r="AC65" t="str">
        <f>IF(I59="?",$V$9,I59)</f>
        <v>tier - 2</v>
      </c>
      <c r="AD65" t="str">
        <f>IF(J59="?","Unknown",J59)</f>
        <v>R1011</v>
      </c>
      <c r="AE65">
        <v>1983</v>
      </c>
      <c r="AF65">
        <v>14</v>
      </c>
      <c r="AG65" t="str">
        <f t="shared" si="0"/>
        <v>14-Jun-1983</v>
      </c>
      <c r="AH65">
        <v>30481</v>
      </c>
      <c r="AI65">
        <f t="shared" si="1"/>
        <v>39</v>
      </c>
    </row>
    <row r="66" spans="1:35" x14ac:dyDescent="0.25">
      <c r="A66" t="s">
        <v>1315</v>
      </c>
      <c r="B66">
        <v>6</v>
      </c>
      <c r="C66" t="s">
        <v>10</v>
      </c>
      <c r="D66">
        <v>1990</v>
      </c>
      <c r="E66" s="11">
        <v>33060</v>
      </c>
      <c r="F66">
        <v>3</v>
      </c>
      <c r="G66">
        <v>10620.26</v>
      </c>
      <c r="H66" t="s">
        <v>12</v>
      </c>
      <c r="I66" t="s">
        <v>12</v>
      </c>
      <c r="J66" t="s">
        <v>23</v>
      </c>
      <c r="K66" s="13" t="s">
        <v>8455</v>
      </c>
      <c r="L66" t="s">
        <v>12</v>
      </c>
      <c r="M66" t="s">
        <v>12</v>
      </c>
      <c r="N66" t="s">
        <v>23</v>
      </c>
      <c r="O66">
        <v>32</v>
      </c>
      <c r="AA66" t="s">
        <v>15</v>
      </c>
      <c r="AB66" t="str">
        <f>IF(H60="?",$Q$9,H60)</f>
        <v>tier - 3</v>
      </c>
      <c r="AC66" t="str">
        <f>IF(I60="?",$V$9,I60)</f>
        <v>tier - 3</v>
      </c>
      <c r="AD66" t="str">
        <f>IF(J60="?","Unknown",J60)</f>
        <v>R1013</v>
      </c>
      <c r="AE66">
        <v>1972</v>
      </c>
      <c r="AF66">
        <v>24</v>
      </c>
      <c r="AG66" t="str">
        <f t="shared" si="0"/>
        <v>24-Nov-1972</v>
      </c>
      <c r="AH66">
        <v>26627</v>
      </c>
      <c r="AI66">
        <f t="shared" si="1"/>
        <v>50</v>
      </c>
    </row>
    <row r="67" spans="1:35" x14ac:dyDescent="0.25">
      <c r="A67" t="s">
        <v>1314</v>
      </c>
      <c r="B67">
        <v>23</v>
      </c>
      <c r="C67" t="s">
        <v>35</v>
      </c>
      <c r="D67">
        <v>1992</v>
      </c>
      <c r="E67" s="11">
        <v>33839</v>
      </c>
      <c r="F67">
        <v>0</v>
      </c>
      <c r="G67">
        <v>10617.04</v>
      </c>
      <c r="H67" t="s">
        <v>12</v>
      </c>
      <c r="I67" t="s">
        <v>12</v>
      </c>
      <c r="J67" t="s">
        <v>535</v>
      </c>
      <c r="K67" s="13" t="s">
        <v>8456</v>
      </c>
      <c r="L67" t="s">
        <v>12</v>
      </c>
      <c r="M67" t="s">
        <v>12</v>
      </c>
      <c r="N67" t="s">
        <v>535</v>
      </c>
      <c r="O67">
        <v>30</v>
      </c>
      <c r="AA67" t="s">
        <v>10</v>
      </c>
      <c r="AB67" t="str">
        <f>IF(H61="?",$Q$9,H61)</f>
        <v>tier - 3</v>
      </c>
      <c r="AC67" t="str">
        <f>IF(I61="?",$V$9,I61)</f>
        <v>tier - 1</v>
      </c>
      <c r="AD67" t="str">
        <f>IF(J61="?","Unknown",J61)</f>
        <v>R1025</v>
      </c>
      <c r="AE67">
        <v>1976</v>
      </c>
      <c r="AF67">
        <v>30</v>
      </c>
      <c r="AG67" t="str">
        <f t="shared" ref="AG67:AG130" si="2">CONCATENATE(AF67,"-",AA67,"-",AE67)</f>
        <v>30-Jul-1976</v>
      </c>
      <c r="AH67">
        <v>27971</v>
      </c>
      <c r="AI67">
        <f t="shared" ref="AI67:AI130" si="3">INT(YEARFRAC(AH67,DATE(2023,6,8)*1))</f>
        <v>46</v>
      </c>
    </row>
    <row r="68" spans="1:35" x14ac:dyDescent="0.25">
      <c r="A68" t="s">
        <v>1313</v>
      </c>
      <c r="B68">
        <v>27</v>
      </c>
      <c r="C68" t="s">
        <v>20</v>
      </c>
      <c r="D68">
        <v>1965</v>
      </c>
      <c r="E68" s="11">
        <v>24012</v>
      </c>
      <c r="F68">
        <v>0</v>
      </c>
      <c r="G68">
        <v>10608.67</v>
      </c>
      <c r="H68" t="s">
        <v>12</v>
      </c>
      <c r="I68" t="s">
        <v>12</v>
      </c>
      <c r="J68" t="s">
        <v>23</v>
      </c>
      <c r="K68" s="13" t="s">
        <v>8457</v>
      </c>
      <c r="L68" t="s">
        <v>12</v>
      </c>
      <c r="M68" t="s">
        <v>12</v>
      </c>
      <c r="N68" t="s">
        <v>23</v>
      </c>
      <c r="O68">
        <v>57</v>
      </c>
      <c r="AA68" t="s">
        <v>37</v>
      </c>
      <c r="AB68" t="str">
        <f>IF(H62="?",$Q$9,H62)</f>
        <v>tier - 3</v>
      </c>
      <c r="AC68" t="str">
        <f>IF(I62="?",$V$9,I62)</f>
        <v>tier - 2</v>
      </c>
      <c r="AD68" t="str">
        <f>IF(J62="?","Unknown",J62)</f>
        <v>R1021</v>
      </c>
      <c r="AE68">
        <v>1977</v>
      </c>
      <c r="AF68">
        <v>2</v>
      </c>
      <c r="AG68" t="str">
        <f t="shared" si="2"/>
        <v>2-Oct-1977</v>
      </c>
      <c r="AH68">
        <v>28400</v>
      </c>
      <c r="AI68">
        <f t="shared" si="3"/>
        <v>45</v>
      </c>
    </row>
    <row r="69" spans="1:35" x14ac:dyDescent="0.25">
      <c r="A69" t="s">
        <v>1312</v>
      </c>
      <c r="B69">
        <v>2</v>
      </c>
      <c r="C69" t="s">
        <v>20</v>
      </c>
      <c r="D69">
        <v>1966</v>
      </c>
      <c r="E69" s="11">
        <v>24352</v>
      </c>
      <c r="F69">
        <v>0</v>
      </c>
      <c r="G69">
        <v>10602.39</v>
      </c>
      <c r="H69" t="s">
        <v>12</v>
      </c>
      <c r="I69" t="s">
        <v>12</v>
      </c>
      <c r="J69" t="s">
        <v>42</v>
      </c>
      <c r="K69" s="13" t="s">
        <v>8458</v>
      </c>
      <c r="L69" t="s">
        <v>12</v>
      </c>
      <c r="M69" t="s">
        <v>12</v>
      </c>
      <c r="N69" t="s">
        <v>42</v>
      </c>
      <c r="O69">
        <v>56</v>
      </c>
      <c r="AA69" t="s">
        <v>10</v>
      </c>
      <c r="AB69" t="str">
        <f>IF(H63="?",$Q$9,H63)</f>
        <v>tier - 3</v>
      </c>
      <c r="AC69" t="str">
        <f>IF(I63="?",$V$9,I63)</f>
        <v>tier - 3</v>
      </c>
      <c r="AD69" t="str">
        <f>IF(J63="?","Unknown",J63)</f>
        <v>R1013</v>
      </c>
      <c r="AE69">
        <v>1962</v>
      </c>
      <c r="AF69">
        <v>7</v>
      </c>
      <c r="AG69" t="str">
        <f t="shared" si="2"/>
        <v>7-Jul-1962</v>
      </c>
      <c r="AH69">
        <v>22834</v>
      </c>
      <c r="AI69">
        <f t="shared" si="3"/>
        <v>60</v>
      </c>
    </row>
    <row r="70" spans="1:35" x14ac:dyDescent="0.25">
      <c r="A70" t="s">
        <v>2267</v>
      </c>
      <c r="B70">
        <v>12</v>
      </c>
      <c r="C70" t="s">
        <v>20</v>
      </c>
      <c r="D70">
        <v>1966</v>
      </c>
      <c r="E70" s="11">
        <v>24362</v>
      </c>
      <c r="F70">
        <v>0</v>
      </c>
      <c r="G70">
        <v>40069.440000000002</v>
      </c>
      <c r="H70" t="s">
        <v>16</v>
      </c>
      <c r="I70" t="s">
        <v>12</v>
      </c>
      <c r="J70" t="s">
        <v>42</v>
      </c>
      <c r="K70" s="13" t="s">
        <v>8459</v>
      </c>
      <c r="L70" t="s">
        <v>16</v>
      </c>
      <c r="M70" t="s">
        <v>12</v>
      </c>
      <c r="N70" t="s">
        <v>42</v>
      </c>
      <c r="O70">
        <v>56</v>
      </c>
      <c r="AA70" t="s">
        <v>30</v>
      </c>
      <c r="AB70" t="str">
        <f>IF(H64="?",$Q$9,H64)</f>
        <v>tier - 3</v>
      </c>
      <c r="AC70" t="str">
        <f>IF(I64="?",$V$9,I64)</f>
        <v>tier - 2</v>
      </c>
      <c r="AD70" t="str">
        <f>IF(J64="?","Unknown",J64)</f>
        <v>R1021</v>
      </c>
      <c r="AE70">
        <v>1976</v>
      </c>
      <c r="AF70">
        <v>22</v>
      </c>
      <c r="AG70" t="str">
        <f t="shared" si="2"/>
        <v>22-Dec-1976</v>
      </c>
      <c r="AH70">
        <v>28116</v>
      </c>
      <c r="AI70">
        <f t="shared" si="3"/>
        <v>46</v>
      </c>
    </row>
    <row r="71" spans="1:35" x14ac:dyDescent="0.25">
      <c r="A71" t="s">
        <v>1311</v>
      </c>
      <c r="B71">
        <v>23</v>
      </c>
      <c r="C71" t="s">
        <v>15</v>
      </c>
      <c r="D71">
        <v>1967</v>
      </c>
      <c r="E71" s="11">
        <v>24799</v>
      </c>
      <c r="F71">
        <v>0</v>
      </c>
      <c r="G71">
        <v>10601.63</v>
      </c>
      <c r="H71" t="s">
        <v>12</v>
      </c>
      <c r="I71" t="s">
        <v>11</v>
      </c>
      <c r="J71" t="s">
        <v>23</v>
      </c>
      <c r="K71" s="13" t="s">
        <v>8460</v>
      </c>
      <c r="L71" t="s">
        <v>12</v>
      </c>
      <c r="M71" t="s">
        <v>11</v>
      </c>
      <c r="N71" t="s">
        <v>23</v>
      </c>
      <c r="O71">
        <v>55</v>
      </c>
      <c r="AA71" t="s">
        <v>37</v>
      </c>
      <c r="AB71" t="str">
        <f>IF(H65="?",$Q$9,H65)</f>
        <v>tier - 3</v>
      </c>
      <c r="AC71" t="str">
        <f>IF(I65="?",$V$9,I65)</f>
        <v>tier - 3</v>
      </c>
      <c r="AD71" t="str">
        <f>IF(J65="?","Unknown",J65)</f>
        <v>R1013</v>
      </c>
      <c r="AE71">
        <v>1964</v>
      </c>
      <c r="AF71">
        <v>8</v>
      </c>
      <c r="AG71" t="str">
        <f t="shared" si="2"/>
        <v>8-Oct-1964</v>
      </c>
      <c r="AH71">
        <v>23658</v>
      </c>
      <c r="AI71">
        <f t="shared" si="3"/>
        <v>58</v>
      </c>
    </row>
    <row r="72" spans="1:35" x14ac:dyDescent="0.25">
      <c r="A72" t="s">
        <v>1310</v>
      </c>
      <c r="B72">
        <v>20</v>
      </c>
      <c r="C72" t="s">
        <v>30</v>
      </c>
      <c r="D72">
        <v>1966</v>
      </c>
      <c r="E72" s="11">
        <v>24461</v>
      </c>
      <c r="F72">
        <v>0</v>
      </c>
      <c r="G72">
        <v>10601.41</v>
      </c>
      <c r="H72" t="s">
        <v>12</v>
      </c>
      <c r="I72" t="s">
        <v>11</v>
      </c>
      <c r="J72" t="s">
        <v>42</v>
      </c>
      <c r="K72" s="13" t="s">
        <v>8461</v>
      </c>
      <c r="L72" t="s">
        <v>12</v>
      </c>
      <c r="M72" t="s">
        <v>11</v>
      </c>
      <c r="N72" t="s">
        <v>42</v>
      </c>
      <c r="O72">
        <v>56</v>
      </c>
      <c r="AA72" t="s">
        <v>10</v>
      </c>
      <c r="AB72" t="str">
        <f>IF(H66="?",$Q$9,H66)</f>
        <v>tier - 3</v>
      </c>
      <c r="AC72" t="str">
        <f>IF(I66="?",$V$9,I66)</f>
        <v>tier - 3</v>
      </c>
      <c r="AD72" t="str">
        <f>IF(J66="?","Unknown",J66)</f>
        <v>R1012</v>
      </c>
      <c r="AE72">
        <v>1990</v>
      </c>
      <c r="AF72">
        <v>6</v>
      </c>
      <c r="AG72" t="str">
        <f t="shared" si="2"/>
        <v>6-Jul-1990</v>
      </c>
      <c r="AH72">
        <v>33060</v>
      </c>
      <c r="AI72">
        <f t="shared" si="3"/>
        <v>32</v>
      </c>
    </row>
    <row r="73" spans="1:35" x14ac:dyDescent="0.25">
      <c r="A73" t="s">
        <v>1309</v>
      </c>
      <c r="B73">
        <v>14</v>
      </c>
      <c r="C73" t="s">
        <v>37</v>
      </c>
      <c r="D73">
        <v>1972</v>
      </c>
      <c r="E73" s="11">
        <v>26586</v>
      </c>
      <c r="F73">
        <v>3</v>
      </c>
      <c r="G73">
        <v>10600.55</v>
      </c>
      <c r="H73" t="s">
        <v>12</v>
      </c>
      <c r="I73" t="s">
        <v>16</v>
      </c>
      <c r="J73" t="s">
        <v>23</v>
      </c>
      <c r="K73" s="13" t="s">
        <v>8462</v>
      </c>
      <c r="L73" t="s">
        <v>12</v>
      </c>
      <c r="M73" t="s">
        <v>16</v>
      </c>
      <c r="N73" t="s">
        <v>23</v>
      </c>
      <c r="O73">
        <v>50</v>
      </c>
      <c r="AA73" t="s">
        <v>35</v>
      </c>
      <c r="AB73" t="str">
        <f>IF(H67="?",$Q$9,H67)</f>
        <v>tier - 3</v>
      </c>
      <c r="AC73" t="str">
        <f>IF(I67="?",$V$9,I67)</f>
        <v>tier - 3</v>
      </c>
      <c r="AD73" t="str">
        <f>IF(J67="?","Unknown",J67)</f>
        <v>R1026</v>
      </c>
      <c r="AE73">
        <v>1992</v>
      </c>
      <c r="AF73">
        <v>23</v>
      </c>
      <c r="AG73" t="str">
        <f t="shared" si="2"/>
        <v>23-Aug-1992</v>
      </c>
      <c r="AH73">
        <v>33839</v>
      </c>
      <c r="AI73">
        <f t="shared" si="3"/>
        <v>30</v>
      </c>
    </row>
    <row r="74" spans="1:35" x14ac:dyDescent="0.25">
      <c r="A74" t="s">
        <v>1308</v>
      </c>
      <c r="B74">
        <v>29</v>
      </c>
      <c r="C74" t="s">
        <v>37</v>
      </c>
      <c r="D74">
        <v>1967</v>
      </c>
      <c r="E74" s="11">
        <v>24774</v>
      </c>
      <c r="F74">
        <v>0</v>
      </c>
      <c r="G74">
        <v>10594.5</v>
      </c>
      <c r="H74" t="s">
        <v>12</v>
      </c>
      <c r="I74" t="s">
        <v>16</v>
      </c>
      <c r="J74" t="s">
        <v>23</v>
      </c>
      <c r="K74" s="13" t="s">
        <v>8463</v>
      </c>
      <c r="L74" t="s">
        <v>12</v>
      </c>
      <c r="M74" t="s">
        <v>16</v>
      </c>
      <c r="N74" t="s">
        <v>23</v>
      </c>
      <c r="O74">
        <v>55</v>
      </c>
      <c r="AA74" t="s">
        <v>20</v>
      </c>
      <c r="AB74" t="str">
        <f>IF(H68="?",$Q$9,H68)</f>
        <v>tier - 3</v>
      </c>
      <c r="AC74" t="str">
        <f>IF(I68="?",$V$9,I68)</f>
        <v>tier - 3</v>
      </c>
      <c r="AD74" t="str">
        <f>IF(J68="?","Unknown",J68)</f>
        <v>R1012</v>
      </c>
      <c r="AE74">
        <v>1965</v>
      </c>
      <c r="AF74">
        <v>27</v>
      </c>
      <c r="AG74" t="str">
        <f t="shared" si="2"/>
        <v>27-Sep-1965</v>
      </c>
      <c r="AH74">
        <v>24012</v>
      </c>
      <c r="AI74">
        <f t="shared" si="3"/>
        <v>57</v>
      </c>
    </row>
    <row r="75" spans="1:35" x14ac:dyDescent="0.25">
      <c r="A75" t="s">
        <v>1307</v>
      </c>
      <c r="B75">
        <v>3</v>
      </c>
      <c r="C75" t="s">
        <v>35</v>
      </c>
      <c r="D75">
        <v>1966</v>
      </c>
      <c r="E75" s="11">
        <v>24322</v>
      </c>
      <c r="F75">
        <v>0</v>
      </c>
      <c r="G75">
        <v>10594.23</v>
      </c>
      <c r="H75" t="s">
        <v>12</v>
      </c>
      <c r="I75" t="s">
        <v>12</v>
      </c>
      <c r="J75" t="s">
        <v>13</v>
      </c>
      <c r="K75" s="13" t="s">
        <v>8464</v>
      </c>
      <c r="L75" t="s">
        <v>12</v>
      </c>
      <c r="M75" t="s">
        <v>12</v>
      </c>
      <c r="N75" t="s">
        <v>13</v>
      </c>
      <c r="O75">
        <v>56</v>
      </c>
      <c r="AA75" t="s">
        <v>20</v>
      </c>
      <c r="AB75" t="str">
        <f>IF(H69="?",$Q$9,H69)</f>
        <v>tier - 3</v>
      </c>
      <c r="AC75" t="str">
        <f>IF(I69="?",$V$9,I69)</f>
        <v>tier - 3</v>
      </c>
      <c r="AD75" t="str">
        <f>IF(J69="?","Unknown",J69)</f>
        <v>R1011</v>
      </c>
      <c r="AE75">
        <v>1966</v>
      </c>
      <c r="AF75">
        <v>2</v>
      </c>
      <c r="AG75" t="str">
        <f t="shared" si="2"/>
        <v>2-Sep-1966</v>
      </c>
      <c r="AH75">
        <v>24352</v>
      </c>
      <c r="AI75">
        <f t="shared" si="3"/>
        <v>56</v>
      </c>
    </row>
    <row r="76" spans="1:35" x14ac:dyDescent="0.25">
      <c r="A76" t="s">
        <v>1306</v>
      </c>
      <c r="B76">
        <v>25</v>
      </c>
      <c r="C76" t="s">
        <v>15</v>
      </c>
      <c r="D76">
        <v>1969</v>
      </c>
      <c r="E76" s="11">
        <v>25532</v>
      </c>
      <c r="F76">
        <v>1</v>
      </c>
      <c r="G76">
        <v>10579.71</v>
      </c>
      <c r="H76" t="s">
        <v>12</v>
      </c>
      <c r="I76" t="s">
        <v>12</v>
      </c>
      <c r="J76" t="s">
        <v>13</v>
      </c>
      <c r="K76" s="13" t="s">
        <v>8465</v>
      </c>
      <c r="L76" t="s">
        <v>12</v>
      </c>
      <c r="M76" t="s">
        <v>12</v>
      </c>
      <c r="N76" t="s">
        <v>13</v>
      </c>
      <c r="O76">
        <v>53</v>
      </c>
      <c r="AA76" t="s">
        <v>20</v>
      </c>
      <c r="AB76" t="str">
        <f>IF(H70="?",$Q$9,H70)</f>
        <v>tier - 1</v>
      </c>
      <c r="AC76" t="str">
        <f>IF(I70="?",$V$9,I70)</f>
        <v>tier - 3</v>
      </c>
      <c r="AD76" t="str">
        <f>IF(J70="?","Unknown",J70)</f>
        <v>R1011</v>
      </c>
      <c r="AE76">
        <v>1966</v>
      </c>
      <c r="AF76">
        <v>12</v>
      </c>
      <c r="AG76" t="str">
        <f t="shared" si="2"/>
        <v>12-Sep-1966</v>
      </c>
      <c r="AH76">
        <v>24362</v>
      </c>
      <c r="AI76">
        <f t="shared" si="3"/>
        <v>56</v>
      </c>
    </row>
    <row r="77" spans="1:35" x14ac:dyDescent="0.25">
      <c r="A77" t="s">
        <v>1305</v>
      </c>
      <c r="B77">
        <v>11</v>
      </c>
      <c r="C77" t="s">
        <v>30</v>
      </c>
      <c r="D77">
        <v>1966</v>
      </c>
      <c r="E77" s="11">
        <v>24452</v>
      </c>
      <c r="F77">
        <v>0</v>
      </c>
      <c r="G77">
        <v>10577.09</v>
      </c>
      <c r="H77" t="s">
        <v>12</v>
      </c>
      <c r="I77" t="s">
        <v>12</v>
      </c>
      <c r="J77" t="s">
        <v>42</v>
      </c>
      <c r="K77" s="13" t="s">
        <v>8466</v>
      </c>
      <c r="L77" t="s">
        <v>12</v>
      </c>
      <c r="M77" t="s">
        <v>12</v>
      </c>
      <c r="N77" t="s">
        <v>42</v>
      </c>
      <c r="O77">
        <v>56</v>
      </c>
      <c r="AA77" t="s">
        <v>15</v>
      </c>
      <c r="AB77" t="str">
        <f>IF(H71="?",$Q$9,H71)</f>
        <v>tier - 3</v>
      </c>
      <c r="AC77" t="str">
        <f>IF(I71="?",$V$9,I71)</f>
        <v>tier - 2</v>
      </c>
      <c r="AD77" t="str">
        <f>IF(J71="?","Unknown",J71)</f>
        <v>R1012</v>
      </c>
      <c r="AE77">
        <v>1967</v>
      </c>
      <c r="AF77">
        <v>23</v>
      </c>
      <c r="AG77" t="str">
        <f t="shared" si="2"/>
        <v>23-Nov-1967</v>
      </c>
      <c r="AH77">
        <v>24799</v>
      </c>
      <c r="AI77">
        <f t="shared" si="3"/>
        <v>55</v>
      </c>
    </row>
    <row r="78" spans="1:35" x14ac:dyDescent="0.25">
      <c r="A78" t="s">
        <v>1304</v>
      </c>
      <c r="B78">
        <v>17</v>
      </c>
      <c r="C78" t="s">
        <v>37</v>
      </c>
      <c r="D78">
        <v>1969</v>
      </c>
      <c r="E78" s="11">
        <v>25493</v>
      </c>
      <c r="F78">
        <v>0</v>
      </c>
      <c r="G78">
        <v>10564.88</v>
      </c>
      <c r="H78" t="s">
        <v>12</v>
      </c>
      <c r="I78" t="s">
        <v>16</v>
      </c>
      <c r="J78" t="s">
        <v>247</v>
      </c>
      <c r="K78" s="13" t="s">
        <v>8467</v>
      </c>
      <c r="L78" t="s">
        <v>12</v>
      </c>
      <c r="M78" t="s">
        <v>16</v>
      </c>
      <c r="N78" t="s">
        <v>247</v>
      </c>
      <c r="O78">
        <v>53</v>
      </c>
      <c r="AA78" t="s">
        <v>30</v>
      </c>
      <c r="AB78" t="str">
        <f>IF(H72="?",$Q$9,H72)</f>
        <v>tier - 3</v>
      </c>
      <c r="AC78" t="str">
        <f>IF(I72="?",$V$9,I72)</f>
        <v>tier - 2</v>
      </c>
      <c r="AD78" t="str">
        <f>IF(J72="?","Unknown",J72)</f>
        <v>R1011</v>
      </c>
      <c r="AE78">
        <v>1966</v>
      </c>
      <c r="AF78">
        <v>20</v>
      </c>
      <c r="AG78" t="str">
        <f t="shared" si="2"/>
        <v>20-Dec-1966</v>
      </c>
      <c r="AH78">
        <v>24461</v>
      </c>
      <c r="AI78">
        <f t="shared" si="3"/>
        <v>56</v>
      </c>
    </row>
    <row r="79" spans="1:35" x14ac:dyDescent="0.25">
      <c r="A79" t="s">
        <v>1303</v>
      </c>
      <c r="B79">
        <v>29</v>
      </c>
      <c r="C79" t="s">
        <v>20</v>
      </c>
      <c r="D79">
        <v>1971</v>
      </c>
      <c r="E79" s="11">
        <v>26205</v>
      </c>
      <c r="F79">
        <v>3</v>
      </c>
      <c r="G79">
        <v>10560.49</v>
      </c>
      <c r="H79" t="s">
        <v>12</v>
      </c>
      <c r="I79" t="s">
        <v>11</v>
      </c>
      <c r="J79" t="s">
        <v>13</v>
      </c>
      <c r="K79" s="13" t="s">
        <v>8468</v>
      </c>
      <c r="L79" t="s">
        <v>12</v>
      </c>
      <c r="M79" t="s">
        <v>11</v>
      </c>
      <c r="N79" t="s">
        <v>13</v>
      </c>
      <c r="O79">
        <v>51</v>
      </c>
      <c r="AA79" t="s">
        <v>37</v>
      </c>
      <c r="AB79" t="str">
        <f>IF(H73="?",$Q$9,H73)</f>
        <v>tier - 3</v>
      </c>
      <c r="AC79" t="str">
        <f>IF(I73="?",$V$9,I73)</f>
        <v>tier - 1</v>
      </c>
      <c r="AD79" t="str">
        <f>IF(J73="?","Unknown",J73)</f>
        <v>R1012</v>
      </c>
      <c r="AE79">
        <v>1972</v>
      </c>
      <c r="AF79">
        <v>14</v>
      </c>
      <c r="AG79" t="str">
        <f t="shared" si="2"/>
        <v>14-Oct-1972</v>
      </c>
      <c r="AH79">
        <v>26586</v>
      </c>
      <c r="AI79">
        <f t="shared" si="3"/>
        <v>50</v>
      </c>
    </row>
    <row r="80" spans="1:35" x14ac:dyDescent="0.25">
      <c r="A80" t="s">
        <v>1302</v>
      </c>
      <c r="B80">
        <v>26</v>
      </c>
      <c r="C80" t="s">
        <v>10</v>
      </c>
      <c r="D80">
        <v>1971</v>
      </c>
      <c r="E80" s="11">
        <v>26140</v>
      </c>
      <c r="F80">
        <v>0</v>
      </c>
      <c r="G80">
        <v>10546.48</v>
      </c>
      <c r="H80" t="s">
        <v>12</v>
      </c>
      <c r="I80" t="s">
        <v>12</v>
      </c>
      <c r="J80" t="s">
        <v>42</v>
      </c>
      <c r="K80" s="13" t="s">
        <v>8469</v>
      </c>
      <c r="L80" t="s">
        <v>12</v>
      </c>
      <c r="M80" t="s">
        <v>12</v>
      </c>
      <c r="N80" t="s">
        <v>42</v>
      </c>
      <c r="O80">
        <v>51</v>
      </c>
      <c r="AA80" t="s">
        <v>37</v>
      </c>
      <c r="AB80" t="str">
        <f>IF(H74="?",$Q$9,H74)</f>
        <v>tier - 3</v>
      </c>
      <c r="AC80" t="str">
        <f>IF(I74="?",$V$9,I74)</f>
        <v>tier - 1</v>
      </c>
      <c r="AD80" t="str">
        <f>IF(J74="?","Unknown",J74)</f>
        <v>R1012</v>
      </c>
      <c r="AE80">
        <v>1967</v>
      </c>
      <c r="AF80">
        <v>29</v>
      </c>
      <c r="AG80" t="str">
        <f t="shared" si="2"/>
        <v>29-Oct-1967</v>
      </c>
      <c r="AH80">
        <v>24774</v>
      </c>
      <c r="AI80">
        <f t="shared" si="3"/>
        <v>55</v>
      </c>
    </row>
    <row r="81" spans="1:35" x14ac:dyDescent="0.25">
      <c r="A81" t="s">
        <v>2266</v>
      </c>
      <c r="B81">
        <v>20</v>
      </c>
      <c r="C81" t="s">
        <v>18</v>
      </c>
      <c r="D81">
        <v>1978</v>
      </c>
      <c r="E81" s="11">
        <v>28661</v>
      </c>
      <c r="F81">
        <v>2</v>
      </c>
      <c r="G81">
        <v>40054.730000000003</v>
      </c>
      <c r="H81" t="s">
        <v>16</v>
      </c>
      <c r="I81" t="s">
        <v>12</v>
      </c>
      <c r="J81" t="s">
        <v>42</v>
      </c>
      <c r="K81" s="13" t="s">
        <v>8470</v>
      </c>
      <c r="L81" t="s">
        <v>16</v>
      </c>
      <c r="M81" t="s">
        <v>12</v>
      </c>
      <c r="N81" t="s">
        <v>42</v>
      </c>
      <c r="O81">
        <v>44</v>
      </c>
      <c r="AA81" t="s">
        <v>35</v>
      </c>
      <c r="AB81" t="str">
        <f>IF(H75="?",$Q$9,H75)</f>
        <v>tier - 3</v>
      </c>
      <c r="AC81" t="str">
        <f>IF(I75="?",$V$9,I75)</f>
        <v>tier - 3</v>
      </c>
      <c r="AD81" t="str">
        <f>IF(J75="?","Unknown",J75)</f>
        <v>R1013</v>
      </c>
      <c r="AE81">
        <v>1966</v>
      </c>
      <c r="AF81">
        <v>3</v>
      </c>
      <c r="AG81" t="str">
        <f t="shared" si="2"/>
        <v>3-Aug-1966</v>
      </c>
      <c r="AH81">
        <v>24322</v>
      </c>
      <c r="AI81">
        <f t="shared" si="3"/>
        <v>56</v>
      </c>
    </row>
    <row r="82" spans="1:35" x14ac:dyDescent="0.25">
      <c r="A82" t="s">
        <v>1301</v>
      </c>
      <c r="B82">
        <v>25</v>
      </c>
      <c r="C82" t="s">
        <v>18</v>
      </c>
      <c r="D82">
        <v>1977</v>
      </c>
      <c r="E82" s="11">
        <v>28301</v>
      </c>
      <c r="F82">
        <v>2</v>
      </c>
      <c r="G82">
        <v>10495.6</v>
      </c>
      <c r="H82" t="s">
        <v>12</v>
      </c>
      <c r="I82" t="s">
        <v>16</v>
      </c>
      <c r="J82" t="s">
        <v>23</v>
      </c>
      <c r="K82" s="13" t="s">
        <v>8471</v>
      </c>
      <c r="L82" t="s">
        <v>12</v>
      </c>
      <c r="M82" t="s">
        <v>16</v>
      </c>
      <c r="N82" t="s">
        <v>23</v>
      </c>
      <c r="O82">
        <v>45</v>
      </c>
      <c r="AA82" t="s">
        <v>15</v>
      </c>
      <c r="AB82" t="str">
        <f>IF(H76="?",$Q$9,H76)</f>
        <v>tier - 3</v>
      </c>
      <c r="AC82" t="str">
        <f>IF(I76="?",$V$9,I76)</f>
        <v>tier - 3</v>
      </c>
      <c r="AD82" t="str">
        <f>IF(J76="?","Unknown",J76)</f>
        <v>R1013</v>
      </c>
      <c r="AE82">
        <v>1969</v>
      </c>
      <c r="AF82">
        <v>25</v>
      </c>
      <c r="AG82" t="str">
        <f t="shared" si="2"/>
        <v>25-Nov-1969</v>
      </c>
      <c r="AH82">
        <v>25532</v>
      </c>
      <c r="AI82">
        <f t="shared" si="3"/>
        <v>53</v>
      </c>
    </row>
    <row r="83" spans="1:35" x14ac:dyDescent="0.25">
      <c r="A83" t="s">
        <v>1300</v>
      </c>
      <c r="B83">
        <v>19</v>
      </c>
      <c r="C83" t="s">
        <v>15</v>
      </c>
      <c r="D83">
        <v>1972</v>
      </c>
      <c r="E83" s="11">
        <v>26622</v>
      </c>
      <c r="F83">
        <v>2</v>
      </c>
      <c r="G83">
        <v>10493.95</v>
      </c>
      <c r="H83" t="s">
        <v>12</v>
      </c>
      <c r="I83" t="s">
        <v>16</v>
      </c>
      <c r="J83" t="s">
        <v>23</v>
      </c>
      <c r="K83" s="13" t="s">
        <v>8472</v>
      </c>
      <c r="L83" t="s">
        <v>12</v>
      </c>
      <c r="M83" t="s">
        <v>16</v>
      </c>
      <c r="N83" t="s">
        <v>23</v>
      </c>
      <c r="O83">
        <v>50</v>
      </c>
      <c r="AA83" t="s">
        <v>30</v>
      </c>
      <c r="AB83" t="str">
        <f>IF(H77="?",$Q$9,H77)</f>
        <v>tier - 3</v>
      </c>
      <c r="AC83" t="str">
        <f>IF(I77="?",$V$9,I77)</f>
        <v>tier - 3</v>
      </c>
      <c r="AD83" t="str">
        <f>IF(J77="?","Unknown",J77)</f>
        <v>R1011</v>
      </c>
      <c r="AE83">
        <v>1966</v>
      </c>
      <c r="AF83">
        <v>11</v>
      </c>
      <c r="AG83" t="str">
        <f t="shared" si="2"/>
        <v>11-Dec-1966</v>
      </c>
      <c r="AH83">
        <v>24452</v>
      </c>
      <c r="AI83">
        <f t="shared" si="3"/>
        <v>56</v>
      </c>
    </row>
    <row r="84" spans="1:35" x14ac:dyDescent="0.25">
      <c r="A84" t="s">
        <v>1299</v>
      </c>
      <c r="B84">
        <v>21</v>
      </c>
      <c r="C84" t="s">
        <v>30</v>
      </c>
      <c r="D84">
        <v>1978</v>
      </c>
      <c r="E84" s="11">
        <v>28845</v>
      </c>
      <c r="F84">
        <v>2</v>
      </c>
      <c r="G84">
        <v>10486.55</v>
      </c>
      <c r="H84" t="s">
        <v>12</v>
      </c>
      <c r="I84" t="s">
        <v>12</v>
      </c>
      <c r="J84" t="s">
        <v>200</v>
      </c>
      <c r="K84" s="13" t="s">
        <v>8473</v>
      </c>
      <c r="L84" t="s">
        <v>12</v>
      </c>
      <c r="M84" t="s">
        <v>12</v>
      </c>
      <c r="N84" t="s">
        <v>200</v>
      </c>
      <c r="O84">
        <v>44</v>
      </c>
      <c r="AA84" t="s">
        <v>37</v>
      </c>
      <c r="AB84" t="str">
        <f>IF(H78="?",$Q$9,H78)</f>
        <v>tier - 3</v>
      </c>
      <c r="AC84" t="str">
        <f>IF(I78="?",$V$9,I78)</f>
        <v>tier - 1</v>
      </c>
      <c r="AD84" t="str">
        <f>IF(J78="?","Unknown",J78)</f>
        <v>R1024</v>
      </c>
      <c r="AE84">
        <v>1969</v>
      </c>
      <c r="AF84">
        <v>17</v>
      </c>
      <c r="AG84" t="str">
        <f t="shared" si="2"/>
        <v>17-Oct-1969</v>
      </c>
      <c r="AH84">
        <v>25493</v>
      </c>
      <c r="AI84">
        <f t="shared" si="3"/>
        <v>53</v>
      </c>
    </row>
    <row r="85" spans="1:35" x14ac:dyDescent="0.25">
      <c r="A85" t="s">
        <v>1298</v>
      </c>
      <c r="B85">
        <v>28</v>
      </c>
      <c r="C85" t="s">
        <v>30</v>
      </c>
      <c r="D85">
        <v>1987</v>
      </c>
      <c r="E85" s="11">
        <v>32139</v>
      </c>
      <c r="F85">
        <v>3</v>
      </c>
      <c r="G85">
        <v>10464.83</v>
      </c>
      <c r="H85" t="s">
        <v>12</v>
      </c>
      <c r="I85" t="s">
        <v>16</v>
      </c>
      <c r="J85" t="s">
        <v>23</v>
      </c>
      <c r="K85" s="13" t="s">
        <v>8474</v>
      </c>
      <c r="L85" t="s">
        <v>12</v>
      </c>
      <c r="M85" t="s">
        <v>16</v>
      </c>
      <c r="N85" t="s">
        <v>23</v>
      </c>
      <c r="O85">
        <v>35</v>
      </c>
      <c r="AA85" t="s">
        <v>20</v>
      </c>
      <c r="AB85" t="str">
        <f>IF(H79="?",$Q$9,H79)</f>
        <v>tier - 3</v>
      </c>
      <c r="AC85" t="str">
        <f>IF(I79="?",$V$9,I79)</f>
        <v>tier - 2</v>
      </c>
      <c r="AD85" t="str">
        <f>IF(J79="?","Unknown",J79)</f>
        <v>R1013</v>
      </c>
      <c r="AE85">
        <v>1971</v>
      </c>
      <c r="AF85">
        <v>29</v>
      </c>
      <c r="AG85" t="str">
        <f t="shared" si="2"/>
        <v>29-Sep-1971</v>
      </c>
      <c r="AH85">
        <v>26205</v>
      </c>
      <c r="AI85">
        <f t="shared" si="3"/>
        <v>51</v>
      </c>
    </row>
    <row r="86" spans="1:35" x14ac:dyDescent="0.25">
      <c r="A86" t="s">
        <v>1297</v>
      </c>
      <c r="B86">
        <v>22</v>
      </c>
      <c r="C86" t="s">
        <v>37</v>
      </c>
      <c r="D86">
        <v>1969</v>
      </c>
      <c r="E86" s="11">
        <v>25498</v>
      </c>
      <c r="F86">
        <v>1</v>
      </c>
      <c r="G86">
        <v>10461.98</v>
      </c>
      <c r="H86" t="s">
        <v>12</v>
      </c>
      <c r="I86" t="s">
        <v>16</v>
      </c>
      <c r="J86" t="s">
        <v>23</v>
      </c>
      <c r="K86" s="13" t="s">
        <v>8475</v>
      </c>
      <c r="L86" t="s">
        <v>12</v>
      </c>
      <c r="M86" t="s">
        <v>16</v>
      </c>
      <c r="N86" t="s">
        <v>23</v>
      </c>
      <c r="O86">
        <v>53</v>
      </c>
      <c r="AA86" t="s">
        <v>10</v>
      </c>
      <c r="AB86" t="str">
        <f>IF(H80="?",$Q$9,H80)</f>
        <v>tier - 3</v>
      </c>
      <c r="AC86" t="str">
        <f>IF(I80="?",$V$9,I80)</f>
        <v>tier - 3</v>
      </c>
      <c r="AD86" t="str">
        <f>IF(J80="?","Unknown",J80)</f>
        <v>R1011</v>
      </c>
      <c r="AE86">
        <v>1971</v>
      </c>
      <c r="AF86">
        <v>26</v>
      </c>
      <c r="AG86" t="str">
        <f t="shared" si="2"/>
        <v>26-Jul-1971</v>
      </c>
      <c r="AH86">
        <v>26140</v>
      </c>
      <c r="AI86">
        <f t="shared" si="3"/>
        <v>51</v>
      </c>
    </row>
    <row r="87" spans="1:35" x14ac:dyDescent="0.25">
      <c r="A87" t="s">
        <v>1296</v>
      </c>
      <c r="B87">
        <v>27</v>
      </c>
      <c r="C87" t="s">
        <v>37</v>
      </c>
      <c r="D87">
        <v>1964</v>
      </c>
      <c r="E87" s="11">
        <v>23677</v>
      </c>
      <c r="F87">
        <v>0</v>
      </c>
      <c r="G87">
        <v>10459.19</v>
      </c>
      <c r="H87" t="s">
        <v>12</v>
      </c>
      <c r="I87" t="s">
        <v>16</v>
      </c>
      <c r="J87" t="s">
        <v>13</v>
      </c>
      <c r="K87" s="13" t="s">
        <v>8476</v>
      </c>
      <c r="L87" t="s">
        <v>12</v>
      </c>
      <c r="M87" t="s">
        <v>16</v>
      </c>
      <c r="N87" t="s">
        <v>13</v>
      </c>
      <c r="O87">
        <v>58</v>
      </c>
      <c r="AA87" t="s">
        <v>18</v>
      </c>
      <c r="AB87" t="str">
        <f>IF(H81="?",$Q$9,H81)</f>
        <v>tier - 1</v>
      </c>
      <c r="AC87" t="str">
        <f>IF(I81="?",$V$9,I81)</f>
        <v>tier - 3</v>
      </c>
      <c r="AD87" t="str">
        <f>IF(J81="?","Unknown",J81)</f>
        <v>R1011</v>
      </c>
      <c r="AE87">
        <v>1978</v>
      </c>
      <c r="AF87">
        <v>20</v>
      </c>
      <c r="AG87" t="str">
        <f t="shared" si="2"/>
        <v>20-Jun-1978</v>
      </c>
      <c r="AH87">
        <v>28661</v>
      </c>
      <c r="AI87">
        <f t="shared" si="3"/>
        <v>44</v>
      </c>
    </row>
    <row r="88" spans="1:35" x14ac:dyDescent="0.25">
      <c r="A88" t="s">
        <v>1295</v>
      </c>
      <c r="B88">
        <v>3</v>
      </c>
      <c r="C88" t="s">
        <v>10</v>
      </c>
      <c r="D88">
        <v>1976</v>
      </c>
      <c r="E88" s="11">
        <v>27944</v>
      </c>
      <c r="F88">
        <v>2</v>
      </c>
      <c r="G88">
        <v>10455.14</v>
      </c>
      <c r="H88" t="s">
        <v>12</v>
      </c>
      <c r="I88" t="s">
        <v>11</v>
      </c>
      <c r="J88" t="s">
        <v>300</v>
      </c>
      <c r="K88" s="13" t="s">
        <v>8477</v>
      </c>
      <c r="L88" t="s">
        <v>12</v>
      </c>
      <c r="M88" t="s">
        <v>11</v>
      </c>
      <c r="N88" t="s">
        <v>300</v>
      </c>
      <c r="O88">
        <v>46</v>
      </c>
      <c r="AA88" t="s">
        <v>18</v>
      </c>
      <c r="AB88" t="str">
        <f>IF(H82="?",$Q$9,H82)</f>
        <v>tier - 3</v>
      </c>
      <c r="AC88" t="str">
        <f>IF(I82="?",$V$9,I82)</f>
        <v>tier - 1</v>
      </c>
      <c r="AD88" t="str">
        <f>IF(J82="?","Unknown",J82)</f>
        <v>R1012</v>
      </c>
      <c r="AE88">
        <v>1977</v>
      </c>
      <c r="AF88">
        <v>25</v>
      </c>
      <c r="AG88" t="str">
        <f t="shared" si="2"/>
        <v>25-Jun-1977</v>
      </c>
      <c r="AH88">
        <v>28301</v>
      </c>
      <c r="AI88">
        <f t="shared" si="3"/>
        <v>45</v>
      </c>
    </row>
    <row r="89" spans="1:35" x14ac:dyDescent="0.25">
      <c r="A89" t="s">
        <v>1294</v>
      </c>
      <c r="B89">
        <v>14</v>
      </c>
      <c r="C89" t="s">
        <v>10</v>
      </c>
      <c r="D89">
        <v>1964</v>
      </c>
      <c r="E89" s="11">
        <v>23572</v>
      </c>
      <c r="F89">
        <v>0</v>
      </c>
      <c r="G89">
        <v>10455.1</v>
      </c>
      <c r="H89" t="s">
        <v>12</v>
      </c>
      <c r="I89" t="s">
        <v>16</v>
      </c>
      <c r="J89" t="s">
        <v>23</v>
      </c>
      <c r="K89" s="13" t="s">
        <v>8478</v>
      </c>
      <c r="L89" t="s">
        <v>12</v>
      </c>
      <c r="M89" t="s">
        <v>16</v>
      </c>
      <c r="N89" t="s">
        <v>23</v>
      </c>
      <c r="O89">
        <v>58</v>
      </c>
      <c r="AA89" t="s">
        <v>15</v>
      </c>
      <c r="AB89" t="str">
        <f>IF(H83="?",$Q$9,H83)</f>
        <v>tier - 3</v>
      </c>
      <c r="AC89" t="str">
        <f>IF(I83="?",$V$9,I83)</f>
        <v>tier - 1</v>
      </c>
      <c r="AD89" t="str">
        <f>IF(J83="?","Unknown",J83)</f>
        <v>R1012</v>
      </c>
      <c r="AE89">
        <v>1972</v>
      </c>
      <c r="AF89">
        <v>19</v>
      </c>
      <c r="AG89" t="str">
        <f t="shared" si="2"/>
        <v>19-Nov-1972</v>
      </c>
      <c r="AH89">
        <v>26622</v>
      </c>
      <c r="AI89">
        <f t="shared" si="3"/>
        <v>50</v>
      </c>
    </row>
    <row r="90" spans="1:35" x14ac:dyDescent="0.25">
      <c r="A90" t="s">
        <v>1293</v>
      </c>
      <c r="B90">
        <v>8</v>
      </c>
      <c r="C90" t="s">
        <v>15</v>
      </c>
      <c r="D90">
        <v>1968</v>
      </c>
      <c r="E90" s="11">
        <v>25150</v>
      </c>
      <c r="F90">
        <v>1</v>
      </c>
      <c r="G90">
        <v>10450.549999999999</v>
      </c>
      <c r="H90" t="s">
        <v>12</v>
      </c>
      <c r="I90" t="s">
        <v>16</v>
      </c>
      <c r="J90" t="s">
        <v>42</v>
      </c>
      <c r="K90" s="13" t="s">
        <v>8479</v>
      </c>
      <c r="L90" t="s">
        <v>12</v>
      </c>
      <c r="M90" t="s">
        <v>16</v>
      </c>
      <c r="N90" t="s">
        <v>42</v>
      </c>
      <c r="O90">
        <v>54</v>
      </c>
      <c r="AA90" t="s">
        <v>30</v>
      </c>
      <c r="AB90" t="str">
        <f>IF(H84="?",$Q$9,H84)</f>
        <v>tier - 3</v>
      </c>
      <c r="AC90" t="str">
        <f>IF(I84="?",$V$9,I84)</f>
        <v>tier - 3</v>
      </c>
      <c r="AD90" t="str">
        <f>IF(J84="?","Unknown",J84)</f>
        <v>R1025</v>
      </c>
      <c r="AE90">
        <v>1978</v>
      </c>
      <c r="AF90">
        <v>21</v>
      </c>
      <c r="AG90" t="str">
        <f t="shared" si="2"/>
        <v>21-Dec-1978</v>
      </c>
      <c r="AH90">
        <v>28845</v>
      </c>
      <c r="AI90">
        <f t="shared" si="3"/>
        <v>44</v>
      </c>
    </row>
    <row r="91" spans="1:35" x14ac:dyDescent="0.25">
      <c r="A91" t="s">
        <v>1292</v>
      </c>
      <c r="B91">
        <v>29</v>
      </c>
      <c r="C91" t="s">
        <v>30</v>
      </c>
      <c r="D91">
        <v>1968</v>
      </c>
      <c r="E91" s="11">
        <v>25201</v>
      </c>
      <c r="F91">
        <v>1</v>
      </c>
      <c r="G91">
        <v>10436.1</v>
      </c>
      <c r="H91" t="s">
        <v>12</v>
      </c>
      <c r="I91" t="s">
        <v>12</v>
      </c>
      <c r="J91" t="s">
        <v>42</v>
      </c>
      <c r="K91" s="13" t="s">
        <v>8480</v>
      </c>
      <c r="L91" t="s">
        <v>12</v>
      </c>
      <c r="M91" t="s">
        <v>12</v>
      </c>
      <c r="N91" t="s">
        <v>42</v>
      </c>
      <c r="O91">
        <v>54</v>
      </c>
      <c r="AA91" t="s">
        <v>30</v>
      </c>
      <c r="AB91" t="str">
        <f>IF(H85="?",$Q$9,H85)</f>
        <v>tier - 3</v>
      </c>
      <c r="AC91" t="str">
        <f>IF(I85="?",$V$9,I85)</f>
        <v>tier - 1</v>
      </c>
      <c r="AD91" t="str">
        <f>IF(J85="?","Unknown",J85)</f>
        <v>R1012</v>
      </c>
      <c r="AE91">
        <v>1987</v>
      </c>
      <c r="AF91">
        <v>28</v>
      </c>
      <c r="AG91" t="str">
        <f t="shared" si="2"/>
        <v>28-Dec-1987</v>
      </c>
      <c r="AH91">
        <v>32139</v>
      </c>
      <c r="AI91">
        <f t="shared" si="3"/>
        <v>35</v>
      </c>
    </row>
    <row r="92" spans="1:35" x14ac:dyDescent="0.25">
      <c r="A92" t="s">
        <v>2265</v>
      </c>
      <c r="B92">
        <v>25</v>
      </c>
      <c r="C92" t="s">
        <v>35</v>
      </c>
      <c r="D92">
        <v>1982</v>
      </c>
      <c r="E92" s="11">
        <v>30188</v>
      </c>
      <c r="F92">
        <v>2</v>
      </c>
      <c r="G92">
        <v>40003.33</v>
      </c>
      <c r="H92" t="s">
        <v>16</v>
      </c>
      <c r="I92" t="s">
        <v>16</v>
      </c>
      <c r="J92" t="s">
        <v>23</v>
      </c>
      <c r="K92" s="13" t="s">
        <v>8481</v>
      </c>
      <c r="L92" t="s">
        <v>16</v>
      </c>
      <c r="M92" t="s">
        <v>16</v>
      </c>
      <c r="N92" t="s">
        <v>23</v>
      </c>
      <c r="O92">
        <v>40</v>
      </c>
      <c r="AA92" t="s">
        <v>37</v>
      </c>
      <c r="AB92" t="str">
        <f>IF(H86="?",$Q$9,H86)</f>
        <v>tier - 3</v>
      </c>
      <c r="AC92" t="str">
        <f>IF(I86="?",$V$9,I86)</f>
        <v>tier - 1</v>
      </c>
      <c r="AD92" t="str">
        <f>IF(J86="?","Unknown",J86)</f>
        <v>R1012</v>
      </c>
      <c r="AE92">
        <v>1969</v>
      </c>
      <c r="AF92">
        <v>22</v>
      </c>
      <c r="AG92" t="str">
        <f t="shared" si="2"/>
        <v>22-Oct-1969</v>
      </c>
      <c r="AH92">
        <v>25498</v>
      </c>
      <c r="AI92">
        <f t="shared" si="3"/>
        <v>53</v>
      </c>
    </row>
    <row r="93" spans="1:35" x14ac:dyDescent="0.25">
      <c r="A93" t="s">
        <v>1291</v>
      </c>
      <c r="B93">
        <v>23</v>
      </c>
      <c r="C93" t="s">
        <v>10</v>
      </c>
      <c r="D93">
        <v>1968</v>
      </c>
      <c r="E93" s="11">
        <v>25042</v>
      </c>
      <c r="F93">
        <v>0</v>
      </c>
      <c r="G93">
        <v>10435.07</v>
      </c>
      <c r="H93" t="s">
        <v>12</v>
      </c>
      <c r="I93" t="s">
        <v>16</v>
      </c>
      <c r="J93" t="s">
        <v>168</v>
      </c>
      <c r="K93" s="13" t="s">
        <v>8482</v>
      </c>
      <c r="L93" t="s">
        <v>12</v>
      </c>
      <c r="M93" t="s">
        <v>16</v>
      </c>
      <c r="N93" t="s">
        <v>168</v>
      </c>
      <c r="O93">
        <v>54</v>
      </c>
      <c r="AA93" t="s">
        <v>37</v>
      </c>
      <c r="AB93" t="str">
        <f>IF(H87="?",$Q$9,H87)</f>
        <v>tier - 3</v>
      </c>
      <c r="AC93" t="str">
        <f>IF(I87="?",$V$9,I87)</f>
        <v>tier - 1</v>
      </c>
      <c r="AD93" t="str">
        <f>IF(J87="?","Unknown",J87)</f>
        <v>R1013</v>
      </c>
      <c r="AE93">
        <v>1964</v>
      </c>
      <c r="AF93">
        <v>27</v>
      </c>
      <c r="AG93" t="str">
        <f t="shared" si="2"/>
        <v>27-Oct-1964</v>
      </c>
      <c r="AH93">
        <v>23677</v>
      </c>
      <c r="AI93">
        <f t="shared" si="3"/>
        <v>58</v>
      </c>
    </row>
    <row r="94" spans="1:35" x14ac:dyDescent="0.25">
      <c r="A94" t="s">
        <v>1290</v>
      </c>
      <c r="B94">
        <v>27</v>
      </c>
      <c r="C94" t="s">
        <v>15</v>
      </c>
      <c r="D94">
        <v>1968</v>
      </c>
      <c r="E94" s="11">
        <v>25169</v>
      </c>
      <c r="F94">
        <v>0</v>
      </c>
      <c r="G94">
        <v>10422.92</v>
      </c>
      <c r="H94" t="s">
        <v>12</v>
      </c>
      <c r="I94" t="s">
        <v>16</v>
      </c>
      <c r="J94" t="s">
        <v>356</v>
      </c>
      <c r="K94" s="13" t="s">
        <v>8483</v>
      </c>
      <c r="L94" t="s">
        <v>12</v>
      </c>
      <c r="M94" t="s">
        <v>16</v>
      </c>
      <c r="N94" t="s">
        <v>356</v>
      </c>
      <c r="O94">
        <v>54</v>
      </c>
      <c r="AA94" t="s">
        <v>10</v>
      </c>
      <c r="AB94" t="str">
        <f>IF(H88="?",$Q$9,H88)</f>
        <v>tier - 3</v>
      </c>
      <c r="AC94" t="str">
        <f>IF(I88="?",$V$9,I88)</f>
        <v>tier - 2</v>
      </c>
      <c r="AD94" t="str">
        <f>IF(J88="?","Unknown",J88)</f>
        <v>R1021</v>
      </c>
      <c r="AE94">
        <v>1976</v>
      </c>
      <c r="AF94">
        <v>3</v>
      </c>
      <c r="AG94" t="str">
        <f t="shared" si="2"/>
        <v>3-Jul-1976</v>
      </c>
      <c r="AH94">
        <v>27944</v>
      </c>
      <c r="AI94">
        <f t="shared" si="3"/>
        <v>46</v>
      </c>
    </row>
    <row r="95" spans="1:35" x14ac:dyDescent="0.25">
      <c r="A95" t="s">
        <v>1289</v>
      </c>
      <c r="B95">
        <v>25</v>
      </c>
      <c r="C95" t="s">
        <v>30</v>
      </c>
      <c r="D95">
        <v>1979</v>
      </c>
      <c r="E95" s="11">
        <v>29214</v>
      </c>
      <c r="F95">
        <v>2</v>
      </c>
      <c r="G95">
        <v>10419.65</v>
      </c>
      <c r="H95" t="s">
        <v>12</v>
      </c>
      <c r="I95" t="s">
        <v>11</v>
      </c>
      <c r="J95" t="s">
        <v>200</v>
      </c>
      <c r="K95" s="13" t="s">
        <v>8484</v>
      </c>
      <c r="L95" t="s">
        <v>12</v>
      </c>
      <c r="M95" t="s">
        <v>11</v>
      </c>
      <c r="N95" t="s">
        <v>200</v>
      </c>
      <c r="O95">
        <v>43</v>
      </c>
      <c r="AA95" t="s">
        <v>10</v>
      </c>
      <c r="AB95" t="str">
        <f>IF(H89="?",$Q$9,H89)</f>
        <v>tier - 3</v>
      </c>
      <c r="AC95" t="str">
        <f>IF(I89="?",$V$9,I89)</f>
        <v>tier - 1</v>
      </c>
      <c r="AD95" t="str">
        <f>IF(J89="?","Unknown",J89)</f>
        <v>R1012</v>
      </c>
      <c r="AE95">
        <v>1964</v>
      </c>
      <c r="AF95">
        <v>14</v>
      </c>
      <c r="AG95" t="str">
        <f t="shared" si="2"/>
        <v>14-Jul-1964</v>
      </c>
      <c r="AH95">
        <v>23572</v>
      </c>
      <c r="AI95">
        <f t="shared" si="3"/>
        <v>58</v>
      </c>
    </row>
    <row r="96" spans="1:35" x14ac:dyDescent="0.25">
      <c r="A96" t="s">
        <v>1288</v>
      </c>
      <c r="B96">
        <v>11</v>
      </c>
      <c r="C96" t="s">
        <v>20</v>
      </c>
      <c r="D96">
        <v>1973</v>
      </c>
      <c r="E96" s="11">
        <v>26918</v>
      </c>
      <c r="F96">
        <v>0</v>
      </c>
      <c r="G96">
        <v>10419.59</v>
      </c>
      <c r="H96" t="s">
        <v>12</v>
      </c>
      <c r="I96" t="s">
        <v>11</v>
      </c>
      <c r="J96" t="s">
        <v>200</v>
      </c>
      <c r="K96" s="13" t="s">
        <v>8485</v>
      </c>
      <c r="L96" t="s">
        <v>12</v>
      </c>
      <c r="M96" t="s">
        <v>11</v>
      </c>
      <c r="N96" t="s">
        <v>200</v>
      </c>
      <c r="O96">
        <v>49</v>
      </c>
      <c r="AA96" t="s">
        <v>15</v>
      </c>
      <c r="AB96" t="str">
        <f>IF(H90="?",$Q$9,H90)</f>
        <v>tier - 3</v>
      </c>
      <c r="AC96" t="str">
        <f>IF(I90="?",$V$9,I90)</f>
        <v>tier - 1</v>
      </c>
      <c r="AD96" t="str">
        <f>IF(J90="?","Unknown",J90)</f>
        <v>R1011</v>
      </c>
      <c r="AE96">
        <v>1968</v>
      </c>
      <c r="AF96">
        <v>8</v>
      </c>
      <c r="AG96" t="str">
        <f t="shared" si="2"/>
        <v>8-Nov-1968</v>
      </c>
      <c r="AH96">
        <v>25150</v>
      </c>
      <c r="AI96">
        <f t="shared" si="3"/>
        <v>54</v>
      </c>
    </row>
    <row r="97" spans="1:35" x14ac:dyDescent="0.25">
      <c r="A97" t="s">
        <v>1287</v>
      </c>
      <c r="B97">
        <v>24</v>
      </c>
      <c r="C97" t="s">
        <v>37</v>
      </c>
      <c r="D97">
        <v>1980</v>
      </c>
      <c r="E97" s="11">
        <v>29518</v>
      </c>
      <c r="F97">
        <v>2</v>
      </c>
      <c r="G97">
        <v>10407.98</v>
      </c>
      <c r="H97" t="s">
        <v>12</v>
      </c>
      <c r="I97" t="s">
        <v>16</v>
      </c>
      <c r="J97" t="s">
        <v>300</v>
      </c>
      <c r="K97" s="13" t="s">
        <v>8486</v>
      </c>
      <c r="L97" t="s">
        <v>12</v>
      </c>
      <c r="M97" t="s">
        <v>16</v>
      </c>
      <c r="N97" t="s">
        <v>300</v>
      </c>
      <c r="O97">
        <v>42</v>
      </c>
      <c r="AA97" t="s">
        <v>30</v>
      </c>
      <c r="AB97" t="str">
        <f>IF(H91="?",$Q$9,H91)</f>
        <v>tier - 3</v>
      </c>
      <c r="AC97" t="str">
        <f>IF(I91="?",$V$9,I91)</f>
        <v>tier - 3</v>
      </c>
      <c r="AD97" t="str">
        <f>IF(J91="?","Unknown",J91)</f>
        <v>R1011</v>
      </c>
      <c r="AE97">
        <v>1968</v>
      </c>
      <c r="AF97">
        <v>29</v>
      </c>
      <c r="AG97" t="str">
        <f t="shared" si="2"/>
        <v>29-Dec-1968</v>
      </c>
      <c r="AH97">
        <v>25201</v>
      </c>
      <c r="AI97">
        <f t="shared" si="3"/>
        <v>54</v>
      </c>
    </row>
    <row r="98" spans="1:35" x14ac:dyDescent="0.25">
      <c r="A98" t="s">
        <v>1286</v>
      </c>
      <c r="B98">
        <v>5</v>
      </c>
      <c r="C98" t="s">
        <v>18</v>
      </c>
      <c r="D98">
        <v>1975</v>
      </c>
      <c r="E98" s="11">
        <v>27550</v>
      </c>
      <c r="F98">
        <v>4</v>
      </c>
      <c r="G98">
        <v>10407.09</v>
      </c>
      <c r="H98" t="s">
        <v>12</v>
      </c>
      <c r="I98" t="s">
        <v>16</v>
      </c>
      <c r="J98" t="s">
        <v>164</v>
      </c>
      <c r="K98" s="13" t="s">
        <v>8487</v>
      </c>
      <c r="L98" t="s">
        <v>12</v>
      </c>
      <c r="M98" t="s">
        <v>16</v>
      </c>
      <c r="N98" t="s">
        <v>164</v>
      </c>
      <c r="O98">
        <v>48</v>
      </c>
      <c r="AA98" t="s">
        <v>35</v>
      </c>
      <c r="AB98" t="str">
        <f>IF(H92="?",$Q$9,H92)</f>
        <v>tier - 1</v>
      </c>
      <c r="AC98" t="str">
        <f>IF(I92="?",$V$9,I92)</f>
        <v>tier - 1</v>
      </c>
      <c r="AD98" t="str">
        <f>IF(J92="?","Unknown",J92)</f>
        <v>R1012</v>
      </c>
      <c r="AE98">
        <v>1982</v>
      </c>
      <c r="AF98">
        <v>25</v>
      </c>
      <c r="AG98" t="str">
        <f t="shared" si="2"/>
        <v>25-Aug-1982</v>
      </c>
      <c r="AH98">
        <v>30188</v>
      </c>
      <c r="AI98">
        <f t="shared" si="3"/>
        <v>40</v>
      </c>
    </row>
    <row r="99" spans="1:35" x14ac:dyDescent="0.25">
      <c r="A99" t="s">
        <v>1285</v>
      </c>
      <c r="B99">
        <v>7</v>
      </c>
      <c r="C99" t="s">
        <v>35</v>
      </c>
      <c r="D99">
        <v>1969</v>
      </c>
      <c r="E99" s="11">
        <v>25422</v>
      </c>
      <c r="F99">
        <v>0</v>
      </c>
      <c r="G99">
        <v>10403.27</v>
      </c>
      <c r="H99" t="s">
        <v>12</v>
      </c>
      <c r="I99" t="s">
        <v>11</v>
      </c>
      <c r="J99" t="s">
        <v>516</v>
      </c>
      <c r="K99" s="13" t="s">
        <v>8488</v>
      </c>
      <c r="L99" t="s">
        <v>12</v>
      </c>
      <c r="M99" t="s">
        <v>11</v>
      </c>
      <c r="N99" t="s">
        <v>516</v>
      </c>
      <c r="O99">
        <v>53</v>
      </c>
      <c r="AA99" t="s">
        <v>10</v>
      </c>
      <c r="AB99" t="str">
        <f>IF(H93="?",$Q$9,H93)</f>
        <v>tier - 3</v>
      </c>
      <c r="AC99" t="str">
        <f>IF(I93="?",$V$9,I93)</f>
        <v>tier - 1</v>
      </c>
      <c r="AD99" t="str">
        <f>IF(J93="?","Unknown",J93)</f>
        <v>R1016</v>
      </c>
      <c r="AE99">
        <v>1968</v>
      </c>
      <c r="AF99">
        <v>23</v>
      </c>
      <c r="AG99" t="str">
        <f t="shared" si="2"/>
        <v>23-Jul-1968</v>
      </c>
      <c r="AH99">
        <v>25042</v>
      </c>
      <c r="AI99">
        <f t="shared" si="3"/>
        <v>54</v>
      </c>
    </row>
    <row r="100" spans="1:35" x14ac:dyDescent="0.25">
      <c r="A100" t="s">
        <v>1284</v>
      </c>
      <c r="B100">
        <v>19</v>
      </c>
      <c r="C100" t="s">
        <v>30</v>
      </c>
      <c r="D100">
        <v>1973</v>
      </c>
      <c r="E100" s="11">
        <v>27017</v>
      </c>
      <c r="F100">
        <v>3</v>
      </c>
      <c r="G100">
        <v>10381.48</v>
      </c>
      <c r="H100" t="s">
        <v>12</v>
      </c>
      <c r="I100" t="s">
        <v>12</v>
      </c>
      <c r="J100" t="s">
        <v>13</v>
      </c>
      <c r="K100" s="13" t="s">
        <v>8489</v>
      </c>
      <c r="L100" t="s">
        <v>12</v>
      </c>
      <c r="M100" t="s">
        <v>12</v>
      </c>
      <c r="N100" t="s">
        <v>13</v>
      </c>
      <c r="O100">
        <v>49</v>
      </c>
      <c r="AA100" t="s">
        <v>15</v>
      </c>
      <c r="AB100" t="str">
        <f>IF(H94="?",$Q$9,H94)</f>
        <v>tier - 3</v>
      </c>
      <c r="AC100" t="str">
        <f>IF(I94="?",$V$9,I94)</f>
        <v>tier - 1</v>
      </c>
      <c r="AD100" t="str">
        <f>IF(J94="?","Unknown",J94)</f>
        <v>R1017</v>
      </c>
      <c r="AE100">
        <v>1968</v>
      </c>
      <c r="AF100">
        <v>27</v>
      </c>
      <c r="AG100" t="str">
        <f t="shared" si="2"/>
        <v>27-Nov-1968</v>
      </c>
      <c r="AH100">
        <v>25169</v>
      </c>
      <c r="AI100">
        <f t="shared" si="3"/>
        <v>54</v>
      </c>
    </row>
    <row r="101" spans="1:35" x14ac:dyDescent="0.25">
      <c r="A101" t="s">
        <v>1283</v>
      </c>
      <c r="B101">
        <v>29</v>
      </c>
      <c r="C101" t="s">
        <v>20</v>
      </c>
      <c r="D101">
        <v>1973</v>
      </c>
      <c r="E101" s="11">
        <v>26936</v>
      </c>
      <c r="F101">
        <v>2</v>
      </c>
      <c r="G101">
        <v>10370.91</v>
      </c>
      <c r="H101" t="s">
        <v>12</v>
      </c>
      <c r="I101" t="s">
        <v>12</v>
      </c>
      <c r="J101" t="s">
        <v>247</v>
      </c>
      <c r="K101" s="13" t="s">
        <v>8490</v>
      </c>
      <c r="L101" t="s">
        <v>12</v>
      </c>
      <c r="M101" t="s">
        <v>12</v>
      </c>
      <c r="N101" t="s">
        <v>247</v>
      </c>
      <c r="O101">
        <v>49</v>
      </c>
      <c r="AA101" t="s">
        <v>30</v>
      </c>
      <c r="AB101" t="str">
        <f>IF(H95="?",$Q$9,H95)</f>
        <v>tier - 3</v>
      </c>
      <c r="AC101" t="str">
        <f>IF(I95="?",$V$9,I95)</f>
        <v>tier - 2</v>
      </c>
      <c r="AD101" t="str">
        <f>IF(J95="?","Unknown",J95)</f>
        <v>R1025</v>
      </c>
      <c r="AE101">
        <v>1979</v>
      </c>
      <c r="AF101">
        <v>25</v>
      </c>
      <c r="AG101" t="str">
        <f t="shared" si="2"/>
        <v>25-Dec-1979</v>
      </c>
      <c r="AH101">
        <v>29214</v>
      </c>
      <c r="AI101">
        <f t="shared" si="3"/>
        <v>43</v>
      </c>
    </row>
    <row r="102" spans="1:35" x14ac:dyDescent="0.25">
      <c r="A102" t="s">
        <v>1282</v>
      </c>
      <c r="B102">
        <v>6</v>
      </c>
      <c r="C102" t="s">
        <v>18</v>
      </c>
      <c r="D102">
        <v>1971</v>
      </c>
      <c r="E102" s="11">
        <v>26090</v>
      </c>
      <c r="F102">
        <v>0</v>
      </c>
      <c r="G102">
        <v>10356.67</v>
      </c>
      <c r="H102" t="s">
        <v>12</v>
      </c>
      <c r="I102" t="s">
        <v>16</v>
      </c>
      <c r="J102" t="s">
        <v>200</v>
      </c>
      <c r="K102" s="13" t="s">
        <v>8491</v>
      </c>
      <c r="L102" t="s">
        <v>12</v>
      </c>
      <c r="M102" t="s">
        <v>16</v>
      </c>
      <c r="N102" t="s">
        <v>200</v>
      </c>
      <c r="O102">
        <v>52</v>
      </c>
      <c r="AA102" t="s">
        <v>20</v>
      </c>
      <c r="AB102" t="str">
        <f>IF(H96="?",$Q$9,H96)</f>
        <v>tier - 3</v>
      </c>
      <c r="AC102" t="str">
        <f>IF(I96="?",$V$9,I96)</f>
        <v>tier - 2</v>
      </c>
      <c r="AD102" t="str">
        <f>IF(J96="?","Unknown",J96)</f>
        <v>R1025</v>
      </c>
      <c r="AE102">
        <v>1973</v>
      </c>
      <c r="AF102">
        <v>11</v>
      </c>
      <c r="AG102" t="str">
        <f t="shared" si="2"/>
        <v>11-Sep-1973</v>
      </c>
      <c r="AH102">
        <v>26918</v>
      </c>
      <c r="AI102">
        <f t="shared" si="3"/>
        <v>49</v>
      </c>
    </row>
    <row r="103" spans="1:35" x14ac:dyDescent="0.25">
      <c r="A103" t="s">
        <v>2264</v>
      </c>
      <c r="B103">
        <v>8</v>
      </c>
      <c r="C103" t="s">
        <v>18</v>
      </c>
      <c r="D103">
        <v>1987</v>
      </c>
      <c r="E103" s="11">
        <v>31936</v>
      </c>
      <c r="F103">
        <v>3</v>
      </c>
      <c r="G103">
        <v>39983.43</v>
      </c>
      <c r="H103" t="s">
        <v>11</v>
      </c>
      <c r="I103" t="s">
        <v>12</v>
      </c>
      <c r="J103" t="s">
        <v>23</v>
      </c>
      <c r="K103" s="13" t="s">
        <v>8492</v>
      </c>
      <c r="L103" t="s">
        <v>11</v>
      </c>
      <c r="M103" t="s">
        <v>12</v>
      </c>
      <c r="N103" t="s">
        <v>23</v>
      </c>
      <c r="O103">
        <v>36</v>
      </c>
      <c r="AA103" t="s">
        <v>37</v>
      </c>
      <c r="AB103" t="str">
        <f>IF(H97="?",$Q$9,H97)</f>
        <v>tier - 3</v>
      </c>
      <c r="AC103" t="str">
        <f>IF(I97="?",$V$9,I97)</f>
        <v>tier - 1</v>
      </c>
      <c r="AD103" t="str">
        <f>IF(J97="?","Unknown",J97)</f>
        <v>R1021</v>
      </c>
      <c r="AE103">
        <v>1980</v>
      </c>
      <c r="AF103">
        <v>24</v>
      </c>
      <c r="AG103" t="str">
        <f t="shared" si="2"/>
        <v>24-Oct-1980</v>
      </c>
      <c r="AH103">
        <v>29518</v>
      </c>
      <c r="AI103">
        <f t="shared" si="3"/>
        <v>42</v>
      </c>
    </row>
    <row r="104" spans="1:35" x14ac:dyDescent="0.25">
      <c r="A104" t="s">
        <v>1281</v>
      </c>
      <c r="B104">
        <v>17</v>
      </c>
      <c r="C104" t="s">
        <v>30</v>
      </c>
      <c r="D104">
        <v>1969</v>
      </c>
      <c r="E104" s="11">
        <v>25554</v>
      </c>
      <c r="F104">
        <v>0</v>
      </c>
      <c r="G104">
        <v>10355.64</v>
      </c>
      <c r="H104" t="s">
        <v>12</v>
      </c>
      <c r="I104" t="s">
        <v>16</v>
      </c>
      <c r="J104" t="s">
        <v>23</v>
      </c>
      <c r="K104" s="13" t="s">
        <v>8493</v>
      </c>
      <c r="L104" t="s">
        <v>12</v>
      </c>
      <c r="M104" t="s">
        <v>16</v>
      </c>
      <c r="N104" t="s">
        <v>23</v>
      </c>
      <c r="O104">
        <v>53</v>
      </c>
      <c r="AA104" t="s">
        <v>18</v>
      </c>
      <c r="AB104" t="str">
        <f>IF(H98="?",$Q$9,H98)</f>
        <v>tier - 3</v>
      </c>
      <c r="AC104" t="str">
        <f>IF(I98="?",$V$9,I98)</f>
        <v>tier - 1</v>
      </c>
      <c r="AD104" t="str">
        <f>IF(J98="?","Unknown",J98)</f>
        <v>R1015</v>
      </c>
      <c r="AE104">
        <v>1975</v>
      </c>
      <c r="AF104">
        <v>5</v>
      </c>
      <c r="AG104" t="str">
        <f t="shared" si="2"/>
        <v>5-Jun-1975</v>
      </c>
      <c r="AH104">
        <v>27550</v>
      </c>
      <c r="AI104">
        <f t="shared" si="3"/>
        <v>48</v>
      </c>
    </row>
    <row r="105" spans="1:35" x14ac:dyDescent="0.25">
      <c r="A105" t="s">
        <v>1280</v>
      </c>
      <c r="B105">
        <v>29</v>
      </c>
      <c r="C105" t="s">
        <v>18</v>
      </c>
      <c r="D105">
        <v>1974</v>
      </c>
      <c r="E105" s="11">
        <v>27209</v>
      </c>
      <c r="F105">
        <v>0</v>
      </c>
      <c r="G105">
        <v>10352.48</v>
      </c>
      <c r="H105" t="s">
        <v>12</v>
      </c>
      <c r="I105" t="s">
        <v>16</v>
      </c>
      <c r="J105" t="s">
        <v>23</v>
      </c>
      <c r="K105" s="13" t="s">
        <v>8494</v>
      </c>
      <c r="L105" t="s">
        <v>12</v>
      </c>
      <c r="M105" t="s">
        <v>16</v>
      </c>
      <c r="N105" t="s">
        <v>23</v>
      </c>
      <c r="O105">
        <v>48</v>
      </c>
      <c r="AA105" t="s">
        <v>35</v>
      </c>
      <c r="AB105" t="str">
        <f>IF(H99="?",$Q$9,H99)</f>
        <v>tier - 3</v>
      </c>
      <c r="AC105" t="str">
        <f>IF(I99="?",$V$9,I99)</f>
        <v>tier - 2</v>
      </c>
      <c r="AD105" t="str">
        <f>IF(J99="?","Unknown",J99)</f>
        <v>R1020</v>
      </c>
      <c r="AE105">
        <v>1969</v>
      </c>
      <c r="AF105">
        <v>7</v>
      </c>
      <c r="AG105" t="str">
        <f t="shared" si="2"/>
        <v>7-Aug-1969</v>
      </c>
      <c r="AH105">
        <v>25422</v>
      </c>
      <c r="AI105">
        <f t="shared" si="3"/>
        <v>53</v>
      </c>
    </row>
    <row r="106" spans="1:35" x14ac:dyDescent="0.25">
      <c r="A106" t="s">
        <v>1279</v>
      </c>
      <c r="B106">
        <v>8</v>
      </c>
      <c r="C106" t="s">
        <v>37</v>
      </c>
      <c r="D106">
        <v>1973</v>
      </c>
      <c r="E106" s="11">
        <v>26945</v>
      </c>
      <c r="F106">
        <v>0</v>
      </c>
      <c r="G106">
        <v>10345.93</v>
      </c>
      <c r="H106" t="s">
        <v>12</v>
      </c>
      <c r="I106" t="s">
        <v>11</v>
      </c>
      <c r="J106" t="s">
        <v>300</v>
      </c>
      <c r="K106" s="13" t="s">
        <v>8495</v>
      </c>
      <c r="L106" t="s">
        <v>12</v>
      </c>
      <c r="M106" t="s">
        <v>11</v>
      </c>
      <c r="N106" t="s">
        <v>300</v>
      </c>
      <c r="O106">
        <v>49</v>
      </c>
      <c r="AA106" t="s">
        <v>30</v>
      </c>
      <c r="AB106" t="str">
        <f>IF(H100="?",$Q$9,H100)</f>
        <v>tier - 3</v>
      </c>
      <c r="AC106" t="str">
        <f>IF(I100="?",$V$9,I100)</f>
        <v>tier - 3</v>
      </c>
      <c r="AD106" t="str">
        <f>IF(J100="?","Unknown",J100)</f>
        <v>R1013</v>
      </c>
      <c r="AE106">
        <v>1973</v>
      </c>
      <c r="AF106">
        <v>19</v>
      </c>
      <c r="AG106" t="str">
        <f t="shared" si="2"/>
        <v>19-Dec-1973</v>
      </c>
      <c r="AH106">
        <v>27017</v>
      </c>
      <c r="AI106">
        <f t="shared" si="3"/>
        <v>49</v>
      </c>
    </row>
    <row r="107" spans="1:35" x14ac:dyDescent="0.25">
      <c r="A107" t="s">
        <v>1278</v>
      </c>
      <c r="B107">
        <v>19</v>
      </c>
      <c r="C107" t="s">
        <v>18</v>
      </c>
      <c r="D107">
        <v>1968</v>
      </c>
      <c r="E107" s="11">
        <v>25008</v>
      </c>
      <c r="F107">
        <v>0</v>
      </c>
      <c r="G107">
        <v>10338.93</v>
      </c>
      <c r="H107" t="s">
        <v>12</v>
      </c>
      <c r="I107" t="s">
        <v>16</v>
      </c>
      <c r="J107" t="s">
        <v>13</v>
      </c>
      <c r="K107" s="13" t="s">
        <v>8496</v>
      </c>
      <c r="L107" t="s">
        <v>12</v>
      </c>
      <c r="M107" t="s">
        <v>16</v>
      </c>
      <c r="N107" t="s">
        <v>13</v>
      </c>
      <c r="O107">
        <v>54</v>
      </c>
      <c r="AA107" t="s">
        <v>20</v>
      </c>
      <c r="AB107" t="str">
        <f>IF(H101="?",$Q$9,H101)</f>
        <v>tier - 3</v>
      </c>
      <c r="AC107" t="str">
        <f>IF(I101="?",$V$9,I101)</f>
        <v>tier - 3</v>
      </c>
      <c r="AD107" t="str">
        <f>IF(J101="?","Unknown",J101)</f>
        <v>R1024</v>
      </c>
      <c r="AE107">
        <v>1973</v>
      </c>
      <c r="AF107">
        <v>29</v>
      </c>
      <c r="AG107" t="str">
        <f t="shared" si="2"/>
        <v>29-Sep-1973</v>
      </c>
      <c r="AH107">
        <v>26936</v>
      </c>
      <c r="AI107">
        <f t="shared" si="3"/>
        <v>49</v>
      </c>
    </row>
    <row r="108" spans="1:35" x14ac:dyDescent="0.25">
      <c r="A108" t="s">
        <v>1277</v>
      </c>
      <c r="B108">
        <v>21</v>
      </c>
      <c r="C108" t="s">
        <v>35</v>
      </c>
      <c r="D108">
        <v>1982</v>
      </c>
      <c r="E108" s="11">
        <v>30184</v>
      </c>
      <c r="F108">
        <v>3</v>
      </c>
      <c r="G108">
        <v>10329.06</v>
      </c>
      <c r="H108" t="s">
        <v>12</v>
      </c>
      <c r="I108" t="s">
        <v>16</v>
      </c>
      <c r="J108" t="s">
        <v>300</v>
      </c>
      <c r="K108" s="13" t="s">
        <v>8497</v>
      </c>
      <c r="L108" t="s">
        <v>12</v>
      </c>
      <c r="M108" t="s">
        <v>16</v>
      </c>
      <c r="N108" t="s">
        <v>300</v>
      </c>
      <c r="O108">
        <v>40</v>
      </c>
      <c r="AA108" t="s">
        <v>18</v>
      </c>
      <c r="AB108" t="str">
        <f>IF(H102="?",$Q$9,H102)</f>
        <v>tier - 3</v>
      </c>
      <c r="AC108" t="str">
        <f>IF(I102="?",$V$9,I102)</f>
        <v>tier - 1</v>
      </c>
      <c r="AD108" t="str">
        <f>IF(J102="?","Unknown",J102)</f>
        <v>R1025</v>
      </c>
      <c r="AE108">
        <v>1971</v>
      </c>
      <c r="AF108">
        <v>6</v>
      </c>
      <c r="AG108" t="str">
        <f t="shared" si="2"/>
        <v>6-Jun-1971</v>
      </c>
      <c r="AH108">
        <v>26090</v>
      </c>
      <c r="AI108">
        <f t="shared" si="3"/>
        <v>52</v>
      </c>
    </row>
    <row r="109" spans="1:35" x14ac:dyDescent="0.25">
      <c r="A109" t="s">
        <v>1276</v>
      </c>
      <c r="B109">
        <v>1</v>
      </c>
      <c r="C109" t="s">
        <v>10</v>
      </c>
      <c r="D109">
        <v>1970</v>
      </c>
      <c r="E109" s="11">
        <v>25750</v>
      </c>
      <c r="F109">
        <v>2</v>
      </c>
      <c r="G109">
        <v>10325.209999999999</v>
      </c>
      <c r="H109" t="s">
        <v>12</v>
      </c>
      <c r="I109" t="s">
        <v>12</v>
      </c>
      <c r="J109" t="s">
        <v>42</v>
      </c>
      <c r="K109" s="13" t="s">
        <v>8498</v>
      </c>
      <c r="L109" t="s">
        <v>12</v>
      </c>
      <c r="M109" t="s">
        <v>12</v>
      </c>
      <c r="N109" t="s">
        <v>42</v>
      </c>
      <c r="O109">
        <v>52</v>
      </c>
      <c r="AA109" t="s">
        <v>18</v>
      </c>
      <c r="AB109" t="str">
        <f>IF(H103="?",$Q$9,H103)</f>
        <v>tier - 2</v>
      </c>
      <c r="AC109" t="str">
        <f>IF(I103="?",$V$9,I103)</f>
        <v>tier - 3</v>
      </c>
      <c r="AD109" t="str">
        <f>IF(J103="?","Unknown",J103)</f>
        <v>R1012</v>
      </c>
      <c r="AE109">
        <v>1987</v>
      </c>
      <c r="AF109">
        <v>8</v>
      </c>
      <c r="AG109" t="str">
        <f t="shared" si="2"/>
        <v>8-Jun-1987</v>
      </c>
      <c r="AH109">
        <v>31936</v>
      </c>
      <c r="AI109">
        <f t="shared" si="3"/>
        <v>36</v>
      </c>
    </row>
    <row r="110" spans="1:35" x14ac:dyDescent="0.25">
      <c r="A110" t="s">
        <v>1275</v>
      </c>
      <c r="B110">
        <v>21</v>
      </c>
      <c r="C110" t="s">
        <v>18</v>
      </c>
      <c r="D110">
        <v>1991</v>
      </c>
      <c r="E110" s="11">
        <v>33410</v>
      </c>
      <c r="F110">
        <v>3</v>
      </c>
      <c r="G110">
        <v>10322.9</v>
      </c>
      <c r="H110" t="s">
        <v>12</v>
      </c>
      <c r="I110" t="s">
        <v>16</v>
      </c>
      <c r="J110" t="s">
        <v>535</v>
      </c>
      <c r="K110" s="13" t="s">
        <v>8499</v>
      </c>
      <c r="L110" t="s">
        <v>12</v>
      </c>
      <c r="M110" t="s">
        <v>16</v>
      </c>
      <c r="N110" t="s">
        <v>535</v>
      </c>
      <c r="O110">
        <v>31</v>
      </c>
      <c r="AA110" t="s">
        <v>30</v>
      </c>
      <c r="AB110" t="str">
        <f>IF(H104="?",$Q$9,H104)</f>
        <v>tier - 3</v>
      </c>
      <c r="AC110" t="str">
        <f>IF(I104="?",$V$9,I104)</f>
        <v>tier - 1</v>
      </c>
      <c r="AD110" t="str">
        <f>IF(J104="?","Unknown",J104)</f>
        <v>R1012</v>
      </c>
      <c r="AE110">
        <v>1969</v>
      </c>
      <c r="AF110">
        <v>17</v>
      </c>
      <c r="AG110" t="str">
        <f t="shared" si="2"/>
        <v>17-Dec-1969</v>
      </c>
      <c r="AH110">
        <v>25554</v>
      </c>
      <c r="AI110">
        <f t="shared" si="3"/>
        <v>53</v>
      </c>
    </row>
    <row r="111" spans="1:35" x14ac:dyDescent="0.25">
      <c r="A111" t="s">
        <v>1274</v>
      </c>
      <c r="B111">
        <v>17</v>
      </c>
      <c r="C111" t="s">
        <v>30</v>
      </c>
      <c r="D111">
        <v>1991</v>
      </c>
      <c r="E111" s="11">
        <v>33589</v>
      </c>
      <c r="F111">
        <v>3</v>
      </c>
      <c r="G111">
        <v>10315.91</v>
      </c>
      <c r="H111" t="s">
        <v>12</v>
      </c>
      <c r="I111" t="s">
        <v>11</v>
      </c>
      <c r="J111" t="s">
        <v>23</v>
      </c>
      <c r="K111" s="13" t="s">
        <v>8500</v>
      </c>
      <c r="L111" t="s">
        <v>12</v>
      </c>
      <c r="M111" t="s">
        <v>11</v>
      </c>
      <c r="N111" t="s">
        <v>23</v>
      </c>
      <c r="O111">
        <v>31</v>
      </c>
      <c r="AA111" t="s">
        <v>18</v>
      </c>
      <c r="AB111" t="str">
        <f>IF(H105="?",$Q$9,H105)</f>
        <v>tier - 3</v>
      </c>
      <c r="AC111" t="str">
        <f>IF(I105="?",$V$9,I105)</f>
        <v>tier - 1</v>
      </c>
      <c r="AD111" t="str">
        <f>IF(J105="?","Unknown",J105)</f>
        <v>R1012</v>
      </c>
      <c r="AE111">
        <v>1974</v>
      </c>
      <c r="AF111">
        <v>29</v>
      </c>
      <c r="AG111" t="str">
        <f t="shared" si="2"/>
        <v>29-Jun-1974</v>
      </c>
      <c r="AH111">
        <v>27209</v>
      </c>
      <c r="AI111">
        <f t="shared" si="3"/>
        <v>48</v>
      </c>
    </row>
    <row r="112" spans="1:35" x14ac:dyDescent="0.25">
      <c r="A112" t="s">
        <v>1273</v>
      </c>
      <c r="B112">
        <v>12</v>
      </c>
      <c r="C112" t="s">
        <v>20</v>
      </c>
      <c r="D112">
        <v>1962</v>
      </c>
      <c r="E112" s="11">
        <v>22901</v>
      </c>
      <c r="F112">
        <v>0</v>
      </c>
      <c r="G112">
        <v>10310.780000000001</v>
      </c>
      <c r="H112" t="s">
        <v>12</v>
      </c>
      <c r="I112" t="s">
        <v>12</v>
      </c>
      <c r="J112" t="s">
        <v>23</v>
      </c>
      <c r="K112" s="13" t="s">
        <v>8501</v>
      </c>
      <c r="L112" t="s">
        <v>12</v>
      </c>
      <c r="M112" t="s">
        <v>12</v>
      </c>
      <c r="N112" t="s">
        <v>23</v>
      </c>
      <c r="O112">
        <v>60</v>
      </c>
      <c r="AA112" t="s">
        <v>37</v>
      </c>
      <c r="AB112" t="str">
        <f>IF(H106="?",$Q$9,H106)</f>
        <v>tier - 3</v>
      </c>
      <c r="AC112" t="str">
        <f>IF(I106="?",$V$9,I106)</f>
        <v>tier - 2</v>
      </c>
      <c r="AD112" t="str">
        <f>IF(J106="?","Unknown",J106)</f>
        <v>R1021</v>
      </c>
      <c r="AE112">
        <v>1973</v>
      </c>
      <c r="AF112">
        <v>8</v>
      </c>
      <c r="AG112" t="str">
        <f t="shared" si="2"/>
        <v>8-Oct-1973</v>
      </c>
      <c r="AH112">
        <v>26945</v>
      </c>
      <c r="AI112">
        <f t="shared" si="3"/>
        <v>49</v>
      </c>
    </row>
    <row r="113" spans="1:35" x14ac:dyDescent="0.25">
      <c r="A113" t="s">
        <v>1272</v>
      </c>
      <c r="B113">
        <v>24</v>
      </c>
      <c r="C113" t="s">
        <v>15</v>
      </c>
      <c r="D113">
        <v>1963</v>
      </c>
      <c r="E113" s="11">
        <v>23339</v>
      </c>
      <c r="F113">
        <v>0</v>
      </c>
      <c r="G113">
        <v>10308.040000000001</v>
      </c>
      <c r="H113" t="s">
        <v>12</v>
      </c>
      <c r="I113" t="s">
        <v>16</v>
      </c>
      <c r="J113" t="s">
        <v>13</v>
      </c>
      <c r="K113" s="13" t="s">
        <v>8502</v>
      </c>
      <c r="L113" t="s">
        <v>12</v>
      </c>
      <c r="M113" t="s">
        <v>16</v>
      </c>
      <c r="N113" t="s">
        <v>13</v>
      </c>
      <c r="O113">
        <v>59</v>
      </c>
      <c r="AA113" t="s">
        <v>18</v>
      </c>
      <c r="AB113" t="str">
        <f>IF(H107="?",$Q$9,H107)</f>
        <v>tier - 3</v>
      </c>
      <c r="AC113" t="str">
        <f>IF(I107="?",$V$9,I107)</f>
        <v>tier - 1</v>
      </c>
      <c r="AD113" t="str">
        <f>IF(J107="?","Unknown",J107)</f>
        <v>R1013</v>
      </c>
      <c r="AE113">
        <v>1968</v>
      </c>
      <c r="AF113">
        <v>19</v>
      </c>
      <c r="AG113" t="str">
        <f t="shared" si="2"/>
        <v>19-Jun-1968</v>
      </c>
      <c r="AH113">
        <v>25008</v>
      </c>
      <c r="AI113">
        <f t="shared" si="3"/>
        <v>54</v>
      </c>
    </row>
    <row r="114" spans="1:35" x14ac:dyDescent="0.25">
      <c r="A114" t="s">
        <v>2362</v>
      </c>
      <c r="B114">
        <v>22</v>
      </c>
      <c r="C114" t="s">
        <v>10</v>
      </c>
      <c r="D114">
        <v>1959</v>
      </c>
      <c r="E114" s="11">
        <v>21753</v>
      </c>
      <c r="F114">
        <v>0</v>
      </c>
      <c r="G114">
        <v>48824.45</v>
      </c>
      <c r="H114" t="s">
        <v>11</v>
      </c>
      <c r="I114" t="s">
        <v>16</v>
      </c>
      <c r="J114" t="s">
        <v>42</v>
      </c>
      <c r="K114" s="13" t="s">
        <v>8503</v>
      </c>
      <c r="L114" t="s">
        <v>11</v>
      </c>
      <c r="M114" t="s">
        <v>16</v>
      </c>
      <c r="N114" t="s">
        <v>42</v>
      </c>
      <c r="O114">
        <v>63</v>
      </c>
      <c r="AA114" t="s">
        <v>35</v>
      </c>
      <c r="AB114" t="str">
        <f>IF(H108="?",$Q$9,H108)</f>
        <v>tier - 3</v>
      </c>
      <c r="AC114" t="str">
        <f>IF(I108="?",$V$9,I108)</f>
        <v>tier - 1</v>
      </c>
      <c r="AD114" t="str">
        <f>IF(J108="?","Unknown",J108)</f>
        <v>R1021</v>
      </c>
      <c r="AE114">
        <v>1982</v>
      </c>
      <c r="AF114">
        <v>21</v>
      </c>
      <c r="AG114" t="str">
        <f t="shared" si="2"/>
        <v>21-Aug-1982</v>
      </c>
      <c r="AH114">
        <v>30184</v>
      </c>
      <c r="AI114">
        <f t="shared" si="3"/>
        <v>40</v>
      </c>
    </row>
    <row r="115" spans="1:35" x14ac:dyDescent="0.25">
      <c r="A115" t="s">
        <v>2263</v>
      </c>
      <c r="B115">
        <v>2</v>
      </c>
      <c r="C115" t="s">
        <v>35</v>
      </c>
      <c r="D115">
        <v>1975</v>
      </c>
      <c r="E115" s="11">
        <v>27608</v>
      </c>
      <c r="F115">
        <v>1</v>
      </c>
      <c r="G115">
        <v>39963.120000000003</v>
      </c>
      <c r="H115" t="s">
        <v>11</v>
      </c>
      <c r="I115" t="s">
        <v>11</v>
      </c>
      <c r="J115" t="s">
        <v>42</v>
      </c>
      <c r="K115" s="13" t="s">
        <v>8504</v>
      </c>
      <c r="L115" t="s">
        <v>11</v>
      </c>
      <c r="M115" t="s">
        <v>11</v>
      </c>
      <c r="N115" t="s">
        <v>42</v>
      </c>
      <c r="O115">
        <v>47</v>
      </c>
      <c r="AA115" t="s">
        <v>10</v>
      </c>
      <c r="AB115" t="str">
        <f>IF(H109="?",$Q$9,H109)</f>
        <v>tier - 3</v>
      </c>
      <c r="AC115" t="str">
        <f>IF(I109="?",$V$9,I109)</f>
        <v>tier - 3</v>
      </c>
      <c r="AD115" t="str">
        <f>IF(J109="?","Unknown",J109)</f>
        <v>R1011</v>
      </c>
      <c r="AE115">
        <v>1970</v>
      </c>
      <c r="AF115">
        <v>1</v>
      </c>
      <c r="AG115" t="str">
        <f t="shared" si="2"/>
        <v>1-Jul-1970</v>
      </c>
      <c r="AH115">
        <v>25750</v>
      </c>
      <c r="AI115">
        <f t="shared" si="3"/>
        <v>52</v>
      </c>
    </row>
    <row r="116" spans="1:35" x14ac:dyDescent="0.25">
      <c r="A116" t="s">
        <v>1271</v>
      </c>
      <c r="B116">
        <v>14</v>
      </c>
      <c r="C116" t="s">
        <v>20</v>
      </c>
      <c r="D116">
        <v>1988</v>
      </c>
      <c r="E116" s="11">
        <v>32400</v>
      </c>
      <c r="F116">
        <v>3</v>
      </c>
      <c r="G116">
        <v>10276.99</v>
      </c>
      <c r="H116" t="s">
        <v>12</v>
      </c>
      <c r="I116" t="s">
        <v>16</v>
      </c>
      <c r="J116" t="s">
        <v>300</v>
      </c>
      <c r="K116" s="13" t="s">
        <v>8505</v>
      </c>
      <c r="L116" t="s">
        <v>12</v>
      </c>
      <c r="M116" t="s">
        <v>16</v>
      </c>
      <c r="N116" t="s">
        <v>300</v>
      </c>
      <c r="O116">
        <v>34</v>
      </c>
      <c r="AA116" t="s">
        <v>18</v>
      </c>
      <c r="AB116" t="str">
        <f>IF(H110="?",$Q$9,H110)</f>
        <v>tier - 3</v>
      </c>
      <c r="AC116" t="str">
        <f>IF(I110="?",$V$9,I110)</f>
        <v>tier - 1</v>
      </c>
      <c r="AD116" t="str">
        <f>IF(J110="?","Unknown",J110)</f>
        <v>R1026</v>
      </c>
      <c r="AE116">
        <v>1991</v>
      </c>
      <c r="AF116">
        <v>21</v>
      </c>
      <c r="AG116" t="str">
        <f t="shared" si="2"/>
        <v>21-Jun-1991</v>
      </c>
      <c r="AH116">
        <v>33410</v>
      </c>
      <c r="AI116">
        <f t="shared" si="3"/>
        <v>31</v>
      </c>
    </row>
    <row r="117" spans="1:35" x14ac:dyDescent="0.25">
      <c r="A117" t="s">
        <v>1270</v>
      </c>
      <c r="B117">
        <v>21</v>
      </c>
      <c r="C117" t="s">
        <v>35</v>
      </c>
      <c r="D117">
        <v>1970</v>
      </c>
      <c r="E117" s="11">
        <v>25801</v>
      </c>
      <c r="F117">
        <v>0</v>
      </c>
      <c r="G117">
        <v>10274.33</v>
      </c>
      <c r="H117" t="s">
        <v>12</v>
      </c>
      <c r="I117" t="s">
        <v>16</v>
      </c>
      <c r="J117" t="s">
        <v>247</v>
      </c>
      <c r="K117" s="13" t="s">
        <v>8506</v>
      </c>
      <c r="L117" t="s">
        <v>12</v>
      </c>
      <c r="M117" t="s">
        <v>16</v>
      </c>
      <c r="N117" t="s">
        <v>247</v>
      </c>
      <c r="O117">
        <v>52</v>
      </c>
      <c r="AA117" t="s">
        <v>30</v>
      </c>
      <c r="AB117" t="str">
        <f>IF(H111="?",$Q$9,H111)</f>
        <v>tier - 3</v>
      </c>
      <c r="AC117" t="str">
        <f>IF(I111="?",$V$9,I111)</f>
        <v>tier - 2</v>
      </c>
      <c r="AD117" t="str">
        <f>IF(J111="?","Unknown",J111)</f>
        <v>R1012</v>
      </c>
      <c r="AE117">
        <v>1991</v>
      </c>
      <c r="AF117">
        <v>17</v>
      </c>
      <c r="AG117" t="str">
        <f t="shared" si="2"/>
        <v>17-Dec-1991</v>
      </c>
      <c r="AH117">
        <v>33589</v>
      </c>
      <c r="AI117">
        <f t="shared" si="3"/>
        <v>31</v>
      </c>
    </row>
    <row r="118" spans="1:35" x14ac:dyDescent="0.25">
      <c r="A118" t="s">
        <v>1269</v>
      </c>
      <c r="B118">
        <v>27</v>
      </c>
      <c r="C118" t="s">
        <v>10</v>
      </c>
      <c r="D118">
        <v>1973</v>
      </c>
      <c r="E118" s="11">
        <v>26872</v>
      </c>
      <c r="F118">
        <v>3</v>
      </c>
      <c r="G118">
        <v>10269.459999999999</v>
      </c>
      <c r="H118" t="s">
        <v>12</v>
      </c>
      <c r="I118" t="s">
        <v>12</v>
      </c>
      <c r="J118" t="s">
        <v>23</v>
      </c>
      <c r="K118" s="13" t="s">
        <v>8507</v>
      </c>
      <c r="L118" t="s">
        <v>12</v>
      </c>
      <c r="M118" t="s">
        <v>12</v>
      </c>
      <c r="N118" t="s">
        <v>23</v>
      </c>
      <c r="O118">
        <v>49</v>
      </c>
      <c r="AA118" t="s">
        <v>20</v>
      </c>
      <c r="AB118" t="str">
        <f>IF(H112="?",$Q$9,H112)</f>
        <v>tier - 3</v>
      </c>
      <c r="AC118" t="str">
        <f>IF(I112="?",$V$9,I112)</f>
        <v>tier - 3</v>
      </c>
      <c r="AD118" t="str">
        <f>IF(J112="?","Unknown",J112)</f>
        <v>R1012</v>
      </c>
      <c r="AE118">
        <v>1962</v>
      </c>
      <c r="AF118">
        <v>12</v>
      </c>
      <c r="AG118" t="str">
        <f t="shared" si="2"/>
        <v>12-Sep-1962</v>
      </c>
      <c r="AH118">
        <v>22901</v>
      </c>
      <c r="AI118">
        <f t="shared" si="3"/>
        <v>60</v>
      </c>
    </row>
    <row r="119" spans="1:35" x14ac:dyDescent="0.25">
      <c r="A119" t="s">
        <v>1268</v>
      </c>
      <c r="B119">
        <v>5</v>
      </c>
      <c r="C119" t="s">
        <v>20</v>
      </c>
      <c r="D119">
        <v>1973</v>
      </c>
      <c r="E119" s="11">
        <v>26912</v>
      </c>
      <c r="F119">
        <v>3</v>
      </c>
      <c r="G119">
        <v>10264.44</v>
      </c>
      <c r="H119" t="s">
        <v>12</v>
      </c>
      <c r="I119" t="s">
        <v>11</v>
      </c>
      <c r="J119" t="s">
        <v>23</v>
      </c>
      <c r="K119" s="13" t="s">
        <v>8508</v>
      </c>
      <c r="L119" t="s">
        <v>12</v>
      </c>
      <c r="M119" t="s">
        <v>11</v>
      </c>
      <c r="N119" t="s">
        <v>23</v>
      </c>
      <c r="O119">
        <v>49</v>
      </c>
      <c r="AA119" t="s">
        <v>15</v>
      </c>
      <c r="AB119" t="str">
        <f>IF(H113="?",$Q$9,H113)</f>
        <v>tier - 3</v>
      </c>
      <c r="AC119" t="str">
        <f>IF(I113="?",$V$9,I113)</f>
        <v>tier - 1</v>
      </c>
      <c r="AD119" t="str">
        <f>IF(J113="?","Unknown",J113)</f>
        <v>R1013</v>
      </c>
      <c r="AE119">
        <v>1963</v>
      </c>
      <c r="AF119">
        <v>24</v>
      </c>
      <c r="AG119" t="str">
        <f t="shared" si="2"/>
        <v>24-Nov-1963</v>
      </c>
      <c r="AH119">
        <v>23339</v>
      </c>
      <c r="AI119">
        <f t="shared" si="3"/>
        <v>59</v>
      </c>
    </row>
    <row r="120" spans="1:35" x14ac:dyDescent="0.25">
      <c r="A120" t="s">
        <v>1267</v>
      </c>
      <c r="B120">
        <v>15</v>
      </c>
      <c r="C120" t="s">
        <v>30</v>
      </c>
      <c r="D120">
        <v>1975</v>
      </c>
      <c r="E120" s="11">
        <v>27743</v>
      </c>
      <c r="F120">
        <v>1</v>
      </c>
      <c r="G120">
        <v>10259.129999999999</v>
      </c>
      <c r="H120" t="s">
        <v>12</v>
      </c>
      <c r="I120" t="s">
        <v>11</v>
      </c>
      <c r="J120" t="s">
        <v>42</v>
      </c>
      <c r="K120" s="13" t="s">
        <v>8509</v>
      </c>
      <c r="L120" t="s">
        <v>12</v>
      </c>
      <c r="M120" t="s">
        <v>11</v>
      </c>
      <c r="N120" t="s">
        <v>42</v>
      </c>
      <c r="O120">
        <v>47</v>
      </c>
      <c r="AA120" t="s">
        <v>10</v>
      </c>
      <c r="AB120" t="str">
        <f>IF(H114="?",$Q$9,H114)</f>
        <v>tier - 2</v>
      </c>
      <c r="AC120" t="str">
        <f>IF(I114="?",$V$9,I114)</f>
        <v>tier - 1</v>
      </c>
      <c r="AD120" t="str">
        <f>IF(J114="?","Unknown",J114)</f>
        <v>R1011</v>
      </c>
      <c r="AE120">
        <v>1959</v>
      </c>
      <c r="AF120">
        <v>22</v>
      </c>
      <c r="AG120" t="str">
        <f t="shared" si="2"/>
        <v>22-Jul-1959</v>
      </c>
      <c r="AH120">
        <v>21753</v>
      </c>
      <c r="AI120">
        <f t="shared" si="3"/>
        <v>63</v>
      </c>
    </row>
    <row r="121" spans="1:35" x14ac:dyDescent="0.25">
      <c r="A121" t="s">
        <v>1266</v>
      </c>
      <c r="B121">
        <v>23</v>
      </c>
      <c r="C121" t="s">
        <v>10</v>
      </c>
      <c r="D121">
        <v>1968</v>
      </c>
      <c r="E121" s="11">
        <v>25042</v>
      </c>
      <c r="F121">
        <v>0</v>
      </c>
      <c r="G121">
        <v>10231.5</v>
      </c>
      <c r="H121" t="s">
        <v>12</v>
      </c>
      <c r="I121" t="s">
        <v>16</v>
      </c>
      <c r="J121" t="s">
        <v>23</v>
      </c>
      <c r="K121" s="13" t="s">
        <v>8510</v>
      </c>
      <c r="L121" t="s">
        <v>12</v>
      </c>
      <c r="M121" t="s">
        <v>16</v>
      </c>
      <c r="N121" t="s">
        <v>23</v>
      </c>
      <c r="O121">
        <v>54</v>
      </c>
      <c r="AA121" t="s">
        <v>35</v>
      </c>
      <c r="AB121" t="str">
        <f>IF(H115="?",$Q$9,H115)</f>
        <v>tier - 2</v>
      </c>
      <c r="AC121" t="str">
        <f>IF(I115="?",$V$9,I115)</f>
        <v>tier - 2</v>
      </c>
      <c r="AD121" t="str">
        <f>IF(J115="?","Unknown",J115)</f>
        <v>R1011</v>
      </c>
      <c r="AE121">
        <v>1975</v>
      </c>
      <c r="AF121">
        <v>2</v>
      </c>
      <c r="AG121" t="str">
        <f t="shared" si="2"/>
        <v>2-Aug-1975</v>
      </c>
      <c r="AH121">
        <v>27608</v>
      </c>
      <c r="AI121">
        <f t="shared" si="3"/>
        <v>47</v>
      </c>
    </row>
    <row r="122" spans="1:35" x14ac:dyDescent="0.25">
      <c r="A122" t="s">
        <v>1265</v>
      </c>
      <c r="B122">
        <v>28</v>
      </c>
      <c r="C122" t="s">
        <v>37</v>
      </c>
      <c r="D122">
        <v>1967</v>
      </c>
      <c r="E122" s="11">
        <v>24773</v>
      </c>
      <c r="F122">
        <v>0</v>
      </c>
      <c r="G122">
        <v>10226.280000000001</v>
      </c>
      <c r="H122" t="s">
        <v>12</v>
      </c>
      <c r="I122" t="s">
        <v>12</v>
      </c>
      <c r="J122" t="s">
        <v>13</v>
      </c>
      <c r="K122" s="13" t="s">
        <v>8511</v>
      </c>
      <c r="L122" t="s">
        <v>12</v>
      </c>
      <c r="M122" t="s">
        <v>12</v>
      </c>
      <c r="N122" t="s">
        <v>13</v>
      </c>
      <c r="O122">
        <v>55</v>
      </c>
      <c r="AA122" t="s">
        <v>20</v>
      </c>
      <c r="AB122" t="str">
        <f>IF(H116="?",$Q$9,H116)</f>
        <v>tier - 3</v>
      </c>
      <c r="AC122" t="str">
        <f>IF(I116="?",$V$9,I116)</f>
        <v>tier - 1</v>
      </c>
      <c r="AD122" t="str">
        <f>IF(J116="?","Unknown",J116)</f>
        <v>R1021</v>
      </c>
      <c r="AE122">
        <v>1988</v>
      </c>
      <c r="AF122">
        <v>14</v>
      </c>
      <c r="AG122" t="str">
        <f t="shared" si="2"/>
        <v>14-Sep-1988</v>
      </c>
      <c r="AH122">
        <v>32400</v>
      </c>
      <c r="AI122">
        <f t="shared" si="3"/>
        <v>34</v>
      </c>
    </row>
    <row r="123" spans="1:35" x14ac:dyDescent="0.25">
      <c r="A123" t="s">
        <v>1264</v>
      </c>
      <c r="B123">
        <v>26</v>
      </c>
      <c r="C123" t="s">
        <v>30</v>
      </c>
      <c r="D123">
        <v>1967</v>
      </c>
      <c r="E123" s="11">
        <v>24832</v>
      </c>
      <c r="F123">
        <v>0</v>
      </c>
      <c r="G123">
        <v>10214.64</v>
      </c>
      <c r="H123" t="s">
        <v>12</v>
      </c>
      <c r="I123" t="s">
        <v>11</v>
      </c>
      <c r="J123" t="s">
        <v>42</v>
      </c>
      <c r="K123" s="13" t="s">
        <v>8512</v>
      </c>
      <c r="L123" t="s">
        <v>12</v>
      </c>
      <c r="M123" t="s">
        <v>11</v>
      </c>
      <c r="N123" t="s">
        <v>42</v>
      </c>
      <c r="O123">
        <v>55</v>
      </c>
      <c r="AA123" t="s">
        <v>35</v>
      </c>
      <c r="AB123" t="str">
        <f>IF(H117="?",$Q$9,H117)</f>
        <v>tier - 3</v>
      </c>
      <c r="AC123" t="str">
        <f>IF(I117="?",$V$9,I117)</f>
        <v>tier - 1</v>
      </c>
      <c r="AD123" t="str">
        <f>IF(J117="?","Unknown",J117)</f>
        <v>R1024</v>
      </c>
      <c r="AE123">
        <v>1970</v>
      </c>
      <c r="AF123">
        <v>21</v>
      </c>
      <c r="AG123" t="str">
        <f t="shared" si="2"/>
        <v>21-Aug-1970</v>
      </c>
      <c r="AH123">
        <v>25801</v>
      </c>
      <c r="AI123">
        <f t="shared" si="3"/>
        <v>52</v>
      </c>
    </row>
    <row r="124" spans="1:35" x14ac:dyDescent="0.25">
      <c r="A124" t="s">
        <v>1263</v>
      </c>
      <c r="B124">
        <v>24</v>
      </c>
      <c r="C124" t="s">
        <v>10</v>
      </c>
      <c r="D124">
        <v>1970</v>
      </c>
      <c r="E124" s="11">
        <v>25773</v>
      </c>
      <c r="F124">
        <v>0</v>
      </c>
      <c r="G124">
        <v>10197.77</v>
      </c>
      <c r="H124" t="s">
        <v>12</v>
      </c>
      <c r="I124" t="s">
        <v>16</v>
      </c>
      <c r="J124" t="s">
        <v>247</v>
      </c>
      <c r="K124" s="13" t="s">
        <v>8513</v>
      </c>
      <c r="L124" t="s">
        <v>12</v>
      </c>
      <c r="M124" t="s">
        <v>16</v>
      </c>
      <c r="N124" t="s">
        <v>247</v>
      </c>
      <c r="O124">
        <v>52</v>
      </c>
      <c r="AA124" t="s">
        <v>10</v>
      </c>
      <c r="AB124" t="str">
        <f>IF(H118="?",$Q$9,H118)</f>
        <v>tier - 3</v>
      </c>
      <c r="AC124" t="str">
        <f>IF(I118="?",$V$9,I118)</f>
        <v>tier - 3</v>
      </c>
      <c r="AD124" t="str">
        <f>IF(J118="?","Unknown",J118)</f>
        <v>R1012</v>
      </c>
      <c r="AE124">
        <v>1973</v>
      </c>
      <c r="AF124">
        <v>27</v>
      </c>
      <c r="AG124" t="str">
        <f t="shared" si="2"/>
        <v>27-Jul-1973</v>
      </c>
      <c r="AH124">
        <v>26872</v>
      </c>
      <c r="AI124">
        <f t="shared" si="3"/>
        <v>49</v>
      </c>
    </row>
    <row r="125" spans="1:35" x14ac:dyDescent="0.25">
      <c r="A125" t="s">
        <v>1262</v>
      </c>
      <c r="B125">
        <v>16</v>
      </c>
      <c r="C125" t="s">
        <v>37</v>
      </c>
      <c r="D125">
        <v>1985</v>
      </c>
      <c r="E125" s="11">
        <v>31336</v>
      </c>
      <c r="F125">
        <v>3</v>
      </c>
      <c r="G125">
        <v>10191.82</v>
      </c>
      <c r="H125" t="s">
        <v>12</v>
      </c>
      <c r="I125" t="s">
        <v>11</v>
      </c>
      <c r="J125" t="s">
        <v>535</v>
      </c>
      <c r="K125" s="13" t="s">
        <v>8514</v>
      </c>
      <c r="L125" t="s">
        <v>12</v>
      </c>
      <c r="M125" t="s">
        <v>11</v>
      </c>
      <c r="N125" t="s">
        <v>535</v>
      </c>
      <c r="O125">
        <v>37</v>
      </c>
      <c r="AA125" t="s">
        <v>20</v>
      </c>
      <c r="AB125" t="str">
        <f>IF(H119="?",$Q$9,H119)</f>
        <v>tier - 3</v>
      </c>
      <c r="AC125" t="str">
        <f>IF(I119="?",$V$9,I119)</f>
        <v>tier - 2</v>
      </c>
      <c r="AD125" t="str">
        <f>IF(J119="?","Unknown",J119)</f>
        <v>R1012</v>
      </c>
      <c r="AE125">
        <v>1973</v>
      </c>
      <c r="AF125">
        <v>5</v>
      </c>
      <c r="AG125" t="str">
        <f t="shared" si="2"/>
        <v>5-Sep-1973</v>
      </c>
      <c r="AH125">
        <v>26912</v>
      </c>
      <c r="AI125">
        <f t="shared" si="3"/>
        <v>49</v>
      </c>
    </row>
    <row r="126" spans="1:35" x14ac:dyDescent="0.25">
      <c r="A126" t="s">
        <v>2262</v>
      </c>
      <c r="B126">
        <v>22</v>
      </c>
      <c r="C126" t="s">
        <v>20</v>
      </c>
      <c r="D126">
        <v>1985</v>
      </c>
      <c r="E126" s="11">
        <v>31312</v>
      </c>
      <c r="F126">
        <v>1</v>
      </c>
      <c r="G126">
        <v>39871.699999999997</v>
      </c>
      <c r="H126" t="s">
        <v>16</v>
      </c>
      <c r="I126" t="s">
        <v>11</v>
      </c>
      <c r="J126" t="s">
        <v>13</v>
      </c>
      <c r="K126" s="13" t="s">
        <v>8515</v>
      </c>
      <c r="L126" t="s">
        <v>16</v>
      </c>
      <c r="M126" t="s">
        <v>11</v>
      </c>
      <c r="N126" t="s">
        <v>13</v>
      </c>
      <c r="O126">
        <v>37</v>
      </c>
      <c r="AA126" t="s">
        <v>30</v>
      </c>
      <c r="AB126" t="str">
        <f>IF(H120="?",$Q$9,H120)</f>
        <v>tier - 3</v>
      </c>
      <c r="AC126" t="str">
        <f>IF(I120="?",$V$9,I120)</f>
        <v>tier - 2</v>
      </c>
      <c r="AD126" t="str">
        <f>IF(J120="?","Unknown",J120)</f>
        <v>R1011</v>
      </c>
      <c r="AE126">
        <v>1975</v>
      </c>
      <c r="AF126">
        <v>15</v>
      </c>
      <c r="AG126" t="str">
        <f t="shared" si="2"/>
        <v>15-Dec-1975</v>
      </c>
      <c r="AH126">
        <v>27743</v>
      </c>
      <c r="AI126">
        <f t="shared" si="3"/>
        <v>47</v>
      </c>
    </row>
    <row r="127" spans="1:35" x14ac:dyDescent="0.25">
      <c r="A127" t="s">
        <v>1261</v>
      </c>
      <c r="B127">
        <v>10</v>
      </c>
      <c r="C127" t="s">
        <v>30</v>
      </c>
      <c r="D127">
        <v>1972</v>
      </c>
      <c r="E127" s="11">
        <v>26643</v>
      </c>
      <c r="F127">
        <v>0</v>
      </c>
      <c r="G127">
        <v>10160.870000000001</v>
      </c>
      <c r="H127" t="s">
        <v>12</v>
      </c>
      <c r="I127" t="s">
        <v>12</v>
      </c>
      <c r="J127" t="s">
        <v>200</v>
      </c>
      <c r="K127" s="13" t="s">
        <v>8516</v>
      </c>
      <c r="L127" t="s">
        <v>12</v>
      </c>
      <c r="M127" t="s">
        <v>12</v>
      </c>
      <c r="N127" t="s">
        <v>200</v>
      </c>
      <c r="O127">
        <v>50</v>
      </c>
      <c r="AA127" t="s">
        <v>10</v>
      </c>
      <c r="AB127" t="str">
        <f>IF(H121="?",$Q$9,H121)</f>
        <v>tier - 3</v>
      </c>
      <c r="AC127" t="str">
        <f>IF(I121="?",$V$9,I121)</f>
        <v>tier - 1</v>
      </c>
      <c r="AD127" t="str">
        <f>IF(J121="?","Unknown",J121)</f>
        <v>R1012</v>
      </c>
      <c r="AE127">
        <v>1968</v>
      </c>
      <c r="AF127">
        <v>23</v>
      </c>
      <c r="AG127" t="str">
        <f t="shared" si="2"/>
        <v>23-Jul-1968</v>
      </c>
      <c r="AH127">
        <v>25042</v>
      </c>
      <c r="AI127">
        <f t="shared" si="3"/>
        <v>54</v>
      </c>
    </row>
    <row r="128" spans="1:35" x14ac:dyDescent="0.25">
      <c r="A128" t="s">
        <v>1260</v>
      </c>
      <c r="B128">
        <v>13</v>
      </c>
      <c r="C128" t="s">
        <v>35</v>
      </c>
      <c r="D128">
        <v>1973</v>
      </c>
      <c r="E128" s="11">
        <v>26889</v>
      </c>
      <c r="F128">
        <v>2</v>
      </c>
      <c r="G128">
        <v>10156.780000000001</v>
      </c>
      <c r="H128" t="s">
        <v>12</v>
      </c>
      <c r="I128" t="s">
        <v>11</v>
      </c>
      <c r="J128" t="s">
        <v>23</v>
      </c>
      <c r="K128" s="13" t="s">
        <v>8517</v>
      </c>
      <c r="L128" t="s">
        <v>12</v>
      </c>
      <c r="M128" t="s">
        <v>11</v>
      </c>
      <c r="N128" t="s">
        <v>23</v>
      </c>
      <c r="O128">
        <v>49</v>
      </c>
      <c r="AA128" t="s">
        <v>37</v>
      </c>
      <c r="AB128" t="str">
        <f>IF(H122="?",$Q$9,H122)</f>
        <v>tier - 3</v>
      </c>
      <c r="AC128" t="str">
        <f>IF(I122="?",$V$9,I122)</f>
        <v>tier - 3</v>
      </c>
      <c r="AD128" t="str">
        <f>IF(J122="?","Unknown",J122)</f>
        <v>R1013</v>
      </c>
      <c r="AE128">
        <v>1967</v>
      </c>
      <c r="AF128">
        <v>28</v>
      </c>
      <c r="AG128" t="str">
        <f t="shared" si="2"/>
        <v>28-Oct-1967</v>
      </c>
      <c r="AH128">
        <v>24773</v>
      </c>
      <c r="AI128">
        <f t="shared" si="3"/>
        <v>55</v>
      </c>
    </row>
    <row r="129" spans="1:35" x14ac:dyDescent="0.25">
      <c r="A129" t="s">
        <v>1259</v>
      </c>
      <c r="B129">
        <v>12</v>
      </c>
      <c r="C129" t="s">
        <v>18</v>
      </c>
      <c r="D129">
        <v>1981</v>
      </c>
      <c r="E129" s="11">
        <v>29749</v>
      </c>
      <c r="F129">
        <v>1</v>
      </c>
      <c r="G129">
        <v>10146.129999999999</v>
      </c>
      <c r="H129" t="s">
        <v>12</v>
      </c>
      <c r="I129" t="s">
        <v>16</v>
      </c>
      <c r="J129" t="s">
        <v>200</v>
      </c>
      <c r="K129" s="13" t="s">
        <v>8518</v>
      </c>
      <c r="L129" t="s">
        <v>12</v>
      </c>
      <c r="M129" t="s">
        <v>16</v>
      </c>
      <c r="N129" t="s">
        <v>200</v>
      </c>
      <c r="O129">
        <v>41</v>
      </c>
      <c r="AA129" t="s">
        <v>30</v>
      </c>
      <c r="AB129" t="str">
        <f>IF(H123="?",$Q$9,H123)</f>
        <v>tier - 3</v>
      </c>
      <c r="AC129" t="str">
        <f>IF(I123="?",$V$9,I123)</f>
        <v>tier - 2</v>
      </c>
      <c r="AD129" t="str">
        <f>IF(J123="?","Unknown",J123)</f>
        <v>R1011</v>
      </c>
      <c r="AE129">
        <v>1967</v>
      </c>
      <c r="AF129">
        <v>26</v>
      </c>
      <c r="AG129" t="str">
        <f t="shared" si="2"/>
        <v>26-Dec-1967</v>
      </c>
      <c r="AH129">
        <v>24832</v>
      </c>
      <c r="AI129">
        <f t="shared" si="3"/>
        <v>55</v>
      </c>
    </row>
    <row r="130" spans="1:35" x14ac:dyDescent="0.25">
      <c r="A130" t="s">
        <v>1258</v>
      </c>
      <c r="B130">
        <v>30</v>
      </c>
      <c r="C130" t="s">
        <v>30</v>
      </c>
      <c r="D130">
        <v>1974</v>
      </c>
      <c r="E130" s="11">
        <v>27393</v>
      </c>
      <c r="F130">
        <v>3</v>
      </c>
      <c r="G130">
        <v>10141.14</v>
      </c>
      <c r="H130" t="s">
        <v>12</v>
      </c>
      <c r="I130" t="s">
        <v>16</v>
      </c>
      <c r="J130" t="s">
        <v>168</v>
      </c>
      <c r="K130" s="13" t="s">
        <v>8519</v>
      </c>
      <c r="L130" t="s">
        <v>12</v>
      </c>
      <c r="M130" t="s">
        <v>16</v>
      </c>
      <c r="N130" t="s">
        <v>168</v>
      </c>
      <c r="O130">
        <v>48</v>
      </c>
      <c r="AA130" t="s">
        <v>10</v>
      </c>
      <c r="AB130" t="str">
        <f>IF(H124="?",$Q$9,H124)</f>
        <v>tier - 3</v>
      </c>
      <c r="AC130" t="str">
        <f>IF(I124="?",$V$9,I124)</f>
        <v>tier - 1</v>
      </c>
      <c r="AD130" t="str">
        <f>IF(J124="?","Unknown",J124)</f>
        <v>R1024</v>
      </c>
      <c r="AE130">
        <v>1970</v>
      </c>
      <c r="AF130">
        <v>24</v>
      </c>
      <c r="AG130" t="str">
        <f t="shared" si="2"/>
        <v>24-Jul-1970</v>
      </c>
      <c r="AH130">
        <v>25773</v>
      </c>
      <c r="AI130">
        <f t="shared" si="3"/>
        <v>52</v>
      </c>
    </row>
    <row r="131" spans="1:35" x14ac:dyDescent="0.25">
      <c r="A131" t="s">
        <v>1257</v>
      </c>
      <c r="B131">
        <v>5</v>
      </c>
      <c r="C131" t="s">
        <v>20</v>
      </c>
      <c r="D131">
        <v>1997</v>
      </c>
      <c r="E131" s="11">
        <v>35678</v>
      </c>
      <c r="F131">
        <v>0</v>
      </c>
      <c r="G131">
        <v>10139.84</v>
      </c>
      <c r="H131" t="s">
        <v>12</v>
      </c>
      <c r="I131" t="s">
        <v>11</v>
      </c>
      <c r="J131" t="s">
        <v>23</v>
      </c>
      <c r="K131" s="13" t="s">
        <v>8520</v>
      </c>
      <c r="L131" t="s">
        <v>12</v>
      </c>
      <c r="M131" t="s">
        <v>11</v>
      </c>
      <c r="N131" t="s">
        <v>23</v>
      </c>
      <c r="O131">
        <v>25</v>
      </c>
      <c r="AA131" t="s">
        <v>37</v>
      </c>
      <c r="AB131" t="str">
        <f>IF(H125="?",$Q$9,H125)</f>
        <v>tier - 3</v>
      </c>
      <c r="AC131" t="str">
        <f>IF(I125="?",$V$9,I125)</f>
        <v>tier - 2</v>
      </c>
      <c r="AD131" t="str">
        <f>IF(J125="?","Unknown",J125)</f>
        <v>R1026</v>
      </c>
      <c r="AE131">
        <v>1985</v>
      </c>
      <c r="AF131">
        <v>16</v>
      </c>
      <c r="AG131" t="str">
        <f t="shared" ref="AG131:AG194" si="4">CONCATENATE(AF131,"-",AA131,"-",AE131)</f>
        <v>16-Oct-1985</v>
      </c>
      <c r="AH131">
        <v>31336</v>
      </c>
      <c r="AI131">
        <f t="shared" ref="AI131:AI194" si="5">INT(YEARFRAC(AH131,DATE(2023,6,8)*1))</f>
        <v>37</v>
      </c>
    </row>
    <row r="132" spans="1:35" x14ac:dyDescent="0.25">
      <c r="A132" t="s">
        <v>1256</v>
      </c>
      <c r="B132">
        <v>16</v>
      </c>
      <c r="C132" t="s">
        <v>35</v>
      </c>
      <c r="D132">
        <v>1972</v>
      </c>
      <c r="E132" s="11">
        <v>26527</v>
      </c>
      <c r="F132">
        <v>2</v>
      </c>
      <c r="G132">
        <v>10118.42</v>
      </c>
      <c r="H132" t="s">
        <v>12</v>
      </c>
      <c r="I132" t="s">
        <v>12</v>
      </c>
      <c r="J132" t="s">
        <v>42</v>
      </c>
      <c r="K132" s="13" t="s">
        <v>8521</v>
      </c>
      <c r="L132" t="s">
        <v>12</v>
      </c>
      <c r="M132" t="s">
        <v>12</v>
      </c>
      <c r="N132" t="s">
        <v>42</v>
      </c>
      <c r="O132">
        <v>50</v>
      </c>
      <c r="AA132" t="s">
        <v>20</v>
      </c>
      <c r="AB132" t="str">
        <f>IF(H126="?",$Q$9,H126)</f>
        <v>tier - 1</v>
      </c>
      <c r="AC132" t="str">
        <f>IF(I126="?",$V$9,I126)</f>
        <v>tier - 2</v>
      </c>
      <c r="AD132" t="str">
        <f>IF(J126="?","Unknown",J126)</f>
        <v>R1013</v>
      </c>
      <c r="AE132">
        <v>1985</v>
      </c>
      <c r="AF132">
        <v>22</v>
      </c>
      <c r="AG132" t="str">
        <f t="shared" si="4"/>
        <v>22-Sep-1985</v>
      </c>
      <c r="AH132">
        <v>31312</v>
      </c>
      <c r="AI132">
        <f t="shared" si="5"/>
        <v>37</v>
      </c>
    </row>
    <row r="133" spans="1:35" x14ac:dyDescent="0.25">
      <c r="A133" t="s">
        <v>1255</v>
      </c>
      <c r="B133">
        <v>2</v>
      </c>
      <c r="C133" t="s">
        <v>30</v>
      </c>
      <c r="D133">
        <v>1975</v>
      </c>
      <c r="E133" s="11">
        <v>27730</v>
      </c>
      <c r="F133">
        <v>3</v>
      </c>
      <c r="G133">
        <v>10115.01</v>
      </c>
      <c r="H133" t="s">
        <v>12</v>
      </c>
      <c r="I133" t="s">
        <v>12</v>
      </c>
      <c r="J133" t="s">
        <v>23</v>
      </c>
      <c r="K133" s="13" t="s">
        <v>8522</v>
      </c>
      <c r="L133" t="s">
        <v>12</v>
      </c>
      <c r="M133" t="s">
        <v>12</v>
      </c>
      <c r="N133" t="s">
        <v>23</v>
      </c>
      <c r="O133">
        <v>47</v>
      </c>
      <c r="AA133" t="s">
        <v>30</v>
      </c>
      <c r="AB133" t="str">
        <f>IF(H127="?",$Q$9,H127)</f>
        <v>tier - 3</v>
      </c>
      <c r="AC133" t="str">
        <f>IF(I127="?",$V$9,I127)</f>
        <v>tier - 3</v>
      </c>
      <c r="AD133" t="str">
        <f>IF(J127="?","Unknown",J127)</f>
        <v>R1025</v>
      </c>
      <c r="AE133">
        <v>1972</v>
      </c>
      <c r="AF133">
        <v>10</v>
      </c>
      <c r="AG133" t="str">
        <f t="shared" si="4"/>
        <v>10-Dec-1972</v>
      </c>
      <c r="AH133">
        <v>26643</v>
      </c>
      <c r="AI133">
        <f t="shared" si="5"/>
        <v>50</v>
      </c>
    </row>
    <row r="134" spans="1:35" x14ac:dyDescent="0.25">
      <c r="A134" t="s">
        <v>1254</v>
      </c>
      <c r="B134">
        <v>8</v>
      </c>
      <c r="C134" t="s">
        <v>37</v>
      </c>
      <c r="D134">
        <v>1972</v>
      </c>
      <c r="E134" s="11">
        <v>26580</v>
      </c>
      <c r="F134">
        <v>2</v>
      </c>
      <c r="G134">
        <v>10107.219999999999</v>
      </c>
      <c r="H134" t="s">
        <v>12</v>
      </c>
      <c r="I134" t="s">
        <v>16</v>
      </c>
      <c r="J134" t="s">
        <v>13</v>
      </c>
      <c r="K134" s="13" t="s">
        <v>8523</v>
      </c>
      <c r="L134" t="s">
        <v>12</v>
      </c>
      <c r="M134" t="s">
        <v>16</v>
      </c>
      <c r="N134" t="s">
        <v>13</v>
      </c>
      <c r="O134">
        <v>50</v>
      </c>
      <c r="AA134" t="s">
        <v>35</v>
      </c>
      <c r="AB134" t="str">
        <f>IF(H128="?",$Q$9,H128)</f>
        <v>tier - 3</v>
      </c>
      <c r="AC134" t="str">
        <f>IF(I128="?",$V$9,I128)</f>
        <v>tier - 2</v>
      </c>
      <c r="AD134" t="str">
        <f>IF(J128="?","Unknown",J128)</f>
        <v>R1012</v>
      </c>
      <c r="AE134">
        <v>1973</v>
      </c>
      <c r="AF134">
        <v>13</v>
      </c>
      <c r="AG134" t="str">
        <f t="shared" si="4"/>
        <v>13-Aug-1973</v>
      </c>
      <c r="AH134">
        <v>26889</v>
      </c>
      <c r="AI134">
        <f t="shared" si="5"/>
        <v>49</v>
      </c>
    </row>
    <row r="135" spans="1:35" x14ac:dyDescent="0.25">
      <c r="A135" t="s">
        <v>1253</v>
      </c>
      <c r="B135">
        <v>19</v>
      </c>
      <c r="C135" t="s">
        <v>18</v>
      </c>
      <c r="D135">
        <v>1972</v>
      </c>
      <c r="E135" s="11">
        <v>26469</v>
      </c>
      <c r="F135">
        <v>1</v>
      </c>
      <c r="G135">
        <v>10106.129999999999</v>
      </c>
      <c r="H135" t="s">
        <v>12</v>
      </c>
      <c r="I135" t="s">
        <v>16</v>
      </c>
      <c r="J135" t="s">
        <v>247</v>
      </c>
      <c r="K135" s="13" t="s">
        <v>8472</v>
      </c>
      <c r="L135" t="s">
        <v>12</v>
      </c>
      <c r="M135" t="s">
        <v>16</v>
      </c>
      <c r="N135" t="s">
        <v>247</v>
      </c>
      <c r="O135">
        <v>50</v>
      </c>
      <c r="AA135" t="s">
        <v>18</v>
      </c>
      <c r="AB135" t="str">
        <f>IF(H129="?",$Q$9,H129)</f>
        <v>tier - 3</v>
      </c>
      <c r="AC135" t="str">
        <f>IF(I129="?",$V$9,I129)</f>
        <v>tier - 1</v>
      </c>
      <c r="AD135" t="str">
        <f>IF(J129="?","Unknown",J129)</f>
        <v>R1025</v>
      </c>
      <c r="AE135">
        <v>1981</v>
      </c>
      <c r="AF135">
        <v>12</v>
      </c>
      <c r="AG135" t="str">
        <f t="shared" si="4"/>
        <v>12-Jun-1981</v>
      </c>
      <c r="AH135">
        <v>29749</v>
      </c>
      <c r="AI135">
        <f t="shared" si="5"/>
        <v>41</v>
      </c>
    </row>
    <row r="136" spans="1:35" x14ac:dyDescent="0.25">
      <c r="A136" t="s">
        <v>1252</v>
      </c>
      <c r="B136">
        <v>19</v>
      </c>
      <c r="C136" t="s">
        <v>37</v>
      </c>
      <c r="D136">
        <v>1976</v>
      </c>
      <c r="E136" s="11">
        <v>28052</v>
      </c>
      <c r="F136">
        <v>5</v>
      </c>
      <c r="G136">
        <v>10096.969999999999</v>
      </c>
      <c r="H136" t="s">
        <v>12</v>
      </c>
      <c r="I136" t="s">
        <v>11</v>
      </c>
      <c r="J136" t="s">
        <v>42</v>
      </c>
      <c r="K136" s="13" t="s">
        <v>8524</v>
      </c>
      <c r="L136" t="s">
        <v>12</v>
      </c>
      <c r="M136" t="s">
        <v>11</v>
      </c>
      <c r="N136" t="s">
        <v>42</v>
      </c>
      <c r="O136">
        <v>46</v>
      </c>
      <c r="AA136" t="s">
        <v>30</v>
      </c>
      <c r="AB136" t="str">
        <f>IF(H130="?",$Q$9,H130)</f>
        <v>tier - 3</v>
      </c>
      <c r="AC136" t="str">
        <f>IF(I130="?",$V$9,I130)</f>
        <v>tier - 1</v>
      </c>
      <c r="AD136" t="str">
        <f>IF(J130="?","Unknown",J130)</f>
        <v>R1016</v>
      </c>
      <c r="AE136">
        <v>1974</v>
      </c>
      <c r="AF136">
        <v>30</v>
      </c>
      <c r="AG136" t="str">
        <f t="shared" si="4"/>
        <v>30-Dec-1974</v>
      </c>
      <c r="AH136">
        <v>27393</v>
      </c>
      <c r="AI136">
        <f t="shared" si="5"/>
        <v>48</v>
      </c>
    </row>
    <row r="137" spans="1:35" x14ac:dyDescent="0.25">
      <c r="A137" t="s">
        <v>2261</v>
      </c>
      <c r="B137">
        <v>1</v>
      </c>
      <c r="C137" t="s">
        <v>15</v>
      </c>
      <c r="D137">
        <v>1983</v>
      </c>
      <c r="E137" s="11">
        <v>30621</v>
      </c>
      <c r="F137">
        <v>3</v>
      </c>
      <c r="G137">
        <v>39865.699999999997</v>
      </c>
      <c r="H137" t="s">
        <v>11</v>
      </c>
      <c r="I137" t="s">
        <v>11</v>
      </c>
      <c r="J137" t="s">
        <v>42</v>
      </c>
      <c r="K137" s="13" t="s">
        <v>8525</v>
      </c>
      <c r="L137" t="s">
        <v>11</v>
      </c>
      <c r="M137" t="s">
        <v>11</v>
      </c>
      <c r="N137" t="s">
        <v>42</v>
      </c>
      <c r="O137">
        <v>39</v>
      </c>
      <c r="AA137" t="s">
        <v>20</v>
      </c>
      <c r="AB137" t="str">
        <f>IF(H131="?",$Q$9,H131)</f>
        <v>tier - 3</v>
      </c>
      <c r="AC137" t="str">
        <f>IF(I131="?",$V$9,I131)</f>
        <v>tier - 2</v>
      </c>
      <c r="AD137" t="str">
        <f>IF(J131="?","Unknown",J131)</f>
        <v>R1012</v>
      </c>
      <c r="AE137">
        <v>1997</v>
      </c>
      <c r="AF137">
        <v>5</v>
      </c>
      <c r="AG137" t="str">
        <f t="shared" si="4"/>
        <v>5-Sep-1997</v>
      </c>
      <c r="AH137">
        <v>35678</v>
      </c>
      <c r="AI137">
        <f t="shared" si="5"/>
        <v>25</v>
      </c>
    </row>
    <row r="138" spans="1:35" x14ac:dyDescent="0.25">
      <c r="A138" t="s">
        <v>1251</v>
      </c>
      <c r="B138">
        <v>3</v>
      </c>
      <c r="C138" t="s">
        <v>30</v>
      </c>
      <c r="D138">
        <v>1969</v>
      </c>
      <c r="E138" s="11">
        <v>25540</v>
      </c>
      <c r="F138">
        <v>1</v>
      </c>
      <c r="G138">
        <v>10085.85</v>
      </c>
      <c r="H138" t="s">
        <v>12</v>
      </c>
      <c r="I138" t="s">
        <v>12</v>
      </c>
      <c r="J138" t="s">
        <v>42</v>
      </c>
      <c r="K138" s="13" t="s">
        <v>8526</v>
      </c>
      <c r="L138" t="s">
        <v>12</v>
      </c>
      <c r="M138" t="s">
        <v>12</v>
      </c>
      <c r="N138" t="s">
        <v>42</v>
      </c>
      <c r="O138">
        <v>53</v>
      </c>
      <c r="AA138" t="s">
        <v>35</v>
      </c>
      <c r="AB138" t="str">
        <f>IF(H132="?",$Q$9,H132)</f>
        <v>tier - 3</v>
      </c>
      <c r="AC138" t="str">
        <f>IF(I132="?",$V$9,I132)</f>
        <v>tier - 3</v>
      </c>
      <c r="AD138" t="str">
        <f>IF(J132="?","Unknown",J132)</f>
        <v>R1011</v>
      </c>
      <c r="AE138">
        <v>1972</v>
      </c>
      <c r="AF138">
        <v>16</v>
      </c>
      <c r="AG138" t="str">
        <f t="shared" si="4"/>
        <v>16-Aug-1972</v>
      </c>
      <c r="AH138">
        <v>26527</v>
      </c>
      <c r="AI138">
        <f t="shared" si="5"/>
        <v>50</v>
      </c>
    </row>
    <row r="139" spans="1:35" x14ac:dyDescent="0.25">
      <c r="A139" t="s">
        <v>1250</v>
      </c>
      <c r="B139">
        <v>27</v>
      </c>
      <c r="C139" t="s">
        <v>15</v>
      </c>
      <c r="D139">
        <v>1969</v>
      </c>
      <c r="E139" s="11">
        <v>25534</v>
      </c>
      <c r="F139">
        <v>0</v>
      </c>
      <c r="G139">
        <v>10072.06</v>
      </c>
      <c r="H139" t="s">
        <v>12</v>
      </c>
      <c r="I139" t="s">
        <v>16</v>
      </c>
      <c r="J139" t="s">
        <v>356</v>
      </c>
      <c r="K139" s="13" t="s">
        <v>8527</v>
      </c>
      <c r="L139" t="s">
        <v>12</v>
      </c>
      <c r="M139" t="s">
        <v>16</v>
      </c>
      <c r="N139" t="s">
        <v>356</v>
      </c>
      <c r="O139">
        <v>53</v>
      </c>
      <c r="AA139" t="s">
        <v>30</v>
      </c>
      <c r="AB139" t="str">
        <f>IF(H133="?",$Q$9,H133)</f>
        <v>tier - 3</v>
      </c>
      <c r="AC139" t="str">
        <f>IF(I133="?",$V$9,I133)</f>
        <v>tier - 3</v>
      </c>
      <c r="AD139" t="str">
        <f>IF(J133="?","Unknown",J133)</f>
        <v>R1012</v>
      </c>
      <c r="AE139">
        <v>1975</v>
      </c>
      <c r="AF139">
        <v>2</v>
      </c>
      <c r="AG139" t="str">
        <f t="shared" si="4"/>
        <v>2-Dec-1975</v>
      </c>
      <c r="AH139">
        <v>27730</v>
      </c>
      <c r="AI139">
        <f t="shared" si="5"/>
        <v>47</v>
      </c>
    </row>
    <row r="140" spans="1:35" x14ac:dyDescent="0.25">
      <c r="A140" t="s">
        <v>1249</v>
      </c>
      <c r="B140">
        <v>22</v>
      </c>
      <c r="C140" t="s">
        <v>30</v>
      </c>
      <c r="D140">
        <v>1969</v>
      </c>
      <c r="E140" s="11">
        <v>25559</v>
      </c>
      <c r="F140">
        <v>1</v>
      </c>
      <c r="G140">
        <v>10065.41</v>
      </c>
      <c r="H140" t="s">
        <v>12</v>
      </c>
      <c r="I140" t="s">
        <v>11</v>
      </c>
      <c r="J140" t="s">
        <v>42</v>
      </c>
      <c r="K140" s="13" t="s">
        <v>8528</v>
      </c>
      <c r="L140" t="s">
        <v>12</v>
      </c>
      <c r="M140" t="s">
        <v>11</v>
      </c>
      <c r="N140" t="s">
        <v>42</v>
      </c>
      <c r="O140">
        <v>53</v>
      </c>
      <c r="AA140" t="s">
        <v>37</v>
      </c>
      <c r="AB140" t="str">
        <f>IF(H134="?",$Q$9,H134)</f>
        <v>tier - 3</v>
      </c>
      <c r="AC140" t="str">
        <f>IF(I134="?",$V$9,I134)</f>
        <v>tier - 1</v>
      </c>
      <c r="AD140" t="str">
        <f>IF(J134="?","Unknown",J134)</f>
        <v>R1013</v>
      </c>
      <c r="AE140">
        <v>1972</v>
      </c>
      <c r="AF140">
        <v>8</v>
      </c>
      <c r="AG140" t="str">
        <f t="shared" si="4"/>
        <v>8-Oct-1972</v>
      </c>
      <c r="AH140">
        <v>26580</v>
      </c>
      <c r="AI140">
        <f t="shared" si="5"/>
        <v>50</v>
      </c>
    </row>
    <row r="141" spans="1:35" x14ac:dyDescent="0.25">
      <c r="A141" t="s">
        <v>1248</v>
      </c>
      <c r="B141">
        <v>30</v>
      </c>
      <c r="C141" t="s">
        <v>30</v>
      </c>
      <c r="D141">
        <v>1974</v>
      </c>
      <c r="E141" s="11">
        <v>27393</v>
      </c>
      <c r="F141">
        <v>2</v>
      </c>
      <c r="G141">
        <v>10043.25</v>
      </c>
      <c r="H141" t="s">
        <v>12</v>
      </c>
      <c r="I141" t="s">
        <v>11</v>
      </c>
      <c r="J141" t="s">
        <v>247</v>
      </c>
      <c r="K141" s="13" t="s">
        <v>8413</v>
      </c>
      <c r="L141" t="s">
        <v>12</v>
      </c>
      <c r="M141" t="s">
        <v>11</v>
      </c>
      <c r="N141" t="s">
        <v>247</v>
      </c>
      <c r="O141">
        <v>48</v>
      </c>
      <c r="AA141" t="s">
        <v>18</v>
      </c>
      <c r="AB141" t="str">
        <f>IF(H135="?",$Q$9,H135)</f>
        <v>tier - 3</v>
      </c>
      <c r="AC141" t="str">
        <f>IF(I135="?",$V$9,I135)</f>
        <v>tier - 1</v>
      </c>
      <c r="AD141" t="str">
        <f>IF(J135="?","Unknown",J135)</f>
        <v>R1024</v>
      </c>
      <c r="AE141">
        <v>1972</v>
      </c>
      <c r="AF141">
        <v>19</v>
      </c>
      <c r="AG141" t="str">
        <f t="shared" si="4"/>
        <v>19-Jun-1972</v>
      </c>
      <c r="AH141">
        <v>26469</v>
      </c>
      <c r="AI141">
        <f t="shared" si="5"/>
        <v>50</v>
      </c>
    </row>
    <row r="142" spans="1:35" x14ac:dyDescent="0.25">
      <c r="A142" t="s">
        <v>1247</v>
      </c>
      <c r="B142">
        <v>28</v>
      </c>
      <c r="C142" t="s">
        <v>37</v>
      </c>
      <c r="D142">
        <v>1979</v>
      </c>
      <c r="E142" s="11">
        <v>29156</v>
      </c>
      <c r="F142">
        <v>2</v>
      </c>
      <c r="G142">
        <v>10027.15</v>
      </c>
      <c r="H142" t="s">
        <v>12</v>
      </c>
      <c r="I142" t="s">
        <v>16</v>
      </c>
      <c r="J142" t="s">
        <v>300</v>
      </c>
      <c r="K142" s="13" t="s">
        <v>8529</v>
      </c>
      <c r="L142" t="s">
        <v>12</v>
      </c>
      <c r="M142" t="s">
        <v>16</v>
      </c>
      <c r="N142" t="s">
        <v>300</v>
      </c>
      <c r="O142">
        <v>43</v>
      </c>
      <c r="AA142" t="s">
        <v>37</v>
      </c>
      <c r="AB142" t="str">
        <f>IF(H136="?",$Q$9,H136)</f>
        <v>tier - 3</v>
      </c>
      <c r="AC142" t="str">
        <f>IF(I136="?",$V$9,I136)</f>
        <v>tier - 2</v>
      </c>
      <c r="AD142" t="str">
        <f>IF(J136="?","Unknown",J136)</f>
        <v>R1011</v>
      </c>
      <c r="AE142">
        <v>1976</v>
      </c>
      <c r="AF142">
        <v>19</v>
      </c>
      <c r="AG142" t="str">
        <f t="shared" si="4"/>
        <v>19-Oct-1976</v>
      </c>
      <c r="AH142">
        <v>28052</v>
      </c>
      <c r="AI142">
        <f t="shared" si="5"/>
        <v>46</v>
      </c>
    </row>
    <row r="143" spans="1:35" x14ac:dyDescent="0.25">
      <c r="A143" t="s">
        <v>1246</v>
      </c>
      <c r="B143">
        <v>3</v>
      </c>
      <c r="C143" t="s">
        <v>30</v>
      </c>
      <c r="D143">
        <v>1988</v>
      </c>
      <c r="E143" s="11">
        <v>32480</v>
      </c>
      <c r="F143">
        <v>3</v>
      </c>
      <c r="G143">
        <v>10011.44</v>
      </c>
      <c r="H143" t="s">
        <v>12</v>
      </c>
      <c r="I143" t="s">
        <v>12</v>
      </c>
      <c r="J143" t="s">
        <v>535</v>
      </c>
      <c r="K143" s="13" t="s">
        <v>8530</v>
      </c>
      <c r="L143" t="s">
        <v>12</v>
      </c>
      <c r="M143" t="s">
        <v>12</v>
      </c>
      <c r="N143" t="s">
        <v>535</v>
      </c>
      <c r="O143">
        <v>34</v>
      </c>
      <c r="AA143" t="s">
        <v>15</v>
      </c>
      <c r="AB143" t="str">
        <f>IF(H137="?",$Q$9,H137)</f>
        <v>tier - 2</v>
      </c>
      <c r="AC143" t="str">
        <f>IF(I137="?",$V$9,I137)</f>
        <v>tier - 2</v>
      </c>
      <c r="AD143" t="str">
        <f>IF(J137="?","Unknown",J137)</f>
        <v>R1011</v>
      </c>
      <c r="AE143">
        <v>1983</v>
      </c>
      <c r="AF143">
        <v>1</v>
      </c>
      <c r="AG143" t="str">
        <f t="shared" si="4"/>
        <v>1-Nov-1983</v>
      </c>
      <c r="AH143">
        <v>30621</v>
      </c>
      <c r="AI143">
        <f t="shared" si="5"/>
        <v>39</v>
      </c>
    </row>
    <row r="144" spans="1:35" x14ac:dyDescent="0.25">
      <c r="A144" t="s">
        <v>1245</v>
      </c>
      <c r="B144">
        <v>11</v>
      </c>
      <c r="C144" t="s">
        <v>20</v>
      </c>
      <c r="D144">
        <v>1970</v>
      </c>
      <c r="E144" s="11">
        <v>25822</v>
      </c>
      <c r="F144">
        <v>0</v>
      </c>
      <c r="G144">
        <v>9991.0400000000009</v>
      </c>
      <c r="H144" t="s">
        <v>11</v>
      </c>
      <c r="I144" t="s">
        <v>12</v>
      </c>
      <c r="J144" t="s">
        <v>23</v>
      </c>
      <c r="K144" s="13" t="s">
        <v>8531</v>
      </c>
      <c r="L144" t="s">
        <v>11</v>
      </c>
      <c r="M144" t="s">
        <v>12</v>
      </c>
      <c r="N144" t="s">
        <v>23</v>
      </c>
      <c r="O144">
        <v>52</v>
      </c>
      <c r="AA144" t="s">
        <v>30</v>
      </c>
      <c r="AB144" t="str">
        <f>IF(H138="?",$Q$9,H138)</f>
        <v>tier - 3</v>
      </c>
      <c r="AC144" t="str">
        <f>IF(I138="?",$V$9,I138)</f>
        <v>tier - 3</v>
      </c>
      <c r="AD144" t="str">
        <f>IF(J138="?","Unknown",J138)</f>
        <v>R1011</v>
      </c>
      <c r="AE144">
        <v>1969</v>
      </c>
      <c r="AF144">
        <v>3</v>
      </c>
      <c r="AG144" t="str">
        <f t="shared" si="4"/>
        <v>3-Dec-1969</v>
      </c>
      <c r="AH144">
        <v>25540</v>
      </c>
      <c r="AI144">
        <f t="shared" si="5"/>
        <v>53</v>
      </c>
    </row>
    <row r="145" spans="1:35" x14ac:dyDescent="0.25">
      <c r="A145" t="s">
        <v>1244</v>
      </c>
      <c r="B145">
        <v>6</v>
      </c>
      <c r="C145" t="s">
        <v>20</v>
      </c>
      <c r="D145">
        <v>1971</v>
      </c>
      <c r="E145" s="11">
        <v>26182</v>
      </c>
      <c r="F145">
        <v>1</v>
      </c>
      <c r="G145">
        <v>9964.06</v>
      </c>
      <c r="H145" t="s">
        <v>11</v>
      </c>
      <c r="I145" t="s">
        <v>11</v>
      </c>
      <c r="J145" t="s">
        <v>166</v>
      </c>
      <c r="K145" s="13" t="s">
        <v>8532</v>
      </c>
      <c r="L145" t="s">
        <v>11</v>
      </c>
      <c r="M145" t="s">
        <v>11</v>
      </c>
      <c r="N145" t="s">
        <v>166</v>
      </c>
      <c r="O145">
        <v>51</v>
      </c>
      <c r="AA145" t="s">
        <v>15</v>
      </c>
      <c r="AB145" t="str">
        <f>IF(H139="?",$Q$9,H139)</f>
        <v>tier - 3</v>
      </c>
      <c r="AC145" t="str">
        <f>IF(I139="?",$V$9,I139)</f>
        <v>tier - 1</v>
      </c>
      <c r="AD145" t="str">
        <f>IF(J139="?","Unknown",J139)</f>
        <v>R1017</v>
      </c>
      <c r="AE145">
        <v>1969</v>
      </c>
      <c r="AF145">
        <v>27</v>
      </c>
      <c r="AG145" t="str">
        <f t="shared" si="4"/>
        <v>27-Nov-1969</v>
      </c>
      <c r="AH145">
        <v>25534</v>
      </c>
      <c r="AI145">
        <f t="shared" si="5"/>
        <v>53</v>
      </c>
    </row>
    <row r="146" spans="1:35" x14ac:dyDescent="0.25">
      <c r="A146" t="s">
        <v>1243</v>
      </c>
      <c r="B146">
        <v>26</v>
      </c>
      <c r="C146" t="s">
        <v>18</v>
      </c>
      <c r="D146">
        <v>1971</v>
      </c>
      <c r="E146" s="11">
        <v>26110</v>
      </c>
      <c r="F146">
        <v>1</v>
      </c>
      <c r="G146">
        <v>9957.7199999999993</v>
      </c>
      <c r="H146" t="s">
        <v>11</v>
      </c>
      <c r="I146" t="s">
        <v>12</v>
      </c>
      <c r="J146" t="s">
        <v>170</v>
      </c>
      <c r="K146" s="13" t="s">
        <v>8533</v>
      </c>
      <c r="L146" t="s">
        <v>11</v>
      </c>
      <c r="M146" t="s">
        <v>12</v>
      </c>
      <c r="N146" t="s">
        <v>170</v>
      </c>
      <c r="O146">
        <v>51</v>
      </c>
      <c r="AA146" t="s">
        <v>30</v>
      </c>
      <c r="AB146" t="str">
        <f>IF(H140="?",$Q$9,H140)</f>
        <v>tier - 3</v>
      </c>
      <c r="AC146" t="str">
        <f>IF(I140="?",$V$9,I140)</f>
        <v>tier - 2</v>
      </c>
      <c r="AD146" t="str">
        <f>IF(J140="?","Unknown",J140)</f>
        <v>R1011</v>
      </c>
      <c r="AE146">
        <v>1969</v>
      </c>
      <c r="AF146">
        <v>22</v>
      </c>
      <c r="AG146" t="str">
        <f t="shared" si="4"/>
        <v>22-Dec-1969</v>
      </c>
      <c r="AH146">
        <v>25559</v>
      </c>
      <c r="AI146">
        <f t="shared" si="5"/>
        <v>53</v>
      </c>
    </row>
    <row r="147" spans="1:35" x14ac:dyDescent="0.25">
      <c r="A147" t="s">
        <v>1242</v>
      </c>
      <c r="B147">
        <v>11</v>
      </c>
      <c r="C147" t="s">
        <v>20</v>
      </c>
      <c r="D147">
        <v>1964</v>
      </c>
      <c r="E147" s="11">
        <v>23631</v>
      </c>
      <c r="F147">
        <v>0</v>
      </c>
      <c r="G147">
        <v>9933.44</v>
      </c>
      <c r="H147" t="s">
        <v>12</v>
      </c>
      <c r="I147" t="s">
        <v>12</v>
      </c>
      <c r="J147" t="s">
        <v>13</v>
      </c>
      <c r="K147" s="13" t="s">
        <v>8534</v>
      </c>
      <c r="L147" t="s">
        <v>12</v>
      </c>
      <c r="M147" t="s">
        <v>12</v>
      </c>
      <c r="N147" t="s">
        <v>13</v>
      </c>
      <c r="O147">
        <v>58</v>
      </c>
      <c r="AA147" t="s">
        <v>30</v>
      </c>
      <c r="AB147" t="str">
        <f>IF(H141="?",$Q$9,H141)</f>
        <v>tier - 3</v>
      </c>
      <c r="AC147" t="str">
        <f>IF(I141="?",$V$9,I141)</f>
        <v>tier - 2</v>
      </c>
      <c r="AD147" t="str">
        <f>IF(J141="?","Unknown",J141)</f>
        <v>R1024</v>
      </c>
      <c r="AE147">
        <v>1974</v>
      </c>
      <c r="AF147">
        <v>30</v>
      </c>
      <c r="AG147" t="str">
        <f t="shared" si="4"/>
        <v>30-Dec-1974</v>
      </c>
      <c r="AH147">
        <v>27393</v>
      </c>
      <c r="AI147">
        <f t="shared" si="5"/>
        <v>48</v>
      </c>
    </row>
    <row r="148" spans="1:35" x14ac:dyDescent="0.25">
      <c r="A148" t="s">
        <v>2260</v>
      </c>
      <c r="B148">
        <v>17</v>
      </c>
      <c r="C148" t="s">
        <v>37</v>
      </c>
      <c r="D148">
        <v>1985</v>
      </c>
      <c r="E148" s="11">
        <v>31337</v>
      </c>
      <c r="F148">
        <v>2</v>
      </c>
      <c r="G148">
        <v>39836.519999999997</v>
      </c>
      <c r="H148" t="s">
        <v>11</v>
      </c>
      <c r="I148" t="s">
        <v>16</v>
      </c>
      <c r="J148" t="s">
        <v>42</v>
      </c>
      <c r="K148" s="13" t="s">
        <v>8535</v>
      </c>
      <c r="L148" t="s">
        <v>11</v>
      </c>
      <c r="M148" t="s">
        <v>16</v>
      </c>
      <c r="N148" t="s">
        <v>42</v>
      </c>
      <c r="O148">
        <v>37</v>
      </c>
      <c r="AA148" t="s">
        <v>37</v>
      </c>
      <c r="AB148" t="str">
        <f>IF(H142="?",$Q$9,H142)</f>
        <v>tier - 3</v>
      </c>
      <c r="AC148" t="str">
        <f>IF(I142="?",$V$9,I142)</f>
        <v>tier - 1</v>
      </c>
      <c r="AD148" t="str">
        <f>IF(J142="?","Unknown",J142)</f>
        <v>R1021</v>
      </c>
      <c r="AE148">
        <v>1979</v>
      </c>
      <c r="AF148">
        <v>28</v>
      </c>
      <c r="AG148" t="str">
        <f t="shared" si="4"/>
        <v>28-Oct-1979</v>
      </c>
      <c r="AH148">
        <v>29156</v>
      </c>
      <c r="AI148">
        <f t="shared" si="5"/>
        <v>43</v>
      </c>
    </row>
    <row r="149" spans="1:35" x14ac:dyDescent="0.25">
      <c r="A149" t="s">
        <v>1241</v>
      </c>
      <c r="B149">
        <v>3</v>
      </c>
      <c r="C149" t="s">
        <v>20</v>
      </c>
      <c r="D149">
        <v>1983</v>
      </c>
      <c r="E149" s="11">
        <v>30562</v>
      </c>
      <c r="F149">
        <v>3</v>
      </c>
      <c r="G149">
        <v>9931.9599999999991</v>
      </c>
      <c r="H149" t="s">
        <v>11</v>
      </c>
      <c r="I149" t="s">
        <v>11</v>
      </c>
      <c r="J149" t="s">
        <v>23</v>
      </c>
      <c r="K149" s="13" t="s">
        <v>8536</v>
      </c>
      <c r="L149" t="s">
        <v>11</v>
      </c>
      <c r="M149" t="s">
        <v>11</v>
      </c>
      <c r="N149" t="s">
        <v>23</v>
      </c>
      <c r="O149">
        <v>39</v>
      </c>
      <c r="AA149" t="s">
        <v>30</v>
      </c>
      <c r="AB149" t="str">
        <f>IF(H143="?",$Q$9,H143)</f>
        <v>tier - 3</v>
      </c>
      <c r="AC149" t="str">
        <f>IF(I143="?",$V$9,I143)</f>
        <v>tier - 3</v>
      </c>
      <c r="AD149" t="str">
        <f>IF(J143="?","Unknown",J143)</f>
        <v>R1026</v>
      </c>
      <c r="AE149">
        <v>1988</v>
      </c>
      <c r="AF149">
        <v>3</v>
      </c>
      <c r="AG149" t="str">
        <f t="shared" si="4"/>
        <v>3-Dec-1988</v>
      </c>
      <c r="AH149">
        <v>32480</v>
      </c>
      <c r="AI149">
        <f t="shared" si="5"/>
        <v>34</v>
      </c>
    </row>
    <row r="150" spans="1:35" x14ac:dyDescent="0.25">
      <c r="A150" t="s">
        <v>1240</v>
      </c>
      <c r="B150">
        <v>19</v>
      </c>
      <c r="C150" t="s">
        <v>15</v>
      </c>
      <c r="D150">
        <v>1985</v>
      </c>
      <c r="E150" s="11">
        <v>31370</v>
      </c>
      <c r="F150">
        <v>3</v>
      </c>
      <c r="G150">
        <v>9930.64</v>
      </c>
      <c r="H150" t="s">
        <v>11</v>
      </c>
      <c r="I150" t="s">
        <v>12</v>
      </c>
      <c r="J150" t="s">
        <v>200</v>
      </c>
      <c r="K150" s="13" t="s">
        <v>8537</v>
      </c>
      <c r="L150" t="s">
        <v>11</v>
      </c>
      <c r="M150" t="s">
        <v>12</v>
      </c>
      <c r="N150" t="s">
        <v>200</v>
      </c>
      <c r="O150">
        <v>37</v>
      </c>
      <c r="AA150" t="s">
        <v>20</v>
      </c>
      <c r="AB150" t="str">
        <f>IF(H144="?",$Q$9,H144)</f>
        <v>tier - 2</v>
      </c>
      <c r="AC150" t="str">
        <f>IF(I144="?",$V$9,I144)</f>
        <v>tier - 3</v>
      </c>
      <c r="AD150" t="str">
        <f>IF(J144="?","Unknown",J144)</f>
        <v>R1012</v>
      </c>
      <c r="AE150">
        <v>1970</v>
      </c>
      <c r="AF150">
        <v>11</v>
      </c>
      <c r="AG150" t="str">
        <f t="shared" si="4"/>
        <v>11-Sep-1970</v>
      </c>
      <c r="AH150">
        <v>25822</v>
      </c>
      <c r="AI150">
        <f t="shared" si="5"/>
        <v>52</v>
      </c>
    </row>
    <row r="151" spans="1:35" x14ac:dyDescent="0.25">
      <c r="A151" t="s">
        <v>1239</v>
      </c>
      <c r="B151">
        <v>14</v>
      </c>
      <c r="C151" t="s">
        <v>20</v>
      </c>
      <c r="D151">
        <v>1972</v>
      </c>
      <c r="E151" s="11">
        <v>26556</v>
      </c>
      <c r="F151">
        <v>1</v>
      </c>
      <c r="G151">
        <v>9910.36</v>
      </c>
      <c r="H151" t="s">
        <v>11</v>
      </c>
      <c r="I151" t="s">
        <v>12</v>
      </c>
      <c r="J151" t="s">
        <v>23</v>
      </c>
      <c r="K151" s="13" t="s">
        <v>8538</v>
      </c>
      <c r="L151" t="s">
        <v>11</v>
      </c>
      <c r="M151" t="s">
        <v>12</v>
      </c>
      <c r="N151" t="s">
        <v>23</v>
      </c>
      <c r="O151">
        <v>50</v>
      </c>
      <c r="AA151" t="s">
        <v>20</v>
      </c>
      <c r="AB151" t="str">
        <f>IF(H145="?",$Q$9,H145)</f>
        <v>tier - 2</v>
      </c>
      <c r="AC151" t="str">
        <f>IF(I145="?",$V$9,I145)</f>
        <v>tier - 2</v>
      </c>
      <c r="AD151" t="str">
        <f>IF(J145="?","Unknown",J145)</f>
        <v>R1019</v>
      </c>
      <c r="AE151">
        <v>1971</v>
      </c>
      <c r="AF151">
        <v>6</v>
      </c>
      <c r="AG151" t="str">
        <f t="shared" si="4"/>
        <v>6-Sep-1971</v>
      </c>
      <c r="AH151">
        <v>26182</v>
      </c>
      <c r="AI151">
        <f t="shared" si="5"/>
        <v>51</v>
      </c>
    </row>
    <row r="152" spans="1:35" x14ac:dyDescent="0.25">
      <c r="A152" t="s">
        <v>1238</v>
      </c>
      <c r="B152">
        <v>17</v>
      </c>
      <c r="C152" t="s">
        <v>15</v>
      </c>
      <c r="D152">
        <v>1962</v>
      </c>
      <c r="E152" s="11">
        <v>22967</v>
      </c>
      <c r="F152">
        <v>0</v>
      </c>
      <c r="G152">
        <v>9907.83</v>
      </c>
      <c r="H152" t="s">
        <v>12</v>
      </c>
      <c r="I152" t="s">
        <v>11</v>
      </c>
      <c r="J152" t="s">
        <v>13</v>
      </c>
      <c r="K152" s="13" t="s">
        <v>8539</v>
      </c>
      <c r="L152" t="s">
        <v>12</v>
      </c>
      <c r="M152" t="s">
        <v>11</v>
      </c>
      <c r="N152" t="s">
        <v>13</v>
      </c>
      <c r="O152">
        <v>60</v>
      </c>
      <c r="AA152" t="s">
        <v>18</v>
      </c>
      <c r="AB152" t="str">
        <f>IF(H146="?",$Q$9,H146)</f>
        <v>tier - 2</v>
      </c>
      <c r="AC152" t="str">
        <f>IF(I146="?",$V$9,I146)</f>
        <v>tier - 3</v>
      </c>
      <c r="AD152" t="str">
        <f>IF(J146="?","Unknown",J146)</f>
        <v>R1018</v>
      </c>
      <c r="AE152">
        <v>1971</v>
      </c>
      <c r="AF152">
        <v>26</v>
      </c>
      <c r="AG152" t="str">
        <f t="shared" si="4"/>
        <v>26-Jun-1971</v>
      </c>
      <c r="AH152">
        <v>26110</v>
      </c>
      <c r="AI152">
        <f t="shared" si="5"/>
        <v>51</v>
      </c>
    </row>
    <row r="153" spans="1:35" x14ac:dyDescent="0.25">
      <c r="A153" t="s">
        <v>1237</v>
      </c>
      <c r="B153">
        <v>8</v>
      </c>
      <c r="C153" t="s">
        <v>15</v>
      </c>
      <c r="D153">
        <v>1996</v>
      </c>
      <c r="E153" s="11">
        <v>35377</v>
      </c>
      <c r="F153">
        <v>0</v>
      </c>
      <c r="G153">
        <v>9894.69</v>
      </c>
      <c r="H153" t="s">
        <v>11</v>
      </c>
      <c r="I153" t="s">
        <v>12</v>
      </c>
      <c r="J153" t="s">
        <v>23</v>
      </c>
      <c r="K153" s="13" t="s">
        <v>8540</v>
      </c>
      <c r="L153" t="s">
        <v>11</v>
      </c>
      <c r="M153" t="s">
        <v>12</v>
      </c>
      <c r="N153" t="s">
        <v>23</v>
      </c>
      <c r="O153">
        <v>26</v>
      </c>
      <c r="AA153" t="s">
        <v>20</v>
      </c>
      <c r="AB153" t="str">
        <f>IF(H147="?",$Q$9,H147)</f>
        <v>tier - 3</v>
      </c>
      <c r="AC153" t="str">
        <f>IF(I147="?",$V$9,I147)</f>
        <v>tier - 3</v>
      </c>
      <c r="AD153" t="str">
        <f>IF(J147="?","Unknown",J147)</f>
        <v>R1013</v>
      </c>
      <c r="AE153">
        <v>1964</v>
      </c>
      <c r="AF153">
        <v>11</v>
      </c>
      <c r="AG153" t="str">
        <f t="shared" si="4"/>
        <v>11-Sep-1964</v>
      </c>
      <c r="AH153">
        <v>23631</v>
      </c>
      <c r="AI153">
        <f t="shared" si="5"/>
        <v>58</v>
      </c>
    </row>
    <row r="154" spans="1:35" x14ac:dyDescent="0.25">
      <c r="A154" t="s">
        <v>1236</v>
      </c>
      <c r="B154">
        <v>5</v>
      </c>
      <c r="C154" t="s">
        <v>10</v>
      </c>
      <c r="D154">
        <v>1966</v>
      </c>
      <c r="E154" s="11">
        <v>24293</v>
      </c>
      <c r="F154">
        <v>0</v>
      </c>
      <c r="G154">
        <v>9890.23</v>
      </c>
      <c r="H154" t="s">
        <v>12</v>
      </c>
      <c r="I154" t="s">
        <v>12</v>
      </c>
      <c r="J154" t="s">
        <v>13</v>
      </c>
      <c r="K154" s="13" t="s">
        <v>8541</v>
      </c>
      <c r="L154" t="s">
        <v>12</v>
      </c>
      <c r="M154" t="s">
        <v>12</v>
      </c>
      <c r="N154" t="s">
        <v>13</v>
      </c>
      <c r="O154">
        <v>56</v>
      </c>
      <c r="AA154" t="s">
        <v>37</v>
      </c>
      <c r="AB154" t="str">
        <f>IF(H148="?",$Q$9,H148)</f>
        <v>tier - 2</v>
      </c>
      <c r="AC154" t="str">
        <f>IF(I148="?",$V$9,I148)</f>
        <v>tier - 1</v>
      </c>
      <c r="AD154" t="str">
        <f>IF(J148="?","Unknown",J148)</f>
        <v>R1011</v>
      </c>
      <c r="AE154">
        <v>1985</v>
      </c>
      <c r="AF154">
        <v>17</v>
      </c>
      <c r="AG154" t="str">
        <f t="shared" si="4"/>
        <v>17-Oct-1985</v>
      </c>
      <c r="AH154">
        <v>31337</v>
      </c>
      <c r="AI154">
        <f t="shared" si="5"/>
        <v>37</v>
      </c>
    </row>
    <row r="155" spans="1:35" x14ac:dyDescent="0.25">
      <c r="A155" t="s">
        <v>1235</v>
      </c>
      <c r="B155">
        <v>8</v>
      </c>
      <c r="C155" t="s">
        <v>10</v>
      </c>
      <c r="D155">
        <v>1971</v>
      </c>
      <c r="E155" s="11">
        <v>26122</v>
      </c>
      <c r="F155">
        <v>1</v>
      </c>
      <c r="G155">
        <v>9880.07</v>
      </c>
      <c r="H155" t="s">
        <v>11</v>
      </c>
      <c r="I155" t="s">
        <v>12</v>
      </c>
      <c r="J155" t="s">
        <v>42</v>
      </c>
      <c r="K155" s="13" t="s">
        <v>8542</v>
      </c>
      <c r="L155" t="s">
        <v>11</v>
      </c>
      <c r="M155" t="s">
        <v>12</v>
      </c>
      <c r="N155" t="s">
        <v>42</v>
      </c>
      <c r="O155">
        <v>51</v>
      </c>
      <c r="AA155" t="s">
        <v>20</v>
      </c>
      <c r="AB155" t="str">
        <f>IF(H149="?",$Q$9,H149)</f>
        <v>tier - 2</v>
      </c>
      <c r="AC155" t="str">
        <f>IF(I149="?",$V$9,I149)</f>
        <v>tier - 2</v>
      </c>
      <c r="AD155" t="str">
        <f>IF(J149="?","Unknown",J149)</f>
        <v>R1012</v>
      </c>
      <c r="AE155">
        <v>1983</v>
      </c>
      <c r="AF155">
        <v>3</v>
      </c>
      <c r="AG155" t="str">
        <f t="shared" si="4"/>
        <v>3-Sep-1983</v>
      </c>
      <c r="AH155">
        <v>30562</v>
      </c>
      <c r="AI155">
        <f t="shared" si="5"/>
        <v>39</v>
      </c>
    </row>
    <row r="156" spans="1:35" x14ac:dyDescent="0.25">
      <c r="A156" t="s">
        <v>1234</v>
      </c>
      <c r="B156">
        <v>3</v>
      </c>
      <c r="C156" t="s">
        <v>20</v>
      </c>
      <c r="D156">
        <v>1971</v>
      </c>
      <c r="E156" s="11">
        <v>26179</v>
      </c>
      <c r="F156">
        <v>1</v>
      </c>
      <c r="G156">
        <v>9877.61</v>
      </c>
      <c r="H156" t="s">
        <v>11</v>
      </c>
      <c r="I156" t="s">
        <v>16</v>
      </c>
      <c r="J156" t="s">
        <v>13</v>
      </c>
      <c r="K156" s="13" t="s">
        <v>8543</v>
      </c>
      <c r="L156" t="s">
        <v>11</v>
      </c>
      <c r="M156" t="s">
        <v>16</v>
      </c>
      <c r="N156" t="s">
        <v>13</v>
      </c>
      <c r="O156">
        <v>51</v>
      </c>
      <c r="AA156" t="s">
        <v>15</v>
      </c>
      <c r="AB156" t="str">
        <f>IF(H150="?",$Q$9,H150)</f>
        <v>tier - 2</v>
      </c>
      <c r="AC156" t="str">
        <f>IF(I150="?",$V$9,I150)</f>
        <v>tier - 3</v>
      </c>
      <c r="AD156" t="str">
        <f>IF(J150="?","Unknown",J150)</f>
        <v>R1025</v>
      </c>
      <c r="AE156">
        <v>1985</v>
      </c>
      <c r="AF156">
        <v>19</v>
      </c>
      <c r="AG156" t="str">
        <f t="shared" si="4"/>
        <v>19-Nov-1985</v>
      </c>
      <c r="AH156">
        <v>31370</v>
      </c>
      <c r="AI156">
        <f t="shared" si="5"/>
        <v>37</v>
      </c>
    </row>
    <row r="157" spans="1:35" x14ac:dyDescent="0.25">
      <c r="A157" t="s">
        <v>1233</v>
      </c>
      <c r="B157">
        <v>3</v>
      </c>
      <c r="C157" t="s">
        <v>37</v>
      </c>
      <c r="D157">
        <v>1971</v>
      </c>
      <c r="E157" s="11">
        <v>26209</v>
      </c>
      <c r="F157">
        <v>0</v>
      </c>
      <c r="G157">
        <v>9875.68</v>
      </c>
      <c r="H157" t="s">
        <v>11</v>
      </c>
      <c r="I157" t="s">
        <v>12</v>
      </c>
      <c r="J157" t="s">
        <v>247</v>
      </c>
      <c r="K157" s="13" t="s">
        <v>8544</v>
      </c>
      <c r="L157" t="s">
        <v>11</v>
      </c>
      <c r="M157" t="s">
        <v>12</v>
      </c>
      <c r="N157" t="s">
        <v>247</v>
      </c>
      <c r="O157">
        <v>51</v>
      </c>
      <c r="AA157" t="s">
        <v>20</v>
      </c>
      <c r="AB157" t="str">
        <f>IF(H151="?",$Q$9,H151)</f>
        <v>tier - 2</v>
      </c>
      <c r="AC157" t="str">
        <f>IF(I151="?",$V$9,I151)</f>
        <v>tier - 3</v>
      </c>
      <c r="AD157" t="str">
        <f>IF(J151="?","Unknown",J151)</f>
        <v>R1012</v>
      </c>
      <c r="AE157">
        <v>1972</v>
      </c>
      <c r="AF157">
        <v>14</v>
      </c>
      <c r="AG157" t="str">
        <f t="shared" si="4"/>
        <v>14-Sep-1972</v>
      </c>
      <c r="AH157">
        <v>26556</v>
      </c>
      <c r="AI157">
        <f t="shared" si="5"/>
        <v>50</v>
      </c>
    </row>
    <row r="158" spans="1:35" x14ac:dyDescent="0.25">
      <c r="A158" t="s">
        <v>1232</v>
      </c>
      <c r="B158">
        <v>22</v>
      </c>
      <c r="C158" t="s">
        <v>15</v>
      </c>
      <c r="D158">
        <v>1971</v>
      </c>
      <c r="E158" s="11">
        <v>26259</v>
      </c>
      <c r="F158">
        <v>1</v>
      </c>
      <c r="G158">
        <v>9872.7000000000007</v>
      </c>
      <c r="H158" t="s">
        <v>11</v>
      </c>
      <c r="I158" t="s">
        <v>11</v>
      </c>
      <c r="J158" t="s">
        <v>42</v>
      </c>
      <c r="K158" s="13" t="s">
        <v>8545</v>
      </c>
      <c r="L158" t="s">
        <v>11</v>
      </c>
      <c r="M158" t="s">
        <v>11</v>
      </c>
      <c r="N158" t="s">
        <v>42</v>
      </c>
      <c r="O158">
        <v>51</v>
      </c>
      <c r="AA158" t="s">
        <v>15</v>
      </c>
      <c r="AB158" t="str">
        <f>IF(H152="?",$Q$9,H152)</f>
        <v>tier - 3</v>
      </c>
      <c r="AC158" t="str">
        <f>IF(I152="?",$V$9,I152)</f>
        <v>tier - 2</v>
      </c>
      <c r="AD158" t="str">
        <f>IF(J152="?","Unknown",J152)</f>
        <v>R1013</v>
      </c>
      <c r="AE158">
        <v>1962</v>
      </c>
      <c r="AF158">
        <v>17</v>
      </c>
      <c r="AG158" t="str">
        <f t="shared" si="4"/>
        <v>17-Nov-1962</v>
      </c>
      <c r="AH158">
        <v>22967</v>
      </c>
      <c r="AI158">
        <f t="shared" si="5"/>
        <v>60</v>
      </c>
    </row>
    <row r="159" spans="1:35" x14ac:dyDescent="0.25">
      <c r="A159" t="s">
        <v>2259</v>
      </c>
      <c r="B159">
        <v>24</v>
      </c>
      <c r="C159" t="s">
        <v>30</v>
      </c>
      <c r="D159">
        <v>1987</v>
      </c>
      <c r="E159" s="11">
        <v>32135</v>
      </c>
      <c r="F159">
        <v>1</v>
      </c>
      <c r="G159">
        <v>39774.28</v>
      </c>
      <c r="H159" t="s">
        <v>16</v>
      </c>
      <c r="I159" t="s">
        <v>16</v>
      </c>
      <c r="J159" t="s">
        <v>276</v>
      </c>
      <c r="K159" s="13" t="s">
        <v>8546</v>
      </c>
      <c r="L159" t="s">
        <v>16</v>
      </c>
      <c r="M159" t="s">
        <v>16</v>
      </c>
      <c r="N159" t="s">
        <v>276</v>
      </c>
      <c r="O159">
        <v>35</v>
      </c>
      <c r="AA159" t="s">
        <v>15</v>
      </c>
      <c r="AB159" t="str">
        <f>IF(H153="?",$Q$9,H153)</f>
        <v>tier - 2</v>
      </c>
      <c r="AC159" t="str">
        <f>IF(I153="?",$V$9,I153)</f>
        <v>tier - 3</v>
      </c>
      <c r="AD159" t="str">
        <f>IF(J153="?","Unknown",J153)</f>
        <v>R1012</v>
      </c>
      <c r="AE159">
        <v>1996</v>
      </c>
      <c r="AF159">
        <v>8</v>
      </c>
      <c r="AG159" t="str">
        <f t="shared" si="4"/>
        <v>8-Nov-1996</v>
      </c>
      <c r="AH159">
        <v>35377</v>
      </c>
      <c r="AI159">
        <f t="shared" si="5"/>
        <v>26</v>
      </c>
    </row>
    <row r="160" spans="1:35" x14ac:dyDescent="0.25">
      <c r="A160" t="s">
        <v>1231</v>
      </c>
      <c r="B160">
        <v>6</v>
      </c>
      <c r="C160" t="s">
        <v>20</v>
      </c>
      <c r="D160">
        <v>1998</v>
      </c>
      <c r="E160" s="11">
        <v>36044</v>
      </c>
      <c r="F160">
        <v>0</v>
      </c>
      <c r="G160">
        <v>9870.59</v>
      </c>
      <c r="H160" t="s">
        <v>11</v>
      </c>
      <c r="I160" t="s">
        <v>11</v>
      </c>
      <c r="J160" t="s">
        <v>249</v>
      </c>
      <c r="K160" s="13" t="s">
        <v>8547</v>
      </c>
      <c r="L160" t="s">
        <v>11</v>
      </c>
      <c r="M160" t="s">
        <v>11</v>
      </c>
      <c r="N160" t="s">
        <v>249</v>
      </c>
      <c r="O160">
        <v>24</v>
      </c>
      <c r="AA160" t="s">
        <v>10</v>
      </c>
      <c r="AB160" t="str">
        <f>IF(H154="?",$Q$9,H154)</f>
        <v>tier - 3</v>
      </c>
      <c r="AC160" t="str">
        <f>IF(I154="?",$V$9,I154)</f>
        <v>tier - 3</v>
      </c>
      <c r="AD160" t="str">
        <f>IF(J154="?","Unknown",J154)</f>
        <v>R1013</v>
      </c>
      <c r="AE160">
        <v>1966</v>
      </c>
      <c r="AF160">
        <v>5</v>
      </c>
      <c r="AG160" t="str">
        <f t="shared" si="4"/>
        <v>5-Jul-1966</v>
      </c>
      <c r="AH160">
        <v>24293</v>
      </c>
      <c r="AI160">
        <f t="shared" si="5"/>
        <v>56</v>
      </c>
    </row>
    <row r="161" spans="1:35" x14ac:dyDescent="0.25">
      <c r="A161" t="s">
        <v>1230</v>
      </c>
      <c r="B161">
        <v>13</v>
      </c>
      <c r="C161" t="s">
        <v>35</v>
      </c>
      <c r="D161">
        <v>1969</v>
      </c>
      <c r="E161" s="11">
        <v>25428</v>
      </c>
      <c r="F161">
        <v>0</v>
      </c>
      <c r="G161">
        <v>9869.81</v>
      </c>
      <c r="H161" t="s">
        <v>12</v>
      </c>
      <c r="I161" t="s">
        <v>12</v>
      </c>
      <c r="J161" t="s">
        <v>23</v>
      </c>
      <c r="K161" s="13" t="s">
        <v>8548</v>
      </c>
      <c r="L161" t="s">
        <v>12</v>
      </c>
      <c r="M161" t="s">
        <v>12</v>
      </c>
      <c r="N161" t="s">
        <v>23</v>
      </c>
      <c r="O161">
        <v>53</v>
      </c>
      <c r="AA161" t="s">
        <v>10</v>
      </c>
      <c r="AB161" t="str">
        <f>IF(H155="?",$Q$9,H155)</f>
        <v>tier - 2</v>
      </c>
      <c r="AC161" t="str">
        <f>IF(I155="?",$V$9,I155)</f>
        <v>tier - 3</v>
      </c>
      <c r="AD161" t="str">
        <f>IF(J155="?","Unknown",J155)</f>
        <v>R1011</v>
      </c>
      <c r="AE161">
        <v>1971</v>
      </c>
      <c r="AF161">
        <v>8</v>
      </c>
      <c r="AG161" t="str">
        <f t="shared" si="4"/>
        <v>8-Jul-1971</v>
      </c>
      <c r="AH161">
        <v>26122</v>
      </c>
      <c r="AI161">
        <f t="shared" si="5"/>
        <v>51</v>
      </c>
    </row>
    <row r="162" spans="1:35" x14ac:dyDescent="0.25">
      <c r="A162" t="s">
        <v>1229</v>
      </c>
      <c r="B162">
        <v>9</v>
      </c>
      <c r="C162" t="s">
        <v>15</v>
      </c>
      <c r="D162">
        <v>1971</v>
      </c>
      <c r="E162" s="11">
        <v>26246</v>
      </c>
      <c r="F162">
        <v>0</v>
      </c>
      <c r="G162">
        <v>9866.2999999999993</v>
      </c>
      <c r="H162" t="s">
        <v>11</v>
      </c>
      <c r="I162" t="s">
        <v>12</v>
      </c>
      <c r="J162" t="s">
        <v>247</v>
      </c>
      <c r="K162" s="13" t="s">
        <v>8410</v>
      </c>
      <c r="L162" t="s">
        <v>11</v>
      </c>
      <c r="M162" t="s">
        <v>12</v>
      </c>
      <c r="N162" t="s">
        <v>247</v>
      </c>
      <c r="O162">
        <v>51</v>
      </c>
      <c r="AA162" t="s">
        <v>20</v>
      </c>
      <c r="AB162" t="str">
        <f>IF(H156="?",$Q$9,H156)</f>
        <v>tier - 2</v>
      </c>
      <c r="AC162" t="str">
        <f>IF(I156="?",$V$9,I156)</f>
        <v>tier - 1</v>
      </c>
      <c r="AD162" t="str">
        <f>IF(J156="?","Unknown",J156)</f>
        <v>R1013</v>
      </c>
      <c r="AE162">
        <v>1971</v>
      </c>
      <c r="AF162">
        <v>3</v>
      </c>
      <c r="AG162" t="str">
        <f t="shared" si="4"/>
        <v>3-Sep-1971</v>
      </c>
      <c r="AH162">
        <v>26179</v>
      </c>
      <c r="AI162">
        <f t="shared" si="5"/>
        <v>51</v>
      </c>
    </row>
    <row r="163" spans="1:35" x14ac:dyDescent="0.25">
      <c r="A163" t="s">
        <v>1228</v>
      </c>
      <c r="B163">
        <v>20</v>
      </c>
      <c r="C163" t="s">
        <v>37</v>
      </c>
      <c r="D163">
        <v>1969</v>
      </c>
      <c r="E163" s="11">
        <v>25496</v>
      </c>
      <c r="F163">
        <v>0</v>
      </c>
      <c r="G163">
        <v>9863.4699999999993</v>
      </c>
      <c r="H163" t="s">
        <v>12</v>
      </c>
      <c r="I163" t="s">
        <v>12</v>
      </c>
      <c r="J163" t="s">
        <v>23</v>
      </c>
      <c r="K163" s="13" t="s">
        <v>8549</v>
      </c>
      <c r="L163" t="s">
        <v>12</v>
      </c>
      <c r="M163" t="s">
        <v>12</v>
      </c>
      <c r="N163" t="s">
        <v>23</v>
      </c>
      <c r="O163">
        <v>53</v>
      </c>
      <c r="AA163" t="s">
        <v>37</v>
      </c>
      <c r="AB163" t="str">
        <f>IF(H157="?",$Q$9,H157)</f>
        <v>tier - 2</v>
      </c>
      <c r="AC163" t="str">
        <f>IF(I157="?",$V$9,I157)</f>
        <v>tier - 3</v>
      </c>
      <c r="AD163" t="str">
        <f>IF(J157="?","Unknown",J157)</f>
        <v>R1024</v>
      </c>
      <c r="AE163">
        <v>1971</v>
      </c>
      <c r="AF163">
        <v>3</v>
      </c>
      <c r="AG163" t="str">
        <f t="shared" si="4"/>
        <v>3-Oct-1971</v>
      </c>
      <c r="AH163">
        <v>26209</v>
      </c>
      <c r="AI163">
        <f t="shared" si="5"/>
        <v>51</v>
      </c>
    </row>
    <row r="164" spans="1:35" x14ac:dyDescent="0.25">
      <c r="A164" t="s">
        <v>1227</v>
      </c>
      <c r="B164">
        <v>17</v>
      </c>
      <c r="C164" t="s">
        <v>35</v>
      </c>
      <c r="D164">
        <v>1971</v>
      </c>
      <c r="E164" s="11">
        <v>26162</v>
      </c>
      <c r="F164">
        <v>1</v>
      </c>
      <c r="G164">
        <v>9861.0300000000007</v>
      </c>
      <c r="H164" t="s">
        <v>11</v>
      </c>
      <c r="I164" t="s">
        <v>11</v>
      </c>
      <c r="J164" t="s">
        <v>42</v>
      </c>
      <c r="K164" s="13" t="s">
        <v>8550</v>
      </c>
      <c r="L164" t="s">
        <v>11</v>
      </c>
      <c r="M164" t="s">
        <v>11</v>
      </c>
      <c r="N164" t="s">
        <v>42</v>
      </c>
      <c r="O164">
        <v>51</v>
      </c>
      <c r="AA164" t="s">
        <v>15</v>
      </c>
      <c r="AB164" t="str">
        <f>IF(H158="?",$Q$9,H158)</f>
        <v>tier - 2</v>
      </c>
      <c r="AC164" t="str">
        <f>IF(I158="?",$V$9,I158)</f>
        <v>tier - 2</v>
      </c>
      <c r="AD164" t="str">
        <f>IF(J158="?","Unknown",J158)</f>
        <v>R1011</v>
      </c>
      <c r="AE164">
        <v>1971</v>
      </c>
      <c r="AF164">
        <v>22</v>
      </c>
      <c r="AG164" t="str">
        <f t="shared" si="4"/>
        <v>22-Nov-1971</v>
      </c>
      <c r="AH164">
        <v>26259</v>
      </c>
      <c r="AI164">
        <f t="shared" si="5"/>
        <v>51</v>
      </c>
    </row>
    <row r="165" spans="1:35" x14ac:dyDescent="0.25">
      <c r="A165" t="s">
        <v>1226</v>
      </c>
      <c r="B165">
        <v>23</v>
      </c>
      <c r="C165" t="s">
        <v>35</v>
      </c>
      <c r="D165">
        <v>1971</v>
      </c>
      <c r="E165" s="11">
        <v>26168</v>
      </c>
      <c r="F165">
        <v>1</v>
      </c>
      <c r="G165">
        <v>9855.1299999999992</v>
      </c>
      <c r="H165" t="s">
        <v>11</v>
      </c>
      <c r="I165" t="s">
        <v>12</v>
      </c>
      <c r="J165" t="s">
        <v>13</v>
      </c>
      <c r="K165" s="13" t="s">
        <v>8551</v>
      </c>
      <c r="L165" t="s">
        <v>11</v>
      </c>
      <c r="M165" t="s">
        <v>12</v>
      </c>
      <c r="N165" t="s">
        <v>13</v>
      </c>
      <c r="O165">
        <v>51</v>
      </c>
      <c r="AA165" t="s">
        <v>30</v>
      </c>
      <c r="AB165" t="str">
        <f>IF(H159="?",$Q$9,H159)</f>
        <v>tier - 1</v>
      </c>
      <c r="AC165" t="str">
        <f>IF(I159="?",$V$9,I159)</f>
        <v>tier - 1</v>
      </c>
      <c r="AD165" t="str">
        <f>IF(J159="?","Unknown",J159)</f>
        <v>R1014</v>
      </c>
      <c r="AE165">
        <v>1987</v>
      </c>
      <c r="AF165">
        <v>24</v>
      </c>
      <c r="AG165" t="str">
        <f t="shared" si="4"/>
        <v>24-Dec-1987</v>
      </c>
      <c r="AH165">
        <v>32135</v>
      </c>
      <c r="AI165">
        <f t="shared" si="5"/>
        <v>35</v>
      </c>
    </row>
    <row r="166" spans="1:35" x14ac:dyDescent="0.25">
      <c r="A166" t="s">
        <v>1225</v>
      </c>
      <c r="B166">
        <v>4</v>
      </c>
      <c r="C166" t="s">
        <v>30</v>
      </c>
      <c r="D166">
        <v>1968</v>
      </c>
      <c r="E166" s="11">
        <v>25176</v>
      </c>
      <c r="F166">
        <v>0</v>
      </c>
      <c r="G166">
        <v>9850.43</v>
      </c>
      <c r="H166" t="s">
        <v>12</v>
      </c>
      <c r="I166" t="s">
        <v>12</v>
      </c>
      <c r="J166" t="s">
        <v>42</v>
      </c>
      <c r="K166" s="13" t="s">
        <v>8552</v>
      </c>
      <c r="L166" t="s">
        <v>12</v>
      </c>
      <c r="M166" t="s">
        <v>12</v>
      </c>
      <c r="N166" t="s">
        <v>42</v>
      </c>
      <c r="O166">
        <v>54</v>
      </c>
      <c r="AA166" t="s">
        <v>20</v>
      </c>
      <c r="AB166" t="str">
        <f>IF(H160="?",$Q$9,H160)</f>
        <v>tier - 2</v>
      </c>
      <c r="AC166" t="str">
        <f>IF(I160="?",$V$9,I160)</f>
        <v>tier - 2</v>
      </c>
      <c r="AD166" t="str">
        <f>IF(J160="?","Unknown",J160)</f>
        <v>R1023</v>
      </c>
      <c r="AE166">
        <v>1998</v>
      </c>
      <c r="AF166">
        <v>6</v>
      </c>
      <c r="AG166" t="str">
        <f t="shared" si="4"/>
        <v>6-Sep-1998</v>
      </c>
      <c r="AH166">
        <v>36044</v>
      </c>
      <c r="AI166">
        <f t="shared" si="5"/>
        <v>24</v>
      </c>
    </row>
    <row r="167" spans="1:35" x14ac:dyDescent="0.25">
      <c r="A167" t="s">
        <v>1224</v>
      </c>
      <c r="B167">
        <v>13</v>
      </c>
      <c r="C167" t="s">
        <v>10</v>
      </c>
      <c r="D167">
        <v>1992</v>
      </c>
      <c r="E167" s="11">
        <v>33798</v>
      </c>
      <c r="F167">
        <v>0</v>
      </c>
      <c r="G167">
        <v>9844.4500000000007</v>
      </c>
      <c r="H167" t="s">
        <v>11</v>
      </c>
      <c r="I167" t="s">
        <v>16</v>
      </c>
      <c r="J167" t="s">
        <v>23</v>
      </c>
      <c r="K167" s="13" t="s">
        <v>8553</v>
      </c>
      <c r="L167" t="s">
        <v>11</v>
      </c>
      <c r="M167" t="s">
        <v>16</v>
      </c>
      <c r="N167" t="s">
        <v>23</v>
      </c>
      <c r="O167">
        <v>30</v>
      </c>
      <c r="AA167" t="s">
        <v>35</v>
      </c>
      <c r="AB167" t="str">
        <f>IF(H161="?",$Q$9,H161)</f>
        <v>tier - 3</v>
      </c>
      <c r="AC167" t="str">
        <f>IF(I161="?",$V$9,I161)</f>
        <v>tier - 3</v>
      </c>
      <c r="AD167" t="str">
        <f>IF(J161="?","Unknown",J161)</f>
        <v>R1012</v>
      </c>
      <c r="AE167">
        <v>1969</v>
      </c>
      <c r="AF167">
        <v>13</v>
      </c>
      <c r="AG167" t="str">
        <f t="shared" si="4"/>
        <v>13-Aug-1969</v>
      </c>
      <c r="AH167">
        <v>25428</v>
      </c>
      <c r="AI167">
        <f t="shared" si="5"/>
        <v>53</v>
      </c>
    </row>
    <row r="168" spans="1:35" x14ac:dyDescent="0.25">
      <c r="A168" t="s">
        <v>1223</v>
      </c>
      <c r="B168">
        <v>26</v>
      </c>
      <c r="C168" t="s">
        <v>30</v>
      </c>
      <c r="D168">
        <v>1972</v>
      </c>
      <c r="E168" s="11">
        <v>26659</v>
      </c>
      <c r="F168">
        <v>0</v>
      </c>
      <c r="G168">
        <v>9836.2099999999991</v>
      </c>
      <c r="H168" t="s">
        <v>11</v>
      </c>
      <c r="I168" t="s">
        <v>12</v>
      </c>
      <c r="J168" t="s">
        <v>300</v>
      </c>
      <c r="K168" s="13" t="s">
        <v>8554</v>
      </c>
      <c r="L168" t="s">
        <v>11</v>
      </c>
      <c r="M168" t="s">
        <v>12</v>
      </c>
      <c r="N168" t="s">
        <v>300</v>
      </c>
      <c r="O168">
        <v>50</v>
      </c>
      <c r="AA168" t="s">
        <v>15</v>
      </c>
      <c r="AB168" t="str">
        <f>IF(H162="?",$Q$9,H162)</f>
        <v>tier - 2</v>
      </c>
      <c r="AC168" t="str">
        <f>IF(I162="?",$V$9,I162)</f>
        <v>tier - 3</v>
      </c>
      <c r="AD168" t="str">
        <f>IF(J162="?","Unknown",J162)</f>
        <v>R1024</v>
      </c>
      <c r="AE168">
        <v>1971</v>
      </c>
      <c r="AF168">
        <v>9</v>
      </c>
      <c r="AG168" t="str">
        <f t="shared" si="4"/>
        <v>9-Nov-1971</v>
      </c>
      <c r="AH168">
        <v>26246</v>
      </c>
      <c r="AI168">
        <f t="shared" si="5"/>
        <v>51</v>
      </c>
    </row>
    <row r="169" spans="1:35" x14ac:dyDescent="0.25">
      <c r="A169" t="s">
        <v>1222</v>
      </c>
      <c r="B169">
        <v>28</v>
      </c>
      <c r="C169" t="s">
        <v>30</v>
      </c>
      <c r="D169">
        <v>1972</v>
      </c>
      <c r="E169" s="11">
        <v>26661</v>
      </c>
      <c r="F169">
        <v>0</v>
      </c>
      <c r="G169">
        <v>9819.25</v>
      </c>
      <c r="H169" t="s">
        <v>11</v>
      </c>
      <c r="I169" t="s">
        <v>11</v>
      </c>
      <c r="J169" t="s">
        <v>300</v>
      </c>
      <c r="K169" s="13" t="s">
        <v>8555</v>
      </c>
      <c r="L169" t="s">
        <v>11</v>
      </c>
      <c r="M169" t="s">
        <v>11</v>
      </c>
      <c r="N169" t="s">
        <v>300</v>
      </c>
      <c r="O169">
        <v>50</v>
      </c>
      <c r="AA169" t="s">
        <v>37</v>
      </c>
      <c r="AB169" t="str">
        <f>IF(H163="?",$Q$9,H163)</f>
        <v>tier - 3</v>
      </c>
      <c r="AC169" t="str">
        <f>IF(I163="?",$V$9,I163)</f>
        <v>tier - 3</v>
      </c>
      <c r="AD169" t="str">
        <f>IF(J163="?","Unknown",J163)</f>
        <v>R1012</v>
      </c>
      <c r="AE169">
        <v>1969</v>
      </c>
      <c r="AF169">
        <v>20</v>
      </c>
      <c r="AG169" t="str">
        <f t="shared" si="4"/>
        <v>20-Oct-1969</v>
      </c>
      <c r="AH169">
        <v>25496</v>
      </c>
      <c r="AI169">
        <f t="shared" si="5"/>
        <v>53</v>
      </c>
    </row>
    <row r="170" spans="1:35" x14ac:dyDescent="0.25">
      <c r="A170" t="s">
        <v>2258</v>
      </c>
      <c r="B170">
        <v>17</v>
      </c>
      <c r="C170" t="s">
        <v>10</v>
      </c>
      <c r="D170">
        <v>1973</v>
      </c>
      <c r="E170" s="11">
        <v>26862</v>
      </c>
      <c r="F170">
        <v>0</v>
      </c>
      <c r="G170">
        <v>39727.61</v>
      </c>
      <c r="H170" t="s">
        <v>16</v>
      </c>
      <c r="I170" t="s">
        <v>11</v>
      </c>
      <c r="J170" t="s">
        <v>42</v>
      </c>
      <c r="K170" s="13" t="s">
        <v>8556</v>
      </c>
      <c r="L170" t="s">
        <v>16</v>
      </c>
      <c r="M170" t="s">
        <v>11</v>
      </c>
      <c r="N170" t="s">
        <v>42</v>
      </c>
      <c r="O170">
        <v>49</v>
      </c>
      <c r="AA170" t="s">
        <v>35</v>
      </c>
      <c r="AB170" t="str">
        <f>IF(H164="?",$Q$9,H164)</f>
        <v>tier - 2</v>
      </c>
      <c r="AC170" t="str">
        <f>IF(I164="?",$V$9,I164)</f>
        <v>tier - 2</v>
      </c>
      <c r="AD170" t="str">
        <f>IF(J164="?","Unknown",J164)</f>
        <v>R1011</v>
      </c>
      <c r="AE170">
        <v>1971</v>
      </c>
      <c r="AF170">
        <v>17</v>
      </c>
      <c r="AG170" t="str">
        <f t="shared" si="4"/>
        <v>17-Aug-1971</v>
      </c>
      <c r="AH170">
        <v>26162</v>
      </c>
      <c r="AI170">
        <f t="shared" si="5"/>
        <v>51</v>
      </c>
    </row>
    <row r="171" spans="1:35" x14ac:dyDescent="0.25">
      <c r="A171" t="s">
        <v>1221</v>
      </c>
      <c r="B171">
        <v>17</v>
      </c>
      <c r="C171" t="s">
        <v>20</v>
      </c>
      <c r="D171">
        <v>1973</v>
      </c>
      <c r="E171" s="11">
        <v>26924</v>
      </c>
      <c r="F171">
        <v>2</v>
      </c>
      <c r="G171">
        <v>9800.89</v>
      </c>
      <c r="H171" t="s">
        <v>11</v>
      </c>
      <c r="I171" t="s">
        <v>16</v>
      </c>
      <c r="J171" t="s">
        <v>13</v>
      </c>
      <c r="K171" s="13" t="s">
        <v>8557</v>
      </c>
      <c r="L171" t="s">
        <v>11</v>
      </c>
      <c r="M171" t="s">
        <v>16</v>
      </c>
      <c r="N171" t="s">
        <v>13</v>
      </c>
      <c r="O171">
        <v>49</v>
      </c>
      <c r="AA171" t="s">
        <v>35</v>
      </c>
      <c r="AB171" t="str">
        <f>IF(H165="?",$Q$9,H165)</f>
        <v>tier - 2</v>
      </c>
      <c r="AC171" t="str">
        <f>IF(I165="?",$V$9,I165)</f>
        <v>tier - 3</v>
      </c>
      <c r="AD171" t="str">
        <f>IF(J165="?","Unknown",J165)</f>
        <v>R1013</v>
      </c>
      <c r="AE171">
        <v>1971</v>
      </c>
      <c r="AF171">
        <v>23</v>
      </c>
      <c r="AG171" t="str">
        <f t="shared" si="4"/>
        <v>23-Aug-1971</v>
      </c>
      <c r="AH171">
        <v>26168</v>
      </c>
      <c r="AI171">
        <f t="shared" si="5"/>
        <v>51</v>
      </c>
    </row>
    <row r="172" spans="1:35" x14ac:dyDescent="0.25">
      <c r="A172" t="s">
        <v>1220</v>
      </c>
      <c r="B172">
        <v>7</v>
      </c>
      <c r="C172" t="s">
        <v>37</v>
      </c>
      <c r="D172">
        <v>1977</v>
      </c>
      <c r="E172" s="11">
        <v>28405</v>
      </c>
      <c r="F172">
        <v>5</v>
      </c>
      <c r="G172">
        <v>9788.8700000000008</v>
      </c>
      <c r="H172" t="s">
        <v>12</v>
      </c>
      <c r="I172" t="s">
        <v>11</v>
      </c>
      <c r="J172" t="s">
        <v>13</v>
      </c>
      <c r="K172" s="13" t="s">
        <v>8558</v>
      </c>
      <c r="L172" t="s">
        <v>12</v>
      </c>
      <c r="M172" t="s">
        <v>11</v>
      </c>
      <c r="N172" t="s">
        <v>13</v>
      </c>
      <c r="O172">
        <v>45</v>
      </c>
      <c r="AA172" t="s">
        <v>30</v>
      </c>
      <c r="AB172" t="str">
        <f>IF(H166="?",$Q$9,H166)</f>
        <v>tier - 3</v>
      </c>
      <c r="AC172" t="str">
        <f>IF(I166="?",$V$9,I166)</f>
        <v>tier - 3</v>
      </c>
      <c r="AD172" t="str">
        <f>IF(J166="?","Unknown",J166)</f>
        <v>R1011</v>
      </c>
      <c r="AE172">
        <v>1968</v>
      </c>
      <c r="AF172">
        <v>4</v>
      </c>
      <c r="AG172" t="str">
        <f t="shared" si="4"/>
        <v>4-Dec-1968</v>
      </c>
      <c r="AH172">
        <v>25176</v>
      </c>
      <c r="AI172">
        <f t="shared" si="5"/>
        <v>54</v>
      </c>
    </row>
    <row r="173" spans="1:35" x14ac:dyDescent="0.25">
      <c r="A173" t="s">
        <v>1219</v>
      </c>
      <c r="B173">
        <v>8</v>
      </c>
      <c r="C173" t="s">
        <v>35</v>
      </c>
      <c r="D173">
        <v>1996</v>
      </c>
      <c r="E173" s="11">
        <v>35285</v>
      </c>
      <c r="F173">
        <v>0</v>
      </c>
      <c r="G173">
        <v>9787.32</v>
      </c>
      <c r="H173" t="s">
        <v>11</v>
      </c>
      <c r="I173" t="s">
        <v>12</v>
      </c>
      <c r="J173" t="s">
        <v>249</v>
      </c>
      <c r="K173" s="13" t="s">
        <v>8559</v>
      </c>
      <c r="L173" t="s">
        <v>11</v>
      </c>
      <c r="M173" t="s">
        <v>12</v>
      </c>
      <c r="N173" t="s">
        <v>249</v>
      </c>
      <c r="O173">
        <v>26</v>
      </c>
      <c r="AA173" t="s">
        <v>10</v>
      </c>
      <c r="AB173" t="str">
        <f>IF(H167="?",$Q$9,H167)</f>
        <v>tier - 2</v>
      </c>
      <c r="AC173" t="str">
        <f>IF(I167="?",$V$9,I167)</f>
        <v>tier - 1</v>
      </c>
      <c r="AD173" t="str">
        <f>IF(J167="?","Unknown",J167)</f>
        <v>R1012</v>
      </c>
      <c r="AE173">
        <v>1992</v>
      </c>
      <c r="AF173">
        <v>13</v>
      </c>
      <c r="AG173" t="str">
        <f t="shared" si="4"/>
        <v>13-Jul-1992</v>
      </c>
      <c r="AH173">
        <v>33798</v>
      </c>
      <c r="AI173">
        <f t="shared" si="5"/>
        <v>30</v>
      </c>
    </row>
    <row r="174" spans="1:35" x14ac:dyDescent="0.25">
      <c r="A174" t="s">
        <v>1218</v>
      </c>
      <c r="B174">
        <v>7</v>
      </c>
      <c r="C174" t="s">
        <v>35</v>
      </c>
      <c r="D174">
        <v>1973</v>
      </c>
      <c r="E174" s="11">
        <v>26883</v>
      </c>
      <c r="F174">
        <v>1</v>
      </c>
      <c r="G174">
        <v>9778.35</v>
      </c>
      <c r="H174" t="s">
        <v>11</v>
      </c>
      <c r="I174" t="s">
        <v>11</v>
      </c>
      <c r="J174" t="s">
        <v>247</v>
      </c>
      <c r="K174" s="13" t="s">
        <v>8560</v>
      </c>
      <c r="L174" t="s">
        <v>11</v>
      </c>
      <c r="M174" t="s">
        <v>11</v>
      </c>
      <c r="N174" t="s">
        <v>247</v>
      </c>
      <c r="O174">
        <v>49</v>
      </c>
      <c r="AA174" t="s">
        <v>30</v>
      </c>
      <c r="AB174" t="str">
        <f>IF(H168="?",$Q$9,H168)</f>
        <v>tier - 2</v>
      </c>
      <c r="AC174" t="str">
        <f>IF(I168="?",$V$9,I168)</f>
        <v>tier - 3</v>
      </c>
      <c r="AD174" t="str">
        <f>IF(J168="?","Unknown",J168)</f>
        <v>R1021</v>
      </c>
      <c r="AE174">
        <v>1972</v>
      </c>
      <c r="AF174">
        <v>26</v>
      </c>
      <c r="AG174" t="str">
        <f t="shared" si="4"/>
        <v>26-Dec-1972</v>
      </c>
      <c r="AH174">
        <v>26659</v>
      </c>
      <c r="AI174">
        <f t="shared" si="5"/>
        <v>50</v>
      </c>
    </row>
    <row r="175" spans="1:35" x14ac:dyDescent="0.25">
      <c r="A175" t="s">
        <v>1217</v>
      </c>
      <c r="B175">
        <v>5</v>
      </c>
      <c r="C175" t="s">
        <v>35</v>
      </c>
      <c r="D175">
        <v>1965</v>
      </c>
      <c r="E175" s="11">
        <v>23959</v>
      </c>
      <c r="F175">
        <v>0</v>
      </c>
      <c r="G175">
        <v>9764.08</v>
      </c>
      <c r="H175" t="s">
        <v>12</v>
      </c>
      <c r="I175" t="s">
        <v>16</v>
      </c>
      <c r="J175" t="s">
        <v>23</v>
      </c>
      <c r="K175" s="13" t="s">
        <v>8561</v>
      </c>
      <c r="L175" t="s">
        <v>12</v>
      </c>
      <c r="M175" t="s">
        <v>16</v>
      </c>
      <c r="N175" t="s">
        <v>23</v>
      </c>
      <c r="O175">
        <v>57</v>
      </c>
      <c r="AA175" t="s">
        <v>30</v>
      </c>
      <c r="AB175" t="str">
        <f>IF(H169="?",$Q$9,H169)</f>
        <v>tier - 2</v>
      </c>
      <c r="AC175" t="str">
        <f>IF(I169="?",$V$9,I169)</f>
        <v>tier - 2</v>
      </c>
      <c r="AD175" t="str">
        <f>IF(J169="?","Unknown",J169)</f>
        <v>R1021</v>
      </c>
      <c r="AE175">
        <v>1972</v>
      </c>
      <c r="AF175">
        <v>28</v>
      </c>
      <c r="AG175" t="str">
        <f t="shared" si="4"/>
        <v>28-Dec-1972</v>
      </c>
      <c r="AH175">
        <v>26661</v>
      </c>
      <c r="AI175">
        <f t="shared" si="5"/>
        <v>50</v>
      </c>
    </row>
    <row r="176" spans="1:35" x14ac:dyDescent="0.25">
      <c r="A176" t="s">
        <v>1216</v>
      </c>
      <c r="B176">
        <v>14</v>
      </c>
      <c r="C176" t="s">
        <v>37</v>
      </c>
      <c r="D176">
        <v>2001</v>
      </c>
      <c r="E176" s="11">
        <v>37178</v>
      </c>
      <c r="F176">
        <v>0</v>
      </c>
      <c r="G176">
        <v>9753.49</v>
      </c>
      <c r="H176" t="s">
        <v>11</v>
      </c>
      <c r="I176" t="s">
        <v>11</v>
      </c>
      <c r="J176" t="s">
        <v>23</v>
      </c>
      <c r="K176" s="13" t="s">
        <v>8562</v>
      </c>
      <c r="L176" t="s">
        <v>11</v>
      </c>
      <c r="M176" t="s">
        <v>11</v>
      </c>
      <c r="N176" t="s">
        <v>23</v>
      </c>
      <c r="O176">
        <v>21</v>
      </c>
      <c r="AA176" t="s">
        <v>10</v>
      </c>
      <c r="AB176" t="str">
        <f>IF(H170="?",$Q$9,H170)</f>
        <v>tier - 1</v>
      </c>
      <c r="AC176" t="str">
        <f>IF(I170="?",$V$9,I170)</f>
        <v>tier - 2</v>
      </c>
      <c r="AD176" t="str">
        <f>IF(J170="?","Unknown",J170)</f>
        <v>R1011</v>
      </c>
      <c r="AE176">
        <v>1973</v>
      </c>
      <c r="AF176">
        <v>17</v>
      </c>
      <c r="AG176" t="str">
        <f t="shared" si="4"/>
        <v>17-Jul-1973</v>
      </c>
      <c r="AH176">
        <v>26862</v>
      </c>
      <c r="AI176">
        <f t="shared" si="5"/>
        <v>49</v>
      </c>
    </row>
    <row r="177" spans="1:35" x14ac:dyDescent="0.25">
      <c r="A177" t="s">
        <v>1215</v>
      </c>
      <c r="B177">
        <v>4</v>
      </c>
      <c r="C177" t="s">
        <v>35</v>
      </c>
      <c r="D177">
        <v>1970</v>
      </c>
      <c r="E177" s="11">
        <v>25784</v>
      </c>
      <c r="F177">
        <v>1</v>
      </c>
      <c r="G177">
        <v>9748.91</v>
      </c>
      <c r="H177" t="s">
        <v>11</v>
      </c>
      <c r="I177" t="s">
        <v>16</v>
      </c>
      <c r="J177" t="s">
        <v>13</v>
      </c>
      <c r="K177" s="13" t="s">
        <v>8563</v>
      </c>
      <c r="L177" t="s">
        <v>11</v>
      </c>
      <c r="M177" t="s">
        <v>16</v>
      </c>
      <c r="N177" t="s">
        <v>13</v>
      </c>
      <c r="O177">
        <v>52</v>
      </c>
      <c r="AA177" t="s">
        <v>20</v>
      </c>
      <c r="AB177" t="str">
        <f>IF(H171="?",$Q$9,H171)</f>
        <v>tier - 2</v>
      </c>
      <c r="AC177" t="str">
        <f>IF(I171="?",$V$9,I171)</f>
        <v>tier - 1</v>
      </c>
      <c r="AD177" t="str">
        <f>IF(J171="?","Unknown",J171)</f>
        <v>R1013</v>
      </c>
      <c r="AE177">
        <v>1973</v>
      </c>
      <c r="AF177">
        <v>17</v>
      </c>
      <c r="AG177" t="str">
        <f t="shared" si="4"/>
        <v>17-Sep-1973</v>
      </c>
      <c r="AH177">
        <v>26924</v>
      </c>
      <c r="AI177">
        <f t="shared" si="5"/>
        <v>49</v>
      </c>
    </row>
    <row r="178" spans="1:35" x14ac:dyDescent="0.25">
      <c r="A178" t="s">
        <v>1214</v>
      </c>
      <c r="B178">
        <v>18</v>
      </c>
      <c r="C178" t="s">
        <v>30</v>
      </c>
      <c r="D178">
        <v>1970</v>
      </c>
      <c r="E178" s="11">
        <v>25920</v>
      </c>
      <c r="F178">
        <v>1</v>
      </c>
      <c r="G178">
        <v>9724.5300000000007</v>
      </c>
      <c r="H178" t="s">
        <v>12</v>
      </c>
      <c r="I178" t="s">
        <v>16</v>
      </c>
      <c r="J178" t="s">
        <v>42</v>
      </c>
      <c r="K178" s="13" t="s">
        <v>8564</v>
      </c>
      <c r="L178" t="s">
        <v>12</v>
      </c>
      <c r="M178" t="s">
        <v>16</v>
      </c>
      <c r="N178" t="s">
        <v>42</v>
      </c>
      <c r="O178">
        <v>52</v>
      </c>
      <c r="AA178" t="s">
        <v>37</v>
      </c>
      <c r="AB178" t="str">
        <f>IF(H172="?",$Q$9,H172)</f>
        <v>tier - 3</v>
      </c>
      <c r="AC178" t="str">
        <f>IF(I172="?",$V$9,I172)</f>
        <v>tier - 2</v>
      </c>
      <c r="AD178" t="str">
        <f>IF(J172="?","Unknown",J172)</f>
        <v>R1013</v>
      </c>
      <c r="AE178">
        <v>1977</v>
      </c>
      <c r="AF178">
        <v>7</v>
      </c>
      <c r="AG178" t="str">
        <f t="shared" si="4"/>
        <v>7-Oct-1977</v>
      </c>
      <c r="AH178">
        <v>28405</v>
      </c>
      <c r="AI178">
        <f t="shared" si="5"/>
        <v>45</v>
      </c>
    </row>
    <row r="179" spans="1:35" x14ac:dyDescent="0.25">
      <c r="A179" t="s">
        <v>1213</v>
      </c>
      <c r="B179">
        <v>12</v>
      </c>
      <c r="C179" t="s">
        <v>20</v>
      </c>
      <c r="D179">
        <v>1970</v>
      </c>
      <c r="E179" s="11">
        <v>25823</v>
      </c>
      <c r="F179">
        <v>0</v>
      </c>
      <c r="G179">
        <v>9722.77</v>
      </c>
      <c r="H179" t="s">
        <v>12</v>
      </c>
      <c r="I179" t="s">
        <v>16</v>
      </c>
      <c r="J179" t="s">
        <v>168</v>
      </c>
      <c r="K179" s="13" t="s">
        <v>8565</v>
      </c>
      <c r="L179" t="s">
        <v>12</v>
      </c>
      <c r="M179" t="s">
        <v>16</v>
      </c>
      <c r="N179" t="s">
        <v>168</v>
      </c>
      <c r="O179">
        <v>52</v>
      </c>
      <c r="AA179" t="s">
        <v>35</v>
      </c>
      <c r="AB179" t="str">
        <f>IF(H173="?",$Q$9,H173)</f>
        <v>tier - 2</v>
      </c>
      <c r="AC179" t="str">
        <f>IF(I173="?",$V$9,I173)</f>
        <v>tier - 3</v>
      </c>
      <c r="AD179" t="str">
        <f>IF(J173="?","Unknown",J173)</f>
        <v>R1023</v>
      </c>
      <c r="AE179">
        <v>1996</v>
      </c>
      <c r="AF179">
        <v>8</v>
      </c>
      <c r="AG179" t="str">
        <f t="shared" si="4"/>
        <v>8-Aug-1996</v>
      </c>
      <c r="AH179">
        <v>35285</v>
      </c>
      <c r="AI179">
        <f t="shared" si="5"/>
        <v>26</v>
      </c>
    </row>
    <row r="180" spans="1:35" x14ac:dyDescent="0.25">
      <c r="A180" t="s">
        <v>1212</v>
      </c>
      <c r="B180">
        <v>27</v>
      </c>
      <c r="C180" t="s">
        <v>10</v>
      </c>
      <c r="D180">
        <v>1975</v>
      </c>
      <c r="E180" s="11">
        <v>27602</v>
      </c>
      <c r="F180">
        <v>2</v>
      </c>
      <c r="G180">
        <v>9715.84</v>
      </c>
      <c r="H180" t="s">
        <v>11</v>
      </c>
      <c r="I180" t="s">
        <v>16</v>
      </c>
      <c r="J180" t="s">
        <v>247</v>
      </c>
      <c r="K180" s="13" t="s">
        <v>8566</v>
      </c>
      <c r="L180" t="s">
        <v>11</v>
      </c>
      <c r="M180" t="s">
        <v>16</v>
      </c>
      <c r="N180" t="s">
        <v>247</v>
      </c>
      <c r="O180">
        <v>47</v>
      </c>
      <c r="AA180" t="s">
        <v>35</v>
      </c>
      <c r="AB180" t="str">
        <f>IF(H174="?",$Q$9,H174)</f>
        <v>tier - 2</v>
      </c>
      <c r="AC180" t="str">
        <f>IF(I174="?",$V$9,I174)</f>
        <v>tier - 2</v>
      </c>
      <c r="AD180" t="str">
        <f>IF(J174="?","Unknown",J174)</f>
        <v>R1024</v>
      </c>
      <c r="AE180">
        <v>1973</v>
      </c>
      <c r="AF180">
        <v>7</v>
      </c>
      <c r="AG180" t="str">
        <f t="shared" si="4"/>
        <v>7-Aug-1973</v>
      </c>
      <c r="AH180">
        <v>26883</v>
      </c>
      <c r="AI180">
        <f t="shared" si="5"/>
        <v>49</v>
      </c>
    </row>
    <row r="181" spans="1:35" x14ac:dyDescent="0.25">
      <c r="A181" t="s">
        <v>2257</v>
      </c>
      <c r="B181">
        <v>12</v>
      </c>
      <c r="C181" t="s">
        <v>20</v>
      </c>
      <c r="D181">
        <v>1977</v>
      </c>
      <c r="E181" s="11">
        <v>28380</v>
      </c>
      <c r="F181">
        <v>1</v>
      </c>
      <c r="G181">
        <v>39725.519999999997</v>
      </c>
      <c r="H181" t="s">
        <v>11</v>
      </c>
      <c r="I181" t="s">
        <v>16</v>
      </c>
      <c r="J181" t="s">
        <v>23</v>
      </c>
      <c r="K181" s="13" t="s">
        <v>8567</v>
      </c>
      <c r="L181" t="s">
        <v>11</v>
      </c>
      <c r="M181" t="s">
        <v>16</v>
      </c>
      <c r="N181" t="s">
        <v>23</v>
      </c>
      <c r="O181">
        <v>45</v>
      </c>
      <c r="AA181" t="s">
        <v>35</v>
      </c>
      <c r="AB181" t="str">
        <f>IF(H175="?",$Q$9,H175)</f>
        <v>tier - 3</v>
      </c>
      <c r="AC181" t="str">
        <f>IF(I175="?",$V$9,I175)</f>
        <v>tier - 1</v>
      </c>
      <c r="AD181" t="str">
        <f>IF(J175="?","Unknown",J175)</f>
        <v>R1012</v>
      </c>
      <c r="AE181">
        <v>1965</v>
      </c>
      <c r="AF181">
        <v>5</v>
      </c>
      <c r="AG181" t="str">
        <f t="shared" si="4"/>
        <v>5-Aug-1965</v>
      </c>
      <c r="AH181">
        <v>23959</v>
      </c>
      <c r="AI181">
        <f t="shared" si="5"/>
        <v>57</v>
      </c>
    </row>
    <row r="182" spans="1:35" x14ac:dyDescent="0.25">
      <c r="A182" t="s">
        <v>1211</v>
      </c>
      <c r="B182">
        <v>10</v>
      </c>
      <c r="C182" t="s">
        <v>37</v>
      </c>
      <c r="D182">
        <v>1972</v>
      </c>
      <c r="E182" s="11">
        <v>26582</v>
      </c>
      <c r="F182">
        <v>0</v>
      </c>
      <c r="G182">
        <v>9710.7099999999991</v>
      </c>
      <c r="H182" t="s">
        <v>11</v>
      </c>
      <c r="I182" t="s">
        <v>16</v>
      </c>
      <c r="J182" t="s">
        <v>300</v>
      </c>
      <c r="K182" s="13" t="s">
        <v>8516</v>
      </c>
      <c r="L182" t="s">
        <v>11</v>
      </c>
      <c r="M182" t="s">
        <v>16</v>
      </c>
      <c r="N182" t="s">
        <v>300</v>
      </c>
      <c r="O182">
        <v>50</v>
      </c>
      <c r="AA182" t="s">
        <v>37</v>
      </c>
      <c r="AB182" t="str">
        <f>IF(H176="?",$Q$9,H176)</f>
        <v>tier - 2</v>
      </c>
      <c r="AC182" t="str">
        <f>IF(I176="?",$V$9,I176)</f>
        <v>tier - 2</v>
      </c>
      <c r="AD182" t="str">
        <f>IF(J176="?","Unknown",J176)</f>
        <v>R1012</v>
      </c>
      <c r="AE182">
        <v>2001</v>
      </c>
      <c r="AF182">
        <v>14</v>
      </c>
      <c r="AG182" t="str">
        <f t="shared" si="4"/>
        <v>14-Oct-2001</v>
      </c>
      <c r="AH182">
        <v>37178</v>
      </c>
      <c r="AI182">
        <f t="shared" si="5"/>
        <v>21</v>
      </c>
    </row>
    <row r="183" spans="1:35" x14ac:dyDescent="0.25">
      <c r="A183" t="s">
        <v>1210</v>
      </c>
      <c r="B183">
        <v>19</v>
      </c>
      <c r="C183" t="s">
        <v>20</v>
      </c>
      <c r="D183">
        <v>1977</v>
      </c>
      <c r="E183" s="11">
        <v>28387</v>
      </c>
      <c r="F183">
        <v>3</v>
      </c>
      <c r="G183">
        <v>9704.67</v>
      </c>
      <c r="H183" t="s">
        <v>11</v>
      </c>
      <c r="I183" t="s">
        <v>12</v>
      </c>
      <c r="J183" t="s">
        <v>247</v>
      </c>
      <c r="K183" s="13" t="s">
        <v>8568</v>
      </c>
      <c r="L183" t="s">
        <v>11</v>
      </c>
      <c r="M183" t="s">
        <v>12</v>
      </c>
      <c r="N183" t="s">
        <v>247</v>
      </c>
      <c r="O183">
        <v>45</v>
      </c>
      <c r="AA183" t="s">
        <v>35</v>
      </c>
      <c r="AB183" t="str">
        <f>IF(H177="?",$Q$9,H177)</f>
        <v>tier - 2</v>
      </c>
      <c r="AC183" t="str">
        <f>IF(I177="?",$V$9,I177)</f>
        <v>tier - 1</v>
      </c>
      <c r="AD183" t="str">
        <f>IF(J177="?","Unknown",J177)</f>
        <v>R1013</v>
      </c>
      <c r="AE183">
        <v>1970</v>
      </c>
      <c r="AF183">
        <v>4</v>
      </c>
      <c r="AG183" t="str">
        <f t="shared" si="4"/>
        <v>4-Aug-1970</v>
      </c>
      <c r="AH183">
        <v>25784</v>
      </c>
      <c r="AI183">
        <f t="shared" si="5"/>
        <v>52</v>
      </c>
    </row>
    <row r="184" spans="1:35" x14ac:dyDescent="0.25">
      <c r="A184" t="s">
        <v>1209</v>
      </c>
      <c r="B184">
        <v>7</v>
      </c>
      <c r="C184" t="s">
        <v>10</v>
      </c>
      <c r="D184">
        <v>1964</v>
      </c>
      <c r="E184" s="11">
        <v>23565</v>
      </c>
      <c r="F184">
        <v>0</v>
      </c>
      <c r="G184">
        <v>9698.42</v>
      </c>
      <c r="H184" t="s">
        <v>12</v>
      </c>
      <c r="I184" t="s">
        <v>12</v>
      </c>
      <c r="J184" t="s">
        <v>13</v>
      </c>
      <c r="K184" s="13" t="s">
        <v>8569</v>
      </c>
      <c r="L184" t="s">
        <v>12</v>
      </c>
      <c r="M184" t="s">
        <v>12</v>
      </c>
      <c r="N184" t="s">
        <v>13</v>
      </c>
      <c r="O184">
        <v>58</v>
      </c>
      <c r="AA184" t="s">
        <v>30</v>
      </c>
      <c r="AB184" t="str">
        <f>IF(H178="?",$Q$9,H178)</f>
        <v>tier - 3</v>
      </c>
      <c r="AC184" t="str">
        <f>IF(I178="?",$V$9,I178)</f>
        <v>tier - 1</v>
      </c>
      <c r="AD184" t="str">
        <f>IF(J178="?","Unknown",J178)</f>
        <v>R1011</v>
      </c>
      <c r="AE184">
        <v>1970</v>
      </c>
      <c r="AF184">
        <v>18</v>
      </c>
      <c r="AG184" t="str">
        <f t="shared" si="4"/>
        <v>18-Dec-1970</v>
      </c>
      <c r="AH184">
        <v>25920</v>
      </c>
      <c r="AI184">
        <f t="shared" si="5"/>
        <v>52</v>
      </c>
    </row>
    <row r="185" spans="1:35" x14ac:dyDescent="0.25">
      <c r="A185" t="s">
        <v>1208</v>
      </c>
      <c r="B185">
        <v>16</v>
      </c>
      <c r="C185" t="s">
        <v>30</v>
      </c>
      <c r="D185">
        <v>1966</v>
      </c>
      <c r="E185" s="11">
        <v>24457</v>
      </c>
      <c r="F185">
        <v>0</v>
      </c>
      <c r="G185">
        <v>9684.2900000000009</v>
      </c>
      <c r="H185" t="s">
        <v>12</v>
      </c>
      <c r="I185" t="s">
        <v>11</v>
      </c>
      <c r="J185" t="s">
        <v>13</v>
      </c>
      <c r="K185" s="13" t="s">
        <v>8570</v>
      </c>
      <c r="L185" t="s">
        <v>12</v>
      </c>
      <c r="M185" t="s">
        <v>11</v>
      </c>
      <c r="N185" t="s">
        <v>13</v>
      </c>
      <c r="O185">
        <v>56</v>
      </c>
      <c r="AA185" t="s">
        <v>20</v>
      </c>
      <c r="AB185" t="str">
        <f>IF(H179="?",$Q$9,H179)</f>
        <v>tier - 3</v>
      </c>
      <c r="AC185" t="str">
        <f>IF(I179="?",$V$9,I179)</f>
        <v>tier - 1</v>
      </c>
      <c r="AD185" t="str">
        <f>IF(J179="?","Unknown",J179)</f>
        <v>R1016</v>
      </c>
      <c r="AE185">
        <v>1970</v>
      </c>
      <c r="AF185">
        <v>12</v>
      </c>
      <c r="AG185" t="str">
        <f t="shared" si="4"/>
        <v>12-Sep-1970</v>
      </c>
      <c r="AH185">
        <v>25823</v>
      </c>
      <c r="AI185">
        <f t="shared" si="5"/>
        <v>52</v>
      </c>
    </row>
    <row r="186" spans="1:35" x14ac:dyDescent="0.25">
      <c r="A186" t="s">
        <v>1207</v>
      </c>
      <c r="B186">
        <v>8</v>
      </c>
      <c r="C186" t="s">
        <v>20</v>
      </c>
      <c r="D186">
        <v>1981</v>
      </c>
      <c r="E186" s="11">
        <v>29837</v>
      </c>
      <c r="F186">
        <v>1</v>
      </c>
      <c r="G186">
        <v>9664.34</v>
      </c>
      <c r="H186" t="s">
        <v>11</v>
      </c>
      <c r="I186" t="s">
        <v>12</v>
      </c>
      <c r="J186" t="s">
        <v>42</v>
      </c>
      <c r="K186" s="13" t="s">
        <v>8571</v>
      </c>
      <c r="L186" t="s">
        <v>11</v>
      </c>
      <c r="M186" t="s">
        <v>12</v>
      </c>
      <c r="N186" t="s">
        <v>42</v>
      </c>
      <c r="O186">
        <v>41</v>
      </c>
      <c r="AA186" t="s">
        <v>10</v>
      </c>
      <c r="AB186" t="str">
        <f>IF(H180="?",$Q$9,H180)</f>
        <v>tier - 2</v>
      </c>
      <c r="AC186" t="str">
        <f>IF(I180="?",$V$9,I180)</f>
        <v>tier - 1</v>
      </c>
      <c r="AD186" t="str">
        <f>IF(J180="?","Unknown",J180)</f>
        <v>R1024</v>
      </c>
      <c r="AE186">
        <v>1975</v>
      </c>
      <c r="AF186">
        <v>27</v>
      </c>
      <c r="AG186" t="str">
        <f t="shared" si="4"/>
        <v>27-Jul-1975</v>
      </c>
      <c r="AH186">
        <v>27602</v>
      </c>
      <c r="AI186">
        <f t="shared" si="5"/>
        <v>47</v>
      </c>
    </row>
    <row r="187" spans="1:35" x14ac:dyDescent="0.25">
      <c r="A187" t="s">
        <v>1206</v>
      </c>
      <c r="B187">
        <v>8</v>
      </c>
      <c r="C187" t="s">
        <v>20</v>
      </c>
      <c r="D187">
        <v>1974</v>
      </c>
      <c r="E187" s="11">
        <v>27280</v>
      </c>
      <c r="F187">
        <v>0</v>
      </c>
      <c r="G187">
        <v>9653.81</v>
      </c>
      <c r="H187" t="s">
        <v>11</v>
      </c>
      <c r="I187" t="s">
        <v>11</v>
      </c>
      <c r="J187" t="s">
        <v>42</v>
      </c>
      <c r="K187" s="13" t="s">
        <v>8572</v>
      </c>
      <c r="L187" t="s">
        <v>11</v>
      </c>
      <c r="M187" t="s">
        <v>11</v>
      </c>
      <c r="N187" t="s">
        <v>42</v>
      </c>
      <c r="O187">
        <v>48</v>
      </c>
      <c r="AA187" t="s">
        <v>20</v>
      </c>
      <c r="AB187" t="str">
        <f>IF(H181="?",$Q$9,H181)</f>
        <v>tier - 2</v>
      </c>
      <c r="AC187" t="str">
        <f>IF(I181="?",$V$9,I181)</f>
        <v>tier - 1</v>
      </c>
      <c r="AD187" t="str">
        <f>IF(J181="?","Unknown",J181)</f>
        <v>R1012</v>
      </c>
      <c r="AE187">
        <v>1977</v>
      </c>
      <c r="AF187">
        <v>12</v>
      </c>
      <c r="AG187" t="str">
        <f t="shared" si="4"/>
        <v>12-Sep-1977</v>
      </c>
      <c r="AH187">
        <v>28380</v>
      </c>
      <c r="AI187">
        <f t="shared" si="5"/>
        <v>45</v>
      </c>
    </row>
    <row r="188" spans="1:35" x14ac:dyDescent="0.25">
      <c r="A188" t="s">
        <v>1205</v>
      </c>
      <c r="B188">
        <v>19</v>
      </c>
      <c r="C188" t="s">
        <v>35</v>
      </c>
      <c r="D188">
        <v>1971</v>
      </c>
      <c r="E188" s="11">
        <v>26164</v>
      </c>
      <c r="F188">
        <v>0</v>
      </c>
      <c r="G188">
        <v>9644.25</v>
      </c>
      <c r="H188" t="s">
        <v>11</v>
      </c>
      <c r="I188" t="s">
        <v>16</v>
      </c>
      <c r="J188" t="s">
        <v>23</v>
      </c>
      <c r="K188" s="13" t="s">
        <v>8573</v>
      </c>
      <c r="L188" t="s">
        <v>11</v>
      </c>
      <c r="M188" t="s">
        <v>16</v>
      </c>
      <c r="N188" t="s">
        <v>23</v>
      </c>
      <c r="O188">
        <v>51</v>
      </c>
      <c r="AA188" t="s">
        <v>37</v>
      </c>
      <c r="AB188" t="str">
        <f>IF(H182="?",$Q$9,H182)</f>
        <v>tier - 2</v>
      </c>
      <c r="AC188" t="str">
        <f>IF(I182="?",$V$9,I182)</f>
        <v>tier - 1</v>
      </c>
      <c r="AD188" t="str">
        <f>IF(J182="?","Unknown",J182)</f>
        <v>R1021</v>
      </c>
      <c r="AE188">
        <v>1972</v>
      </c>
      <c r="AF188">
        <v>10</v>
      </c>
      <c r="AG188" t="str">
        <f t="shared" si="4"/>
        <v>10-Oct-1972</v>
      </c>
      <c r="AH188">
        <v>26582</v>
      </c>
      <c r="AI188">
        <f t="shared" si="5"/>
        <v>50</v>
      </c>
    </row>
    <row r="189" spans="1:35" x14ac:dyDescent="0.25">
      <c r="A189" t="s">
        <v>1204</v>
      </c>
      <c r="B189">
        <v>30</v>
      </c>
      <c r="C189" t="s">
        <v>10</v>
      </c>
      <c r="D189">
        <v>1970</v>
      </c>
      <c r="E189" s="11">
        <v>25779</v>
      </c>
      <c r="F189">
        <v>0</v>
      </c>
      <c r="G189">
        <v>9634.5400000000009</v>
      </c>
      <c r="H189" t="s">
        <v>11</v>
      </c>
      <c r="I189" t="s">
        <v>11</v>
      </c>
      <c r="J189" t="s">
        <v>42</v>
      </c>
      <c r="K189" s="13" t="s">
        <v>8574</v>
      </c>
      <c r="L189" t="s">
        <v>11</v>
      </c>
      <c r="M189" t="s">
        <v>11</v>
      </c>
      <c r="N189" t="s">
        <v>42</v>
      </c>
      <c r="O189">
        <v>52</v>
      </c>
      <c r="AA189" t="s">
        <v>20</v>
      </c>
      <c r="AB189" t="str">
        <f>IF(H183="?",$Q$9,H183)</f>
        <v>tier - 2</v>
      </c>
      <c r="AC189" t="str">
        <f>IF(I183="?",$V$9,I183)</f>
        <v>tier - 3</v>
      </c>
      <c r="AD189" t="str">
        <f>IF(J183="?","Unknown",J183)</f>
        <v>R1024</v>
      </c>
      <c r="AE189">
        <v>1977</v>
      </c>
      <c r="AF189">
        <v>19</v>
      </c>
      <c r="AG189" t="str">
        <f t="shared" si="4"/>
        <v>19-Sep-1977</v>
      </c>
      <c r="AH189">
        <v>28387</v>
      </c>
      <c r="AI189">
        <f t="shared" si="5"/>
        <v>45</v>
      </c>
    </row>
    <row r="190" spans="1:35" x14ac:dyDescent="0.25">
      <c r="A190" t="s">
        <v>1203</v>
      </c>
      <c r="B190">
        <v>22</v>
      </c>
      <c r="C190" t="s">
        <v>20</v>
      </c>
      <c r="D190">
        <v>1968</v>
      </c>
      <c r="E190" s="11">
        <v>25103</v>
      </c>
      <c r="F190">
        <v>0</v>
      </c>
      <c r="G190">
        <v>9630.91</v>
      </c>
      <c r="H190" t="s">
        <v>12</v>
      </c>
      <c r="I190" t="s">
        <v>11</v>
      </c>
      <c r="J190" t="s">
        <v>13</v>
      </c>
      <c r="K190" s="13" t="s">
        <v>8575</v>
      </c>
      <c r="L190" t="s">
        <v>12</v>
      </c>
      <c r="M190" t="s">
        <v>11</v>
      </c>
      <c r="N190" t="s">
        <v>13</v>
      </c>
      <c r="O190">
        <v>54</v>
      </c>
      <c r="AA190" t="s">
        <v>10</v>
      </c>
      <c r="AB190" t="str">
        <f>IF(H184="?",$Q$9,H184)</f>
        <v>tier - 3</v>
      </c>
      <c r="AC190" t="str">
        <f>IF(I184="?",$V$9,I184)</f>
        <v>tier - 3</v>
      </c>
      <c r="AD190" t="str">
        <f>IF(J184="?","Unknown",J184)</f>
        <v>R1013</v>
      </c>
      <c r="AE190">
        <v>1964</v>
      </c>
      <c r="AF190">
        <v>7</v>
      </c>
      <c r="AG190" t="str">
        <f t="shared" si="4"/>
        <v>7-Jul-1964</v>
      </c>
      <c r="AH190">
        <v>23565</v>
      </c>
      <c r="AI190">
        <f t="shared" si="5"/>
        <v>58</v>
      </c>
    </row>
    <row r="191" spans="1:35" x14ac:dyDescent="0.25">
      <c r="A191" t="s">
        <v>1202</v>
      </c>
      <c r="B191">
        <v>23</v>
      </c>
      <c r="C191" t="s">
        <v>35</v>
      </c>
      <c r="D191">
        <v>1972</v>
      </c>
      <c r="E191" s="11">
        <v>26534</v>
      </c>
      <c r="F191">
        <v>2</v>
      </c>
      <c r="G191">
        <v>9630.4</v>
      </c>
      <c r="H191" t="s">
        <v>11</v>
      </c>
      <c r="I191" t="s">
        <v>11</v>
      </c>
      <c r="J191" t="s">
        <v>42</v>
      </c>
      <c r="K191" s="13" t="s">
        <v>8576</v>
      </c>
      <c r="L191" t="s">
        <v>11</v>
      </c>
      <c r="M191" t="s">
        <v>11</v>
      </c>
      <c r="N191" t="s">
        <v>42</v>
      </c>
      <c r="O191">
        <v>50</v>
      </c>
      <c r="AA191" t="s">
        <v>30</v>
      </c>
      <c r="AB191" t="str">
        <f>IF(H185="?",$Q$9,H185)</f>
        <v>tier - 3</v>
      </c>
      <c r="AC191" t="str">
        <f>IF(I185="?",$V$9,I185)</f>
        <v>tier - 2</v>
      </c>
      <c r="AD191" t="str">
        <f>IF(J185="?","Unknown",J185)</f>
        <v>R1013</v>
      </c>
      <c r="AE191">
        <v>1966</v>
      </c>
      <c r="AF191">
        <v>16</v>
      </c>
      <c r="AG191" t="str">
        <f t="shared" si="4"/>
        <v>16-Dec-1966</v>
      </c>
      <c r="AH191">
        <v>24457</v>
      </c>
      <c r="AI191">
        <f t="shared" si="5"/>
        <v>56</v>
      </c>
    </row>
    <row r="192" spans="1:35" x14ac:dyDescent="0.25">
      <c r="A192" t="s">
        <v>2256</v>
      </c>
      <c r="B192">
        <v>16</v>
      </c>
      <c r="C192" t="s">
        <v>20</v>
      </c>
      <c r="D192">
        <v>2003</v>
      </c>
      <c r="E192" s="11">
        <v>37880</v>
      </c>
      <c r="F192">
        <v>0</v>
      </c>
      <c r="G192">
        <v>39722.75</v>
      </c>
      <c r="H192" t="s">
        <v>16</v>
      </c>
      <c r="I192" t="s">
        <v>16</v>
      </c>
      <c r="J192" t="s">
        <v>13</v>
      </c>
      <c r="K192" s="13" t="s">
        <v>8577</v>
      </c>
      <c r="L192" t="s">
        <v>16</v>
      </c>
      <c r="M192" t="s">
        <v>16</v>
      </c>
      <c r="N192" t="s">
        <v>13</v>
      </c>
      <c r="O192">
        <v>19</v>
      </c>
      <c r="AA192" t="s">
        <v>20</v>
      </c>
      <c r="AB192" t="str">
        <f>IF(H186="?",$Q$9,H186)</f>
        <v>tier - 2</v>
      </c>
      <c r="AC192" t="str">
        <f>IF(I186="?",$V$9,I186)</f>
        <v>tier - 3</v>
      </c>
      <c r="AD192" t="str">
        <f>IF(J186="?","Unknown",J186)</f>
        <v>R1011</v>
      </c>
      <c r="AE192">
        <v>1981</v>
      </c>
      <c r="AF192">
        <v>8</v>
      </c>
      <c r="AG192" t="str">
        <f t="shared" si="4"/>
        <v>8-Sep-1981</v>
      </c>
      <c r="AH192">
        <v>29837</v>
      </c>
      <c r="AI192">
        <f t="shared" si="5"/>
        <v>41</v>
      </c>
    </row>
    <row r="193" spans="1:35" x14ac:dyDescent="0.25">
      <c r="A193" t="s">
        <v>1201</v>
      </c>
      <c r="B193">
        <v>19</v>
      </c>
      <c r="C193" t="s">
        <v>10</v>
      </c>
      <c r="D193">
        <v>1979</v>
      </c>
      <c r="E193" s="11">
        <v>29055</v>
      </c>
      <c r="F193">
        <v>2</v>
      </c>
      <c r="G193">
        <v>9630.2999999999993</v>
      </c>
      <c r="H193" t="s">
        <v>11</v>
      </c>
      <c r="I193" t="s">
        <v>11</v>
      </c>
      <c r="J193" t="s">
        <v>300</v>
      </c>
      <c r="K193" s="13" t="s">
        <v>8578</v>
      </c>
      <c r="L193" t="s">
        <v>11</v>
      </c>
      <c r="M193" t="s">
        <v>11</v>
      </c>
      <c r="N193" t="s">
        <v>300</v>
      </c>
      <c r="O193">
        <v>43</v>
      </c>
      <c r="AA193" t="s">
        <v>20</v>
      </c>
      <c r="AB193" t="str">
        <f>IF(H187="?",$Q$9,H187)</f>
        <v>tier - 2</v>
      </c>
      <c r="AC193" t="str">
        <f>IF(I187="?",$V$9,I187)</f>
        <v>tier - 2</v>
      </c>
      <c r="AD193" t="str">
        <f>IF(J187="?","Unknown",J187)</f>
        <v>R1011</v>
      </c>
      <c r="AE193">
        <v>1974</v>
      </c>
      <c r="AF193">
        <v>8</v>
      </c>
      <c r="AG193" t="str">
        <f t="shared" si="4"/>
        <v>8-Sep-1974</v>
      </c>
      <c r="AH193">
        <v>27280</v>
      </c>
      <c r="AI193">
        <f t="shared" si="5"/>
        <v>48</v>
      </c>
    </row>
    <row r="194" spans="1:35" x14ac:dyDescent="0.25">
      <c r="A194" t="s">
        <v>1200</v>
      </c>
      <c r="B194">
        <v>23</v>
      </c>
      <c r="C194" t="s">
        <v>18</v>
      </c>
      <c r="D194">
        <v>1998</v>
      </c>
      <c r="E194" s="11">
        <v>35969</v>
      </c>
      <c r="F194">
        <v>0</v>
      </c>
      <c r="G194">
        <v>9628.7900000000009</v>
      </c>
      <c r="H194" t="s">
        <v>11</v>
      </c>
      <c r="I194" t="s">
        <v>11</v>
      </c>
      <c r="J194" t="s">
        <v>535</v>
      </c>
      <c r="K194" s="13" t="s">
        <v>8579</v>
      </c>
      <c r="L194" t="s">
        <v>11</v>
      </c>
      <c r="M194" t="s">
        <v>11</v>
      </c>
      <c r="N194" t="s">
        <v>535</v>
      </c>
      <c r="O194">
        <v>24</v>
      </c>
      <c r="AA194" t="s">
        <v>35</v>
      </c>
      <c r="AB194" t="str">
        <f>IF(H188="?",$Q$9,H188)</f>
        <v>tier - 2</v>
      </c>
      <c r="AC194" t="str">
        <f>IF(I188="?",$V$9,I188)</f>
        <v>tier - 1</v>
      </c>
      <c r="AD194" t="str">
        <f>IF(J188="?","Unknown",J188)</f>
        <v>R1012</v>
      </c>
      <c r="AE194">
        <v>1971</v>
      </c>
      <c r="AF194">
        <v>19</v>
      </c>
      <c r="AG194" t="str">
        <f t="shared" si="4"/>
        <v>19-Aug-1971</v>
      </c>
      <c r="AH194">
        <v>26164</v>
      </c>
      <c r="AI194">
        <f t="shared" si="5"/>
        <v>51</v>
      </c>
    </row>
    <row r="195" spans="1:35" x14ac:dyDescent="0.25">
      <c r="A195" t="s">
        <v>1199</v>
      </c>
      <c r="B195">
        <v>16</v>
      </c>
      <c r="C195" t="s">
        <v>35</v>
      </c>
      <c r="D195">
        <v>1970</v>
      </c>
      <c r="E195" s="11">
        <v>25796</v>
      </c>
      <c r="F195">
        <v>0</v>
      </c>
      <c r="G195">
        <v>9625.92</v>
      </c>
      <c r="H195" t="s">
        <v>11</v>
      </c>
      <c r="I195" t="s">
        <v>12</v>
      </c>
      <c r="J195" t="s">
        <v>42</v>
      </c>
      <c r="K195" s="13" t="s">
        <v>8580</v>
      </c>
      <c r="L195" t="s">
        <v>11</v>
      </c>
      <c r="M195" t="s">
        <v>12</v>
      </c>
      <c r="N195" t="s">
        <v>42</v>
      </c>
      <c r="O195">
        <v>52</v>
      </c>
      <c r="AA195" t="s">
        <v>10</v>
      </c>
      <c r="AB195" t="str">
        <f>IF(H189="?",$Q$9,H189)</f>
        <v>tier - 2</v>
      </c>
      <c r="AC195" t="str">
        <f>IF(I189="?",$V$9,I189)</f>
        <v>tier - 2</v>
      </c>
      <c r="AD195" t="str">
        <f>IF(J189="?","Unknown",J189)</f>
        <v>R1011</v>
      </c>
      <c r="AE195">
        <v>1970</v>
      </c>
      <c r="AF195">
        <v>30</v>
      </c>
      <c r="AG195" t="str">
        <f t="shared" ref="AG195:AG258" si="6">CONCATENATE(AF195,"-",AA195,"-",AE195)</f>
        <v>30-Jul-1970</v>
      </c>
      <c r="AH195">
        <v>25779</v>
      </c>
      <c r="AI195">
        <f t="shared" ref="AI195:AI258" si="7">INT(YEARFRAC(AH195,DATE(2023,6,8)*1))</f>
        <v>52</v>
      </c>
    </row>
    <row r="196" spans="1:35" x14ac:dyDescent="0.25">
      <c r="A196" t="s">
        <v>1198</v>
      </c>
      <c r="B196">
        <v>29</v>
      </c>
      <c r="C196" t="s">
        <v>18</v>
      </c>
      <c r="D196">
        <v>1975</v>
      </c>
      <c r="E196" s="11">
        <v>27574</v>
      </c>
      <c r="F196">
        <v>3</v>
      </c>
      <c r="G196">
        <v>9620.33</v>
      </c>
      <c r="H196" t="s">
        <v>12</v>
      </c>
      <c r="I196" t="s">
        <v>12</v>
      </c>
      <c r="J196" t="s">
        <v>23</v>
      </c>
      <c r="K196" s="13" t="s">
        <v>8581</v>
      </c>
      <c r="L196" t="s">
        <v>12</v>
      </c>
      <c r="M196" t="s">
        <v>12</v>
      </c>
      <c r="N196" t="s">
        <v>23</v>
      </c>
      <c r="O196">
        <v>47</v>
      </c>
      <c r="AA196" t="s">
        <v>20</v>
      </c>
      <c r="AB196" t="str">
        <f>IF(H190="?",$Q$9,H190)</f>
        <v>tier - 3</v>
      </c>
      <c r="AC196" t="str">
        <f>IF(I190="?",$V$9,I190)</f>
        <v>tier - 2</v>
      </c>
      <c r="AD196" t="str">
        <f>IF(J190="?","Unknown",J190)</f>
        <v>R1013</v>
      </c>
      <c r="AE196">
        <v>1968</v>
      </c>
      <c r="AF196">
        <v>22</v>
      </c>
      <c r="AG196" t="str">
        <f t="shared" si="6"/>
        <v>22-Sep-1968</v>
      </c>
      <c r="AH196">
        <v>25103</v>
      </c>
      <c r="AI196">
        <f t="shared" si="7"/>
        <v>54</v>
      </c>
    </row>
    <row r="197" spans="1:35" x14ac:dyDescent="0.25">
      <c r="A197" t="s">
        <v>1197</v>
      </c>
      <c r="B197">
        <v>29</v>
      </c>
      <c r="C197" t="s">
        <v>15</v>
      </c>
      <c r="D197">
        <v>1982</v>
      </c>
      <c r="E197" s="11">
        <v>30284</v>
      </c>
      <c r="F197">
        <v>3</v>
      </c>
      <c r="G197">
        <v>9619.18</v>
      </c>
      <c r="H197" t="s">
        <v>11</v>
      </c>
      <c r="I197" t="s">
        <v>16</v>
      </c>
      <c r="J197" t="s">
        <v>200</v>
      </c>
      <c r="K197" s="13" t="s">
        <v>8582</v>
      </c>
      <c r="L197" t="s">
        <v>11</v>
      </c>
      <c r="M197" t="s">
        <v>16</v>
      </c>
      <c r="N197" t="s">
        <v>200</v>
      </c>
      <c r="O197">
        <v>40</v>
      </c>
      <c r="AA197" t="s">
        <v>35</v>
      </c>
      <c r="AB197" t="str">
        <f>IF(H191="?",$Q$9,H191)</f>
        <v>tier - 2</v>
      </c>
      <c r="AC197" t="str">
        <f>IF(I191="?",$V$9,I191)</f>
        <v>tier - 2</v>
      </c>
      <c r="AD197" t="str">
        <f>IF(J191="?","Unknown",J191)</f>
        <v>R1011</v>
      </c>
      <c r="AE197">
        <v>1972</v>
      </c>
      <c r="AF197">
        <v>23</v>
      </c>
      <c r="AG197" t="str">
        <f t="shared" si="6"/>
        <v>23-Aug-1972</v>
      </c>
      <c r="AH197">
        <v>26534</v>
      </c>
      <c r="AI197">
        <f t="shared" si="7"/>
        <v>50</v>
      </c>
    </row>
    <row r="198" spans="1:35" x14ac:dyDescent="0.25">
      <c r="A198" t="s">
        <v>1196</v>
      </c>
      <c r="B198">
        <v>27</v>
      </c>
      <c r="C198" t="s">
        <v>10</v>
      </c>
      <c r="D198">
        <v>1972</v>
      </c>
      <c r="E198" s="11">
        <v>26507</v>
      </c>
      <c r="F198">
        <v>1</v>
      </c>
      <c r="G198">
        <v>9617.66</v>
      </c>
      <c r="H198" t="s">
        <v>12</v>
      </c>
      <c r="I198" t="s">
        <v>12</v>
      </c>
      <c r="J198" t="s">
        <v>168</v>
      </c>
      <c r="K198" s="13" t="s">
        <v>8583</v>
      </c>
      <c r="L198" t="s">
        <v>12</v>
      </c>
      <c r="M198" t="s">
        <v>12</v>
      </c>
      <c r="N198" t="s">
        <v>168</v>
      </c>
      <c r="O198">
        <v>50</v>
      </c>
      <c r="AA198" t="s">
        <v>20</v>
      </c>
      <c r="AB198" t="str">
        <f>IF(H192="?",$Q$9,H192)</f>
        <v>tier - 1</v>
      </c>
      <c r="AC198" t="str">
        <f>IF(I192="?",$V$9,I192)</f>
        <v>tier - 1</v>
      </c>
      <c r="AD198" t="str">
        <f>IF(J192="?","Unknown",J192)</f>
        <v>R1013</v>
      </c>
      <c r="AE198">
        <v>2003</v>
      </c>
      <c r="AF198">
        <v>16</v>
      </c>
      <c r="AG198" t="str">
        <f t="shared" si="6"/>
        <v>16-Sep-2003</v>
      </c>
      <c r="AH198">
        <v>37880</v>
      </c>
      <c r="AI198">
        <f t="shared" si="7"/>
        <v>19</v>
      </c>
    </row>
    <row r="199" spans="1:35" x14ac:dyDescent="0.25">
      <c r="A199" t="s">
        <v>1195</v>
      </c>
      <c r="B199">
        <v>15</v>
      </c>
      <c r="C199" t="s">
        <v>20</v>
      </c>
      <c r="D199">
        <v>1964</v>
      </c>
      <c r="E199" s="11">
        <v>23635</v>
      </c>
      <c r="F199">
        <v>0</v>
      </c>
      <c r="G199">
        <v>9597.6299999999992</v>
      </c>
      <c r="H199" t="s">
        <v>12</v>
      </c>
      <c r="I199" t="s">
        <v>12</v>
      </c>
      <c r="J199" t="s">
        <v>13</v>
      </c>
      <c r="K199" s="13" t="s">
        <v>8584</v>
      </c>
      <c r="L199" t="s">
        <v>12</v>
      </c>
      <c r="M199" t="s">
        <v>12</v>
      </c>
      <c r="N199" t="s">
        <v>13</v>
      </c>
      <c r="O199">
        <v>58</v>
      </c>
      <c r="AA199" t="s">
        <v>10</v>
      </c>
      <c r="AB199" t="str">
        <f>IF(H193="?",$Q$9,H193)</f>
        <v>tier - 2</v>
      </c>
      <c r="AC199" t="str">
        <f>IF(I193="?",$V$9,I193)</f>
        <v>tier - 2</v>
      </c>
      <c r="AD199" t="str">
        <f>IF(J193="?","Unknown",J193)</f>
        <v>R1021</v>
      </c>
      <c r="AE199">
        <v>1979</v>
      </c>
      <c r="AF199">
        <v>19</v>
      </c>
      <c r="AG199" t="str">
        <f t="shared" si="6"/>
        <v>19-Jul-1979</v>
      </c>
      <c r="AH199">
        <v>29055</v>
      </c>
      <c r="AI199">
        <f t="shared" si="7"/>
        <v>43</v>
      </c>
    </row>
    <row r="200" spans="1:35" x14ac:dyDescent="0.25">
      <c r="A200" t="s">
        <v>1194</v>
      </c>
      <c r="B200">
        <v>18</v>
      </c>
      <c r="C200" t="s">
        <v>15</v>
      </c>
      <c r="D200">
        <v>1981</v>
      </c>
      <c r="E200" s="11">
        <v>29908</v>
      </c>
      <c r="F200">
        <v>1</v>
      </c>
      <c r="G200">
        <v>9584.0400000000009</v>
      </c>
      <c r="H200" t="s">
        <v>11</v>
      </c>
      <c r="I200" t="s">
        <v>16</v>
      </c>
      <c r="J200" t="s">
        <v>300</v>
      </c>
      <c r="K200" s="13" t="s">
        <v>8585</v>
      </c>
      <c r="L200" t="s">
        <v>11</v>
      </c>
      <c r="M200" t="s">
        <v>16</v>
      </c>
      <c r="N200" t="s">
        <v>300</v>
      </c>
      <c r="O200">
        <v>41</v>
      </c>
      <c r="AA200" t="s">
        <v>18</v>
      </c>
      <c r="AB200" t="str">
        <f>IF(H194="?",$Q$9,H194)</f>
        <v>tier - 2</v>
      </c>
      <c r="AC200" t="str">
        <f>IF(I194="?",$V$9,I194)</f>
        <v>tier - 2</v>
      </c>
      <c r="AD200" t="str">
        <f>IF(J194="?","Unknown",J194)</f>
        <v>R1026</v>
      </c>
      <c r="AE200">
        <v>1998</v>
      </c>
      <c r="AF200">
        <v>23</v>
      </c>
      <c r="AG200" t="str">
        <f t="shared" si="6"/>
        <v>23-Jun-1998</v>
      </c>
      <c r="AH200">
        <v>35969</v>
      </c>
      <c r="AI200">
        <f t="shared" si="7"/>
        <v>24</v>
      </c>
    </row>
    <row r="201" spans="1:35" x14ac:dyDescent="0.25">
      <c r="A201" t="s">
        <v>1193</v>
      </c>
      <c r="B201">
        <v>28</v>
      </c>
      <c r="C201" t="s">
        <v>35</v>
      </c>
      <c r="D201">
        <v>1973</v>
      </c>
      <c r="E201" s="11">
        <v>26904</v>
      </c>
      <c r="F201">
        <v>1</v>
      </c>
      <c r="G201">
        <v>9583.89</v>
      </c>
      <c r="H201" t="s">
        <v>11</v>
      </c>
      <c r="I201" t="s">
        <v>12</v>
      </c>
      <c r="J201" t="s">
        <v>23</v>
      </c>
      <c r="K201" s="13" t="s">
        <v>8586</v>
      </c>
      <c r="L201" t="s">
        <v>11</v>
      </c>
      <c r="M201" t="s">
        <v>12</v>
      </c>
      <c r="N201" t="s">
        <v>23</v>
      </c>
      <c r="O201">
        <v>49</v>
      </c>
      <c r="AA201" t="s">
        <v>35</v>
      </c>
      <c r="AB201" t="str">
        <f>IF(H195="?",$Q$9,H195)</f>
        <v>tier - 2</v>
      </c>
      <c r="AC201" t="str">
        <f>IF(I195="?",$V$9,I195)</f>
        <v>tier - 3</v>
      </c>
      <c r="AD201" t="str">
        <f>IF(J195="?","Unknown",J195)</f>
        <v>R1011</v>
      </c>
      <c r="AE201">
        <v>1970</v>
      </c>
      <c r="AF201">
        <v>16</v>
      </c>
      <c r="AG201" t="str">
        <f t="shared" si="6"/>
        <v>16-Aug-1970</v>
      </c>
      <c r="AH201">
        <v>25796</v>
      </c>
      <c r="AI201">
        <f t="shared" si="7"/>
        <v>52</v>
      </c>
    </row>
    <row r="202" spans="1:35" x14ac:dyDescent="0.25">
      <c r="A202" t="s">
        <v>1192</v>
      </c>
      <c r="B202">
        <v>4</v>
      </c>
      <c r="C202" t="s">
        <v>30</v>
      </c>
      <c r="D202">
        <v>1966</v>
      </c>
      <c r="E202" s="11">
        <v>24445</v>
      </c>
      <c r="F202">
        <v>0</v>
      </c>
      <c r="G202">
        <v>9582.5400000000009</v>
      </c>
      <c r="H202" t="s">
        <v>12</v>
      </c>
      <c r="I202" t="s">
        <v>11</v>
      </c>
      <c r="J202" t="s">
        <v>13</v>
      </c>
      <c r="K202" s="13" t="s">
        <v>8587</v>
      </c>
      <c r="L202" t="s">
        <v>12</v>
      </c>
      <c r="M202" t="s">
        <v>11</v>
      </c>
      <c r="N202" t="s">
        <v>13</v>
      </c>
      <c r="O202">
        <v>56</v>
      </c>
      <c r="AA202" t="s">
        <v>18</v>
      </c>
      <c r="AB202" t="str">
        <f>IF(H196="?",$Q$9,H196)</f>
        <v>tier - 3</v>
      </c>
      <c r="AC202" t="str">
        <f>IF(I196="?",$V$9,I196)</f>
        <v>tier - 3</v>
      </c>
      <c r="AD202" t="str">
        <f>IF(J196="?","Unknown",J196)</f>
        <v>R1012</v>
      </c>
      <c r="AE202">
        <v>1975</v>
      </c>
      <c r="AF202">
        <v>29</v>
      </c>
      <c r="AG202" t="str">
        <f t="shared" si="6"/>
        <v>29-Jun-1975</v>
      </c>
      <c r="AH202">
        <v>27574</v>
      </c>
      <c r="AI202">
        <f t="shared" si="7"/>
        <v>47</v>
      </c>
    </row>
    <row r="203" spans="1:35" x14ac:dyDescent="0.25">
      <c r="A203" t="s">
        <v>2255</v>
      </c>
      <c r="B203">
        <v>29</v>
      </c>
      <c r="C203" t="s">
        <v>20</v>
      </c>
      <c r="D203">
        <v>1968</v>
      </c>
      <c r="E203" s="11">
        <v>25110</v>
      </c>
      <c r="F203">
        <v>0</v>
      </c>
      <c r="G203">
        <v>39721.93</v>
      </c>
      <c r="H203" t="s">
        <v>11</v>
      </c>
      <c r="I203" t="s">
        <v>11</v>
      </c>
      <c r="J203" t="s">
        <v>42</v>
      </c>
      <c r="K203" s="13" t="s">
        <v>8588</v>
      </c>
      <c r="L203" t="s">
        <v>11</v>
      </c>
      <c r="M203" t="s">
        <v>11</v>
      </c>
      <c r="N203" t="s">
        <v>42</v>
      </c>
      <c r="O203">
        <v>54</v>
      </c>
      <c r="AA203" t="s">
        <v>15</v>
      </c>
      <c r="AB203" t="str">
        <f>IF(H197="?",$Q$9,H197)</f>
        <v>tier - 2</v>
      </c>
      <c r="AC203" t="str">
        <f>IF(I197="?",$V$9,I197)</f>
        <v>tier - 1</v>
      </c>
      <c r="AD203" t="str">
        <f>IF(J197="?","Unknown",J197)</f>
        <v>R1025</v>
      </c>
      <c r="AE203">
        <v>1982</v>
      </c>
      <c r="AF203">
        <v>29</v>
      </c>
      <c r="AG203" t="str">
        <f t="shared" si="6"/>
        <v>29-Nov-1982</v>
      </c>
      <c r="AH203">
        <v>30284</v>
      </c>
      <c r="AI203">
        <f t="shared" si="7"/>
        <v>40</v>
      </c>
    </row>
    <row r="204" spans="1:35" x14ac:dyDescent="0.25">
      <c r="A204" t="s">
        <v>1191</v>
      </c>
      <c r="B204">
        <v>1</v>
      </c>
      <c r="C204" t="s">
        <v>20</v>
      </c>
      <c r="D204">
        <v>1973</v>
      </c>
      <c r="E204" s="11">
        <v>26908</v>
      </c>
      <c r="F204">
        <v>1</v>
      </c>
      <c r="G204">
        <v>9566.99</v>
      </c>
      <c r="H204" t="s">
        <v>11</v>
      </c>
      <c r="I204" t="s">
        <v>16</v>
      </c>
      <c r="J204" t="s">
        <v>23</v>
      </c>
      <c r="K204" s="13" t="s">
        <v>8589</v>
      </c>
      <c r="L204" t="s">
        <v>11</v>
      </c>
      <c r="M204" t="s">
        <v>16</v>
      </c>
      <c r="N204" t="s">
        <v>23</v>
      </c>
      <c r="O204">
        <v>49</v>
      </c>
      <c r="AA204" t="s">
        <v>10</v>
      </c>
      <c r="AB204" t="str">
        <f>IF(H198="?",$Q$9,H198)</f>
        <v>tier - 3</v>
      </c>
      <c r="AC204" t="str">
        <f>IF(I198="?",$V$9,I198)</f>
        <v>tier - 3</v>
      </c>
      <c r="AD204" t="str">
        <f>IF(J198="?","Unknown",J198)</f>
        <v>R1016</v>
      </c>
      <c r="AE204">
        <v>1972</v>
      </c>
      <c r="AF204">
        <v>27</v>
      </c>
      <c r="AG204" t="str">
        <f t="shared" si="6"/>
        <v>27-Jul-1972</v>
      </c>
      <c r="AH204">
        <v>26507</v>
      </c>
      <c r="AI204">
        <f t="shared" si="7"/>
        <v>50</v>
      </c>
    </row>
    <row r="205" spans="1:35" x14ac:dyDescent="0.25">
      <c r="A205" t="s">
        <v>1190</v>
      </c>
      <c r="B205">
        <v>14</v>
      </c>
      <c r="C205" t="s">
        <v>20</v>
      </c>
      <c r="D205">
        <v>1974</v>
      </c>
      <c r="E205" s="11">
        <v>27286</v>
      </c>
      <c r="F205">
        <v>3</v>
      </c>
      <c r="G205">
        <v>9563.0300000000007</v>
      </c>
      <c r="H205" t="s">
        <v>12</v>
      </c>
      <c r="I205" t="s">
        <v>16</v>
      </c>
      <c r="J205" t="s">
        <v>42</v>
      </c>
      <c r="K205" s="13" t="s">
        <v>8590</v>
      </c>
      <c r="L205" t="s">
        <v>12</v>
      </c>
      <c r="M205" t="s">
        <v>16</v>
      </c>
      <c r="N205" t="s">
        <v>42</v>
      </c>
      <c r="O205">
        <v>48</v>
      </c>
      <c r="AA205" t="s">
        <v>20</v>
      </c>
      <c r="AB205" t="str">
        <f>IF(H199="?",$Q$9,H199)</f>
        <v>tier - 3</v>
      </c>
      <c r="AC205" t="str">
        <f>IF(I199="?",$V$9,I199)</f>
        <v>tier - 3</v>
      </c>
      <c r="AD205" t="str">
        <f>IF(J199="?","Unknown",J199)</f>
        <v>R1013</v>
      </c>
      <c r="AE205">
        <v>1964</v>
      </c>
      <c r="AF205">
        <v>15</v>
      </c>
      <c r="AG205" t="str">
        <f t="shared" si="6"/>
        <v>15-Sep-1964</v>
      </c>
      <c r="AH205">
        <v>23635</v>
      </c>
      <c r="AI205">
        <f t="shared" si="7"/>
        <v>58</v>
      </c>
    </row>
    <row r="206" spans="1:35" x14ac:dyDescent="0.25">
      <c r="A206" t="s">
        <v>1189</v>
      </c>
      <c r="B206">
        <v>22</v>
      </c>
      <c r="C206" t="s">
        <v>35</v>
      </c>
      <c r="D206">
        <v>1972</v>
      </c>
      <c r="E206" s="11">
        <v>26533</v>
      </c>
      <c r="F206">
        <v>1</v>
      </c>
      <c r="G206">
        <v>9549.57</v>
      </c>
      <c r="H206" t="s">
        <v>11</v>
      </c>
      <c r="I206" t="s">
        <v>16</v>
      </c>
      <c r="J206" t="s">
        <v>13</v>
      </c>
      <c r="K206" s="13" t="s">
        <v>8591</v>
      </c>
      <c r="L206" t="s">
        <v>11</v>
      </c>
      <c r="M206" t="s">
        <v>16</v>
      </c>
      <c r="N206" t="s">
        <v>13</v>
      </c>
      <c r="O206">
        <v>50</v>
      </c>
      <c r="AA206" t="s">
        <v>15</v>
      </c>
      <c r="AB206" t="str">
        <f>IF(H200="?",$Q$9,H200)</f>
        <v>tier - 2</v>
      </c>
      <c r="AC206" t="str">
        <f>IF(I200="?",$V$9,I200)</f>
        <v>tier - 1</v>
      </c>
      <c r="AD206" t="str">
        <f>IF(J200="?","Unknown",J200)</f>
        <v>R1021</v>
      </c>
      <c r="AE206">
        <v>1981</v>
      </c>
      <c r="AF206">
        <v>18</v>
      </c>
      <c r="AG206" t="str">
        <f t="shared" si="6"/>
        <v>18-Nov-1981</v>
      </c>
      <c r="AH206">
        <v>29908</v>
      </c>
      <c r="AI206">
        <f t="shared" si="7"/>
        <v>41</v>
      </c>
    </row>
    <row r="207" spans="1:35" x14ac:dyDescent="0.25">
      <c r="A207" t="s">
        <v>1188</v>
      </c>
      <c r="B207">
        <v>22</v>
      </c>
      <c r="C207" t="s">
        <v>37</v>
      </c>
      <c r="D207">
        <v>1972</v>
      </c>
      <c r="E207" s="11">
        <v>26594</v>
      </c>
      <c r="F207">
        <v>0</v>
      </c>
      <c r="G207">
        <v>9541.7000000000007</v>
      </c>
      <c r="H207" t="s">
        <v>11</v>
      </c>
      <c r="I207" t="s">
        <v>16</v>
      </c>
      <c r="J207" t="s">
        <v>247</v>
      </c>
      <c r="K207" s="13" t="s">
        <v>8591</v>
      </c>
      <c r="L207" t="s">
        <v>11</v>
      </c>
      <c r="M207" t="s">
        <v>16</v>
      </c>
      <c r="N207" t="s">
        <v>247</v>
      </c>
      <c r="O207">
        <v>50</v>
      </c>
      <c r="AA207" t="s">
        <v>35</v>
      </c>
      <c r="AB207" t="str">
        <f>IF(H201="?",$Q$9,H201)</f>
        <v>tier - 2</v>
      </c>
      <c r="AC207" t="str">
        <f>IF(I201="?",$V$9,I201)</f>
        <v>tier - 3</v>
      </c>
      <c r="AD207" t="str">
        <f>IF(J201="?","Unknown",J201)</f>
        <v>R1012</v>
      </c>
      <c r="AE207">
        <v>1973</v>
      </c>
      <c r="AF207">
        <v>28</v>
      </c>
      <c r="AG207" t="str">
        <f t="shared" si="6"/>
        <v>28-Aug-1973</v>
      </c>
      <c r="AH207">
        <v>26904</v>
      </c>
      <c r="AI207">
        <f t="shared" si="7"/>
        <v>49</v>
      </c>
    </row>
    <row r="208" spans="1:35" x14ac:dyDescent="0.25">
      <c r="A208" t="s">
        <v>1187</v>
      </c>
      <c r="B208">
        <v>28</v>
      </c>
      <c r="C208" t="s">
        <v>30</v>
      </c>
      <c r="D208">
        <v>1975</v>
      </c>
      <c r="E208" s="11">
        <v>27756</v>
      </c>
      <c r="F208">
        <v>1</v>
      </c>
      <c r="G208">
        <v>9540.17</v>
      </c>
      <c r="H208" t="s">
        <v>11</v>
      </c>
      <c r="I208" t="s">
        <v>11</v>
      </c>
      <c r="J208" t="s">
        <v>247</v>
      </c>
      <c r="K208" s="13" t="s">
        <v>8592</v>
      </c>
      <c r="L208" t="s">
        <v>11</v>
      </c>
      <c r="M208" t="s">
        <v>11</v>
      </c>
      <c r="N208" t="s">
        <v>247</v>
      </c>
      <c r="O208">
        <v>47</v>
      </c>
      <c r="AA208" t="s">
        <v>30</v>
      </c>
      <c r="AB208" t="str">
        <f>IF(H202="?",$Q$9,H202)</f>
        <v>tier - 3</v>
      </c>
      <c r="AC208" t="str">
        <f>IF(I202="?",$V$9,I202)</f>
        <v>tier - 2</v>
      </c>
      <c r="AD208" t="str">
        <f>IF(J202="?","Unknown",J202)</f>
        <v>R1013</v>
      </c>
      <c r="AE208">
        <v>1966</v>
      </c>
      <c r="AF208">
        <v>4</v>
      </c>
      <c r="AG208" t="str">
        <f t="shared" si="6"/>
        <v>4-Dec-1966</v>
      </c>
      <c r="AH208">
        <v>24445</v>
      </c>
      <c r="AI208">
        <f t="shared" si="7"/>
        <v>56</v>
      </c>
    </row>
    <row r="209" spans="1:35" x14ac:dyDescent="0.25">
      <c r="A209" t="s">
        <v>1186</v>
      </c>
      <c r="B209">
        <v>21</v>
      </c>
      <c r="C209" t="s">
        <v>37</v>
      </c>
      <c r="D209">
        <v>1973</v>
      </c>
      <c r="E209" s="11">
        <v>26958</v>
      </c>
      <c r="F209">
        <v>0</v>
      </c>
      <c r="G209">
        <v>9538.65</v>
      </c>
      <c r="H209" t="s">
        <v>11</v>
      </c>
      <c r="I209" t="s">
        <v>12</v>
      </c>
      <c r="J209" t="s">
        <v>300</v>
      </c>
      <c r="K209" s="13" t="s">
        <v>8593</v>
      </c>
      <c r="L209" t="s">
        <v>11</v>
      </c>
      <c r="M209" t="s">
        <v>12</v>
      </c>
      <c r="N209" t="s">
        <v>300</v>
      </c>
      <c r="O209">
        <v>49</v>
      </c>
      <c r="AA209" t="s">
        <v>20</v>
      </c>
      <c r="AB209" t="str">
        <f>IF(H203="?",$Q$9,H203)</f>
        <v>tier - 2</v>
      </c>
      <c r="AC209" t="str">
        <f>IF(I203="?",$V$9,I203)</f>
        <v>tier - 2</v>
      </c>
      <c r="AD209" t="str">
        <f>IF(J203="?","Unknown",J203)</f>
        <v>R1011</v>
      </c>
      <c r="AE209">
        <v>1968</v>
      </c>
      <c r="AF209">
        <v>29</v>
      </c>
      <c r="AG209" t="str">
        <f t="shared" si="6"/>
        <v>29-Sep-1968</v>
      </c>
      <c r="AH209">
        <v>25110</v>
      </c>
      <c r="AI209">
        <f t="shared" si="7"/>
        <v>54</v>
      </c>
    </row>
    <row r="210" spans="1:35" x14ac:dyDescent="0.25">
      <c r="A210" t="s">
        <v>1185</v>
      </c>
      <c r="B210">
        <v>29</v>
      </c>
      <c r="C210" t="s">
        <v>15</v>
      </c>
      <c r="D210">
        <v>1971</v>
      </c>
      <c r="E210" s="11">
        <v>26266</v>
      </c>
      <c r="F210">
        <v>0</v>
      </c>
      <c r="G210">
        <v>9528.9</v>
      </c>
      <c r="H210" t="s">
        <v>11</v>
      </c>
      <c r="I210" t="s">
        <v>11</v>
      </c>
      <c r="J210" t="s">
        <v>42</v>
      </c>
      <c r="K210" s="13" t="s">
        <v>8594</v>
      </c>
      <c r="L210" t="s">
        <v>11</v>
      </c>
      <c r="M210" t="s">
        <v>11</v>
      </c>
      <c r="N210" t="s">
        <v>42</v>
      </c>
      <c r="O210">
        <v>51</v>
      </c>
      <c r="AA210" t="s">
        <v>20</v>
      </c>
      <c r="AB210" t="str">
        <f>IF(H204="?",$Q$9,H204)</f>
        <v>tier - 2</v>
      </c>
      <c r="AC210" t="str">
        <f>IF(I204="?",$V$9,I204)</f>
        <v>tier - 1</v>
      </c>
      <c r="AD210" t="str">
        <f>IF(J204="?","Unknown",J204)</f>
        <v>R1012</v>
      </c>
      <c r="AE210">
        <v>1973</v>
      </c>
      <c r="AF210">
        <v>1</v>
      </c>
      <c r="AG210" t="str">
        <f t="shared" si="6"/>
        <v>1-Sep-1973</v>
      </c>
      <c r="AH210">
        <v>26908</v>
      </c>
      <c r="AI210">
        <f t="shared" si="7"/>
        <v>49</v>
      </c>
    </row>
    <row r="211" spans="1:35" x14ac:dyDescent="0.25">
      <c r="A211" t="s">
        <v>1184</v>
      </c>
      <c r="B211">
        <v>22</v>
      </c>
      <c r="C211" t="s">
        <v>30</v>
      </c>
      <c r="D211">
        <v>1992</v>
      </c>
      <c r="E211" s="11">
        <v>33960</v>
      </c>
      <c r="F211">
        <v>0</v>
      </c>
      <c r="G211">
        <v>9507.68</v>
      </c>
      <c r="H211" t="s">
        <v>11</v>
      </c>
      <c r="I211" t="s">
        <v>16</v>
      </c>
      <c r="J211" t="s">
        <v>23</v>
      </c>
      <c r="K211" s="13" t="s">
        <v>8595</v>
      </c>
      <c r="L211" t="s">
        <v>11</v>
      </c>
      <c r="M211" t="s">
        <v>16</v>
      </c>
      <c r="N211" t="s">
        <v>23</v>
      </c>
      <c r="O211">
        <v>30</v>
      </c>
      <c r="AA211" t="s">
        <v>20</v>
      </c>
      <c r="AB211" t="str">
        <f>IF(H205="?",$Q$9,H205)</f>
        <v>tier - 3</v>
      </c>
      <c r="AC211" t="str">
        <f>IF(I205="?",$V$9,I205)</f>
        <v>tier - 1</v>
      </c>
      <c r="AD211" t="str">
        <f>IF(J205="?","Unknown",J205)</f>
        <v>R1011</v>
      </c>
      <c r="AE211">
        <v>1974</v>
      </c>
      <c r="AF211">
        <v>14</v>
      </c>
      <c r="AG211" t="str">
        <f t="shared" si="6"/>
        <v>14-Sep-1974</v>
      </c>
      <c r="AH211">
        <v>27286</v>
      </c>
      <c r="AI211">
        <f t="shared" si="7"/>
        <v>48</v>
      </c>
    </row>
    <row r="212" spans="1:35" x14ac:dyDescent="0.25">
      <c r="A212" t="s">
        <v>1183</v>
      </c>
      <c r="B212">
        <v>24</v>
      </c>
      <c r="C212" t="s">
        <v>35</v>
      </c>
      <c r="D212">
        <v>1969</v>
      </c>
      <c r="E212" s="11">
        <v>25439</v>
      </c>
      <c r="F212">
        <v>0</v>
      </c>
      <c r="G212">
        <v>9504.31</v>
      </c>
      <c r="H212" t="s">
        <v>12</v>
      </c>
      <c r="I212" t="s">
        <v>11</v>
      </c>
      <c r="J212" t="s">
        <v>13</v>
      </c>
      <c r="K212" s="13" t="s">
        <v>8596</v>
      </c>
      <c r="L212" t="s">
        <v>12</v>
      </c>
      <c r="M212" t="s">
        <v>11</v>
      </c>
      <c r="N212" t="s">
        <v>13</v>
      </c>
      <c r="O212">
        <v>53</v>
      </c>
      <c r="AA212" t="s">
        <v>35</v>
      </c>
      <c r="AB212" t="str">
        <f>IF(H206="?",$Q$9,H206)</f>
        <v>tier - 2</v>
      </c>
      <c r="AC212" t="str">
        <f>IF(I206="?",$V$9,I206)</f>
        <v>tier - 1</v>
      </c>
      <c r="AD212" t="str">
        <f>IF(J206="?","Unknown",J206)</f>
        <v>R1013</v>
      </c>
      <c r="AE212">
        <v>1972</v>
      </c>
      <c r="AF212">
        <v>22</v>
      </c>
      <c r="AG212" t="str">
        <f t="shared" si="6"/>
        <v>22-Aug-1972</v>
      </c>
      <c r="AH212">
        <v>26533</v>
      </c>
      <c r="AI212">
        <f t="shared" si="7"/>
        <v>50</v>
      </c>
    </row>
    <row r="213" spans="1:35" x14ac:dyDescent="0.25">
      <c r="A213" t="s">
        <v>1182</v>
      </c>
      <c r="B213">
        <v>28</v>
      </c>
      <c r="C213" t="s">
        <v>20</v>
      </c>
      <c r="D213">
        <v>1976</v>
      </c>
      <c r="E213" s="11">
        <v>28031</v>
      </c>
      <c r="F213">
        <v>3</v>
      </c>
      <c r="G213">
        <v>9500.57</v>
      </c>
      <c r="H213" t="s">
        <v>11</v>
      </c>
      <c r="I213" t="s">
        <v>12</v>
      </c>
      <c r="J213" t="s">
        <v>356</v>
      </c>
      <c r="K213" s="13" t="s">
        <v>8597</v>
      </c>
      <c r="L213" t="s">
        <v>11</v>
      </c>
      <c r="M213" t="s">
        <v>12</v>
      </c>
      <c r="N213" t="s">
        <v>356</v>
      </c>
      <c r="O213">
        <v>46</v>
      </c>
      <c r="AA213" t="s">
        <v>37</v>
      </c>
      <c r="AB213" t="str">
        <f>IF(H207="?",$Q$9,H207)</f>
        <v>tier - 2</v>
      </c>
      <c r="AC213" t="str">
        <f>IF(I207="?",$V$9,I207)</f>
        <v>tier - 1</v>
      </c>
      <c r="AD213" t="str">
        <f>IF(J207="?","Unknown",J207)</f>
        <v>R1024</v>
      </c>
      <c r="AE213">
        <v>1972</v>
      </c>
      <c r="AF213">
        <v>22</v>
      </c>
      <c r="AG213" t="str">
        <f t="shared" si="6"/>
        <v>22-Oct-1972</v>
      </c>
      <c r="AH213">
        <v>26594</v>
      </c>
      <c r="AI213">
        <f t="shared" si="7"/>
        <v>50</v>
      </c>
    </row>
    <row r="214" spans="1:35" x14ac:dyDescent="0.25">
      <c r="A214" t="s">
        <v>2254</v>
      </c>
      <c r="B214">
        <v>17</v>
      </c>
      <c r="C214" t="s">
        <v>30</v>
      </c>
      <c r="D214">
        <v>1977</v>
      </c>
      <c r="E214" s="11">
        <v>28476</v>
      </c>
      <c r="F214">
        <v>2</v>
      </c>
      <c r="G214">
        <v>39670.44</v>
      </c>
      <c r="H214" t="s">
        <v>11</v>
      </c>
      <c r="I214" t="s">
        <v>16</v>
      </c>
      <c r="J214" t="s">
        <v>23</v>
      </c>
      <c r="K214" s="13" t="s">
        <v>8598</v>
      </c>
      <c r="L214" t="s">
        <v>11</v>
      </c>
      <c r="M214" t="s">
        <v>16</v>
      </c>
      <c r="N214" t="s">
        <v>23</v>
      </c>
      <c r="O214">
        <v>45</v>
      </c>
      <c r="AA214" t="s">
        <v>30</v>
      </c>
      <c r="AB214" t="str">
        <f>IF(H208="?",$Q$9,H208)</f>
        <v>tier - 2</v>
      </c>
      <c r="AC214" t="str">
        <f>IF(I208="?",$V$9,I208)</f>
        <v>tier - 2</v>
      </c>
      <c r="AD214" t="str">
        <f>IF(J208="?","Unknown",J208)</f>
        <v>R1024</v>
      </c>
      <c r="AE214">
        <v>1975</v>
      </c>
      <c r="AF214">
        <v>28</v>
      </c>
      <c r="AG214" t="str">
        <f t="shared" si="6"/>
        <v>28-Dec-1975</v>
      </c>
      <c r="AH214">
        <v>27756</v>
      </c>
      <c r="AI214">
        <f t="shared" si="7"/>
        <v>47</v>
      </c>
    </row>
    <row r="215" spans="1:35" x14ac:dyDescent="0.25">
      <c r="A215" t="s">
        <v>1181</v>
      </c>
      <c r="B215">
        <v>4</v>
      </c>
      <c r="C215" t="s">
        <v>30</v>
      </c>
      <c r="D215">
        <v>1969</v>
      </c>
      <c r="E215" s="11">
        <v>25541</v>
      </c>
      <c r="F215">
        <v>0</v>
      </c>
      <c r="G215">
        <v>9487.64</v>
      </c>
      <c r="H215" t="s">
        <v>11</v>
      </c>
      <c r="I215" t="s">
        <v>11</v>
      </c>
      <c r="J215" t="s">
        <v>13</v>
      </c>
      <c r="K215" s="13" t="s">
        <v>8599</v>
      </c>
      <c r="L215" t="s">
        <v>11</v>
      </c>
      <c r="M215" t="s">
        <v>11</v>
      </c>
      <c r="N215" t="s">
        <v>13</v>
      </c>
      <c r="O215">
        <v>53</v>
      </c>
      <c r="AA215" t="s">
        <v>37</v>
      </c>
      <c r="AB215" t="str">
        <f>IF(H209="?",$Q$9,H209)</f>
        <v>tier - 2</v>
      </c>
      <c r="AC215" t="str">
        <f>IF(I209="?",$V$9,I209)</f>
        <v>tier - 3</v>
      </c>
      <c r="AD215" t="str">
        <f>IF(J209="?","Unknown",J209)</f>
        <v>R1021</v>
      </c>
      <c r="AE215">
        <v>1973</v>
      </c>
      <c r="AF215">
        <v>21</v>
      </c>
      <c r="AG215" t="str">
        <f t="shared" si="6"/>
        <v>21-Oct-1973</v>
      </c>
      <c r="AH215">
        <v>26958</v>
      </c>
      <c r="AI215">
        <f t="shared" si="7"/>
        <v>49</v>
      </c>
    </row>
    <row r="216" spans="1:35" x14ac:dyDescent="0.25">
      <c r="A216" t="s">
        <v>1180</v>
      </c>
      <c r="B216">
        <v>17</v>
      </c>
      <c r="C216" t="s">
        <v>20</v>
      </c>
      <c r="D216">
        <v>1979</v>
      </c>
      <c r="E216" s="11">
        <v>29115</v>
      </c>
      <c r="F216">
        <v>2</v>
      </c>
      <c r="G216">
        <v>9453.92</v>
      </c>
      <c r="H216" t="s">
        <v>11</v>
      </c>
      <c r="I216" t="s">
        <v>11</v>
      </c>
      <c r="J216" t="s">
        <v>300</v>
      </c>
      <c r="K216" s="13" t="s">
        <v>8600</v>
      </c>
      <c r="L216" t="s">
        <v>11</v>
      </c>
      <c r="M216" t="s">
        <v>11</v>
      </c>
      <c r="N216" t="s">
        <v>300</v>
      </c>
      <c r="O216">
        <v>43</v>
      </c>
      <c r="AA216" t="s">
        <v>15</v>
      </c>
      <c r="AB216" t="str">
        <f>IF(H210="?",$Q$9,H210)</f>
        <v>tier - 2</v>
      </c>
      <c r="AC216" t="str">
        <f>IF(I210="?",$V$9,I210)</f>
        <v>tier - 2</v>
      </c>
      <c r="AD216" t="str">
        <f>IF(J210="?","Unknown",J210)</f>
        <v>R1011</v>
      </c>
      <c r="AE216">
        <v>1971</v>
      </c>
      <c r="AF216">
        <v>29</v>
      </c>
      <c r="AG216" t="str">
        <f t="shared" si="6"/>
        <v>29-Nov-1971</v>
      </c>
      <c r="AH216">
        <v>26266</v>
      </c>
      <c r="AI216">
        <f t="shared" si="7"/>
        <v>51</v>
      </c>
    </row>
    <row r="217" spans="1:35" x14ac:dyDescent="0.25">
      <c r="A217" t="s">
        <v>1179</v>
      </c>
      <c r="B217">
        <v>14</v>
      </c>
      <c r="C217" t="s">
        <v>20</v>
      </c>
      <c r="D217">
        <v>1987</v>
      </c>
      <c r="E217" s="11">
        <v>32034</v>
      </c>
      <c r="F217">
        <v>3</v>
      </c>
      <c r="G217">
        <v>9448.42</v>
      </c>
      <c r="H217" t="s">
        <v>11</v>
      </c>
      <c r="I217" t="s">
        <v>12</v>
      </c>
      <c r="J217" t="s">
        <v>300</v>
      </c>
      <c r="K217" s="13" t="s">
        <v>8601</v>
      </c>
      <c r="L217" t="s">
        <v>11</v>
      </c>
      <c r="M217" t="s">
        <v>12</v>
      </c>
      <c r="N217" t="s">
        <v>300</v>
      </c>
      <c r="O217">
        <v>35</v>
      </c>
      <c r="AA217" t="s">
        <v>30</v>
      </c>
      <c r="AB217" t="str">
        <f>IF(H211="?",$Q$9,H211)</f>
        <v>tier - 2</v>
      </c>
      <c r="AC217" t="str">
        <f>IF(I211="?",$V$9,I211)</f>
        <v>tier - 1</v>
      </c>
      <c r="AD217" t="str">
        <f>IF(J211="?","Unknown",J211)</f>
        <v>R1012</v>
      </c>
      <c r="AE217">
        <v>1992</v>
      </c>
      <c r="AF217">
        <v>22</v>
      </c>
      <c r="AG217" t="str">
        <f t="shared" si="6"/>
        <v>22-Dec-1992</v>
      </c>
      <c r="AH217">
        <v>33960</v>
      </c>
      <c r="AI217">
        <f t="shared" si="7"/>
        <v>30</v>
      </c>
    </row>
    <row r="218" spans="1:35" x14ac:dyDescent="0.25">
      <c r="A218" t="s">
        <v>1178</v>
      </c>
      <c r="B218">
        <v>8</v>
      </c>
      <c r="C218" t="s">
        <v>10</v>
      </c>
      <c r="D218">
        <v>1974</v>
      </c>
      <c r="E218" s="11">
        <v>27218</v>
      </c>
      <c r="F218">
        <v>1</v>
      </c>
      <c r="G218">
        <v>9447.3799999999992</v>
      </c>
      <c r="H218" t="s">
        <v>11</v>
      </c>
      <c r="I218" t="s">
        <v>12</v>
      </c>
      <c r="J218" t="s">
        <v>247</v>
      </c>
      <c r="K218" s="13" t="s">
        <v>8602</v>
      </c>
      <c r="L218" t="s">
        <v>11</v>
      </c>
      <c r="M218" t="s">
        <v>12</v>
      </c>
      <c r="N218" t="s">
        <v>247</v>
      </c>
      <c r="O218">
        <v>48</v>
      </c>
      <c r="AA218" t="s">
        <v>35</v>
      </c>
      <c r="AB218" t="str">
        <f>IF(H212="?",$Q$9,H212)</f>
        <v>tier - 3</v>
      </c>
      <c r="AC218" t="str">
        <f>IF(I212="?",$V$9,I212)</f>
        <v>tier - 2</v>
      </c>
      <c r="AD218" t="str">
        <f>IF(J212="?","Unknown",J212)</f>
        <v>R1013</v>
      </c>
      <c r="AE218">
        <v>1969</v>
      </c>
      <c r="AF218">
        <v>24</v>
      </c>
      <c r="AG218" t="str">
        <f t="shared" si="6"/>
        <v>24-Aug-1969</v>
      </c>
      <c r="AH218">
        <v>25439</v>
      </c>
      <c r="AI218">
        <f t="shared" si="7"/>
        <v>53</v>
      </c>
    </row>
    <row r="219" spans="1:35" x14ac:dyDescent="0.25">
      <c r="A219" t="s">
        <v>1177</v>
      </c>
      <c r="B219">
        <v>27</v>
      </c>
      <c r="C219" t="s">
        <v>35</v>
      </c>
      <c r="D219">
        <v>1974</v>
      </c>
      <c r="E219" s="11">
        <v>27268</v>
      </c>
      <c r="F219">
        <v>1</v>
      </c>
      <c r="G219">
        <v>9447.25</v>
      </c>
      <c r="H219" t="s">
        <v>11</v>
      </c>
      <c r="I219" t="s">
        <v>16</v>
      </c>
      <c r="J219" t="s">
        <v>247</v>
      </c>
      <c r="K219" s="13" t="s">
        <v>8603</v>
      </c>
      <c r="L219" t="s">
        <v>11</v>
      </c>
      <c r="M219" t="s">
        <v>16</v>
      </c>
      <c r="N219" t="s">
        <v>247</v>
      </c>
      <c r="O219">
        <v>48</v>
      </c>
      <c r="AA219" t="s">
        <v>20</v>
      </c>
      <c r="AB219" t="str">
        <f>IF(H213="?",$Q$9,H213)</f>
        <v>tier - 2</v>
      </c>
      <c r="AC219" t="str">
        <f>IF(I213="?",$V$9,I213)</f>
        <v>tier - 3</v>
      </c>
      <c r="AD219" t="str">
        <f>IF(J213="?","Unknown",J213)</f>
        <v>R1017</v>
      </c>
      <c r="AE219">
        <v>1976</v>
      </c>
      <c r="AF219">
        <v>28</v>
      </c>
      <c r="AG219" t="str">
        <f t="shared" si="6"/>
        <v>28-Sep-1976</v>
      </c>
      <c r="AH219">
        <v>28031</v>
      </c>
      <c r="AI219">
        <f t="shared" si="7"/>
        <v>46</v>
      </c>
    </row>
    <row r="220" spans="1:35" x14ac:dyDescent="0.25">
      <c r="A220" t="s">
        <v>1176</v>
      </c>
      <c r="B220">
        <v>3</v>
      </c>
      <c r="C220" t="s">
        <v>37</v>
      </c>
      <c r="D220">
        <v>1976</v>
      </c>
      <c r="E220" s="11">
        <v>28036</v>
      </c>
      <c r="F220">
        <v>2</v>
      </c>
      <c r="G220">
        <v>9432.93</v>
      </c>
      <c r="H220" t="s">
        <v>11</v>
      </c>
      <c r="I220" t="s">
        <v>16</v>
      </c>
      <c r="J220" t="s">
        <v>247</v>
      </c>
      <c r="K220" s="13" t="s">
        <v>8604</v>
      </c>
      <c r="L220" t="s">
        <v>11</v>
      </c>
      <c r="M220" t="s">
        <v>16</v>
      </c>
      <c r="N220" t="s">
        <v>247</v>
      </c>
      <c r="O220">
        <v>46</v>
      </c>
      <c r="AA220" t="s">
        <v>30</v>
      </c>
      <c r="AB220" t="str">
        <f>IF(H214="?",$Q$9,H214)</f>
        <v>tier - 2</v>
      </c>
      <c r="AC220" t="str">
        <f>IF(I214="?",$V$9,I214)</f>
        <v>tier - 1</v>
      </c>
      <c r="AD220" t="str">
        <f>IF(J214="?","Unknown",J214)</f>
        <v>R1012</v>
      </c>
      <c r="AE220">
        <v>1977</v>
      </c>
      <c r="AF220">
        <v>17</v>
      </c>
      <c r="AG220" t="str">
        <f t="shared" si="6"/>
        <v>17-Dec-1977</v>
      </c>
      <c r="AH220">
        <v>28476</v>
      </c>
      <c r="AI220">
        <f t="shared" si="7"/>
        <v>45</v>
      </c>
    </row>
    <row r="221" spans="1:35" x14ac:dyDescent="0.25">
      <c r="A221" t="s">
        <v>1175</v>
      </c>
      <c r="B221">
        <v>30</v>
      </c>
      <c r="C221" t="s">
        <v>15</v>
      </c>
      <c r="D221">
        <v>1976</v>
      </c>
      <c r="E221" s="11">
        <v>28094</v>
      </c>
      <c r="F221">
        <v>3</v>
      </c>
      <c r="G221">
        <v>9414.92</v>
      </c>
      <c r="H221" t="s">
        <v>11</v>
      </c>
      <c r="I221" t="s">
        <v>11</v>
      </c>
      <c r="J221" t="s">
        <v>42</v>
      </c>
      <c r="K221" s="13" t="s">
        <v>8605</v>
      </c>
      <c r="L221" t="s">
        <v>11</v>
      </c>
      <c r="M221" t="s">
        <v>11</v>
      </c>
      <c r="N221" t="s">
        <v>42</v>
      </c>
      <c r="O221">
        <v>46</v>
      </c>
      <c r="AA221" t="s">
        <v>30</v>
      </c>
      <c r="AB221" t="str">
        <f>IF(H215="?",$Q$9,H215)</f>
        <v>tier - 2</v>
      </c>
      <c r="AC221" t="str">
        <f>IF(I215="?",$V$9,I215)</f>
        <v>tier - 2</v>
      </c>
      <c r="AD221" t="str">
        <f>IF(J215="?","Unknown",J215)</f>
        <v>R1013</v>
      </c>
      <c r="AE221">
        <v>1969</v>
      </c>
      <c r="AF221">
        <v>4</v>
      </c>
      <c r="AG221" t="str">
        <f t="shared" si="6"/>
        <v>4-Dec-1969</v>
      </c>
      <c r="AH221">
        <v>25541</v>
      </c>
      <c r="AI221">
        <f t="shared" si="7"/>
        <v>53</v>
      </c>
    </row>
    <row r="222" spans="1:35" x14ac:dyDescent="0.25">
      <c r="A222" t="s">
        <v>1174</v>
      </c>
      <c r="B222">
        <v>17</v>
      </c>
      <c r="C222" t="s">
        <v>35</v>
      </c>
      <c r="D222">
        <v>1976</v>
      </c>
      <c r="E222" s="11">
        <v>27989</v>
      </c>
      <c r="F222">
        <v>2</v>
      </c>
      <c r="G222">
        <v>9411.01</v>
      </c>
      <c r="H222" t="s">
        <v>11</v>
      </c>
      <c r="I222" t="s">
        <v>12</v>
      </c>
      <c r="J222" t="s">
        <v>247</v>
      </c>
      <c r="K222" s="13" t="s">
        <v>8606</v>
      </c>
      <c r="L222" t="s">
        <v>11</v>
      </c>
      <c r="M222" t="s">
        <v>12</v>
      </c>
      <c r="N222" t="s">
        <v>247</v>
      </c>
      <c r="O222">
        <v>46</v>
      </c>
      <c r="AA222" t="s">
        <v>20</v>
      </c>
      <c r="AB222" t="str">
        <f>IF(H216="?",$Q$9,H216)</f>
        <v>tier - 2</v>
      </c>
      <c r="AC222" t="str">
        <f>IF(I216="?",$V$9,I216)</f>
        <v>tier - 2</v>
      </c>
      <c r="AD222" t="str">
        <f>IF(J216="?","Unknown",J216)</f>
        <v>R1021</v>
      </c>
      <c r="AE222">
        <v>1979</v>
      </c>
      <c r="AF222">
        <v>17</v>
      </c>
      <c r="AG222" t="str">
        <f t="shared" si="6"/>
        <v>17-Sep-1979</v>
      </c>
      <c r="AH222">
        <v>29115</v>
      </c>
      <c r="AI222">
        <f t="shared" si="7"/>
        <v>43</v>
      </c>
    </row>
    <row r="223" spans="1:35" x14ac:dyDescent="0.25">
      <c r="A223" t="s">
        <v>1173</v>
      </c>
      <c r="B223">
        <v>20</v>
      </c>
      <c r="C223" t="s">
        <v>10</v>
      </c>
      <c r="D223">
        <v>1971</v>
      </c>
      <c r="E223" s="11">
        <v>26134</v>
      </c>
      <c r="F223">
        <v>1</v>
      </c>
      <c r="G223">
        <v>9391.35</v>
      </c>
      <c r="H223" t="s">
        <v>12</v>
      </c>
      <c r="I223" t="s">
        <v>12</v>
      </c>
      <c r="J223" t="s">
        <v>42</v>
      </c>
      <c r="K223" s="13" t="s">
        <v>8607</v>
      </c>
      <c r="L223" t="s">
        <v>12</v>
      </c>
      <c r="M223" t="s">
        <v>12</v>
      </c>
      <c r="N223" t="s">
        <v>42</v>
      </c>
      <c r="O223">
        <v>51</v>
      </c>
      <c r="AA223" t="s">
        <v>20</v>
      </c>
      <c r="AB223" t="str">
        <f>IF(H217="?",$Q$9,H217)</f>
        <v>tier - 2</v>
      </c>
      <c r="AC223" t="str">
        <f>IF(I217="?",$V$9,I217)</f>
        <v>tier - 3</v>
      </c>
      <c r="AD223" t="str">
        <f>IF(J217="?","Unknown",J217)</f>
        <v>R1021</v>
      </c>
      <c r="AE223">
        <v>1987</v>
      </c>
      <c r="AF223">
        <v>14</v>
      </c>
      <c r="AG223" t="str">
        <f t="shared" si="6"/>
        <v>14-Sep-1987</v>
      </c>
      <c r="AH223">
        <v>32034</v>
      </c>
      <c r="AI223">
        <f t="shared" si="7"/>
        <v>35</v>
      </c>
    </row>
    <row r="224" spans="1:35" x14ac:dyDescent="0.25">
      <c r="A224" t="s">
        <v>1172</v>
      </c>
      <c r="B224">
        <v>29</v>
      </c>
      <c r="C224" t="s">
        <v>15</v>
      </c>
      <c r="D224">
        <v>1971</v>
      </c>
      <c r="E224" s="11">
        <v>26266</v>
      </c>
      <c r="F224">
        <v>1</v>
      </c>
      <c r="G224">
        <v>9386.16</v>
      </c>
      <c r="H224" t="s">
        <v>12</v>
      </c>
      <c r="I224" t="s">
        <v>11</v>
      </c>
      <c r="J224" t="s">
        <v>13</v>
      </c>
      <c r="K224" s="13" t="s">
        <v>8608</v>
      </c>
      <c r="L224" t="s">
        <v>12</v>
      </c>
      <c r="M224" t="s">
        <v>11</v>
      </c>
      <c r="N224" t="s">
        <v>13</v>
      </c>
      <c r="O224">
        <v>51</v>
      </c>
      <c r="AA224" t="s">
        <v>10</v>
      </c>
      <c r="AB224" t="str">
        <f>IF(H218="?",$Q$9,H218)</f>
        <v>tier - 2</v>
      </c>
      <c r="AC224" t="str">
        <f>IF(I218="?",$V$9,I218)</f>
        <v>tier - 3</v>
      </c>
      <c r="AD224" t="str">
        <f>IF(J218="?","Unknown",J218)</f>
        <v>R1024</v>
      </c>
      <c r="AE224">
        <v>1974</v>
      </c>
      <c r="AF224">
        <v>8</v>
      </c>
      <c r="AG224" t="str">
        <f t="shared" si="6"/>
        <v>8-Jul-1974</v>
      </c>
      <c r="AH224">
        <v>27218</v>
      </c>
      <c r="AI224">
        <f t="shared" si="7"/>
        <v>48</v>
      </c>
    </row>
    <row r="225" spans="1:35" x14ac:dyDescent="0.25">
      <c r="A225" t="s">
        <v>2361</v>
      </c>
      <c r="B225">
        <v>27</v>
      </c>
      <c r="C225" t="s">
        <v>18</v>
      </c>
      <c r="D225">
        <v>1965</v>
      </c>
      <c r="E225" s="11">
        <v>23920</v>
      </c>
      <c r="F225">
        <v>1</v>
      </c>
      <c r="G225">
        <v>48675.519999999997</v>
      </c>
      <c r="H225" t="s">
        <v>16</v>
      </c>
      <c r="I225" t="s">
        <v>11</v>
      </c>
      <c r="J225" t="s">
        <v>13</v>
      </c>
      <c r="K225" s="13" t="s">
        <v>8609</v>
      </c>
      <c r="L225" t="s">
        <v>16</v>
      </c>
      <c r="M225" t="s">
        <v>11</v>
      </c>
      <c r="N225" t="s">
        <v>13</v>
      </c>
      <c r="O225">
        <v>57</v>
      </c>
      <c r="AA225" t="s">
        <v>35</v>
      </c>
      <c r="AB225" t="str">
        <f>IF(H219="?",$Q$9,H219)</f>
        <v>tier - 2</v>
      </c>
      <c r="AC225" t="str">
        <f>IF(I219="?",$V$9,I219)</f>
        <v>tier - 1</v>
      </c>
      <c r="AD225" t="str">
        <f>IF(J219="?","Unknown",J219)</f>
        <v>R1024</v>
      </c>
      <c r="AE225">
        <v>1974</v>
      </c>
      <c r="AF225">
        <v>27</v>
      </c>
      <c r="AG225" t="str">
        <f t="shared" si="6"/>
        <v>27-Aug-1974</v>
      </c>
      <c r="AH225">
        <v>27268</v>
      </c>
      <c r="AI225">
        <f t="shared" si="7"/>
        <v>48</v>
      </c>
    </row>
    <row r="226" spans="1:35" x14ac:dyDescent="0.25">
      <c r="A226" t="s">
        <v>2253</v>
      </c>
      <c r="B226">
        <v>7</v>
      </c>
      <c r="C226" t="s">
        <v>20</v>
      </c>
      <c r="D226">
        <v>1995</v>
      </c>
      <c r="E226" s="11">
        <v>34949</v>
      </c>
      <c r="F226">
        <v>0</v>
      </c>
      <c r="G226">
        <v>39611.760000000002</v>
      </c>
      <c r="H226" t="s">
        <v>16</v>
      </c>
      <c r="I226" t="s">
        <v>12</v>
      </c>
      <c r="J226" t="s">
        <v>13</v>
      </c>
      <c r="K226" s="13" t="s">
        <v>8610</v>
      </c>
      <c r="L226" t="s">
        <v>16</v>
      </c>
      <c r="M226" t="s">
        <v>12</v>
      </c>
      <c r="N226" t="s">
        <v>13</v>
      </c>
      <c r="O226">
        <v>27</v>
      </c>
      <c r="AA226" t="s">
        <v>37</v>
      </c>
      <c r="AB226" t="str">
        <f>IF(H220="?",$Q$9,H220)</f>
        <v>tier - 2</v>
      </c>
      <c r="AC226" t="str">
        <f>IF(I220="?",$V$9,I220)</f>
        <v>tier - 1</v>
      </c>
      <c r="AD226" t="str">
        <f>IF(J220="?","Unknown",J220)</f>
        <v>R1024</v>
      </c>
      <c r="AE226">
        <v>1976</v>
      </c>
      <c r="AF226">
        <v>3</v>
      </c>
      <c r="AG226" t="str">
        <f t="shared" si="6"/>
        <v>3-Oct-1976</v>
      </c>
      <c r="AH226">
        <v>28036</v>
      </c>
      <c r="AI226">
        <f t="shared" si="7"/>
        <v>46</v>
      </c>
    </row>
    <row r="227" spans="1:35" x14ac:dyDescent="0.25">
      <c r="A227" t="s">
        <v>1171</v>
      </c>
      <c r="B227">
        <v>2</v>
      </c>
      <c r="C227" t="s">
        <v>30</v>
      </c>
      <c r="D227">
        <v>1975</v>
      </c>
      <c r="E227" s="11">
        <v>27730</v>
      </c>
      <c r="F227">
        <v>1</v>
      </c>
      <c r="G227">
        <v>9380.75</v>
      </c>
      <c r="H227" t="s">
        <v>11</v>
      </c>
      <c r="I227" t="s">
        <v>11</v>
      </c>
      <c r="J227" t="s">
        <v>247</v>
      </c>
      <c r="K227" s="13" t="s">
        <v>8504</v>
      </c>
      <c r="L227" t="s">
        <v>11</v>
      </c>
      <c r="M227" t="s">
        <v>11</v>
      </c>
      <c r="N227" t="s">
        <v>247</v>
      </c>
      <c r="O227">
        <v>47</v>
      </c>
      <c r="AA227" t="s">
        <v>15</v>
      </c>
      <c r="AB227" t="str">
        <f>IF(H221="?",$Q$9,H221)</f>
        <v>tier - 2</v>
      </c>
      <c r="AC227" t="str">
        <f>IF(I221="?",$V$9,I221)</f>
        <v>tier - 2</v>
      </c>
      <c r="AD227" t="str">
        <f>IF(J221="?","Unknown",J221)</f>
        <v>R1011</v>
      </c>
      <c r="AE227">
        <v>1976</v>
      </c>
      <c r="AF227">
        <v>30</v>
      </c>
      <c r="AG227" t="str">
        <f t="shared" si="6"/>
        <v>30-Nov-1976</v>
      </c>
      <c r="AH227">
        <v>28094</v>
      </c>
      <c r="AI227">
        <f t="shared" si="7"/>
        <v>46</v>
      </c>
    </row>
    <row r="228" spans="1:35" x14ac:dyDescent="0.25">
      <c r="A228" t="s">
        <v>1170</v>
      </c>
      <c r="B228">
        <v>26</v>
      </c>
      <c r="C228" t="s">
        <v>30</v>
      </c>
      <c r="D228">
        <v>1971</v>
      </c>
      <c r="E228" s="11">
        <v>26293</v>
      </c>
      <c r="F228">
        <v>1</v>
      </c>
      <c r="G228">
        <v>9377.9</v>
      </c>
      <c r="H228" t="s">
        <v>11</v>
      </c>
      <c r="I228" t="s">
        <v>16</v>
      </c>
      <c r="J228" t="s">
        <v>13</v>
      </c>
      <c r="K228" s="13" t="s">
        <v>8611</v>
      </c>
      <c r="L228" t="s">
        <v>11</v>
      </c>
      <c r="M228" t="s">
        <v>16</v>
      </c>
      <c r="N228" t="s">
        <v>13</v>
      </c>
      <c r="O228">
        <v>51</v>
      </c>
      <c r="AA228" t="s">
        <v>35</v>
      </c>
      <c r="AB228" t="str">
        <f>IF(H222="?",$Q$9,H222)</f>
        <v>tier - 2</v>
      </c>
      <c r="AC228" t="str">
        <f>IF(I222="?",$V$9,I222)</f>
        <v>tier - 3</v>
      </c>
      <c r="AD228" t="str">
        <f>IF(J222="?","Unknown",J222)</f>
        <v>R1024</v>
      </c>
      <c r="AE228">
        <v>1976</v>
      </c>
      <c r="AF228">
        <v>17</v>
      </c>
      <c r="AG228" t="str">
        <f t="shared" si="6"/>
        <v>17-Aug-1976</v>
      </c>
      <c r="AH228">
        <v>27989</v>
      </c>
      <c r="AI228">
        <f t="shared" si="7"/>
        <v>46</v>
      </c>
    </row>
    <row r="229" spans="1:35" x14ac:dyDescent="0.25">
      <c r="A229" t="s">
        <v>1169</v>
      </c>
      <c r="B229">
        <v>24</v>
      </c>
      <c r="C229" t="s">
        <v>18</v>
      </c>
      <c r="D229">
        <v>1969</v>
      </c>
      <c r="E229" s="11">
        <v>25378</v>
      </c>
      <c r="F229">
        <v>0</v>
      </c>
      <c r="G229">
        <v>9377.4500000000007</v>
      </c>
      <c r="H229" t="s">
        <v>11</v>
      </c>
      <c r="I229" t="s">
        <v>12</v>
      </c>
      <c r="J229" t="s">
        <v>13</v>
      </c>
      <c r="K229" s="13" t="s">
        <v>8612</v>
      </c>
      <c r="L229" t="s">
        <v>11</v>
      </c>
      <c r="M229" t="s">
        <v>12</v>
      </c>
      <c r="N229" t="s">
        <v>13</v>
      </c>
      <c r="O229">
        <v>53</v>
      </c>
      <c r="AA229" t="s">
        <v>10</v>
      </c>
      <c r="AB229" t="str">
        <f>IF(H223="?",$Q$9,H223)</f>
        <v>tier - 3</v>
      </c>
      <c r="AC229" t="str">
        <f>IF(I223="?",$V$9,I223)</f>
        <v>tier - 3</v>
      </c>
      <c r="AD229" t="str">
        <f>IF(J223="?","Unknown",J223)</f>
        <v>R1011</v>
      </c>
      <c r="AE229">
        <v>1971</v>
      </c>
      <c r="AF229">
        <v>20</v>
      </c>
      <c r="AG229" t="str">
        <f t="shared" si="6"/>
        <v>20-Jul-1971</v>
      </c>
      <c r="AH229">
        <v>26134</v>
      </c>
      <c r="AI229">
        <f t="shared" si="7"/>
        <v>51</v>
      </c>
    </row>
    <row r="230" spans="1:35" x14ac:dyDescent="0.25">
      <c r="A230" t="s">
        <v>1168</v>
      </c>
      <c r="B230">
        <v>8</v>
      </c>
      <c r="C230" t="s">
        <v>30</v>
      </c>
      <c r="D230">
        <v>1971</v>
      </c>
      <c r="E230" s="11">
        <v>26275</v>
      </c>
      <c r="F230">
        <v>0</v>
      </c>
      <c r="G230">
        <v>9361.33</v>
      </c>
      <c r="H230" t="s">
        <v>12</v>
      </c>
      <c r="I230" t="s">
        <v>16</v>
      </c>
      <c r="J230" t="s">
        <v>168</v>
      </c>
      <c r="K230" s="13" t="s">
        <v>8613</v>
      </c>
      <c r="L230" t="s">
        <v>12</v>
      </c>
      <c r="M230" t="s">
        <v>16</v>
      </c>
      <c r="N230" t="s">
        <v>168</v>
      </c>
      <c r="O230">
        <v>51</v>
      </c>
      <c r="AA230" t="s">
        <v>15</v>
      </c>
      <c r="AB230" t="str">
        <f>IF(H224="?",$Q$9,H224)</f>
        <v>tier - 3</v>
      </c>
      <c r="AC230" t="str">
        <f>IF(I224="?",$V$9,I224)</f>
        <v>tier - 2</v>
      </c>
      <c r="AD230" t="str">
        <f>IF(J224="?","Unknown",J224)</f>
        <v>R1013</v>
      </c>
      <c r="AE230">
        <v>1971</v>
      </c>
      <c r="AF230">
        <v>29</v>
      </c>
      <c r="AG230" t="str">
        <f t="shared" si="6"/>
        <v>29-Nov-1971</v>
      </c>
      <c r="AH230">
        <v>26266</v>
      </c>
      <c r="AI230">
        <f t="shared" si="7"/>
        <v>51</v>
      </c>
    </row>
    <row r="231" spans="1:35" x14ac:dyDescent="0.25">
      <c r="A231" t="s">
        <v>1167</v>
      </c>
      <c r="B231">
        <v>1</v>
      </c>
      <c r="C231" t="s">
        <v>10</v>
      </c>
      <c r="D231">
        <v>1988</v>
      </c>
      <c r="E231" s="11">
        <v>32325</v>
      </c>
      <c r="F231">
        <v>3</v>
      </c>
      <c r="G231">
        <v>9344.2000000000007</v>
      </c>
      <c r="H231" t="s">
        <v>11</v>
      </c>
      <c r="I231" t="s">
        <v>16</v>
      </c>
      <c r="J231" t="s">
        <v>300</v>
      </c>
      <c r="K231" s="13" t="s">
        <v>8614</v>
      </c>
      <c r="L231" t="s">
        <v>11</v>
      </c>
      <c r="M231" t="s">
        <v>16</v>
      </c>
      <c r="N231" t="s">
        <v>300</v>
      </c>
      <c r="O231">
        <v>34</v>
      </c>
      <c r="AA231" t="s">
        <v>18</v>
      </c>
      <c r="AB231" t="str">
        <f>IF(H225="?",$Q$9,H225)</f>
        <v>tier - 1</v>
      </c>
      <c r="AC231" t="str">
        <f>IF(I225="?",$V$9,I225)</f>
        <v>tier - 2</v>
      </c>
      <c r="AD231" t="str">
        <f>IF(J225="?","Unknown",J225)</f>
        <v>R1013</v>
      </c>
      <c r="AE231">
        <v>1965</v>
      </c>
      <c r="AF231">
        <v>27</v>
      </c>
      <c r="AG231" t="str">
        <f t="shared" si="6"/>
        <v>27-Jun-1965</v>
      </c>
      <c r="AH231">
        <v>23920</v>
      </c>
      <c r="AI231">
        <f t="shared" si="7"/>
        <v>57</v>
      </c>
    </row>
    <row r="232" spans="1:35" x14ac:dyDescent="0.25">
      <c r="A232" t="s">
        <v>1166</v>
      </c>
      <c r="B232">
        <v>12</v>
      </c>
      <c r="C232" t="s">
        <v>15</v>
      </c>
      <c r="D232">
        <v>1996</v>
      </c>
      <c r="E232" s="11">
        <v>35381</v>
      </c>
      <c r="F232">
        <v>0</v>
      </c>
      <c r="G232">
        <v>9338.61</v>
      </c>
      <c r="H232" t="s">
        <v>11</v>
      </c>
      <c r="I232" t="s">
        <v>16</v>
      </c>
      <c r="J232" t="s">
        <v>535</v>
      </c>
      <c r="K232" s="13" t="s">
        <v>8615</v>
      </c>
      <c r="L232" t="s">
        <v>11</v>
      </c>
      <c r="M232" t="s">
        <v>16</v>
      </c>
      <c r="N232" t="s">
        <v>535</v>
      </c>
      <c r="O232">
        <v>26</v>
      </c>
      <c r="AA232" t="s">
        <v>20</v>
      </c>
      <c r="AB232" t="str">
        <f>IF(H226="?",$Q$9,H226)</f>
        <v>tier - 1</v>
      </c>
      <c r="AC232" t="str">
        <f>IF(I226="?",$V$9,I226)</f>
        <v>tier - 3</v>
      </c>
      <c r="AD232" t="str">
        <f>IF(J226="?","Unknown",J226)</f>
        <v>R1013</v>
      </c>
      <c r="AE232">
        <v>1995</v>
      </c>
      <c r="AF232">
        <v>7</v>
      </c>
      <c r="AG232" t="str">
        <f t="shared" si="6"/>
        <v>7-Sep-1995</v>
      </c>
      <c r="AH232">
        <v>34949</v>
      </c>
      <c r="AI232">
        <f t="shared" si="7"/>
        <v>27</v>
      </c>
    </row>
    <row r="233" spans="1:35" x14ac:dyDescent="0.25">
      <c r="A233" t="s">
        <v>1165</v>
      </c>
      <c r="B233">
        <v>9</v>
      </c>
      <c r="C233" t="s">
        <v>18</v>
      </c>
      <c r="D233">
        <v>1988</v>
      </c>
      <c r="E233" s="11">
        <v>32303</v>
      </c>
      <c r="F233">
        <v>3</v>
      </c>
      <c r="G233">
        <v>9320.26</v>
      </c>
      <c r="H233" t="s">
        <v>11</v>
      </c>
      <c r="I233" t="s">
        <v>16</v>
      </c>
      <c r="J233" t="s">
        <v>23</v>
      </c>
      <c r="K233" s="13" t="s">
        <v>8616</v>
      </c>
      <c r="L233" t="s">
        <v>11</v>
      </c>
      <c r="M233" t="s">
        <v>16</v>
      </c>
      <c r="N233" t="s">
        <v>23</v>
      </c>
      <c r="O233">
        <v>34</v>
      </c>
      <c r="AA233" t="s">
        <v>30</v>
      </c>
      <c r="AB233" t="str">
        <f>IF(H227="?",$Q$9,H227)</f>
        <v>tier - 2</v>
      </c>
      <c r="AC233" t="str">
        <f>IF(I227="?",$V$9,I227)</f>
        <v>tier - 2</v>
      </c>
      <c r="AD233" t="str">
        <f>IF(J227="?","Unknown",J227)</f>
        <v>R1024</v>
      </c>
      <c r="AE233">
        <v>1975</v>
      </c>
      <c r="AF233">
        <v>2</v>
      </c>
      <c r="AG233" t="str">
        <f t="shared" si="6"/>
        <v>2-Dec-1975</v>
      </c>
      <c r="AH233">
        <v>27730</v>
      </c>
      <c r="AI233">
        <f t="shared" si="7"/>
        <v>47</v>
      </c>
    </row>
    <row r="234" spans="1:35" x14ac:dyDescent="0.25">
      <c r="A234" t="s">
        <v>1164</v>
      </c>
      <c r="B234">
        <v>12</v>
      </c>
      <c r="C234" t="s">
        <v>37</v>
      </c>
      <c r="D234">
        <v>1977</v>
      </c>
      <c r="E234" s="11">
        <v>28410</v>
      </c>
      <c r="F234">
        <v>2</v>
      </c>
      <c r="G234">
        <v>9315.41</v>
      </c>
      <c r="H234" t="s">
        <v>11</v>
      </c>
      <c r="I234" t="s">
        <v>16</v>
      </c>
      <c r="J234" t="s">
        <v>247</v>
      </c>
      <c r="K234" s="13" t="s">
        <v>8617</v>
      </c>
      <c r="L234" t="s">
        <v>11</v>
      </c>
      <c r="M234" t="s">
        <v>16</v>
      </c>
      <c r="N234" t="s">
        <v>247</v>
      </c>
      <c r="O234">
        <v>45</v>
      </c>
      <c r="AA234" t="s">
        <v>30</v>
      </c>
      <c r="AB234" t="str">
        <f>IF(H228="?",$Q$9,H228)</f>
        <v>tier - 2</v>
      </c>
      <c r="AC234" t="str">
        <f>IF(I228="?",$V$9,I228)</f>
        <v>tier - 1</v>
      </c>
      <c r="AD234" t="str">
        <f>IF(J228="?","Unknown",J228)</f>
        <v>R1013</v>
      </c>
      <c r="AE234">
        <v>1971</v>
      </c>
      <c r="AF234">
        <v>26</v>
      </c>
      <c r="AG234" t="str">
        <f t="shared" si="6"/>
        <v>26-Dec-1971</v>
      </c>
      <c r="AH234">
        <v>26293</v>
      </c>
      <c r="AI234">
        <f t="shared" si="7"/>
        <v>51</v>
      </c>
    </row>
    <row r="235" spans="1:35" x14ac:dyDescent="0.25">
      <c r="A235" t="s">
        <v>1163</v>
      </c>
      <c r="B235">
        <v>8</v>
      </c>
      <c r="C235" t="s">
        <v>15</v>
      </c>
      <c r="D235">
        <v>1963</v>
      </c>
      <c r="E235" s="11">
        <v>23323</v>
      </c>
      <c r="F235">
        <v>0</v>
      </c>
      <c r="G235">
        <v>9310.81</v>
      </c>
      <c r="H235" t="s">
        <v>12</v>
      </c>
      <c r="I235" t="s">
        <v>16</v>
      </c>
      <c r="J235" t="s">
        <v>13</v>
      </c>
      <c r="K235" s="13" t="s">
        <v>8618</v>
      </c>
      <c r="L235" t="s">
        <v>12</v>
      </c>
      <c r="M235" t="s">
        <v>16</v>
      </c>
      <c r="N235" t="s">
        <v>13</v>
      </c>
      <c r="O235">
        <v>59</v>
      </c>
      <c r="AA235" t="s">
        <v>18</v>
      </c>
      <c r="AB235" t="str">
        <f>IF(H229="?",$Q$9,H229)</f>
        <v>tier - 2</v>
      </c>
      <c r="AC235" t="str">
        <f>IF(I229="?",$V$9,I229)</f>
        <v>tier - 3</v>
      </c>
      <c r="AD235" t="str">
        <f>IF(J229="?","Unknown",J229)</f>
        <v>R1013</v>
      </c>
      <c r="AE235">
        <v>1969</v>
      </c>
      <c r="AF235">
        <v>24</v>
      </c>
      <c r="AG235" t="str">
        <f t="shared" si="6"/>
        <v>24-Jun-1969</v>
      </c>
      <c r="AH235">
        <v>25378</v>
      </c>
      <c r="AI235">
        <f t="shared" si="7"/>
        <v>53</v>
      </c>
    </row>
    <row r="236" spans="1:35" x14ac:dyDescent="0.25">
      <c r="A236" t="s">
        <v>1162</v>
      </c>
      <c r="B236">
        <v>16</v>
      </c>
      <c r="C236" t="s">
        <v>20</v>
      </c>
      <c r="D236">
        <v>1973</v>
      </c>
      <c r="E236" s="11">
        <v>26923</v>
      </c>
      <c r="F236">
        <v>2</v>
      </c>
      <c r="G236">
        <v>9304.7000000000007</v>
      </c>
      <c r="H236" t="s">
        <v>12</v>
      </c>
      <c r="I236" t="s">
        <v>12</v>
      </c>
      <c r="J236" t="s">
        <v>13</v>
      </c>
      <c r="K236" s="13" t="s">
        <v>8619</v>
      </c>
      <c r="L236" t="s">
        <v>12</v>
      </c>
      <c r="M236" t="s">
        <v>12</v>
      </c>
      <c r="N236" t="s">
        <v>13</v>
      </c>
      <c r="O236">
        <v>49</v>
      </c>
      <c r="AA236" t="s">
        <v>30</v>
      </c>
      <c r="AB236" t="str">
        <f>IF(H230="?",$Q$9,H230)</f>
        <v>tier - 3</v>
      </c>
      <c r="AC236" t="str">
        <f>IF(I230="?",$V$9,I230)</f>
        <v>tier - 1</v>
      </c>
      <c r="AD236" t="str">
        <f>IF(J230="?","Unknown",J230)</f>
        <v>R1016</v>
      </c>
      <c r="AE236">
        <v>1971</v>
      </c>
      <c r="AF236">
        <v>8</v>
      </c>
      <c r="AG236" t="str">
        <f t="shared" si="6"/>
        <v>8-Dec-1971</v>
      </c>
      <c r="AH236">
        <v>26275</v>
      </c>
      <c r="AI236">
        <f t="shared" si="7"/>
        <v>51</v>
      </c>
    </row>
    <row r="237" spans="1:35" x14ac:dyDescent="0.25">
      <c r="A237" t="s">
        <v>2252</v>
      </c>
      <c r="B237">
        <v>5</v>
      </c>
      <c r="C237" t="s">
        <v>30</v>
      </c>
      <c r="D237">
        <v>1981</v>
      </c>
      <c r="E237" s="11">
        <v>29925</v>
      </c>
      <c r="F237">
        <v>3</v>
      </c>
      <c r="G237">
        <v>39597.410000000003</v>
      </c>
      <c r="H237" t="s">
        <v>16</v>
      </c>
      <c r="I237" t="s">
        <v>11</v>
      </c>
      <c r="J237" t="s">
        <v>356</v>
      </c>
      <c r="K237" s="13" t="s">
        <v>8620</v>
      </c>
      <c r="L237" t="s">
        <v>16</v>
      </c>
      <c r="M237" t="s">
        <v>11</v>
      </c>
      <c r="N237" t="s">
        <v>356</v>
      </c>
      <c r="O237">
        <v>41</v>
      </c>
      <c r="AA237" t="s">
        <v>10</v>
      </c>
      <c r="AB237" t="str">
        <f>IF(H231="?",$Q$9,H231)</f>
        <v>tier - 2</v>
      </c>
      <c r="AC237" t="str">
        <f>IF(I231="?",$V$9,I231)</f>
        <v>tier - 1</v>
      </c>
      <c r="AD237" t="str">
        <f>IF(J231="?","Unknown",J231)</f>
        <v>R1021</v>
      </c>
      <c r="AE237">
        <v>1988</v>
      </c>
      <c r="AF237">
        <v>1</v>
      </c>
      <c r="AG237" t="str">
        <f t="shared" si="6"/>
        <v>1-Jul-1988</v>
      </c>
      <c r="AH237">
        <v>32325</v>
      </c>
      <c r="AI237">
        <f t="shared" si="7"/>
        <v>34</v>
      </c>
    </row>
    <row r="238" spans="1:35" x14ac:dyDescent="0.25">
      <c r="A238" t="s">
        <v>1161</v>
      </c>
      <c r="B238">
        <v>3</v>
      </c>
      <c r="C238" t="s">
        <v>15</v>
      </c>
      <c r="D238">
        <v>1976</v>
      </c>
      <c r="E238" s="11">
        <v>28067</v>
      </c>
      <c r="F238">
        <v>3</v>
      </c>
      <c r="G238">
        <v>9301.89</v>
      </c>
      <c r="H238" t="s">
        <v>11</v>
      </c>
      <c r="I238" t="s">
        <v>16</v>
      </c>
      <c r="J238" t="s">
        <v>23</v>
      </c>
      <c r="K238" s="13" t="s">
        <v>8604</v>
      </c>
      <c r="L238" t="s">
        <v>11</v>
      </c>
      <c r="M238" t="s">
        <v>16</v>
      </c>
      <c r="N238" t="s">
        <v>23</v>
      </c>
      <c r="O238">
        <v>46</v>
      </c>
      <c r="AA238" t="s">
        <v>15</v>
      </c>
      <c r="AB238" t="str">
        <f>IF(H232="?",$Q$9,H232)</f>
        <v>tier - 2</v>
      </c>
      <c r="AC238" t="str">
        <f>IF(I232="?",$V$9,I232)</f>
        <v>tier - 1</v>
      </c>
      <c r="AD238" t="str">
        <f>IF(J232="?","Unknown",J232)</f>
        <v>R1026</v>
      </c>
      <c r="AE238">
        <v>1996</v>
      </c>
      <c r="AF238">
        <v>12</v>
      </c>
      <c r="AG238" t="str">
        <f t="shared" si="6"/>
        <v>12-Nov-1996</v>
      </c>
      <c r="AH238">
        <v>35381</v>
      </c>
      <c r="AI238">
        <f t="shared" si="7"/>
        <v>26</v>
      </c>
    </row>
    <row r="239" spans="1:35" x14ac:dyDescent="0.25">
      <c r="A239" t="s">
        <v>1160</v>
      </c>
      <c r="B239">
        <v>18</v>
      </c>
      <c r="C239" t="s">
        <v>37</v>
      </c>
      <c r="D239">
        <v>1973</v>
      </c>
      <c r="E239" s="11">
        <v>26955</v>
      </c>
      <c r="F239">
        <v>1</v>
      </c>
      <c r="G239">
        <v>9290.14</v>
      </c>
      <c r="H239" t="s">
        <v>12</v>
      </c>
      <c r="I239" t="s">
        <v>12</v>
      </c>
      <c r="J239" t="s">
        <v>168</v>
      </c>
      <c r="K239" s="13" t="s">
        <v>8621</v>
      </c>
      <c r="L239" t="s">
        <v>12</v>
      </c>
      <c r="M239" t="s">
        <v>12</v>
      </c>
      <c r="N239" t="s">
        <v>168</v>
      </c>
      <c r="O239">
        <v>49</v>
      </c>
      <c r="AA239" t="s">
        <v>18</v>
      </c>
      <c r="AB239" t="str">
        <f>IF(H233="?",$Q$9,H233)</f>
        <v>tier - 2</v>
      </c>
      <c r="AC239" t="str">
        <f>IF(I233="?",$V$9,I233)</f>
        <v>tier - 1</v>
      </c>
      <c r="AD239" t="str">
        <f>IF(J233="?","Unknown",J233)</f>
        <v>R1012</v>
      </c>
      <c r="AE239">
        <v>1988</v>
      </c>
      <c r="AF239">
        <v>9</v>
      </c>
      <c r="AG239" t="str">
        <f t="shared" si="6"/>
        <v>9-Jun-1988</v>
      </c>
      <c r="AH239">
        <v>32303</v>
      </c>
      <c r="AI239">
        <f t="shared" si="7"/>
        <v>34</v>
      </c>
    </row>
    <row r="240" spans="1:35" x14ac:dyDescent="0.25">
      <c r="A240" t="s">
        <v>1159</v>
      </c>
      <c r="B240">
        <v>16</v>
      </c>
      <c r="C240" t="s">
        <v>15</v>
      </c>
      <c r="D240">
        <v>1973</v>
      </c>
      <c r="E240" s="11">
        <v>26984</v>
      </c>
      <c r="F240">
        <v>1</v>
      </c>
      <c r="G240">
        <v>9288.0300000000007</v>
      </c>
      <c r="H240" t="s">
        <v>11</v>
      </c>
      <c r="I240" t="s">
        <v>12</v>
      </c>
      <c r="J240" t="s">
        <v>170</v>
      </c>
      <c r="K240" s="13" t="s">
        <v>8619</v>
      </c>
      <c r="L240" t="s">
        <v>11</v>
      </c>
      <c r="M240" t="s">
        <v>12</v>
      </c>
      <c r="N240" t="s">
        <v>170</v>
      </c>
      <c r="O240">
        <v>49</v>
      </c>
      <c r="AA240" t="s">
        <v>37</v>
      </c>
      <c r="AB240" t="str">
        <f>IF(H234="?",$Q$9,H234)</f>
        <v>tier - 2</v>
      </c>
      <c r="AC240" t="str">
        <f>IF(I234="?",$V$9,I234)</f>
        <v>tier - 1</v>
      </c>
      <c r="AD240" t="str">
        <f>IF(J234="?","Unknown",J234)</f>
        <v>R1024</v>
      </c>
      <c r="AE240">
        <v>1977</v>
      </c>
      <c r="AF240">
        <v>12</v>
      </c>
      <c r="AG240" t="str">
        <f t="shared" si="6"/>
        <v>12-Oct-1977</v>
      </c>
      <c r="AH240">
        <v>28410</v>
      </c>
      <c r="AI240">
        <f t="shared" si="7"/>
        <v>45</v>
      </c>
    </row>
    <row r="241" spans="1:35" x14ac:dyDescent="0.25">
      <c r="A241" t="s">
        <v>1158</v>
      </c>
      <c r="B241">
        <v>26</v>
      </c>
      <c r="C241" t="s">
        <v>30</v>
      </c>
      <c r="D241">
        <v>1969</v>
      </c>
      <c r="E241" s="11">
        <v>25563</v>
      </c>
      <c r="F241">
        <v>0</v>
      </c>
      <c r="G241">
        <v>9285.8700000000008</v>
      </c>
      <c r="H241" t="s">
        <v>11</v>
      </c>
      <c r="I241" t="s">
        <v>12</v>
      </c>
      <c r="J241" t="s">
        <v>13</v>
      </c>
      <c r="K241" s="13" t="s">
        <v>8622</v>
      </c>
      <c r="L241" t="s">
        <v>11</v>
      </c>
      <c r="M241" t="s">
        <v>12</v>
      </c>
      <c r="N241" t="s">
        <v>13</v>
      </c>
      <c r="O241">
        <v>53</v>
      </c>
      <c r="AA241" t="s">
        <v>15</v>
      </c>
      <c r="AB241" t="str">
        <f>IF(H235="?",$Q$9,H235)</f>
        <v>tier - 3</v>
      </c>
      <c r="AC241" t="str">
        <f>IF(I235="?",$V$9,I235)</f>
        <v>tier - 1</v>
      </c>
      <c r="AD241" t="str">
        <f>IF(J235="?","Unknown",J235)</f>
        <v>R1013</v>
      </c>
      <c r="AE241">
        <v>1963</v>
      </c>
      <c r="AF241">
        <v>8</v>
      </c>
      <c r="AG241" t="str">
        <f t="shared" si="6"/>
        <v>8-Nov-1963</v>
      </c>
      <c r="AH241">
        <v>23323</v>
      </c>
      <c r="AI241">
        <f t="shared" si="7"/>
        <v>59</v>
      </c>
    </row>
    <row r="242" spans="1:35" x14ac:dyDescent="0.25">
      <c r="A242" t="s">
        <v>1157</v>
      </c>
      <c r="B242">
        <v>2</v>
      </c>
      <c r="C242" t="s">
        <v>30</v>
      </c>
      <c r="D242">
        <v>1971</v>
      </c>
      <c r="E242" s="11">
        <v>26269</v>
      </c>
      <c r="F242">
        <v>0</v>
      </c>
      <c r="G242">
        <v>9283.56</v>
      </c>
      <c r="H242" t="s">
        <v>11</v>
      </c>
      <c r="I242" t="s">
        <v>12</v>
      </c>
      <c r="J242" t="s">
        <v>13</v>
      </c>
      <c r="K242" s="13" t="s">
        <v>8623</v>
      </c>
      <c r="L242" t="s">
        <v>11</v>
      </c>
      <c r="M242" t="s">
        <v>12</v>
      </c>
      <c r="N242" t="s">
        <v>13</v>
      </c>
      <c r="O242">
        <v>51</v>
      </c>
      <c r="AA242" t="s">
        <v>20</v>
      </c>
      <c r="AB242" t="str">
        <f>IF(H236="?",$Q$9,H236)</f>
        <v>tier - 3</v>
      </c>
      <c r="AC242" t="str">
        <f>IF(I236="?",$V$9,I236)</f>
        <v>tier - 3</v>
      </c>
      <c r="AD242" t="str">
        <f>IF(J236="?","Unknown",J236)</f>
        <v>R1013</v>
      </c>
      <c r="AE242">
        <v>1973</v>
      </c>
      <c r="AF242">
        <v>16</v>
      </c>
      <c r="AG242" t="str">
        <f t="shared" si="6"/>
        <v>16-Sep-1973</v>
      </c>
      <c r="AH242">
        <v>26923</v>
      </c>
      <c r="AI242">
        <f t="shared" si="7"/>
        <v>49</v>
      </c>
    </row>
    <row r="243" spans="1:35" x14ac:dyDescent="0.25">
      <c r="A243" t="s">
        <v>1156</v>
      </c>
      <c r="B243">
        <v>27</v>
      </c>
      <c r="C243" t="s">
        <v>35</v>
      </c>
      <c r="D243">
        <v>1973</v>
      </c>
      <c r="E243" s="11">
        <v>26903</v>
      </c>
      <c r="F243">
        <v>1</v>
      </c>
      <c r="G243">
        <v>9282.48</v>
      </c>
      <c r="H243" t="s">
        <v>12</v>
      </c>
      <c r="I243" t="s">
        <v>11</v>
      </c>
      <c r="J243" t="s">
        <v>168</v>
      </c>
      <c r="K243" s="13" t="s">
        <v>8624</v>
      </c>
      <c r="L243" t="s">
        <v>12</v>
      </c>
      <c r="M243" t="s">
        <v>11</v>
      </c>
      <c r="N243" t="s">
        <v>168</v>
      </c>
      <c r="O243">
        <v>49</v>
      </c>
      <c r="AA243" t="s">
        <v>30</v>
      </c>
      <c r="AB243" t="str">
        <f>IF(H237="?",$Q$9,H237)</f>
        <v>tier - 1</v>
      </c>
      <c r="AC243" t="str">
        <f>IF(I237="?",$V$9,I237)</f>
        <v>tier - 2</v>
      </c>
      <c r="AD243" t="str">
        <f>IF(J237="?","Unknown",J237)</f>
        <v>R1017</v>
      </c>
      <c r="AE243">
        <v>1981</v>
      </c>
      <c r="AF243">
        <v>5</v>
      </c>
      <c r="AG243" t="str">
        <f t="shared" si="6"/>
        <v>5-Dec-1981</v>
      </c>
      <c r="AH243">
        <v>29925</v>
      </c>
      <c r="AI243">
        <f t="shared" si="7"/>
        <v>41</v>
      </c>
    </row>
    <row r="244" spans="1:35" x14ac:dyDescent="0.25">
      <c r="A244" t="s">
        <v>1155</v>
      </c>
      <c r="B244">
        <v>6</v>
      </c>
      <c r="C244" t="s">
        <v>18</v>
      </c>
      <c r="D244">
        <v>1971</v>
      </c>
      <c r="E244" s="11">
        <v>26090</v>
      </c>
      <c r="F244">
        <v>0</v>
      </c>
      <c r="G244">
        <v>9264.7999999999993</v>
      </c>
      <c r="H244" t="s">
        <v>11</v>
      </c>
      <c r="I244" t="s">
        <v>16</v>
      </c>
      <c r="J244" t="s">
        <v>42</v>
      </c>
      <c r="K244" s="13" t="s">
        <v>8625</v>
      </c>
      <c r="L244" t="s">
        <v>11</v>
      </c>
      <c r="M244" t="s">
        <v>16</v>
      </c>
      <c r="N244" t="s">
        <v>42</v>
      </c>
      <c r="O244">
        <v>52</v>
      </c>
      <c r="AA244" t="s">
        <v>15</v>
      </c>
      <c r="AB244" t="str">
        <f>IF(H238="?",$Q$9,H238)</f>
        <v>tier - 2</v>
      </c>
      <c r="AC244" t="str">
        <f>IF(I238="?",$V$9,I238)</f>
        <v>tier - 1</v>
      </c>
      <c r="AD244" t="str">
        <f>IF(J238="?","Unknown",J238)</f>
        <v>R1012</v>
      </c>
      <c r="AE244">
        <v>1976</v>
      </c>
      <c r="AF244">
        <v>3</v>
      </c>
      <c r="AG244" t="str">
        <f t="shared" si="6"/>
        <v>3-Nov-1976</v>
      </c>
      <c r="AH244">
        <v>28067</v>
      </c>
      <c r="AI244">
        <f t="shared" si="7"/>
        <v>46</v>
      </c>
    </row>
    <row r="245" spans="1:35" x14ac:dyDescent="0.25">
      <c r="A245" t="s">
        <v>1154</v>
      </c>
      <c r="B245">
        <v>21</v>
      </c>
      <c r="C245" t="s">
        <v>15</v>
      </c>
      <c r="D245">
        <v>1974</v>
      </c>
      <c r="E245" s="11">
        <v>27354</v>
      </c>
      <c r="F245">
        <v>1</v>
      </c>
      <c r="G245">
        <v>9249.5</v>
      </c>
      <c r="H245" t="s">
        <v>11</v>
      </c>
      <c r="I245" t="s">
        <v>16</v>
      </c>
      <c r="J245" t="s">
        <v>23</v>
      </c>
      <c r="K245" s="13" t="s">
        <v>8626</v>
      </c>
      <c r="L245" t="s">
        <v>11</v>
      </c>
      <c r="M245" t="s">
        <v>16</v>
      </c>
      <c r="N245" t="s">
        <v>23</v>
      </c>
      <c r="O245">
        <v>48</v>
      </c>
      <c r="AA245" t="s">
        <v>37</v>
      </c>
      <c r="AB245" t="str">
        <f>IF(H239="?",$Q$9,H239)</f>
        <v>tier - 3</v>
      </c>
      <c r="AC245" t="str">
        <f>IF(I239="?",$V$9,I239)</f>
        <v>tier - 3</v>
      </c>
      <c r="AD245" t="str">
        <f>IF(J239="?","Unknown",J239)</f>
        <v>R1016</v>
      </c>
      <c r="AE245">
        <v>1973</v>
      </c>
      <c r="AF245">
        <v>18</v>
      </c>
      <c r="AG245" t="str">
        <f t="shared" si="6"/>
        <v>18-Oct-1973</v>
      </c>
      <c r="AH245">
        <v>26955</v>
      </c>
      <c r="AI245">
        <f t="shared" si="7"/>
        <v>49</v>
      </c>
    </row>
    <row r="246" spans="1:35" x14ac:dyDescent="0.25">
      <c r="A246" t="s">
        <v>1153</v>
      </c>
      <c r="B246">
        <v>5</v>
      </c>
      <c r="C246" t="s">
        <v>15</v>
      </c>
      <c r="D246">
        <v>1980</v>
      </c>
      <c r="E246" s="11">
        <v>29530</v>
      </c>
      <c r="F246">
        <v>2</v>
      </c>
      <c r="G246">
        <v>9247.94</v>
      </c>
      <c r="H246" t="s">
        <v>11</v>
      </c>
      <c r="I246" t="s">
        <v>16</v>
      </c>
      <c r="J246" t="s">
        <v>300</v>
      </c>
      <c r="K246" s="13" t="s">
        <v>8627</v>
      </c>
      <c r="L246" t="s">
        <v>11</v>
      </c>
      <c r="M246" t="s">
        <v>16</v>
      </c>
      <c r="N246" t="s">
        <v>300</v>
      </c>
      <c r="O246">
        <v>42</v>
      </c>
      <c r="AA246" t="s">
        <v>15</v>
      </c>
      <c r="AB246" t="str">
        <f>IF(H240="?",$Q$9,H240)</f>
        <v>tier - 2</v>
      </c>
      <c r="AC246" t="str">
        <f>IF(I240="?",$V$9,I240)</f>
        <v>tier - 3</v>
      </c>
      <c r="AD246" t="str">
        <f>IF(J240="?","Unknown",J240)</f>
        <v>R1018</v>
      </c>
      <c r="AE246">
        <v>1973</v>
      </c>
      <c r="AF246">
        <v>16</v>
      </c>
      <c r="AG246" t="str">
        <f t="shared" si="6"/>
        <v>16-Nov-1973</v>
      </c>
      <c r="AH246">
        <v>26984</v>
      </c>
      <c r="AI246">
        <f t="shared" si="7"/>
        <v>49</v>
      </c>
    </row>
    <row r="247" spans="1:35" x14ac:dyDescent="0.25">
      <c r="A247" t="s">
        <v>1152</v>
      </c>
      <c r="B247">
        <v>6</v>
      </c>
      <c r="C247" t="s">
        <v>10</v>
      </c>
      <c r="D247">
        <v>1975</v>
      </c>
      <c r="E247" s="11">
        <v>27581</v>
      </c>
      <c r="F247">
        <v>2</v>
      </c>
      <c r="G247">
        <v>9225.26</v>
      </c>
      <c r="H247" t="s">
        <v>12</v>
      </c>
      <c r="I247" t="s">
        <v>12</v>
      </c>
      <c r="J247" t="s">
        <v>164</v>
      </c>
      <c r="K247" s="13" t="s">
        <v>8628</v>
      </c>
      <c r="L247" t="s">
        <v>12</v>
      </c>
      <c r="M247" t="s">
        <v>12</v>
      </c>
      <c r="N247" t="s">
        <v>164</v>
      </c>
      <c r="O247">
        <v>47</v>
      </c>
      <c r="AA247" t="s">
        <v>30</v>
      </c>
      <c r="AB247" t="str">
        <f>IF(H241="?",$Q$9,H241)</f>
        <v>tier - 2</v>
      </c>
      <c r="AC247" t="str">
        <f>IF(I241="?",$V$9,I241)</f>
        <v>tier - 3</v>
      </c>
      <c r="AD247" t="str">
        <f>IF(J241="?","Unknown",J241)</f>
        <v>R1013</v>
      </c>
      <c r="AE247">
        <v>1969</v>
      </c>
      <c r="AF247">
        <v>26</v>
      </c>
      <c r="AG247" t="str">
        <f t="shared" si="6"/>
        <v>26-Dec-1969</v>
      </c>
      <c r="AH247">
        <v>25563</v>
      </c>
      <c r="AI247">
        <f t="shared" si="7"/>
        <v>53</v>
      </c>
    </row>
    <row r="248" spans="1:35" x14ac:dyDescent="0.25">
      <c r="A248" t="s">
        <v>2251</v>
      </c>
      <c r="B248">
        <v>12</v>
      </c>
      <c r="C248" t="s">
        <v>15</v>
      </c>
      <c r="D248">
        <v>1978</v>
      </c>
      <c r="E248" s="11">
        <v>28806</v>
      </c>
      <c r="F248">
        <v>1</v>
      </c>
      <c r="G248">
        <v>39556.49</v>
      </c>
      <c r="H248" t="s">
        <v>16</v>
      </c>
      <c r="I248" t="s">
        <v>11</v>
      </c>
      <c r="J248" t="s">
        <v>164</v>
      </c>
      <c r="K248" s="13" t="s">
        <v>8629</v>
      </c>
      <c r="L248" t="s">
        <v>16</v>
      </c>
      <c r="M248" t="s">
        <v>11</v>
      </c>
      <c r="N248" t="s">
        <v>164</v>
      </c>
      <c r="O248">
        <v>44</v>
      </c>
      <c r="AA248" t="s">
        <v>30</v>
      </c>
      <c r="AB248" t="str">
        <f>IF(H242="?",$Q$9,H242)</f>
        <v>tier - 2</v>
      </c>
      <c r="AC248" t="str">
        <f>IF(I242="?",$V$9,I242)</f>
        <v>tier - 3</v>
      </c>
      <c r="AD248" t="str">
        <f>IF(J242="?","Unknown",J242)</f>
        <v>R1013</v>
      </c>
      <c r="AE248">
        <v>1971</v>
      </c>
      <c r="AF248">
        <v>2</v>
      </c>
      <c r="AG248" t="str">
        <f t="shared" si="6"/>
        <v>2-Dec-1971</v>
      </c>
      <c r="AH248">
        <v>26269</v>
      </c>
      <c r="AI248">
        <f t="shared" si="7"/>
        <v>51</v>
      </c>
    </row>
    <row r="249" spans="1:35" x14ac:dyDescent="0.25">
      <c r="A249" t="s">
        <v>1151</v>
      </c>
      <c r="B249">
        <v>5</v>
      </c>
      <c r="C249" t="s">
        <v>10</v>
      </c>
      <c r="D249">
        <v>1981</v>
      </c>
      <c r="E249" s="11">
        <v>29772</v>
      </c>
      <c r="F249">
        <v>5</v>
      </c>
      <c r="G249">
        <v>9222.4</v>
      </c>
      <c r="H249" t="s">
        <v>11</v>
      </c>
      <c r="I249" t="s">
        <v>12</v>
      </c>
      <c r="J249" t="s">
        <v>166</v>
      </c>
      <c r="K249" s="13" t="s">
        <v>8630</v>
      </c>
      <c r="L249" t="s">
        <v>11</v>
      </c>
      <c r="M249" t="s">
        <v>12</v>
      </c>
      <c r="N249" t="s">
        <v>166</v>
      </c>
      <c r="O249">
        <v>41</v>
      </c>
      <c r="AA249" t="s">
        <v>35</v>
      </c>
      <c r="AB249" t="str">
        <f>IF(H243="?",$Q$9,H243)</f>
        <v>tier - 3</v>
      </c>
      <c r="AC249" t="str">
        <f>IF(I243="?",$V$9,I243)</f>
        <v>tier - 2</v>
      </c>
      <c r="AD249" t="str">
        <f>IF(J243="?","Unknown",J243)</f>
        <v>R1016</v>
      </c>
      <c r="AE249">
        <v>1973</v>
      </c>
      <c r="AF249">
        <v>27</v>
      </c>
      <c r="AG249" t="str">
        <f t="shared" si="6"/>
        <v>27-Aug-1973</v>
      </c>
      <c r="AH249">
        <v>26903</v>
      </c>
      <c r="AI249">
        <f t="shared" si="7"/>
        <v>49</v>
      </c>
    </row>
    <row r="250" spans="1:35" x14ac:dyDescent="0.25">
      <c r="A250" t="s">
        <v>1150</v>
      </c>
      <c r="B250">
        <v>25</v>
      </c>
      <c r="C250" t="s">
        <v>35</v>
      </c>
      <c r="D250">
        <v>1986</v>
      </c>
      <c r="E250" s="11">
        <v>31649</v>
      </c>
      <c r="F250">
        <v>3</v>
      </c>
      <c r="G250">
        <v>9210.06</v>
      </c>
      <c r="H250" t="s">
        <v>11</v>
      </c>
      <c r="I250" t="s">
        <v>12</v>
      </c>
      <c r="J250" t="s">
        <v>300</v>
      </c>
      <c r="K250" s="13" t="s">
        <v>8631</v>
      </c>
      <c r="L250" t="s">
        <v>11</v>
      </c>
      <c r="M250" t="s">
        <v>12</v>
      </c>
      <c r="N250" t="s">
        <v>300</v>
      </c>
      <c r="O250">
        <v>36</v>
      </c>
      <c r="AA250" t="s">
        <v>18</v>
      </c>
      <c r="AB250" t="str">
        <f>IF(H244="?",$Q$9,H244)</f>
        <v>tier - 2</v>
      </c>
      <c r="AC250" t="str">
        <f>IF(I244="?",$V$9,I244)</f>
        <v>tier - 1</v>
      </c>
      <c r="AD250" t="str">
        <f>IF(J244="?","Unknown",J244)</f>
        <v>R1011</v>
      </c>
      <c r="AE250">
        <v>1971</v>
      </c>
      <c r="AF250">
        <v>6</v>
      </c>
      <c r="AG250" t="str">
        <f t="shared" si="6"/>
        <v>6-Jun-1971</v>
      </c>
      <c r="AH250">
        <v>26090</v>
      </c>
      <c r="AI250">
        <f t="shared" si="7"/>
        <v>52</v>
      </c>
    </row>
    <row r="251" spans="1:35" x14ac:dyDescent="0.25">
      <c r="A251" t="s">
        <v>1149</v>
      </c>
      <c r="B251">
        <v>10</v>
      </c>
      <c r="C251" t="s">
        <v>10</v>
      </c>
      <c r="D251">
        <v>1976</v>
      </c>
      <c r="E251" s="11">
        <v>27951</v>
      </c>
      <c r="F251">
        <v>2</v>
      </c>
      <c r="G251">
        <v>9193.84</v>
      </c>
      <c r="H251" t="s">
        <v>11</v>
      </c>
      <c r="I251" t="s">
        <v>16</v>
      </c>
      <c r="J251" t="s">
        <v>23</v>
      </c>
      <c r="K251" s="13" t="s">
        <v>8632</v>
      </c>
      <c r="L251" t="s">
        <v>11</v>
      </c>
      <c r="M251" t="s">
        <v>16</v>
      </c>
      <c r="N251" t="s">
        <v>23</v>
      </c>
      <c r="O251">
        <v>46</v>
      </c>
      <c r="AA251" t="s">
        <v>15</v>
      </c>
      <c r="AB251" t="str">
        <f>IF(H245="?",$Q$9,H245)</f>
        <v>tier - 2</v>
      </c>
      <c r="AC251" t="str">
        <f>IF(I245="?",$V$9,I245)</f>
        <v>tier - 1</v>
      </c>
      <c r="AD251" t="str">
        <f>IF(J245="?","Unknown",J245)</f>
        <v>R1012</v>
      </c>
      <c r="AE251">
        <v>1974</v>
      </c>
      <c r="AF251">
        <v>21</v>
      </c>
      <c r="AG251" t="str">
        <f t="shared" si="6"/>
        <v>21-Nov-1974</v>
      </c>
      <c r="AH251">
        <v>27354</v>
      </c>
      <c r="AI251">
        <f t="shared" si="7"/>
        <v>48</v>
      </c>
    </row>
    <row r="252" spans="1:35" x14ac:dyDescent="0.25">
      <c r="A252" t="s">
        <v>1148</v>
      </c>
      <c r="B252">
        <v>25</v>
      </c>
      <c r="C252" t="s">
        <v>18</v>
      </c>
      <c r="D252">
        <v>1973</v>
      </c>
      <c r="E252" s="11">
        <v>26840</v>
      </c>
      <c r="F252">
        <v>1</v>
      </c>
      <c r="G252">
        <v>9182.17</v>
      </c>
      <c r="H252" t="s">
        <v>11</v>
      </c>
      <c r="I252" t="s">
        <v>12</v>
      </c>
      <c r="J252" t="s">
        <v>42</v>
      </c>
      <c r="K252" s="13" t="s">
        <v>8633</v>
      </c>
      <c r="L252" t="s">
        <v>11</v>
      </c>
      <c r="M252" t="s">
        <v>12</v>
      </c>
      <c r="N252" t="s">
        <v>42</v>
      </c>
      <c r="O252">
        <v>49</v>
      </c>
      <c r="AA252" t="s">
        <v>15</v>
      </c>
      <c r="AB252" t="str">
        <f>IF(H246="?",$Q$9,H246)</f>
        <v>tier - 2</v>
      </c>
      <c r="AC252" t="str">
        <f>IF(I246="?",$V$9,I246)</f>
        <v>tier - 1</v>
      </c>
      <c r="AD252" t="str">
        <f>IF(J246="?","Unknown",J246)</f>
        <v>R1021</v>
      </c>
      <c r="AE252">
        <v>1980</v>
      </c>
      <c r="AF252">
        <v>5</v>
      </c>
      <c r="AG252" t="str">
        <f t="shared" si="6"/>
        <v>5-Nov-1980</v>
      </c>
      <c r="AH252">
        <v>29530</v>
      </c>
      <c r="AI252">
        <f t="shared" si="7"/>
        <v>42</v>
      </c>
    </row>
    <row r="253" spans="1:35" x14ac:dyDescent="0.25">
      <c r="A253" t="s">
        <v>1147</v>
      </c>
      <c r="B253">
        <v>29</v>
      </c>
      <c r="C253" t="s">
        <v>15</v>
      </c>
      <c r="D253">
        <v>1971</v>
      </c>
      <c r="E253" s="11">
        <v>26266</v>
      </c>
      <c r="F253">
        <v>0</v>
      </c>
      <c r="G253">
        <v>9174.14</v>
      </c>
      <c r="H253" t="s">
        <v>12</v>
      </c>
      <c r="I253" t="s">
        <v>16</v>
      </c>
      <c r="J253" t="s">
        <v>23</v>
      </c>
      <c r="K253" s="13" t="s">
        <v>8608</v>
      </c>
      <c r="L253" t="s">
        <v>12</v>
      </c>
      <c r="M253" t="s">
        <v>16</v>
      </c>
      <c r="N253" t="s">
        <v>23</v>
      </c>
      <c r="O253">
        <v>51</v>
      </c>
      <c r="AA253" t="s">
        <v>10</v>
      </c>
      <c r="AB253" t="str">
        <f>IF(H247="?",$Q$9,H247)</f>
        <v>tier - 3</v>
      </c>
      <c r="AC253" t="str">
        <f>IF(I247="?",$V$9,I247)</f>
        <v>tier - 3</v>
      </c>
      <c r="AD253" t="str">
        <f>IF(J247="?","Unknown",J247)</f>
        <v>R1015</v>
      </c>
      <c r="AE253">
        <v>1975</v>
      </c>
      <c r="AF253">
        <v>6</v>
      </c>
      <c r="AG253" t="str">
        <f t="shared" si="6"/>
        <v>6-Jul-1975</v>
      </c>
      <c r="AH253">
        <v>27581</v>
      </c>
      <c r="AI253">
        <f t="shared" si="7"/>
        <v>47</v>
      </c>
    </row>
    <row r="254" spans="1:35" x14ac:dyDescent="0.25">
      <c r="A254" t="s">
        <v>1146</v>
      </c>
      <c r="B254">
        <v>24</v>
      </c>
      <c r="C254" t="s">
        <v>37</v>
      </c>
      <c r="D254">
        <v>1970</v>
      </c>
      <c r="E254" s="11">
        <v>25865</v>
      </c>
      <c r="F254">
        <v>0</v>
      </c>
      <c r="G254">
        <v>9171.75</v>
      </c>
      <c r="H254" t="s">
        <v>11</v>
      </c>
      <c r="I254" t="s">
        <v>11</v>
      </c>
      <c r="J254" t="s">
        <v>23</v>
      </c>
      <c r="K254" s="13" t="s">
        <v>8634</v>
      </c>
      <c r="L254" t="s">
        <v>11</v>
      </c>
      <c r="M254" t="s">
        <v>11</v>
      </c>
      <c r="N254" t="s">
        <v>23</v>
      </c>
      <c r="O254">
        <v>52</v>
      </c>
      <c r="AA254" t="s">
        <v>15</v>
      </c>
      <c r="AB254" t="str">
        <f>IF(H248="?",$Q$9,H248)</f>
        <v>tier - 1</v>
      </c>
      <c r="AC254" t="str">
        <f>IF(I248="?",$V$9,I248)</f>
        <v>tier - 2</v>
      </c>
      <c r="AD254" t="str">
        <f>IF(J248="?","Unknown",J248)</f>
        <v>R1015</v>
      </c>
      <c r="AE254">
        <v>1978</v>
      </c>
      <c r="AF254">
        <v>12</v>
      </c>
      <c r="AG254" t="str">
        <f t="shared" si="6"/>
        <v>12-Nov-1978</v>
      </c>
      <c r="AH254">
        <v>28806</v>
      </c>
      <c r="AI254">
        <f t="shared" si="7"/>
        <v>44</v>
      </c>
    </row>
    <row r="255" spans="1:35" x14ac:dyDescent="0.25">
      <c r="A255" t="s">
        <v>1145</v>
      </c>
      <c r="B255">
        <v>23</v>
      </c>
      <c r="C255" t="s">
        <v>10</v>
      </c>
      <c r="D255">
        <v>1990</v>
      </c>
      <c r="E255" s="11">
        <v>33077</v>
      </c>
      <c r="F255">
        <v>3</v>
      </c>
      <c r="G255">
        <v>9159.51</v>
      </c>
      <c r="H255" t="s">
        <v>11</v>
      </c>
      <c r="I255" t="s">
        <v>11</v>
      </c>
      <c r="J255" t="s">
        <v>300</v>
      </c>
      <c r="K255" s="13" t="s">
        <v>8635</v>
      </c>
      <c r="L255" t="s">
        <v>11</v>
      </c>
      <c r="M255" t="s">
        <v>11</v>
      </c>
      <c r="N255" t="s">
        <v>300</v>
      </c>
      <c r="O255">
        <v>32</v>
      </c>
      <c r="AA255" t="s">
        <v>10</v>
      </c>
      <c r="AB255" t="str">
        <f>IF(H249="?",$Q$9,H249)</f>
        <v>tier - 2</v>
      </c>
      <c r="AC255" t="str">
        <f>IF(I249="?",$V$9,I249)</f>
        <v>tier - 3</v>
      </c>
      <c r="AD255" t="str">
        <f>IF(J249="?","Unknown",J249)</f>
        <v>R1019</v>
      </c>
      <c r="AE255">
        <v>1981</v>
      </c>
      <c r="AF255">
        <v>5</v>
      </c>
      <c r="AG255" t="str">
        <f t="shared" si="6"/>
        <v>5-Jul-1981</v>
      </c>
      <c r="AH255">
        <v>29772</v>
      </c>
      <c r="AI255">
        <f t="shared" si="7"/>
        <v>41</v>
      </c>
    </row>
    <row r="256" spans="1:35" x14ac:dyDescent="0.25">
      <c r="A256" t="s">
        <v>1144</v>
      </c>
      <c r="B256">
        <v>8</v>
      </c>
      <c r="C256" t="s">
        <v>37</v>
      </c>
      <c r="D256">
        <v>1982</v>
      </c>
      <c r="E256" s="11">
        <v>30232</v>
      </c>
      <c r="F256">
        <v>3</v>
      </c>
      <c r="G256">
        <v>9147.5</v>
      </c>
      <c r="H256" t="s">
        <v>11</v>
      </c>
      <c r="I256" t="s">
        <v>16</v>
      </c>
      <c r="J256" t="s">
        <v>23</v>
      </c>
      <c r="K256" s="13" t="s">
        <v>8636</v>
      </c>
      <c r="L256" t="s">
        <v>11</v>
      </c>
      <c r="M256" t="s">
        <v>16</v>
      </c>
      <c r="N256" t="s">
        <v>23</v>
      </c>
      <c r="O256">
        <v>40</v>
      </c>
      <c r="AA256" t="s">
        <v>35</v>
      </c>
      <c r="AB256" t="str">
        <f>IF(H250="?",$Q$9,H250)</f>
        <v>tier - 2</v>
      </c>
      <c r="AC256" t="str">
        <f>IF(I250="?",$V$9,I250)</f>
        <v>tier - 3</v>
      </c>
      <c r="AD256" t="str">
        <f>IF(J250="?","Unknown",J250)</f>
        <v>R1021</v>
      </c>
      <c r="AE256">
        <v>1986</v>
      </c>
      <c r="AF256">
        <v>25</v>
      </c>
      <c r="AG256" t="str">
        <f t="shared" si="6"/>
        <v>25-Aug-1986</v>
      </c>
      <c r="AH256">
        <v>31649</v>
      </c>
      <c r="AI256">
        <f t="shared" si="7"/>
        <v>36</v>
      </c>
    </row>
    <row r="257" spans="1:35" x14ac:dyDescent="0.25">
      <c r="A257" t="s">
        <v>1143</v>
      </c>
      <c r="B257">
        <v>18</v>
      </c>
      <c r="C257" t="s">
        <v>20</v>
      </c>
      <c r="D257">
        <v>1970</v>
      </c>
      <c r="E257" s="11">
        <v>25829</v>
      </c>
      <c r="F257">
        <v>0</v>
      </c>
      <c r="G257">
        <v>9144.57</v>
      </c>
      <c r="H257" t="s">
        <v>12</v>
      </c>
      <c r="I257" t="s">
        <v>11</v>
      </c>
      <c r="J257" t="s">
        <v>42</v>
      </c>
      <c r="K257" s="13" t="s">
        <v>8637</v>
      </c>
      <c r="L257" t="s">
        <v>12</v>
      </c>
      <c r="M257" t="s">
        <v>11</v>
      </c>
      <c r="N257" t="s">
        <v>42</v>
      </c>
      <c r="O257">
        <v>52</v>
      </c>
      <c r="AA257" t="s">
        <v>10</v>
      </c>
      <c r="AB257" t="str">
        <f>IF(H251="?",$Q$9,H251)</f>
        <v>tier - 2</v>
      </c>
      <c r="AC257" t="str">
        <f>IF(I251="?",$V$9,I251)</f>
        <v>tier - 1</v>
      </c>
      <c r="AD257" t="str">
        <f>IF(J251="?","Unknown",J251)</f>
        <v>R1012</v>
      </c>
      <c r="AE257">
        <v>1976</v>
      </c>
      <c r="AF257">
        <v>10</v>
      </c>
      <c r="AG257" t="str">
        <f t="shared" si="6"/>
        <v>10-Jul-1976</v>
      </c>
      <c r="AH257">
        <v>27951</v>
      </c>
      <c r="AI257">
        <f t="shared" si="7"/>
        <v>46</v>
      </c>
    </row>
    <row r="258" spans="1:35" x14ac:dyDescent="0.25">
      <c r="A258" t="s">
        <v>1142</v>
      </c>
      <c r="B258">
        <v>12</v>
      </c>
      <c r="C258" t="s">
        <v>35</v>
      </c>
      <c r="D258">
        <v>1970</v>
      </c>
      <c r="E258" s="11">
        <v>25792</v>
      </c>
      <c r="F258">
        <v>0</v>
      </c>
      <c r="G258">
        <v>9140.9500000000007</v>
      </c>
      <c r="H258" t="s">
        <v>12</v>
      </c>
      <c r="I258" t="s">
        <v>12</v>
      </c>
      <c r="J258" t="s">
        <v>13</v>
      </c>
      <c r="K258" s="13" t="s">
        <v>8638</v>
      </c>
      <c r="L258" t="s">
        <v>12</v>
      </c>
      <c r="M258" t="s">
        <v>12</v>
      </c>
      <c r="N258" t="s">
        <v>13</v>
      </c>
      <c r="O258">
        <v>52</v>
      </c>
      <c r="AA258" t="s">
        <v>18</v>
      </c>
      <c r="AB258" t="str">
        <f>IF(H252="?",$Q$9,H252)</f>
        <v>tier - 2</v>
      </c>
      <c r="AC258" t="str">
        <f>IF(I252="?",$V$9,I252)</f>
        <v>tier - 3</v>
      </c>
      <c r="AD258" t="str">
        <f>IF(J252="?","Unknown",J252)</f>
        <v>R1011</v>
      </c>
      <c r="AE258">
        <v>1973</v>
      </c>
      <c r="AF258">
        <v>25</v>
      </c>
      <c r="AG258" t="str">
        <f t="shared" si="6"/>
        <v>25-Jun-1973</v>
      </c>
      <c r="AH258">
        <v>26840</v>
      </c>
      <c r="AI258">
        <f t="shared" si="7"/>
        <v>49</v>
      </c>
    </row>
    <row r="259" spans="1:35" x14ac:dyDescent="0.25">
      <c r="A259" t="s">
        <v>2250</v>
      </c>
      <c r="B259">
        <v>24</v>
      </c>
      <c r="C259" t="s">
        <v>15</v>
      </c>
      <c r="D259">
        <v>1966</v>
      </c>
      <c r="E259" s="11">
        <v>24435</v>
      </c>
      <c r="F259">
        <v>0</v>
      </c>
      <c r="G259">
        <v>39396.86</v>
      </c>
      <c r="H259" t="s">
        <v>11</v>
      </c>
      <c r="I259" t="s">
        <v>11</v>
      </c>
      <c r="J259" t="s">
        <v>42</v>
      </c>
      <c r="K259" s="13" t="s">
        <v>8639</v>
      </c>
      <c r="L259" t="s">
        <v>11</v>
      </c>
      <c r="M259" t="s">
        <v>11</v>
      </c>
      <c r="N259" t="s">
        <v>42</v>
      </c>
      <c r="O259">
        <v>56</v>
      </c>
      <c r="AA259" t="s">
        <v>15</v>
      </c>
      <c r="AB259" t="str">
        <f>IF(H253="?",$Q$9,H253)</f>
        <v>tier - 3</v>
      </c>
      <c r="AC259" t="str">
        <f>IF(I253="?",$V$9,I253)</f>
        <v>tier - 1</v>
      </c>
      <c r="AD259" t="str">
        <f>IF(J253="?","Unknown",J253)</f>
        <v>R1012</v>
      </c>
      <c r="AE259">
        <v>1971</v>
      </c>
      <c r="AF259">
        <v>29</v>
      </c>
      <c r="AG259" t="str">
        <f t="shared" ref="AG259:AG322" si="8">CONCATENATE(AF259,"-",AA259,"-",AE259)</f>
        <v>29-Nov-1971</v>
      </c>
      <c r="AH259">
        <v>26266</v>
      </c>
      <c r="AI259">
        <f t="shared" ref="AI259:AI322" si="9">INT(YEARFRAC(AH259,DATE(2023,6,8)*1))</f>
        <v>51</v>
      </c>
    </row>
    <row r="260" spans="1:35" x14ac:dyDescent="0.25">
      <c r="A260" t="s">
        <v>1141</v>
      </c>
      <c r="B260">
        <v>2</v>
      </c>
      <c r="C260" t="s">
        <v>35</v>
      </c>
      <c r="D260">
        <v>1977</v>
      </c>
      <c r="E260" s="11">
        <v>28339</v>
      </c>
      <c r="F260">
        <v>3</v>
      </c>
      <c r="G260">
        <v>9101.7999999999993</v>
      </c>
      <c r="H260" t="s">
        <v>11</v>
      </c>
      <c r="I260" t="s">
        <v>16</v>
      </c>
      <c r="J260" t="s">
        <v>42</v>
      </c>
      <c r="K260" s="13" t="s">
        <v>8640</v>
      </c>
      <c r="L260" t="s">
        <v>11</v>
      </c>
      <c r="M260" t="s">
        <v>16</v>
      </c>
      <c r="N260" t="s">
        <v>42</v>
      </c>
      <c r="O260">
        <v>45</v>
      </c>
      <c r="AA260" t="s">
        <v>37</v>
      </c>
      <c r="AB260" t="str">
        <f>IF(H254="?",$Q$9,H254)</f>
        <v>tier - 2</v>
      </c>
      <c r="AC260" t="str">
        <f>IF(I254="?",$V$9,I254)</f>
        <v>tier - 2</v>
      </c>
      <c r="AD260" t="str">
        <f>IF(J254="?","Unknown",J254)</f>
        <v>R1012</v>
      </c>
      <c r="AE260">
        <v>1970</v>
      </c>
      <c r="AF260">
        <v>24</v>
      </c>
      <c r="AG260" t="str">
        <f t="shared" si="8"/>
        <v>24-Oct-1970</v>
      </c>
      <c r="AH260">
        <v>25865</v>
      </c>
      <c r="AI260">
        <f t="shared" si="9"/>
        <v>52</v>
      </c>
    </row>
    <row r="261" spans="1:35" x14ac:dyDescent="0.25">
      <c r="A261" t="s">
        <v>1140</v>
      </c>
      <c r="B261">
        <v>9</v>
      </c>
      <c r="C261" t="s">
        <v>10</v>
      </c>
      <c r="D261">
        <v>1965</v>
      </c>
      <c r="E261" s="11">
        <v>23932</v>
      </c>
      <c r="F261">
        <v>0</v>
      </c>
      <c r="G261">
        <v>9095.94</v>
      </c>
      <c r="H261" t="s">
        <v>12</v>
      </c>
      <c r="I261" t="s">
        <v>16</v>
      </c>
      <c r="J261" t="s">
        <v>42</v>
      </c>
      <c r="K261" s="13" t="s">
        <v>8641</v>
      </c>
      <c r="L261" t="s">
        <v>12</v>
      </c>
      <c r="M261" t="s">
        <v>16</v>
      </c>
      <c r="N261" t="s">
        <v>42</v>
      </c>
      <c r="O261">
        <v>57</v>
      </c>
      <c r="AA261" t="s">
        <v>10</v>
      </c>
      <c r="AB261" t="str">
        <f>IF(H255="?",$Q$9,H255)</f>
        <v>tier - 2</v>
      </c>
      <c r="AC261" t="str">
        <f>IF(I255="?",$V$9,I255)</f>
        <v>tier - 2</v>
      </c>
      <c r="AD261" t="str">
        <f>IF(J255="?","Unknown",J255)</f>
        <v>R1021</v>
      </c>
      <c r="AE261">
        <v>1990</v>
      </c>
      <c r="AF261">
        <v>23</v>
      </c>
      <c r="AG261" t="str">
        <f t="shared" si="8"/>
        <v>23-Jul-1990</v>
      </c>
      <c r="AH261">
        <v>33077</v>
      </c>
      <c r="AI261">
        <f t="shared" si="9"/>
        <v>32</v>
      </c>
    </row>
    <row r="262" spans="1:35" x14ac:dyDescent="0.25">
      <c r="A262" t="s">
        <v>1139</v>
      </c>
      <c r="B262">
        <v>4</v>
      </c>
      <c r="C262" t="s">
        <v>37</v>
      </c>
      <c r="D262">
        <v>1977</v>
      </c>
      <c r="E262" s="11">
        <v>28402</v>
      </c>
      <c r="F262">
        <v>2</v>
      </c>
      <c r="G262">
        <v>9095.07</v>
      </c>
      <c r="H262" t="s">
        <v>11</v>
      </c>
      <c r="I262" t="s">
        <v>11</v>
      </c>
      <c r="J262" t="s">
        <v>247</v>
      </c>
      <c r="K262" s="13" t="s">
        <v>8642</v>
      </c>
      <c r="L262" t="s">
        <v>11</v>
      </c>
      <c r="M262" t="s">
        <v>11</v>
      </c>
      <c r="N262" t="s">
        <v>247</v>
      </c>
      <c r="O262">
        <v>45</v>
      </c>
      <c r="AA262" t="s">
        <v>37</v>
      </c>
      <c r="AB262" t="str">
        <f>IF(H256="?",$Q$9,H256)</f>
        <v>tier - 2</v>
      </c>
      <c r="AC262" t="str">
        <f>IF(I256="?",$V$9,I256)</f>
        <v>tier - 1</v>
      </c>
      <c r="AD262" t="str">
        <f>IF(J256="?","Unknown",J256)</f>
        <v>R1012</v>
      </c>
      <c r="AE262">
        <v>1982</v>
      </c>
      <c r="AF262">
        <v>8</v>
      </c>
      <c r="AG262" t="str">
        <f t="shared" si="8"/>
        <v>8-Oct-1982</v>
      </c>
      <c r="AH262">
        <v>30232</v>
      </c>
      <c r="AI262">
        <f t="shared" si="9"/>
        <v>40</v>
      </c>
    </row>
    <row r="263" spans="1:35" x14ac:dyDescent="0.25">
      <c r="A263" t="s">
        <v>1138</v>
      </c>
      <c r="B263">
        <v>2</v>
      </c>
      <c r="C263" t="s">
        <v>15</v>
      </c>
      <c r="D263">
        <v>1972</v>
      </c>
      <c r="E263" s="11">
        <v>26605</v>
      </c>
      <c r="F263">
        <v>1</v>
      </c>
      <c r="G263">
        <v>9058.73</v>
      </c>
      <c r="H263" t="s">
        <v>12</v>
      </c>
      <c r="I263" t="s">
        <v>11</v>
      </c>
      <c r="J263" t="s">
        <v>13</v>
      </c>
      <c r="K263" s="13" t="s">
        <v>8643</v>
      </c>
      <c r="L263" t="s">
        <v>12</v>
      </c>
      <c r="M263" t="s">
        <v>11</v>
      </c>
      <c r="N263" t="s">
        <v>13</v>
      </c>
      <c r="O263">
        <v>50</v>
      </c>
      <c r="AA263" t="s">
        <v>20</v>
      </c>
      <c r="AB263" t="str">
        <f>IF(H257="?",$Q$9,H257)</f>
        <v>tier - 3</v>
      </c>
      <c r="AC263" t="str">
        <f>IF(I257="?",$V$9,I257)</f>
        <v>tier - 2</v>
      </c>
      <c r="AD263" t="str">
        <f>IF(J257="?","Unknown",J257)</f>
        <v>R1011</v>
      </c>
      <c r="AE263">
        <v>1970</v>
      </c>
      <c r="AF263">
        <v>18</v>
      </c>
      <c r="AG263" t="str">
        <f t="shared" si="8"/>
        <v>18-Sep-1970</v>
      </c>
      <c r="AH263">
        <v>25829</v>
      </c>
      <c r="AI263">
        <f t="shared" si="9"/>
        <v>52</v>
      </c>
    </row>
    <row r="264" spans="1:35" x14ac:dyDescent="0.25">
      <c r="A264" t="s">
        <v>1137</v>
      </c>
      <c r="B264">
        <v>7</v>
      </c>
      <c r="C264" t="s">
        <v>37</v>
      </c>
      <c r="D264">
        <v>1972</v>
      </c>
      <c r="E264" s="11">
        <v>26579</v>
      </c>
      <c r="F264">
        <v>1</v>
      </c>
      <c r="G264">
        <v>9048.0300000000007</v>
      </c>
      <c r="H264" t="s">
        <v>11</v>
      </c>
      <c r="I264" t="s">
        <v>11</v>
      </c>
      <c r="J264" t="s">
        <v>13</v>
      </c>
      <c r="K264" s="13" t="s">
        <v>8644</v>
      </c>
      <c r="L264" t="s">
        <v>11</v>
      </c>
      <c r="M264" t="s">
        <v>11</v>
      </c>
      <c r="N264" t="s">
        <v>13</v>
      </c>
      <c r="O264">
        <v>50</v>
      </c>
      <c r="AA264" t="s">
        <v>35</v>
      </c>
      <c r="AB264" t="str">
        <f>IF(H258="?",$Q$9,H258)</f>
        <v>tier - 3</v>
      </c>
      <c r="AC264" t="str">
        <f>IF(I258="?",$V$9,I258)</f>
        <v>tier - 3</v>
      </c>
      <c r="AD264" t="str">
        <f>IF(J258="?","Unknown",J258)</f>
        <v>R1013</v>
      </c>
      <c r="AE264">
        <v>1970</v>
      </c>
      <c r="AF264">
        <v>12</v>
      </c>
      <c r="AG264" t="str">
        <f t="shared" si="8"/>
        <v>12-Aug-1970</v>
      </c>
      <c r="AH264">
        <v>25792</v>
      </c>
      <c r="AI264">
        <f t="shared" si="9"/>
        <v>52</v>
      </c>
    </row>
    <row r="265" spans="1:35" x14ac:dyDescent="0.25">
      <c r="A265" t="s">
        <v>1136</v>
      </c>
      <c r="B265">
        <v>1</v>
      </c>
      <c r="C265" t="s">
        <v>10</v>
      </c>
      <c r="D265">
        <v>1993</v>
      </c>
      <c r="E265" s="11">
        <v>34151</v>
      </c>
      <c r="F265">
        <v>0</v>
      </c>
      <c r="G265">
        <v>9010.2000000000007</v>
      </c>
      <c r="H265" t="s">
        <v>11</v>
      </c>
      <c r="I265" t="s">
        <v>12</v>
      </c>
      <c r="J265" t="s">
        <v>535</v>
      </c>
      <c r="K265" s="13" t="s">
        <v>8645</v>
      </c>
      <c r="L265" t="s">
        <v>11</v>
      </c>
      <c r="M265" t="s">
        <v>12</v>
      </c>
      <c r="N265" t="s">
        <v>535</v>
      </c>
      <c r="O265">
        <v>29</v>
      </c>
      <c r="AA265" t="s">
        <v>15</v>
      </c>
      <c r="AB265" t="str">
        <f>IF(H259="?",$Q$9,H259)</f>
        <v>tier - 2</v>
      </c>
      <c r="AC265" t="str">
        <f>IF(I259="?",$V$9,I259)</f>
        <v>tier - 2</v>
      </c>
      <c r="AD265" t="str">
        <f>IF(J259="?","Unknown",J259)</f>
        <v>R1011</v>
      </c>
      <c r="AE265">
        <v>1966</v>
      </c>
      <c r="AF265">
        <v>24</v>
      </c>
      <c r="AG265" t="str">
        <f t="shared" si="8"/>
        <v>24-Nov-1966</v>
      </c>
      <c r="AH265">
        <v>24435</v>
      </c>
      <c r="AI265">
        <f t="shared" si="9"/>
        <v>56</v>
      </c>
    </row>
    <row r="266" spans="1:35" x14ac:dyDescent="0.25">
      <c r="A266" t="s">
        <v>1135</v>
      </c>
      <c r="B266">
        <v>16</v>
      </c>
      <c r="C266" t="s">
        <v>37</v>
      </c>
      <c r="D266">
        <v>1979</v>
      </c>
      <c r="E266" s="11">
        <v>29144</v>
      </c>
      <c r="F266">
        <v>2</v>
      </c>
      <c r="G266">
        <v>8998.43</v>
      </c>
      <c r="H266" t="s">
        <v>11</v>
      </c>
      <c r="I266" t="s">
        <v>16</v>
      </c>
      <c r="J266" t="s">
        <v>200</v>
      </c>
      <c r="K266" s="13" t="s">
        <v>8646</v>
      </c>
      <c r="L266" t="s">
        <v>11</v>
      </c>
      <c r="M266" t="s">
        <v>16</v>
      </c>
      <c r="N266" t="s">
        <v>200</v>
      </c>
      <c r="O266">
        <v>43</v>
      </c>
      <c r="AA266" t="s">
        <v>35</v>
      </c>
      <c r="AB266" t="str">
        <f>IF(H260="?",$Q$9,H260)</f>
        <v>tier - 2</v>
      </c>
      <c r="AC266" t="str">
        <f>IF(I260="?",$V$9,I260)</f>
        <v>tier - 1</v>
      </c>
      <c r="AD266" t="str">
        <f>IF(J260="?","Unknown",J260)</f>
        <v>R1011</v>
      </c>
      <c r="AE266">
        <v>1977</v>
      </c>
      <c r="AF266">
        <v>2</v>
      </c>
      <c r="AG266" t="str">
        <f t="shared" si="8"/>
        <v>2-Aug-1977</v>
      </c>
      <c r="AH266">
        <v>28339</v>
      </c>
      <c r="AI266">
        <f t="shared" si="9"/>
        <v>45</v>
      </c>
    </row>
    <row r="267" spans="1:35" x14ac:dyDescent="0.25">
      <c r="A267" t="s">
        <v>1134</v>
      </c>
      <c r="B267">
        <v>11</v>
      </c>
      <c r="C267" t="s">
        <v>10</v>
      </c>
      <c r="D267">
        <v>1973</v>
      </c>
      <c r="E267" s="11">
        <v>26856</v>
      </c>
      <c r="F267">
        <v>0</v>
      </c>
      <c r="G267">
        <v>8988.16</v>
      </c>
      <c r="H267" t="s">
        <v>11</v>
      </c>
      <c r="I267" t="s">
        <v>16</v>
      </c>
      <c r="J267" t="s">
        <v>23</v>
      </c>
      <c r="K267" s="13" t="s">
        <v>8485</v>
      </c>
      <c r="L267" t="s">
        <v>11</v>
      </c>
      <c r="M267" t="s">
        <v>16</v>
      </c>
      <c r="N267" t="s">
        <v>23</v>
      </c>
      <c r="O267">
        <v>49</v>
      </c>
      <c r="AA267" t="s">
        <v>10</v>
      </c>
      <c r="AB267" t="str">
        <f>IF(H261="?",$Q$9,H261)</f>
        <v>tier - 3</v>
      </c>
      <c r="AC267" t="str">
        <f>IF(I261="?",$V$9,I261)</f>
        <v>tier - 1</v>
      </c>
      <c r="AD267" t="str">
        <f>IF(J261="?","Unknown",J261)</f>
        <v>R1011</v>
      </c>
      <c r="AE267">
        <v>1965</v>
      </c>
      <c r="AF267">
        <v>9</v>
      </c>
      <c r="AG267" t="str">
        <f t="shared" si="8"/>
        <v>9-Jul-1965</v>
      </c>
      <c r="AH267">
        <v>23932</v>
      </c>
      <c r="AI267">
        <f t="shared" si="9"/>
        <v>57</v>
      </c>
    </row>
    <row r="268" spans="1:35" x14ac:dyDescent="0.25">
      <c r="A268" t="s">
        <v>1133</v>
      </c>
      <c r="B268">
        <v>21</v>
      </c>
      <c r="C268" t="s">
        <v>35</v>
      </c>
      <c r="D268">
        <v>1974</v>
      </c>
      <c r="E268" s="11">
        <v>27262</v>
      </c>
      <c r="F268">
        <v>2</v>
      </c>
      <c r="G268">
        <v>8978.19</v>
      </c>
      <c r="H268" t="s">
        <v>11</v>
      </c>
      <c r="I268" t="s">
        <v>11</v>
      </c>
      <c r="J268" t="s">
        <v>13</v>
      </c>
      <c r="K268" s="13" t="s">
        <v>8647</v>
      </c>
      <c r="L268" t="s">
        <v>11</v>
      </c>
      <c r="M268" t="s">
        <v>11</v>
      </c>
      <c r="N268" t="s">
        <v>13</v>
      </c>
      <c r="O268">
        <v>48</v>
      </c>
      <c r="AA268" t="s">
        <v>37</v>
      </c>
      <c r="AB268" t="str">
        <f>IF(H262="?",$Q$9,H262)</f>
        <v>tier - 2</v>
      </c>
      <c r="AC268" t="str">
        <f>IF(I262="?",$V$9,I262)</f>
        <v>tier - 2</v>
      </c>
      <c r="AD268" t="str">
        <f>IF(J262="?","Unknown",J262)</f>
        <v>R1024</v>
      </c>
      <c r="AE268">
        <v>1977</v>
      </c>
      <c r="AF268">
        <v>4</v>
      </c>
      <c r="AG268" t="str">
        <f t="shared" si="8"/>
        <v>4-Oct-1977</v>
      </c>
      <c r="AH268">
        <v>28402</v>
      </c>
      <c r="AI268">
        <f t="shared" si="9"/>
        <v>45</v>
      </c>
    </row>
    <row r="269" spans="1:35" x14ac:dyDescent="0.25">
      <c r="A269" t="s">
        <v>1132</v>
      </c>
      <c r="B269">
        <v>8</v>
      </c>
      <c r="C269" t="s">
        <v>35</v>
      </c>
      <c r="D269">
        <v>1974</v>
      </c>
      <c r="E269" s="11">
        <v>27249</v>
      </c>
      <c r="F269">
        <v>2</v>
      </c>
      <c r="G269">
        <v>8968.33</v>
      </c>
      <c r="H269" t="s">
        <v>12</v>
      </c>
      <c r="I269" t="s">
        <v>11</v>
      </c>
      <c r="J269" t="s">
        <v>42</v>
      </c>
      <c r="K269" s="13" t="s">
        <v>8648</v>
      </c>
      <c r="L269" t="s">
        <v>12</v>
      </c>
      <c r="M269" t="s">
        <v>11</v>
      </c>
      <c r="N269" t="s">
        <v>42</v>
      </c>
      <c r="O269">
        <v>48</v>
      </c>
      <c r="AA269" t="s">
        <v>15</v>
      </c>
      <c r="AB269" t="str">
        <f>IF(H263="?",$Q$9,H263)</f>
        <v>tier - 3</v>
      </c>
      <c r="AC269" t="str">
        <f>IF(I263="?",$V$9,I263)</f>
        <v>tier - 2</v>
      </c>
      <c r="AD269" t="str">
        <f>IF(J263="?","Unknown",J263)</f>
        <v>R1013</v>
      </c>
      <c r="AE269">
        <v>1972</v>
      </c>
      <c r="AF269">
        <v>2</v>
      </c>
      <c r="AG269" t="str">
        <f t="shared" si="8"/>
        <v>2-Nov-1972</v>
      </c>
      <c r="AH269">
        <v>26605</v>
      </c>
      <c r="AI269">
        <f t="shared" si="9"/>
        <v>50</v>
      </c>
    </row>
    <row r="270" spans="1:35" x14ac:dyDescent="0.25">
      <c r="A270" t="s">
        <v>2249</v>
      </c>
      <c r="B270">
        <v>5</v>
      </c>
      <c r="C270" t="s">
        <v>18</v>
      </c>
      <c r="D270">
        <v>1978</v>
      </c>
      <c r="E270" s="11">
        <v>28646</v>
      </c>
      <c r="F270">
        <v>2</v>
      </c>
      <c r="G270">
        <v>39352.6</v>
      </c>
      <c r="H270" t="s">
        <v>11</v>
      </c>
      <c r="I270" t="s">
        <v>12</v>
      </c>
      <c r="J270" t="s">
        <v>42</v>
      </c>
      <c r="K270" s="13" t="s">
        <v>8649</v>
      </c>
      <c r="L270" t="s">
        <v>11</v>
      </c>
      <c r="M270" t="s">
        <v>12</v>
      </c>
      <c r="N270" t="s">
        <v>42</v>
      </c>
      <c r="O270">
        <v>45</v>
      </c>
      <c r="AA270" t="s">
        <v>37</v>
      </c>
      <c r="AB270" t="str">
        <f>IF(H264="?",$Q$9,H264)</f>
        <v>tier - 2</v>
      </c>
      <c r="AC270" t="str">
        <f>IF(I264="?",$V$9,I264)</f>
        <v>tier - 2</v>
      </c>
      <c r="AD270" t="str">
        <f>IF(J264="?","Unknown",J264)</f>
        <v>R1013</v>
      </c>
      <c r="AE270">
        <v>1972</v>
      </c>
      <c r="AF270">
        <v>7</v>
      </c>
      <c r="AG270" t="str">
        <f t="shared" si="8"/>
        <v>7-Oct-1972</v>
      </c>
      <c r="AH270">
        <v>26579</v>
      </c>
      <c r="AI270">
        <f t="shared" si="9"/>
        <v>50</v>
      </c>
    </row>
    <row r="271" spans="1:35" x14ac:dyDescent="0.25">
      <c r="A271" t="s">
        <v>1131</v>
      </c>
      <c r="B271">
        <v>15</v>
      </c>
      <c r="C271" t="s">
        <v>30</v>
      </c>
      <c r="D271">
        <v>1983</v>
      </c>
      <c r="E271" s="11">
        <v>30665</v>
      </c>
      <c r="F271">
        <v>5</v>
      </c>
      <c r="G271">
        <v>8965.7999999999993</v>
      </c>
      <c r="H271" t="s">
        <v>11</v>
      </c>
      <c r="I271" t="s">
        <v>12</v>
      </c>
      <c r="J271" t="s">
        <v>23</v>
      </c>
      <c r="K271" s="13" t="s">
        <v>8650</v>
      </c>
      <c r="L271" t="s">
        <v>11</v>
      </c>
      <c r="M271" t="s">
        <v>12</v>
      </c>
      <c r="N271" t="s">
        <v>23</v>
      </c>
      <c r="O271">
        <v>39</v>
      </c>
      <c r="AA271" t="s">
        <v>10</v>
      </c>
      <c r="AB271" t="str">
        <f>IF(H265="?",$Q$9,H265)</f>
        <v>tier - 2</v>
      </c>
      <c r="AC271" t="str">
        <f>IF(I265="?",$V$9,I265)</f>
        <v>tier - 3</v>
      </c>
      <c r="AD271" t="str">
        <f>IF(J265="?","Unknown",J265)</f>
        <v>R1026</v>
      </c>
      <c r="AE271">
        <v>1993</v>
      </c>
      <c r="AF271">
        <v>1</v>
      </c>
      <c r="AG271" t="str">
        <f t="shared" si="8"/>
        <v>1-Jul-1993</v>
      </c>
      <c r="AH271">
        <v>34151</v>
      </c>
      <c r="AI271">
        <f t="shared" si="9"/>
        <v>29</v>
      </c>
    </row>
    <row r="272" spans="1:35" x14ac:dyDescent="0.25">
      <c r="A272" t="s">
        <v>1130</v>
      </c>
      <c r="B272">
        <v>17</v>
      </c>
      <c r="C272" t="s">
        <v>35</v>
      </c>
      <c r="D272">
        <v>1974</v>
      </c>
      <c r="E272" s="11">
        <v>27258</v>
      </c>
      <c r="F272">
        <v>1</v>
      </c>
      <c r="G272">
        <v>8964.06</v>
      </c>
      <c r="H272" t="s">
        <v>12</v>
      </c>
      <c r="I272" t="s">
        <v>11</v>
      </c>
      <c r="J272" t="s">
        <v>168</v>
      </c>
      <c r="K272" s="13" t="s">
        <v>8651</v>
      </c>
      <c r="L272" t="s">
        <v>12</v>
      </c>
      <c r="M272" t="s">
        <v>11</v>
      </c>
      <c r="N272" t="s">
        <v>168</v>
      </c>
      <c r="O272">
        <v>48</v>
      </c>
      <c r="AA272" t="s">
        <v>37</v>
      </c>
      <c r="AB272" t="str">
        <f>IF(H266="?",$Q$9,H266)</f>
        <v>tier - 2</v>
      </c>
      <c r="AC272" t="str">
        <f>IF(I266="?",$V$9,I266)</f>
        <v>tier - 1</v>
      </c>
      <c r="AD272" t="str">
        <f>IF(J266="?","Unknown",J266)</f>
        <v>R1025</v>
      </c>
      <c r="AE272">
        <v>1979</v>
      </c>
      <c r="AF272">
        <v>16</v>
      </c>
      <c r="AG272" t="str">
        <f t="shared" si="8"/>
        <v>16-Oct-1979</v>
      </c>
      <c r="AH272">
        <v>29144</v>
      </c>
      <c r="AI272">
        <f t="shared" si="9"/>
        <v>43</v>
      </c>
    </row>
    <row r="273" spans="1:35" x14ac:dyDescent="0.25">
      <c r="A273" t="s">
        <v>1129</v>
      </c>
      <c r="B273">
        <v>27</v>
      </c>
      <c r="C273" t="s">
        <v>20</v>
      </c>
      <c r="D273">
        <v>1992</v>
      </c>
      <c r="E273" s="11">
        <v>33874</v>
      </c>
      <c r="F273">
        <v>0</v>
      </c>
      <c r="G273">
        <v>8954.99</v>
      </c>
      <c r="H273" t="s">
        <v>11</v>
      </c>
      <c r="I273" t="s">
        <v>12</v>
      </c>
      <c r="J273" t="s">
        <v>535</v>
      </c>
      <c r="K273" s="13" t="s">
        <v>8652</v>
      </c>
      <c r="L273" t="s">
        <v>11</v>
      </c>
      <c r="M273" t="s">
        <v>12</v>
      </c>
      <c r="N273" t="s">
        <v>535</v>
      </c>
      <c r="O273">
        <v>30</v>
      </c>
      <c r="AA273" t="s">
        <v>10</v>
      </c>
      <c r="AB273" t="str">
        <f>IF(H267="?",$Q$9,H267)</f>
        <v>tier - 2</v>
      </c>
      <c r="AC273" t="str">
        <f>IF(I267="?",$V$9,I267)</f>
        <v>tier - 1</v>
      </c>
      <c r="AD273" t="str">
        <f>IF(J267="?","Unknown",J267)</f>
        <v>R1012</v>
      </c>
      <c r="AE273">
        <v>1973</v>
      </c>
      <c r="AF273">
        <v>11</v>
      </c>
      <c r="AG273" t="str">
        <f t="shared" si="8"/>
        <v>11-Jul-1973</v>
      </c>
      <c r="AH273">
        <v>26856</v>
      </c>
      <c r="AI273">
        <f t="shared" si="9"/>
        <v>49</v>
      </c>
    </row>
    <row r="274" spans="1:35" x14ac:dyDescent="0.25">
      <c r="A274" t="s">
        <v>1128</v>
      </c>
      <c r="B274">
        <v>25</v>
      </c>
      <c r="C274" t="s">
        <v>37</v>
      </c>
      <c r="D274">
        <v>1976</v>
      </c>
      <c r="E274" s="11">
        <v>28058</v>
      </c>
      <c r="F274">
        <v>3</v>
      </c>
      <c r="G274">
        <v>8944.1200000000008</v>
      </c>
      <c r="H274" t="s">
        <v>12</v>
      </c>
      <c r="I274" t="s">
        <v>11</v>
      </c>
      <c r="J274" t="s">
        <v>13</v>
      </c>
      <c r="K274" s="13" t="s">
        <v>8653</v>
      </c>
      <c r="L274" t="s">
        <v>12</v>
      </c>
      <c r="M274" t="s">
        <v>11</v>
      </c>
      <c r="N274" t="s">
        <v>13</v>
      </c>
      <c r="O274">
        <v>46</v>
      </c>
      <c r="AA274" t="s">
        <v>35</v>
      </c>
      <c r="AB274" t="str">
        <f>IF(H268="?",$Q$9,H268)</f>
        <v>tier - 2</v>
      </c>
      <c r="AC274" t="str">
        <f>IF(I268="?",$V$9,I268)</f>
        <v>tier - 2</v>
      </c>
      <c r="AD274" t="str">
        <f>IF(J268="?","Unknown",J268)</f>
        <v>R1013</v>
      </c>
      <c r="AE274">
        <v>1974</v>
      </c>
      <c r="AF274">
        <v>21</v>
      </c>
      <c r="AG274" t="str">
        <f t="shared" si="8"/>
        <v>21-Aug-1974</v>
      </c>
      <c r="AH274">
        <v>27262</v>
      </c>
      <c r="AI274">
        <f t="shared" si="9"/>
        <v>48</v>
      </c>
    </row>
    <row r="275" spans="1:35" x14ac:dyDescent="0.25">
      <c r="A275" t="s">
        <v>1127</v>
      </c>
      <c r="B275">
        <v>6</v>
      </c>
      <c r="C275" t="s">
        <v>18</v>
      </c>
      <c r="D275">
        <v>1972</v>
      </c>
      <c r="E275" s="11">
        <v>26456</v>
      </c>
      <c r="F275">
        <v>0</v>
      </c>
      <c r="G275">
        <v>8932.08</v>
      </c>
      <c r="H275" t="s">
        <v>11</v>
      </c>
      <c r="I275" t="s">
        <v>16</v>
      </c>
      <c r="J275" t="s">
        <v>42</v>
      </c>
      <c r="K275" s="13" t="s">
        <v>8654</v>
      </c>
      <c r="L275" t="s">
        <v>11</v>
      </c>
      <c r="M275" t="s">
        <v>16</v>
      </c>
      <c r="N275" t="s">
        <v>42</v>
      </c>
      <c r="O275">
        <v>51</v>
      </c>
      <c r="AA275" t="s">
        <v>35</v>
      </c>
      <c r="AB275" t="str">
        <f>IF(H269="?",$Q$9,H269)</f>
        <v>tier - 3</v>
      </c>
      <c r="AC275" t="str">
        <f>IF(I269="?",$V$9,I269)</f>
        <v>tier - 2</v>
      </c>
      <c r="AD275" t="str">
        <f>IF(J269="?","Unknown",J269)</f>
        <v>R1011</v>
      </c>
      <c r="AE275">
        <v>1974</v>
      </c>
      <c r="AF275">
        <v>8</v>
      </c>
      <c r="AG275" t="str">
        <f t="shared" si="8"/>
        <v>8-Aug-1974</v>
      </c>
      <c r="AH275">
        <v>27249</v>
      </c>
      <c r="AI275">
        <f t="shared" si="9"/>
        <v>48</v>
      </c>
    </row>
    <row r="276" spans="1:35" x14ac:dyDescent="0.25">
      <c r="A276" t="s">
        <v>1126</v>
      </c>
      <c r="B276">
        <v>7</v>
      </c>
      <c r="C276" t="s">
        <v>18</v>
      </c>
      <c r="D276">
        <v>1975</v>
      </c>
      <c r="E276" s="11">
        <v>27552</v>
      </c>
      <c r="F276">
        <v>1</v>
      </c>
      <c r="G276">
        <v>8930.93</v>
      </c>
      <c r="H276" t="s">
        <v>11</v>
      </c>
      <c r="I276" t="s">
        <v>11</v>
      </c>
      <c r="J276" t="s">
        <v>23</v>
      </c>
      <c r="K276" s="13" t="s">
        <v>8655</v>
      </c>
      <c r="L276" t="s">
        <v>11</v>
      </c>
      <c r="M276" t="s">
        <v>11</v>
      </c>
      <c r="N276" t="s">
        <v>23</v>
      </c>
      <c r="O276">
        <v>48</v>
      </c>
      <c r="AA276" t="s">
        <v>18</v>
      </c>
      <c r="AB276" t="str">
        <f>IF(H270="?",$Q$9,H270)</f>
        <v>tier - 2</v>
      </c>
      <c r="AC276" t="str">
        <f>IF(I270="?",$V$9,I270)</f>
        <v>tier - 3</v>
      </c>
      <c r="AD276" t="str">
        <f>IF(J270="?","Unknown",J270)</f>
        <v>R1011</v>
      </c>
      <c r="AE276">
        <v>1978</v>
      </c>
      <c r="AF276">
        <v>5</v>
      </c>
      <c r="AG276" t="str">
        <f t="shared" si="8"/>
        <v>5-Jun-1978</v>
      </c>
      <c r="AH276">
        <v>28646</v>
      </c>
      <c r="AI276">
        <f t="shared" si="9"/>
        <v>45</v>
      </c>
    </row>
    <row r="277" spans="1:35" x14ac:dyDescent="0.25">
      <c r="A277" t="s">
        <v>1125</v>
      </c>
      <c r="B277">
        <v>6</v>
      </c>
      <c r="C277" t="s">
        <v>10</v>
      </c>
      <c r="D277">
        <v>1967</v>
      </c>
      <c r="E277" s="11">
        <v>24659</v>
      </c>
      <c r="F277">
        <v>0</v>
      </c>
      <c r="G277">
        <v>8908.4699999999993</v>
      </c>
      <c r="H277" t="s">
        <v>12</v>
      </c>
      <c r="I277" t="s">
        <v>11</v>
      </c>
      <c r="J277" t="s">
        <v>13</v>
      </c>
      <c r="K277" s="13" t="s">
        <v>8656</v>
      </c>
      <c r="L277" t="s">
        <v>12</v>
      </c>
      <c r="M277" t="s">
        <v>11</v>
      </c>
      <c r="N277" t="s">
        <v>13</v>
      </c>
      <c r="O277">
        <v>55</v>
      </c>
      <c r="AA277" t="s">
        <v>30</v>
      </c>
      <c r="AB277" t="str">
        <f>IF(H271="?",$Q$9,H271)</f>
        <v>tier - 2</v>
      </c>
      <c r="AC277" t="str">
        <f>IF(I271="?",$V$9,I271)</f>
        <v>tier - 3</v>
      </c>
      <c r="AD277" t="str">
        <f>IF(J271="?","Unknown",J271)</f>
        <v>R1012</v>
      </c>
      <c r="AE277">
        <v>1983</v>
      </c>
      <c r="AF277">
        <v>15</v>
      </c>
      <c r="AG277" t="str">
        <f t="shared" si="8"/>
        <v>15-Dec-1983</v>
      </c>
      <c r="AH277">
        <v>30665</v>
      </c>
      <c r="AI277">
        <f t="shared" si="9"/>
        <v>39</v>
      </c>
    </row>
    <row r="278" spans="1:35" x14ac:dyDescent="0.25">
      <c r="A278" t="s">
        <v>1124</v>
      </c>
      <c r="B278">
        <v>28</v>
      </c>
      <c r="C278" t="s">
        <v>15</v>
      </c>
      <c r="D278">
        <v>1997</v>
      </c>
      <c r="E278" s="11">
        <v>35762</v>
      </c>
      <c r="F278">
        <v>0</v>
      </c>
      <c r="G278">
        <v>8906.14</v>
      </c>
      <c r="H278" t="s">
        <v>11</v>
      </c>
      <c r="I278" t="s">
        <v>11</v>
      </c>
      <c r="J278" t="s">
        <v>23</v>
      </c>
      <c r="K278" s="13" t="s">
        <v>8657</v>
      </c>
      <c r="L278" t="s">
        <v>11</v>
      </c>
      <c r="M278" t="s">
        <v>11</v>
      </c>
      <c r="N278" t="s">
        <v>23</v>
      </c>
      <c r="O278">
        <v>25</v>
      </c>
      <c r="AA278" t="s">
        <v>35</v>
      </c>
      <c r="AB278" t="str">
        <f>IF(H272="?",$Q$9,H272)</f>
        <v>tier - 3</v>
      </c>
      <c r="AC278" t="str">
        <f>IF(I272="?",$V$9,I272)</f>
        <v>tier - 2</v>
      </c>
      <c r="AD278" t="str">
        <f>IF(J272="?","Unknown",J272)</f>
        <v>R1016</v>
      </c>
      <c r="AE278">
        <v>1974</v>
      </c>
      <c r="AF278">
        <v>17</v>
      </c>
      <c r="AG278" t="str">
        <f t="shared" si="8"/>
        <v>17-Aug-1974</v>
      </c>
      <c r="AH278">
        <v>27258</v>
      </c>
      <c r="AI278">
        <f t="shared" si="9"/>
        <v>48</v>
      </c>
    </row>
    <row r="279" spans="1:35" x14ac:dyDescent="0.25">
      <c r="A279" t="s">
        <v>1123</v>
      </c>
      <c r="B279">
        <v>16</v>
      </c>
      <c r="C279" t="s">
        <v>30</v>
      </c>
      <c r="D279">
        <v>1978</v>
      </c>
      <c r="E279" s="11">
        <v>28840</v>
      </c>
      <c r="F279">
        <v>3</v>
      </c>
      <c r="G279">
        <v>8891.14</v>
      </c>
      <c r="H279" t="s">
        <v>11</v>
      </c>
      <c r="I279" t="s">
        <v>12</v>
      </c>
      <c r="J279" t="s">
        <v>356</v>
      </c>
      <c r="K279" s="13" t="s">
        <v>8658</v>
      </c>
      <c r="L279" t="s">
        <v>11</v>
      </c>
      <c r="M279" t="s">
        <v>12</v>
      </c>
      <c r="N279" t="s">
        <v>356</v>
      </c>
      <c r="O279">
        <v>44</v>
      </c>
      <c r="AA279" t="s">
        <v>20</v>
      </c>
      <c r="AB279" t="str">
        <f>IF(H273="?",$Q$9,H273)</f>
        <v>tier - 2</v>
      </c>
      <c r="AC279" t="str">
        <f>IF(I273="?",$V$9,I273)</f>
        <v>tier - 3</v>
      </c>
      <c r="AD279" t="str">
        <f>IF(J273="?","Unknown",J273)</f>
        <v>R1026</v>
      </c>
      <c r="AE279">
        <v>1992</v>
      </c>
      <c r="AF279">
        <v>27</v>
      </c>
      <c r="AG279" t="str">
        <f t="shared" si="8"/>
        <v>27-Sep-1992</v>
      </c>
      <c r="AH279">
        <v>33874</v>
      </c>
      <c r="AI279">
        <f t="shared" si="9"/>
        <v>30</v>
      </c>
    </row>
    <row r="280" spans="1:35" x14ac:dyDescent="0.25">
      <c r="A280" t="s">
        <v>1122</v>
      </c>
      <c r="B280">
        <v>9</v>
      </c>
      <c r="C280" t="s">
        <v>35</v>
      </c>
      <c r="D280">
        <v>1973</v>
      </c>
      <c r="E280" s="11">
        <v>26885</v>
      </c>
      <c r="F280">
        <v>0</v>
      </c>
      <c r="G280">
        <v>8890.59</v>
      </c>
      <c r="H280" t="s">
        <v>11</v>
      </c>
      <c r="I280" t="s">
        <v>12</v>
      </c>
      <c r="J280" t="s">
        <v>23</v>
      </c>
      <c r="K280" s="13" t="s">
        <v>8659</v>
      </c>
      <c r="L280" t="s">
        <v>11</v>
      </c>
      <c r="M280" t="s">
        <v>12</v>
      </c>
      <c r="N280" t="s">
        <v>23</v>
      </c>
      <c r="O280">
        <v>49</v>
      </c>
      <c r="AA280" t="s">
        <v>37</v>
      </c>
      <c r="AB280" t="str">
        <f>IF(H274="?",$Q$9,H274)</f>
        <v>tier - 3</v>
      </c>
      <c r="AC280" t="str">
        <f>IF(I274="?",$V$9,I274)</f>
        <v>tier - 2</v>
      </c>
      <c r="AD280" t="str">
        <f>IF(J274="?","Unknown",J274)</f>
        <v>R1013</v>
      </c>
      <c r="AE280">
        <v>1976</v>
      </c>
      <c r="AF280">
        <v>25</v>
      </c>
      <c r="AG280" t="str">
        <f t="shared" si="8"/>
        <v>25-Oct-1976</v>
      </c>
      <c r="AH280">
        <v>28058</v>
      </c>
      <c r="AI280">
        <f t="shared" si="9"/>
        <v>46</v>
      </c>
    </row>
    <row r="281" spans="1:35" x14ac:dyDescent="0.25">
      <c r="A281" t="s">
        <v>2248</v>
      </c>
      <c r="B281">
        <v>16</v>
      </c>
      <c r="C281" t="s">
        <v>37</v>
      </c>
      <c r="D281">
        <v>1982</v>
      </c>
      <c r="E281" s="11">
        <v>30240</v>
      </c>
      <c r="F281">
        <v>3</v>
      </c>
      <c r="G281">
        <v>39315.279999999999</v>
      </c>
      <c r="H281" t="s">
        <v>11</v>
      </c>
      <c r="I281" t="s">
        <v>12</v>
      </c>
      <c r="J281" t="s">
        <v>42</v>
      </c>
      <c r="K281" s="13" t="s">
        <v>8660</v>
      </c>
      <c r="L281" t="s">
        <v>11</v>
      </c>
      <c r="M281" t="s">
        <v>12</v>
      </c>
      <c r="N281" t="s">
        <v>42</v>
      </c>
      <c r="O281">
        <v>40</v>
      </c>
      <c r="AA281" t="s">
        <v>18</v>
      </c>
      <c r="AB281" t="str">
        <f>IF(H275="?",$Q$9,H275)</f>
        <v>tier - 2</v>
      </c>
      <c r="AC281" t="str">
        <f>IF(I275="?",$V$9,I275)</f>
        <v>tier - 1</v>
      </c>
      <c r="AD281" t="str">
        <f>IF(J275="?","Unknown",J275)</f>
        <v>R1011</v>
      </c>
      <c r="AE281">
        <v>1972</v>
      </c>
      <c r="AF281">
        <v>6</v>
      </c>
      <c r="AG281" t="str">
        <f t="shared" si="8"/>
        <v>6-Jun-1972</v>
      </c>
      <c r="AH281">
        <v>26456</v>
      </c>
      <c r="AI281">
        <f t="shared" si="9"/>
        <v>51</v>
      </c>
    </row>
    <row r="282" spans="1:35" x14ac:dyDescent="0.25">
      <c r="A282" t="s">
        <v>1121</v>
      </c>
      <c r="B282">
        <v>18</v>
      </c>
      <c r="C282" t="s">
        <v>35</v>
      </c>
      <c r="D282">
        <v>1974</v>
      </c>
      <c r="E282" s="11">
        <v>27259</v>
      </c>
      <c r="F282">
        <v>1</v>
      </c>
      <c r="G282">
        <v>8871.15</v>
      </c>
      <c r="H282" t="s">
        <v>11</v>
      </c>
      <c r="I282" t="s">
        <v>12</v>
      </c>
      <c r="J282" t="s">
        <v>13</v>
      </c>
      <c r="K282" s="13" t="s">
        <v>8661</v>
      </c>
      <c r="L282" t="s">
        <v>11</v>
      </c>
      <c r="M282" t="s">
        <v>12</v>
      </c>
      <c r="N282" t="s">
        <v>13</v>
      </c>
      <c r="O282">
        <v>48</v>
      </c>
      <c r="AA282" t="s">
        <v>18</v>
      </c>
      <c r="AB282" t="str">
        <f>IF(H276="?",$Q$9,H276)</f>
        <v>tier - 2</v>
      </c>
      <c r="AC282" t="str">
        <f>IF(I276="?",$V$9,I276)</f>
        <v>tier - 2</v>
      </c>
      <c r="AD282" t="str">
        <f>IF(J276="?","Unknown",J276)</f>
        <v>R1012</v>
      </c>
      <c r="AE282">
        <v>1975</v>
      </c>
      <c r="AF282">
        <v>7</v>
      </c>
      <c r="AG282" t="str">
        <f t="shared" si="8"/>
        <v>7-Jun-1975</v>
      </c>
      <c r="AH282">
        <v>27552</v>
      </c>
      <c r="AI282">
        <f t="shared" si="9"/>
        <v>48</v>
      </c>
    </row>
    <row r="283" spans="1:35" x14ac:dyDescent="0.25">
      <c r="A283" t="s">
        <v>1120</v>
      </c>
      <c r="B283">
        <v>22</v>
      </c>
      <c r="C283" t="s">
        <v>37</v>
      </c>
      <c r="D283">
        <v>1972</v>
      </c>
      <c r="E283" s="11">
        <v>26594</v>
      </c>
      <c r="F283">
        <v>0</v>
      </c>
      <c r="G283">
        <v>8835.26</v>
      </c>
      <c r="H283" t="s">
        <v>12</v>
      </c>
      <c r="I283" t="s">
        <v>11</v>
      </c>
      <c r="J283" t="s">
        <v>23</v>
      </c>
      <c r="K283" s="13" t="s">
        <v>8662</v>
      </c>
      <c r="L283" t="s">
        <v>12</v>
      </c>
      <c r="M283" t="s">
        <v>11</v>
      </c>
      <c r="N283" t="s">
        <v>23</v>
      </c>
      <c r="O283">
        <v>50</v>
      </c>
      <c r="AA283" t="s">
        <v>10</v>
      </c>
      <c r="AB283" t="str">
        <f>IF(H277="?",$Q$9,H277)</f>
        <v>tier - 3</v>
      </c>
      <c r="AC283" t="str">
        <f>IF(I277="?",$V$9,I277)</f>
        <v>tier - 2</v>
      </c>
      <c r="AD283" t="str">
        <f>IF(J277="?","Unknown",J277)</f>
        <v>R1013</v>
      </c>
      <c r="AE283">
        <v>1967</v>
      </c>
      <c r="AF283">
        <v>6</v>
      </c>
      <c r="AG283" t="str">
        <f t="shared" si="8"/>
        <v>6-Jul-1967</v>
      </c>
      <c r="AH283">
        <v>24659</v>
      </c>
      <c r="AI283">
        <f t="shared" si="9"/>
        <v>55</v>
      </c>
    </row>
    <row r="284" spans="1:35" x14ac:dyDescent="0.25">
      <c r="A284" t="s">
        <v>1119</v>
      </c>
      <c r="B284">
        <v>14</v>
      </c>
      <c r="C284" t="s">
        <v>30</v>
      </c>
      <c r="D284">
        <v>1972</v>
      </c>
      <c r="E284" s="11">
        <v>26647</v>
      </c>
      <c r="F284">
        <v>0</v>
      </c>
      <c r="G284">
        <v>8827.2099999999991</v>
      </c>
      <c r="H284" t="s">
        <v>12</v>
      </c>
      <c r="I284" t="s">
        <v>16</v>
      </c>
      <c r="J284" t="s">
        <v>23</v>
      </c>
      <c r="K284" s="13" t="s">
        <v>8663</v>
      </c>
      <c r="L284" t="s">
        <v>12</v>
      </c>
      <c r="M284" t="s">
        <v>16</v>
      </c>
      <c r="N284" t="s">
        <v>23</v>
      </c>
      <c r="O284">
        <v>50</v>
      </c>
      <c r="AA284" t="s">
        <v>15</v>
      </c>
      <c r="AB284" t="str">
        <f>IF(H278="?",$Q$9,H278)</f>
        <v>tier - 2</v>
      </c>
      <c r="AC284" t="str">
        <f>IF(I278="?",$V$9,I278)</f>
        <v>tier - 2</v>
      </c>
      <c r="AD284" t="str">
        <f>IF(J278="?","Unknown",J278)</f>
        <v>R1012</v>
      </c>
      <c r="AE284">
        <v>1997</v>
      </c>
      <c r="AF284">
        <v>28</v>
      </c>
      <c r="AG284" t="str">
        <f t="shared" si="8"/>
        <v>28-Nov-1997</v>
      </c>
      <c r="AH284">
        <v>35762</v>
      </c>
      <c r="AI284">
        <f t="shared" si="9"/>
        <v>25</v>
      </c>
    </row>
    <row r="285" spans="1:35" x14ac:dyDescent="0.25">
      <c r="A285" t="s">
        <v>1118</v>
      </c>
      <c r="B285">
        <v>14</v>
      </c>
      <c r="C285" t="s">
        <v>30</v>
      </c>
      <c r="D285">
        <v>1976</v>
      </c>
      <c r="E285" s="11">
        <v>28108</v>
      </c>
      <c r="F285">
        <v>2</v>
      </c>
      <c r="G285">
        <v>8825.09</v>
      </c>
      <c r="H285" t="s">
        <v>11</v>
      </c>
      <c r="I285" t="s">
        <v>12</v>
      </c>
      <c r="J285" t="s">
        <v>42</v>
      </c>
      <c r="K285" s="13" t="s">
        <v>8664</v>
      </c>
      <c r="L285" t="s">
        <v>11</v>
      </c>
      <c r="M285" t="s">
        <v>12</v>
      </c>
      <c r="N285" t="s">
        <v>42</v>
      </c>
      <c r="O285">
        <v>46</v>
      </c>
      <c r="AA285" t="s">
        <v>30</v>
      </c>
      <c r="AB285" t="str">
        <f>IF(H279="?",$Q$9,H279)</f>
        <v>tier - 2</v>
      </c>
      <c r="AC285" t="str">
        <f>IF(I279="?",$V$9,I279)</f>
        <v>tier - 3</v>
      </c>
      <c r="AD285" t="str">
        <f>IF(J279="?","Unknown",J279)</f>
        <v>R1017</v>
      </c>
      <c r="AE285">
        <v>1978</v>
      </c>
      <c r="AF285">
        <v>16</v>
      </c>
      <c r="AG285" t="str">
        <f t="shared" si="8"/>
        <v>16-Dec-1978</v>
      </c>
      <c r="AH285">
        <v>28840</v>
      </c>
      <c r="AI285">
        <f t="shared" si="9"/>
        <v>44</v>
      </c>
    </row>
    <row r="286" spans="1:35" x14ac:dyDescent="0.25">
      <c r="A286" t="s">
        <v>1117</v>
      </c>
      <c r="B286">
        <v>22</v>
      </c>
      <c r="C286" t="s">
        <v>37</v>
      </c>
      <c r="D286">
        <v>1988</v>
      </c>
      <c r="E286" s="11">
        <v>32438</v>
      </c>
      <c r="F286">
        <v>3</v>
      </c>
      <c r="G286">
        <v>8824.27</v>
      </c>
      <c r="H286" t="s">
        <v>11</v>
      </c>
      <c r="I286" t="s">
        <v>16</v>
      </c>
      <c r="J286" t="s">
        <v>200</v>
      </c>
      <c r="K286" s="13" t="s">
        <v>8665</v>
      </c>
      <c r="L286" t="s">
        <v>11</v>
      </c>
      <c r="M286" t="s">
        <v>16</v>
      </c>
      <c r="N286" t="s">
        <v>200</v>
      </c>
      <c r="O286">
        <v>34</v>
      </c>
      <c r="AA286" t="s">
        <v>35</v>
      </c>
      <c r="AB286" t="str">
        <f>IF(H280="?",$Q$9,H280)</f>
        <v>tier - 2</v>
      </c>
      <c r="AC286" t="str">
        <f>IF(I280="?",$V$9,I280)</f>
        <v>tier - 3</v>
      </c>
      <c r="AD286" t="str">
        <f>IF(J280="?","Unknown",J280)</f>
        <v>R1012</v>
      </c>
      <c r="AE286">
        <v>1973</v>
      </c>
      <c r="AF286">
        <v>9</v>
      </c>
      <c r="AG286" t="str">
        <f t="shared" si="8"/>
        <v>9-Aug-1973</v>
      </c>
      <c r="AH286">
        <v>26885</v>
      </c>
      <c r="AI286">
        <f t="shared" si="9"/>
        <v>49</v>
      </c>
    </row>
    <row r="287" spans="1:35" x14ac:dyDescent="0.25">
      <c r="A287" t="s">
        <v>1116</v>
      </c>
      <c r="B287">
        <v>19</v>
      </c>
      <c r="C287" t="s">
        <v>37</v>
      </c>
      <c r="D287">
        <v>1976</v>
      </c>
      <c r="E287" s="11">
        <v>28052</v>
      </c>
      <c r="F287">
        <v>1</v>
      </c>
      <c r="G287">
        <v>8823.99</v>
      </c>
      <c r="H287" t="s">
        <v>11</v>
      </c>
      <c r="I287" t="s">
        <v>12</v>
      </c>
      <c r="J287" t="s">
        <v>247</v>
      </c>
      <c r="K287" s="13" t="s">
        <v>8666</v>
      </c>
      <c r="L287" t="s">
        <v>11</v>
      </c>
      <c r="M287" t="s">
        <v>12</v>
      </c>
      <c r="N287" t="s">
        <v>247</v>
      </c>
      <c r="O287">
        <v>46</v>
      </c>
      <c r="AA287" t="s">
        <v>37</v>
      </c>
      <c r="AB287" t="str">
        <f>IF(H281="?",$Q$9,H281)</f>
        <v>tier - 2</v>
      </c>
      <c r="AC287" t="str">
        <f>IF(I281="?",$V$9,I281)</f>
        <v>tier - 3</v>
      </c>
      <c r="AD287" t="str">
        <f>IF(J281="?","Unknown",J281)</f>
        <v>R1011</v>
      </c>
      <c r="AE287">
        <v>1982</v>
      </c>
      <c r="AF287">
        <v>16</v>
      </c>
      <c r="AG287" t="str">
        <f t="shared" si="8"/>
        <v>16-Oct-1982</v>
      </c>
      <c r="AH287">
        <v>30240</v>
      </c>
      <c r="AI287">
        <f t="shared" si="9"/>
        <v>40</v>
      </c>
    </row>
    <row r="288" spans="1:35" x14ac:dyDescent="0.25">
      <c r="A288" t="s">
        <v>1115</v>
      </c>
      <c r="B288">
        <v>14</v>
      </c>
      <c r="C288" t="s">
        <v>35</v>
      </c>
      <c r="D288">
        <v>1976</v>
      </c>
      <c r="E288" s="11">
        <v>27986</v>
      </c>
      <c r="F288">
        <v>2</v>
      </c>
      <c r="G288">
        <v>8823.2800000000007</v>
      </c>
      <c r="H288" t="s">
        <v>11</v>
      </c>
      <c r="I288" t="s">
        <v>16</v>
      </c>
      <c r="J288" t="s">
        <v>42</v>
      </c>
      <c r="K288" s="13" t="s">
        <v>8667</v>
      </c>
      <c r="L288" t="s">
        <v>11</v>
      </c>
      <c r="M288" t="s">
        <v>16</v>
      </c>
      <c r="N288" t="s">
        <v>42</v>
      </c>
      <c r="O288">
        <v>46</v>
      </c>
      <c r="AA288" t="s">
        <v>35</v>
      </c>
      <c r="AB288" t="str">
        <f>IF(H282="?",$Q$9,H282)</f>
        <v>tier - 2</v>
      </c>
      <c r="AC288" t="str">
        <f>IF(I282="?",$V$9,I282)</f>
        <v>tier - 3</v>
      </c>
      <c r="AD288" t="str">
        <f>IF(J282="?","Unknown",J282)</f>
        <v>R1013</v>
      </c>
      <c r="AE288">
        <v>1974</v>
      </c>
      <c r="AF288">
        <v>18</v>
      </c>
      <c r="AG288" t="str">
        <f t="shared" si="8"/>
        <v>18-Aug-1974</v>
      </c>
      <c r="AH288">
        <v>27259</v>
      </c>
      <c r="AI288">
        <f t="shared" si="9"/>
        <v>48</v>
      </c>
    </row>
    <row r="289" spans="1:35" x14ac:dyDescent="0.25">
      <c r="A289" t="s">
        <v>1114</v>
      </c>
      <c r="B289">
        <v>7</v>
      </c>
      <c r="C289" t="s">
        <v>15</v>
      </c>
      <c r="D289">
        <v>2001</v>
      </c>
      <c r="E289" s="11">
        <v>37202</v>
      </c>
      <c r="F289">
        <v>0</v>
      </c>
      <c r="G289">
        <v>8821.8799999999992</v>
      </c>
      <c r="H289" t="s">
        <v>11</v>
      </c>
      <c r="I289" t="s">
        <v>12</v>
      </c>
      <c r="J289" t="s">
        <v>249</v>
      </c>
      <c r="K289" s="13" t="s">
        <v>8668</v>
      </c>
      <c r="L289" t="s">
        <v>11</v>
      </c>
      <c r="M289" t="s">
        <v>12</v>
      </c>
      <c r="N289" t="s">
        <v>249</v>
      </c>
      <c r="O289">
        <v>21</v>
      </c>
      <c r="AA289" t="s">
        <v>37</v>
      </c>
      <c r="AB289" t="str">
        <f>IF(H283="?",$Q$9,H283)</f>
        <v>tier - 3</v>
      </c>
      <c r="AC289" t="str">
        <f>IF(I283="?",$V$9,I283)</f>
        <v>tier - 2</v>
      </c>
      <c r="AD289" t="str">
        <f>IF(J283="?","Unknown",J283)</f>
        <v>R1012</v>
      </c>
      <c r="AE289">
        <v>1972</v>
      </c>
      <c r="AF289">
        <v>22</v>
      </c>
      <c r="AG289" t="str">
        <f t="shared" si="8"/>
        <v>22-Oct-1972</v>
      </c>
      <c r="AH289">
        <v>26594</v>
      </c>
      <c r="AI289">
        <f t="shared" si="9"/>
        <v>50</v>
      </c>
    </row>
    <row r="290" spans="1:35" x14ac:dyDescent="0.25">
      <c r="A290" t="s">
        <v>1113</v>
      </c>
      <c r="B290">
        <v>29</v>
      </c>
      <c r="C290" t="s">
        <v>18</v>
      </c>
      <c r="D290">
        <v>1965</v>
      </c>
      <c r="E290" s="11">
        <v>23922</v>
      </c>
      <c r="F290">
        <v>0</v>
      </c>
      <c r="G290">
        <v>8800.49</v>
      </c>
      <c r="H290" t="s">
        <v>12</v>
      </c>
      <c r="I290" t="s">
        <v>11</v>
      </c>
      <c r="J290" t="s">
        <v>13</v>
      </c>
      <c r="K290" s="13" t="s">
        <v>8669</v>
      </c>
      <c r="L290" t="s">
        <v>12</v>
      </c>
      <c r="M290" t="s">
        <v>11</v>
      </c>
      <c r="N290" t="s">
        <v>13</v>
      </c>
      <c r="O290">
        <v>57</v>
      </c>
      <c r="AA290" t="s">
        <v>30</v>
      </c>
      <c r="AB290" t="str">
        <f>IF(H284="?",$Q$9,H284)</f>
        <v>tier - 3</v>
      </c>
      <c r="AC290" t="str">
        <f>IF(I284="?",$V$9,I284)</f>
        <v>tier - 1</v>
      </c>
      <c r="AD290" t="str">
        <f>IF(J284="?","Unknown",J284)</f>
        <v>R1012</v>
      </c>
      <c r="AE290">
        <v>1972</v>
      </c>
      <c r="AF290">
        <v>14</v>
      </c>
      <c r="AG290" t="str">
        <f t="shared" si="8"/>
        <v>14-Dec-1972</v>
      </c>
      <c r="AH290">
        <v>26647</v>
      </c>
      <c r="AI290">
        <f t="shared" si="9"/>
        <v>50</v>
      </c>
    </row>
    <row r="291" spans="1:35" x14ac:dyDescent="0.25">
      <c r="A291" t="s">
        <v>1112</v>
      </c>
      <c r="B291">
        <v>18</v>
      </c>
      <c r="C291" t="s">
        <v>35</v>
      </c>
      <c r="D291">
        <v>1971</v>
      </c>
      <c r="E291" s="11">
        <v>26163</v>
      </c>
      <c r="F291">
        <v>0</v>
      </c>
      <c r="G291">
        <v>8798.59</v>
      </c>
      <c r="H291" t="s">
        <v>11</v>
      </c>
      <c r="I291" t="s">
        <v>16</v>
      </c>
      <c r="J291" t="s">
        <v>42</v>
      </c>
      <c r="K291" s="13" t="s">
        <v>8670</v>
      </c>
      <c r="L291" t="s">
        <v>11</v>
      </c>
      <c r="M291" t="s">
        <v>16</v>
      </c>
      <c r="N291" t="s">
        <v>42</v>
      </c>
      <c r="O291">
        <v>51</v>
      </c>
      <c r="AA291" t="s">
        <v>30</v>
      </c>
      <c r="AB291" t="str">
        <f>IF(H285="?",$Q$9,H285)</f>
        <v>tier - 2</v>
      </c>
      <c r="AC291" t="str">
        <f>IF(I285="?",$V$9,I285)</f>
        <v>tier - 3</v>
      </c>
      <c r="AD291" t="str">
        <f>IF(J285="?","Unknown",J285)</f>
        <v>R1011</v>
      </c>
      <c r="AE291">
        <v>1976</v>
      </c>
      <c r="AF291">
        <v>14</v>
      </c>
      <c r="AG291" t="str">
        <f t="shared" si="8"/>
        <v>14-Dec-1976</v>
      </c>
      <c r="AH291">
        <v>28108</v>
      </c>
      <c r="AI291">
        <f t="shared" si="9"/>
        <v>46</v>
      </c>
    </row>
    <row r="292" spans="1:35" x14ac:dyDescent="0.25">
      <c r="A292" t="s">
        <v>2247</v>
      </c>
      <c r="B292">
        <v>30</v>
      </c>
      <c r="C292" t="s">
        <v>30</v>
      </c>
      <c r="D292">
        <v>1992</v>
      </c>
      <c r="E292" s="11">
        <v>33968</v>
      </c>
      <c r="F292">
        <v>2</v>
      </c>
      <c r="G292">
        <v>39241.440000000002</v>
      </c>
      <c r="H292" t="s">
        <v>16</v>
      </c>
      <c r="I292" t="s">
        <v>12</v>
      </c>
      <c r="J292" t="s">
        <v>42</v>
      </c>
      <c r="K292" s="13" t="s">
        <v>8671</v>
      </c>
      <c r="L292" t="s">
        <v>16</v>
      </c>
      <c r="M292" t="s">
        <v>12</v>
      </c>
      <c r="N292" t="s">
        <v>42</v>
      </c>
      <c r="O292">
        <v>30</v>
      </c>
      <c r="AA292" t="s">
        <v>37</v>
      </c>
      <c r="AB292" t="str">
        <f>IF(H286="?",$Q$9,H286)</f>
        <v>tier - 2</v>
      </c>
      <c r="AC292" t="str">
        <f>IF(I286="?",$V$9,I286)</f>
        <v>tier - 1</v>
      </c>
      <c r="AD292" t="str">
        <f>IF(J286="?","Unknown",J286)</f>
        <v>R1025</v>
      </c>
      <c r="AE292">
        <v>1988</v>
      </c>
      <c r="AF292">
        <v>22</v>
      </c>
      <c r="AG292" t="str">
        <f t="shared" si="8"/>
        <v>22-Oct-1988</v>
      </c>
      <c r="AH292">
        <v>32438</v>
      </c>
      <c r="AI292">
        <f t="shared" si="9"/>
        <v>34</v>
      </c>
    </row>
    <row r="293" spans="1:35" x14ac:dyDescent="0.25">
      <c r="A293" t="s">
        <v>1111</v>
      </c>
      <c r="B293">
        <v>23</v>
      </c>
      <c r="C293" t="s">
        <v>35</v>
      </c>
      <c r="D293">
        <v>1971</v>
      </c>
      <c r="E293" s="11">
        <v>26168</v>
      </c>
      <c r="F293">
        <v>0</v>
      </c>
      <c r="G293">
        <v>8782.4699999999993</v>
      </c>
      <c r="H293" t="s">
        <v>11</v>
      </c>
      <c r="I293" t="s">
        <v>12</v>
      </c>
      <c r="J293" t="s">
        <v>42</v>
      </c>
      <c r="K293" s="13" t="s">
        <v>8672</v>
      </c>
      <c r="L293" t="s">
        <v>11</v>
      </c>
      <c r="M293" t="s">
        <v>12</v>
      </c>
      <c r="N293" t="s">
        <v>42</v>
      </c>
      <c r="O293">
        <v>51</v>
      </c>
      <c r="AA293" t="s">
        <v>37</v>
      </c>
      <c r="AB293" t="str">
        <f>IF(H287="?",$Q$9,H287)</f>
        <v>tier - 2</v>
      </c>
      <c r="AC293" t="str">
        <f>IF(I287="?",$V$9,I287)</f>
        <v>tier - 3</v>
      </c>
      <c r="AD293" t="str">
        <f>IF(J287="?","Unknown",J287)</f>
        <v>R1024</v>
      </c>
      <c r="AE293">
        <v>1976</v>
      </c>
      <c r="AF293">
        <v>19</v>
      </c>
      <c r="AG293" t="str">
        <f t="shared" si="8"/>
        <v>19-Oct-1976</v>
      </c>
      <c r="AH293">
        <v>28052</v>
      </c>
      <c r="AI293">
        <f t="shared" si="9"/>
        <v>46</v>
      </c>
    </row>
    <row r="294" spans="1:35" x14ac:dyDescent="0.25">
      <c r="A294" t="s">
        <v>1110</v>
      </c>
      <c r="B294">
        <v>6</v>
      </c>
      <c r="C294" t="s">
        <v>20</v>
      </c>
      <c r="D294">
        <v>1974</v>
      </c>
      <c r="E294" s="11">
        <v>27278</v>
      </c>
      <c r="F294">
        <v>1</v>
      </c>
      <c r="G294">
        <v>8765.25</v>
      </c>
      <c r="H294" t="s">
        <v>11</v>
      </c>
      <c r="I294" t="s">
        <v>12</v>
      </c>
      <c r="J294" t="s">
        <v>23</v>
      </c>
      <c r="K294" s="13" t="s">
        <v>8673</v>
      </c>
      <c r="L294" t="s">
        <v>11</v>
      </c>
      <c r="M294" t="s">
        <v>12</v>
      </c>
      <c r="N294" t="s">
        <v>23</v>
      </c>
      <c r="O294">
        <v>48</v>
      </c>
      <c r="AA294" t="s">
        <v>35</v>
      </c>
      <c r="AB294" t="str">
        <f>IF(H288="?",$Q$9,H288)</f>
        <v>tier - 2</v>
      </c>
      <c r="AC294" t="str">
        <f>IF(I288="?",$V$9,I288)</f>
        <v>tier - 1</v>
      </c>
      <c r="AD294" t="str">
        <f>IF(J288="?","Unknown",J288)</f>
        <v>R1011</v>
      </c>
      <c r="AE294">
        <v>1976</v>
      </c>
      <c r="AF294">
        <v>14</v>
      </c>
      <c r="AG294" t="str">
        <f t="shared" si="8"/>
        <v>14-Aug-1976</v>
      </c>
      <c r="AH294">
        <v>27986</v>
      </c>
      <c r="AI294">
        <f t="shared" si="9"/>
        <v>46</v>
      </c>
    </row>
    <row r="295" spans="1:35" x14ac:dyDescent="0.25">
      <c r="A295" t="s">
        <v>1109</v>
      </c>
      <c r="B295">
        <v>9</v>
      </c>
      <c r="C295" t="s">
        <v>37</v>
      </c>
      <c r="D295">
        <v>1969</v>
      </c>
      <c r="E295" s="11">
        <v>25485</v>
      </c>
      <c r="F295">
        <v>0</v>
      </c>
      <c r="G295">
        <v>8760.1200000000008</v>
      </c>
      <c r="H295" t="s">
        <v>11</v>
      </c>
      <c r="I295" t="s">
        <v>16</v>
      </c>
      <c r="J295" t="s">
        <v>13</v>
      </c>
      <c r="K295" s="13" t="s">
        <v>8674</v>
      </c>
      <c r="L295" t="s">
        <v>11</v>
      </c>
      <c r="M295" t="s">
        <v>16</v>
      </c>
      <c r="N295" t="s">
        <v>13</v>
      </c>
      <c r="O295">
        <v>53</v>
      </c>
      <c r="AA295" t="s">
        <v>15</v>
      </c>
      <c r="AB295" t="str">
        <f>IF(H289="?",$Q$9,H289)</f>
        <v>tier - 2</v>
      </c>
      <c r="AC295" t="str">
        <f>IF(I289="?",$V$9,I289)</f>
        <v>tier - 3</v>
      </c>
      <c r="AD295" t="str">
        <f>IF(J289="?","Unknown",J289)</f>
        <v>R1023</v>
      </c>
      <c r="AE295">
        <v>2001</v>
      </c>
      <c r="AF295">
        <v>7</v>
      </c>
      <c r="AG295" t="str">
        <f t="shared" si="8"/>
        <v>7-Nov-2001</v>
      </c>
      <c r="AH295">
        <v>37202</v>
      </c>
      <c r="AI295">
        <f t="shared" si="9"/>
        <v>21</v>
      </c>
    </row>
    <row r="296" spans="1:35" x14ac:dyDescent="0.25">
      <c r="A296" t="s">
        <v>1108</v>
      </c>
      <c r="B296">
        <v>23</v>
      </c>
      <c r="C296" t="s">
        <v>15</v>
      </c>
      <c r="D296">
        <v>1999</v>
      </c>
      <c r="E296" s="11">
        <v>36487</v>
      </c>
      <c r="F296">
        <v>0</v>
      </c>
      <c r="G296">
        <v>8747.68</v>
      </c>
      <c r="H296" t="s">
        <v>11</v>
      </c>
      <c r="I296" t="s">
        <v>12</v>
      </c>
      <c r="J296" t="s">
        <v>42</v>
      </c>
      <c r="K296" s="13" t="s">
        <v>8675</v>
      </c>
      <c r="L296" t="s">
        <v>11</v>
      </c>
      <c r="M296" t="s">
        <v>12</v>
      </c>
      <c r="N296" t="s">
        <v>42</v>
      </c>
      <c r="O296">
        <v>23</v>
      </c>
      <c r="AA296" t="s">
        <v>18</v>
      </c>
      <c r="AB296" t="str">
        <f>IF(H290="?",$Q$9,H290)</f>
        <v>tier - 3</v>
      </c>
      <c r="AC296" t="str">
        <f>IF(I290="?",$V$9,I290)</f>
        <v>tier - 2</v>
      </c>
      <c r="AD296" t="str">
        <f>IF(J290="?","Unknown",J290)</f>
        <v>R1013</v>
      </c>
      <c r="AE296">
        <v>1965</v>
      </c>
      <c r="AF296">
        <v>29</v>
      </c>
      <c r="AG296" t="str">
        <f t="shared" si="8"/>
        <v>29-Jun-1965</v>
      </c>
      <c r="AH296">
        <v>23922</v>
      </c>
      <c r="AI296">
        <f t="shared" si="9"/>
        <v>57</v>
      </c>
    </row>
    <row r="297" spans="1:35" x14ac:dyDescent="0.25">
      <c r="A297" t="s">
        <v>1107</v>
      </c>
      <c r="B297">
        <v>17</v>
      </c>
      <c r="C297" t="s">
        <v>18</v>
      </c>
      <c r="D297">
        <v>1976</v>
      </c>
      <c r="E297" s="11">
        <v>27928</v>
      </c>
      <c r="F297">
        <v>2</v>
      </c>
      <c r="G297">
        <v>8733.23</v>
      </c>
      <c r="H297" t="s">
        <v>11</v>
      </c>
      <c r="I297" t="s">
        <v>12</v>
      </c>
      <c r="J297" t="s">
        <v>23</v>
      </c>
      <c r="K297" s="13" t="s">
        <v>8676</v>
      </c>
      <c r="L297" t="s">
        <v>11</v>
      </c>
      <c r="M297" t="s">
        <v>12</v>
      </c>
      <c r="N297" t="s">
        <v>23</v>
      </c>
      <c r="O297">
        <v>46</v>
      </c>
      <c r="AA297" t="s">
        <v>35</v>
      </c>
      <c r="AB297" t="str">
        <f>IF(H291="?",$Q$9,H291)</f>
        <v>tier - 2</v>
      </c>
      <c r="AC297" t="str">
        <f>IF(I291="?",$V$9,I291)</f>
        <v>tier - 1</v>
      </c>
      <c r="AD297" t="str">
        <f>IF(J291="?","Unknown",J291)</f>
        <v>R1011</v>
      </c>
      <c r="AE297">
        <v>1971</v>
      </c>
      <c r="AF297">
        <v>18</v>
      </c>
      <c r="AG297" t="str">
        <f t="shared" si="8"/>
        <v>18-Aug-1971</v>
      </c>
      <c r="AH297">
        <v>26163</v>
      </c>
      <c r="AI297">
        <f t="shared" si="9"/>
        <v>51</v>
      </c>
    </row>
    <row r="298" spans="1:35" x14ac:dyDescent="0.25">
      <c r="A298" t="s">
        <v>1106</v>
      </c>
      <c r="B298">
        <v>25</v>
      </c>
      <c r="C298" t="s">
        <v>20</v>
      </c>
      <c r="D298">
        <v>1973</v>
      </c>
      <c r="E298" s="11">
        <v>26932</v>
      </c>
      <c r="F298">
        <v>1</v>
      </c>
      <c r="G298">
        <v>8703.4599999999991</v>
      </c>
      <c r="H298" t="s">
        <v>12</v>
      </c>
      <c r="I298" t="s">
        <v>12</v>
      </c>
      <c r="J298" t="s">
        <v>42</v>
      </c>
      <c r="K298" s="13" t="s">
        <v>8677</v>
      </c>
      <c r="L298" t="s">
        <v>12</v>
      </c>
      <c r="M298" t="s">
        <v>12</v>
      </c>
      <c r="N298" t="s">
        <v>42</v>
      </c>
      <c r="O298">
        <v>49</v>
      </c>
      <c r="AA298" t="s">
        <v>30</v>
      </c>
      <c r="AB298" t="str">
        <f>IF(H292="?",$Q$9,H292)</f>
        <v>tier - 1</v>
      </c>
      <c r="AC298" t="str">
        <f>IF(I292="?",$V$9,I292)</f>
        <v>tier - 3</v>
      </c>
      <c r="AD298" t="str">
        <f>IF(J292="?","Unknown",J292)</f>
        <v>R1011</v>
      </c>
      <c r="AE298">
        <v>1992</v>
      </c>
      <c r="AF298">
        <v>30</v>
      </c>
      <c r="AG298" t="str">
        <f t="shared" si="8"/>
        <v>30-Dec-1992</v>
      </c>
      <c r="AH298">
        <v>33968</v>
      </c>
      <c r="AI298">
        <f t="shared" si="9"/>
        <v>30</v>
      </c>
    </row>
    <row r="299" spans="1:35" x14ac:dyDescent="0.25">
      <c r="A299" t="s">
        <v>1105</v>
      </c>
      <c r="B299">
        <v>28</v>
      </c>
      <c r="C299" t="s">
        <v>15</v>
      </c>
      <c r="D299">
        <v>1980</v>
      </c>
      <c r="E299" s="11">
        <v>29553</v>
      </c>
      <c r="F299">
        <v>2</v>
      </c>
      <c r="G299">
        <v>8701.84</v>
      </c>
      <c r="H299" t="s">
        <v>11</v>
      </c>
      <c r="I299" t="s">
        <v>12</v>
      </c>
      <c r="J299" t="s">
        <v>300</v>
      </c>
      <c r="K299" s="13" t="s">
        <v>8678</v>
      </c>
      <c r="L299" t="s">
        <v>11</v>
      </c>
      <c r="M299" t="s">
        <v>12</v>
      </c>
      <c r="N299" t="s">
        <v>300</v>
      </c>
      <c r="O299">
        <v>42</v>
      </c>
      <c r="AA299" t="s">
        <v>35</v>
      </c>
      <c r="AB299" t="str">
        <f>IF(H293="?",$Q$9,H293)</f>
        <v>tier - 2</v>
      </c>
      <c r="AC299" t="str">
        <f>IF(I293="?",$V$9,I293)</f>
        <v>tier - 3</v>
      </c>
      <c r="AD299" t="str">
        <f>IF(J293="?","Unknown",J293)</f>
        <v>R1011</v>
      </c>
      <c r="AE299">
        <v>1971</v>
      </c>
      <c r="AF299">
        <v>23</v>
      </c>
      <c r="AG299" t="str">
        <f t="shared" si="8"/>
        <v>23-Aug-1971</v>
      </c>
      <c r="AH299">
        <v>26168</v>
      </c>
      <c r="AI299">
        <f t="shared" si="9"/>
        <v>51</v>
      </c>
    </row>
    <row r="300" spans="1:35" x14ac:dyDescent="0.25">
      <c r="A300" t="s">
        <v>1104</v>
      </c>
      <c r="B300">
        <v>11</v>
      </c>
      <c r="C300" t="s">
        <v>35</v>
      </c>
      <c r="D300">
        <v>1973</v>
      </c>
      <c r="E300" s="11">
        <v>26887</v>
      </c>
      <c r="F300">
        <v>0</v>
      </c>
      <c r="G300">
        <v>8688.86</v>
      </c>
      <c r="H300" t="s">
        <v>11</v>
      </c>
      <c r="I300" t="s">
        <v>16</v>
      </c>
      <c r="J300" t="s">
        <v>356</v>
      </c>
      <c r="K300" s="13" t="s">
        <v>8485</v>
      </c>
      <c r="L300" t="s">
        <v>11</v>
      </c>
      <c r="M300" t="s">
        <v>16</v>
      </c>
      <c r="N300" t="s">
        <v>356</v>
      </c>
      <c r="O300">
        <v>49</v>
      </c>
      <c r="AA300" t="s">
        <v>20</v>
      </c>
      <c r="AB300" t="str">
        <f>IF(H294="?",$Q$9,H294)</f>
        <v>tier - 2</v>
      </c>
      <c r="AC300" t="str">
        <f>IF(I294="?",$V$9,I294)</f>
        <v>tier - 3</v>
      </c>
      <c r="AD300" t="str">
        <f>IF(J294="?","Unknown",J294)</f>
        <v>R1012</v>
      </c>
      <c r="AE300">
        <v>1974</v>
      </c>
      <c r="AF300">
        <v>6</v>
      </c>
      <c r="AG300" t="str">
        <f t="shared" si="8"/>
        <v>6-Sep-1974</v>
      </c>
      <c r="AH300">
        <v>27278</v>
      </c>
      <c r="AI300">
        <f t="shared" si="9"/>
        <v>48</v>
      </c>
    </row>
    <row r="301" spans="1:35" x14ac:dyDescent="0.25">
      <c r="A301" t="s">
        <v>1103</v>
      </c>
      <c r="B301">
        <v>16</v>
      </c>
      <c r="C301" t="s">
        <v>18</v>
      </c>
      <c r="D301">
        <v>1974</v>
      </c>
      <c r="E301" s="11">
        <v>27196</v>
      </c>
      <c r="F301">
        <v>0</v>
      </c>
      <c r="G301">
        <v>8671.19</v>
      </c>
      <c r="H301" t="s">
        <v>11</v>
      </c>
      <c r="I301" t="s">
        <v>16</v>
      </c>
      <c r="J301" t="s">
        <v>23</v>
      </c>
      <c r="K301" s="13" t="s">
        <v>8679</v>
      </c>
      <c r="L301" t="s">
        <v>11</v>
      </c>
      <c r="M301" t="s">
        <v>16</v>
      </c>
      <c r="N301" t="s">
        <v>23</v>
      </c>
      <c r="O301">
        <v>48</v>
      </c>
      <c r="AA301" t="s">
        <v>37</v>
      </c>
      <c r="AB301" t="str">
        <f>IF(H295="?",$Q$9,H295)</f>
        <v>tier - 2</v>
      </c>
      <c r="AC301" t="str">
        <f>IF(I295="?",$V$9,I295)</f>
        <v>tier - 1</v>
      </c>
      <c r="AD301" t="str">
        <f>IF(J295="?","Unknown",J295)</f>
        <v>R1013</v>
      </c>
      <c r="AE301">
        <v>1969</v>
      </c>
      <c r="AF301">
        <v>9</v>
      </c>
      <c r="AG301" t="str">
        <f t="shared" si="8"/>
        <v>9-Oct-1969</v>
      </c>
      <c r="AH301">
        <v>25485</v>
      </c>
      <c r="AI301">
        <f t="shared" si="9"/>
        <v>53</v>
      </c>
    </row>
    <row r="302" spans="1:35" x14ac:dyDescent="0.25">
      <c r="A302" t="s">
        <v>1102</v>
      </c>
      <c r="B302">
        <v>10</v>
      </c>
      <c r="C302" t="s">
        <v>10</v>
      </c>
      <c r="D302">
        <v>1969</v>
      </c>
      <c r="E302" s="11">
        <v>25394</v>
      </c>
      <c r="F302">
        <v>0</v>
      </c>
      <c r="G302">
        <v>8665.14</v>
      </c>
      <c r="H302" t="s">
        <v>11</v>
      </c>
      <c r="I302" t="s">
        <v>12</v>
      </c>
      <c r="J302" t="s">
        <v>13</v>
      </c>
      <c r="K302" s="13" t="s">
        <v>8680</v>
      </c>
      <c r="L302" t="s">
        <v>11</v>
      </c>
      <c r="M302" t="s">
        <v>12</v>
      </c>
      <c r="N302" t="s">
        <v>13</v>
      </c>
      <c r="O302">
        <v>53</v>
      </c>
      <c r="AA302" t="s">
        <v>15</v>
      </c>
      <c r="AB302" t="str">
        <f>IF(H296="?",$Q$9,H296)</f>
        <v>tier - 2</v>
      </c>
      <c r="AC302" t="str">
        <f>IF(I296="?",$V$9,I296)</f>
        <v>tier - 3</v>
      </c>
      <c r="AD302" t="str">
        <f>IF(J296="?","Unknown",J296)</f>
        <v>R1011</v>
      </c>
      <c r="AE302">
        <v>1999</v>
      </c>
      <c r="AF302">
        <v>23</v>
      </c>
      <c r="AG302" t="str">
        <f t="shared" si="8"/>
        <v>23-Nov-1999</v>
      </c>
      <c r="AH302">
        <v>36487</v>
      </c>
      <c r="AI302">
        <f t="shared" si="9"/>
        <v>23</v>
      </c>
    </row>
    <row r="303" spans="1:35" x14ac:dyDescent="0.25">
      <c r="A303" t="s">
        <v>2246</v>
      </c>
      <c r="B303">
        <v>7</v>
      </c>
      <c r="C303" t="s">
        <v>15</v>
      </c>
      <c r="D303">
        <v>1962</v>
      </c>
      <c r="E303" s="11">
        <v>22957</v>
      </c>
      <c r="F303">
        <v>0</v>
      </c>
      <c r="G303">
        <v>39221.120000000003</v>
      </c>
      <c r="H303" t="s">
        <v>11</v>
      </c>
      <c r="I303" t="s">
        <v>16</v>
      </c>
      <c r="J303" t="s">
        <v>42</v>
      </c>
      <c r="K303" s="13" t="s">
        <v>8681</v>
      </c>
      <c r="L303" t="s">
        <v>11</v>
      </c>
      <c r="M303" t="s">
        <v>16</v>
      </c>
      <c r="N303" t="s">
        <v>42</v>
      </c>
      <c r="O303">
        <v>60</v>
      </c>
      <c r="AA303" t="s">
        <v>18</v>
      </c>
      <c r="AB303" t="str">
        <f>IF(H297="?",$Q$9,H297)</f>
        <v>tier - 2</v>
      </c>
      <c r="AC303" t="str">
        <f>IF(I297="?",$V$9,I297)</f>
        <v>tier - 3</v>
      </c>
      <c r="AD303" t="str">
        <f>IF(J297="?","Unknown",J297)</f>
        <v>R1012</v>
      </c>
      <c r="AE303">
        <v>1976</v>
      </c>
      <c r="AF303">
        <v>17</v>
      </c>
      <c r="AG303" t="str">
        <f t="shared" si="8"/>
        <v>17-Jun-1976</v>
      </c>
      <c r="AH303">
        <v>27928</v>
      </c>
      <c r="AI303">
        <f t="shared" si="9"/>
        <v>46</v>
      </c>
    </row>
    <row r="304" spans="1:35" x14ac:dyDescent="0.25">
      <c r="A304" t="s">
        <v>1101</v>
      </c>
      <c r="B304">
        <v>21</v>
      </c>
      <c r="C304" t="s">
        <v>37</v>
      </c>
      <c r="D304">
        <v>1965</v>
      </c>
      <c r="E304" s="11">
        <v>24036</v>
      </c>
      <c r="F304">
        <v>0</v>
      </c>
      <c r="G304">
        <v>8665.09</v>
      </c>
      <c r="H304" t="s">
        <v>12</v>
      </c>
      <c r="I304" t="s">
        <v>11</v>
      </c>
      <c r="J304" t="s">
        <v>23</v>
      </c>
      <c r="K304" s="13" t="s">
        <v>8682</v>
      </c>
      <c r="L304" t="s">
        <v>12</v>
      </c>
      <c r="M304" t="s">
        <v>11</v>
      </c>
      <c r="N304" t="s">
        <v>23</v>
      </c>
      <c r="O304">
        <v>57</v>
      </c>
      <c r="AA304" t="s">
        <v>20</v>
      </c>
      <c r="AB304" t="str">
        <f>IF(H298="?",$Q$9,H298)</f>
        <v>tier - 3</v>
      </c>
      <c r="AC304" t="str">
        <f>IF(I298="?",$V$9,I298)</f>
        <v>tier - 3</v>
      </c>
      <c r="AD304" t="str">
        <f>IF(J298="?","Unknown",J298)</f>
        <v>R1011</v>
      </c>
      <c r="AE304">
        <v>1973</v>
      </c>
      <c r="AF304">
        <v>25</v>
      </c>
      <c r="AG304" t="str">
        <f t="shared" si="8"/>
        <v>25-Sep-1973</v>
      </c>
      <c r="AH304">
        <v>26932</v>
      </c>
      <c r="AI304">
        <f t="shared" si="9"/>
        <v>49</v>
      </c>
    </row>
    <row r="305" spans="1:35" x14ac:dyDescent="0.25">
      <c r="A305" t="s">
        <v>1100</v>
      </c>
      <c r="B305">
        <v>3</v>
      </c>
      <c r="C305" t="s">
        <v>18</v>
      </c>
      <c r="D305">
        <v>1975</v>
      </c>
      <c r="E305" s="11">
        <v>27548</v>
      </c>
      <c r="F305">
        <v>1</v>
      </c>
      <c r="G305">
        <v>8627.5400000000009</v>
      </c>
      <c r="H305" t="s">
        <v>11</v>
      </c>
      <c r="I305" t="s">
        <v>11</v>
      </c>
      <c r="J305" t="s">
        <v>356</v>
      </c>
      <c r="K305" s="13" t="s">
        <v>8683</v>
      </c>
      <c r="L305" t="s">
        <v>11</v>
      </c>
      <c r="M305" t="s">
        <v>11</v>
      </c>
      <c r="N305" t="s">
        <v>356</v>
      </c>
      <c r="O305">
        <v>48</v>
      </c>
      <c r="AA305" t="s">
        <v>15</v>
      </c>
      <c r="AB305" t="str">
        <f>IF(H299="?",$Q$9,H299)</f>
        <v>tier - 2</v>
      </c>
      <c r="AC305" t="str">
        <f>IF(I299="?",$V$9,I299)</f>
        <v>tier - 3</v>
      </c>
      <c r="AD305" t="str">
        <f>IF(J299="?","Unknown",J299)</f>
        <v>R1021</v>
      </c>
      <c r="AE305">
        <v>1980</v>
      </c>
      <c r="AF305">
        <v>28</v>
      </c>
      <c r="AG305" t="str">
        <f t="shared" si="8"/>
        <v>28-Nov-1980</v>
      </c>
      <c r="AH305">
        <v>29553</v>
      </c>
      <c r="AI305">
        <f t="shared" si="9"/>
        <v>42</v>
      </c>
    </row>
    <row r="306" spans="1:35" x14ac:dyDescent="0.25">
      <c r="A306" t="s">
        <v>1099</v>
      </c>
      <c r="B306">
        <v>2</v>
      </c>
      <c r="C306" t="s">
        <v>18</v>
      </c>
      <c r="D306">
        <v>1977</v>
      </c>
      <c r="E306" s="11">
        <v>28278</v>
      </c>
      <c r="F306">
        <v>3</v>
      </c>
      <c r="G306">
        <v>8615.2999999999993</v>
      </c>
      <c r="H306" t="s">
        <v>11</v>
      </c>
      <c r="I306" t="s">
        <v>12</v>
      </c>
      <c r="J306" t="s">
        <v>42</v>
      </c>
      <c r="K306" s="13" t="s">
        <v>8684</v>
      </c>
      <c r="L306" t="s">
        <v>11</v>
      </c>
      <c r="M306" t="s">
        <v>12</v>
      </c>
      <c r="N306" t="s">
        <v>42</v>
      </c>
      <c r="O306">
        <v>46</v>
      </c>
      <c r="AA306" t="s">
        <v>35</v>
      </c>
      <c r="AB306" t="str">
        <f>IF(H300="?",$Q$9,H300)</f>
        <v>tier - 2</v>
      </c>
      <c r="AC306" t="str">
        <f>IF(I300="?",$V$9,I300)</f>
        <v>tier - 1</v>
      </c>
      <c r="AD306" t="str">
        <f>IF(J300="?","Unknown",J300)</f>
        <v>R1017</v>
      </c>
      <c r="AE306">
        <v>1973</v>
      </c>
      <c r="AF306">
        <v>11</v>
      </c>
      <c r="AG306" t="str">
        <f t="shared" si="8"/>
        <v>11-Aug-1973</v>
      </c>
      <c r="AH306">
        <v>26887</v>
      </c>
      <c r="AI306">
        <f t="shared" si="9"/>
        <v>49</v>
      </c>
    </row>
    <row r="307" spans="1:35" x14ac:dyDescent="0.25">
      <c r="A307" t="s">
        <v>1098</v>
      </c>
      <c r="B307">
        <v>17</v>
      </c>
      <c r="C307" t="s">
        <v>18</v>
      </c>
      <c r="D307">
        <v>1979</v>
      </c>
      <c r="E307" s="11">
        <v>29023</v>
      </c>
      <c r="F307">
        <v>3</v>
      </c>
      <c r="G307">
        <v>8606.2199999999993</v>
      </c>
      <c r="H307" t="s">
        <v>16</v>
      </c>
      <c r="I307" t="s">
        <v>11</v>
      </c>
      <c r="J307" t="s">
        <v>276</v>
      </c>
      <c r="K307" s="13" t="s">
        <v>8600</v>
      </c>
      <c r="L307" t="s">
        <v>16</v>
      </c>
      <c r="M307" t="s">
        <v>11</v>
      </c>
      <c r="N307" t="s">
        <v>276</v>
      </c>
      <c r="O307">
        <v>43</v>
      </c>
      <c r="AA307" t="s">
        <v>18</v>
      </c>
      <c r="AB307" t="str">
        <f>IF(H301="?",$Q$9,H301)</f>
        <v>tier - 2</v>
      </c>
      <c r="AC307" t="str">
        <f>IF(I301="?",$V$9,I301)</f>
        <v>tier - 1</v>
      </c>
      <c r="AD307" t="str">
        <f>IF(J301="?","Unknown",J301)</f>
        <v>R1012</v>
      </c>
      <c r="AE307">
        <v>1974</v>
      </c>
      <c r="AF307">
        <v>16</v>
      </c>
      <c r="AG307" t="str">
        <f t="shared" si="8"/>
        <v>16-Jun-1974</v>
      </c>
      <c r="AH307">
        <v>27196</v>
      </c>
      <c r="AI307">
        <f t="shared" si="9"/>
        <v>48</v>
      </c>
    </row>
    <row r="308" spans="1:35" x14ac:dyDescent="0.25">
      <c r="A308" t="s">
        <v>1097</v>
      </c>
      <c r="B308">
        <v>15</v>
      </c>
      <c r="C308" t="s">
        <v>20</v>
      </c>
      <c r="D308">
        <v>1977</v>
      </c>
      <c r="E308" s="11">
        <v>28383</v>
      </c>
      <c r="F308">
        <v>3</v>
      </c>
      <c r="G308">
        <v>8605.36</v>
      </c>
      <c r="H308" t="s">
        <v>11</v>
      </c>
      <c r="I308" t="s">
        <v>11</v>
      </c>
      <c r="J308" t="s">
        <v>13</v>
      </c>
      <c r="K308" s="13" t="s">
        <v>8685</v>
      </c>
      <c r="L308" t="s">
        <v>11</v>
      </c>
      <c r="M308" t="s">
        <v>11</v>
      </c>
      <c r="N308" t="s">
        <v>13</v>
      </c>
      <c r="O308">
        <v>45</v>
      </c>
      <c r="AA308" t="s">
        <v>10</v>
      </c>
      <c r="AB308" t="str">
        <f>IF(H302="?",$Q$9,H302)</f>
        <v>tier - 2</v>
      </c>
      <c r="AC308" t="str">
        <f>IF(I302="?",$V$9,I302)</f>
        <v>tier - 3</v>
      </c>
      <c r="AD308" t="str">
        <f>IF(J302="?","Unknown",J302)</f>
        <v>R1013</v>
      </c>
      <c r="AE308">
        <v>1969</v>
      </c>
      <c r="AF308">
        <v>10</v>
      </c>
      <c r="AG308" t="str">
        <f t="shared" si="8"/>
        <v>10-Jul-1969</v>
      </c>
      <c r="AH308">
        <v>25394</v>
      </c>
      <c r="AI308">
        <f t="shared" si="9"/>
        <v>53</v>
      </c>
    </row>
    <row r="309" spans="1:35" x14ac:dyDescent="0.25">
      <c r="A309" t="s">
        <v>1096</v>
      </c>
      <c r="B309">
        <v>12</v>
      </c>
      <c r="C309" t="s">
        <v>20</v>
      </c>
      <c r="D309">
        <v>1977</v>
      </c>
      <c r="E309" s="11">
        <v>28380</v>
      </c>
      <c r="F309">
        <v>2</v>
      </c>
      <c r="G309">
        <v>8604.48</v>
      </c>
      <c r="H309" t="s">
        <v>12</v>
      </c>
      <c r="I309" t="s">
        <v>11</v>
      </c>
      <c r="J309" t="s">
        <v>168</v>
      </c>
      <c r="K309" s="13" t="s">
        <v>8686</v>
      </c>
      <c r="L309" t="s">
        <v>12</v>
      </c>
      <c r="M309" t="s">
        <v>11</v>
      </c>
      <c r="N309" t="s">
        <v>168</v>
      </c>
      <c r="O309">
        <v>45</v>
      </c>
      <c r="AA309" t="s">
        <v>15</v>
      </c>
      <c r="AB309" t="str">
        <f>IF(H303="?",$Q$9,H303)</f>
        <v>tier - 2</v>
      </c>
      <c r="AC309" t="str">
        <f>IF(I303="?",$V$9,I303)</f>
        <v>tier - 1</v>
      </c>
      <c r="AD309" t="str">
        <f>IF(J303="?","Unknown",J303)</f>
        <v>R1011</v>
      </c>
      <c r="AE309">
        <v>1962</v>
      </c>
      <c r="AF309">
        <v>7</v>
      </c>
      <c r="AG309" t="str">
        <f t="shared" si="8"/>
        <v>7-Nov-1962</v>
      </c>
      <c r="AH309">
        <v>22957</v>
      </c>
      <c r="AI309">
        <f t="shared" si="9"/>
        <v>60</v>
      </c>
    </row>
    <row r="310" spans="1:35" x14ac:dyDescent="0.25">
      <c r="A310" t="s">
        <v>1095</v>
      </c>
      <c r="B310">
        <v>24</v>
      </c>
      <c r="C310" t="s">
        <v>18</v>
      </c>
      <c r="D310">
        <v>1977</v>
      </c>
      <c r="E310" s="11">
        <v>28300</v>
      </c>
      <c r="F310">
        <v>2</v>
      </c>
      <c r="G310">
        <v>8603.82</v>
      </c>
      <c r="H310" t="s">
        <v>11</v>
      </c>
      <c r="I310" t="s">
        <v>16</v>
      </c>
      <c r="J310" t="s">
        <v>166</v>
      </c>
      <c r="K310" s="13" t="s">
        <v>8687</v>
      </c>
      <c r="L310" t="s">
        <v>11</v>
      </c>
      <c r="M310" t="s">
        <v>16</v>
      </c>
      <c r="N310" t="s">
        <v>166</v>
      </c>
      <c r="O310">
        <v>45</v>
      </c>
      <c r="AA310" t="s">
        <v>37</v>
      </c>
      <c r="AB310" t="str">
        <f>IF(H304="?",$Q$9,H304)</f>
        <v>tier - 3</v>
      </c>
      <c r="AC310" t="str">
        <f>IF(I304="?",$V$9,I304)</f>
        <v>tier - 2</v>
      </c>
      <c r="AD310" t="str">
        <f>IF(J304="?","Unknown",J304)</f>
        <v>R1012</v>
      </c>
      <c r="AE310">
        <v>1965</v>
      </c>
      <c r="AF310">
        <v>21</v>
      </c>
      <c r="AG310" t="str">
        <f t="shared" si="8"/>
        <v>21-Oct-1965</v>
      </c>
      <c r="AH310">
        <v>24036</v>
      </c>
      <c r="AI310">
        <f t="shared" si="9"/>
        <v>57</v>
      </c>
    </row>
    <row r="311" spans="1:35" x14ac:dyDescent="0.25">
      <c r="A311" t="s">
        <v>1094</v>
      </c>
      <c r="B311">
        <v>11</v>
      </c>
      <c r="C311" t="s">
        <v>15</v>
      </c>
      <c r="D311">
        <v>1973</v>
      </c>
      <c r="E311" s="11">
        <v>26979</v>
      </c>
      <c r="F311">
        <v>0</v>
      </c>
      <c r="G311">
        <v>8601.33</v>
      </c>
      <c r="H311" t="s">
        <v>11</v>
      </c>
      <c r="I311" t="s">
        <v>16</v>
      </c>
      <c r="J311" t="s">
        <v>13</v>
      </c>
      <c r="K311" s="13" t="s">
        <v>8688</v>
      </c>
      <c r="L311" t="s">
        <v>11</v>
      </c>
      <c r="M311" t="s">
        <v>16</v>
      </c>
      <c r="N311" t="s">
        <v>13</v>
      </c>
      <c r="O311">
        <v>49</v>
      </c>
      <c r="AA311" t="s">
        <v>18</v>
      </c>
      <c r="AB311" t="str">
        <f>IF(H305="?",$Q$9,H305)</f>
        <v>tier - 2</v>
      </c>
      <c r="AC311" t="str">
        <f>IF(I305="?",$V$9,I305)</f>
        <v>tier - 2</v>
      </c>
      <c r="AD311" t="str">
        <f>IF(J305="?","Unknown",J305)</f>
        <v>R1017</v>
      </c>
      <c r="AE311">
        <v>1975</v>
      </c>
      <c r="AF311">
        <v>3</v>
      </c>
      <c r="AG311" t="str">
        <f t="shared" si="8"/>
        <v>3-Jun-1975</v>
      </c>
      <c r="AH311">
        <v>27548</v>
      </c>
      <c r="AI311">
        <f t="shared" si="9"/>
        <v>48</v>
      </c>
    </row>
    <row r="312" spans="1:35" x14ac:dyDescent="0.25">
      <c r="A312" t="s">
        <v>1093</v>
      </c>
      <c r="B312">
        <v>25</v>
      </c>
      <c r="C312" t="s">
        <v>30</v>
      </c>
      <c r="D312">
        <v>1983</v>
      </c>
      <c r="E312" s="11">
        <v>30675</v>
      </c>
      <c r="F312">
        <v>5</v>
      </c>
      <c r="G312">
        <v>8596.83</v>
      </c>
      <c r="H312" t="s">
        <v>11</v>
      </c>
      <c r="I312" t="s">
        <v>12</v>
      </c>
      <c r="J312" t="s">
        <v>13</v>
      </c>
      <c r="K312" s="13" t="s">
        <v>8689</v>
      </c>
      <c r="L312" t="s">
        <v>11</v>
      </c>
      <c r="M312" t="s">
        <v>12</v>
      </c>
      <c r="N312" t="s">
        <v>13</v>
      </c>
      <c r="O312">
        <v>39</v>
      </c>
      <c r="AA312" t="s">
        <v>18</v>
      </c>
      <c r="AB312" t="str">
        <f>IF(H306="?",$Q$9,H306)</f>
        <v>tier - 2</v>
      </c>
      <c r="AC312" t="str">
        <f>IF(I306="?",$V$9,I306)</f>
        <v>tier - 3</v>
      </c>
      <c r="AD312" t="str">
        <f>IF(J306="?","Unknown",J306)</f>
        <v>R1011</v>
      </c>
      <c r="AE312">
        <v>1977</v>
      </c>
      <c r="AF312">
        <v>2</v>
      </c>
      <c r="AG312" t="str">
        <f t="shared" si="8"/>
        <v>2-Jun-1977</v>
      </c>
      <c r="AH312">
        <v>28278</v>
      </c>
      <c r="AI312">
        <f t="shared" si="9"/>
        <v>46</v>
      </c>
    </row>
    <row r="313" spans="1:35" x14ac:dyDescent="0.25">
      <c r="A313" t="s">
        <v>1092</v>
      </c>
      <c r="B313">
        <v>30</v>
      </c>
      <c r="C313" t="s">
        <v>20</v>
      </c>
      <c r="D313">
        <v>1983</v>
      </c>
      <c r="E313" s="11">
        <v>30589</v>
      </c>
      <c r="F313">
        <v>5</v>
      </c>
      <c r="G313">
        <v>8582.2999999999993</v>
      </c>
      <c r="H313" t="s">
        <v>11</v>
      </c>
      <c r="I313" t="s">
        <v>16</v>
      </c>
      <c r="J313" t="s">
        <v>13</v>
      </c>
      <c r="K313" s="13" t="s">
        <v>8690</v>
      </c>
      <c r="L313" t="s">
        <v>11</v>
      </c>
      <c r="M313" t="s">
        <v>16</v>
      </c>
      <c r="N313" t="s">
        <v>13</v>
      </c>
      <c r="O313">
        <v>39</v>
      </c>
      <c r="AA313" t="s">
        <v>18</v>
      </c>
      <c r="AB313" t="str">
        <f>IF(H307="?",$Q$9,H307)</f>
        <v>tier - 1</v>
      </c>
      <c r="AC313" t="str">
        <f>IF(I307="?",$V$9,I307)</f>
        <v>tier - 2</v>
      </c>
      <c r="AD313" t="str">
        <f>IF(J307="?","Unknown",J307)</f>
        <v>R1014</v>
      </c>
      <c r="AE313">
        <v>1979</v>
      </c>
      <c r="AF313">
        <v>17</v>
      </c>
      <c r="AG313" t="str">
        <f t="shared" si="8"/>
        <v>17-Jun-1979</v>
      </c>
      <c r="AH313">
        <v>29023</v>
      </c>
      <c r="AI313">
        <f t="shared" si="9"/>
        <v>43</v>
      </c>
    </row>
    <row r="314" spans="1:35" x14ac:dyDescent="0.25">
      <c r="A314" t="s">
        <v>2245</v>
      </c>
      <c r="B314">
        <v>4</v>
      </c>
      <c r="C314" t="s">
        <v>30</v>
      </c>
      <c r="D314">
        <v>1982</v>
      </c>
      <c r="E314" s="11">
        <v>30289</v>
      </c>
      <c r="F314">
        <v>1</v>
      </c>
      <c r="G314">
        <v>39125.33</v>
      </c>
      <c r="H314" t="s">
        <v>16</v>
      </c>
      <c r="I314" t="s">
        <v>16</v>
      </c>
      <c r="J314" t="s">
        <v>168</v>
      </c>
      <c r="K314" s="13" t="s">
        <v>8691</v>
      </c>
      <c r="L314" t="s">
        <v>16</v>
      </c>
      <c r="M314" t="s">
        <v>16</v>
      </c>
      <c r="N314" t="s">
        <v>168</v>
      </c>
      <c r="O314">
        <v>40</v>
      </c>
      <c r="AA314" t="s">
        <v>20</v>
      </c>
      <c r="AB314" t="str">
        <f>IF(H308="?",$Q$9,H308)</f>
        <v>tier - 2</v>
      </c>
      <c r="AC314" t="str">
        <f>IF(I308="?",$V$9,I308)</f>
        <v>tier - 2</v>
      </c>
      <c r="AD314" t="str">
        <f>IF(J308="?","Unknown",J308)</f>
        <v>R1013</v>
      </c>
      <c r="AE314">
        <v>1977</v>
      </c>
      <c r="AF314">
        <v>15</v>
      </c>
      <c r="AG314" t="str">
        <f t="shared" si="8"/>
        <v>15-Sep-1977</v>
      </c>
      <c r="AH314">
        <v>28383</v>
      </c>
      <c r="AI314">
        <f t="shared" si="9"/>
        <v>45</v>
      </c>
    </row>
    <row r="315" spans="1:35" x14ac:dyDescent="0.25">
      <c r="A315" t="s">
        <v>1091</v>
      </c>
      <c r="B315">
        <v>11</v>
      </c>
      <c r="C315" t="s">
        <v>20</v>
      </c>
      <c r="D315">
        <v>1987</v>
      </c>
      <c r="E315" s="11">
        <v>32031</v>
      </c>
      <c r="F315">
        <v>3</v>
      </c>
      <c r="G315">
        <v>8573.2999999999993</v>
      </c>
      <c r="H315" t="s">
        <v>11</v>
      </c>
      <c r="I315" t="s">
        <v>11</v>
      </c>
      <c r="J315" t="s">
        <v>300</v>
      </c>
      <c r="K315" s="13" t="s">
        <v>8692</v>
      </c>
      <c r="L315" t="s">
        <v>11</v>
      </c>
      <c r="M315" t="s">
        <v>11</v>
      </c>
      <c r="N315" t="s">
        <v>300</v>
      </c>
      <c r="O315">
        <v>35</v>
      </c>
      <c r="AA315" t="s">
        <v>20</v>
      </c>
      <c r="AB315" t="str">
        <f>IF(H309="?",$Q$9,H309)</f>
        <v>tier - 3</v>
      </c>
      <c r="AC315" t="str">
        <f>IF(I309="?",$V$9,I309)</f>
        <v>tier - 2</v>
      </c>
      <c r="AD315" t="str">
        <f>IF(J309="?","Unknown",J309)</f>
        <v>R1016</v>
      </c>
      <c r="AE315">
        <v>1977</v>
      </c>
      <c r="AF315">
        <v>12</v>
      </c>
      <c r="AG315" t="str">
        <f t="shared" si="8"/>
        <v>12-Sep-1977</v>
      </c>
      <c r="AH315">
        <v>28380</v>
      </c>
      <c r="AI315">
        <f t="shared" si="9"/>
        <v>45</v>
      </c>
    </row>
    <row r="316" spans="1:35" x14ac:dyDescent="0.25">
      <c r="A316" t="s">
        <v>1090</v>
      </c>
      <c r="B316">
        <v>6</v>
      </c>
      <c r="C316" t="s">
        <v>35</v>
      </c>
      <c r="D316">
        <v>1982</v>
      </c>
      <c r="E316" s="11">
        <v>30169</v>
      </c>
      <c r="F316">
        <v>3</v>
      </c>
      <c r="G316">
        <v>8572.0400000000009</v>
      </c>
      <c r="H316" t="s">
        <v>11</v>
      </c>
      <c r="I316" t="s">
        <v>11</v>
      </c>
      <c r="J316" t="s">
        <v>300</v>
      </c>
      <c r="K316" s="13" t="s">
        <v>8693</v>
      </c>
      <c r="L316" t="s">
        <v>11</v>
      </c>
      <c r="M316" t="s">
        <v>11</v>
      </c>
      <c r="N316" t="s">
        <v>300</v>
      </c>
      <c r="O316">
        <v>40</v>
      </c>
      <c r="AA316" t="s">
        <v>18</v>
      </c>
      <c r="AB316" t="str">
        <f>IF(H310="?",$Q$9,H310)</f>
        <v>tier - 2</v>
      </c>
      <c r="AC316" t="str">
        <f>IF(I310="?",$V$9,I310)</f>
        <v>tier - 1</v>
      </c>
      <c r="AD316" t="str">
        <f>IF(J310="?","Unknown",J310)</f>
        <v>R1019</v>
      </c>
      <c r="AE316">
        <v>1977</v>
      </c>
      <c r="AF316">
        <v>24</v>
      </c>
      <c r="AG316" t="str">
        <f t="shared" si="8"/>
        <v>24-Jun-1977</v>
      </c>
      <c r="AH316">
        <v>28300</v>
      </c>
      <c r="AI316">
        <f t="shared" si="9"/>
        <v>45</v>
      </c>
    </row>
    <row r="317" spans="1:35" x14ac:dyDescent="0.25">
      <c r="A317" t="s">
        <v>1089</v>
      </c>
      <c r="B317">
        <v>26</v>
      </c>
      <c r="C317" t="s">
        <v>30</v>
      </c>
      <c r="D317">
        <v>1975</v>
      </c>
      <c r="E317" s="11">
        <v>27754</v>
      </c>
      <c r="F317">
        <v>1</v>
      </c>
      <c r="G317">
        <v>8569.86</v>
      </c>
      <c r="H317" t="s">
        <v>11</v>
      </c>
      <c r="I317" t="s">
        <v>12</v>
      </c>
      <c r="J317" t="s">
        <v>13</v>
      </c>
      <c r="K317" s="13" t="s">
        <v>8694</v>
      </c>
      <c r="L317" t="s">
        <v>11</v>
      </c>
      <c r="M317" t="s">
        <v>12</v>
      </c>
      <c r="N317" t="s">
        <v>13</v>
      </c>
      <c r="O317">
        <v>47</v>
      </c>
      <c r="AA317" t="s">
        <v>15</v>
      </c>
      <c r="AB317" t="str">
        <f>IF(H311="?",$Q$9,H311)</f>
        <v>tier - 2</v>
      </c>
      <c r="AC317" t="str">
        <f>IF(I311="?",$V$9,I311)</f>
        <v>tier - 1</v>
      </c>
      <c r="AD317" t="str">
        <f>IF(J311="?","Unknown",J311)</f>
        <v>R1013</v>
      </c>
      <c r="AE317">
        <v>1973</v>
      </c>
      <c r="AF317">
        <v>11</v>
      </c>
      <c r="AG317" t="str">
        <f t="shared" si="8"/>
        <v>11-Nov-1973</v>
      </c>
      <c r="AH317">
        <v>26979</v>
      </c>
      <c r="AI317">
        <f t="shared" si="9"/>
        <v>49</v>
      </c>
    </row>
    <row r="318" spans="1:35" x14ac:dyDescent="0.25">
      <c r="A318" t="s">
        <v>1088</v>
      </c>
      <c r="B318">
        <v>21</v>
      </c>
      <c r="C318" t="s">
        <v>18</v>
      </c>
      <c r="D318">
        <v>1988</v>
      </c>
      <c r="E318" s="11">
        <v>32315</v>
      </c>
      <c r="F318">
        <v>3</v>
      </c>
      <c r="G318">
        <v>8567.25</v>
      </c>
      <c r="H318" t="s">
        <v>11</v>
      </c>
      <c r="I318" t="s">
        <v>16</v>
      </c>
      <c r="J318" t="s">
        <v>23</v>
      </c>
      <c r="K318" s="13" t="s">
        <v>8695</v>
      </c>
      <c r="L318" t="s">
        <v>11</v>
      </c>
      <c r="M318" t="s">
        <v>16</v>
      </c>
      <c r="N318" t="s">
        <v>23</v>
      </c>
      <c r="O318">
        <v>34</v>
      </c>
      <c r="AA318" t="s">
        <v>30</v>
      </c>
      <c r="AB318" t="str">
        <f>IF(H312="?",$Q$9,H312)</f>
        <v>tier - 2</v>
      </c>
      <c r="AC318" t="str">
        <f>IF(I312="?",$V$9,I312)</f>
        <v>tier - 3</v>
      </c>
      <c r="AD318" t="str">
        <f>IF(J312="?","Unknown",J312)</f>
        <v>R1013</v>
      </c>
      <c r="AE318">
        <v>1983</v>
      </c>
      <c r="AF318">
        <v>25</v>
      </c>
      <c r="AG318" t="str">
        <f t="shared" si="8"/>
        <v>25-Dec-1983</v>
      </c>
      <c r="AH318">
        <v>30675</v>
      </c>
      <c r="AI318">
        <f t="shared" si="9"/>
        <v>39</v>
      </c>
    </row>
    <row r="319" spans="1:35" x14ac:dyDescent="0.25">
      <c r="A319" t="s">
        <v>1087</v>
      </c>
      <c r="B319">
        <v>21</v>
      </c>
      <c r="C319" t="s">
        <v>20</v>
      </c>
      <c r="D319">
        <v>1975</v>
      </c>
      <c r="E319" s="11">
        <v>27658</v>
      </c>
      <c r="F319">
        <v>1</v>
      </c>
      <c r="G319">
        <v>8556.91</v>
      </c>
      <c r="H319" t="s">
        <v>11</v>
      </c>
      <c r="I319" t="s">
        <v>16</v>
      </c>
      <c r="J319" t="s">
        <v>42</v>
      </c>
      <c r="K319" s="13" t="s">
        <v>8696</v>
      </c>
      <c r="L319" t="s">
        <v>11</v>
      </c>
      <c r="M319" t="s">
        <v>16</v>
      </c>
      <c r="N319" t="s">
        <v>42</v>
      </c>
      <c r="O319">
        <v>47</v>
      </c>
      <c r="AA319" t="s">
        <v>20</v>
      </c>
      <c r="AB319" t="str">
        <f>IF(H313="?",$Q$9,H313)</f>
        <v>tier - 2</v>
      </c>
      <c r="AC319" t="str">
        <f>IF(I313="?",$V$9,I313)</f>
        <v>tier - 1</v>
      </c>
      <c r="AD319" t="str">
        <f>IF(J313="?","Unknown",J313)</f>
        <v>R1013</v>
      </c>
      <c r="AE319">
        <v>1983</v>
      </c>
      <c r="AF319">
        <v>30</v>
      </c>
      <c r="AG319" t="str">
        <f t="shared" si="8"/>
        <v>30-Sep-1983</v>
      </c>
      <c r="AH319">
        <v>30589</v>
      </c>
      <c r="AI319">
        <f t="shared" si="9"/>
        <v>39</v>
      </c>
    </row>
    <row r="320" spans="1:35" x14ac:dyDescent="0.25">
      <c r="A320" t="s">
        <v>1086</v>
      </c>
      <c r="B320">
        <v>6</v>
      </c>
      <c r="C320" t="s">
        <v>37</v>
      </c>
      <c r="D320">
        <v>1975</v>
      </c>
      <c r="E320" s="11">
        <v>27673</v>
      </c>
      <c r="F320">
        <v>1</v>
      </c>
      <c r="G320">
        <v>8551.35</v>
      </c>
      <c r="H320" t="s">
        <v>11</v>
      </c>
      <c r="I320" t="s">
        <v>11</v>
      </c>
      <c r="J320" t="s">
        <v>42</v>
      </c>
      <c r="K320" s="13" t="s">
        <v>8697</v>
      </c>
      <c r="L320" t="s">
        <v>11</v>
      </c>
      <c r="M320" t="s">
        <v>11</v>
      </c>
      <c r="N320" t="s">
        <v>42</v>
      </c>
      <c r="O320">
        <v>47</v>
      </c>
      <c r="AA320" t="s">
        <v>30</v>
      </c>
      <c r="AB320" t="str">
        <f>IF(H314="?",$Q$9,H314)</f>
        <v>tier - 1</v>
      </c>
      <c r="AC320" t="str">
        <f>IF(I314="?",$V$9,I314)</f>
        <v>tier - 1</v>
      </c>
      <c r="AD320" t="str">
        <f>IF(J314="?","Unknown",J314)</f>
        <v>R1016</v>
      </c>
      <c r="AE320">
        <v>1982</v>
      </c>
      <c r="AF320">
        <v>4</v>
      </c>
      <c r="AG320" t="str">
        <f t="shared" si="8"/>
        <v>4-Dec-1982</v>
      </c>
      <c r="AH320">
        <v>30289</v>
      </c>
      <c r="AI320">
        <f t="shared" si="9"/>
        <v>40</v>
      </c>
    </row>
    <row r="321" spans="1:35" x14ac:dyDescent="0.25">
      <c r="A321" t="s">
        <v>1085</v>
      </c>
      <c r="B321">
        <v>12</v>
      </c>
      <c r="C321" t="s">
        <v>20</v>
      </c>
      <c r="D321">
        <v>1983</v>
      </c>
      <c r="E321" s="11">
        <v>30571</v>
      </c>
      <c r="F321">
        <v>1</v>
      </c>
      <c r="G321">
        <v>8547.69</v>
      </c>
      <c r="H321" t="s">
        <v>11</v>
      </c>
      <c r="I321" t="s">
        <v>16</v>
      </c>
      <c r="J321" t="s">
        <v>13</v>
      </c>
      <c r="K321" s="13" t="s">
        <v>8698</v>
      </c>
      <c r="L321" t="s">
        <v>11</v>
      </c>
      <c r="M321" t="s">
        <v>16</v>
      </c>
      <c r="N321" t="s">
        <v>13</v>
      </c>
      <c r="O321">
        <v>39</v>
      </c>
      <c r="AA321" t="s">
        <v>20</v>
      </c>
      <c r="AB321" t="str">
        <f>IF(H315="?",$Q$9,H315)</f>
        <v>tier - 2</v>
      </c>
      <c r="AC321" t="str">
        <f>IF(I315="?",$V$9,I315)</f>
        <v>tier - 2</v>
      </c>
      <c r="AD321" t="str">
        <f>IF(J315="?","Unknown",J315)</f>
        <v>R1021</v>
      </c>
      <c r="AE321">
        <v>1987</v>
      </c>
      <c r="AF321">
        <v>11</v>
      </c>
      <c r="AG321" t="str">
        <f t="shared" si="8"/>
        <v>11-Sep-1987</v>
      </c>
      <c r="AH321">
        <v>32031</v>
      </c>
      <c r="AI321">
        <f t="shared" si="9"/>
        <v>35</v>
      </c>
    </row>
    <row r="322" spans="1:35" x14ac:dyDescent="0.25">
      <c r="A322" t="s">
        <v>1084</v>
      </c>
      <c r="B322">
        <v>6</v>
      </c>
      <c r="C322" t="s">
        <v>37</v>
      </c>
      <c r="D322">
        <v>1975</v>
      </c>
      <c r="E322" s="11">
        <v>27673</v>
      </c>
      <c r="F322">
        <v>1</v>
      </c>
      <c r="G322">
        <v>8539.67</v>
      </c>
      <c r="H322" t="s">
        <v>11</v>
      </c>
      <c r="I322" t="s">
        <v>12</v>
      </c>
      <c r="J322" t="s">
        <v>42</v>
      </c>
      <c r="K322" s="13" t="s">
        <v>8699</v>
      </c>
      <c r="L322" t="s">
        <v>11</v>
      </c>
      <c r="M322" t="s">
        <v>12</v>
      </c>
      <c r="N322" t="s">
        <v>42</v>
      </c>
      <c r="O322">
        <v>47</v>
      </c>
      <c r="AA322" t="s">
        <v>35</v>
      </c>
      <c r="AB322" t="str">
        <f>IF(H316="?",$Q$9,H316)</f>
        <v>tier - 2</v>
      </c>
      <c r="AC322" t="str">
        <f>IF(I316="?",$V$9,I316)</f>
        <v>tier - 2</v>
      </c>
      <c r="AD322" t="str">
        <f>IF(J316="?","Unknown",J316)</f>
        <v>R1021</v>
      </c>
      <c r="AE322">
        <v>1982</v>
      </c>
      <c r="AF322">
        <v>6</v>
      </c>
      <c r="AG322" t="str">
        <f t="shared" si="8"/>
        <v>6-Aug-1982</v>
      </c>
      <c r="AH322">
        <v>30169</v>
      </c>
      <c r="AI322">
        <f t="shared" si="9"/>
        <v>40</v>
      </c>
    </row>
    <row r="323" spans="1:35" x14ac:dyDescent="0.25">
      <c r="A323" t="s">
        <v>1083</v>
      </c>
      <c r="B323">
        <v>27</v>
      </c>
      <c r="C323" t="s">
        <v>35</v>
      </c>
      <c r="D323">
        <v>1981</v>
      </c>
      <c r="E323" s="11">
        <v>29825</v>
      </c>
      <c r="F323">
        <v>3</v>
      </c>
      <c r="G323">
        <v>8538.2900000000009</v>
      </c>
      <c r="H323" t="s">
        <v>11</v>
      </c>
      <c r="I323" t="s">
        <v>12</v>
      </c>
      <c r="J323" t="s">
        <v>247</v>
      </c>
      <c r="K323" s="13" t="s">
        <v>8700</v>
      </c>
      <c r="L323" t="s">
        <v>11</v>
      </c>
      <c r="M323" t="s">
        <v>12</v>
      </c>
      <c r="N323" t="s">
        <v>247</v>
      </c>
      <c r="O323">
        <v>41</v>
      </c>
      <c r="AA323" t="s">
        <v>30</v>
      </c>
      <c r="AB323" t="str">
        <f>IF(H317="?",$Q$9,H317)</f>
        <v>tier - 2</v>
      </c>
      <c r="AC323" t="str">
        <f>IF(I317="?",$V$9,I317)</f>
        <v>tier - 3</v>
      </c>
      <c r="AD323" t="str">
        <f>IF(J317="?","Unknown",J317)</f>
        <v>R1013</v>
      </c>
      <c r="AE323">
        <v>1975</v>
      </c>
      <c r="AF323">
        <v>26</v>
      </c>
      <c r="AG323" t="str">
        <f t="shared" ref="AG323:AG386" si="10">CONCATENATE(AF323,"-",AA323,"-",AE323)</f>
        <v>26-Dec-1975</v>
      </c>
      <c r="AH323">
        <v>27754</v>
      </c>
      <c r="AI323">
        <f t="shared" ref="AI323:AI386" si="11">INT(YEARFRAC(AH323,DATE(2023,6,8)*1))</f>
        <v>47</v>
      </c>
    </row>
    <row r="324" spans="1:35" x14ac:dyDescent="0.25">
      <c r="A324" t="s">
        <v>1082</v>
      </c>
      <c r="B324">
        <v>24</v>
      </c>
      <c r="C324" t="s">
        <v>18</v>
      </c>
      <c r="D324">
        <v>1983</v>
      </c>
      <c r="E324" s="11">
        <v>30491</v>
      </c>
      <c r="F324">
        <v>0</v>
      </c>
      <c r="G324">
        <v>8534.67</v>
      </c>
      <c r="H324" t="s">
        <v>11</v>
      </c>
      <c r="I324" t="s">
        <v>12</v>
      </c>
      <c r="J324" t="s">
        <v>247</v>
      </c>
      <c r="K324" s="13" t="s">
        <v>8701</v>
      </c>
      <c r="L324" t="s">
        <v>11</v>
      </c>
      <c r="M324" t="s">
        <v>12</v>
      </c>
      <c r="N324" t="s">
        <v>247</v>
      </c>
      <c r="O324">
        <v>39</v>
      </c>
      <c r="AA324" t="s">
        <v>18</v>
      </c>
      <c r="AB324" t="str">
        <f>IF(H318="?",$Q$9,H318)</f>
        <v>tier - 2</v>
      </c>
      <c r="AC324" t="str">
        <f>IF(I318="?",$V$9,I318)</f>
        <v>tier - 1</v>
      </c>
      <c r="AD324" t="str">
        <f>IF(J318="?","Unknown",J318)</f>
        <v>R1012</v>
      </c>
      <c r="AE324">
        <v>1988</v>
      </c>
      <c r="AF324">
        <v>21</v>
      </c>
      <c r="AG324" t="str">
        <f t="shared" si="10"/>
        <v>21-Jun-1988</v>
      </c>
      <c r="AH324">
        <v>32315</v>
      </c>
      <c r="AI324">
        <f t="shared" si="11"/>
        <v>34</v>
      </c>
    </row>
    <row r="325" spans="1:35" x14ac:dyDescent="0.25">
      <c r="A325" t="s">
        <v>2244</v>
      </c>
      <c r="B325">
        <v>20</v>
      </c>
      <c r="C325" t="s">
        <v>10</v>
      </c>
      <c r="D325">
        <v>1985</v>
      </c>
      <c r="E325" s="11">
        <v>31248</v>
      </c>
      <c r="F325">
        <v>1</v>
      </c>
      <c r="G325">
        <v>39047.29</v>
      </c>
      <c r="H325" t="s">
        <v>16</v>
      </c>
      <c r="I325" t="s">
        <v>12</v>
      </c>
      <c r="J325" t="s">
        <v>356</v>
      </c>
      <c r="K325" s="13" t="s">
        <v>8702</v>
      </c>
      <c r="L325" t="s">
        <v>16</v>
      </c>
      <c r="M325" t="s">
        <v>12</v>
      </c>
      <c r="N325" t="s">
        <v>356</v>
      </c>
      <c r="O325">
        <v>37</v>
      </c>
      <c r="AA325" t="s">
        <v>20</v>
      </c>
      <c r="AB325" t="str">
        <f>IF(H319="?",$Q$9,H319)</f>
        <v>tier - 2</v>
      </c>
      <c r="AC325" t="str">
        <f>IF(I319="?",$V$9,I319)</f>
        <v>tier - 1</v>
      </c>
      <c r="AD325" t="str">
        <f>IF(J319="?","Unknown",J319)</f>
        <v>R1011</v>
      </c>
      <c r="AE325">
        <v>1975</v>
      </c>
      <c r="AF325">
        <v>21</v>
      </c>
      <c r="AG325" t="str">
        <f t="shared" si="10"/>
        <v>21-Sep-1975</v>
      </c>
      <c r="AH325">
        <v>27658</v>
      </c>
      <c r="AI325">
        <f t="shared" si="11"/>
        <v>47</v>
      </c>
    </row>
    <row r="326" spans="1:35" x14ac:dyDescent="0.25">
      <c r="A326" t="s">
        <v>1081</v>
      </c>
      <c r="B326">
        <v>26</v>
      </c>
      <c r="C326" t="s">
        <v>20</v>
      </c>
      <c r="D326">
        <v>1977</v>
      </c>
      <c r="E326" s="11">
        <v>28394</v>
      </c>
      <c r="F326">
        <v>2</v>
      </c>
      <c r="G326">
        <v>8527.5300000000007</v>
      </c>
      <c r="H326" t="s">
        <v>11</v>
      </c>
      <c r="I326" t="s">
        <v>11</v>
      </c>
      <c r="J326" t="s">
        <v>13</v>
      </c>
      <c r="K326" s="13" t="s">
        <v>8703</v>
      </c>
      <c r="L326" t="s">
        <v>11</v>
      </c>
      <c r="M326" t="s">
        <v>11</v>
      </c>
      <c r="N326" t="s">
        <v>13</v>
      </c>
      <c r="O326">
        <v>45</v>
      </c>
      <c r="AA326" t="s">
        <v>37</v>
      </c>
      <c r="AB326" t="str">
        <f>IF(H320="?",$Q$9,H320)</f>
        <v>tier - 2</v>
      </c>
      <c r="AC326" t="str">
        <f>IF(I320="?",$V$9,I320)</f>
        <v>tier - 2</v>
      </c>
      <c r="AD326" t="str">
        <f>IF(J320="?","Unknown",J320)</f>
        <v>R1011</v>
      </c>
      <c r="AE326">
        <v>1975</v>
      </c>
      <c r="AF326">
        <v>6</v>
      </c>
      <c r="AG326" t="str">
        <f t="shared" si="10"/>
        <v>6-Oct-1975</v>
      </c>
      <c r="AH326">
        <v>27673</v>
      </c>
      <c r="AI326">
        <f t="shared" si="11"/>
        <v>47</v>
      </c>
    </row>
    <row r="327" spans="1:35" x14ac:dyDescent="0.25">
      <c r="A327" t="s">
        <v>1080</v>
      </c>
      <c r="B327">
        <v>13</v>
      </c>
      <c r="C327" t="s">
        <v>35</v>
      </c>
      <c r="D327">
        <v>1979</v>
      </c>
      <c r="E327" s="11">
        <v>29080</v>
      </c>
      <c r="F327">
        <v>3</v>
      </c>
      <c r="G327">
        <v>8522</v>
      </c>
      <c r="H327" t="s">
        <v>11</v>
      </c>
      <c r="I327" t="s">
        <v>11</v>
      </c>
      <c r="J327" t="s">
        <v>42</v>
      </c>
      <c r="K327" s="13" t="s">
        <v>8704</v>
      </c>
      <c r="L327" t="s">
        <v>11</v>
      </c>
      <c r="M327" t="s">
        <v>11</v>
      </c>
      <c r="N327" t="s">
        <v>42</v>
      </c>
      <c r="O327">
        <v>43</v>
      </c>
      <c r="AA327" t="s">
        <v>20</v>
      </c>
      <c r="AB327" t="str">
        <f>IF(H321="?",$Q$9,H321)</f>
        <v>tier - 2</v>
      </c>
      <c r="AC327" t="str">
        <f>IF(I321="?",$V$9,I321)</f>
        <v>tier - 1</v>
      </c>
      <c r="AD327" t="str">
        <f>IF(J321="?","Unknown",J321)</f>
        <v>R1013</v>
      </c>
      <c r="AE327">
        <v>1983</v>
      </c>
      <c r="AF327">
        <v>12</v>
      </c>
      <c r="AG327" t="str">
        <f t="shared" si="10"/>
        <v>12-Sep-1983</v>
      </c>
      <c r="AH327">
        <v>30571</v>
      </c>
      <c r="AI327">
        <f t="shared" si="11"/>
        <v>39</v>
      </c>
    </row>
    <row r="328" spans="1:35" x14ac:dyDescent="0.25">
      <c r="A328" t="s">
        <v>1079</v>
      </c>
      <c r="B328">
        <v>29</v>
      </c>
      <c r="C328" t="s">
        <v>37</v>
      </c>
      <c r="D328">
        <v>1977</v>
      </c>
      <c r="E328" s="11">
        <v>28427</v>
      </c>
      <c r="F328">
        <v>2</v>
      </c>
      <c r="G328">
        <v>8520.0300000000007</v>
      </c>
      <c r="H328" t="s">
        <v>11</v>
      </c>
      <c r="I328" t="s">
        <v>12</v>
      </c>
      <c r="J328" t="s">
        <v>42</v>
      </c>
      <c r="K328" s="13" t="s">
        <v>8705</v>
      </c>
      <c r="L328" t="s">
        <v>11</v>
      </c>
      <c r="M328" t="s">
        <v>12</v>
      </c>
      <c r="N328" t="s">
        <v>42</v>
      </c>
      <c r="O328">
        <v>45</v>
      </c>
      <c r="AA328" t="s">
        <v>37</v>
      </c>
      <c r="AB328" t="str">
        <f>IF(H322="?",$Q$9,H322)</f>
        <v>tier - 2</v>
      </c>
      <c r="AC328" t="str">
        <f>IF(I322="?",$V$9,I322)</f>
        <v>tier - 3</v>
      </c>
      <c r="AD328" t="str">
        <f>IF(J322="?","Unknown",J322)</f>
        <v>R1011</v>
      </c>
      <c r="AE328">
        <v>1975</v>
      </c>
      <c r="AF328">
        <v>6</v>
      </c>
      <c r="AG328" t="str">
        <f t="shared" si="10"/>
        <v>6-Oct-1975</v>
      </c>
      <c r="AH328">
        <v>27673</v>
      </c>
      <c r="AI328">
        <f t="shared" si="11"/>
        <v>47</v>
      </c>
    </row>
    <row r="329" spans="1:35" x14ac:dyDescent="0.25">
      <c r="A329" t="s">
        <v>1078</v>
      </c>
      <c r="B329">
        <v>21</v>
      </c>
      <c r="C329" t="s">
        <v>10</v>
      </c>
      <c r="D329">
        <v>1977</v>
      </c>
      <c r="E329" s="11">
        <v>28327</v>
      </c>
      <c r="F329">
        <v>2</v>
      </c>
      <c r="G329">
        <v>8516.83</v>
      </c>
      <c r="H329" t="s">
        <v>11</v>
      </c>
      <c r="I329" t="s">
        <v>16</v>
      </c>
      <c r="J329" t="s">
        <v>13</v>
      </c>
      <c r="K329" s="13" t="s">
        <v>8706</v>
      </c>
      <c r="L329" t="s">
        <v>11</v>
      </c>
      <c r="M329" t="s">
        <v>16</v>
      </c>
      <c r="N329" t="s">
        <v>13</v>
      </c>
      <c r="O329">
        <v>45</v>
      </c>
      <c r="AA329" t="s">
        <v>35</v>
      </c>
      <c r="AB329" t="str">
        <f>IF(H323="?",$Q$9,H323)</f>
        <v>tier - 2</v>
      </c>
      <c r="AC329" t="str">
        <f>IF(I323="?",$V$9,I323)</f>
        <v>tier - 3</v>
      </c>
      <c r="AD329" t="str">
        <f>IF(J323="?","Unknown",J323)</f>
        <v>R1024</v>
      </c>
      <c r="AE329">
        <v>1981</v>
      </c>
      <c r="AF329">
        <v>27</v>
      </c>
      <c r="AG329" t="str">
        <f t="shared" si="10"/>
        <v>27-Aug-1981</v>
      </c>
      <c r="AH329">
        <v>29825</v>
      </c>
      <c r="AI329">
        <f t="shared" si="11"/>
        <v>41</v>
      </c>
    </row>
    <row r="330" spans="1:35" x14ac:dyDescent="0.25">
      <c r="A330" t="s">
        <v>1077</v>
      </c>
      <c r="B330">
        <v>26</v>
      </c>
      <c r="C330" t="s">
        <v>35</v>
      </c>
      <c r="D330">
        <v>1977</v>
      </c>
      <c r="E330" s="11">
        <v>28363</v>
      </c>
      <c r="F330">
        <v>2</v>
      </c>
      <c r="G330">
        <v>8515.76</v>
      </c>
      <c r="H330" t="s">
        <v>11</v>
      </c>
      <c r="I330" t="s">
        <v>11</v>
      </c>
      <c r="J330" t="s">
        <v>13</v>
      </c>
      <c r="K330" s="13" t="s">
        <v>8707</v>
      </c>
      <c r="L330" t="s">
        <v>11</v>
      </c>
      <c r="M330" t="s">
        <v>11</v>
      </c>
      <c r="N330" t="s">
        <v>13</v>
      </c>
      <c r="O330">
        <v>45</v>
      </c>
      <c r="AA330" t="s">
        <v>18</v>
      </c>
      <c r="AB330" t="str">
        <f>IF(H324="?",$Q$9,H324)</f>
        <v>tier - 2</v>
      </c>
      <c r="AC330" t="str">
        <f>IF(I324="?",$V$9,I324)</f>
        <v>tier - 3</v>
      </c>
      <c r="AD330" t="str">
        <f>IF(J324="?","Unknown",J324)</f>
        <v>R1024</v>
      </c>
      <c r="AE330">
        <v>1983</v>
      </c>
      <c r="AF330">
        <v>24</v>
      </c>
      <c r="AG330" t="str">
        <f t="shared" si="10"/>
        <v>24-Jun-1983</v>
      </c>
      <c r="AH330">
        <v>30491</v>
      </c>
      <c r="AI330">
        <f t="shared" si="11"/>
        <v>39</v>
      </c>
    </row>
    <row r="331" spans="1:35" x14ac:dyDescent="0.25">
      <c r="A331" t="s">
        <v>1076</v>
      </c>
      <c r="B331">
        <v>10</v>
      </c>
      <c r="C331" t="s">
        <v>10</v>
      </c>
      <c r="D331">
        <v>1993</v>
      </c>
      <c r="E331" s="11">
        <v>34160</v>
      </c>
      <c r="F331">
        <v>0</v>
      </c>
      <c r="G331">
        <v>8471.65</v>
      </c>
      <c r="H331" t="s">
        <v>11</v>
      </c>
      <c r="I331" t="s">
        <v>16</v>
      </c>
      <c r="J331" t="s">
        <v>23</v>
      </c>
      <c r="K331" s="13" t="s">
        <v>8708</v>
      </c>
      <c r="L331" t="s">
        <v>11</v>
      </c>
      <c r="M331" t="s">
        <v>16</v>
      </c>
      <c r="N331" t="s">
        <v>23</v>
      </c>
      <c r="O331">
        <v>29</v>
      </c>
      <c r="AA331" t="s">
        <v>10</v>
      </c>
      <c r="AB331" t="str">
        <f>IF(H325="?",$Q$9,H325)</f>
        <v>tier - 1</v>
      </c>
      <c r="AC331" t="str">
        <f>IF(I325="?",$V$9,I325)</f>
        <v>tier - 3</v>
      </c>
      <c r="AD331" t="str">
        <f>IF(J325="?","Unknown",J325)</f>
        <v>R1017</v>
      </c>
      <c r="AE331">
        <v>1985</v>
      </c>
      <c r="AF331">
        <v>20</v>
      </c>
      <c r="AG331" t="str">
        <f t="shared" si="10"/>
        <v>20-Jul-1985</v>
      </c>
      <c r="AH331">
        <v>31248</v>
      </c>
      <c r="AI331">
        <f t="shared" si="11"/>
        <v>37</v>
      </c>
    </row>
    <row r="332" spans="1:35" x14ac:dyDescent="0.25">
      <c r="A332" t="s">
        <v>1075</v>
      </c>
      <c r="B332">
        <v>9</v>
      </c>
      <c r="C332" t="s">
        <v>20</v>
      </c>
      <c r="D332">
        <v>1992</v>
      </c>
      <c r="E332" s="11">
        <v>33856</v>
      </c>
      <c r="F332">
        <v>0</v>
      </c>
      <c r="G332">
        <v>8466.35</v>
      </c>
      <c r="H332" t="s">
        <v>11</v>
      </c>
      <c r="I332" t="s">
        <v>11</v>
      </c>
      <c r="J332" t="s">
        <v>23</v>
      </c>
      <c r="K332" s="13" t="s">
        <v>8709</v>
      </c>
      <c r="L332" t="s">
        <v>11</v>
      </c>
      <c r="M332" t="s">
        <v>11</v>
      </c>
      <c r="N332" t="s">
        <v>23</v>
      </c>
      <c r="O332">
        <v>30</v>
      </c>
      <c r="AA332" t="s">
        <v>20</v>
      </c>
      <c r="AB332" t="str">
        <f>IF(H326="?",$Q$9,H326)</f>
        <v>tier - 2</v>
      </c>
      <c r="AC332" t="str">
        <f>IF(I326="?",$V$9,I326)</f>
        <v>tier - 2</v>
      </c>
      <c r="AD332" t="str">
        <f>IF(J326="?","Unknown",J326)</f>
        <v>R1013</v>
      </c>
      <c r="AE332">
        <v>1977</v>
      </c>
      <c r="AF332">
        <v>26</v>
      </c>
      <c r="AG332" t="str">
        <f t="shared" si="10"/>
        <v>26-Sep-1977</v>
      </c>
      <c r="AH332">
        <v>28394</v>
      </c>
      <c r="AI332">
        <f t="shared" si="11"/>
        <v>45</v>
      </c>
    </row>
    <row r="333" spans="1:35" x14ac:dyDescent="0.25">
      <c r="A333" t="s">
        <v>1074</v>
      </c>
      <c r="B333">
        <v>26</v>
      </c>
      <c r="C333" t="s">
        <v>20</v>
      </c>
      <c r="D333">
        <v>1972</v>
      </c>
      <c r="E333" s="11">
        <v>26568</v>
      </c>
      <c r="F333">
        <v>0</v>
      </c>
      <c r="G333">
        <v>8457.82</v>
      </c>
      <c r="H333" t="s">
        <v>11</v>
      </c>
      <c r="I333" t="s">
        <v>12</v>
      </c>
      <c r="J333" t="s">
        <v>42</v>
      </c>
      <c r="K333" s="13" t="s">
        <v>8710</v>
      </c>
      <c r="L333" t="s">
        <v>11</v>
      </c>
      <c r="M333" t="s">
        <v>12</v>
      </c>
      <c r="N333" t="s">
        <v>42</v>
      </c>
      <c r="O333">
        <v>50</v>
      </c>
      <c r="AA333" t="s">
        <v>35</v>
      </c>
      <c r="AB333" t="str">
        <f>IF(H327="?",$Q$9,H327)</f>
        <v>tier - 2</v>
      </c>
      <c r="AC333" t="str">
        <f>IF(I327="?",$V$9,I327)</f>
        <v>tier - 2</v>
      </c>
      <c r="AD333" t="str">
        <f>IF(J327="?","Unknown",J327)</f>
        <v>R1011</v>
      </c>
      <c r="AE333">
        <v>1979</v>
      </c>
      <c r="AF333">
        <v>13</v>
      </c>
      <c r="AG333" t="str">
        <f t="shared" si="10"/>
        <v>13-Aug-1979</v>
      </c>
      <c r="AH333">
        <v>29080</v>
      </c>
      <c r="AI333">
        <f t="shared" si="11"/>
        <v>43</v>
      </c>
    </row>
    <row r="334" spans="1:35" x14ac:dyDescent="0.25">
      <c r="A334" t="s">
        <v>1073</v>
      </c>
      <c r="B334">
        <v>19</v>
      </c>
      <c r="C334" t="s">
        <v>37</v>
      </c>
      <c r="D334">
        <v>1984</v>
      </c>
      <c r="E334" s="11">
        <v>30974</v>
      </c>
      <c r="F334">
        <v>3</v>
      </c>
      <c r="G334">
        <v>8450.82</v>
      </c>
      <c r="H334" t="s">
        <v>11</v>
      </c>
      <c r="I334" t="s">
        <v>11</v>
      </c>
      <c r="J334" t="s">
        <v>200</v>
      </c>
      <c r="K334" s="13" t="s">
        <v>8711</v>
      </c>
      <c r="L334" t="s">
        <v>11</v>
      </c>
      <c r="M334" t="s">
        <v>11</v>
      </c>
      <c r="N334" t="s">
        <v>200</v>
      </c>
      <c r="O334">
        <v>38</v>
      </c>
      <c r="AA334" t="s">
        <v>37</v>
      </c>
      <c r="AB334" t="str">
        <f>IF(H328="?",$Q$9,H328)</f>
        <v>tier - 2</v>
      </c>
      <c r="AC334" t="str">
        <f>IF(I328="?",$V$9,I328)</f>
        <v>tier - 3</v>
      </c>
      <c r="AD334" t="str">
        <f>IF(J328="?","Unknown",J328)</f>
        <v>R1011</v>
      </c>
      <c r="AE334">
        <v>1977</v>
      </c>
      <c r="AF334">
        <v>29</v>
      </c>
      <c r="AG334" t="str">
        <f t="shared" si="10"/>
        <v>29-Oct-1977</v>
      </c>
      <c r="AH334">
        <v>28427</v>
      </c>
      <c r="AI334">
        <f t="shared" si="11"/>
        <v>45</v>
      </c>
    </row>
    <row r="335" spans="1:35" x14ac:dyDescent="0.25">
      <c r="A335" t="s">
        <v>1072</v>
      </c>
      <c r="B335">
        <v>12</v>
      </c>
      <c r="C335" t="s">
        <v>10</v>
      </c>
      <c r="D335">
        <v>1966</v>
      </c>
      <c r="E335" s="11">
        <v>24300</v>
      </c>
      <c r="F335">
        <v>0</v>
      </c>
      <c r="G335">
        <v>8448.66</v>
      </c>
      <c r="H335" t="s">
        <v>12</v>
      </c>
      <c r="I335" t="s">
        <v>16</v>
      </c>
      <c r="J335" t="s">
        <v>13</v>
      </c>
      <c r="K335" s="13" t="s">
        <v>8712</v>
      </c>
      <c r="L335" t="s">
        <v>12</v>
      </c>
      <c r="M335" t="s">
        <v>16</v>
      </c>
      <c r="N335" t="s">
        <v>13</v>
      </c>
      <c r="O335">
        <v>56</v>
      </c>
      <c r="AA335" t="s">
        <v>10</v>
      </c>
      <c r="AB335" t="str">
        <f>IF(H329="?",$Q$9,H329)</f>
        <v>tier - 2</v>
      </c>
      <c r="AC335" t="str">
        <f>IF(I329="?",$V$9,I329)</f>
        <v>tier - 1</v>
      </c>
      <c r="AD335" t="str">
        <f>IF(J329="?","Unknown",J329)</f>
        <v>R1013</v>
      </c>
      <c r="AE335">
        <v>1977</v>
      </c>
      <c r="AF335">
        <v>21</v>
      </c>
      <c r="AG335" t="str">
        <f t="shared" si="10"/>
        <v>21-Jul-1977</v>
      </c>
      <c r="AH335">
        <v>28327</v>
      </c>
      <c r="AI335">
        <f t="shared" si="11"/>
        <v>45</v>
      </c>
    </row>
    <row r="336" spans="1:35" x14ac:dyDescent="0.25">
      <c r="A336" t="s">
        <v>2360</v>
      </c>
      <c r="B336">
        <v>11</v>
      </c>
      <c r="C336" t="s">
        <v>30</v>
      </c>
      <c r="D336">
        <v>1962</v>
      </c>
      <c r="E336" s="11">
        <v>22991</v>
      </c>
      <c r="F336">
        <v>0</v>
      </c>
      <c r="G336">
        <v>48673.56</v>
      </c>
      <c r="H336" t="s">
        <v>16</v>
      </c>
      <c r="I336" t="s">
        <v>11</v>
      </c>
      <c r="J336" t="s">
        <v>13</v>
      </c>
      <c r="K336" s="13" t="s">
        <v>8713</v>
      </c>
      <c r="L336" t="s">
        <v>16</v>
      </c>
      <c r="M336" t="s">
        <v>11</v>
      </c>
      <c r="N336" t="s">
        <v>13</v>
      </c>
      <c r="O336">
        <v>60</v>
      </c>
      <c r="AA336" t="s">
        <v>35</v>
      </c>
      <c r="AB336" t="str">
        <f>IF(H330="?",$Q$9,H330)</f>
        <v>tier - 2</v>
      </c>
      <c r="AC336" t="str">
        <f>IF(I330="?",$V$9,I330)</f>
        <v>tier - 2</v>
      </c>
      <c r="AD336" t="str">
        <f>IF(J330="?","Unknown",J330)</f>
        <v>R1013</v>
      </c>
      <c r="AE336">
        <v>1977</v>
      </c>
      <c r="AF336">
        <v>26</v>
      </c>
      <c r="AG336" t="str">
        <f t="shared" si="10"/>
        <v>26-Aug-1977</v>
      </c>
      <c r="AH336">
        <v>28363</v>
      </c>
      <c r="AI336">
        <f t="shared" si="11"/>
        <v>45</v>
      </c>
    </row>
    <row r="337" spans="1:35" x14ac:dyDescent="0.25">
      <c r="A337" t="s">
        <v>2243</v>
      </c>
      <c r="B337">
        <v>12</v>
      </c>
      <c r="C337" t="s">
        <v>10</v>
      </c>
      <c r="D337">
        <v>1978</v>
      </c>
      <c r="E337" s="11">
        <v>28683</v>
      </c>
      <c r="F337">
        <v>2</v>
      </c>
      <c r="G337">
        <v>38998.550000000003</v>
      </c>
      <c r="H337" t="s">
        <v>16</v>
      </c>
      <c r="I337" t="s">
        <v>16</v>
      </c>
      <c r="J337" t="s">
        <v>42</v>
      </c>
      <c r="K337" s="13" t="s">
        <v>8714</v>
      </c>
      <c r="L337" t="s">
        <v>16</v>
      </c>
      <c r="M337" t="s">
        <v>16</v>
      </c>
      <c r="N337" t="s">
        <v>42</v>
      </c>
      <c r="O337">
        <v>44</v>
      </c>
      <c r="AA337" t="s">
        <v>10</v>
      </c>
      <c r="AB337" t="str">
        <f>IF(H331="?",$Q$9,H331)</f>
        <v>tier - 2</v>
      </c>
      <c r="AC337" t="str">
        <f>IF(I331="?",$V$9,I331)</f>
        <v>tier - 1</v>
      </c>
      <c r="AD337" t="str">
        <f>IF(J331="?","Unknown",J331)</f>
        <v>R1012</v>
      </c>
      <c r="AE337">
        <v>1993</v>
      </c>
      <c r="AF337">
        <v>10</v>
      </c>
      <c r="AG337" t="str">
        <f t="shared" si="10"/>
        <v>10-Jul-1993</v>
      </c>
      <c r="AH337">
        <v>34160</v>
      </c>
      <c r="AI337">
        <f t="shared" si="11"/>
        <v>29</v>
      </c>
    </row>
    <row r="338" spans="1:35" x14ac:dyDescent="0.25">
      <c r="A338" t="s">
        <v>1071</v>
      </c>
      <c r="B338">
        <v>4</v>
      </c>
      <c r="C338" t="s">
        <v>35</v>
      </c>
      <c r="D338">
        <v>1972</v>
      </c>
      <c r="E338" s="11">
        <v>26515</v>
      </c>
      <c r="F338">
        <v>0</v>
      </c>
      <c r="G338">
        <v>8444.4699999999993</v>
      </c>
      <c r="H338" t="s">
        <v>12</v>
      </c>
      <c r="I338" t="s">
        <v>16</v>
      </c>
      <c r="J338" t="s">
        <v>42</v>
      </c>
      <c r="K338" s="13" t="s">
        <v>8715</v>
      </c>
      <c r="L338" t="s">
        <v>12</v>
      </c>
      <c r="M338" t="s">
        <v>16</v>
      </c>
      <c r="N338" t="s">
        <v>42</v>
      </c>
      <c r="O338">
        <v>50</v>
      </c>
      <c r="AA338" t="s">
        <v>20</v>
      </c>
      <c r="AB338" t="str">
        <f>IF(H332="?",$Q$9,H332)</f>
        <v>tier - 2</v>
      </c>
      <c r="AC338" t="str">
        <f>IF(I332="?",$V$9,I332)</f>
        <v>tier - 2</v>
      </c>
      <c r="AD338" t="str">
        <f>IF(J332="?","Unknown",J332)</f>
        <v>R1012</v>
      </c>
      <c r="AE338">
        <v>1992</v>
      </c>
      <c r="AF338">
        <v>9</v>
      </c>
      <c r="AG338" t="str">
        <f t="shared" si="10"/>
        <v>9-Sep-1992</v>
      </c>
      <c r="AH338">
        <v>33856</v>
      </c>
      <c r="AI338">
        <f t="shared" si="11"/>
        <v>30</v>
      </c>
    </row>
    <row r="339" spans="1:35" x14ac:dyDescent="0.25">
      <c r="A339" t="s">
        <v>1070</v>
      </c>
      <c r="B339">
        <v>9</v>
      </c>
      <c r="C339" t="s">
        <v>20</v>
      </c>
      <c r="D339">
        <v>1972</v>
      </c>
      <c r="E339" s="11">
        <v>26551</v>
      </c>
      <c r="F339">
        <v>0</v>
      </c>
      <c r="G339">
        <v>8442.67</v>
      </c>
      <c r="H339" t="s">
        <v>11</v>
      </c>
      <c r="I339" t="s">
        <v>12</v>
      </c>
      <c r="J339" t="s">
        <v>13</v>
      </c>
      <c r="K339" s="13" t="s">
        <v>8716</v>
      </c>
      <c r="L339" t="s">
        <v>11</v>
      </c>
      <c r="M339" t="s">
        <v>12</v>
      </c>
      <c r="N339" t="s">
        <v>13</v>
      </c>
      <c r="O339">
        <v>50</v>
      </c>
      <c r="AA339" t="s">
        <v>20</v>
      </c>
      <c r="AB339" t="str">
        <f>IF(H333="?",$Q$9,H333)</f>
        <v>tier - 2</v>
      </c>
      <c r="AC339" t="str">
        <f>IF(I333="?",$V$9,I333)</f>
        <v>tier - 3</v>
      </c>
      <c r="AD339" t="str">
        <f>IF(J333="?","Unknown",J333)</f>
        <v>R1011</v>
      </c>
      <c r="AE339">
        <v>1972</v>
      </c>
      <c r="AF339">
        <v>26</v>
      </c>
      <c r="AG339" t="str">
        <f t="shared" si="10"/>
        <v>26-Sep-1972</v>
      </c>
      <c r="AH339">
        <v>26568</v>
      </c>
      <c r="AI339">
        <f t="shared" si="11"/>
        <v>50</v>
      </c>
    </row>
    <row r="340" spans="1:35" x14ac:dyDescent="0.25">
      <c r="A340" t="s">
        <v>1069</v>
      </c>
      <c r="B340">
        <v>24</v>
      </c>
      <c r="C340" t="s">
        <v>15</v>
      </c>
      <c r="D340">
        <v>1963</v>
      </c>
      <c r="E340" s="11">
        <v>23339</v>
      </c>
      <c r="F340">
        <v>0</v>
      </c>
      <c r="G340">
        <v>8440.0499999999993</v>
      </c>
      <c r="H340" t="s">
        <v>12</v>
      </c>
      <c r="I340" t="s">
        <v>11</v>
      </c>
      <c r="J340" t="s">
        <v>13</v>
      </c>
      <c r="K340" s="13" t="s">
        <v>8502</v>
      </c>
      <c r="L340" t="s">
        <v>12</v>
      </c>
      <c r="M340" t="s">
        <v>11</v>
      </c>
      <c r="N340" t="s">
        <v>13</v>
      </c>
      <c r="O340">
        <v>59</v>
      </c>
      <c r="AA340" t="s">
        <v>37</v>
      </c>
      <c r="AB340" t="str">
        <f>IF(H334="?",$Q$9,H334)</f>
        <v>tier - 2</v>
      </c>
      <c r="AC340" t="str">
        <f>IF(I334="?",$V$9,I334)</f>
        <v>tier - 2</v>
      </c>
      <c r="AD340" t="str">
        <f>IF(J334="?","Unknown",J334)</f>
        <v>R1025</v>
      </c>
      <c r="AE340">
        <v>1984</v>
      </c>
      <c r="AF340">
        <v>19</v>
      </c>
      <c r="AG340" t="str">
        <f t="shared" si="10"/>
        <v>19-Oct-1984</v>
      </c>
      <c r="AH340">
        <v>30974</v>
      </c>
      <c r="AI340">
        <f t="shared" si="11"/>
        <v>38</v>
      </c>
    </row>
    <row r="341" spans="1:35" x14ac:dyDescent="0.25">
      <c r="A341" t="s">
        <v>1068</v>
      </c>
      <c r="B341">
        <v>28</v>
      </c>
      <c r="C341" t="s">
        <v>30</v>
      </c>
      <c r="D341">
        <v>1975</v>
      </c>
      <c r="E341" s="11">
        <v>27756</v>
      </c>
      <c r="F341">
        <v>1</v>
      </c>
      <c r="G341">
        <v>8428.07</v>
      </c>
      <c r="H341" t="s">
        <v>12</v>
      </c>
      <c r="I341" t="s">
        <v>11</v>
      </c>
      <c r="J341" t="s">
        <v>23</v>
      </c>
      <c r="K341" s="13" t="s">
        <v>8717</v>
      </c>
      <c r="L341" t="s">
        <v>12</v>
      </c>
      <c r="M341" t="s">
        <v>11</v>
      </c>
      <c r="N341" t="s">
        <v>23</v>
      </c>
      <c r="O341">
        <v>47</v>
      </c>
      <c r="AA341" t="s">
        <v>10</v>
      </c>
      <c r="AB341" t="str">
        <f>IF(H335="?",$Q$9,H335)</f>
        <v>tier - 3</v>
      </c>
      <c r="AC341" t="str">
        <f>IF(I335="?",$V$9,I335)</f>
        <v>tier - 1</v>
      </c>
      <c r="AD341" t="str">
        <f>IF(J335="?","Unknown",J335)</f>
        <v>R1013</v>
      </c>
      <c r="AE341">
        <v>1966</v>
      </c>
      <c r="AF341">
        <v>12</v>
      </c>
      <c r="AG341" t="str">
        <f t="shared" si="10"/>
        <v>12-Jul-1966</v>
      </c>
      <c r="AH341">
        <v>24300</v>
      </c>
      <c r="AI341">
        <f t="shared" si="11"/>
        <v>56</v>
      </c>
    </row>
    <row r="342" spans="1:35" x14ac:dyDescent="0.25">
      <c r="A342" t="s">
        <v>1067</v>
      </c>
      <c r="B342">
        <v>4</v>
      </c>
      <c r="C342" t="s">
        <v>10</v>
      </c>
      <c r="D342">
        <v>1977</v>
      </c>
      <c r="E342" s="11">
        <v>28310</v>
      </c>
      <c r="F342">
        <v>2</v>
      </c>
      <c r="G342">
        <v>8413.4599999999991</v>
      </c>
      <c r="H342" t="s">
        <v>12</v>
      </c>
      <c r="I342" t="s">
        <v>16</v>
      </c>
      <c r="J342" t="s">
        <v>23</v>
      </c>
      <c r="K342" s="13" t="s">
        <v>8718</v>
      </c>
      <c r="L342" t="s">
        <v>12</v>
      </c>
      <c r="M342" t="s">
        <v>16</v>
      </c>
      <c r="N342" t="s">
        <v>23</v>
      </c>
      <c r="O342">
        <v>45</v>
      </c>
      <c r="AA342" t="s">
        <v>30</v>
      </c>
      <c r="AB342" t="str">
        <f>IF(H336="?",$Q$9,H336)</f>
        <v>tier - 1</v>
      </c>
      <c r="AC342" t="str">
        <f>IF(I336="?",$V$9,I336)</f>
        <v>tier - 2</v>
      </c>
      <c r="AD342" t="str">
        <f>IF(J336="?","Unknown",J336)</f>
        <v>R1013</v>
      </c>
      <c r="AE342">
        <v>1962</v>
      </c>
      <c r="AF342">
        <v>11</v>
      </c>
      <c r="AG342" t="str">
        <f t="shared" si="10"/>
        <v>11-Dec-1962</v>
      </c>
      <c r="AH342">
        <v>22991</v>
      </c>
      <c r="AI342">
        <f t="shared" si="11"/>
        <v>60</v>
      </c>
    </row>
    <row r="343" spans="1:35" x14ac:dyDescent="0.25">
      <c r="A343" t="s">
        <v>1066</v>
      </c>
      <c r="B343">
        <v>11</v>
      </c>
      <c r="C343" t="s">
        <v>37</v>
      </c>
      <c r="D343">
        <v>1979</v>
      </c>
      <c r="E343" s="11">
        <v>29139</v>
      </c>
      <c r="F343">
        <v>3</v>
      </c>
      <c r="G343">
        <v>8410.0499999999993</v>
      </c>
      <c r="H343" t="s">
        <v>11</v>
      </c>
      <c r="I343" t="s">
        <v>11</v>
      </c>
      <c r="J343" t="s">
        <v>23</v>
      </c>
      <c r="K343" s="13" t="s">
        <v>8719</v>
      </c>
      <c r="L343" t="s">
        <v>11</v>
      </c>
      <c r="M343" t="s">
        <v>11</v>
      </c>
      <c r="N343" t="s">
        <v>23</v>
      </c>
      <c r="O343">
        <v>43</v>
      </c>
      <c r="AA343" t="s">
        <v>10</v>
      </c>
      <c r="AB343" t="str">
        <f>IF(H337="?",$Q$9,H337)</f>
        <v>tier - 1</v>
      </c>
      <c r="AC343" t="str">
        <f>IF(I337="?",$V$9,I337)</f>
        <v>tier - 1</v>
      </c>
      <c r="AD343" t="str">
        <f>IF(J337="?","Unknown",J337)</f>
        <v>R1011</v>
      </c>
      <c r="AE343">
        <v>1978</v>
      </c>
      <c r="AF343">
        <v>12</v>
      </c>
      <c r="AG343" t="str">
        <f t="shared" si="10"/>
        <v>12-Jul-1978</v>
      </c>
      <c r="AH343">
        <v>28683</v>
      </c>
      <c r="AI343">
        <f t="shared" si="11"/>
        <v>44</v>
      </c>
    </row>
    <row r="344" spans="1:35" x14ac:dyDescent="0.25">
      <c r="A344" t="s">
        <v>1065</v>
      </c>
      <c r="B344">
        <v>18</v>
      </c>
      <c r="C344" t="s">
        <v>10</v>
      </c>
      <c r="D344">
        <v>1971</v>
      </c>
      <c r="E344" s="11">
        <v>26132</v>
      </c>
      <c r="F344">
        <v>0</v>
      </c>
      <c r="G344">
        <v>8400.01</v>
      </c>
      <c r="H344" t="s">
        <v>11</v>
      </c>
      <c r="I344" t="s">
        <v>12</v>
      </c>
      <c r="J344" t="s">
        <v>13</v>
      </c>
      <c r="K344" s="13" t="s">
        <v>8720</v>
      </c>
      <c r="L344" t="s">
        <v>11</v>
      </c>
      <c r="M344" t="s">
        <v>12</v>
      </c>
      <c r="N344" t="s">
        <v>13</v>
      </c>
      <c r="O344">
        <v>51</v>
      </c>
      <c r="AA344" t="s">
        <v>35</v>
      </c>
      <c r="AB344" t="str">
        <f>IF(H338="?",$Q$9,H338)</f>
        <v>tier - 3</v>
      </c>
      <c r="AC344" t="str">
        <f>IF(I338="?",$V$9,I338)</f>
        <v>tier - 1</v>
      </c>
      <c r="AD344" t="str">
        <f>IF(J338="?","Unknown",J338)</f>
        <v>R1011</v>
      </c>
      <c r="AE344">
        <v>1972</v>
      </c>
      <c r="AF344">
        <v>4</v>
      </c>
      <c r="AG344" t="str">
        <f t="shared" si="10"/>
        <v>4-Aug-1972</v>
      </c>
      <c r="AH344">
        <v>26515</v>
      </c>
      <c r="AI344">
        <f t="shared" si="11"/>
        <v>50</v>
      </c>
    </row>
    <row r="345" spans="1:35" x14ac:dyDescent="0.25">
      <c r="A345" t="s">
        <v>1064</v>
      </c>
      <c r="B345">
        <v>4</v>
      </c>
      <c r="C345" t="s">
        <v>15</v>
      </c>
      <c r="D345">
        <v>1971</v>
      </c>
      <c r="E345" s="11">
        <v>26241</v>
      </c>
      <c r="F345">
        <v>0</v>
      </c>
      <c r="G345">
        <v>8396.6200000000008</v>
      </c>
      <c r="H345" t="s">
        <v>11</v>
      </c>
      <c r="I345" t="s">
        <v>12</v>
      </c>
      <c r="J345" t="s">
        <v>13</v>
      </c>
      <c r="K345" s="13" t="s">
        <v>8721</v>
      </c>
      <c r="L345" t="s">
        <v>11</v>
      </c>
      <c r="M345" t="s">
        <v>12</v>
      </c>
      <c r="N345" t="s">
        <v>13</v>
      </c>
      <c r="O345">
        <v>51</v>
      </c>
      <c r="AA345" t="s">
        <v>20</v>
      </c>
      <c r="AB345" t="str">
        <f>IF(H339="?",$Q$9,H339)</f>
        <v>tier - 2</v>
      </c>
      <c r="AC345" t="str">
        <f>IF(I339="?",$V$9,I339)</f>
        <v>tier - 3</v>
      </c>
      <c r="AD345" t="str">
        <f>IF(J339="?","Unknown",J339)</f>
        <v>R1013</v>
      </c>
      <c r="AE345">
        <v>1972</v>
      </c>
      <c r="AF345">
        <v>9</v>
      </c>
      <c r="AG345" t="str">
        <f t="shared" si="10"/>
        <v>9-Sep-1972</v>
      </c>
      <c r="AH345">
        <v>26551</v>
      </c>
      <c r="AI345">
        <f t="shared" si="11"/>
        <v>50</v>
      </c>
    </row>
    <row r="346" spans="1:35" x14ac:dyDescent="0.25">
      <c r="A346" t="s">
        <v>1063</v>
      </c>
      <c r="B346">
        <v>21</v>
      </c>
      <c r="C346" t="s">
        <v>30</v>
      </c>
      <c r="D346">
        <v>1963</v>
      </c>
      <c r="E346" s="11">
        <v>23366</v>
      </c>
      <c r="F346">
        <v>0</v>
      </c>
      <c r="G346">
        <v>8355.5400000000009</v>
      </c>
      <c r="H346" t="s">
        <v>12</v>
      </c>
      <c r="I346" t="s">
        <v>12</v>
      </c>
      <c r="J346" t="s">
        <v>23</v>
      </c>
      <c r="K346" s="13" t="s">
        <v>8722</v>
      </c>
      <c r="L346" t="s">
        <v>12</v>
      </c>
      <c r="M346" t="s">
        <v>12</v>
      </c>
      <c r="N346" t="s">
        <v>23</v>
      </c>
      <c r="O346">
        <v>59</v>
      </c>
      <c r="AA346" t="s">
        <v>15</v>
      </c>
      <c r="AB346" t="str">
        <f>IF(H340="?",$Q$9,H340)</f>
        <v>tier - 3</v>
      </c>
      <c r="AC346" t="str">
        <f>IF(I340="?",$V$9,I340)</f>
        <v>tier - 2</v>
      </c>
      <c r="AD346" t="str">
        <f>IF(J340="?","Unknown",J340)</f>
        <v>R1013</v>
      </c>
      <c r="AE346">
        <v>1963</v>
      </c>
      <c r="AF346">
        <v>24</v>
      </c>
      <c r="AG346" t="str">
        <f t="shared" si="10"/>
        <v>24-Nov-1963</v>
      </c>
      <c r="AH346">
        <v>23339</v>
      </c>
      <c r="AI346">
        <f t="shared" si="11"/>
        <v>59</v>
      </c>
    </row>
    <row r="347" spans="1:35" x14ac:dyDescent="0.25">
      <c r="A347" t="s">
        <v>1062</v>
      </c>
      <c r="B347">
        <v>12</v>
      </c>
      <c r="C347" t="s">
        <v>15</v>
      </c>
      <c r="D347">
        <v>1976</v>
      </c>
      <c r="E347" s="11">
        <v>28076</v>
      </c>
      <c r="F347">
        <v>2</v>
      </c>
      <c r="G347">
        <v>8347.16</v>
      </c>
      <c r="H347" t="s">
        <v>11</v>
      </c>
      <c r="I347" t="s">
        <v>16</v>
      </c>
      <c r="J347" t="s">
        <v>13</v>
      </c>
      <c r="K347" s="13" t="s">
        <v>8723</v>
      </c>
      <c r="L347" t="s">
        <v>11</v>
      </c>
      <c r="M347" t="s">
        <v>16</v>
      </c>
      <c r="N347" t="s">
        <v>13</v>
      </c>
      <c r="O347">
        <v>46</v>
      </c>
      <c r="AA347" t="s">
        <v>30</v>
      </c>
      <c r="AB347" t="str">
        <f>IF(H341="?",$Q$9,H341)</f>
        <v>tier - 3</v>
      </c>
      <c r="AC347" t="str">
        <f>IF(I341="?",$V$9,I341)</f>
        <v>tier - 2</v>
      </c>
      <c r="AD347" t="str">
        <f>IF(J341="?","Unknown",J341)</f>
        <v>R1012</v>
      </c>
      <c r="AE347">
        <v>1975</v>
      </c>
      <c r="AF347">
        <v>28</v>
      </c>
      <c r="AG347" t="str">
        <f t="shared" si="10"/>
        <v>28-Dec-1975</v>
      </c>
      <c r="AH347">
        <v>27756</v>
      </c>
      <c r="AI347">
        <f t="shared" si="11"/>
        <v>47</v>
      </c>
    </row>
    <row r="348" spans="1:35" x14ac:dyDescent="0.25">
      <c r="A348" t="s">
        <v>2242</v>
      </c>
      <c r="B348">
        <v>24</v>
      </c>
      <c r="C348" t="s">
        <v>18</v>
      </c>
      <c r="D348">
        <v>1980</v>
      </c>
      <c r="E348" s="11">
        <v>29396</v>
      </c>
      <c r="F348">
        <v>2</v>
      </c>
      <c r="G348">
        <v>38947.43</v>
      </c>
      <c r="H348" t="s">
        <v>11</v>
      </c>
      <c r="I348" t="s">
        <v>12</v>
      </c>
      <c r="J348" t="s">
        <v>42</v>
      </c>
      <c r="K348" s="13" t="s">
        <v>8724</v>
      </c>
      <c r="L348" t="s">
        <v>11</v>
      </c>
      <c r="M348" t="s">
        <v>12</v>
      </c>
      <c r="N348" t="s">
        <v>42</v>
      </c>
      <c r="O348">
        <v>42</v>
      </c>
      <c r="AA348" t="s">
        <v>10</v>
      </c>
      <c r="AB348" t="str">
        <f>IF(H342="?",$Q$9,H342)</f>
        <v>tier - 3</v>
      </c>
      <c r="AC348" t="str">
        <f>IF(I342="?",$V$9,I342)</f>
        <v>tier - 1</v>
      </c>
      <c r="AD348" t="str">
        <f>IF(J342="?","Unknown",J342)</f>
        <v>R1012</v>
      </c>
      <c r="AE348">
        <v>1977</v>
      </c>
      <c r="AF348">
        <v>4</v>
      </c>
      <c r="AG348" t="str">
        <f t="shared" si="10"/>
        <v>4-Jul-1977</v>
      </c>
      <c r="AH348">
        <v>28310</v>
      </c>
      <c r="AI348">
        <f t="shared" si="11"/>
        <v>45</v>
      </c>
    </row>
    <row r="349" spans="1:35" x14ac:dyDescent="0.25">
      <c r="A349" t="s">
        <v>1061</v>
      </c>
      <c r="B349">
        <v>7</v>
      </c>
      <c r="C349" t="s">
        <v>20</v>
      </c>
      <c r="D349">
        <v>1976</v>
      </c>
      <c r="E349" s="11">
        <v>28010</v>
      </c>
      <c r="F349">
        <v>1</v>
      </c>
      <c r="G349">
        <v>8342.91</v>
      </c>
      <c r="H349" t="s">
        <v>12</v>
      </c>
      <c r="I349" t="s">
        <v>16</v>
      </c>
      <c r="J349" t="s">
        <v>168</v>
      </c>
      <c r="K349" s="13" t="s">
        <v>8725</v>
      </c>
      <c r="L349" t="s">
        <v>12</v>
      </c>
      <c r="M349" t="s">
        <v>16</v>
      </c>
      <c r="N349" t="s">
        <v>168</v>
      </c>
      <c r="O349">
        <v>46</v>
      </c>
      <c r="AA349" t="s">
        <v>37</v>
      </c>
      <c r="AB349" t="str">
        <f>IF(H343="?",$Q$9,H343)</f>
        <v>tier - 2</v>
      </c>
      <c r="AC349" t="str">
        <f>IF(I343="?",$V$9,I343)</f>
        <v>tier - 2</v>
      </c>
      <c r="AD349" t="str">
        <f>IF(J343="?","Unknown",J343)</f>
        <v>R1012</v>
      </c>
      <c r="AE349">
        <v>1979</v>
      </c>
      <c r="AF349">
        <v>11</v>
      </c>
      <c r="AG349" t="str">
        <f t="shared" si="10"/>
        <v>11-Oct-1979</v>
      </c>
      <c r="AH349">
        <v>29139</v>
      </c>
      <c r="AI349">
        <f t="shared" si="11"/>
        <v>43</v>
      </c>
    </row>
    <row r="350" spans="1:35" x14ac:dyDescent="0.25">
      <c r="A350" t="s">
        <v>1060</v>
      </c>
      <c r="B350">
        <v>20</v>
      </c>
      <c r="C350" t="s">
        <v>37</v>
      </c>
      <c r="D350">
        <v>1976</v>
      </c>
      <c r="E350" s="11">
        <v>28053</v>
      </c>
      <c r="F350">
        <v>1</v>
      </c>
      <c r="G350">
        <v>8334.59</v>
      </c>
      <c r="H350" t="s">
        <v>12</v>
      </c>
      <c r="I350" t="s">
        <v>11</v>
      </c>
      <c r="J350" t="s">
        <v>168</v>
      </c>
      <c r="K350" s="13" t="s">
        <v>8726</v>
      </c>
      <c r="L350" t="s">
        <v>12</v>
      </c>
      <c r="M350" t="s">
        <v>11</v>
      </c>
      <c r="N350" t="s">
        <v>168</v>
      </c>
      <c r="O350">
        <v>46</v>
      </c>
      <c r="AA350" t="s">
        <v>10</v>
      </c>
      <c r="AB350" t="str">
        <f>IF(H344="?",$Q$9,H344)</f>
        <v>tier - 2</v>
      </c>
      <c r="AC350" t="str">
        <f>IF(I344="?",$V$9,I344)</f>
        <v>tier - 3</v>
      </c>
      <c r="AD350" t="str">
        <f>IF(J344="?","Unknown",J344)</f>
        <v>R1013</v>
      </c>
      <c r="AE350">
        <v>1971</v>
      </c>
      <c r="AF350">
        <v>18</v>
      </c>
      <c r="AG350" t="str">
        <f t="shared" si="10"/>
        <v>18-Jul-1971</v>
      </c>
      <c r="AH350">
        <v>26132</v>
      </c>
      <c r="AI350">
        <f t="shared" si="11"/>
        <v>51</v>
      </c>
    </row>
    <row r="351" spans="1:35" x14ac:dyDescent="0.25">
      <c r="A351" t="s">
        <v>1059</v>
      </c>
      <c r="B351">
        <v>12</v>
      </c>
      <c r="C351" t="s">
        <v>18</v>
      </c>
      <c r="D351">
        <v>1976</v>
      </c>
      <c r="E351" s="11">
        <v>27923</v>
      </c>
      <c r="F351">
        <v>1</v>
      </c>
      <c r="G351">
        <v>8334.4599999999991</v>
      </c>
      <c r="H351" t="s">
        <v>12</v>
      </c>
      <c r="I351" t="s">
        <v>11</v>
      </c>
      <c r="J351" t="s">
        <v>168</v>
      </c>
      <c r="K351" s="13" t="s">
        <v>8727</v>
      </c>
      <c r="L351" t="s">
        <v>12</v>
      </c>
      <c r="M351" t="s">
        <v>11</v>
      </c>
      <c r="N351" t="s">
        <v>168</v>
      </c>
      <c r="O351">
        <v>46</v>
      </c>
      <c r="AA351" t="s">
        <v>15</v>
      </c>
      <c r="AB351" t="str">
        <f>IF(H345="?",$Q$9,H345)</f>
        <v>tier - 2</v>
      </c>
      <c r="AC351" t="str">
        <f>IF(I345="?",$V$9,I345)</f>
        <v>tier - 3</v>
      </c>
      <c r="AD351" t="str">
        <f>IF(J345="?","Unknown",J345)</f>
        <v>R1013</v>
      </c>
      <c r="AE351">
        <v>1971</v>
      </c>
      <c r="AF351">
        <v>4</v>
      </c>
      <c r="AG351" t="str">
        <f t="shared" si="10"/>
        <v>4-Nov-1971</v>
      </c>
      <c r="AH351">
        <v>26241</v>
      </c>
      <c r="AI351">
        <f t="shared" si="11"/>
        <v>51</v>
      </c>
    </row>
    <row r="352" spans="1:35" x14ac:dyDescent="0.25">
      <c r="A352" t="s">
        <v>1058</v>
      </c>
      <c r="B352">
        <v>22</v>
      </c>
      <c r="C352" t="s">
        <v>37</v>
      </c>
      <c r="D352">
        <v>1993</v>
      </c>
      <c r="E352" s="11">
        <v>34264</v>
      </c>
      <c r="F352">
        <v>0</v>
      </c>
      <c r="G352">
        <v>8314.65</v>
      </c>
      <c r="H352" t="s">
        <v>11</v>
      </c>
      <c r="I352" t="s">
        <v>16</v>
      </c>
      <c r="J352" t="s">
        <v>23</v>
      </c>
      <c r="K352" s="13" t="s">
        <v>8728</v>
      </c>
      <c r="L352" t="s">
        <v>11</v>
      </c>
      <c r="M352" t="s">
        <v>16</v>
      </c>
      <c r="N352" t="s">
        <v>23</v>
      </c>
      <c r="O352">
        <v>29</v>
      </c>
      <c r="AA352" t="s">
        <v>30</v>
      </c>
      <c r="AB352" t="str">
        <f>IF(H346="?",$Q$9,H346)</f>
        <v>tier - 3</v>
      </c>
      <c r="AC352" t="str">
        <f>IF(I346="?",$V$9,I346)</f>
        <v>tier - 3</v>
      </c>
      <c r="AD352" t="str">
        <f>IF(J346="?","Unknown",J346)</f>
        <v>R1012</v>
      </c>
      <c r="AE352">
        <v>1963</v>
      </c>
      <c r="AF352">
        <v>21</v>
      </c>
      <c r="AG352" t="str">
        <f t="shared" si="10"/>
        <v>21-Dec-1963</v>
      </c>
      <c r="AH352">
        <v>23366</v>
      </c>
      <c r="AI352">
        <f t="shared" si="11"/>
        <v>59</v>
      </c>
    </row>
    <row r="353" spans="1:35" x14ac:dyDescent="0.25">
      <c r="A353" t="s">
        <v>1057</v>
      </c>
      <c r="B353">
        <v>7</v>
      </c>
      <c r="C353" t="s">
        <v>30</v>
      </c>
      <c r="D353">
        <v>1979</v>
      </c>
      <c r="E353" s="11">
        <v>29196</v>
      </c>
      <c r="F353">
        <v>2</v>
      </c>
      <c r="G353">
        <v>8310.84</v>
      </c>
      <c r="H353" t="s">
        <v>11</v>
      </c>
      <c r="I353" t="s">
        <v>11</v>
      </c>
      <c r="J353" t="s">
        <v>23</v>
      </c>
      <c r="K353" s="13" t="s">
        <v>8729</v>
      </c>
      <c r="L353" t="s">
        <v>11</v>
      </c>
      <c r="M353" t="s">
        <v>11</v>
      </c>
      <c r="N353" t="s">
        <v>23</v>
      </c>
      <c r="O353">
        <v>43</v>
      </c>
      <c r="AA353" t="s">
        <v>15</v>
      </c>
      <c r="AB353" t="str">
        <f>IF(H347="?",$Q$9,H347)</f>
        <v>tier - 2</v>
      </c>
      <c r="AC353" t="str">
        <f>IF(I347="?",$V$9,I347)</f>
        <v>tier - 1</v>
      </c>
      <c r="AD353" t="str">
        <f>IF(J347="?","Unknown",J347)</f>
        <v>R1013</v>
      </c>
      <c r="AE353">
        <v>1976</v>
      </c>
      <c r="AF353">
        <v>12</v>
      </c>
      <c r="AG353" t="str">
        <f t="shared" si="10"/>
        <v>12-Nov-1976</v>
      </c>
      <c r="AH353">
        <v>28076</v>
      </c>
      <c r="AI353">
        <f t="shared" si="11"/>
        <v>46</v>
      </c>
    </row>
    <row r="354" spans="1:35" x14ac:dyDescent="0.25">
      <c r="A354" t="s">
        <v>1056</v>
      </c>
      <c r="B354">
        <v>26</v>
      </c>
      <c r="C354" t="s">
        <v>15</v>
      </c>
      <c r="D354">
        <v>1978</v>
      </c>
      <c r="E354" s="11">
        <v>28820</v>
      </c>
      <c r="F354">
        <v>2</v>
      </c>
      <c r="G354">
        <v>8302.5400000000009</v>
      </c>
      <c r="H354" t="s">
        <v>12</v>
      </c>
      <c r="I354" t="s">
        <v>12</v>
      </c>
      <c r="J354" t="s">
        <v>168</v>
      </c>
      <c r="K354" s="13" t="s">
        <v>8730</v>
      </c>
      <c r="L354" t="s">
        <v>12</v>
      </c>
      <c r="M354" t="s">
        <v>12</v>
      </c>
      <c r="N354" t="s">
        <v>168</v>
      </c>
      <c r="O354">
        <v>44</v>
      </c>
      <c r="AA354" t="s">
        <v>18</v>
      </c>
      <c r="AB354" t="str">
        <f>IF(H348="?",$Q$9,H348)</f>
        <v>tier - 2</v>
      </c>
      <c r="AC354" t="str">
        <f>IF(I348="?",$V$9,I348)</f>
        <v>tier - 3</v>
      </c>
      <c r="AD354" t="str">
        <f>IF(J348="?","Unknown",J348)</f>
        <v>R1011</v>
      </c>
      <c r="AE354">
        <v>1980</v>
      </c>
      <c r="AF354">
        <v>24</v>
      </c>
      <c r="AG354" t="str">
        <f t="shared" si="10"/>
        <v>24-Jun-1980</v>
      </c>
      <c r="AH354">
        <v>29396</v>
      </c>
      <c r="AI354">
        <f t="shared" si="11"/>
        <v>42</v>
      </c>
    </row>
    <row r="355" spans="1:35" x14ac:dyDescent="0.25">
      <c r="A355" t="s">
        <v>1055</v>
      </c>
      <c r="B355">
        <v>6</v>
      </c>
      <c r="C355" t="s">
        <v>35</v>
      </c>
      <c r="D355">
        <v>1974</v>
      </c>
      <c r="E355" s="11">
        <v>27247</v>
      </c>
      <c r="F355">
        <v>0</v>
      </c>
      <c r="G355">
        <v>8283.68</v>
      </c>
      <c r="H355" t="s">
        <v>11</v>
      </c>
      <c r="I355" t="s">
        <v>12</v>
      </c>
      <c r="J355" t="s">
        <v>13</v>
      </c>
      <c r="K355" s="13" t="s">
        <v>8731</v>
      </c>
      <c r="L355" t="s">
        <v>11</v>
      </c>
      <c r="M355" t="s">
        <v>12</v>
      </c>
      <c r="N355" t="s">
        <v>13</v>
      </c>
      <c r="O355">
        <v>48</v>
      </c>
      <c r="AA355" t="s">
        <v>20</v>
      </c>
      <c r="AB355" t="str">
        <f>IF(H349="?",$Q$9,H349)</f>
        <v>tier - 3</v>
      </c>
      <c r="AC355" t="str">
        <f>IF(I349="?",$V$9,I349)</f>
        <v>tier - 1</v>
      </c>
      <c r="AD355" t="str">
        <f>IF(J349="?","Unknown",J349)</f>
        <v>R1016</v>
      </c>
      <c r="AE355">
        <v>1976</v>
      </c>
      <c r="AF355">
        <v>7</v>
      </c>
      <c r="AG355" t="str">
        <f t="shared" si="10"/>
        <v>7-Sep-1976</v>
      </c>
      <c r="AH355">
        <v>28010</v>
      </c>
      <c r="AI355">
        <f t="shared" si="11"/>
        <v>46</v>
      </c>
    </row>
    <row r="356" spans="1:35" x14ac:dyDescent="0.25">
      <c r="A356" t="s">
        <v>1054</v>
      </c>
      <c r="B356">
        <v>22</v>
      </c>
      <c r="C356" t="s">
        <v>37</v>
      </c>
      <c r="D356">
        <v>1974</v>
      </c>
      <c r="E356" s="11">
        <v>27324</v>
      </c>
      <c r="F356">
        <v>0</v>
      </c>
      <c r="G356">
        <v>8280.6200000000008</v>
      </c>
      <c r="H356" t="s">
        <v>11</v>
      </c>
      <c r="I356" t="s">
        <v>11</v>
      </c>
      <c r="J356" t="s">
        <v>13</v>
      </c>
      <c r="K356" s="13" t="s">
        <v>8732</v>
      </c>
      <c r="L356" t="s">
        <v>11</v>
      </c>
      <c r="M356" t="s">
        <v>11</v>
      </c>
      <c r="N356" t="s">
        <v>13</v>
      </c>
      <c r="O356">
        <v>48</v>
      </c>
      <c r="AA356" t="s">
        <v>37</v>
      </c>
      <c r="AB356" t="str">
        <f>IF(H350="?",$Q$9,H350)</f>
        <v>tier - 3</v>
      </c>
      <c r="AC356" t="str">
        <f>IF(I350="?",$V$9,I350)</f>
        <v>tier - 2</v>
      </c>
      <c r="AD356" t="str">
        <f>IF(J350="?","Unknown",J350)</f>
        <v>R1016</v>
      </c>
      <c r="AE356">
        <v>1976</v>
      </c>
      <c r="AF356">
        <v>20</v>
      </c>
      <c r="AG356" t="str">
        <f t="shared" si="10"/>
        <v>20-Oct-1976</v>
      </c>
      <c r="AH356">
        <v>28053</v>
      </c>
      <c r="AI356">
        <f t="shared" si="11"/>
        <v>46</v>
      </c>
    </row>
    <row r="357" spans="1:35" x14ac:dyDescent="0.25">
      <c r="A357" t="s">
        <v>1053</v>
      </c>
      <c r="B357">
        <v>26</v>
      </c>
      <c r="C357" t="s">
        <v>10</v>
      </c>
      <c r="D357">
        <v>1974</v>
      </c>
      <c r="E357" s="11">
        <v>27236</v>
      </c>
      <c r="F357">
        <v>0</v>
      </c>
      <c r="G357">
        <v>8277.52</v>
      </c>
      <c r="H357" t="s">
        <v>11</v>
      </c>
      <c r="I357" t="s">
        <v>11</v>
      </c>
      <c r="J357" t="s">
        <v>42</v>
      </c>
      <c r="K357" s="13" t="s">
        <v>8733</v>
      </c>
      <c r="L357" t="s">
        <v>11</v>
      </c>
      <c r="M357" t="s">
        <v>11</v>
      </c>
      <c r="N357" t="s">
        <v>42</v>
      </c>
      <c r="O357">
        <v>48</v>
      </c>
      <c r="AA357" t="s">
        <v>18</v>
      </c>
      <c r="AB357" t="str">
        <f>IF(H351="?",$Q$9,H351)</f>
        <v>tier - 3</v>
      </c>
      <c r="AC357" t="str">
        <f>IF(I351="?",$V$9,I351)</f>
        <v>tier - 2</v>
      </c>
      <c r="AD357" t="str">
        <f>IF(J351="?","Unknown",J351)</f>
        <v>R1016</v>
      </c>
      <c r="AE357">
        <v>1976</v>
      </c>
      <c r="AF357">
        <v>12</v>
      </c>
      <c r="AG357" t="str">
        <f t="shared" si="10"/>
        <v>12-Jun-1976</v>
      </c>
      <c r="AH357">
        <v>27923</v>
      </c>
      <c r="AI357">
        <f t="shared" si="11"/>
        <v>46</v>
      </c>
    </row>
    <row r="358" spans="1:35" x14ac:dyDescent="0.25">
      <c r="A358" t="s">
        <v>1052</v>
      </c>
      <c r="B358">
        <v>28</v>
      </c>
      <c r="C358" t="s">
        <v>30</v>
      </c>
      <c r="D358">
        <v>2000</v>
      </c>
      <c r="E358" s="11">
        <v>36888</v>
      </c>
      <c r="F358">
        <v>0</v>
      </c>
      <c r="G358">
        <v>8271.4599999999991</v>
      </c>
      <c r="H358" t="s">
        <v>11</v>
      </c>
      <c r="I358" t="s">
        <v>16</v>
      </c>
      <c r="J358" t="s">
        <v>249</v>
      </c>
      <c r="K358" s="13" t="s">
        <v>8734</v>
      </c>
      <c r="L358" t="s">
        <v>11</v>
      </c>
      <c r="M358" t="s">
        <v>16</v>
      </c>
      <c r="N358" t="s">
        <v>249</v>
      </c>
      <c r="O358">
        <v>22</v>
      </c>
      <c r="AA358" t="s">
        <v>37</v>
      </c>
      <c r="AB358" t="str">
        <f>IF(H352="?",$Q$9,H352)</f>
        <v>tier - 2</v>
      </c>
      <c r="AC358" t="str">
        <f>IF(I352="?",$V$9,I352)</f>
        <v>tier - 1</v>
      </c>
      <c r="AD358" t="str">
        <f>IF(J352="?","Unknown",J352)</f>
        <v>R1012</v>
      </c>
      <c r="AE358">
        <v>1993</v>
      </c>
      <c r="AF358">
        <v>22</v>
      </c>
      <c r="AG358" t="str">
        <f t="shared" si="10"/>
        <v>22-Oct-1993</v>
      </c>
      <c r="AH358">
        <v>34264</v>
      </c>
      <c r="AI358">
        <f t="shared" si="11"/>
        <v>29</v>
      </c>
    </row>
    <row r="359" spans="1:35" x14ac:dyDescent="0.25">
      <c r="A359" t="s">
        <v>2241</v>
      </c>
      <c r="B359">
        <v>15</v>
      </c>
      <c r="C359" t="s">
        <v>30</v>
      </c>
      <c r="D359">
        <v>1976</v>
      </c>
      <c r="E359" s="11">
        <v>28109</v>
      </c>
      <c r="F359">
        <v>2</v>
      </c>
      <c r="G359">
        <v>38932.559999999998</v>
      </c>
      <c r="H359" t="s">
        <v>11</v>
      </c>
      <c r="I359" t="s">
        <v>12</v>
      </c>
      <c r="J359" t="s">
        <v>42</v>
      </c>
      <c r="K359" s="13" t="s">
        <v>8735</v>
      </c>
      <c r="L359" t="s">
        <v>11</v>
      </c>
      <c r="M359" t="s">
        <v>12</v>
      </c>
      <c r="N359" t="s">
        <v>42</v>
      </c>
      <c r="O359">
        <v>46</v>
      </c>
      <c r="AA359" t="s">
        <v>30</v>
      </c>
      <c r="AB359" t="str">
        <f>IF(H353="?",$Q$9,H353)</f>
        <v>tier - 2</v>
      </c>
      <c r="AC359" t="str">
        <f>IF(I353="?",$V$9,I353)</f>
        <v>tier - 2</v>
      </c>
      <c r="AD359" t="str">
        <f>IF(J353="?","Unknown",J353)</f>
        <v>R1012</v>
      </c>
      <c r="AE359">
        <v>1979</v>
      </c>
      <c r="AF359">
        <v>7</v>
      </c>
      <c r="AG359" t="str">
        <f t="shared" si="10"/>
        <v>7-Dec-1979</v>
      </c>
      <c r="AH359">
        <v>29196</v>
      </c>
      <c r="AI359">
        <f t="shared" si="11"/>
        <v>43</v>
      </c>
    </row>
    <row r="360" spans="1:35" x14ac:dyDescent="0.25">
      <c r="A360" t="s">
        <v>1051</v>
      </c>
      <c r="B360">
        <v>5</v>
      </c>
      <c r="C360" t="s">
        <v>35</v>
      </c>
      <c r="D360">
        <v>1974</v>
      </c>
      <c r="E360" s="11">
        <v>27246</v>
      </c>
      <c r="F360">
        <v>0</v>
      </c>
      <c r="G360">
        <v>8269.0400000000009</v>
      </c>
      <c r="H360" t="s">
        <v>11</v>
      </c>
      <c r="I360" t="s">
        <v>16</v>
      </c>
      <c r="J360" t="s">
        <v>42</v>
      </c>
      <c r="K360" s="13" t="s">
        <v>8736</v>
      </c>
      <c r="L360" t="s">
        <v>11</v>
      </c>
      <c r="M360" t="s">
        <v>16</v>
      </c>
      <c r="N360" t="s">
        <v>42</v>
      </c>
      <c r="O360">
        <v>48</v>
      </c>
      <c r="AA360" t="s">
        <v>15</v>
      </c>
      <c r="AB360" t="str">
        <f>IF(H354="?",$Q$9,H354)</f>
        <v>tier - 3</v>
      </c>
      <c r="AC360" t="str">
        <f>IF(I354="?",$V$9,I354)</f>
        <v>tier - 3</v>
      </c>
      <c r="AD360" t="str">
        <f>IF(J354="?","Unknown",J354)</f>
        <v>R1016</v>
      </c>
      <c r="AE360">
        <v>1978</v>
      </c>
      <c r="AF360">
        <v>26</v>
      </c>
      <c r="AG360" t="str">
        <f t="shared" si="10"/>
        <v>26-Nov-1978</v>
      </c>
      <c r="AH360">
        <v>28820</v>
      </c>
      <c r="AI360">
        <f t="shared" si="11"/>
        <v>44</v>
      </c>
    </row>
    <row r="361" spans="1:35" x14ac:dyDescent="0.25">
      <c r="A361" t="s">
        <v>1050</v>
      </c>
      <c r="B361">
        <v>5</v>
      </c>
      <c r="C361" t="s">
        <v>18</v>
      </c>
      <c r="D361">
        <v>1964</v>
      </c>
      <c r="E361" s="11">
        <v>23533</v>
      </c>
      <c r="F361">
        <v>0</v>
      </c>
      <c r="G361">
        <v>8268</v>
      </c>
      <c r="H361" t="s">
        <v>12</v>
      </c>
      <c r="I361" t="s">
        <v>12</v>
      </c>
      <c r="J361" t="s">
        <v>13</v>
      </c>
      <c r="K361" s="13" t="s">
        <v>8737</v>
      </c>
      <c r="L361" t="s">
        <v>12</v>
      </c>
      <c r="M361" t="s">
        <v>12</v>
      </c>
      <c r="N361" t="s">
        <v>13</v>
      </c>
      <c r="O361">
        <v>59</v>
      </c>
      <c r="AA361" t="s">
        <v>35</v>
      </c>
      <c r="AB361" t="str">
        <f>IF(H355="?",$Q$9,H355)</f>
        <v>tier - 2</v>
      </c>
      <c r="AC361" t="str">
        <f>IF(I355="?",$V$9,I355)</f>
        <v>tier - 3</v>
      </c>
      <c r="AD361" t="str">
        <f>IF(J355="?","Unknown",J355)</f>
        <v>R1013</v>
      </c>
      <c r="AE361">
        <v>1974</v>
      </c>
      <c r="AF361">
        <v>6</v>
      </c>
      <c r="AG361" t="str">
        <f t="shared" si="10"/>
        <v>6-Aug-1974</v>
      </c>
      <c r="AH361">
        <v>27247</v>
      </c>
      <c r="AI361">
        <f t="shared" si="11"/>
        <v>48</v>
      </c>
    </row>
    <row r="362" spans="1:35" x14ac:dyDescent="0.25">
      <c r="A362" t="s">
        <v>1049</v>
      </c>
      <c r="B362">
        <v>27</v>
      </c>
      <c r="C362" t="s">
        <v>20</v>
      </c>
      <c r="D362">
        <v>1982</v>
      </c>
      <c r="E362" s="11">
        <v>30221</v>
      </c>
      <c r="F362">
        <v>3</v>
      </c>
      <c r="G362">
        <v>8252.2800000000007</v>
      </c>
      <c r="H362" t="s">
        <v>11</v>
      </c>
      <c r="I362" t="s">
        <v>11</v>
      </c>
      <c r="J362" t="s">
        <v>247</v>
      </c>
      <c r="K362" s="13" t="s">
        <v>8738</v>
      </c>
      <c r="L362" t="s">
        <v>11</v>
      </c>
      <c r="M362" t="s">
        <v>11</v>
      </c>
      <c r="N362" t="s">
        <v>247</v>
      </c>
      <c r="O362">
        <v>40</v>
      </c>
      <c r="AA362" t="s">
        <v>37</v>
      </c>
      <c r="AB362" t="str">
        <f>IF(H356="?",$Q$9,H356)</f>
        <v>tier - 2</v>
      </c>
      <c r="AC362" t="str">
        <f>IF(I356="?",$V$9,I356)</f>
        <v>tier - 2</v>
      </c>
      <c r="AD362" t="str">
        <f>IF(J356="?","Unknown",J356)</f>
        <v>R1013</v>
      </c>
      <c r="AE362">
        <v>1974</v>
      </c>
      <c r="AF362">
        <v>22</v>
      </c>
      <c r="AG362" t="str">
        <f t="shared" si="10"/>
        <v>22-Oct-1974</v>
      </c>
      <c r="AH362">
        <v>27324</v>
      </c>
      <c r="AI362">
        <f t="shared" si="11"/>
        <v>48</v>
      </c>
    </row>
    <row r="363" spans="1:35" x14ac:dyDescent="0.25">
      <c r="A363" t="s">
        <v>1048</v>
      </c>
      <c r="B363">
        <v>2</v>
      </c>
      <c r="C363" t="s">
        <v>10</v>
      </c>
      <c r="D363">
        <v>1976</v>
      </c>
      <c r="E363" s="11">
        <v>27943</v>
      </c>
      <c r="F363">
        <v>1</v>
      </c>
      <c r="G363">
        <v>8240.59</v>
      </c>
      <c r="H363" t="s">
        <v>11</v>
      </c>
      <c r="I363" t="s">
        <v>11</v>
      </c>
      <c r="J363" t="s">
        <v>13</v>
      </c>
      <c r="K363" s="13" t="s">
        <v>8739</v>
      </c>
      <c r="L363" t="s">
        <v>11</v>
      </c>
      <c r="M363" t="s">
        <v>11</v>
      </c>
      <c r="N363" t="s">
        <v>13</v>
      </c>
      <c r="O363">
        <v>46</v>
      </c>
      <c r="AA363" t="s">
        <v>10</v>
      </c>
      <c r="AB363" t="str">
        <f>IF(H357="?",$Q$9,H357)</f>
        <v>tier - 2</v>
      </c>
      <c r="AC363" t="str">
        <f>IF(I357="?",$V$9,I357)</f>
        <v>tier - 2</v>
      </c>
      <c r="AD363" t="str">
        <f>IF(J357="?","Unknown",J357)</f>
        <v>R1011</v>
      </c>
      <c r="AE363">
        <v>1974</v>
      </c>
      <c r="AF363">
        <v>26</v>
      </c>
      <c r="AG363" t="str">
        <f t="shared" si="10"/>
        <v>26-Jul-1974</v>
      </c>
      <c r="AH363">
        <v>27236</v>
      </c>
      <c r="AI363">
        <f t="shared" si="11"/>
        <v>48</v>
      </c>
    </row>
    <row r="364" spans="1:35" x14ac:dyDescent="0.25">
      <c r="A364" t="s">
        <v>1047</v>
      </c>
      <c r="B364">
        <v>30</v>
      </c>
      <c r="C364" t="s">
        <v>37</v>
      </c>
      <c r="D364">
        <v>1976</v>
      </c>
      <c r="E364" s="11">
        <v>28063</v>
      </c>
      <c r="F364">
        <v>1</v>
      </c>
      <c r="G364">
        <v>8233.1</v>
      </c>
      <c r="H364" t="s">
        <v>11</v>
      </c>
      <c r="I364" t="s">
        <v>11</v>
      </c>
      <c r="J364" t="s">
        <v>13</v>
      </c>
      <c r="K364" s="13" t="s">
        <v>8740</v>
      </c>
      <c r="L364" t="s">
        <v>11</v>
      </c>
      <c r="M364" t="s">
        <v>11</v>
      </c>
      <c r="N364" t="s">
        <v>13</v>
      </c>
      <c r="O364">
        <v>46</v>
      </c>
      <c r="AA364" t="s">
        <v>30</v>
      </c>
      <c r="AB364" t="str">
        <f>IF(H358="?",$Q$9,H358)</f>
        <v>tier - 2</v>
      </c>
      <c r="AC364" t="str">
        <f>IF(I358="?",$V$9,I358)</f>
        <v>tier - 1</v>
      </c>
      <c r="AD364" t="str">
        <f>IF(J358="?","Unknown",J358)</f>
        <v>R1023</v>
      </c>
      <c r="AE364">
        <v>2000</v>
      </c>
      <c r="AF364">
        <v>28</v>
      </c>
      <c r="AG364" t="str">
        <f t="shared" si="10"/>
        <v>28-Dec-2000</v>
      </c>
      <c r="AH364">
        <v>36888</v>
      </c>
      <c r="AI364">
        <f t="shared" si="11"/>
        <v>22</v>
      </c>
    </row>
    <row r="365" spans="1:35" x14ac:dyDescent="0.25">
      <c r="A365" t="s">
        <v>1046</v>
      </c>
      <c r="B365">
        <v>3</v>
      </c>
      <c r="C365" t="s">
        <v>18</v>
      </c>
      <c r="D365">
        <v>1976</v>
      </c>
      <c r="E365" s="11">
        <v>27914</v>
      </c>
      <c r="F365">
        <v>1</v>
      </c>
      <c r="G365">
        <v>8232.64</v>
      </c>
      <c r="H365" t="s">
        <v>11</v>
      </c>
      <c r="I365" t="s">
        <v>12</v>
      </c>
      <c r="J365" t="s">
        <v>13</v>
      </c>
      <c r="K365" s="13" t="s">
        <v>8741</v>
      </c>
      <c r="L365" t="s">
        <v>11</v>
      </c>
      <c r="M365" t="s">
        <v>12</v>
      </c>
      <c r="N365" t="s">
        <v>13</v>
      </c>
      <c r="O365">
        <v>47</v>
      </c>
      <c r="AA365" t="s">
        <v>30</v>
      </c>
      <c r="AB365" t="str">
        <f>IF(H359="?",$Q$9,H359)</f>
        <v>tier - 2</v>
      </c>
      <c r="AC365" t="str">
        <f>IF(I359="?",$V$9,I359)</f>
        <v>tier - 3</v>
      </c>
      <c r="AD365" t="str">
        <f>IF(J359="?","Unknown",J359)</f>
        <v>R1011</v>
      </c>
      <c r="AE365">
        <v>1976</v>
      </c>
      <c r="AF365">
        <v>15</v>
      </c>
      <c r="AG365" t="str">
        <f t="shared" si="10"/>
        <v>15-Dec-1976</v>
      </c>
      <c r="AH365">
        <v>28109</v>
      </c>
      <c r="AI365">
        <f t="shared" si="11"/>
        <v>46</v>
      </c>
    </row>
    <row r="366" spans="1:35" x14ac:dyDescent="0.25">
      <c r="A366" t="s">
        <v>1045</v>
      </c>
      <c r="B366">
        <v>30</v>
      </c>
      <c r="C366" t="s">
        <v>20</v>
      </c>
      <c r="D366">
        <v>1978</v>
      </c>
      <c r="E366" s="11">
        <v>28763</v>
      </c>
      <c r="F366">
        <v>2</v>
      </c>
      <c r="G366">
        <v>8219.2000000000007</v>
      </c>
      <c r="H366" t="s">
        <v>11</v>
      </c>
      <c r="I366" t="s">
        <v>11</v>
      </c>
      <c r="J366" t="s">
        <v>13</v>
      </c>
      <c r="K366" s="13" t="s">
        <v>8742</v>
      </c>
      <c r="L366" t="s">
        <v>11</v>
      </c>
      <c r="M366" t="s">
        <v>11</v>
      </c>
      <c r="N366" t="s">
        <v>13</v>
      </c>
      <c r="O366">
        <v>44</v>
      </c>
      <c r="AA366" t="s">
        <v>35</v>
      </c>
      <c r="AB366" t="str">
        <f>IF(H360="?",$Q$9,H360)</f>
        <v>tier - 2</v>
      </c>
      <c r="AC366" t="str">
        <f>IF(I360="?",$V$9,I360)</f>
        <v>tier - 1</v>
      </c>
      <c r="AD366" t="str">
        <f>IF(J360="?","Unknown",J360)</f>
        <v>R1011</v>
      </c>
      <c r="AE366">
        <v>1974</v>
      </c>
      <c r="AF366">
        <v>5</v>
      </c>
      <c r="AG366" t="str">
        <f t="shared" si="10"/>
        <v>5-Aug-1974</v>
      </c>
      <c r="AH366">
        <v>27246</v>
      </c>
      <c r="AI366">
        <f t="shared" si="11"/>
        <v>48</v>
      </c>
    </row>
    <row r="367" spans="1:35" x14ac:dyDescent="0.25">
      <c r="A367" t="s">
        <v>1044</v>
      </c>
      <c r="B367">
        <v>24</v>
      </c>
      <c r="C367" t="s">
        <v>20</v>
      </c>
      <c r="D367">
        <v>1978</v>
      </c>
      <c r="E367" s="11">
        <v>28757</v>
      </c>
      <c r="F367">
        <v>2</v>
      </c>
      <c r="G367">
        <v>8211.1</v>
      </c>
      <c r="H367" t="s">
        <v>11</v>
      </c>
      <c r="I367" t="s">
        <v>12</v>
      </c>
      <c r="J367" t="s">
        <v>13</v>
      </c>
      <c r="K367" s="13" t="s">
        <v>8743</v>
      </c>
      <c r="L367" t="s">
        <v>11</v>
      </c>
      <c r="M367" t="s">
        <v>12</v>
      </c>
      <c r="N367" t="s">
        <v>13</v>
      </c>
      <c r="O367">
        <v>44</v>
      </c>
      <c r="AA367" t="s">
        <v>18</v>
      </c>
      <c r="AB367" t="str">
        <f>IF(H361="?",$Q$9,H361)</f>
        <v>tier - 3</v>
      </c>
      <c r="AC367" t="str">
        <f>IF(I361="?",$V$9,I361)</f>
        <v>tier - 3</v>
      </c>
      <c r="AD367" t="str">
        <f>IF(J361="?","Unknown",J361)</f>
        <v>R1013</v>
      </c>
      <c r="AE367">
        <v>1964</v>
      </c>
      <c r="AF367">
        <v>5</v>
      </c>
      <c r="AG367" t="str">
        <f t="shared" si="10"/>
        <v>5-Jun-1964</v>
      </c>
      <c r="AH367">
        <v>23533</v>
      </c>
      <c r="AI367">
        <f t="shared" si="11"/>
        <v>59</v>
      </c>
    </row>
    <row r="368" spans="1:35" x14ac:dyDescent="0.25">
      <c r="A368" t="s">
        <v>1043</v>
      </c>
      <c r="B368">
        <v>23</v>
      </c>
      <c r="C368" t="s">
        <v>20</v>
      </c>
      <c r="D368">
        <v>1962</v>
      </c>
      <c r="E368" s="11">
        <v>22912</v>
      </c>
      <c r="F368">
        <v>0</v>
      </c>
      <c r="G368">
        <v>8188.12</v>
      </c>
      <c r="H368" t="s">
        <v>12</v>
      </c>
      <c r="I368" t="s">
        <v>12</v>
      </c>
      <c r="J368" t="s">
        <v>13</v>
      </c>
      <c r="K368" s="13" t="s">
        <v>8744</v>
      </c>
      <c r="L368" t="s">
        <v>12</v>
      </c>
      <c r="M368" t="s">
        <v>12</v>
      </c>
      <c r="N368" t="s">
        <v>13</v>
      </c>
      <c r="O368">
        <v>60</v>
      </c>
      <c r="AA368" t="s">
        <v>20</v>
      </c>
      <c r="AB368" t="str">
        <f>IF(H362="?",$Q$9,H362)</f>
        <v>tier - 2</v>
      </c>
      <c r="AC368" t="str">
        <f>IF(I362="?",$V$9,I362)</f>
        <v>tier - 2</v>
      </c>
      <c r="AD368" t="str">
        <f>IF(J362="?","Unknown",J362)</f>
        <v>R1024</v>
      </c>
      <c r="AE368">
        <v>1982</v>
      </c>
      <c r="AF368">
        <v>27</v>
      </c>
      <c r="AG368" t="str">
        <f t="shared" si="10"/>
        <v>27-Sep-1982</v>
      </c>
      <c r="AH368">
        <v>30221</v>
      </c>
      <c r="AI368">
        <f t="shared" si="11"/>
        <v>40</v>
      </c>
    </row>
    <row r="369" spans="1:35" x14ac:dyDescent="0.25">
      <c r="A369" t="s">
        <v>1042</v>
      </c>
      <c r="B369">
        <v>21</v>
      </c>
      <c r="C369" t="s">
        <v>20</v>
      </c>
      <c r="D369">
        <v>1997</v>
      </c>
      <c r="E369" s="11">
        <v>35694</v>
      </c>
      <c r="F369">
        <v>0</v>
      </c>
      <c r="G369">
        <v>8182.89</v>
      </c>
      <c r="H369" t="s">
        <v>11</v>
      </c>
      <c r="I369" t="s">
        <v>16</v>
      </c>
      <c r="J369" t="s">
        <v>535</v>
      </c>
      <c r="K369" s="13" t="s">
        <v>8745</v>
      </c>
      <c r="L369" t="s">
        <v>11</v>
      </c>
      <c r="M369" t="s">
        <v>16</v>
      </c>
      <c r="N369" t="s">
        <v>535</v>
      </c>
      <c r="O369">
        <v>25</v>
      </c>
      <c r="AA369" t="s">
        <v>10</v>
      </c>
      <c r="AB369" t="str">
        <f>IF(H363="?",$Q$9,H363)</f>
        <v>tier - 2</v>
      </c>
      <c r="AC369" t="str">
        <f>IF(I363="?",$V$9,I363)</f>
        <v>tier - 2</v>
      </c>
      <c r="AD369" t="str">
        <f>IF(J363="?","Unknown",J363)</f>
        <v>R1013</v>
      </c>
      <c r="AE369">
        <v>1976</v>
      </c>
      <c r="AF369">
        <v>2</v>
      </c>
      <c r="AG369" t="str">
        <f t="shared" si="10"/>
        <v>2-Jul-1976</v>
      </c>
      <c r="AH369">
        <v>27943</v>
      </c>
      <c r="AI369">
        <f t="shared" si="11"/>
        <v>46</v>
      </c>
    </row>
    <row r="370" spans="1:35" x14ac:dyDescent="0.25">
      <c r="A370" t="s">
        <v>2240</v>
      </c>
      <c r="B370">
        <v>16</v>
      </c>
      <c r="C370" t="s">
        <v>35</v>
      </c>
      <c r="D370">
        <v>1987</v>
      </c>
      <c r="E370" s="11">
        <v>32005</v>
      </c>
      <c r="F370">
        <v>3</v>
      </c>
      <c r="G370">
        <v>38924.04</v>
      </c>
      <c r="H370" t="s">
        <v>11</v>
      </c>
      <c r="I370" t="s">
        <v>11</v>
      </c>
      <c r="J370" t="s">
        <v>42</v>
      </c>
      <c r="K370" s="13" t="s">
        <v>8746</v>
      </c>
      <c r="L370" t="s">
        <v>11</v>
      </c>
      <c r="M370" t="s">
        <v>11</v>
      </c>
      <c r="N370" t="s">
        <v>42</v>
      </c>
      <c r="O370">
        <v>35</v>
      </c>
      <c r="AA370" t="s">
        <v>37</v>
      </c>
      <c r="AB370" t="str">
        <f>IF(H364="?",$Q$9,H364)</f>
        <v>tier - 2</v>
      </c>
      <c r="AC370" t="str">
        <f>IF(I364="?",$V$9,I364)</f>
        <v>tier - 2</v>
      </c>
      <c r="AD370" t="str">
        <f>IF(J364="?","Unknown",J364)</f>
        <v>R1013</v>
      </c>
      <c r="AE370">
        <v>1976</v>
      </c>
      <c r="AF370">
        <v>30</v>
      </c>
      <c r="AG370" t="str">
        <f t="shared" si="10"/>
        <v>30-Oct-1976</v>
      </c>
      <c r="AH370">
        <v>28063</v>
      </c>
      <c r="AI370">
        <f t="shared" si="11"/>
        <v>46</v>
      </c>
    </row>
    <row r="371" spans="1:35" x14ac:dyDescent="0.25">
      <c r="A371" t="s">
        <v>1041</v>
      </c>
      <c r="B371">
        <v>8</v>
      </c>
      <c r="C371" t="s">
        <v>37</v>
      </c>
      <c r="D371">
        <v>1983</v>
      </c>
      <c r="E371" s="11">
        <v>30597</v>
      </c>
      <c r="F371">
        <v>3</v>
      </c>
      <c r="G371">
        <v>8179.51</v>
      </c>
      <c r="H371" t="s">
        <v>11</v>
      </c>
      <c r="I371" t="s">
        <v>11</v>
      </c>
      <c r="J371" t="s">
        <v>516</v>
      </c>
      <c r="K371" s="13" t="s">
        <v>8747</v>
      </c>
      <c r="L371" t="s">
        <v>11</v>
      </c>
      <c r="M371" t="s">
        <v>11</v>
      </c>
      <c r="N371" t="s">
        <v>516</v>
      </c>
      <c r="O371">
        <v>39</v>
      </c>
      <c r="AA371" t="s">
        <v>18</v>
      </c>
      <c r="AB371" t="str">
        <f>IF(H365="?",$Q$9,H365)</f>
        <v>tier - 2</v>
      </c>
      <c r="AC371" t="str">
        <f>IF(I365="?",$V$9,I365)</f>
        <v>tier - 3</v>
      </c>
      <c r="AD371" t="str">
        <f>IF(J365="?","Unknown",J365)</f>
        <v>R1013</v>
      </c>
      <c r="AE371">
        <v>1976</v>
      </c>
      <c r="AF371">
        <v>3</v>
      </c>
      <c r="AG371" t="str">
        <f t="shared" si="10"/>
        <v>3-Jun-1976</v>
      </c>
      <c r="AH371">
        <v>27914</v>
      </c>
      <c r="AI371">
        <f t="shared" si="11"/>
        <v>47</v>
      </c>
    </row>
    <row r="372" spans="1:35" x14ac:dyDescent="0.25">
      <c r="A372" t="s">
        <v>1040</v>
      </c>
      <c r="B372">
        <v>5</v>
      </c>
      <c r="C372" t="s">
        <v>30</v>
      </c>
      <c r="D372">
        <v>1963</v>
      </c>
      <c r="E372" s="11">
        <v>23350</v>
      </c>
      <c r="F372">
        <v>0</v>
      </c>
      <c r="G372">
        <v>8177.9</v>
      </c>
      <c r="H372" t="s">
        <v>12</v>
      </c>
      <c r="I372" t="s">
        <v>16</v>
      </c>
      <c r="J372" t="s">
        <v>13</v>
      </c>
      <c r="K372" s="13" t="s">
        <v>8748</v>
      </c>
      <c r="L372" t="s">
        <v>12</v>
      </c>
      <c r="M372" t="s">
        <v>16</v>
      </c>
      <c r="N372" t="s">
        <v>13</v>
      </c>
      <c r="O372">
        <v>59</v>
      </c>
      <c r="AA372" t="s">
        <v>20</v>
      </c>
      <c r="AB372" t="str">
        <f>IF(H366="?",$Q$9,H366)</f>
        <v>tier - 2</v>
      </c>
      <c r="AC372" t="str">
        <f>IF(I366="?",$V$9,I366)</f>
        <v>tier - 2</v>
      </c>
      <c r="AD372" t="str">
        <f>IF(J366="?","Unknown",J366)</f>
        <v>R1013</v>
      </c>
      <c r="AE372">
        <v>1978</v>
      </c>
      <c r="AF372">
        <v>30</v>
      </c>
      <c r="AG372" t="str">
        <f t="shared" si="10"/>
        <v>30-Sep-1978</v>
      </c>
      <c r="AH372">
        <v>28763</v>
      </c>
      <c r="AI372">
        <f t="shared" si="11"/>
        <v>44</v>
      </c>
    </row>
    <row r="373" spans="1:35" x14ac:dyDescent="0.25">
      <c r="A373" t="s">
        <v>1039</v>
      </c>
      <c r="B373">
        <v>28</v>
      </c>
      <c r="C373" t="s">
        <v>20</v>
      </c>
      <c r="D373">
        <v>1982</v>
      </c>
      <c r="E373" s="11">
        <v>30222</v>
      </c>
      <c r="F373">
        <v>4</v>
      </c>
      <c r="G373">
        <v>8162.72</v>
      </c>
      <c r="H373" t="s">
        <v>12</v>
      </c>
      <c r="I373" t="s">
        <v>12</v>
      </c>
      <c r="J373" t="s">
        <v>23</v>
      </c>
      <c r="K373" s="13" t="s">
        <v>8749</v>
      </c>
      <c r="L373" t="s">
        <v>12</v>
      </c>
      <c r="M373" t="s">
        <v>12</v>
      </c>
      <c r="N373" t="s">
        <v>23</v>
      </c>
      <c r="O373">
        <v>40</v>
      </c>
      <c r="AA373" t="s">
        <v>20</v>
      </c>
      <c r="AB373" t="str">
        <f>IF(H367="?",$Q$9,H367)</f>
        <v>tier - 2</v>
      </c>
      <c r="AC373" t="str">
        <f>IF(I367="?",$V$9,I367)</f>
        <v>tier - 3</v>
      </c>
      <c r="AD373" t="str">
        <f>IF(J367="?","Unknown",J367)</f>
        <v>R1013</v>
      </c>
      <c r="AE373">
        <v>1978</v>
      </c>
      <c r="AF373">
        <v>24</v>
      </c>
      <c r="AG373" t="str">
        <f t="shared" si="10"/>
        <v>24-Sep-1978</v>
      </c>
      <c r="AH373">
        <v>28757</v>
      </c>
      <c r="AI373">
        <f t="shared" si="11"/>
        <v>44</v>
      </c>
    </row>
    <row r="374" spans="1:35" x14ac:dyDescent="0.25">
      <c r="A374" t="s">
        <v>1038</v>
      </c>
      <c r="B374">
        <v>21</v>
      </c>
      <c r="C374" t="s">
        <v>37</v>
      </c>
      <c r="D374">
        <v>1990</v>
      </c>
      <c r="E374" s="11">
        <v>33167</v>
      </c>
      <c r="F374">
        <v>3</v>
      </c>
      <c r="G374">
        <v>8157.92</v>
      </c>
      <c r="H374" t="s">
        <v>11</v>
      </c>
      <c r="I374" t="s">
        <v>12</v>
      </c>
      <c r="J374" t="s">
        <v>200</v>
      </c>
      <c r="K374" s="13" t="s">
        <v>8750</v>
      </c>
      <c r="L374" t="s">
        <v>11</v>
      </c>
      <c r="M374" t="s">
        <v>12</v>
      </c>
      <c r="N374" t="s">
        <v>200</v>
      </c>
      <c r="O374">
        <v>32</v>
      </c>
      <c r="AA374" t="s">
        <v>20</v>
      </c>
      <c r="AB374" t="str">
        <f>IF(H368="?",$Q$9,H368)</f>
        <v>tier - 3</v>
      </c>
      <c r="AC374" t="str">
        <f>IF(I368="?",$V$9,I368)</f>
        <v>tier - 3</v>
      </c>
      <c r="AD374" t="str">
        <f>IF(J368="?","Unknown",J368)</f>
        <v>R1013</v>
      </c>
      <c r="AE374">
        <v>1962</v>
      </c>
      <c r="AF374">
        <v>23</v>
      </c>
      <c r="AG374" t="str">
        <f t="shared" si="10"/>
        <v>23-Sep-1962</v>
      </c>
      <c r="AH374">
        <v>22912</v>
      </c>
      <c r="AI374">
        <f t="shared" si="11"/>
        <v>60</v>
      </c>
    </row>
    <row r="375" spans="1:35" x14ac:dyDescent="0.25">
      <c r="A375" t="s">
        <v>1037</v>
      </c>
      <c r="B375">
        <v>3</v>
      </c>
      <c r="C375" t="s">
        <v>18</v>
      </c>
      <c r="D375">
        <v>1973</v>
      </c>
      <c r="E375" s="11">
        <v>26818</v>
      </c>
      <c r="F375">
        <v>0</v>
      </c>
      <c r="G375">
        <v>8125.78</v>
      </c>
      <c r="H375" t="s">
        <v>11</v>
      </c>
      <c r="I375" t="s">
        <v>11</v>
      </c>
      <c r="J375" t="s">
        <v>13</v>
      </c>
      <c r="K375" s="13" t="s">
        <v>8751</v>
      </c>
      <c r="L375" t="s">
        <v>11</v>
      </c>
      <c r="M375" t="s">
        <v>11</v>
      </c>
      <c r="N375" t="s">
        <v>13</v>
      </c>
      <c r="O375">
        <v>50</v>
      </c>
      <c r="AA375" t="s">
        <v>20</v>
      </c>
      <c r="AB375" t="str">
        <f>IF(H369="?",$Q$9,H369)</f>
        <v>tier - 2</v>
      </c>
      <c r="AC375" t="str">
        <f>IF(I369="?",$V$9,I369)</f>
        <v>tier - 1</v>
      </c>
      <c r="AD375" t="str">
        <f>IF(J369="?","Unknown",J369)</f>
        <v>R1026</v>
      </c>
      <c r="AE375">
        <v>1997</v>
      </c>
      <c r="AF375">
        <v>21</v>
      </c>
      <c r="AG375" t="str">
        <f t="shared" si="10"/>
        <v>21-Sep-1997</v>
      </c>
      <c r="AH375">
        <v>35694</v>
      </c>
      <c r="AI375">
        <f t="shared" si="11"/>
        <v>25</v>
      </c>
    </row>
    <row r="376" spans="1:35" x14ac:dyDescent="0.25">
      <c r="A376" t="s">
        <v>1036</v>
      </c>
      <c r="B376">
        <v>30</v>
      </c>
      <c r="C376" t="s">
        <v>37</v>
      </c>
      <c r="D376">
        <v>1973</v>
      </c>
      <c r="E376" s="11">
        <v>26967</v>
      </c>
      <c r="F376">
        <v>0</v>
      </c>
      <c r="G376">
        <v>8124.41</v>
      </c>
      <c r="H376" t="s">
        <v>12</v>
      </c>
      <c r="I376" t="s">
        <v>16</v>
      </c>
      <c r="J376" t="s">
        <v>13</v>
      </c>
      <c r="K376" s="13" t="s">
        <v>8752</v>
      </c>
      <c r="L376" t="s">
        <v>12</v>
      </c>
      <c r="M376" t="s">
        <v>16</v>
      </c>
      <c r="N376" t="s">
        <v>13</v>
      </c>
      <c r="O376">
        <v>49</v>
      </c>
      <c r="AA376" t="s">
        <v>35</v>
      </c>
      <c r="AB376" t="str">
        <f>IF(H370="?",$Q$9,H370)</f>
        <v>tier - 2</v>
      </c>
      <c r="AC376" t="str">
        <f>IF(I370="?",$V$9,I370)</f>
        <v>tier - 2</v>
      </c>
      <c r="AD376" t="str">
        <f>IF(J370="?","Unknown",J370)</f>
        <v>R1011</v>
      </c>
      <c r="AE376">
        <v>1987</v>
      </c>
      <c r="AF376">
        <v>16</v>
      </c>
      <c r="AG376" t="str">
        <f t="shared" si="10"/>
        <v>16-Aug-1987</v>
      </c>
      <c r="AH376">
        <v>32005</v>
      </c>
      <c r="AI376">
        <f t="shared" si="11"/>
        <v>35</v>
      </c>
    </row>
    <row r="377" spans="1:35" x14ac:dyDescent="0.25">
      <c r="A377" t="s">
        <v>1035</v>
      </c>
      <c r="B377">
        <v>16</v>
      </c>
      <c r="C377" t="s">
        <v>35</v>
      </c>
      <c r="D377">
        <v>1973</v>
      </c>
      <c r="E377" s="11">
        <v>26892</v>
      </c>
      <c r="F377">
        <v>0</v>
      </c>
      <c r="G377">
        <v>8116.68</v>
      </c>
      <c r="H377" t="s">
        <v>12</v>
      </c>
      <c r="I377" t="s">
        <v>16</v>
      </c>
      <c r="J377" t="s">
        <v>42</v>
      </c>
      <c r="K377" s="13" t="s">
        <v>8753</v>
      </c>
      <c r="L377" t="s">
        <v>12</v>
      </c>
      <c r="M377" t="s">
        <v>16</v>
      </c>
      <c r="N377" t="s">
        <v>42</v>
      </c>
      <c r="O377">
        <v>49</v>
      </c>
      <c r="AA377" t="s">
        <v>37</v>
      </c>
      <c r="AB377" t="str">
        <f>IF(H371="?",$Q$9,H371)</f>
        <v>tier - 2</v>
      </c>
      <c r="AC377" t="str">
        <f>IF(I371="?",$V$9,I371)</f>
        <v>tier - 2</v>
      </c>
      <c r="AD377" t="str">
        <f>IF(J371="?","Unknown",J371)</f>
        <v>R1020</v>
      </c>
      <c r="AE377">
        <v>1983</v>
      </c>
      <c r="AF377">
        <v>8</v>
      </c>
      <c r="AG377" t="str">
        <f t="shared" si="10"/>
        <v>8-Oct-1983</v>
      </c>
      <c r="AH377">
        <v>30597</v>
      </c>
      <c r="AI377">
        <f t="shared" si="11"/>
        <v>39</v>
      </c>
    </row>
    <row r="378" spans="1:35" x14ac:dyDescent="0.25">
      <c r="A378" t="s">
        <v>1034</v>
      </c>
      <c r="B378">
        <v>1</v>
      </c>
      <c r="C378" t="s">
        <v>35</v>
      </c>
      <c r="D378">
        <v>1978</v>
      </c>
      <c r="E378" s="11">
        <v>28703</v>
      </c>
      <c r="F378">
        <v>2</v>
      </c>
      <c r="G378">
        <v>8116.27</v>
      </c>
      <c r="H378" t="s">
        <v>12</v>
      </c>
      <c r="I378" t="s">
        <v>16</v>
      </c>
      <c r="J378" t="s">
        <v>23</v>
      </c>
      <c r="K378" s="13" t="s">
        <v>8754</v>
      </c>
      <c r="L378" t="s">
        <v>12</v>
      </c>
      <c r="M378" t="s">
        <v>16</v>
      </c>
      <c r="N378" t="s">
        <v>23</v>
      </c>
      <c r="O378">
        <v>44</v>
      </c>
      <c r="AA378" t="s">
        <v>30</v>
      </c>
      <c r="AB378" t="str">
        <f>IF(H372="?",$Q$9,H372)</f>
        <v>tier - 3</v>
      </c>
      <c r="AC378" t="str">
        <f>IF(I372="?",$V$9,I372)</f>
        <v>tier - 1</v>
      </c>
      <c r="AD378" t="str">
        <f>IF(J372="?","Unknown",J372)</f>
        <v>R1013</v>
      </c>
      <c r="AE378">
        <v>1963</v>
      </c>
      <c r="AF378">
        <v>5</v>
      </c>
      <c r="AG378" t="str">
        <f t="shared" si="10"/>
        <v>5-Dec-1963</v>
      </c>
      <c r="AH378">
        <v>23350</v>
      </c>
      <c r="AI378">
        <f t="shared" si="11"/>
        <v>59</v>
      </c>
    </row>
    <row r="379" spans="1:35" x14ac:dyDescent="0.25">
      <c r="A379" t="s">
        <v>1033</v>
      </c>
      <c r="B379">
        <v>11</v>
      </c>
      <c r="C379" t="s">
        <v>15</v>
      </c>
      <c r="D379">
        <v>1973</v>
      </c>
      <c r="E379" s="11">
        <v>26979</v>
      </c>
      <c r="F379">
        <v>0</v>
      </c>
      <c r="G379">
        <v>8112.59</v>
      </c>
      <c r="H379" t="s">
        <v>11</v>
      </c>
      <c r="I379" t="s">
        <v>11</v>
      </c>
      <c r="J379" t="s">
        <v>13</v>
      </c>
      <c r="K379" s="13" t="s">
        <v>8485</v>
      </c>
      <c r="L379" t="s">
        <v>11</v>
      </c>
      <c r="M379" t="s">
        <v>11</v>
      </c>
      <c r="N379" t="s">
        <v>13</v>
      </c>
      <c r="O379">
        <v>49</v>
      </c>
      <c r="AA379" t="s">
        <v>20</v>
      </c>
      <c r="AB379" t="str">
        <f>IF(H373="?",$Q$9,H373)</f>
        <v>tier - 3</v>
      </c>
      <c r="AC379" t="str">
        <f>IF(I373="?",$V$9,I373)</f>
        <v>tier - 3</v>
      </c>
      <c r="AD379" t="str">
        <f>IF(J373="?","Unknown",J373)</f>
        <v>R1012</v>
      </c>
      <c r="AE379">
        <v>1982</v>
      </c>
      <c r="AF379">
        <v>28</v>
      </c>
      <c r="AG379" t="str">
        <f t="shared" si="10"/>
        <v>28-Sep-1982</v>
      </c>
      <c r="AH379">
        <v>30222</v>
      </c>
      <c r="AI379">
        <f t="shared" si="11"/>
        <v>40</v>
      </c>
    </row>
    <row r="380" spans="1:35" x14ac:dyDescent="0.25">
      <c r="A380" t="s">
        <v>1032</v>
      </c>
      <c r="B380">
        <v>10</v>
      </c>
      <c r="C380" t="s">
        <v>30</v>
      </c>
      <c r="D380">
        <v>1967</v>
      </c>
      <c r="E380" s="11">
        <v>24816</v>
      </c>
      <c r="F380">
        <v>0</v>
      </c>
      <c r="G380">
        <v>8091.3</v>
      </c>
      <c r="H380" t="s">
        <v>12</v>
      </c>
      <c r="I380" t="s">
        <v>16</v>
      </c>
      <c r="J380" t="s">
        <v>23</v>
      </c>
      <c r="K380" s="13" t="s">
        <v>8755</v>
      </c>
      <c r="L380" t="s">
        <v>12</v>
      </c>
      <c r="M380" t="s">
        <v>16</v>
      </c>
      <c r="N380" t="s">
        <v>23</v>
      </c>
      <c r="O380">
        <v>55</v>
      </c>
      <c r="AA380" t="s">
        <v>37</v>
      </c>
      <c r="AB380" t="str">
        <f>IF(H374="?",$Q$9,H374)</f>
        <v>tier - 2</v>
      </c>
      <c r="AC380" t="str">
        <f>IF(I374="?",$V$9,I374)</f>
        <v>tier - 3</v>
      </c>
      <c r="AD380" t="str">
        <f>IF(J374="?","Unknown",J374)</f>
        <v>R1025</v>
      </c>
      <c r="AE380">
        <v>1990</v>
      </c>
      <c r="AF380">
        <v>21</v>
      </c>
      <c r="AG380" t="str">
        <f t="shared" si="10"/>
        <v>21-Oct-1990</v>
      </c>
      <c r="AH380">
        <v>33167</v>
      </c>
      <c r="AI380">
        <f t="shared" si="11"/>
        <v>32</v>
      </c>
    </row>
    <row r="381" spans="1:35" x14ac:dyDescent="0.25">
      <c r="A381" t="s">
        <v>2239</v>
      </c>
      <c r="B381">
        <v>30</v>
      </c>
      <c r="C381" t="s">
        <v>18</v>
      </c>
      <c r="D381">
        <v>1967</v>
      </c>
      <c r="E381" s="11">
        <v>24653</v>
      </c>
      <c r="F381">
        <v>0</v>
      </c>
      <c r="G381">
        <v>38893.360000000001</v>
      </c>
      <c r="H381" t="s">
        <v>16</v>
      </c>
      <c r="I381" t="s">
        <v>11</v>
      </c>
      <c r="J381" t="s">
        <v>42</v>
      </c>
      <c r="K381" s="13" t="s">
        <v>8447</v>
      </c>
      <c r="L381" t="s">
        <v>16</v>
      </c>
      <c r="M381" t="s">
        <v>11</v>
      </c>
      <c r="N381" t="s">
        <v>42</v>
      </c>
      <c r="O381">
        <v>55</v>
      </c>
      <c r="AA381" t="s">
        <v>18</v>
      </c>
      <c r="AB381" t="str">
        <f>IF(H375="?",$Q$9,H375)</f>
        <v>tier - 2</v>
      </c>
      <c r="AC381" t="str">
        <f>IF(I375="?",$V$9,I375)</f>
        <v>tier - 2</v>
      </c>
      <c r="AD381" t="str">
        <f>IF(J375="?","Unknown",J375)</f>
        <v>R1013</v>
      </c>
      <c r="AE381">
        <v>1973</v>
      </c>
      <c r="AF381">
        <v>3</v>
      </c>
      <c r="AG381" t="str">
        <f t="shared" si="10"/>
        <v>3-Jun-1973</v>
      </c>
      <c r="AH381">
        <v>26818</v>
      </c>
      <c r="AI381">
        <f t="shared" si="11"/>
        <v>50</v>
      </c>
    </row>
    <row r="382" spans="1:35" x14ac:dyDescent="0.25">
      <c r="A382" t="s">
        <v>1031</v>
      </c>
      <c r="B382">
        <v>21</v>
      </c>
      <c r="C382" t="s">
        <v>15</v>
      </c>
      <c r="D382">
        <v>1975</v>
      </c>
      <c r="E382" s="11">
        <v>27719</v>
      </c>
      <c r="F382">
        <v>1</v>
      </c>
      <c r="G382">
        <v>8083.92</v>
      </c>
      <c r="H382" t="s">
        <v>12</v>
      </c>
      <c r="I382" t="s">
        <v>12</v>
      </c>
      <c r="J382" t="s">
        <v>13</v>
      </c>
      <c r="K382" s="13" t="s">
        <v>8756</v>
      </c>
      <c r="L382" t="s">
        <v>12</v>
      </c>
      <c r="M382" t="s">
        <v>12</v>
      </c>
      <c r="N382" t="s">
        <v>13</v>
      </c>
      <c r="O382">
        <v>47</v>
      </c>
      <c r="AA382" t="s">
        <v>37</v>
      </c>
      <c r="AB382" t="str">
        <f>IF(H376="?",$Q$9,H376)</f>
        <v>tier - 3</v>
      </c>
      <c r="AC382" t="str">
        <f>IF(I376="?",$V$9,I376)</f>
        <v>tier - 1</v>
      </c>
      <c r="AD382" t="str">
        <f>IF(J376="?","Unknown",J376)</f>
        <v>R1013</v>
      </c>
      <c r="AE382">
        <v>1973</v>
      </c>
      <c r="AF382">
        <v>30</v>
      </c>
      <c r="AG382" t="str">
        <f t="shared" si="10"/>
        <v>30-Oct-1973</v>
      </c>
      <c r="AH382">
        <v>26967</v>
      </c>
      <c r="AI382">
        <f t="shared" si="11"/>
        <v>49</v>
      </c>
    </row>
    <row r="383" spans="1:35" x14ac:dyDescent="0.25">
      <c r="A383" t="s">
        <v>1030</v>
      </c>
      <c r="B383">
        <v>12</v>
      </c>
      <c r="C383" t="s">
        <v>35</v>
      </c>
      <c r="D383">
        <v>1994</v>
      </c>
      <c r="E383" s="11">
        <v>34558</v>
      </c>
      <c r="F383">
        <v>0</v>
      </c>
      <c r="G383">
        <v>8081.74</v>
      </c>
      <c r="H383" t="s">
        <v>11</v>
      </c>
      <c r="I383" t="s">
        <v>11</v>
      </c>
      <c r="J383" t="s">
        <v>535</v>
      </c>
      <c r="K383" s="13" t="s">
        <v>8757</v>
      </c>
      <c r="L383" t="s">
        <v>11</v>
      </c>
      <c r="M383" t="s">
        <v>11</v>
      </c>
      <c r="N383" t="s">
        <v>535</v>
      </c>
      <c r="O383">
        <v>28</v>
      </c>
      <c r="AA383" t="s">
        <v>35</v>
      </c>
      <c r="AB383" t="str">
        <f>IF(H377="?",$Q$9,H377)</f>
        <v>tier - 3</v>
      </c>
      <c r="AC383" t="str">
        <f>IF(I377="?",$V$9,I377)</f>
        <v>tier - 1</v>
      </c>
      <c r="AD383" t="str">
        <f>IF(J377="?","Unknown",J377)</f>
        <v>R1011</v>
      </c>
      <c r="AE383">
        <v>1973</v>
      </c>
      <c r="AF383">
        <v>16</v>
      </c>
      <c r="AG383" t="str">
        <f t="shared" si="10"/>
        <v>16-Aug-1973</v>
      </c>
      <c r="AH383">
        <v>26892</v>
      </c>
      <c r="AI383">
        <f t="shared" si="11"/>
        <v>49</v>
      </c>
    </row>
    <row r="384" spans="1:35" x14ac:dyDescent="0.25">
      <c r="A384" t="s">
        <v>1029</v>
      </c>
      <c r="B384">
        <v>28</v>
      </c>
      <c r="C384" t="s">
        <v>15</v>
      </c>
      <c r="D384">
        <v>2001</v>
      </c>
      <c r="E384" s="11">
        <v>37223</v>
      </c>
      <c r="F384">
        <v>0</v>
      </c>
      <c r="G384">
        <v>8081.26</v>
      </c>
      <c r="H384" t="s">
        <v>11</v>
      </c>
      <c r="I384" t="s">
        <v>11</v>
      </c>
      <c r="J384" t="s">
        <v>23</v>
      </c>
      <c r="K384" s="13" t="s">
        <v>8758</v>
      </c>
      <c r="L384" t="s">
        <v>11</v>
      </c>
      <c r="M384" t="s">
        <v>11</v>
      </c>
      <c r="N384" t="s">
        <v>23</v>
      </c>
      <c r="O384">
        <v>21</v>
      </c>
      <c r="AA384" t="s">
        <v>35</v>
      </c>
      <c r="AB384" t="str">
        <f>IF(H378="?",$Q$9,H378)</f>
        <v>tier - 3</v>
      </c>
      <c r="AC384" t="str">
        <f>IF(I378="?",$V$9,I378)</f>
        <v>tier - 1</v>
      </c>
      <c r="AD384" t="str">
        <f>IF(J378="?","Unknown",J378)</f>
        <v>R1012</v>
      </c>
      <c r="AE384">
        <v>1978</v>
      </c>
      <c r="AF384">
        <v>1</v>
      </c>
      <c r="AG384" t="str">
        <f t="shared" si="10"/>
        <v>1-Aug-1978</v>
      </c>
      <c r="AH384">
        <v>28703</v>
      </c>
      <c r="AI384">
        <f t="shared" si="11"/>
        <v>44</v>
      </c>
    </row>
    <row r="385" spans="1:35" x14ac:dyDescent="0.25">
      <c r="A385" t="s">
        <v>1028</v>
      </c>
      <c r="B385">
        <v>7</v>
      </c>
      <c r="C385" t="s">
        <v>37</v>
      </c>
      <c r="D385">
        <v>1993</v>
      </c>
      <c r="E385" s="11">
        <v>34249</v>
      </c>
      <c r="F385">
        <v>0</v>
      </c>
      <c r="G385">
        <v>8077.41</v>
      </c>
      <c r="H385" t="s">
        <v>11</v>
      </c>
      <c r="I385" t="s">
        <v>16</v>
      </c>
      <c r="J385" t="s">
        <v>535</v>
      </c>
      <c r="K385" s="13" t="s">
        <v>8759</v>
      </c>
      <c r="L385" t="s">
        <v>11</v>
      </c>
      <c r="M385" t="s">
        <v>16</v>
      </c>
      <c r="N385" t="s">
        <v>535</v>
      </c>
      <c r="O385">
        <v>29</v>
      </c>
      <c r="AA385" t="s">
        <v>15</v>
      </c>
      <c r="AB385" t="str">
        <f>IF(H379="?",$Q$9,H379)</f>
        <v>tier - 2</v>
      </c>
      <c r="AC385" t="str">
        <f>IF(I379="?",$V$9,I379)</f>
        <v>tier - 2</v>
      </c>
      <c r="AD385" t="str">
        <f>IF(J379="?","Unknown",J379)</f>
        <v>R1013</v>
      </c>
      <c r="AE385">
        <v>1973</v>
      </c>
      <c r="AF385">
        <v>11</v>
      </c>
      <c r="AG385" t="str">
        <f t="shared" si="10"/>
        <v>11-Nov-1973</v>
      </c>
      <c r="AH385">
        <v>26979</v>
      </c>
      <c r="AI385">
        <f t="shared" si="11"/>
        <v>49</v>
      </c>
    </row>
    <row r="386" spans="1:35" x14ac:dyDescent="0.25">
      <c r="A386" t="s">
        <v>1027</v>
      </c>
      <c r="B386">
        <v>21</v>
      </c>
      <c r="C386" t="s">
        <v>18</v>
      </c>
      <c r="D386">
        <v>1965</v>
      </c>
      <c r="E386" s="11">
        <v>23914</v>
      </c>
      <c r="F386">
        <v>0</v>
      </c>
      <c r="G386">
        <v>8071.57</v>
      </c>
      <c r="H386" t="s">
        <v>12</v>
      </c>
      <c r="I386" t="s">
        <v>16</v>
      </c>
      <c r="J386" t="s">
        <v>42</v>
      </c>
      <c r="K386" s="13" t="s">
        <v>8682</v>
      </c>
      <c r="L386" t="s">
        <v>12</v>
      </c>
      <c r="M386" t="s">
        <v>16</v>
      </c>
      <c r="N386" t="s">
        <v>42</v>
      </c>
      <c r="O386">
        <v>57</v>
      </c>
      <c r="AA386" t="s">
        <v>30</v>
      </c>
      <c r="AB386" t="str">
        <f>IF(H380="?",$Q$9,H380)</f>
        <v>tier - 3</v>
      </c>
      <c r="AC386" t="str">
        <f>IF(I380="?",$V$9,I380)</f>
        <v>tier - 1</v>
      </c>
      <c r="AD386" t="str">
        <f>IF(J380="?","Unknown",J380)</f>
        <v>R1012</v>
      </c>
      <c r="AE386">
        <v>1967</v>
      </c>
      <c r="AF386">
        <v>10</v>
      </c>
      <c r="AG386" t="str">
        <f t="shared" si="10"/>
        <v>10-Dec-1967</v>
      </c>
      <c r="AH386">
        <v>24816</v>
      </c>
      <c r="AI386">
        <f t="shared" si="11"/>
        <v>55</v>
      </c>
    </row>
    <row r="387" spans="1:35" x14ac:dyDescent="0.25">
      <c r="A387" t="s">
        <v>1026</v>
      </c>
      <c r="B387">
        <v>15</v>
      </c>
      <c r="C387" t="s">
        <v>15</v>
      </c>
      <c r="D387">
        <v>1975</v>
      </c>
      <c r="E387" s="11">
        <v>27713</v>
      </c>
      <c r="F387">
        <v>1</v>
      </c>
      <c r="G387">
        <v>8068.19</v>
      </c>
      <c r="H387" t="s">
        <v>12</v>
      </c>
      <c r="I387" t="s">
        <v>11</v>
      </c>
      <c r="J387" t="s">
        <v>42</v>
      </c>
      <c r="K387" s="13" t="s">
        <v>8760</v>
      </c>
      <c r="L387" t="s">
        <v>12</v>
      </c>
      <c r="M387" t="s">
        <v>11</v>
      </c>
      <c r="N387" t="s">
        <v>42</v>
      </c>
      <c r="O387">
        <v>47</v>
      </c>
      <c r="AA387" t="s">
        <v>18</v>
      </c>
      <c r="AB387" t="str">
        <f>IF(H381="?",$Q$9,H381)</f>
        <v>tier - 1</v>
      </c>
      <c r="AC387" t="str">
        <f>IF(I381="?",$V$9,I381)</f>
        <v>tier - 2</v>
      </c>
      <c r="AD387" t="str">
        <f>IF(J381="?","Unknown",J381)</f>
        <v>R1011</v>
      </c>
      <c r="AE387">
        <v>1967</v>
      </c>
      <c r="AF387">
        <v>30</v>
      </c>
      <c r="AG387" t="str">
        <f t="shared" ref="AG387:AG450" si="12">CONCATENATE(AF387,"-",AA387,"-",AE387)</f>
        <v>30-Jun-1967</v>
      </c>
      <c r="AH387">
        <v>24653</v>
      </c>
      <c r="AI387">
        <f t="shared" ref="AI387:AI450" si="13">INT(YEARFRAC(AH387,DATE(2023,6,8)*1))</f>
        <v>55</v>
      </c>
    </row>
    <row r="388" spans="1:35" x14ac:dyDescent="0.25">
      <c r="A388" t="s">
        <v>1025</v>
      </c>
      <c r="B388">
        <v>11</v>
      </c>
      <c r="C388" t="s">
        <v>15</v>
      </c>
      <c r="D388">
        <v>1965</v>
      </c>
      <c r="E388" s="11">
        <v>24057</v>
      </c>
      <c r="F388">
        <v>0</v>
      </c>
      <c r="G388">
        <v>8067.83</v>
      </c>
      <c r="H388" t="s">
        <v>12</v>
      </c>
      <c r="I388" t="s">
        <v>16</v>
      </c>
      <c r="J388" t="s">
        <v>13</v>
      </c>
      <c r="K388" s="13" t="s">
        <v>8761</v>
      </c>
      <c r="L388" t="s">
        <v>12</v>
      </c>
      <c r="M388" t="s">
        <v>16</v>
      </c>
      <c r="N388" t="s">
        <v>13</v>
      </c>
      <c r="O388">
        <v>57</v>
      </c>
      <c r="AA388" t="s">
        <v>15</v>
      </c>
      <c r="AB388" t="str">
        <f>IF(H382="?",$Q$9,H382)</f>
        <v>tier - 3</v>
      </c>
      <c r="AC388" t="str">
        <f>IF(I382="?",$V$9,I382)</f>
        <v>tier - 3</v>
      </c>
      <c r="AD388" t="str">
        <f>IF(J382="?","Unknown",J382)</f>
        <v>R1013</v>
      </c>
      <c r="AE388">
        <v>1975</v>
      </c>
      <c r="AF388">
        <v>21</v>
      </c>
      <c r="AG388" t="str">
        <f t="shared" si="12"/>
        <v>21-Nov-1975</v>
      </c>
      <c r="AH388">
        <v>27719</v>
      </c>
      <c r="AI388">
        <f t="shared" si="13"/>
        <v>47</v>
      </c>
    </row>
    <row r="389" spans="1:35" x14ac:dyDescent="0.25">
      <c r="A389" t="s">
        <v>1024</v>
      </c>
      <c r="B389">
        <v>28</v>
      </c>
      <c r="C389" t="s">
        <v>20</v>
      </c>
      <c r="D389">
        <v>1975</v>
      </c>
      <c r="E389" s="11">
        <v>27665</v>
      </c>
      <c r="F389">
        <v>1</v>
      </c>
      <c r="G389">
        <v>8062.76</v>
      </c>
      <c r="H389" t="s">
        <v>12</v>
      </c>
      <c r="I389" t="s">
        <v>12</v>
      </c>
      <c r="J389" t="s">
        <v>42</v>
      </c>
      <c r="K389" s="13" t="s">
        <v>8762</v>
      </c>
      <c r="L389" t="s">
        <v>12</v>
      </c>
      <c r="M389" t="s">
        <v>12</v>
      </c>
      <c r="N389" t="s">
        <v>42</v>
      </c>
      <c r="O389">
        <v>47</v>
      </c>
      <c r="AA389" t="s">
        <v>35</v>
      </c>
      <c r="AB389" t="str">
        <f>IF(H383="?",$Q$9,H383)</f>
        <v>tier - 2</v>
      </c>
      <c r="AC389" t="str">
        <f>IF(I383="?",$V$9,I383)</f>
        <v>tier - 2</v>
      </c>
      <c r="AD389" t="str">
        <f>IF(J383="?","Unknown",J383)</f>
        <v>R1026</v>
      </c>
      <c r="AE389">
        <v>1994</v>
      </c>
      <c r="AF389">
        <v>12</v>
      </c>
      <c r="AG389" t="str">
        <f t="shared" si="12"/>
        <v>12-Aug-1994</v>
      </c>
      <c r="AH389">
        <v>34558</v>
      </c>
      <c r="AI389">
        <f t="shared" si="13"/>
        <v>28</v>
      </c>
    </row>
    <row r="390" spans="1:35" x14ac:dyDescent="0.25">
      <c r="A390" t="s">
        <v>1023</v>
      </c>
      <c r="B390">
        <v>12</v>
      </c>
      <c r="C390" t="s">
        <v>10</v>
      </c>
      <c r="D390">
        <v>1970</v>
      </c>
      <c r="E390" s="11">
        <v>25761</v>
      </c>
      <c r="F390">
        <v>0</v>
      </c>
      <c r="G390">
        <v>8062.31</v>
      </c>
      <c r="H390" t="s">
        <v>11</v>
      </c>
      <c r="I390" t="s">
        <v>16</v>
      </c>
      <c r="J390" t="s">
        <v>13</v>
      </c>
      <c r="K390" s="13" t="s">
        <v>8763</v>
      </c>
      <c r="L390" t="s">
        <v>11</v>
      </c>
      <c r="M390" t="s">
        <v>16</v>
      </c>
      <c r="N390" t="s">
        <v>13</v>
      </c>
      <c r="O390">
        <v>52</v>
      </c>
      <c r="AA390" t="s">
        <v>15</v>
      </c>
      <c r="AB390" t="str">
        <f>IF(H384="?",$Q$9,H384)</f>
        <v>tier - 2</v>
      </c>
      <c r="AC390" t="str">
        <f>IF(I384="?",$V$9,I384)</f>
        <v>tier - 2</v>
      </c>
      <c r="AD390" t="str">
        <f>IF(J384="?","Unknown",J384)</f>
        <v>R1012</v>
      </c>
      <c r="AE390">
        <v>2001</v>
      </c>
      <c r="AF390">
        <v>28</v>
      </c>
      <c r="AG390" t="str">
        <f t="shared" si="12"/>
        <v>28-Nov-2001</v>
      </c>
      <c r="AH390">
        <v>37223</v>
      </c>
      <c r="AI390">
        <f t="shared" si="13"/>
        <v>21</v>
      </c>
    </row>
    <row r="391" spans="1:35" x14ac:dyDescent="0.25">
      <c r="A391" t="s">
        <v>1022</v>
      </c>
      <c r="B391">
        <v>27</v>
      </c>
      <c r="C391" t="s">
        <v>10</v>
      </c>
      <c r="D391">
        <v>1982</v>
      </c>
      <c r="E391" s="11">
        <v>30159</v>
      </c>
      <c r="F391">
        <v>3</v>
      </c>
      <c r="G391">
        <v>8059.68</v>
      </c>
      <c r="H391" t="s">
        <v>11</v>
      </c>
      <c r="I391" t="s">
        <v>12</v>
      </c>
      <c r="J391" t="s">
        <v>23</v>
      </c>
      <c r="K391" s="13" t="s">
        <v>8764</v>
      </c>
      <c r="L391" t="s">
        <v>11</v>
      </c>
      <c r="M391" t="s">
        <v>12</v>
      </c>
      <c r="N391" t="s">
        <v>23</v>
      </c>
      <c r="O391">
        <v>40</v>
      </c>
      <c r="AA391" t="s">
        <v>37</v>
      </c>
      <c r="AB391" t="str">
        <f>IF(H385="?",$Q$9,H385)</f>
        <v>tier - 2</v>
      </c>
      <c r="AC391" t="str">
        <f>IF(I385="?",$V$9,I385)</f>
        <v>tier - 1</v>
      </c>
      <c r="AD391" t="str">
        <f>IF(J385="?","Unknown",J385)</f>
        <v>R1026</v>
      </c>
      <c r="AE391">
        <v>1993</v>
      </c>
      <c r="AF391">
        <v>7</v>
      </c>
      <c r="AG391" t="str">
        <f t="shared" si="12"/>
        <v>7-Oct-1993</v>
      </c>
      <c r="AH391">
        <v>34249</v>
      </c>
      <c r="AI391">
        <f t="shared" si="13"/>
        <v>29</v>
      </c>
    </row>
    <row r="392" spans="1:35" x14ac:dyDescent="0.25">
      <c r="A392" t="s">
        <v>2238</v>
      </c>
      <c r="B392">
        <v>6</v>
      </c>
      <c r="C392" t="s">
        <v>30</v>
      </c>
      <c r="D392">
        <v>1964</v>
      </c>
      <c r="E392" s="11">
        <v>23717</v>
      </c>
      <c r="F392">
        <v>0</v>
      </c>
      <c r="G392">
        <v>38869.25</v>
      </c>
      <c r="H392" t="s">
        <v>11</v>
      </c>
      <c r="I392" t="s">
        <v>11</v>
      </c>
      <c r="J392" t="s">
        <v>42</v>
      </c>
      <c r="K392" s="13" t="s">
        <v>8765</v>
      </c>
      <c r="L392" t="s">
        <v>11</v>
      </c>
      <c r="M392" t="s">
        <v>11</v>
      </c>
      <c r="N392" t="s">
        <v>42</v>
      </c>
      <c r="O392">
        <v>58</v>
      </c>
      <c r="AA392" t="s">
        <v>18</v>
      </c>
      <c r="AB392" t="str">
        <f>IF(H386="?",$Q$9,H386)</f>
        <v>tier - 3</v>
      </c>
      <c r="AC392" t="str">
        <f>IF(I386="?",$V$9,I386)</f>
        <v>tier - 1</v>
      </c>
      <c r="AD392" t="str">
        <f>IF(J386="?","Unknown",J386)</f>
        <v>R1011</v>
      </c>
      <c r="AE392">
        <v>1965</v>
      </c>
      <c r="AF392">
        <v>21</v>
      </c>
      <c r="AG392" t="str">
        <f t="shared" si="12"/>
        <v>21-Jun-1965</v>
      </c>
      <c r="AH392">
        <v>23914</v>
      </c>
      <c r="AI392">
        <f t="shared" si="13"/>
        <v>57</v>
      </c>
    </row>
    <row r="393" spans="1:35" x14ac:dyDescent="0.25">
      <c r="A393" t="s">
        <v>1021</v>
      </c>
      <c r="B393">
        <v>28</v>
      </c>
      <c r="C393" t="s">
        <v>37</v>
      </c>
      <c r="D393">
        <v>1985</v>
      </c>
      <c r="E393" s="11">
        <v>31348</v>
      </c>
      <c r="F393">
        <v>3</v>
      </c>
      <c r="G393">
        <v>8059.06</v>
      </c>
      <c r="H393" t="s">
        <v>11</v>
      </c>
      <c r="I393" t="s">
        <v>12</v>
      </c>
      <c r="J393" t="s">
        <v>23</v>
      </c>
      <c r="K393" s="13" t="s">
        <v>8766</v>
      </c>
      <c r="L393" t="s">
        <v>11</v>
      </c>
      <c r="M393" t="s">
        <v>12</v>
      </c>
      <c r="N393" t="s">
        <v>23</v>
      </c>
      <c r="O393">
        <v>37</v>
      </c>
      <c r="AA393" t="s">
        <v>15</v>
      </c>
      <c r="AB393" t="str">
        <f>IF(H387="?",$Q$9,H387)</f>
        <v>tier - 3</v>
      </c>
      <c r="AC393" t="str">
        <f>IF(I387="?",$V$9,I387)</f>
        <v>tier - 2</v>
      </c>
      <c r="AD393" t="str">
        <f>IF(J387="?","Unknown",J387)</f>
        <v>R1011</v>
      </c>
      <c r="AE393">
        <v>1975</v>
      </c>
      <c r="AF393">
        <v>15</v>
      </c>
      <c r="AG393" t="str">
        <f t="shared" si="12"/>
        <v>15-Nov-1975</v>
      </c>
      <c r="AH393">
        <v>27713</v>
      </c>
      <c r="AI393">
        <f t="shared" si="13"/>
        <v>47</v>
      </c>
    </row>
    <row r="394" spans="1:35" x14ac:dyDescent="0.25">
      <c r="A394" t="s">
        <v>1020</v>
      </c>
      <c r="B394">
        <v>12</v>
      </c>
      <c r="C394" t="s">
        <v>35</v>
      </c>
      <c r="D394">
        <v>2003</v>
      </c>
      <c r="E394" s="11">
        <v>37845</v>
      </c>
      <c r="F394">
        <v>0</v>
      </c>
      <c r="G394">
        <v>8035.64</v>
      </c>
      <c r="H394" t="s">
        <v>11</v>
      </c>
      <c r="I394" t="s">
        <v>11</v>
      </c>
      <c r="J394" t="s">
        <v>23</v>
      </c>
      <c r="K394" s="13" t="s">
        <v>8767</v>
      </c>
      <c r="L394" t="s">
        <v>11</v>
      </c>
      <c r="M394" t="s">
        <v>11</v>
      </c>
      <c r="N394" t="s">
        <v>23</v>
      </c>
      <c r="O394">
        <v>19</v>
      </c>
      <c r="AA394" t="s">
        <v>15</v>
      </c>
      <c r="AB394" t="str">
        <f>IF(H388="?",$Q$9,H388)</f>
        <v>tier - 3</v>
      </c>
      <c r="AC394" t="str">
        <f>IF(I388="?",$V$9,I388)</f>
        <v>tier - 1</v>
      </c>
      <c r="AD394" t="str">
        <f>IF(J388="?","Unknown",J388)</f>
        <v>R1013</v>
      </c>
      <c r="AE394">
        <v>1965</v>
      </c>
      <c r="AF394">
        <v>11</v>
      </c>
      <c r="AG394" t="str">
        <f t="shared" si="12"/>
        <v>11-Nov-1965</v>
      </c>
      <c r="AH394">
        <v>24057</v>
      </c>
      <c r="AI394">
        <f t="shared" si="13"/>
        <v>57</v>
      </c>
    </row>
    <row r="395" spans="1:35" x14ac:dyDescent="0.25">
      <c r="A395" t="s">
        <v>1019</v>
      </c>
      <c r="B395">
        <v>6</v>
      </c>
      <c r="C395" t="s">
        <v>30</v>
      </c>
      <c r="D395">
        <v>1977</v>
      </c>
      <c r="E395" s="11">
        <v>28465</v>
      </c>
      <c r="F395">
        <v>2</v>
      </c>
      <c r="G395">
        <v>8027.97</v>
      </c>
      <c r="H395" t="s">
        <v>12</v>
      </c>
      <c r="I395" t="s">
        <v>11</v>
      </c>
      <c r="J395" t="s">
        <v>42</v>
      </c>
      <c r="K395" s="13" t="s">
        <v>8768</v>
      </c>
      <c r="L395" t="s">
        <v>12</v>
      </c>
      <c r="M395" t="s">
        <v>11</v>
      </c>
      <c r="N395" t="s">
        <v>42</v>
      </c>
      <c r="O395">
        <v>45</v>
      </c>
      <c r="AA395" t="s">
        <v>20</v>
      </c>
      <c r="AB395" t="str">
        <f>IF(H389="?",$Q$9,H389)</f>
        <v>tier - 3</v>
      </c>
      <c r="AC395" t="str">
        <f>IF(I389="?",$V$9,I389)</f>
        <v>tier - 3</v>
      </c>
      <c r="AD395" t="str">
        <f>IF(J389="?","Unknown",J389)</f>
        <v>R1011</v>
      </c>
      <c r="AE395">
        <v>1975</v>
      </c>
      <c r="AF395">
        <v>28</v>
      </c>
      <c r="AG395" t="str">
        <f t="shared" si="12"/>
        <v>28-Sep-1975</v>
      </c>
      <c r="AH395">
        <v>27665</v>
      </c>
      <c r="AI395">
        <f t="shared" si="13"/>
        <v>47</v>
      </c>
    </row>
    <row r="396" spans="1:35" x14ac:dyDescent="0.25">
      <c r="A396" t="s">
        <v>1018</v>
      </c>
      <c r="B396">
        <v>20</v>
      </c>
      <c r="C396" t="s">
        <v>15</v>
      </c>
      <c r="D396">
        <v>1976</v>
      </c>
      <c r="E396" s="11">
        <v>28084</v>
      </c>
      <c r="F396">
        <v>0</v>
      </c>
      <c r="G396">
        <v>8026.67</v>
      </c>
      <c r="H396" t="s">
        <v>11</v>
      </c>
      <c r="I396" t="s">
        <v>11</v>
      </c>
      <c r="J396" t="s">
        <v>23</v>
      </c>
      <c r="K396" s="13" t="s">
        <v>8769</v>
      </c>
      <c r="L396" t="s">
        <v>11</v>
      </c>
      <c r="M396" t="s">
        <v>11</v>
      </c>
      <c r="N396" t="s">
        <v>23</v>
      </c>
      <c r="O396">
        <v>46</v>
      </c>
      <c r="AA396" t="s">
        <v>10</v>
      </c>
      <c r="AB396" t="str">
        <f>IF(H390="?",$Q$9,H390)</f>
        <v>tier - 2</v>
      </c>
      <c r="AC396" t="str">
        <f>IF(I390="?",$V$9,I390)</f>
        <v>tier - 1</v>
      </c>
      <c r="AD396" t="str">
        <f>IF(J390="?","Unknown",J390)</f>
        <v>R1013</v>
      </c>
      <c r="AE396">
        <v>1970</v>
      </c>
      <c r="AF396">
        <v>12</v>
      </c>
      <c r="AG396" t="str">
        <f t="shared" si="12"/>
        <v>12-Jul-1970</v>
      </c>
      <c r="AH396">
        <v>25761</v>
      </c>
      <c r="AI396">
        <f t="shared" si="13"/>
        <v>52</v>
      </c>
    </row>
    <row r="397" spans="1:35" x14ac:dyDescent="0.25">
      <c r="A397" t="s">
        <v>1017</v>
      </c>
      <c r="B397">
        <v>17</v>
      </c>
      <c r="C397" t="s">
        <v>30</v>
      </c>
      <c r="D397">
        <v>1978</v>
      </c>
      <c r="E397" s="11">
        <v>28841</v>
      </c>
      <c r="F397">
        <v>1</v>
      </c>
      <c r="G397">
        <v>8023.14</v>
      </c>
      <c r="H397" t="s">
        <v>11</v>
      </c>
      <c r="I397" t="s">
        <v>12</v>
      </c>
      <c r="J397" t="s">
        <v>23</v>
      </c>
      <c r="K397" s="13" t="s">
        <v>8770</v>
      </c>
      <c r="L397" t="s">
        <v>11</v>
      </c>
      <c r="M397" t="s">
        <v>12</v>
      </c>
      <c r="N397" t="s">
        <v>23</v>
      </c>
      <c r="O397">
        <v>44</v>
      </c>
      <c r="AA397" t="s">
        <v>10</v>
      </c>
      <c r="AB397" t="str">
        <f>IF(H391="?",$Q$9,H391)</f>
        <v>tier - 2</v>
      </c>
      <c r="AC397" t="str">
        <f>IF(I391="?",$V$9,I391)</f>
        <v>tier - 3</v>
      </c>
      <c r="AD397" t="str">
        <f>IF(J391="?","Unknown",J391)</f>
        <v>R1012</v>
      </c>
      <c r="AE397">
        <v>1982</v>
      </c>
      <c r="AF397">
        <v>27</v>
      </c>
      <c r="AG397" t="str">
        <f t="shared" si="12"/>
        <v>27-Jul-1982</v>
      </c>
      <c r="AH397">
        <v>30159</v>
      </c>
      <c r="AI397">
        <f t="shared" si="13"/>
        <v>40</v>
      </c>
    </row>
    <row r="398" spans="1:35" x14ac:dyDescent="0.25">
      <c r="A398" t="s">
        <v>1016</v>
      </c>
      <c r="B398">
        <v>3</v>
      </c>
      <c r="C398" t="s">
        <v>35</v>
      </c>
      <c r="D398">
        <v>1989</v>
      </c>
      <c r="E398" s="11">
        <v>32723</v>
      </c>
      <c r="F398">
        <v>3</v>
      </c>
      <c r="G398">
        <v>8021.11</v>
      </c>
      <c r="H398" t="s">
        <v>11</v>
      </c>
      <c r="I398" t="s">
        <v>16</v>
      </c>
      <c r="J398" t="s">
        <v>23</v>
      </c>
      <c r="K398" s="13" t="s">
        <v>8771</v>
      </c>
      <c r="L398" t="s">
        <v>11</v>
      </c>
      <c r="M398" t="s">
        <v>16</v>
      </c>
      <c r="N398" t="s">
        <v>23</v>
      </c>
      <c r="O398">
        <v>33</v>
      </c>
      <c r="AA398" t="s">
        <v>30</v>
      </c>
      <c r="AB398" t="str">
        <f>IF(H392="?",$Q$9,H392)</f>
        <v>tier - 2</v>
      </c>
      <c r="AC398" t="str">
        <f>IF(I392="?",$V$9,I392)</f>
        <v>tier - 2</v>
      </c>
      <c r="AD398" t="str">
        <f>IF(J392="?","Unknown",J392)</f>
        <v>R1011</v>
      </c>
      <c r="AE398">
        <v>1964</v>
      </c>
      <c r="AF398">
        <v>6</v>
      </c>
      <c r="AG398" t="str">
        <f t="shared" si="12"/>
        <v>6-Dec-1964</v>
      </c>
      <c r="AH398">
        <v>23717</v>
      </c>
      <c r="AI398">
        <f t="shared" si="13"/>
        <v>58</v>
      </c>
    </row>
    <row r="399" spans="1:35" x14ac:dyDescent="0.25">
      <c r="A399" t="s">
        <v>1015</v>
      </c>
      <c r="B399">
        <v>8</v>
      </c>
      <c r="C399" t="s">
        <v>18</v>
      </c>
      <c r="D399">
        <v>1980</v>
      </c>
      <c r="E399" s="11">
        <v>29380</v>
      </c>
      <c r="F399">
        <v>2</v>
      </c>
      <c r="G399">
        <v>8017.06</v>
      </c>
      <c r="H399" t="s">
        <v>11</v>
      </c>
      <c r="I399" t="s">
        <v>11</v>
      </c>
      <c r="J399" t="s">
        <v>23</v>
      </c>
      <c r="K399" s="13" t="s">
        <v>8772</v>
      </c>
      <c r="L399" t="s">
        <v>11</v>
      </c>
      <c r="M399" t="s">
        <v>11</v>
      </c>
      <c r="N399" t="s">
        <v>23</v>
      </c>
      <c r="O399">
        <v>43</v>
      </c>
      <c r="AA399" t="s">
        <v>37</v>
      </c>
      <c r="AB399" t="str">
        <f>IF(H393="?",$Q$9,H393)</f>
        <v>tier - 2</v>
      </c>
      <c r="AC399" t="str">
        <f>IF(I393="?",$V$9,I393)</f>
        <v>tier - 3</v>
      </c>
      <c r="AD399" t="str">
        <f>IF(J393="?","Unknown",J393)</f>
        <v>R1012</v>
      </c>
      <c r="AE399">
        <v>1985</v>
      </c>
      <c r="AF399">
        <v>28</v>
      </c>
      <c r="AG399" t="str">
        <f t="shared" si="12"/>
        <v>28-Oct-1985</v>
      </c>
      <c r="AH399">
        <v>31348</v>
      </c>
      <c r="AI399">
        <f t="shared" si="13"/>
        <v>37</v>
      </c>
    </row>
    <row r="400" spans="1:35" x14ac:dyDescent="0.25">
      <c r="A400" t="s">
        <v>1014</v>
      </c>
      <c r="B400">
        <v>18</v>
      </c>
      <c r="C400" t="s">
        <v>20</v>
      </c>
      <c r="D400">
        <v>1995</v>
      </c>
      <c r="E400" s="11">
        <v>34960</v>
      </c>
      <c r="F400">
        <v>0</v>
      </c>
      <c r="G400">
        <v>8014.62</v>
      </c>
      <c r="H400" t="s">
        <v>11</v>
      </c>
      <c r="I400" t="s">
        <v>12</v>
      </c>
      <c r="J400" t="s">
        <v>23</v>
      </c>
      <c r="K400" s="13" t="s">
        <v>8773</v>
      </c>
      <c r="L400" t="s">
        <v>11</v>
      </c>
      <c r="M400" t="s">
        <v>12</v>
      </c>
      <c r="N400" t="s">
        <v>23</v>
      </c>
      <c r="O400">
        <v>27</v>
      </c>
      <c r="AA400" t="s">
        <v>35</v>
      </c>
      <c r="AB400" t="str">
        <f>IF(H394="?",$Q$9,H394)</f>
        <v>tier - 2</v>
      </c>
      <c r="AC400" t="str">
        <f>IF(I394="?",$V$9,I394)</f>
        <v>tier - 2</v>
      </c>
      <c r="AD400" t="str">
        <f>IF(J394="?","Unknown",J394)</f>
        <v>R1012</v>
      </c>
      <c r="AE400">
        <v>2003</v>
      </c>
      <c r="AF400">
        <v>12</v>
      </c>
      <c r="AG400" t="str">
        <f t="shared" si="12"/>
        <v>12-Aug-2003</v>
      </c>
      <c r="AH400">
        <v>37845</v>
      </c>
      <c r="AI400">
        <f t="shared" si="13"/>
        <v>19</v>
      </c>
    </row>
    <row r="401" spans="1:35" x14ac:dyDescent="0.25">
      <c r="A401" t="s">
        <v>1013</v>
      </c>
      <c r="B401">
        <v>22</v>
      </c>
      <c r="C401" t="s">
        <v>37</v>
      </c>
      <c r="D401">
        <v>1962</v>
      </c>
      <c r="E401" s="11">
        <v>22941</v>
      </c>
      <c r="F401">
        <v>0</v>
      </c>
      <c r="G401">
        <v>8004.96</v>
      </c>
      <c r="H401" t="s">
        <v>12</v>
      </c>
      <c r="I401" t="s">
        <v>16</v>
      </c>
      <c r="J401" t="s">
        <v>13</v>
      </c>
      <c r="K401" s="13" t="s">
        <v>8774</v>
      </c>
      <c r="L401" t="s">
        <v>12</v>
      </c>
      <c r="M401" t="s">
        <v>16</v>
      </c>
      <c r="N401" t="s">
        <v>13</v>
      </c>
      <c r="O401">
        <v>60</v>
      </c>
      <c r="AA401" t="s">
        <v>30</v>
      </c>
      <c r="AB401" t="str">
        <f>IF(H395="?",$Q$9,H395)</f>
        <v>tier - 3</v>
      </c>
      <c r="AC401" t="str">
        <f>IF(I395="?",$V$9,I395)</f>
        <v>tier - 2</v>
      </c>
      <c r="AD401" t="str">
        <f>IF(J395="?","Unknown",J395)</f>
        <v>R1011</v>
      </c>
      <c r="AE401">
        <v>1977</v>
      </c>
      <c r="AF401">
        <v>6</v>
      </c>
      <c r="AG401" t="str">
        <f t="shared" si="12"/>
        <v>6-Dec-1977</v>
      </c>
      <c r="AH401">
        <v>28465</v>
      </c>
      <c r="AI401">
        <f t="shared" si="13"/>
        <v>45</v>
      </c>
    </row>
    <row r="402" spans="1:35" x14ac:dyDescent="0.25">
      <c r="A402" t="s">
        <v>1012</v>
      </c>
      <c r="B402">
        <v>20</v>
      </c>
      <c r="C402" t="s">
        <v>35</v>
      </c>
      <c r="D402">
        <v>1983</v>
      </c>
      <c r="E402" s="11">
        <v>30548</v>
      </c>
      <c r="F402">
        <v>3</v>
      </c>
      <c r="G402">
        <v>7986.48</v>
      </c>
      <c r="H402" t="s">
        <v>11</v>
      </c>
      <c r="I402" t="s">
        <v>12</v>
      </c>
      <c r="J402" t="s">
        <v>247</v>
      </c>
      <c r="K402" s="13" t="s">
        <v>8775</v>
      </c>
      <c r="L402" t="s">
        <v>11</v>
      </c>
      <c r="M402" t="s">
        <v>12</v>
      </c>
      <c r="N402" t="s">
        <v>247</v>
      </c>
      <c r="O402">
        <v>39</v>
      </c>
      <c r="AA402" t="s">
        <v>15</v>
      </c>
      <c r="AB402" t="str">
        <f>IF(H396="?",$Q$9,H396)</f>
        <v>tier - 2</v>
      </c>
      <c r="AC402" t="str">
        <f>IF(I396="?",$V$9,I396)</f>
        <v>tier - 2</v>
      </c>
      <c r="AD402" t="str">
        <f>IF(J396="?","Unknown",J396)</f>
        <v>R1012</v>
      </c>
      <c r="AE402">
        <v>1976</v>
      </c>
      <c r="AF402">
        <v>20</v>
      </c>
      <c r="AG402" t="str">
        <f t="shared" si="12"/>
        <v>20-Nov-1976</v>
      </c>
      <c r="AH402">
        <v>28084</v>
      </c>
      <c r="AI402">
        <f t="shared" si="13"/>
        <v>46</v>
      </c>
    </row>
    <row r="403" spans="1:35" x14ac:dyDescent="0.25">
      <c r="A403" t="s">
        <v>2237</v>
      </c>
      <c r="B403">
        <v>3</v>
      </c>
      <c r="C403" t="s">
        <v>37</v>
      </c>
      <c r="D403">
        <v>1979</v>
      </c>
      <c r="E403" s="11">
        <v>29131</v>
      </c>
      <c r="F403">
        <v>2</v>
      </c>
      <c r="G403">
        <v>38836.980000000003</v>
      </c>
      <c r="H403" t="s">
        <v>11</v>
      </c>
      <c r="I403" t="s">
        <v>16</v>
      </c>
      <c r="J403" t="s">
        <v>42</v>
      </c>
      <c r="K403" s="13" t="s">
        <v>8776</v>
      </c>
      <c r="L403" t="s">
        <v>11</v>
      </c>
      <c r="M403" t="s">
        <v>16</v>
      </c>
      <c r="N403" t="s">
        <v>42</v>
      </c>
      <c r="O403">
        <v>43</v>
      </c>
      <c r="AA403" t="s">
        <v>30</v>
      </c>
      <c r="AB403" t="str">
        <f>IF(H397="?",$Q$9,H397)</f>
        <v>tier - 2</v>
      </c>
      <c r="AC403" t="str">
        <f>IF(I397="?",$V$9,I397)</f>
        <v>tier - 3</v>
      </c>
      <c r="AD403" t="str">
        <f>IF(J397="?","Unknown",J397)</f>
        <v>R1012</v>
      </c>
      <c r="AE403">
        <v>1978</v>
      </c>
      <c r="AF403">
        <v>17</v>
      </c>
      <c r="AG403" t="str">
        <f t="shared" si="12"/>
        <v>17-Dec-1978</v>
      </c>
      <c r="AH403">
        <v>28841</v>
      </c>
      <c r="AI403">
        <f t="shared" si="13"/>
        <v>44</v>
      </c>
    </row>
    <row r="404" spans="1:35" x14ac:dyDescent="0.25">
      <c r="A404" t="s">
        <v>1011</v>
      </c>
      <c r="B404">
        <v>28</v>
      </c>
      <c r="C404" t="s">
        <v>15</v>
      </c>
      <c r="D404">
        <v>1983</v>
      </c>
      <c r="E404" s="11">
        <v>30648</v>
      </c>
      <c r="F404">
        <v>3</v>
      </c>
      <c r="G404">
        <v>7985.82</v>
      </c>
      <c r="H404" t="s">
        <v>11</v>
      </c>
      <c r="I404" t="s">
        <v>16</v>
      </c>
      <c r="J404" t="s">
        <v>247</v>
      </c>
      <c r="K404" s="13" t="s">
        <v>8777</v>
      </c>
      <c r="L404" t="s">
        <v>11</v>
      </c>
      <c r="M404" t="s">
        <v>16</v>
      </c>
      <c r="N404" t="s">
        <v>247</v>
      </c>
      <c r="O404">
        <v>39</v>
      </c>
      <c r="AA404" t="s">
        <v>35</v>
      </c>
      <c r="AB404" t="str">
        <f>IF(H398="?",$Q$9,H398)</f>
        <v>tier - 2</v>
      </c>
      <c r="AC404" t="str">
        <f>IF(I398="?",$V$9,I398)</f>
        <v>tier - 1</v>
      </c>
      <c r="AD404" t="str">
        <f>IF(J398="?","Unknown",J398)</f>
        <v>R1012</v>
      </c>
      <c r="AE404">
        <v>1989</v>
      </c>
      <c r="AF404">
        <v>3</v>
      </c>
      <c r="AG404" t="str">
        <f t="shared" si="12"/>
        <v>3-Aug-1989</v>
      </c>
      <c r="AH404">
        <v>32723</v>
      </c>
      <c r="AI404">
        <f t="shared" si="13"/>
        <v>33</v>
      </c>
    </row>
    <row r="405" spans="1:35" x14ac:dyDescent="0.25">
      <c r="A405" t="s">
        <v>1010</v>
      </c>
      <c r="B405">
        <v>23</v>
      </c>
      <c r="C405" t="s">
        <v>37</v>
      </c>
      <c r="D405">
        <v>1972</v>
      </c>
      <c r="E405" s="11">
        <v>26595</v>
      </c>
      <c r="F405">
        <v>0</v>
      </c>
      <c r="G405">
        <v>7980.34</v>
      </c>
      <c r="H405" t="s">
        <v>11</v>
      </c>
      <c r="I405" t="s">
        <v>11</v>
      </c>
      <c r="J405" t="s">
        <v>13</v>
      </c>
      <c r="K405" s="13" t="s">
        <v>8778</v>
      </c>
      <c r="L405" t="s">
        <v>11</v>
      </c>
      <c r="M405" t="s">
        <v>11</v>
      </c>
      <c r="N405" t="s">
        <v>13</v>
      </c>
      <c r="O405">
        <v>50</v>
      </c>
      <c r="AA405" t="s">
        <v>18</v>
      </c>
      <c r="AB405" t="str">
        <f>IF(H399="?",$Q$9,H399)</f>
        <v>tier - 2</v>
      </c>
      <c r="AC405" t="str">
        <f>IF(I399="?",$V$9,I399)</f>
        <v>tier - 2</v>
      </c>
      <c r="AD405" t="str">
        <f>IF(J399="?","Unknown",J399)</f>
        <v>R1012</v>
      </c>
      <c r="AE405">
        <v>1980</v>
      </c>
      <c r="AF405">
        <v>8</v>
      </c>
      <c r="AG405" t="str">
        <f t="shared" si="12"/>
        <v>8-Jun-1980</v>
      </c>
      <c r="AH405">
        <v>29380</v>
      </c>
      <c r="AI405">
        <f t="shared" si="13"/>
        <v>43</v>
      </c>
    </row>
    <row r="406" spans="1:35" x14ac:dyDescent="0.25">
      <c r="A406" t="s">
        <v>1009</v>
      </c>
      <c r="B406">
        <v>10</v>
      </c>
      <c r="C406" t="s">
        <v>30</v>
      </c>
      <c r="D406">
        <v>1975</v>
      </c>
      <c r="E406" s="11">
        <v>27738</v>
      </c>
      <c r="F406">
        <v>1</v>
      </c>
      <c r="G406">
        <v>7966.81</v>
      </c>
      <c r="H406" t="s">
        <v>11</v>
      </c>
      <c r="I406" t="s">
        <v>11</v>
      </c>
      <c r="J406" t="s">
        <v>13</v>
      </c>
      <c r="K406" s="13" t="s">
        <v>8779</v>
      </c>
      <c r="L406" t="s">
        <v>11</v>
      </c>
      <c r="M406" t="s">
        <v>11</v>
      </c>
      <c r="N406" t="s">
        <v>13</v>
      </c>
      <c r="O406">
        <v>47</v>
      </c>
      <c r="AA406" t="s">
        <v>20</v>
      </c>
      <c r="AB406" t="str">
        <f>IF(H400="?",$Q$9,H400)</f>
        <v>tier - 2</v>
      </c>
      <c r="AC406" t="str">
        <f>IF(I400="?",$V$9,I400)</f>
        <v>tier - 3</v>
      </c>
      <c r="AD406" t="str">
        <f>IF(J400="?","Unknown",J400)</f>
        <v>R1012</v>
      </c>
      <c r="AE406">
        <v>1995</v>
      </c>
      <c r="AF406">
        <v>18</v>
      </c>
      <c r="AG406" t="str">
        <f t="shared" si="12"/>
        <v>18-Sep-1995</v>
      </c>
      <c r="AH406">
        <v>34960</v>
      </c>
      <c r="AI406">
        <f t="shared" si="13"/>
        <v>27</v>
      </c>
    </row>
    <row r="407" spans="1:35" x14ac:dyDescent="0.25">
      <c r="A407" t="s">
        <v>1008</v>
      </c>
      <c r="B407">
        <v>19</v>
      </c>
      <c r="C407" t="s">
        <v>35</v>
      </c>
      <c r="D407">
        <v>1970</v>
      </c>
      <c r="E407" s="11">
        <v>25799</v>
      </c>
      <c r="F407">
        <v>0</v>
      </c>
      <c r="G407">
        <v>7958.13</v>
      </c>
      <c r="H407" t="s">
        <v>11</v>
      </c>
      <c r="I407" t="s">
        <v>11</v>
      </c>
      <c r="J407" t="s">
        <v>13</v>
      </c>
      <c r="K407" s="13" t="s">
        <v>8780</v>
      </c>
      <c r="L407" t="s">
        <v>11</v>
      </c>
      <c r="M407" t="s">
        <v>11</v>
      </c>
      <c r="N407" t="s">
        <v>13</v>
      </c>
      <c r="O407">
        <v>52</v>
      </c>
      <c r="AA407" t="s">
        <v>37</v>
      </c>
      <c r="AB407" t="str">
        <f>IF(H401="?",$Q$9,H401)</f>
        <v>tier - 3</v>
      </c>
      <c r="AC407" t="str">
        <f>IF(I401="?",$V$9,I401)</f>
        <v>tier - 1</v>
      </c>
      <c r="AD407" t="str">
        <f>IF(J401="?","Unknown",J401)</f>
        <v>R1013</v>
      </c>
      <c r="AE407">
        <v>1962</v>
      </c>
      <c r="AF407">
        <v>22</v>
      </c>
      <c r="AG407" t="str">
        <f t="shared" si="12"/>
        <v>22-Oct-1962</v>
      </c>
      <c r="AH407">
        <v>22941</v>
      </c>
      <c r="AI407">
        <f t="shared" si="13"/>
        <v>60</v>
      </c>
    </row>
    <row r="408" spans="1:35" x14ac:dyDescent="0.25">
      <c r="A408" t="s">
        <v>1007</v>
      </c>
      <c r="B408">
        <v>28</v>
      </c>
      <c r="C408" t="s">
        <v>18</v>
      </c>
      <c r="D408">
        <v>1981</v>
      </c>
      <c r="E408" s="11">
        <v>29765</v>
      </c>
      <c r="F408">
        <v>3</v>
      </c>
      <c r="G408">
        <v>7954.52</v>
      </c>
      <c r="H408" t="s">
        <v>11</v>
      </c>
      <c r="I408" t="s">
        <v>11</v>
      </c>
      <c r="J408" t="s">
        <v>42</v>
      </c>
      <c r="K408" s="13" t="s">
        <v>8781</v>
      </c>
      <c r="L408" t="s">
        <v>11</v>
      </c>
      <c r="M408" t="s">
        <v>11</v>
      </c>
      <c r="N408" t="s">
        <v>42</v>
      </c>
      <c r="O408">
        <v>41</v>
      </c>
      <c r="AA408" t="s">
        <v>35</v>
      </c>
      <c r="AB408" t="str">
        <f>IF(H402="?",$Q$9,H402)</f>
        <v>tier - 2</v>
      </c>
      <c r="AC408" t="str">
        <f>IF(I402="?",$V$9,I402)</f>
        <v>tier - 3</v>
      </c>
      <c r="AD408" t="str">
        <f>IF(J402="?","Unknown",J402)</f>
        <v>R1024</v>
      </c>
      <c r="AE408">
        <v>1983</v>
      </c>
      <c r="AF408">
        <v>20</v>
      </c>
      <c r="AG408" t="str">
        <f t="shared" si="12"/>
        <v>20-Aug-1983</v>
      </c>
      <c r="AH408">
        <v>30548</v>
      </c>
      <c r="AI408">
        <f t="shared" si="13"/>
        <v>39</v>
      </c>
    </row>
    <row r="409" spans="1:35" x14ac:dyDescent="0.25">
      <c r="A409" t="s">
        <v>1006</v>
      </c>
      <c r="B409">
        <v>9</v>
      </c>
      <c r="C409" t="s">
        <v>20</v>
      </c>
      <c r="D409">
        <v>1966</v>
      </c>
      <c r="E409" s="11">
        <v>24359</v>
      </c>
      <c r="F409">
        <v>0</v>
      </c>
      <c r="G409">
        <v>7953.72</v>
      </c>
      <c r="H409" t="s">
        <v>12</v>
      </c>
      <c r="I409" t="s">
        <v>12</v>
      </c>
      <c r="J409" t="s">
        <v>23</v>
      </c>
      <c r="K409" s="13" t="s">
        <v>8424</v>
      </c>
      <c r="L409" t="s">
        <v>12</v>
      </c>
      <c r="M409" t="s">
        <v>12</v>
      </c>
      <c r="N409" t="s">
        <v>23</v>
      </c>
      <c r="O409">
        <v>56</v>
      </c>
      <c r="AA409" t="s">
        <v>37</v>
      </c>
      <c r="AB409" t="str">
        <f>IF(H403="?",$Q$9,H403)</f>
        <v>tier - 2</v>
      </c>
      <c r="AC409" t="str">
        <f>IF(I403="?",$V$9,I403)</f>
        <v>tier - 1</v>
      </c>
      <c r="AD409" t="str">
        <f>IF(J403="?","Unknown",J403)</f>
        <v>R1011</v>
      </c>
      <c r="AE409">
        <v>1979</v>
      </c>
      <c r="AF409">
        <v>3</v>
      </c>
      <c r="AG409" t="str">
        <f t="shared" si="12"/>
        <v>3-Oct-1979</v>
      </c>
      <c r="AH409">
        <v>29131</v>
      </c>
      <c r="AI409">
        <f t="shared" si="13"/>
        <v>43</v>
      </c>
    </row>
    <row r="410" spans="1:35" x14ac:dyDescent="0.25">
      <c r="A410" t="s">
        <v>1005</v>
      </c>
      <c r="B410">
        <v>29</v>
      </c>
      <c r="C410" t="s">
        <v>35</v>
      </c>
      <c r="D410">
        <v>1987</v>
      </c>
      <c r="E410" s="11">
        <v>32018</v>
      </c>
      <c r="F410">
        <v>3</v>
      </c>
      <c r="G410">
        <v>7948.22</v>
      </c>
      <c r="H410" t="s">
        <v>11</v>
      </c>
      <c r="I410" t="s">
        <v>12</v>
      </c>
      <c r="J410" t="s">
        <v>200</v>
      </c>
      <c r="K410" s="13" t="s">
        <v>8782</v>
      </c>
      <c r="L410" t="s">
        <v>11</v>
      </c>
      <c r="M410" t="s">
        <v>12</v>
      </c>
      <c r="N410" t="s">
        <v>200</v>
      </c>
      <c r="O410">
        <v>35</v>
      </c>
      <c r="AA410" t="s">
        <v>15</v>
      </c>
      <c r="AB410" t="str">
        <f>IF(H404="?",$Q$9,H404)</f>
        <v>tier - 2</v>
      </c>
      <c r="AC410" t="str">
        <f>IF(I404="?",$V$9,I404)</f>
        <v>tier - 1</v>
      </c>
      <c r="AD410" t="str">
        <f>IF(J404="?","Unknown",J404)</f>
        <v>R1024</v>
      </c>
      <c r="AE410">
        <v>1983</v>
      </c>
      <c r="AF410">
        <v>28</v>
      </c>
      <c r="AG410" t="str">
        <f t="shared" si="12"/>
        <v>28-Nov-1983</v>
      </c>
      <c r="AH410">
        <v>30648</v>
      </c>
      <c r="AI410">
        <f t="shared" si="13"/>
        <v>39</v>
      </c>
    </row>
    <row r="411" spans="1:35" x14ac:dyDescent="0.25">
      <c r="A411" t="s">
        <v>1004</v>
      </c>
      <c r="B411">
        <v>20</v>
      </c>
      <c r="C411" t="s">
        <v>35</v>
      </c>
      <c r="D411">
        <v>1977</v>
      </c>
      <c r="E411" s="11">
        <v>28357</v>
      </c>
      <c r="F411">
        <v>0</v>
      </c>
      <c r="G411">
        <v>7935.29</v>
      </c>
      <c r="H411" t="s">
        <v>11</v>
      </c>
      <c r="I411" t="s">
        <v>16</v>
      </c>
      <c r="J411" t="s">
        <v>247</v>
      </c>
      <c r="K411" s="13" t="s">
        <v>8783</v>
      </c>
      <c r="L411" t="s">
        <v>11</v>
      </c>
      <c r="M411" t="s">
        <v>16</v>
      </c>
      <c r="N411" t="s">
        <v>247</v>
      </c>
      <c r="O411">
        <v>45</v>
      </c>
      <c r="AA411" t="s">
        <v>37</v>
      </c>
      <c r="AB411" t="str">
        <f>IF(H405="?",$Q$9,H405)</f>
        <v>tier - 2</v>
      </c>
      <c r="AC411" t="str">
        <f>IF(I405="?",$V$9,I405)</f>
        <v>tier - 2</v>
      </c>
      <c r="AD411" t="str">
        <f>IF(J405="?","Unknown",J405)</f>
        <v>R1013</v>
      </c>
      <c r="AE411">
        <v>1972</v>
      </c>
      <c r="AF411">
        <v>23</v>
      </c>
      <c r="AG411" t="str">
        <f t="shared" si="12"/>
        <v>23-Oct-1972</v>
      </c>
      <c r="AH411">
        <v>26595</v>
      </c>
      <c r="AI411">
        <f t="shared" si="13"/>
        <v>50</v>
      </c>
    </row>
    <row r="412" spans="1:35" x14ac:dyDescent="0.25">
      <c r="A412" t="s">
        <v>1003</v>
      </c>
      <c r="B412">
        <v>10</v>
      </c>
      <c r="C412" t="s">
        <v>18</v>
      </c>
      <c r="D412">
        <v>1962</v>
      </c>
      <c r="E412" s="11">
        <v>22807</v>
      </c>
      <c r="F412">
        <v>0</v>
      </c>
      <c r="G412">
        <v>7896.41</v>
      </c>
      <c r="H412" t="s">
        <v>12</v>
      </c>
      <c r="I412" t="s">
        <v>11</v>
      </c>
      <c r="J412" t="s">
        <v>13</v>
      </c>
      <c r="K412" s="13" t="s">
        <v>8784</v>
      </c>
      <c r="L412" t="s">
        <v>12</v>
      </c>
      <c r="M412" t="s">
        <v>11</v>
      </c>
      <c r="N412" t="s">
        <v>13</v>
      </c>
      <c r="O412">
        <v>60</v>
      </c>
      <c r="AA412" t="s">
        <v>30</v>
      </c>
      <c r="AB412" t="str">
        <f>IF(H406="?",$Q$9,H406)</f>
        <v>tier - 2</v>
      </c>
      <c r="AC412" t="str">
        <f>IF(I406="?",$V$9,I406)</f>
        <v>tier - 2</v>
      </c>
      <c r="AD412" t="str">
        <f>IF(J406="?","Unknown",J406)</f>
        <v>R1013</v>
      </c>
      <c r="AE412">
        <v>1975</v>
      </c>
      <c r="AF412">
        <v>10</v>
      </c>
      <c r="AG412" t="str">
        <f t="shared" si="12"/>
        <v>10-Dec-1975</v>
      </c>
      <c r="AH412">
        <v>27738</v>
      </c>
      <c r="AI412">
        <f t="shared" si="13"/>
        <v>47</v>
      </c>
    </row>
    <row r="413" spans="1:35" x14ac:dyDescent="0.25">
      <c r="A413" t="s">
        <v>1002</v>
      </c>
      <c r="B413">
        <v>17</v>
      </c>
      <c r="C413" t="s">
        <v>37</v>
      </c>
      <c r="D413">
        <v>1994</v>
      </c>
      <c r="E413" s="11">
        <v>34624</v>
      </c>
      <c r="F413">
        <v>0</v>
      </c>
      <c r="G413">
        <v>7851.85</v>
      </c>
      <c r="H413" t="s">
        <v>11</v>
      </c>
      <c r="I413" t="s">
        <v>12</v>
      </c>
      <c r="J413" t="s">
        <v>23</v>
      </c>
      <c r="K413" s="13" t="s">
        <v>8785</v>
      </c>
      <c r="L413" t="s">
        <v>11</v>
      </c>
      <c r="M413" t="s">
        <v>12</v>
      </c>
      <c r="N413" t="s">
        <v>23</v>
      </c>
      <c r="O413">
        <v>28</v>
      </c>
      <c r="AA413" t="s">
        <v>35</v>
      </c>
      <c r="AB413" t="str">
        <f>IF(H407="?",$Q$9,H407)</f>
        <v>tier - 2</v>
      </c>
      <c r="AC413" t="str">
        <f>IF(I407="?",$V$9,I407)</f>
        <v>tier - 2</v>
      </c>
      <c r="AD413" t="str">
        <f>IF(J407="?","Unknown",J407)</f>
        <v>R1013</v>
      </c>
      <c r="AE413">
        <v>1970</v>
      </c>
      <c r="AF413">
        <v>19</v>
      </c>
      <c r="AG413" t="str">
        <f t="shared" si="12"/>
        <v>19-Aug-1970</v>
      </c>
      <c r="AH413">
        <v>25799</v>
      </c>
      <c r="AI413">
        <f t="shared" si="13"/>
        <v>52</v>
      </c>
    </row>
    <row r="414" spans="1:35" x14ac:dyDescent="0.25">
      <c r="A414" t="s">
        <v>2236</v>
      </c>
      <c r="B414">
        <v>5</v>
      </c>
      <c r="C414" t="s">
        <v>18</v>
      </c>
      <c r="D414">
        <v>2004</v>
      </c>
      <c r="E414" s="11">
        <v>38143</v>
      </c>
      <c r="F414">
        <v>0</v>
      </c>
      <c r="G414">
        <v>38792.69</v>
      </c>
      <c r="H414" t="s">
        <v>11</v>
      </c>
      <c r="I414" t="s">
        <v>11</v>
      </c>
      <c r="J414" t="s">
        <v>13</v>
      </c>
      <c r="K414" s="13" t="s">
        <v>8786</v>
      </c>
      <c r="L414" t="s">
        <v>11</v>
      </c>
      <c r="M414" t="s">
        <v>11</v>
      </c>
      <c r="N414" t="s">
        <v>13</v>
      </c>
      <c r="O414">
        <v>19</v>
      </c>
      <c r="AA414" t="s">
        <v>18</v>
      </c>
      <c r="AB414" t="str">
        <f>IF(H408="?",$Q$9,H408)</f>
        <v>tier - 2</v>
      </c>
      <c r="AC414" t="str">
        <f>IF(I408="?",$V$9,I408)</f>
        <v>tier - 2</v>
      </c>
      <c r="AD414" t="str">
        <f>IF(J408="?","Unknown",J408)</f>
        <v>R1011</v>
      </c>
      <c r="AE414">
        <v>1981</v>
      </c>
      <c r="AF414">
        <v>28</v>
      </c>
      <c r="AG414" t="str">
        <f t="shared" si="12"/>
        <v>28-Jun-1981</v>
      </c>
      <c r="AH414">
        <v>29765</v>
      </c>
      <c r="AI414">
        <f t="shared" si="13"/>
        <v>41</v>
      </c>
    </row>
    <row r="415" spans="1:35" x14ac:dyDescent="0.25">
      <c r="A415" t="s">
        <v>1001</v>
      </c>
      <c r="B415">
        <v>5</v>
      </c>
      <c r="C415" t="s">
        <v>10</v>
      </c>
      <c r="D415">
        <v>2001</v>
      </c>
      <c r="E415" s="11">
        <v>37077</v>
      </c>
      <c r="F415">
        <v>0</v>
      </c>
      <c r="G415">
        <v>7844.8</v>
      </c>
      <c r="H415" t="s">
        <v>11</v>
      </c>
      <c r="I415" t="s">
        <v>11</v>
      </c>
      <c r="J415" t="s">
        <v>23</v>
      </c>
      <c r="K415" s="13" t="s">
        <v>8787</v>
      </c>
      <c r="L415" t="s">
        <v>11</v>
      </c>
      <c r="M415" t="s">
        <v>11</v>
      </c>
      <c r="N415" t="s">
        <v>23</v>
      </c>
      <c r="O415">
        <v>21</v>
      </c>
      <c r="AA415" t="s">
        <v>20</v>
      </c>
      <c r="AB415" t="str">
        <f>IF(H409="?",$Q$9,H409)</f>
        <v>tier - 3</v>
      </c>
      <c r="AC415" t="str">
        <f>IF(I409="?",$V$9,I409)</f>
        <v>tier - 3</v>
      </c>
      <c r="AD415" t="str">
        <f>IF(J409="?","Unknown",J409)</f>
        <v>R1012</v>
      </c>
      <c r="AE415">
        <v>1966</v>
      </c>
      <c r="AF415">
        <v>9</v>
      </c>
      <c r="AG415" t="str">
        <f t="shared" si="12"/>
        <v>9-Sep-1966</v>
      </c>
      <c r="AH415">
        <v>24359</v>
      </c>
      <c r="AI415">
        <f t="shared" si="13"/>
        <v>56</v>
      </c>
    </row>
    <row r="416" spans="1:35" x14ac:dyDescent="0.25">
      <c r="A416" t="s">
        <v>1000</v>
      </c>
      <c r="B416">
        <v>12</v>
      </c>
      <c r="C416" t="s">
        <v>37</v>
      </c>
      <c r="D416">
        <v>1989</v>
      </c>
      <c r="E416" s="11">
        <v>32793</v>
      </c>
      <c r="F416">
        <v>3</v>
      </c>
      <c r="G416">
        <v>7824.37</v>
      </c>
      <c r="H416" t="s">
        <v>11</v>
      </c>
      <c r="I416" t="s">
        <v>11</v>
      </c>
      <c r="J416" t="s">
        <v>23</v>
      </c>
      <c r="K416" s="13" t="s">
        <v>8788</v>
      </c>
      <c r="L416" t="s">
        <v>11</v>
      </c>
      <c r="M416" t="s">
        <v>11</v>
      </c>
      <c r="N416" t="s">
        <v>23</v>
      </c>
      <c r="O416">
        <v>33</v>
      </c>
      <c r="AA416" t="s">
        <v>35</v>
      </c>
      <c r="AB416" t="str">
        <f>IF(H410="?",$Q$9,H410)</f>
        <v>tier - 2</v>
      </c>
      <c r="AC416" t="str">
        <f>IF(I410="?",$V$9,I410)</f>
        <v>tier - 3</v>
      </c>
      <c r="AD416" t="str">
        <f>IF(J410="?","Unknown",J410)</f>
        <v>R1025</v>
      </c>
      <c r="AE416">
        <v>1987</v>
      </c>
      <c r="AF416">
        <v>29</v>
      </c>
      <c r="AG416" t="str">
        <f t="shared" si="12"/>
        <v>29-Aug-1987</v>
      </c>
      <c r="AH416">
        <v>32018</v>
      </c>
      <c r="AI416">
        <f t="shared" si="13"/>
        <v>35</v>
      </c>
    </row>
    <row r="417" spans="1:35" x14ac:dyDescent="0.25">
      <c r="A417" t="s">
        <v>999</v>
      </c>
      <c r="B417">
        <v>21</v>
      </c>
      <c r="C417" t="s">
        <v>10</v>
      </c>
      <c r="D417">
        <v>1991</v>
      </c>
      <c r="E417" s="11">
        <v>33440</v>
      </c>
      <c r="F417">
        <v>3</v>
      </c>
      <c r="G417">
        <v>7812.67</v>
      </c>
      <c r="H417" t="s">
        <v>11</v>
      </c>
      <c r="I417" t="s">
        <v>16</v>
      </c>
      <c r="J417" t="s">
        <v>23</v>
      </c>
      <c r="K417" s="13" t="s">
        <v>8789</v>
      </c>
      <c r="L417" t="s">
        <v>11</v>
      </c>
      <c r="M417" t="s">
        <v>16</v>
      </c>
      <c r="N417" t="s">
        <v>23</v>
      </c>
      <c r="O417">
        <v>31</v>
      </c>
      <c r="AA417" t="s">
        <v>35</v>
      </c>
      <c r="AB417" t="str">
        <f>IF(H411="?",$Q$9,H411)</f>
        <v>tier - 2</v>
      </c>
      <c r="AC417" t="str">
        <f>IF(I411="?",$V$9,I411)</f>
        <v>tier - 1</v>
      </c>
      <c r="AD417" t="str">
        <f>IF(J411="?","Unknown",J411)</f>
        <v>R1024</v>
      </c>
      <c r="AE417">
        <v>1977</v>
      </c>
      <c r="AF417">
        <v>20</v>
      </c>
      <c r="AG417" t="str">
        <f t="shared" si="12"/>
        <v>20-Aug-1977</v>
      </c>
      <c r="AH417">
        <v>28357</v>
      </c>
      <c r="AI417">
        <f t="shared" si="13"/>
        <v>45</v>
      </c>
    </row>
    <row r="418" spans="1:35" x14ac:dyDescent="0.25">
      <c r="A418" t="s">
        <v>998</v>
      </c>
      <c r="B418">
        <v>9</v>
      </c>
      <c r="C418" t="s">
        <v>20</v>
      </c>
      <c r="D418">
        <v>1974</v>
      </c>
      <c r="E418" s="11">
        <v>27281</v>
      </c>
      <c r="F418">
        <v>0</v>
      </c>
      <c r="G418">
        <v>7804.16</v>
      </c>
      <c r="H418" t="s">
        <v>11</v>
      </c>
      <c r="I418" t="s">
        <v>12</v>
      </c>
      <c r="J418" t="s">
        <v>13</v>
      </c>
      <c r="K418" s="13" t="s">
        <v>8790</v>
      </c>
      <c r="L418" t="s">
        <v>11</v>
      </c>
      <c r="M418" t="s">
        <v>12</v>
      </c>
      <c r="N418" t="s">
        <v>13</v>
      </c>
      <c r="O418">
        <v>48</v>
      </c>
      <c r="AA418" t="s">
        <v>18</v>
      </c>
      <c r="AB418" t="str">
        <f>IF(H412="?",$Q$9,H412)</f>
        <v>tier - 3</v>
      </c>
      <c r="AC418" t="str">
        <f>IF(I412="?",$V$9,I412)</f>
        <v>tier - 2</v>
      </c>
      <c r="AD418" t="str">
        <f>IF(J412="?","Unknown",J412)</f>
        <v>R1013</v>
      </c>
      <c r="AE418">
        <v>1962</v>
      </c>
      <c r="AF418">
        <v>10</v>
      </c>
      <c r="AG418" t="str">
        <f t="shared" si="12"/>
        <v>10-Jun-1962</v>
      </c>
      <c r="AH418">
        <v>22807</v>
      </c>
      <c r="AI418">
        <f t="shared" si="13"/>
        <v>60</v>
      </c>
    </row>
    <row r="419" spans="1:35" x14ac:dyDescent="0.25">
      <c r="A419" t="s">
        <v>997</v>
      </c>
      <c r="B419">
        <v>2</v>
      </c>
      <c r="C419" t="s">
        <v>35</v>
      </c>
      <c r="D419">
        <v>1997</v>
      </c>
      <c r="E419" s="11">
        <v>35644</v>
      </c>
      <c r="F419">
        <v>0</v>
      </c>
      <c r="G419">
        <v>7803.77</v>
      </c>
      <c r="H419" t="s">
        <v>11</v>
      </c>
      <c r="I419" t="s">
        <v>12</v>
      </c>
      <c r="J419" t="s">
        <v>23</v>
      </c>
      <c r="K419" s="13" t="s">
        <v>8791</v>
      </c>
      <c r="L419" t="s">
        <v>11</v>
      </c>
      <c r="M419" t="s">
        <v>12</v>
      </c>
      <c r="N419" t="s">
        <v>23</v>
      </c>
      <c r="O419">
        <v>25</v>
      </c>
      <c r="AA419" t="s">
        <v>37</v>
      </c>
      <c r="AB419" t="str">
        <f>IF(H413="?",$Q$9,H413)</f>
        <v>tier - 2</v>
      </c>
      <c r="AC419" t="str">
        <f>IF(I413="?",$V$9,I413)</f>
        <v>tier - 3</v>
      </c>
      <c r="AD419" t="str">
        <f>IF(J413="?","Unknown",J413)</f>
        <v>R1012</v>
      </c>
      <c r="AE419">
        <v>1994</v>
      </c>
      <c r="AF419">
        <v>17</v>
      </c>
      <c r="AG419" t="str">
        <f t="shared" si="12"/>
        <v>17-Oct-1994</v>
      </c>
      <c r="AH419">
        <v>34624</v>
      </c>
      <c r="AI419">
        <f t="shared" si="13"/>
        <v>28</v>
      </c>
    </row>
    <row r="420" spans="1:35" x14ac:dyDescent="0.25">
      <c r="A420" t="s">
        <v>996</v>
      </c>
      <c r="B420">
        <v>25</v>
      </c>
      <c r="C420" t="s">
        <v>15</v>
      </c>
      <c r="D420">
        <v>1999</v>
      </c>
      <c r="E420" s="11">
        <v>36489</v>
      </c>
      <c r="F420">
        <v>0</v>
      </c>
      <c r="G420">
        <v>7794.68</v>
      </c>
      <c r="H420" t="s">
        <v>11</v>
      </c>
      <c r="I420" t="s">
        <v>11</v>
      </c>
      <c r="J420" t="s">
        <v>535</v>
      </c>
      <c r="K420" s="13" t="s">
        <v>8792</v>
      </c>
      <c r="L420" t="s">
        <v>11</v>
      </c>
      <c r="M420" t="s">
        <v>11</v>
      </c>
      <c r="N420" t="s">
        <v>535</v>
      </c>
      <c r="O420">
        <v>23</v>
      </c>
      <c r="AA420" t="s">
        <v>18</v>
      </c>
      <c r="AB420" t="str">
        <f>IF(H414="?",$Q$9,H414)</f>
        <v>tier - 2</v>
      </c>
      <c r="AC420" t="str">
        <f>IF(I414="?",$V$9,I414)</f>
        <v>tier - 2</v>
      </c>
      <c r="AD420" t="str">
        <f>IF(J414="?","Unknown",J414)</f>
        <v>R1013</v>
      </c>
      <c r="AE420">
        <v>2004</v>
      </c>
      <c r="AF420">
        <v>5</v>
      </c>
      <c r="AG420" t="str">
        <f t="shared" si="12"/>
        <v>5-Jun-2004</v>
      </c>
      <c r="AH420">
        <v>38143</v>
      </c>
      <c r="AI420">
        <f t="shared" si="13"/>
        <v>19</v>
      </c>
    </row>
    <row r="421" spans="1:35" x14ac:dyDescent="0.25">
      <c r="A421" t="s">
        <v>995</v>
      </c>
      <c r="B421">
        <v>6</v>
      </c>
      <c r="C421" t="s">
        <v>10</v>
      </c>
      <c r="D421">
        <v>1974</v>
      </c>
      <c r="E421" s="11">
        <v>27216</v>
      </c>
      <c r="F421">
        <v>0</v>
      </c>
      <c r="G421">
        <v>7789.64</v>
      </c>
      <c r="H421" t="s">
        <v>16</v>
      </c>
      <c r="I421" t="s">
        <v>12</v>
      </c>
      <c r="J421" t="s">
        <v>13</v>
      </c>
      <c r="K421" s="13" t="s">
        <v>8793</v>
      </c>
      <c r="L421" t="s">
        <v>16</v>
      </c>
      <c r="M421" t="s">
        <v>12</v>
      </c>
      <c r="N421" t="s">
        <v>13</v>
      </c>
      <c r="O421">
        <v>48</v>
      </c>
      <c r="AA421" t="s">
        <v>10</v>
      </c>
      <c r="AB421" t="str">
        <f>IF(H415="?",$Q$9,H415)</f>
        <v>tier - 2</v>
      </c>
      <c r="AC421" t="str">
        <f>IF(I415="?",$V$9,I415)</f>
        <v>tier - 2</v>
      </c>
      <c r="AD421" t="str">
        <f>IF(J415="?","Unknown",J415)</f>
        <v>R1012</v>
      </c>
      <c r="AE421">
        <v>2001</v>
      </c>
      <c r="AF421">
        <v>5</v>
      </c>
      <c r="AG421" t="str">
        <f t="shared" si="12"/>
        <v>5-Jul-2001</v>
      </c>
      <c r="AH421">
        <v>37077</v>
      </c>
      <c r="AI421">
        <f t="shared" si="13"/>
        <v>21</v>
      </c>
    </row>
    <row r="422" spans="1:35" x14ac:dyDescent="0.25">
      <c r="A422" t="s">
        <v>994</v>
      </c>
      <c r="B422">
        <v>21</v>
      </c>
      <c r="C422" t="s">
        <v>10</v>
      </c>
      <c r="D422">
        <v>1997</v>
      </c>
      <c r="E422" s="11">
        <v>35632</v>
      </c>
      <c r="F422">
        <v>0</v>
      </c>
      <c r="G422">
        <v>7763.06</v>
      </c>
      <c r="H422" t="s">
        <v>11</v>
      </c>
      <c r="I422" t="s">
        <v>16</v>
      </c>
      <c r="J422" t="s">
        <v>23</v>
      </c>
      <c r="K422" s="13" t="s">
        <v>8794</v>
      </c>
      <c r="L422" t="s">
        <v>11</v>
      </c>
      <c r="M422" t="s">
        <v>16</v>
      </c>
      <c r="N422" t="s">
        <v>23</v>
      </c>
      <c r="O422">
        <v>25</v>
      </c>
      <c r="AA422" t="s">
        <v>37</v>
      </c>
      <c r="AB422" t="str">
        <f>IF(H416="?",$Q$9,H416)</f>
        <v>tier - 2</v>
      </c>
      <c r="AC422" t="str">
        <f>IF(I416="?",$V$9,I416)</f>
        <v>tier - 2</v>
      </c>
      <c r="AD422" t="str">
        <f>IF(J416="?","Unknown",J416)</f>
        <v>R1012</v>
      </c>
      <c r="AE422">
        <v>1989</v>
      </c>
      <c r="AF422">
        <v>12</v>
      </c>
      <c r="AG422" t="str">
        <f t="shared" si="12"/>
        <v>12-Oct-1989</v>
      </c>
      <c r="AH422">
        <v>32793</v>
      </c>
      <c r="AI422">
        <f t="shared" si="13"/>
        <v>33</v>
      </c>
    </row>
    <row r="423" spans="1:35" x14ac:dyDescent="0.25">
      <c r="A423" t="s">
        <v>993</v>
      </c>
      <c r="B423">
        <v>30</v>
      </c>
      <c r="C423" t="s">
        <v>18</v>
      </c>
      <c r="D423">
        <v>1981</v>
      </c>
      <c r="E423" s="11">
        <v>29767</v>
      </c>
      <c r="F423">
        <v>2</v>
      </c>
      <c r="G423">
        <v>7749.16</v>
      </c>
      <c r="H423" t="s">
        <v>11</v>
      </c>
      <c r="I423" t="s">
        <v>16</v>
      </c>
      <c r="J423" t="s">
        <v>23</v>
      </c>
      <c r="K423" s="13" t="s">
        <v>8795</v>
      </c>
      <c r="L423" t="s">
        <v>11</v>
      </c>
      <c r="M423" t="s">
        <v>16</v>
      </c>
      <c r="N423" t="s">
        <v>23</v>
      </c>
      <c r="O423">
        <v>41</v>
      </c>
      <c r="AA423" t="s">
        <v>10</v>
      </c>
      <c r="AB423" t="str">
        <f>IF(H417="?",$Q$9,H417)</f>
        <v>tier - 2</v>
      </c>
      <c r="AC423" t="str">
        <f>IF(I417="?",$V$9,I417)</f>
        <v>tier - 1</v>
      </c>
      <c r="AD423" t="str">
        <f>IF(J417="?","Unknown",J417)</f>
        <v>R1012</v>
      </c>
      <c r="AE423">
        <v>1991</v>
      </c>
      <c r="AF423">
        <v>21</v>
      </c>
      <c r="AG423" t="str">
        <f t="shared" si="12"/>
        <v>21-Jul-1991</v>
      </c>
      <c r="AH423">
        <v>33440</v>
      </c>
      <c r="AI423">
        <f t="shared" si="13"/>
        <v>31</v>
      </c>
    </row>
    <row r="424" spans="1:35" x14ac:dyDescent="0.25">
      <c r="A424" t="s">
        <v>992</v>
      </c>
      <c r="B424">
        <v>12</v>
      </c>
      <c r="C424" t="s">
        <v>37</v>
      </c>
      <c r="D424">
        <v>1976</v>
      </c>
      <c r="E424" s="11">
        <v>28045</v>
      </c>
      <c r="F424">
        <v>1</v>
      </c>
      <c r="G424">
        <v>7742.11</v>
      </c>
      <c r="H424" t="s">
        <v>12</v>
      </c>
      <c r="I424" t="s">
        <v>11</v>
      </c>
      <c r="J424" t="s">
        <v>13</v>
      </c>
      <c r="K424" s="13" t="s">
        <v>8796</v>
      </c>
      <c r="L424" t="s">
        <v>12</v>
      </c>
      <c r="M424" t="s">
        <v>11</v>
      </c>
      <c r="N424" t="s">
        <v>13</v>
      </c>
      <c r="O424">
        <v>46</v>
      </c>
      <c r="AA424" t="s">
        <v>20</v>
      </c>
      <c r="AB424" t="str">
        <f>IF(H418="?",$Q$9,H418)</f>
        <v>tier - 2</v>
      </c>
      <c r="AC424" t="str">
        <f>IF(I418="?",$V$9,I418)</f>
        <v>tier - 3</v>
      </c>
      <c r="AD424" t="str">
        <f>IF(J418="?","Unknown",J418)</f>
        <v>R1013</v>
      </c>
      <c r="AE424">
        <v>1974</v>
      </c>
      <c r="AF424">
        <v>9</v>
      </c>
      <c r="AG424" t="str">
        <f t="shared" si="12"/>
        <v>9-Sep-1974</v>
      </c>
      <c r="AH424">
        <v>27281</v>
      </c>
      <c r="AI424">
        <f t="shared" si="13"/>
        <v>48</v>
      </c>
    </row>
    <row r="425" spans="1:35" x14ac:dyDescent="0.25">
      <c r="A425" t="s">
        <v>2235</v>
      </c>
      <c r="B425">
        <v>8</v>
      </c>
      <c r="C425" t="s">
        <v>20</v>
      </c>
      <c r="D425">
        <v>1991</v>
      </c>
      <c r="E425" s="11">
        <v>33489</v>
      </c>
      <c r="F425">
        <v>3</v>
      </c>
      <c r="G425">
        <v>38746.36</v>
      </c>
      <c r="H425" t="s">
        <v>16</v>
      </c>
      <c r="I425" t="s">
        <v>11</v>
      </c>
      <c r="J425" t="s">
        <v>23</v>
      </c>
      <c r="K425" s="13" t="s">
        <v>8797</v>
      </c>
      <c r="L425" t="s">
        <v>16</v>
      </c>
      <c r="M425" t="s">
        <v>11</v>
      </c>
      <c r="N425" t="s">
        <v>23</v>
      </c>
      <c r="O425">
        <v>31</v>
      </c>
      <c r="AA425" t="s">
        <v>35</v>
      </c>
      <c r="AB425" t="str">
        <f>IF(H419="?",$Q$9,H419)</f>
        <v>tier - 2</v>
      </c>
      <c r="AC425" t="str">
        <f>IF(I419="?",$V$9,I419)</f>
        <v>tier - 3</v>
      </c>
      <c r="AD425" t="str">
        <f>IF(J419="?","Unknown",J419)</f>
        <v>R1012</v>
      </c>
      <c r="AE425">
        <v>1997</v>
      </c>
      <c r="AF425">
        <v>2</v>
      </c>
      <c r="AG425" t="str">
        <f t="shared" si="12"/>
        <v>2-Aug-1997</v>
      </c>
      <c r="AH425">
        <v>35644</v>
      </c>
      <c r="AI425">
        <f t="shared" si="13"/>
        <v>25</v>
      </c>
    </row>
    <row r="426" spans="1:35" x14ac:dyDescent="0.25">
      <c r="A426" t="s">
        <v>991</v>
      </c>
      <c r="B426">
        <v>4</v>
      </c>
      <c r="C426" t="s">
        <v>15</v>
      </c>
      <c r="D426">
        <v>1978</v>
      </c>
      <c r="E426" s="11">
        <v>28798</v>
      </c>
      <c r="F426">
        <v>2</v>
      </c>
      <c r="G426">
        <v>7740.34</v>
      </c>
      <c r="H426" t="s">
        <v>16</v>
      </c>
      <c r="I426" t="s">
        <v>16</v>
      </c>
      <c r="J426" t="s">
        <v>42</v>
      </c>
      <c r="K426" s="13" t="s">
        <v>8798</v>
      </c>
      <c r="L426" t="s">
        <v>16</v>
      </c>
      <c r="M426" t="s">
        <v>16</v>
      </c>
      <c r="N426" t="s">
        <v>42</v>
      </c>
      <c r="O426">
        <v>44</v>
      </c>
      <c r="AA426" t="s">
        <v>15</v>
      </c>
      <c r="AB426" t="str">
        <f>IF(H420="?",$Q$9,H420)</f>
        <v>tier - 2</v>
      </c>
      <c r="AC426" t="str">
        <f>IF(I420="?",$V$9,I420)</f>
        <v>tier - 2</v>
      </c>
      <c r="AD426" t="str">
        <f>IF(J420="?","Unknown",J420)</f>
        <v>R1026</v>
      </c>
      <c r="AE426">
        <v>1999</v>
      </c>
      <c r="AF426">
        <v>25</v>
      </c>
      <c r="AG426" t="str">
        <f t="shared" si="12"/>
        <v>25-Nov-1999</v>
      </c>
      <c r="AH426">
        <v>36489</v>
      </c>
      <c r="AI426">
        <f t="shared" si="13"/>
        <v>23</v>
      </c>
    </row>
    <row r="427" spans="1:35" x14ac:dyDescent="0.25">
      <c r="A427" t="s">
        <v>990</v>
      </c>
      <c r="B427">
        <v>18</v>
      </c>
      <c r="C427" t="s">
        <v>10</v>
      </c>
      <c r="D427">
        <v>1965</v>
      </c>
      <c r="E427" s="11">
        <v>23941</v>
      </c>
      <c r="F427">
        <v>0</v>
      </c>
      <c r="G427">
        <v>7736.39</v>
      </c>
      <c r="H427" t="s">
        <v>12</v>
      </c>
      <c r="I427" t="s">
        <v>11</v>
      </c>
      <c r="J427" t="s">
        <v>13</v>
      </c>
      <c r="K427" s="13" t="s">
        <v>8799</v>
      </c>
      <c r="L427" t="s">
        <v>12</v>
      </c>
      <c r="M427" t="s">
        <v>11</v>
      </c>
      <c r="N427" t="s">
        <v>13</v>
      </c>
      <c r="O427">
        <v>57</v>
      </c>
      <c r="AA427" t="s">
        <v>10</v>
      </c>
      <c r="AB427" t="str">
        <f>IF(H421="?",$Q$9,H421)</f>
        <v>tier - 1</v>
      </c>
      <c r="AC427" t="str">
        <f>IF(I421="?",$V$9,I421)</f>
        <v>tier - 3</v>
      </c>
      <c r="AD427" t="str">
        <f>IF(J421="?","Unknown",J421)</f>
        <v>R1013</v>
      </c>
      <c r="AE427">
        <v>1974</v>
      </c>
      <c r="AF427">
        <v>6</v>
      </c>
      <c r="AG427" t="str">
        <f t="shared" si="12"/>
        <v>6-Jul-1974</v>
      </c>
      <c r="AH427">
        <v>27216</v>
      </c>
      <c r="AI427">
        <f t="shared" si="13"/>
        <v>48</v>
      </c>
    </row>
    <row r="428" spans="1:35" x14ac:dyDescent="0.25">
      <c r="A428" t="s">
        <v>989</v>
      </c>
      <c r="B428">
        <v>29</v>
      </c>
      <c r="C428" t="s">
        <v>10</v>
      </c>
      <c r="D428">
        <v>1977</v>
      </c>
      <c r="E428" s="11">
        <v>28335</v>
      </c>
      <c r="F428">
        <v>0</v>
      </c>
      <c r="G428">
        <v>7731.86</v>
      </c>
      <c r="H428" t="s">
        <v>11</v>
      </c>
      <c r="I428" t="s">
        <v>12</v>
      </c>
      <c r="J428" t="s">
        <v>23</v>
      </c>
      <c r="K428" s="13" t="s">
        <v>8800</v>
      </c>
      <c r="L428" t="s">
        <v>11</v>
      </c>
      <c r="M428" t="s">
        <v>12</v>
      </c>
      <c r="N428" t="s">
        <v>23</v>
      </c>
      <c r="O428">
        <v>45</v>
      </c>
      <c r="AA428" t="s">
        <v>10</v>
      </c>
      <c r="AB428" t="str">
        <f>IF(H422="?",$Q$9,H422)</f>
        <v>tier - 2</v>
      </c>
      <c r="AC428" t="str">
        <f>IF(I422="?",$V$9,I422)</f>
        <v>tier - 1</v>
      </c>
      <c r="AD428" t="str">
        <f>IF(J422="?","Unknown",J422)</f>
        <v>R1012</v>
      </c>
      <c r="AE428">
        <v>1997</v>
      </c>
      <c r="AF428">
        <v>21</v>
      </c>
      <c r="AG428" t="str">
        <f t="shared" si="12"/>
        <v>21-Jul-1997</v>
      </c>
      <c r="AH428">
        <v>35632</v>
      </c>
      <c r="AI428">
        <f t="shared" si="13"/>
        <v>25</v>
      </c>
    </row>
    <row r="429" spans="1:35" x14ac:dyDescent="0.25">
      <c r="A429" t="s">
        <v>988</v>
      </c>
      <c r="B429">
        <v>4</v>
      </c>
      <c r="C429" t="s">
        <v>10</v>
      </c>
      <c r="D429">
        <v>1978</v>
      </c>
      <c r="E429" s="11">
        <v>28675</v>
      </c>
      <c r="F429">
        <v>2</v>
      </c>
      <c r="G429">
        <v>7731.43</v>
      </c>
      <c r="H429" t="s">
        <v>12</v>
      </c>
      <c r="I429" t="s">
        <v>11</v>
      </c>
      <c r="J429" t="s">
        <v>13</v>
      </c>
      <c r="K429" s="13" t="s">
        <v>8801</v>
      </c>
      <c r="L429" t="s">
        <v>12</v>
      </c>
      <c r="M429" t="s">
        <v>11</v>
      </c>
      <c r="N429" t="s">
        <v>13</v>
      </c>
      <c r="O429">
        <v>44</v>
      </c>
      <c r="AA429" t="s">
        <v>18</v>
      </c>
      <c r="AB429" t="str">
        <f>IF(H423="?",$Q$9,H423)</f>
        <v>tier - 2</v>
      </c>
      <c r="AC429" t="str">
        <f>IF(I423="?",$V$9,I423)</f>
        <v>tier - 1</v>
      </c>
      <c r="AD429" t="str">
        <f>IF(J423="?","Unknown",J423)</f>
        <v>R1012</v>
      </c>
      <c r="AE429">
        <v>1981</v>
      </c>
      <c r="AF429">
        <v>30</v>
      </c>
      <c r="AG429" t="str">
        <f t="shared" si="12"/>
        <v>30-Jun-1981</v>
      </c>
      <c r="AH429">
        <v>29767</v>
      </c>
      <c r="AI429">
        <f t="shared" si="13"/>
        <v>41</v>
      </c>
    </row>
    <row r="430" spans="1:35" x14ac:dyDescent="0.25">
      <c r="A430" t="s">
        <v>987</v>
      </c>
      <c r="B430">
        <v>10</v>
      </c>
      <c r="C430" t="s">
        <v>35</v>
      </c>
      <c r="D430">
        <v>1980</v>
      </c>
      <c r="E430" s="11">
        <v>29443</v>
      </c>
      <c r="F430">
        <v>2</v>
      </c>
      <c r="G430">
        <v>7729.65</v>
      </c>
      <c r="H430" t="s">
        <v>12</v>
      </c>
      <c r="I430" t="s">
        <v>16</v>
      </c>
      <c r="J430" t="s">
        <v>168</v>
      </c>
      <c r="K430" s="13" t="s">
        <v>8802</v>
      </c>
      <c r="L430" t="s">
        <v>12</v>
      </c>
      <c r="M430" t="s">
        <v>16</v>
      </c>
      <c r="N430" t="s">
        <v>168</v>
      </c>
      <c r="O430">
        <v>42</v>
      </c>
      <c r="AA430" t="s">
        <v>37</v>
      </c>
      <c r="AB430" t="str">
        <f>IF(H424="?",$Q$9,H424)</f>
        <v>tier - 3</v>
      </c>
      <c r="AC430" t="str">
        <f>IF(I424="?",$V$9,I424)</f>
        <v>tier - 2</v>
      </c>
      <c r="AD430" t="str">
        <f>IF(J424="?","Unknown",J424)</f>
        <v>R1013</v>
      </c>
      <c r="AE430">
        <v>1976</v>
      </c>
      <c r="AF430">
        <v>12</v>
      </c>
      <c r="AG430" t="str">
        <f t="shared" si="12"/>
        <v>12-Oct-1976</v>
      </c>
      <c r="AH430">
        <v>28045</v>
      </c>
      <c r="AI430">
        <f t="shared" si="13"/>
        <v>46</v>
      </c>
    </row>
    <row r="431" spans="1:35" x14ac:dyDescent="0.25">
      <c r="A431" t="s">
        <v>986</v>
      </c>
      <c r="B431">
        <v>2</v>
      </c>
      <c r="C431" t="s">
        <v>20</v>
      </c>
      <c r="D431">
        <v>1979</v>
      </c>
      <c r="E431" s="11">
        <v>29100</v>
      </c>
      <c r="F431">
        <v>1</v>
      </c>
      <c r="G431">
        <v>7727.25</v>
      </c>
      <c r="H431" t="s">
        <v>11</v>
      </c>
      <c r="I431" t="s">
        <v>12</v>
      </c>
      <c r="J431" t="s">
        <v>23</v>
      </c>
      <c r="K431" s="13" t="s">
        <v>8803</v>
      </c>
      <c r="L431" t="s">
        <v>11</v>
      </c>
      <c r="M431" t="s">
        <v>12</v>
      </c>
      <c r="N431" t="s">
        <v>23</v>
      </c>
      <c r="O431">
        <v>43</v>
      </c>
      <c r="AA431" t="s">
        <v>20</v>
      </c>
      <c r="AB431" t="str">
        <f>IF(H425="?",$Q$9,H425)</f>
        <v>tier - 1</v>
      </c>
      <c r="AC431" t="str">
        <f>IF(I425="?",$V$9,I425)</f>
        <v>tier - 2</v>
      </c>
      <c r="AD431" t="str">
        <f>IF(J425="?","Unknown",J425)</f>
        <v>R1012</v>
      </c>
      <c r="AE431">
        <v>1991</v>
      </c>
      <c r="AF431">
        <v>8</v>
      </c>
      <c r="AG431" t="str">
        <f t="shared" si="12"/>
        <v>8-Sep-1991</v>
      </c>
      <c r="AH431">
        <v>33489</v>
      </c>
      <c r="AI431">
        <f t="shared" si="13"/>
        <v>31</v>
      </c>
    </row>
    <row r="432" spans="1:35" x14ac:dyDescent="0.25">
      <c r="A432" t="s">
        <v>985</v>
      </c>
      <c r="B432">
        <v>29</v>
      </c>
      <c r="C432" t="s">
        <v>15</v>
      </c>
      <c r="D432">
        <v>1978</v>
      </c>
      <c r="E432" s="11">
        <v>28823</v>
      </c>
      <c r="F432">
        <v>2</v>
      </c>
      <c r="G432">
        <v>7726.85</v>
      </c>
      <c r="H432" t="s">
        <v>16</v>
      </c>
      <c r="I432" t="s">
        <v>11</v>
      </c>
      <c r="J432" t="s">
        <v>42</v>
      </c>
      <c r="K432" s="13" t="s">
        <v>8392</v>
      </c>
      <c r="L432" t="s">
        <v>16</v>
      </c>
      <c r="M432" t="s">
        <v>11</v>
      </c>
      <c r="N432" t="s">
        <v>42</v>
      </c>
      <c r="O432">
        <v>44</v>
      </c>
      <c r="AA432" t="s">
        <v>15</v>
      </c>
      <c r="AB432" t="str">
        <f>IF(H426="?",$Q$9,H426)</f>
        <v>tier - 1</v>
      </c>
      <c r="AC432" t="str">
        <f>IF(I426="?",$V$9,I426)</f>
        <v>tier - 1</v>
      </c>
      <c r="AD432" t="str">
        <f>IF(J426="?","Unknown",J426)</f>
        <v>R1011</v>
      </c>
      <c r="AE432">
        <v>1978</v>
      </c>
      <c r="AF432">
        <v>4</v>
      </c>
      <c r="AG432" t="str">
        <f t="shared" si="12"/>
        <v>4-Nov-1978</v>
      </c>
      <c r="AH432">
        <v>28798</v>
      </c>
      <c r="AI432">
        <f t="shared" si="13"/>
        <v>44</v>
      </c>
    </row>
    <row r="433" spans="1:35" x14ac:dyDescent="0.25">
      <c r="A433" t="s">
        <v>984</v>
      </c>
      <c r="B433">
        <v>12</v>
      </c>
      <c r="C433" t="s">
        <v>15</v>
      </c>
      <c r="D433">
        <v>1987</v>
      </c>
      <c r="E433" s="11">
        <v>32093</v>
      </c>
      <c r="F433">
        <v>3</v>
      </c>
      <c r="G433">
        <v>7684.62</v>
      </c>
      <c r="H433" t="s">
        <v>11</v>
      </c>
      <c r="I433" t="s">
        <v>12</v>
      </c>
      <c r="J433" t="s">
        <v>300</v>
      </c>
      <c r="K433" s="13" t="s">
        <v>8804</v>
      </c>
      <c r="L433" t="s">
        <v>11</v>
      </c>
      <c r="M433" t="s">
        <v>12</v>
      </c>
      <c r="N433" t="s">
        <v>300</v>
      </c>
      <c r="O433">
        <v>35</v>
      </c>
      <c r="AA433" t="s">
        <v>10</v>
      </c>
      <c r="AB433" t="str">
        <f>IF(H427="?",$Q$9,H427)</f>
        <v>tier - 3</v>
      </c>
      <c r="AC433" t="str">
        <f>IF(I427="?",$V$9,I427)</f>
        <v>tier - 2</v>
      </c>
      <c r="AD433" t="str">
        <f>IF(J427="?","Unknown",J427)</f>
        <v>R1013</v>
      </c>
      <c r="AE433">
        <v>1965</v>
      </c>
      <c r="AF433">
        <v>18</v>
      </c>
      <c r="AG433" t="str">
        <f t="shared" si="12"/>
        <v>18-Jul-1965</v>
      </c>
      <c r="AH433">
        <v>23941</v>
      </c>
      <c r="AI433">
        <f t="shared" si="13"/>
        <v>57</v>
      </c>
    </row>
    <row r="434" spans="1:35" x14ac:dyDescent="0.25">
      <c r="A434" t="s">
        <v>983</v>
      </c>
      <c r="B434">
        <v>18</v>
      </c>
      <c r="C434" t="s">
        <v>10</v>
      </c>
      <c r="D434">
        <v>1982</v>
      </c>
      <c r="E434" s="11">
        <v>30150</v>
      </c>
      <c r="F434">
        <v>3</v>
      </c>
      <c r="G434">
        <v>7682.67</v>
      </c>
      <c r="H434" t="s">
        <v>11</v>
      </c>
      <c r="I434" t="s">
        <v>16</v>
      </c>
      <c r="J434" t="s">
        <v>13</v>
      </c>
      <c r="K434" s="13" t="s">
        <v>8805</v>
      </c>
      <c r="L434" t="s">
        <v>11</v>
      </c>
      <c r="M434" t="s">
        <v>16</v>
      </c>
      <c r="N434" t="s">
        <v>13</v>
      </c>
      <c r="O434">
        <v>40</v>
      </c>
      <c r="AA434" t="s">
        <v>10</v>
      </c>
      <c r="AB434" t="str">
        <f>IF(H428="?",$Q$9,H428)</f>
        <v>tier - 2</v>
      </c>
      <c r="AC434" t="str">
        <f>IF(I428="?",$V$9,I428)</f>
        <v>tier - 3</v>
      </c>
      <c r="AD434" t="str">
        <f>IF(J428="?","Unknown",J428)</f>
        <v>R1012</v>
      </c>
      <c r="AE434">
        <v>1977</v>
      </c>
      <c r="AF434">
        <v>29</v>
      </c>
      <c r="AG434" t="str">
        <f t="shared" si="12"/>
        <v>29-Jul-1977</v>
      </c>
      <c r="AH434">
        <v>28335</v>
      </c>
      <c r="AI434">
        <f t="shared" si="13"/>
        <v>45</v>
      </c>
    </row>
    <row r="435" spans="1:35" x14ac:dyDescent="0.25">
      <c r="A435" t="s">
        <v>982</v>
      </c>
      <c r="B435">
        <v>19</v>
      </c>
      <c r="C435" t="s">
        <v>20</v>
      </c>
      <c r="D435">
        <v>1981</v>
      </c>
      <c r="E435" s="11">
        <v>29848</v>
      </c>
      <c r="F435">
        <v>1</v>
      </c>
      <c r="G435">
        <v>7681.17</v>
      </c>
      <c r="H435" t="s">
        <v>11</v>
      </c>
      <c r="I435" t="s">
        <v>11</v>
      </c>
      <c r="J435" t="s">
        <v>516</v>
      </c>
      <c r="K435" s="13" t="s">
        <v>8806</v>
      </c>
      <c r="L435" t="s">
        <v>11</v>
      </c>
      <c r="M435" t="s">
        <v>11</v>
      </c>
      <c r="N435" t="s">
        <v>516</v>
      </c>
      <c r="O435">
        <v>41</v>
      </c>
      <c r="AA435" t="s">
        <v>10</v>
      </c>
      <c r="AB435" t="str">
        <f>IF(H429="?",$Q$9,H429)</f>
        <v>tier - 3</v>
      </c>
      <c r="AC435" t="str">
        <f>IF(I429="?",$V$9,I429)</f>
        <v>tier - 2</v>
      </c>
      <c r="AD435" t="str">
        <f>IF(J429="?","Unknown",J429)</f>
        <v>R1013</v>
      </c>
      <c r="AE435">
        <v>1978</v>
      </c>
      <c r="AF435">
        <v>4</v>
      </c>
      <c r="AG435" t="str">
        <f t="shared" si="12"/>
        <v>4-Jul-1978</v>
      </c>
      <c r="AH435">
        <v>28675</v>
      </c>
      <c r="AI435">
        <f t="shared" si="13"/>
        <v>44</v>
      </c>
    </row>
    <row r="436" spans="1:35" x14ac:dyDescent="0.25">
      <c r="A436" t="s">
        <v>2234</v>
      </c>
      <c r="B436">
        <v>15</v>
      </c>
      <c r="C436" t="s">
        <v>37</v>
      </c>
      <c r="D436">
        <v>1976</v>
      </c>
      <c r="E436" s="11">
        <v>28048</v>
      </c>
      <c r="F436">
        <v>2</v>
      </c>
      <c r="G436">
        <v>38740.120000000003</v>
      </c>
      <c r="H436" t="s">
        <v>11</v>
      </c>
      <c r="I436" t="s">
        <v>11</v>
      </c>
      <c r="J436" t="s">
        <v>23</v>
      </c>
      <c r="K436" s="13" t="s">
        <v>8807</v>
      </c>
      <c r="L436" t="s">
        <v>11</v>
      </c>
      <c r="M436" t="s">
        <v>11</v>
      </c>
      <c r="N436" t="s">
        <v>23</v>
      </c>
      <c r="O436">
        <v>46</v>
      </c>
      <c r="AA436" t="s">
        <v>35</v>
      </c>
      <c r="AB436" t="str">
        <f>IF(H430="?",$Q$9,H430)</f>
        <v>tier - 3</v>
      </c>
      <c r="AC436" t="str">
        <f>IF(I430="?",$V$9,I430)</f>
        <v>tier - 1</v>
      </c>
      <c r="AD436" t="str">
        <f>IF(J430="?","Unknown",J430)</f>
        <v>R1016</v>
      </c>
      <c r="AE436">
        <v>1980</v>
      </c>
      <c r="AF436">
        <v>10</v>
      </c>
      <c r="AG436" t="str">
        <f t="shared" si="12"/>
        <v>10-Aug-1980</v>
      </c>
      <c r="AH436">
        <v>29443</v>
      </c>
      <c r="AI436">
        <f t="shared" si="13"/>
        <v>42</v>
      </c>
    </row>
    <row r="437" spans="1:35" x14ac:dyDescent="0.25">
      <c r="A437" t="s">
        <v>981</v>
      </c>
      <c r="B437">
        <v>11</v>
      </c>
      <c r="C437" t="s">
        <v>10</v>
      </c>
      <c r="D437">
        <v>1971</v>
      </c>
      <c r="E437" s="11">
        <v>26125</v>
      </c>
      <c r="F437">
        <v>0</v>
      </c>
      <c r="G437">
        <v>7680.92</v>
      </c>
      <c r="H437" t="s">
        <v>11</v>
      </c>
      <c r="I437" t="s">
        <v>16</v>
      </c>
      <c r="J437" t="s">
        <v>13</v>
      </c>
      <c r="K437" s="13" t="s">
        <v>8808</v>
      </c>
      <c r="L437" t="s">
        <v>11</v>
      </c>
      <c r="M437" t="s">
        <v>16</v>
      </c>
      <c r="N437" t="s">
        <v>13</v>
      </c>
      <c r="O437">
        <v>51</v>
      </c>
      <c r="AA437" t="s">
        <v>20</v>
      </c>
      <c r="AB437" t="str">
        <f>IF(H431="?",$Q$9,H431)</f>
        <v>tier - 2</v>
      </c>
      <c r="AC437" t="str">
        <f>IF(I431="?",$V$9,I431)</f>
        <v>tier - 3</v>
      </c>
      <c r="AD437" t="str">
        <f>IF(J431="?","Unknown",J431)</f>
        <v>R1012</v>
      </c>
      <c r="AE437">
        <v>1979</v>
      </c>
      <c r="AF437">
        <v>2</v>
      </c>
      <c r="AG437" t="str">
        <f t="shared" si="12"/>
        <v>2-Sep-1979</v>
      </c>
      <c r="AH437">
        <v>29100</v>
      </c>
      <c r="AI437">
        <f t="shared" si="13"/>
        <v>43</v>
      </c>
    </row>
    <row r="438" spans="1:35" x14ac:dyDescent="0.25">
      <c r="A438" t="s">
        <v>980</v>
      </c>
      <c r="B438">
        <v>13</v>
      </c>
      <c r="C438" t="s">
        <v>15</v>
      </c>
      <c r="D438">
        <v>1995</v>
      </c>
      <c r="E438" s="11">
        <v>35016</v>
      </c>
      <c r="F438">
        <v>0</v>
      </c>
      <c r="G438">
        <v>7676.4</v>
      </c>
      <c r="H438" t="s">
        <v>11</v>
      </c>
      <c r="I438" t="s">
        <v>16</v>
      </c>
      <c r="J438" t="s">
        <v>23</v>
      </c>
      <c r="K438" s="13" t="s">
        <v>8809</v>
      </c>
      <c r="L438" t="s">
        <v>11</v>
      </c>
      <c r="M438" t="s">
        <v>16</v>
      </c>
      <c r="N438" t="s">
        <v>23</v>
      </c>
      <c r="O438">
        <v>27</v>
      </c>
      <c r="AA438" t="s">
        <v>15</v>
      </c>
      <c r="AB438" t="str">
        <f>IF(H432="?",$Q$9,H432)</f>
        <v>tier - 1</v>
      </c>
      <c r="AC438" t="str">
        <f>IF(I432="?",$V$9,I432)</f>
        <v>tier - 2</v>
      </c>
      <c r="AD438" t="str">
        <f>IF(J432="?","Unknown",J432)</f>
        <v>R1011</v>
      </c>
      <c r="AE438">
        <v>1978</v>
      </c>
      <c r="AF438">
        <v>29</v>
      </c>
      <c r="AG438" t="str">
        <f t="shared" si="12"/>
        <v>29-Nov-1978</v>
      </c>
      <c r="AH438">
        <v>28823</v>
      </c>
      <c r="AI438">
        <f t="shared" si="13"/>
        <v>44</v>
      </c>
    </row>
    <row r="439" spans="1:35" x14ac:dyDescent="0.25">
      <c r="A439" t="s">
        <v>979</v>
      </c>
      <c r="B439">
        <v>24</v>
      </c>
      <c r="C439" t="s">
        <v>30</v>
      </c>
      <c r="D439">
        <v>1996</v>
      </c>
      <c r="E439" s="11">
        <v>35423</v>
      </c>
      <c r="F439">
        <v>0</v>
      </c>
      <c r="G439">
        <v>7670.75</v>
      </c>
      <c r="H439" t="s">
        <v>11</v>
      </c>
      <c r="I439" t="s">
        <v>11</v>
      </c>
      <c r="J439" t="s">
        <v>632</v>
      </c>
      <c r="K439" s="13" t="s">
        <v>8810</v>
      </c>
      <c r="L439" t="s">
        <v>11</v>
      </c>
      <c r="M439" t="s">
        <v>11</v>
      </c>
      <c r="N439" t="s">
        <v>632</v>
      </c>
      <c r="O439">
        <v>26</v>
      </c>
      <c r="AA439" t="s">
        <v>15</v>
      </c>
      <c r="AB439" t="str">
        <f>IF(H433="?",$Q$9,H433)</f>
        <v>tier - 2</v>
      </c>
      <c r="AC439" t="str">
        <f>IF(I433="?",$V$9,I433)</f>
        <v>tier - 3</v>
      </c>
      <c r="AD439" t="str">
        <f>IF(J433="?","Unknown",J433)</f>
        <v>R1021</v>
      </c>
      <c r="AE439">
        <v>1987</v>
      </c>
      <c r="AF439">
        <v>12</v>
      </c>
      <c r="AG439" t="str">
        <f t="shared" si="12"/>
        <v>12-Nov-1987</v>
      </c>
      <c r="AH439">
        <v>32093</v>
      </c>
      <c r="AI439">
        <f t="shared" si="13"/>
        <v>35</v>
      </c>
    </row>
    <row r="440" spans="1:35" x14ac:dyDescent="0.25">
      <c r="A440" t="s">
        <v>978</v>
      </c>
      <c r="B440">
        <v>9</v>
      </c>
      <c r="C440" t="s">
        <v>15</v>
      </c>
      <c r="D440">
        <v>1976</v>
      </c>
      <c r="E440" s="11">
        <v>28073</v>
      </c>
      <c r="F440">
        <v>2</v>
      </c>
      <c r="G440">
        <v>7662.47</v>
      </c>
      <c r="H440" t="s">
        <v>11</v>
      </c>
      <c r="I440" t="s">
        <v>16</v>
      </c>
      <c r="J440" t="s">
        <v>42</v>
      </c>
      <c r="K440" s="13" t="s">
        <v>8811</v>
      </c>
      <c r="L440" t="s">
        <v>11</v>
      </c>
      <c r="M440" t="s">
        <v>16</v>
      </c>
      <c r="N440" t="s">
        <v>42</v>
      </c>
      <c r="O440">
        <v>46</v>
      </c>
      <c r="AA440" t="s">
        <v>10</v>
      </c>
      <c r="AB440" t="str">
        <f>IF(H434="?",$Q$9,H434)</f>
        <v>tier - 2</v>
      </c>
      <c r="AC440" t="str">
        <f>IF(I434="?",$V$9,I434)</f>
        <v>tier - 1</v>
      </c>
      <c r="AD440" t="str">
        <f>IF(J434="?","Unknown",J434)</f>
        <v>R1013</v>
      </c>
      <c r="AE440">
        <v>1982</v>
      </c>
      <c r="AF440">
        <v>18</v>
      </c>
      <c r="AG440" t="str">
        <f t="shared" si="12"/>
        <v>18-Jul-1982</v>
      </c>
      <c r="AH440">
        <v>30150</v>
      </c>
      <c r="AI440">
        <f t="shared" si="13"/>
        <v>40</v>
      </c>
    </row>
    <row r="441" spans="1:35" x14ac:dyDescent="0.25">
      <c r="A441" t="s">
        <v>977</v>
      </c>
      <c r="B441">
        <v>27</v>
      </c>
      <c r="C441" t="s">
        <v>35</v>
      </c>
      <c r="D441">
        <v>1965</v>
      </c>
      <c r="E441" s="11">
        <v>23981</v>
      </c>
      <c r="F441">
        <v>0</v>
      </c>
      <c r="G441">
        <v>7657.69</v>
      </c>
      <c r="H441" t="s">
        <v>12</v>
      </c>
      <c r="I441" t="s">
        <v>12</v>
      </c>
      <c r="J441" t="s">
        <v>23</v>
      </c>
      <c r="K441" s="13" t="s">
        <v>8812</v>
      </c>
      <c r="L441" t="s">
        <v>12</v>
      </c>
      <c r="M441" t="s">
        <v>12</v>
      </c>
      <c r="N441" t="s">
        <v>23</v>
      </c>
      <c r="O441">
        <v>57</v>
      </c>
      <c r="AA441" t="s">
        <v>20</v>
      </c>
      <c r="AB441" t="str">
        <f>IF(H435="?",$Q$9,H435)</f>
        <v>tier - 2</v>
      </c>
      <c r="AC441" t="str">
        <f>IF(I435="?",$V$9,I435)</f>
        <v>tier - 2</v>
      </c>
      <c r="AD441" t="str">
        <f>IF(J435="?","Unknown",J435)</f>
        <v>R1020</v>
      </c>
      <c r="AE441">
        <v>1981</v>
      </c>
      <c r="AF441">
        <v>19</v>
      </c>
      <c r="AG441" t="str">
        <f t="shared" si="12"/>
        <v>19-Sep-1981</v>
      </c>
      <c r="AH441">
        <v>29848</v>
      </c>
      <c r="AI441">
        <f t="shared" si="13"/>
        <v>41</v>
      </c>
    </row>
    <row r="442" spans="1:35" x14ac:dyDescent="0.25">
      <c r="A442" t="s">
        <v>976</v>
      </c>
      <c r="B442">
        <v>30</v>
      </c>
      <c r="C442" t="s">
        <v>20</v>
      </c>
      <c r="D442">
        <v>1998</v>
      </c>
      <c r="E442" s="11">
        <v>36068</v>
      </c>
      <c r="F442">
        <v>0</v>
      </c>
      <c r="G442">
        <v>7652.26</v>
      </c>
      <c r="H442" t="s">
        <v>11</v>
      </c>
      <c r="I442" t="s">
        <v>12</v>
      </c>
      <c r="J442" t="s">
        <v>249</v>
      </c>
      <c r="K442" s="13" t="s">
        <v>8813</v>
      </c>
      <c r="L442" t="s">
        <v>11</v>
      </c>
      <c r="M442" t="s">
        <v>12</v>
      </c>
      <c r="N442" t="s">
        <v>249</v>
      </c>
      <c r="O442">
        <v>24</v>
      </c>
      <c r="AA442" t="s">
        <v>37</v>
      </c>
      <c r="AB442" t="str">
        <f>IF(H436="?",$Q$9,H436)</f>
        <v>tier - 2</v>
      </c>
      <c r="AC442" t="str">
        <f>IF(I436="?",$V$9,I436)</f>
        <v>tier - 2</v>
      </c>
      <c r="AD442" t="str">
        <f>IF(J436="?","Unknown",J436)</f>
        <v>R1012</v>
      </c>
      <c r="AE442">
        <v>1976</v>
      </c>
      <c r="AF442">
        <v>15</v>
      </c>
      <c r="AG442" t="str">
        <f t="shared" si="12"/>
        <v>15-Oct-1976</v>
      </c>
      <c r="AH442">
        <v>28048</v>
      </c>
      <c r="AI442">
        <f t="shared" si="13"/>
        <v>46</v>
      </c>
    </row>
    <row r="443" spans="1:35" x14ac:dyDescent="0.25">
      <c r="A443" t="s">
        <v>975</v>
      </c>
      <c r="B443">
        <v>10</v>
      </c>
      <c r="C443" t="s">
        <v>20</v>
      </c>
      <c r="D443">
        <v>1993</v>
      </c>
      <c r="E443" s="11">
        <v>34222</v>
      </c>
      <c r="F443">
        <v>0</v>
      </c>
      <c r="G443">
        <v>7650.8</v>
      </c>
      <c r="H443" t="s">
        <v>11</v>
      </c>
      <c r="I443" t="s">
        <v>11</v>
      </c>
      <c r="J443" t="s">
        <v>23</v>
      </c>
      <c r="K443" s="13" t="s">
        <v>8814</v>
      </c>
      <c r="L443" t="s">
        <v>11</v>
      </c>
      <c r="M443" t="s">
        <v>11</v>
      </c>
      <c r="N443" t="s">
        <v>23</v>
      </c>
      <c r="O443">
        <v>29</v>
      </c>
      <c r="AA443" t="s">
        <v>10</v>
      </c>
      <c r="AB443" t="str">
        <f>IF(H437="?",$Q$9,H437)</f>
        <v>tier - 2</v>
      </c>
      <c r="AC443" t="str">
        <f>IF(I437="?",$V$9,I437)</f>
        <v>tier - 1</v>
      </c>
      <c r="AD443" t="str">
        <f>IF(J437="?","Unknown",J437)</f>
        <v>R1013</v>
      </c>
      <c r="AE443">
        <v>1971</v>
      </c>
      <c r="AF443">
        <v>11</v>
      </c>
      <c r="AG443" t="str">
        <f t="shared" si="12"/>
        <v>11-Jul-1971</v>
      </c>
      <c r="AH443">
        <v>26125</v>
      </c>
      <c r="AI443">
        <f t="shared" si="13"/>
        <v>51</v>
      </c>
    </row>
    <row r="444" spans="1:35" x14ac:dyDescent="0.25">
      <c r="A444" t="s">
        <v>974</v>
      </c>
      <c r="B444">
        <v>16</v>
      </c>
      <c r="C444" t="s">
        <v>37</v>
      </c>
      <c r="D444">
        <v>1980</v>
      </c>
      <c r="E444" s="11">
        <v>29510</v>
      </c>
      <c r="F444">
        <v>1</v>
      </c>
      <c r="G444">
        <v>7650.77</v>
      </c>
      <c r="H444" t="s">
        <v>11</v>
      </c>
      <c r="I444" t="s">
        <v>11</v>
      </c>
      <c r="J444" t="s">
        <v>247</v>
      </c>
      <c r="K444" s="13" t="s">
        <v>8815</v>
      </c>
      <c r="L444" t="s">
        <v>11</v>
      </c>
      <c r="M444" t="s">
        <v>11</v>
      </c>
      <c r="N444" t="s">
        <v>247</v>
      </c>
      <c r="O444">
        <v>42</v>
      </c>
      <c r="AA444" t="s">
        <v>15</v>
      </c>
      <c r="AB444" t="str">
        <f>IF(H438="?",$Q$9,H438)</f>
        <v>tier - 2</v>
      </c>
      <c r="AC444" t="str">
        <f>IF(I438="?",$V$9,I438)</f>
        <v>tier - 1</v>
      </c>
      <c r="AD444" t="str">
        <f>IF(J438="?","Unknown",J438)</f>
        <v>R1012</v>
      </c>
      <c r="AE444">
        <v>1995</v>
      </c>
      <c r="AF444">
        <v>13</v>
      </c>
      <c r="AG444" t="str">
        <f t="shared" si="12"/>
        <v>13-Nov-1995</v>
      </c>
      <c r="AH444">
        <v>35016</v>
      </c>
      <c r="AI444">
        <f t="shared" si="13"/>
        <v>27</v>
      </c>
    </row>
    <row r="445" spans="1:35" x14ac:dyDescent="0.25">
      <c r="A445" t="s">
        <v>973</v>
      </c>
      <c r="B445">
        <v>15</v>
      </c>
      <c r="C445" t="s">
        <v>30</v>
      </c>
      <c r="D445">
        <v>1999</v>
      </c>
      <c r="E445" s="11">
        <v>36509</v>
      </c>
      <c r="F445">
        <v>0</v>
      </c>
      <c r="G445">
        <v>7642.05</v>
      </c>
      <c r="H445" t="s">
        <v>11</v>
      </c>
      <c r="I445" t="s">
        <v>11</v>
      </c>
      <c r="J445" t="s">
        <v>535</v>
      </c>
      <c r="K445" s="13" t="s">
        <v>8816</v>
      </c>
      <c r="L445" t="s">
        <v>11</v>
      </c>
      <c r="M445" t="s">
        <v>11</v>
      </c>
      <c r="N445" t="s">
        <v>535</v>
      </c>
      <c r="O445">
        <v>23</v>
      </c>
      <c r="AA445" t="s">
        <v>30</v>
      </c>
      <c r="AB445" t="str">
        <f>IF(H439="?",$Q$9,H439)</f>
        <v>tier - 2</v>
      </c>
      <c r="AC445" t="str">
        <f>IF(I439="?",$V$9,I439)</f>
        <v>tier - 2</v>
      </c>
      <c r="AD445" t="str">
        <f>IF(J439="?","Unknown",J439)</f>
        <v>R1022</v>
      </c>
      <c r="AE445">
        <v>1996</v>
      </c>
      <c r="AF445">
        <v>24</v>
      </c>
      <c r="AG445" t="str">
        <f t="shared" si="12"/>
        <v>24-Dec-1996</v>
      </c>
      <c r="AH445">
        <v>35423</v>
      </c>
      <c r="AI445">
        <f t="shared" si="13"/>
        <v>26</v>
      </c>
    </row>
    <row r="446" spans="1:35" x14ac:dyDescent="0.25">
      <c r="A446" t="s">
        <v>972</v>
      </c>
      <c r="B446">
        <v>24</v>
      </c>
      <c r="C446" t="s">
        <v>30</v>
      </c>
      <c r="D446">
        <v>1980</v>
      </c>
      <c r="E446" s="11">
        <v>29579</v>
      </c>
      <c r="F446">
        <v>2</v>
      </c>
      <c r="G446">
        <v>7640.31</v>
      </c>
      <c r="H446" t="s">
        <v>11</v>
      </c>
      <c r="I446" t="s">
        <v>16</v>
      </c>
      <c r="J446" t="s">
        <v>13</v>
      </c>
      <c r="K446" s="13" t="s">
        <v>8817</v>
      </c>
      <c r="L446" t="s">
        <v>11</v>
      </c>
      <c r="M446" t="s">
        <v>16</v>
      </c>
      <c r="N446" t="s">
        <v>13</v>
      </c>
      <c r="O446">
        <v>42</v>
      </c>
      <c r="AA446" t="s">
        <v>15</v>
      </c>
      <c r="AB446" t="str">
        <f>IF(H440="?",$Q$9,H440)</f>
        <v>tier - 2</v>
      </c>
      <c r="AC446" t="str">
        <f>IF(I440="?",$V$9,I440)</f>
        <v>tier - 1</v>
      </c>
      <c r="AD446" t="str">
        <f>IF(J440="?","Unknown",J440)</f>
        <v>R1011</v>
      </c>
      <c r="AE446">
        <v>1976</v>
      </c>
      <c r="AF446">
        <v>9</v>
      </c>
      <c r="AG446" t="str">
        <f t="shared" si="12"/>
        <v>9-Nov-1976</v>
      </c>
      <c r="AH446">
        <v>28073</v>
      </c>
      <c r="AI446">
        <f t="shared" si="13"/>
        <v>46</v>
      </c>
    </row>
    <row r="447" spans="1:35" x14ac:dyDescent="0.25">
      <c r="A447" t="s">
        <v>2359</v>
      </c>
      <c r="B447">
        <v>1</v>
      </c>
      <c r="C447" t="s">
        <v>35</v>
      </c>
      <c r="D447">
        <v>1968</v>
      </c>
      <c r="E447" s="11">
        <v>25051</v>
      </c>
      <c r="F447">
        <v>3</v>
      </c>
      <c r="G447">
        <v>48549.18</v>
      </c>
      <c r="H447" t="s">
        <v>16</v>
      </c>
      <c r="I447" t="s">
        <v>12</v>
      </c>
      <c r="J447" t="s">
        <v>168</v>
      </c>
      <c r="K447" s="13" t="s">
        <v>8818</v>
      </c>
      <c r="L447" t="s">
        <v>16</v>
      </c>
      <c r="M447" t="s">
        <v>12</v>
      </c>
      <c r="N447" t="s">
        <v>168</v>
      </c>
      <c r="O447">
        <v>54</v>
      </c>
      <c r="AA447" t="s">
        <v>35</v>
      </c>
      <c r="AB447" t="str">
        <f>IF(H441="?",$Q$9,H441)</f>
        <v>tier - 3</v>
      </c>
      <c r="AC447" t="str">
        <f>IF(I441="?",$V$9,I441)</f>
        <v>tier - 3</v>
      </c>
      <c r="AD447" t="str">
        <f>IF(J441="?","Unknown",J441)</f>
        <v>R1012</v>
      </c>
      <c r="AE447">
        <v>1965</v>
      </c>
      <c r="AF447">
        <v>27</v>
      </c>
      <c r="AG447" t="str">
        <f t="shared" si="12"/>
        <v>27-Aug-1965</v>
      </c>
      <c r="AH447">
        <v>23981</v>
      </c>
      <c r="AI447">
        <f t="shared" si="13"/>
        <v>57</v>
      </c>
    </row>
    <row r="448" spans="1:35" x14ac:dyDescent="0.25">
      <c r="A448" t="s">
        <v>2233</v>
      </c>
      <c r="B448">
        <v>2</v>
      </c>
      <c r="C448" t="s">
        <v>35</v>
      </c>
      <c r="D448">
        <v>1991</v>
      </c>
      <c r="E448" s="11">
        <v>33452</v>
      </c>
      <c r="F448">
        <v>2</v>
      </c>
      <c r="G448">
        <v>38711</v>
      </c>
      <c r="H448" t="s">
        <v>11</v>
      </c>
      <c r="I448" t="s">
        <v>11</v>
      </c>
      <c r="J448" t="s">
        <v>42</v>
      </c>
      <c r="K448" s="13" t="s">
        <v>8819</v>
      </c>
      <c r="L448" t="s">
        <v>11</v>
      </c>
      <c r="M448" t="s">
        <v>11</v>
      </c>
      <c r="N448" t="s">
        <v>42</v>
      </c>
      <c r="O448">
        <v>31</v>
      </c>
      <c r="AA448" t="s">
        <v>20</v>
      </c>
      <c r="AB448" t="str">
        <f>IF(H442="?",$Q$9,H442)</f>
        <v>tier - 2</v>
      </c>
      <c r="AC448" t="str">
        <f>IF(I442="?",$V$9,I442)</f>
        <v>tier - 3</v>
      </c>
      <c r="AD448" t="str">
        <f>IF(J442="?","Unknown",J442)</f>
        <v>R1023</v>
      </c>
      <c r="AE448">
        <v>1998</v>
      </c>
      <c r="AF448">
        <v>30</v>
      </c>
      <c r="AG448" t="str">
        <f t="shared" si="12"/>
        <v>30-Sep-1998</v>
      </c>
      <c r="AH448">
        <v>36068</v>
      </c>
      <c r="AI448">
        <f t="shared" si="13"/>
        <v>24</v>
      </c>
    </row>
    <row r="449" spans="1:35" x14ac:dyDescent="0.25">
      <c r="A449" t="s">
        <v>971</v>
      </c>
      <c r="B449">
        <v>20</v>
      </c>
      <c r="C449" t="s">
        <v>18</v>
      </c>
      <c r="D449">
        <v>1980</v>
      </c>
      <c r="E449" s="11">
        <v>29392</v>
      </c>
      <c r="F449">
        <v>1</v>
      </c>
      <c r="G449">
        <v>7639.42</v>
      </c>
      <c r="H449" t="s">
        <v>11</v>
      </c>
      <c r="I449" t="s">
        <v>11</v>
      </c>
      <c r="J449" t="s">
        <v>247</v>
      </c>
      <c r="K449" s="13" t="s">
        <v>8820</v>
      </c>
      <c r="L449" t="s">
        <v>11</v>
      </c>
      <c r="M449" t="s">
        <v>11</v>
      </c>
      <c r="N449" t="s">
        <v>247</v>
      </c>
      <c r="O449">
        <v>42</v>
      </c>
      <c r="AA449" t="s">
        <v>20</v>
      </c>
      <c r="AB449" t="str">
        <f>IF(H443="?",$Q$9,H443)</f>
        <v>tier - 2</v>
      </c>
      <c r="AC449" t="str">
        <f>IF(I443="?",$V$9,I443)</f>
        <v>tier - 2</v>
      </c>
      <c r="AD449" t="str">
        <f>IF(J443="?","Unknown",J443)</f>
        <v>R1012</v>
      </c>
      <c r="AE449">
        <v>1993</v>
      </c>
      <c r="AF449">
        <v>10</v>
      </c>
      <c r="AG449" t="str">
        <f t="shared" si="12"/>
        <v>10-Sep-1993</v>
      </c>
      <c r="AH449">
        <v>34222</v>
      </c>
      <c r="AI449">
        <f t="shared" si="13"/>
        <v>29</v>
      </c>
    </row>
    <row r="450" spans="1:35" x14ac:dyDescent="0.25">
      <c r="A450" t="s">
        <v>970</v>
      </c>
      <c r="B450">
        <v>13</v>
      </c>
      <c r="C450" t="s">
        <v>18</v>
      </c>
      <c r="D450">
        <v>2001</v>
      </c>
      <c r="E450" s="11">
        <v>37055</v>
      </c>
      <c r="F450">
        <v>0</v>
      </c>
      <c r="G450">
        <v>7636.92</v>
      </c>
      <c r="H450" t="s">
        <v>11</v>
      </c>
      <c r="I450" t="s">
        <v>12</v>
      </c>
      <c r="J450" t="s">
        <v>23</v>
      </c>
      <c r="K450" s="13" t="s">
        <v>8821</v>
      </c>
      <c r="L450" t="s">
        <v>11</v>
      </c>
      <c r="M450" t="s">
        <v>12</v>
      </c>
      <c r="N450" t="s">
        <v>23</v>
      </c>
      <c r="O450">
        <v>21</v>
      </c>
      <c r="AA450" t="s">
        <v>37</v>
      </c>
      <c r="AB450" t="str">
        <f>IF(H444="?",$Q$9,H444)</f>
        <v>tier - 2</v>
      </c>
      <c r="AC450" t="str">
        <f>IF(I444="?",$V$9,I444)</f>
        <v>tier - 2</v>
      </c>
      <c r="AD450" t="str">
        <f>IF(J444="?","Unknown",J444)</f>
        <v>R1024</v>
      </c>
      <c r="AE450">
        <v>1980</v>
      </c>
      <c r="AF450">
        <v>16</v>
      </c>
      <c r="AG450" t="str">
        <f t="shared" si="12"/>
        <v>16-Oct-1980</v>
      </c>
      <c r="AH450">
        <v>29510</v>
      </c>
      <c r="AI450">
        <f t="shared" si="13"/>
        <v>42</v>
      </c>
    </row>
    <row r="451" spans="1:35" x14ac:dyDescent="0.25">
      <c r="A451" t="s">
        <v>969</v>
      </c>
      <c r="B451">
        <v>24</v>
      </c>
      <c r="C451" t="s">
        <v>35</v>
      </c>
      <c r="D451">
        <v>1978</v>
      </c>
      <c r="E451" s="11">
        <v>28726</v>
      </c>
      <c r="F451">
        <v>1</v>
      </c>
      <c r="G451">
        <v>7633.72</v>
      </c>
      <c r="H451" t="s">
        <v>11</v>
      </c>
      <c r="I451" t="s">
        <v>16</v>
      </c>
      <c r="J451" t="s">
        <v>13</v>
      </c>
      <c r="K451" s="13" t="s">
        <v>8822</v>
      </c>
      <c r="L451" t="s">
        <v>11</v>
      </c>
      <c r="M451" t="s">
        <v>16</v>
      </c>
      <c r="N451" t="s">
        <v>13</v>
      </c>
      <c r="O451">
        <v>44</v>
      </c>
      <c r="AA451" t="s">
        <v>30</v>
      </c>
      <c r="AB451" t="str">
        <f>IF(H445="?",$Q$9,H445)</f>
        <v>tier - 2</v>
      </c>
      <c r="AC451" t="str">
        <f>IF(I445="?",$V$9,I445)</f>
        <v>tier - 2</v>
      </c>
      <c r="AD451" t="str">
        <f>IF(J445="?","Unknown",J445)</f>
        <v>R1026</v>
      </c>
      <c r="AE451">
        <v>1999</v>
      </c>
      <c r="AF451">
        <v>15</v>
      </c>
      <c r="AG451" t="str">
        <f t="shared" ref="AG451:AG514" si="14">CONCATENATE(AF451,"-",AA451,"-",AE451)</f>
        <v>15-Dec-1999</v>
      </c>
      <c r="AH451">
        <v>36509</v>
      </c>
      <c r="AI451">
        <f t="shared" ref="AI451:AI514" si="15">INT(YEARFRAC(AH451,DATE(2023,6,8)*1))</f>
        <v>23</v>
      </c>
    </row>
    <row r="452" spans="1:35" x14ac:dyDescent="0.25">
      <c r="A452" t="s">
        <v>968</v>
      </c>
      <c r="B452">
        <v>29</v>
      </c>
      <c r="C452" t="s">
        <v>15</v>
      </c>
      <c r="D452">
        <v>1978</v>
      </c>
      <c r="E452" s="11">
        <v>28823</v>
      </c>
      <c r="F452">
        <v>1</v>
      </c>
      <c r="G452">
        <v>7626.99</v>
      </c>
      <c r="H452" t="s">
        <v>11</v>
      </c>
      <c r="I452" t="s">
        <v>11</v>
      </c>
      <c r="J452" t="s">
        <v>42</v>
      </c>
      <c r="K452" s="13" t="s">
        <v>8823</v>
      </c>
      <c r="L452" t="s">
        <v>11</v>
      </c>
      <c r="M452" t="s">
        <v>11</v>
      </c>
      <c r="N452" t="s">
        <v>42</v>
      </c>
      <c r="O452">
        <v>44</v>
      </c>
      <c r="AA452" t="s">
        <v>30</v>
      </c>
      <c r="AB452" t="str">
        <f>IF(H446="?",$Q$9,H446)</f>
        <v>tier - 2</v>
      </c>
      <c r="AC452" t="str">
        <f>IF(I446="?",$V$9,I446)</f>
        <v>tier - 1</v>
      </c>
      <c r="AD452" t="str">
        <f>IF(J446="?","Unknown",J446)</f>
        <v>R1013</v>
      </c>
      <c r="AE452">
        <v>1980</v>
      </c>
      <c r="AF452">
        <v>24</v>
      </c>
      <c r="AG452" t="str">
        <f t="shared" si="14"/>
        <v>24-Dec-1980</v>
      </c>
      <c r="AH452">
        <v>29579</v>
      </c>
      <c r="AI452">
        <f t="shared" si="15"/>
        <v>42</v>
      </c>
    </row>
    <row r="453" spans="1:35" x14ac:dyDescent="0.25">
      <c r="A453" t="s">
        <v>967</v>
      </c>
      <c r="B453">
        <v>6</v>
      </c>
      <c r="C453" t="s">
        <v>20</v>
      </c>
      <c r="D453">
        <v>1978</v>
      </c>
      <c r="E453" s="11">
        <v>28739</v>
      </c>
      <c r="F453">
        <v>1</v>
      </c>
      <c r="G453">
        <v>7624.63</v>
      </c>
      <c r="H453" t="s">
        <v>11</v>
      </c>
      <c r="I453" t="s">
        <v>16</v>
      </c>
      <c r="J453" t="s">
        <v>42</v>
      </c>
      <c r="K453" s="13" t="s">
        <v>8824</v>
      </c>
      <c r="L453" t="s">
        <v>11</v>
      </c>
      <c r="M453" t="s">
        <v>16</v>
      </c>
      <c r="N453" t="s">
        <v>42</v>
      </c>
      <c r="O453">
        <v>44</v>
      </c>
      <c r="AA453" t="s">
        <v>35</v>
      </c>
      <c r="AB453" t="str">
        <f>IF(H447="?",$Q$9,H447)</f>
        <v>tier - 1</v>
      </c>
      <c r="AC453" t="str">
        <f>IF(I447="?",$V$9,I447)</f>
        <v>tier - 3</v>
      </c>
      <c r="AD453" t="str">
        <f>IF(J447="?","Unknown",J447)</f>
        <v>R1016</v>
      </c>
      <c r="AE453">
        <v>1968</v>
      </c>
      <c r="AF453">
        <v>1</v>
      </c>
      <c r="AG453" t="str">
        <f t="shared" si="14"/>
        <v>1-Aug-1968</v>
      </c>
      <c r="AH453">
        <v>25051</v>
      </c>
      <c r="AI453">
        <f t="shared" si="15"/>
        <v>54</v>
      </c>
    </row>
    <row r="454" spans="1:35" x14ac:dyDescent="0.25">
      <c r="A454" t="s">
        <v>966</v>
      </c>
      <c r="B454">
        <v>28</v>
      </c>
      <c r="C454" t="s">
        <v>18</v>
      </c>
      <c r="D454">
        <v>1978</v>
      </c>
      <c r="E454" s="11">
        <v>28669</v>
      </c>
      <c r="F454">
        <v>1</v>
      </c>
      <c r="G454">
        <v>7623.52</v>
      </c>
      <c r="H454" t="s">
        <v>11</v>
      </c>
      <c r="I454" t="s">
        <v>16</v>
      </c>
      <c r="J454" t="s">
        <v>42</v>
      </c>
      <c r="K454" s="13" t="s">
        <v>8825</v>
      </c>
      <c r="L454" t="s">
        <v>11</v>
      </c>
      <c r="M454" t="s">
        <v>16</v>
      </c>
      <c r="N454" t="s">
        <v>42</v>
      </c>
      <c r="O454">
        <v>44</v>
      </c>
      <c r="AA454" t="s">
        <v>35</v>
      </c>
      <c r="AB454" t="str">
        <f>IF(H448="?",$Q$9,H448)</f>
        <v>tier - 2</v>
      </c>
      <c r="AC454" t="str">
        <f>IF(I448="?",$V$9,I448)</f>
        <v>tier - 2</v>
      </c>
      <c r="AD454" t="str">
        <f>IF(J448="?","Unknown",J448)</f>
        <v>R1011</v>
      </c>
      <c r="AE454">
        <v>1991</v>
      </c>
      <c r="AF454">
        <v>2</v>
      </c>
      <c r="AG454" t="str">
        <f t="shared" si="14"/>
        <v>2-Aug-1991</v>
      </c>
      <c r="AH454">
        <v>33452</v>
      </c>
      <c r="AI454">
        <f t="shared" si="15"/>
        <v>31</v>
      </c>
    </row>
    <row r="455" spans="1:35" x14ac:dyDescent="0.25">
      <c r="A455" t="s">
        <v>965</v>
      </c>
      <c r="B455">
        <v>17</v>
      </c>
      <c r="C455" t="s">
        <v>37</v>
      </c>
      <c r="D455">
        <v>1996</v>
      </c>
      <c r="E455" s="11">
        <v>35355</v>
      </c>
      <c r="F455">
        <v>0</v>
      </c>
      <c r="G455">
        <v>7623.13</v>
      </c>
      <c r="H455" t="s">
        <v>11</v>
      </c>
      <c r="I455" t="s">
        <v>12</v>
      </c>
      <c r="J455" t="s">
        <v>42</v>
      </c>
      <c r="K455" s="13" t="s">
        <v>8826</v>
      </c>
      <c r="L455" t="s">
        <v>11</v>
      </c>
      <c r="M455" t="s">
        <v>12</v>
      </c>
      <c r="N455" t="s">
        <v>42</v>
      </c>
      <c r="O455">
        <v>26</v>
      </c>
      <c r="AA455" t="s">
        <v>18</v>
      </c>
      <c r="AB455" t="str">
        <f>IF(H449="?",$Q$9,H449)</f>
        <v>tier - 2</v>
      </c>
      <c r="AC455" t="str">
        <f>IF(I449="?",$V$9,I449)</f>
        <v>tier - 2</v>
      </c>
      <c r="AD455" t="str">
        <f>IF(J449="?","Unknown",J449)</f>
        <v>R1024</v>
      </c>
      <c r="AE455">
        <v>1980</v>
      </c>
      <c r="AF455">
        <v>20</v>
      </c>
      <c r="AG455" t="str">
        <f t="shared" si="14"/>
        <v>20-Jun-1980</v>
      </c>
      <c r="AH455">
        <v>29392</v>
      </c>
      <c r="AI455">
        <f t="shared" si="15"/>
        <v>42</v>
      </c>
    </row>
    <row r="456" spans="1:35" x14ac:dyDescent="0.25">
      <c r="A456" t="s">
        <v>964</v>
      </c>
      <c r="B456">
        <v>3</v>
      </c>
      <c r="C456" t="s">
        <v>20</v>
      </c>
      <c r="D456">
        <v>1968</v>
      </c>
      <c r="E456" s="11">
        <v>25084</v>
      </c>
      <c r="F456">
        <v>0</v>
      </c>
      <c r="G456">
        <v>7609.6</v>
      </c>
      <c r="H456" t="s">
        <v>12</v>
      </c>
      <c r="I456" t="s">
        <v>11</v>
      </c>
      <c r="J456" t="s">
        <v>23</v>
      </c>
      <c r="K456" s="13" t="s">
        <v>8827</v>
      </c>
      <c r="L456" t="s">
        <v>12</v>
      </c>
      <c r="M456" t="s">
        <v>11</v>
      </c>
      <c r="N456" t="s">
        <v>23</v>
      </c>
      <c r="O456">
        <v>54</v>
      </c>
      <c r="AA456" t="s">
        <v>18</v>
      </c>
      <c r="AB456" t="str">
        <f>IF(H450="?",$Q$9,H450)</f>
        <v>tier - 2</v>
      </c>
      <c r="AC456" t="str">
        <f>IF(I450="?",$V$9,I450)</f>
        <v>tier - 3</v>
      </c>
      <c r="AD456" t="str">
        <f>IF(J450="?","Unknown",J450)</f>
        <v>R1012</v>
      </c>
      <c r="AE456">
        <v>2001</v>
      </c>
      <c r="AF456">
        <v>13</v>
      </c>
      <c r="AG456" t="str">
        <f t="shared" si="14"/>
        <v>13-Jun-2001</v>
      </c>
      <c r="AH456">
        <v>37055</v>
      </c>
      <c r="AI456">
        <f t="shared" si="15"/>
        <v>21</v>
      </c>
    </row>
    <row r="457" spans="1:35" x14ac:dyDescent="0.25">
      <c r="A457" t="s">
        <v>963</v>
      </c>
      <c r="B457">
        <v>30</v>
      </c>
      <c r="C457" t="s">
        <v>30</v>
      </c>
      <c r="D457">
        <v>1997</v>
      </c>
      <c r="E457" s="11">
        <v>35794</v>
      </c>
      <c r="F457">
        <v>0</v>
      </c>
      <c r="G457">
        <v>7607.03</v>
      </c>
      <c r="H457" t="s">
        <v>11</v>
      </c>
      <c r="I457" t="s">
        <v>11</v>
      </c>
      <c r="J457" t="s">
        <v>23</v>
      </c>
      <c r="K457" s="13" t="s">
        <v>8828</v>
      </c>
      <c r="L457" t="s">
        <v>11</v>
      </c>
      <c r="M457" t="s">
        <v>11</v>
      </c>
      <c r="N457" t="s">
        <v>23</v>
      </c>
      <c r="O457">
        <v>25</v>
      </c>
      <c r="AA457" t="s">
        <v>35</v>
      </c>
      <c r="AB457" t="str">
        <f>IF(H451="?",$Q$9,H451)</f>
        <v>tier - 2</v>
      </c>
      <c r="AC457" t="str">
        <f>IF(I451="?",$V$9,I451)</f>
        <v>tier - 1</v>
      </c>
      <c r="AD457" t="str">
        <f>IF(J451="?","Unknown",J451)</f>
        <v>R1013</v>
      </c>
      <c r="AE457">
        <v>1978</v>
      </c>
      <c r="AF457">
        <v>24</v>
      </c>
      <c r="AG457" t="str">
        <f t="shared" si="14"/>
        <v>24-Aug-1978</v>
      </c>
      <c r="AH457">
        <v>28726</v>
      </c>
      <c r="AI457">
        <f t="shared" si="15"/>
        <v>44</v>
      </c>
    </row>
    <row r="458" spans="1:35" x14ac:dyDescent="0.25">
      <c r="A458" t="s">
        <v>962</v>
      </c>
      <c r="B458">
        <v>17</v>
      </c>
      <c r="C458" t="s">
        <v>18</v>
      </c>
      <c r="D458">
        <v>1967</v>
      </c>
      <c r="E458" s="11">
        <v>24640</v>
      </c>
      <c r="F458">
        <v>0</v>
      </c>
      <c r="G458">
        <v>7585.62</v>
      </c>
      <c r="H458" t="s">
        <v>12</v>
      </c>
      <c r="I458" t="s">
        <v>11</v>
      </c>
      <c r="J458" t="s">
        <v>13</v>
      </c>
      <c r="K458" s="13" t="s">
        <v>8829</v>
      </c>
      <c r="L458" t="s">
        <v>12</v>
      </c>
      <c r="M458" t="s">
        <v>11</v>
      </c>
      <c r="N458" t="s">
        <v>13</v>
      </c>
      <c r="O458">
        <v>55</v>
      </c>
      <c r="AA458" t="s">
        <v>15</v>
      </c>
      <c r="AB458" t="str">
        <f>IF(H452="?",$Q$9,H452)</f>
        <v>tier - 2</v>
      </c>
      <c r="AC458" t="str">
        <f>IF(I452="?",$V$9,I452)</f>
        <v>tier - 2</v>
      </c>
      <c r="AD458" t="str">
        <f>IF(J452="?","Unknown",J452)</f>
        <v>R1011</v>
      </c>
      <c r="AE458">
        <v>1978</v>
      </c>
      <c r="AF458">
        <v>29</v>
      </c>
      <c r="AG458" t="str">
        <f t="shared" si="14"/>
        <v>29-Nov-1978</v>
      </c>
      <c r="AH458">
        <v>28823</v>
      </c>
      <c r="AI458">
        <f t="shared" si="15"/>
        <v>44</v>
      </c>
    </row>
    <row r="459" spans="1:35" x14ac:dyDescent="0.25">
      <c r="A459" t="s">
        <v>2232</v>
      </c>
      <c r="B459">
        <v>20</v>
      </c>
      <c r="C459" t="s">
        <v>15</v>
      </c>
      <c r="D459">
        <v>1986</v>
      </c>
      <c r="E459" s="11">
        <v>31736</v>
      </c>
      <c r="F459">
        <v>1</v>
      </c>
      <c r="G459">
        <v>38709.18</v>
      </c>
      <c r="H459" t="s">
        <v>16</v>
      </c>
      <c r="I459" t="s">
        <v>12</v>
      </c>
      <c r="J459" t="s">
        <v>13</v>
      </c>
      <c r="K459" s="13" t="s">
        <v>8830</v>
      </c>
      <c r="L459" t="s">
        <v>16</v>
      </c>
      <c r="M459" t="s">
        <v>12</v>
      </c>
      <c r="N459" t="s">
        <v>13</v>
      </c>
      <c r="O459">
        <v>36</v>
      </c>
      <c r="AA459" t="s">
        <v>20</v>
      </c>
      <c r="AB459" t="str">
        <f>IF(H453="?",$Q$9,H453)</f>
        <v>tier - 2</v>
      </c>
      <c r="AC459" t="str">
        <f>IF(I453="?",$V$9,I453)</f>
        <v>tier - 1</v>
      </c>
      <c r="AD459" t="str">
        <f>IF(J453="?","Unknown",J453)</f>
        <v>R1011</v>
      </c>
      <c r="AE459">
        <v>1978</v>
      </c>
      <c r="AF459">
        <v>6</v>
      </c>
      <c r="AG459" t="str">
        <f t="shared" si="14"/>
        <v>6-Sep-1978</v>
      </c>
      <c r="AH459">
        <v>28739</v>
      </c>
      <c r="AI459">
        <f t="shared" si="15"/>
        <v>44</v>
      </c>
    </row>
    <row r="460" spans="1:35" x14ac:dyDescent="0.25">
      <c r="A460" t="s">
        <v>961</v>
      </c>
      <c r="B460">
        <v>14</v>
      </c>
      <c r="C460" t="s">
        <v>30</v>
      </c>
      <c r="D460">
        <v>1994</v>
      </c>
      <c r="E460" s="11">
        <v>34682</v>
      </c>
      <c r="F460">
        <v>0</v>
      </c>
      <c r="G460">
        <v>7567.13</v>
      </c>
      <c r="H460" t="s">
        <v>11</v>
      </c>
      <c r="I460" t="s">
        <v>11</v>
      </c>
      <c r="J460" t="s">
        <v>300</v>
      </c>
      <c r="K460" s="13" t="s">
        <v>8831</v>
      </c>
      <c r="L460" t="s">
        <v>11</v>
      </c>
      <c r="M460" t="s">
        <v>11</v>
      </c>
      <c r="N460" t="s">
        <v>300</v>
      </c>
      <c r="O460">
        <v>28</v>
      </c>
      <c r="AA460" t="s">
        <v>18</v>
      </c>
      <c r="AB460" t="str">
        <f>IF(H454="?",$Q$9,H454)</f>
        <v>tier - 2</v>
      </c>
      <c r="AC460" t="str">
        <f>IF(I454="?",$V$9,I454)</f>
        <v>tier - 1</v>
      </c>
      <c r="AD460" t="str">
        <f>IF(J454="?","Unknown",J454)</f>
        <v>R1011</v>
      </c>
      <c r="AE460">
        <v>1978</v>
      </c>
      <c r="AF460">
        <v>28</v>
      </c>
      <c r="AG460" t="str">
        <f t="shared" si="14"/>
        <v>28-Jun-1978</v>
      </c>
      <c r="AH460">
        <v>28669</v>
      </c>
      <c r="AI460">
        <f t="shared" si="15"/>
        <v>44</v>
      </c>
    </row>
    <row r="461" spans="1:35" x14ac:dyDescent="0.25">
      <c r="A461" t="s">
        <v>960</v>
      </c>
      <c r="B461">
        <v>15</v>
      </c>
      <c r="C461" t="s">
        <v>18</v>
      </c>
      <c r="D461">
        <v>1988</v>
      </c>
      <c r="E461" s="11">
        <v>32309</v>
      </c>
      <c r="F461">
        <v>3</v>
      </c>
      <c r="G461">
        <v>7538.52</v>
      </c>
      <c r="H461" t="s">
        <v>11</v>
      </c>
      <c r="I461" t="s">
        <v>11</v>
      </c>
      <c r="J461" t="s">
        <v>23</v>
      </c>
      <c r="K461" s="13" t="s">
        <v>8832</v>
      </c>
      <c r="L461" t="s">
        <v>11</v>
      </c>
      <c r="M461" t="s">
        <v>11</v>
      </c>
      <c r="N461" t="s">
        <v>23</v>
      </c>
      <c r="O461">
        <v>34</v>
      </c>
      <c r="AA461" t="s">
        <v>37</v>
      </c>
      <c r="AB461" t="str">
        <f>IF(H455="?",$Q$9,H455)</f>
        <v>tier - 2</v>
      </c>
      <c r="AC461" t="str">
        <f>IF(I455="?",$V$9,I455)</f>
        <v>tier - 3</v>
      </c>
      <c r="AD461" t="str">
        <f>IF(J455="?","Unknown",J455)</f>
        <v>R1011</v>
      </c>
      <c r="AE461">
        <v>1996</v>
      </c>
      <c r="AF461">
        <v>17</v>
      </c>
      <c r="AG461" t="str">
        <f t="shared" si="14"/>
        <v>17-Oct-1996</v>
      </c>
      <c r="AH461">
        <v>35355</v>
      </c>
      <c r="AI461">
        <f t="shared" si="15"/>
        <v>26</v>
      </c>
    </row>
    <row r="462" spans="1:35" x14ac:dyDescent="0.25">
      <c r="A462" t="s">
        <v>959</v>
      </c>
      <c r="B462">
        <v>22</v>
      </c>
      <c r="C462" t="s">
        <v>37</v>
      </c>
      <c r="D462">
        <v>1984</v>
      </c>
      <c r="E462" s="11">
        <v>30977</v>
      </c>
      <c r="F462">
        <v>3</v>
      </c>
      <c r="G462">
        <v>7537.16</v>
      </c>
      <c r="H462" t="s">
        <v>11</v>
      </c>
      <c r="I462" t="s">
        <v>11</v>
      </c>
      <c r="J462" t="s">
        <v>23</v>
      </c>
      <c r="K462" s="13" t="s">
        <v>8833</v>
      </c>
      <c r="L462" t="s">
        <v>11</v>
      </c>
      <c r="M462" t="s">
        <v>11</v>
      </c>
      <c r="N462" t="s">
        <v>23</v>
      </c>
      <c r="O462">
        <v>38</v>
      </c>
      <c r="AA462" t="s">
        <v>20</v>
      </c>
      <c r="AB462" t="str">
        <f>IF(H456="?",$Q$9,H456)</f>
        <v>tier - 3</v>
      </c>
      <c r="AC462" t="str">
        <f>IF(I456="?",$V$9,I456)</f>
        <v>tier - 2</v>
      </c>
      <c r="AD462" t="str">
        <f>IF(J456="?","Unknown",J456)</f>
        <v>R1012</v>
      </c>
      <c r="AE462">
        <v>1968</v>
      </c>
      <c r="AF462">
        <v>3</v>
      </c>
      <c r="AG462" t="str">
        <f t="shared" si="14"/>
        <v>3-Sep-1968</v>
      </c>
      <c r="AH462">
        <v>25084</v>
      </c>
      <c r="AI462">
        <f t="shared" si="15"/>
        <v>54</v>
      </c>
    </row>
    <row r="463" spans="1:35" x14ac:dyDescent="0.25">
      <c r="A463" t="s">
        <v>958</v>
      </c>
      <c r="B463">
        <v>14</v>
      </c>
      <c r="C463" t="s">
        <v>15</v>
      </c>
      <c r="D463">
        <v>1978</v>
      </c>
      <c r="E463" s="11">
        <v>28808</v>
      </c>
      <c r="F463">
        <v>2</v>
      </c>
      <c r="G463">
        <v>7531.7</v>
      </c>
      <c r="H463" t="s">
        <v>11</v>
      </c>
      <c r="I463" t="s">
        <v>16</v>
      </c>
      <c r="J463" t="s">
        <v>13</v>
      </c>
      <c r="K463" s="13" t="s">
        <v>8834</v>
      </c>
      <c r="L463" t="s">
        <v>11</v>
      </c>
      <c r="M463" t="s">
        <v>16</v>
      </c>
      <c r="N463" t="s">
        <v>13</v>
      </c>
      <c r="O463">
        <v>44</v>
      </c>
      <c r="AA463" t="s">
        <v>30</v>
      </c>
      <c r="AB463" t="str">
        <f>IF(H457="?",$Q$9,H457)</f>
        <v>tier - 2</v>
      </c>
      <c r="AC463" t="str">
        <f>IF(I457="?",$V$9,I457)</f>
        <v>tier - 2</v>
      </c>
      <c r="AD463" t="str">
        <f>IF(J457="?","Unknown",J457)</f>
        <v>R1012</v>
      </c>
      <c r="AE463">
        <v>1997</v>
      </c>
      <c r="AF463">
        <v>30</v>
      </c>
      <c r="AG463" t="str">
        <f t="shared" si="14"/>
        <v>30-Dec-1997</v>
      </c>
      <c r="AH463">
        <v>35794</v>
      </c>
      <c r="AI463">
        <f t="shared" si="15"/>
        <v>25</v>
      </c>
    </row>
    <row r="464" spans="1:35" x14ac:dyDescent="0.25">
      <c r="A464" t="s">
        <v>957</v>
      </c>
      <c r="B464">
        <v>10</v>
      </c>
      <c r="C464" t="s">
        <v>18</v>
      </c>
      <c r="D464">
        <v>1976</v>
      </c>
      <c r="E464" s="11">
        <v>27921</v>
      </c>
      <c r="F464">
        <v>0</v>
      </c>
      <c r="G464">
        <v>7526.71</v>
      </c>
      <c r="H464" t="s">
        <v>12</v>
      </c>
      <c r="I464" t="s">
        <v>16</v>
      </c>
      <c r="J464" t="s">
        <v>23</v>
      </c>
      <c r="K464" s="13" t="s">
        <v>8835</v>
      </c>
      <c r="L464" t="s">
        <v>12</v>
      </c>
      <c r="M464" t="s">
        <v>16</v>
      </c>
      <c r="N464" t="s">
        <v>23</v>
      </c>
      <c r="O464">
        <v>46</v>
      </c>
      <c r="AA464" t="s">
        <v>18</v>
      </c>
      <c r="AB464" t="str">
        <f>IF(H458="?",$Q$9,H458)</f>
        <v>tier - 3</v>
      </c>
      <c r="AC464" t="str">
        <f>IF(I458="?",$V$9,I458)</f>
        <v>tier - 2</v>
      </c>
      <c r="AD464" t="str">
        <f>IF(J458="?","Unknown",J458)</f>
        <v>R1013</v>
      </c>
      <c r="AE464">
        <v>1967</v>
      </c>
      <c r="AF464">
        <v>17</v>
      </c>
      <c r="AG464" t="str">
        <f t="shared" si="14"/>
        <v>17-Jun-1967</v>
      </c>
      <c r="AH464">
        <v>24640</v>
      </c>
      <c r="AI464">
        <f t="shared" si="15"/>
        <v>55</v>
      </c>
    </row>
    <row r="465" spans="1:35" x14ac:dyDescent="0.25">
      <c r="A465" t="s">
        <v>956</v>
      </c>
      <c r="B465">
        <v>18</v>
      </c>
      <c r="C465" t="s">
        <v>18</v>
      </c>
      <c r="D465">
        <v>1978</v>
      </c>
      <c r="E465" s="11">
        <v>28659</v>
      </c>
      <c r="F465">
        <v>1</v>
      </c>
      <c r="G465">
        <v>7518.03</v>
      </c>
      <c r="H465" t="s">
        <v>11</v>
      </c>
      <c r="I465" t="s">
        <v>12</v>
      </c>
      <c r="J465" t="s">
        <v>23</v>
      </c>
      <c r="K465" s="13" t="s">
        <v>8836</v>
      </c>
      <c r="L465" t="s">
        <v>11</v>
      </c>
      <c r="M465" t="s">
        <v>12</v>
      </c>
      <c r="N465" t="s">
        <v>23</v>
      </c>
      <c r="O465">
        <v>44</v>
      </c>
      <c r="AA465" t="s">
        <v>15</v>
      </c>
      <c r="AB465" t="str">
        <f>IF(H459="?",$Q$9,H459)</f>
        <v>tier - 1</v>
      </c>
      <c r="AC465" t="str">
        <f>IF(I459="?",$V$9,I459)</f>
        <v>tier - 3</v>
      </c>
      <c r="AD465" t="str">
        <f>IF(J459="?","Unknown",J459)</f>
        <v>R1013</v>
      </c>
      <c r="AE465">
        <v>1986</v>
      </c>
      <c r="AF465">
        <v>20</v>
      </c>
      <c r="AG465" t="str">
        <f t="shared" si="14"/>
        <v>20-Nov-1986</v>
      </c>
      <c r="AH465">
        <v>31736</v>
      </c>
      <c r="AI465">
        <f t="shared" si="15"/>
        <v>36</v>
      </c>
    </row>
    <row r="466" spans="1:35" x14ac:dyDescent="0.25">
      <c r="A466" t="s">
        <v>955</v>
      </c>
      <c r="B466">
        <v>10</v>
      </c>
      <c r="C466" t="s">
        <v>15</v>
      </c>
      <c r="D466">
        <v>1983</v>
      </c>
      <c r="E466" s="11">
        <v>30630</v>
      </c>
      <c r="F466">
        <v>4</v>
      </c>
      <c r="G466">
        <v>7512.27</v>
      </c>
      <c r="H466" t="s">
        <v>12</v>
      </c>
      <c r="I466" t="s">
        <v>11</v>
      </c>
      <c r="J466" t="s">
        <v>42</v>
      </c>
      <c r="K466" s="13" t="s">
        <v>8837</v>
      </c>
      <c r="L466" t="s">
        <v>12</v>
      </c>
      <c r="M466" t="s">
        <v>11</v>
      </c>
      <c r="N466" t="s">
        <v>42</v>
      </c>
      <c r="O466">
        <v>39</v>
      </c>
      <c r="AA466" t="s">
        <v>30</v>
      </c>
      <c r="AB466" t="str">
        <f>IF(H460="?",$Q$9,H460)</f>
        <v>tier - 2</v>
      </c>
      <c r="AC466" t="str">
        <f>IF(I460="?",$V$9,I460)</f>
        <v>tier - 2</v>
      </c>
      <c r="AD466" t="str">
        <f>IF(J460="?","Unknown",J460)</f>
        <v>R1021</v>
      </c>
      <c r="AE466">
        <v>1994</v>
      </c>
      <c r="AF466">
        <v>14</v>
      </c>
      <c r="AG466" t="str">
        <f t="shared" si="14"/>
        <v>14-Dec-1994</v>
      </c>
      <c r="AH466">
        <v>34682</v>
      </c>
      <c r="AI466">
        <f t="shared" si="15"/>
        <v>28</v>
      </c>
    </row>
    <row r="467" spans="1:35" x14ac:dyDescent="0.25">
      <c r="A467" t="s">
        <v>954</v>
      </c>
      <c r="B467">
        <v>28</v>
      </c>
      <c r="C467" t="s">
        <v>30</v>
      </c>
      <c r="D467">
        <v>1997</v>
      </c>
      <c r="E467" s="11">
        <v>35792</v>
      </c>
      <c r="F467">
        <v>0</v>
      </c>
      <c r="G467">
        <v>7504.3</v>
      </c>
      <c r="H467" t="s">
        <v>11</v>
      </c>
      <c r="I467" t="s">
        <v>16</v>
      </c>
      <c r="J467" t="s">
        <v>23</v>
      </c>
      <c r="K467" s="13" t="s">
        <v>8838</v>
      </c>
      <c r="L467" t="s">
        <v>11</v>
      </c>
      <c r="M467" t="s">
        <v>16</v>
      </c>
      <c r="N467" t="s">
        <v>23</v>
      </c>
      <c r="O467">
        <v>25</v>
      </c>
      <c r="AA467" t="s">
        <v>18</v>
      </c>
      <c r="AB467" t="str">
        <f>IF(H461="?",$Q$9,H461)</f>
        <v>tier - 2</v>
      </c>
      <c r="AC467" t="str">
        <f>IF(I461="?",$V$9,I461)</f>
        <v>tier - 2</v>
      </c>
      <c r="AD467" t="str">
        <f>IF(J461="?","Unknown",J461)</f>
        <v>R1012</v>
      </c>
      <c r="AE467">
        <v>1988</v>
      </c>
      <c r="AF467">
        <v>15</v>
      </c>
      <c r="AG467" t="str">
        <f t="shared" si="14"/>
        <v>15-Jun-1988</v>
      </c>
      <c r="AH467">
        <v>32309</v>
      </c>
      <c r="AI467">
        <f t="shared" si="15"/>
        <v>34</v>
      </c>
    </row>
    <row r="468" spans="1:35" x14ac:dyDescent="0.25">
      <c r="A468" t="s">
        <v>953</v>
      </c>
      <c r="B468">
        <v>15</v>
      </c>
      <c r="C468" t="s">
        <v>15</v>
      </c>
      <c r="D468">
        <v>1988</v>
      </c>
      <c r="E468" s="11">
        <v>32462</v>
      </c>
      <c r="F468">
        <v>3</v>
      </c>
      <c r="G468">
        <v>7494.63</v>
      </c>
      <c r="H468" t="s">
        <v>11</v>
      </c>
      <c r="I468" t="s">
        <v>12</v>
      </c>
      <c r="J468" t="s">
        <v>200</v>
      </c>
      <c r="K468" s="13" t="s">
        <v>8832</v>
      </c>
      <c r="L468" t="s">
        <v>11</v>
      </c>
      <c r="M468" t="s">
        <v>12</v>
      </c>
      <c r="N468" t="s">
        <v>200</v>
      </c>
      <c r="O468">
        <v>34</v>
      </c>
      <c r="AA468" t="s">
        <v>37</v>
      </c>
      <c r="AB468" t="str">
        <f>IF(H462="?",$Q$9,H462)</f>
        <v>tier - 2</v>
      </c>
      <c r="AC468" t="str">
        <f>IF(I462="?",$V$9,I462)</f>
        <v>tier - 2</v>
      </c>
      <c r="AD468" t="str">
        <f>IF(J462="?","Unknown",J462)</f>
        <v>R1012</v>
      </c>
      <c r="AE468">
        <v>1984</v>
      </c>
      <c r="AF468">
        <v>22</v>
      </c>
      <c r="AG468" t="str">
        <f t="shared" si="14"/>
        <v>22-Oct-1984</v>
      </c>
      <c r="AH468">
        <v>30977</v>
      </c>
      <c r="AI468">
        <f t="shared" si="15"/>
        <v>38</v>
      </c>
    </row>
    <row r="469" spans="1:35" x14ac:dyDescent="0.25">
      <c r="A469" t="s">
        <v>952</v>
      </c>
      <c r="B469">
        <v>14</v>
      </c>
      <c r="C469" t="s">
        <v>37</v>
      </c>
      <c r="D469">
        <v>1996</v>
      </c>
      <c r="E469" s="11">
        <v>35352</v>
      </c>
      <c r="F469">
        <v>0</v>
      </c>
      <c r="G469">
        <v>7487.38</v>
      </c>
      <c r="H469" t="s">
        <v>11</v>
      </c>
      <c r="I469" t="s">
        <v>12</v>
      </c>
      <c r="J469" t="s">
        <v>23</v>
      </c>
      <c r="K469" s="13" t="s">
        <v>8839</v>
      </c>
      <c r="L469" t="s">
        <v>11</v>
      </c>
      <c r="M469" t="s">
        <v>12</v>
      </c>
      <c r="N469" t="s">
        <v>23</v>
      </c>
      <c r="O469">
        <v>26</v>
      </c>
      <c r="AA469" t="s">
        <v>15</v>
      </c>
      <c r="AB469" t="str">
        <f>IF(H463="?",$Q$9,H463)</f>
        <v>tier - 2</v>
      </c>
      <c r="AC469" t="str">
        <f>IF(I463="?",$V$9,I463)</f>
        <v>tier - 1</v>
      </c>
      <c r="AD469" t="str">
        <f>IF(J463="?","Unknown",J463)</f>
        <v>R1013</v>
      </c>
      <c r="AE469">
        <v>1978</v>
      </c>
      <c r="AF469">
        <v>14</v>
      </c>
      <c r="AG469" t="str">
        <f t="shared" si="14"/>
        <v>14-Nov-1978</v>
      </c>
      <c r="AH469">
        <v>28808</v>
      </c>
      <c r="AI469">
        <f t="shared" si="15"/>
        <v>44</v>
      </c>
    </row>
    <row r="470" spans="1:35" x14ac:dyDescent="0.25">
      <c r="A470" t="s">
        <v>2231</v>
      </c>
      <c r="B470">
        <v>13</v>
      </c>
      <c r="C470" t="s">
        <v>18</v>
      </c>
      <c r="D470">
        <v>1990</v>
      </c>
      <c r="E470" s="11">
        <v>33037</v>
      </c>
      <c r="F470">
        <v>3</v>
      </c>
      <c r="G470">
        <v>38652.089999999997</v>
      </c>
      <c r="H470" t="s">
        <v>11</v>
      </c>
      <c r="I470" t="s">
        <v>11</v>
      </c>
      <c r="J470" t="s">
        <v>42</v>
      </c>
      <c r="K470" s="13" t="s">
        <v>8840</v>
      </c>
      <c r="L470" t="s">
        <v>11</v>
      </c>
      <c r="M470" t="s">
        <v>11</v>
      </c>
      <c r="N470" t="s">
        <v>42</v>
      </c>
      <c r="O470">
        <v>32</v>
      </c>
      <c r="AA470" t="s">
        <v>18</v>
      </c>
      <c r="AB470" t="str">
        <f>IF(H464="?",$Q$9,H464)</f>
        <v>tier - 3</v>
      </c>
      <c r="AC470" t="str">
        <f>IF(I464="?",$V$9,I464)</f>
        <v>tier - 1</v>
      </c>
      <c r="AD470" t="str">
        <f>IF(J464="?","Unknown",J464)</f>
        <v>R1012</v>
      </c>
      <c r="AE470">
        <v>1976</v>
      </c>
      <c r="AF470">
        <v>10</v>
      </c>
      <c r="AG470" t="str">
        <f t="shared" si="14"/>
        <v>10-Jun-1976</v>
      </c>
      <c r="AH470">
        <v>27921</v>
      </c>
      <c r="AI470">
        <f t="shared" si="15"/>
        <v>46</v>
      </c>
    </row>
    <row r="471" spans="1:35" x14ac:dyDescent="0.25">
      <c r="A471" t="s">
        <v>951</v>
      </c>
      <c r="B471">
        <v>4</v>
      </c>
      <c r="C471" t="s">
        <v>15</v>
      </c>
      <c r="D471">
        <v>1967</v>
      </c>
      <c r="E471" s="11">
        <v>24780</v>
      </c>
      <c r="F471">
        <v>0</v>
      </c>
      <c r="G471">
        <v>7463.51</v>
      </c>
      <c r="H471" t="s">
        <v>12</v>
      </c>
      <c r="I471" t="s">
        <v>12</v>
      </c>
      <c r="J471" t="s">
        <v>13</v>
      </c>
      <c r="K471" s="13" t="s">
        <v>8841</v>
      </c>
      <c r="L471" t="s">
        <v>12</v>
      </c>
      <c r="M471" t="s">
        <v>12</v>
      </c>
      <c r="N471" t="s">
        <v>13</v>
      </c>
      <c r="O471">
        <v>55</v>
      </c>
      <c r="AA471" t="s">
        <v>18</v>
      </c>
      <c r="AB471" t="str">
        <f>IF(H465="?",$Q$9,H465)</f>
        <v>tier - 2</v>
      </c>
      <c r="AC471" t="str">
        <f>IF(I465="?",$V$9,I465)</f>
        <v>tier - 3</v>
      </c>
      <c r="AD471" t="str">
        <f>IF(J465="?","Unknown",J465)</f>
        <v>R1012</v>
      </c>
      <c r="AE471">
        <v>1978</v>
      </c>
      <c r="AF471">
        <v>18</v>
      </c>
      <c r="AG471" t="str">
        <f t="shared" si="14"/>
        <v>18-Jun-1978</v>
      </c>
      <c r="AH471">
        <v>28659</v>
      </c>
      <c r="AI471">
        <f t="shared" si="15"/>
        <v>44</v>
      </c>
    </row>
    <row r="472" spans="1:35" x14ac:dyDescent="0.25">
      <c r="A472" t="s">
        <v>950</v>
      </c>
      <c r="B472">
        <v>1</v>
      </c>
      <c r="C472" t="s">
        <v>20</v>
      </c>
      <c r="D472">
        <v>2001</v>
      </c>
      <c r="E472" s="11">
        <v>37135</v>
      </c>
      <c r="F472">
        <v>0</v>
      </c>
      <c r="G472">
        <v>7450.36</v>
      </c>
      <c r="H472" t="s">
        <v>11</v>
      </c>
      <c r="I472" t="s">
        <v>11</v>
      </c>
      <c r="J472" t="s">
        <v>23</v>
      </c>
      <c r="K472" s="13" t="s">
        <v>8842</v>
      </c>
      <c r="L472" t="s">
        <v>11</v>
      </c>
      <c r="M472" t="s">
        <v>11</v>
      </c>
      <c r="N472" t="s">
        <v>23</v>
      </c>
      <c r="O472">
        <v>21</v>
      </c>
      <c r="AA472" t="s">
        <v>15</v>
      </c>
      <c r="AB472" t="str">
        <f>IF(H466="?",$Q$9,H466)</f>
        <v>tier - 3</v>
      </c>
      <c r="AC472" t="str">
        <f>IF(I466="?",$V$9,I466)</f>
        <v>tier - 2</v>
      </c>
      <c r="AD472" t="str">
        <f>IF(J466="?","Unknown",J466)</f>
        <v>R1011</v>
      </c>
      <c r="AE472">
        <v>1983</v>
      </c>
      <c r="AF472">
        <v>10</v>
      </c>
      <c r="AG472" t="str">
        <f t="shared" si="14"/>
        <v>10-Nov-1983</v>
      </c>
      <c r="AH472">
        <v>30630</v>
      </c>
      <c r="AI472">
        <f t="shared" si="15"/>
        <v>39</v>
      </c>
    </row>
    <row r="473" spans="1:35" x14ac:dyDescent="0.25">
      <c r="A473" t="s">
        <v>949</v>
      </c>
      <c r="B473">
        <v>30</v>
      </c>
      <c r="C473" t="s">
        <v>35</v>
      </c>
      <c r="D473">
        <v>1977</v>
      </c>
      <c r="E473" s="11">
        <v>28367</v>
      </c>
      <c r="F473">
        <v>0</v>
      </c>
      <c r="G473">
        <v>7448.4</v>
      </c>
      <c r="H473" t="s">
        <v>12</v>
      </c>
      <c r="I473" t="s">
        <v>12</v>
      </c>
      <c r="J473" t="s">
        <v>356</v>
      </c>
      <c r="K473" s="13" t="s">
        <v>8843</v>
      </c>
      <c r="L473" t="s">
        <v>12</v>
      </c>
      <c r="M473" t="s">
        <v>12</v>
      </c>
      <c r="N473" t="s">
        <v>356</v>
      </c>
      <c r="O473">
        <v>45</v>
      </c>
      <c r="AA473" t="s">
        <v>30</v>
      </c>
      <c r="AB473" t="str">
        <f>IF(H467="?",$Q$9,H467)</f>
        <v>tier - 2</v>
      </c>
      <c r="AC473" t="str">
        <f>IF(I467="?",$V$9,I467)</f>
        <v>tier - 1</v>
      </c>
      <c r="AD473" t="str">
        <f>IF(J467="?","Unknown",J467)</f>
        <v>R1012</v>
      </c>
      <c r="AE473">
        <v>1997</v>
      </c>
      <c r="AF473">
        <v>28</v>
      </c>
      <c r="AG473" t="str">
        <f t="shared" si="14"/>
        <v>28-Dec-1997</v>
      </c>
      <c r="AH473">
        <v>35792</v>
      </c>
      <c r="AI473">
        <f t="shared" si="15"/>
        <v>25</v>
      </c>
    </row>
    <row r="474" spans="1:35" x14ac:dyDescent="0.25">
      <c r="A474" t="s">
        <v>948</v>
      </c>
      <c r="B474">
        <v>25</v>
      </c>
      <c r="C474" t="s">
        <v>15</v>
      </c>
      <c r="D474">
        <v>1977</v>
      </c>
      <c r="E474" s="11">
        <v>28454</v>
      </c>
      <c r="F474">
        <v>1</v>
      </c>
      <c r="G474">
        <v>7445.92</v>
      </c>
      <c r="H474" t="s">
        <v>12</v>
      </c>
      <c r="I474" t="s">
        <v>16</v>
      </c>
      <c r="J474" t="s">
        <v>42</v>
      </c>
      <c r="K474" s="13" t="s">
        <v>8844</v>
      </c>
      <c r="L474" t="s">
        <v>12</v>
      </c>
      <c r="M474" t="s">
        <v>16</v>
      </c>
      <c r="N474" t="s">
        <v>42</v>
      </c>
      <c r="O474">
        <v>45</v>
      </c>
      <c r="AA474" t="s">
        <v>15</v>
      </c>
      <c r="AB474" t="str">
        <f>IF(H468="?",$Q$9,H468)</f>
        <v>tier - 2</v>
      </c>
      <c r="AC474" t="str">
        <f>IF(I468="?",$V$9,I468)</f>
        <v>tier - 3</v>
      </c>
      <c r="AD474" t="str">
        <f>IF(J468="?","Unknown",J468)</f>
        <v>R1025</v>
      </c>
      <c r="AE474">
        <v>1988</v>
      </c>
      <c r="AF474">
        <v>15</v>
      </c>
      <c r="AG474" t="str">
        <f t="shared" si="14"/>
        <v>15-Nov-1988</v>
      </c>
      <c r="AH474">
        <v>32462</v>
      </c>
      <c r="AI474">
        <f t="shared" si="15"/>
        <v>34</v>
      </c>
    </row>
    <row r="475" spans="1:35" x14ac:dyDescent="0.25">
      <c r="A475" t="s">
        <v>947</v>
      </c>
      <c r="B475">
        <v>7</v>
      </c>
      <c r="C475" t="s">
        <v>18</v>
      </c>
      <c r="D475">
        <v>1980</v>
      </c>
      <c r="E475" s="11">
        <v>29379</v>
      </c>
      <c r="F475">
        <v>1</v>
      </c>
      <c r="G475">
        <v>7443.64</v>
      </c>
      <c r="H475" t="s">
        <v>11</v>
      </c>
      <c r="I475" t="s">
        <v>12</v>
      </c>
      <c r="J475" t="s">
        <v>23</v>
      </c>
      <c r="K475" s="13" t="s">
        <v>8845</v>
      </c>
      <c r="L475" t="s">
        <v>11</v>
      </c>
      <c r="M475" t="s">
        <v>12</v>
      </c>
      <c r="N475" t="s">
        <v>23</v>
      </c>
      <c r="O475">
        <v>43</v>
      </c>
      <c r="AA475" t="s">
        <v>37</v>
      </c>
      <c r="AB475" t="str">
        <f>IF(H469="?",$Q$9,H469)</f>
        <v>tier - 2</v>
      </c>
      <c r="AC475" t="str">
        <f>IF(I469="?",$V$9,I469)</f>
        <v>tier - 3</v>
      </c>
      <c r="AD475" t="str">
        <f>IF(J469="?","Unknown",J469)</f>
        <v>R1012</v>
      </c>
      <c r="AE475">
        <v>1996</v>
      </c>
      <c r="AF475">
        <v>14</v>
      </c>
      <c r="AG475" t="str">
        <f t="shared" si="14"/>
        <v>14-Oct-1996</v>
      </c>
      <c r="AH475">
        <v>35352</v>
      </c>
      <c r="AI475">
        <f t="shared" si="15"/>
        <v>26</v>
      </c>
    </row>
    <row r="476" spans="1:35" x14ac:dyDescent="0.25">
      <c r="A476" t="s">
        <v>946</v>
      </c>
      <c r="B476">
        <v>1</v>
      </c>
      <c r="C476" t="s">
        <v>10</v>
      </c>
      <c r="D476">
        <v>1979</v>
      </c>
      <c r="E476" s="11">
        <v>29037</v>
      </c>
      <c r="F476">
        <v>2</v>
      </c>
      <c r="G476">
        <v>7441.5</v>
      </c>
      <c r="H476" t="s">
        <v>12</v>
      </c>
      <c r="I476" t="s">
        <v>11</v>
      </c>
      <c r="J476" t="s">
        <v>42</v>
      </c>
      <c r="K476" s="13" t="s">
        <v>8846</v>
      </c>
      <c r="L476" t="s">
        <v>12</v>
      </c>
      <c r="M476" t="s">
        <v>11</v>
      </c>
      <c r="N476" t="s">
        <v>42</v>
      </c>
      <c r="O476">
        <v>43</v>
      </c>
      <c r="AA476" t="s">
        <v>18</v>
      </c>
      <c r="AB476" t="str">
        <f>IF(H470="?",$Q$9,H470)</f>
        <v>tier - 2</v>
      </c>
      <c r="AC476" t="str">
        <f>IF(I470="?",$V$9,I470)</f>
        <v>tier - 2</v>
      </c>
      <c r="AD476" t="str">
        <f>IF(J470="?","Unknown",J470)</f>
        <v>R1011</v>
      </c>
      <c r="AE476">
        <v>1990</v>
      </c>
      <c r="AF476">
        <v>13</v>
      </c>
      <c r="AG476" t="str">
        <f t="shared" si="14"/>
        <v>13-Jun-1990</v>
      </c>
      <c r="AH476">
        <v>33037</v>
      </c>
      <c r="AI476">
        <f t="shared" si="15"/>
        <v>32</v>
      </c>
    </row>
    <row r="477" spans="1:35" x14ac:dyDescent="0.25">
      <c r="A477" t="s">
        <v>945</v>
      </c>
      <c r="B477">
        <v>25</v>
      </c>
      <c r="C477" t="s">
        <v>35</v>
      </c>
      <c r="D477">
        <v>1977</v>
      </c>
      <c r="E477" s="11">
        <v>28362</v>
      </c>
      <c r="F477">
        <v>1</v>
      </c>
      <c r="G477">
        <v>7441.05</v>
      </c>
      <c r="H477" t="s">
        <v>12</v>
      </c>
      <c r="I477" t="s">
        <v>11</v>
      </c>
      <c r="J477" t="s">
        <v>42</v>
      </c>
      <c r="K477" s="13" t="s">
        <v>8847</v>
      </c>
      <c r="L477" t="s">
        <v>12</v>
      </c>
      <c r="M477" t="s">
        <v>11</v>
      </c>
      <c r="N477" t="s">
        <v>42</v>
      </c>
      <c r="O477">
        <v>45</v>
      </c>
      <c r="AA477" t="s">
        <v>15</v>
      </c>
      <c r="AB477" t="str">
        <f>IF(H471="?",$Q$9,H471)</f>
        <v>tier - 3</v>
      </c>
      <c r="AC477" t="str">
        <f>IF(I471="?",$V$9,I471)</f>
        <v>tier - 3</v>
      </c>
      <c r="AD477" t="str">
        <f>IF(J471="?","Unknown",J471)</f>
        <v>R1013</v>
      </c>
      <c r="AE477">
        <v>1967</v>
      </c>
      <c r="AF477">
        <v>4</v>
      </c>
      <c r="AG477" t="str">
        <f t="shared" si="14"/>
        <v>4-Nov-1967</v>
      </c>
      <c r="AH477">
        <v>24780</v>
      </c>
      <c r="AI477">
        <f t="shared" si="15"/>
        <v>55</v>
      </c>
    </row>
    <row r="478" spans="1:35" x14ac:dyDescent="0.25">
      <c r="A478" t="s">
        <v>944</v>
      </c>
      <c r="B478">
        <v>2</v>
      </c>
      <c r="C478" t="s">
        <v>10</v>
      </c>
      <c r="D478">
        <v>1978</v>
      </c>
      <c r="E478" s="11">
        <v>28673</v>
      </c>
      <c r="F478">
        <v>0</v>
      </c>
      <c r="G478">
        <v>7421.19</v>
      </c>
      <c r="H478" t="s">
        <v>11</v>
      </c>
      <c r="I478" t="s">
        <v>12</v>
      </c>
      <c r="J478" t="s">
        <v>23</v>
      </c>
      <c r="K478" s="13" t="s">
        <v>8848</v>
      </c>
      <c r="L478" t="s">
        <v>11</v>
      </c>
      <c r="M478" t="s">
        <v>12</v>
      </c>
      <c r="N478" t="s">
        <v>23</v>
      </c>
      <c r="O478">
        <v>44</v>
      </c>
      <c r="AA478" t="s">
        <v>20</v>
      </c>
      <c r="AB478" t="str">
        <f>IF(H472="?",$Q$9,H472)</f>
        <v>tier - 2</v>
      </c>
      <c r="AC478" t="str">
        <f>IF(I472="?",$V$9,I472)</f>
        <v>tier - 2</v>
      </c>
      <c r="AD478" t="str">
        <f>IF(J472="?","Unknown",J472)</f>
        <v>R1012</v>
      </c>
      <c r="AE478">
        <v>2001</v>
      </c>
      <c r="AF478">
        <v>1</v>
      </c>
      <c r="AG478" t="str">
        <f t="shared" si="14"/>
        <v>1-Sep-2001</v>
      </c>
      <c r="AH478">
        <v>37135</v>
      </c>
      <c r="AI478">
        <f t="shared" si="15"/>
        <v>21</v>
      </c>
    </row>
    <row r="479" spans="1:35" x14ac:dyDescent="0.25">
      <c r="A479" t="s">
        <v>943</v>
      </c>
      <c r="B479">
        <v>12</v>
      </c>
      <c r="C479" t="s">
        <v>20</v>
      </c>
      <c r="D479">
        <v>1978</v>
      </c>
      <c r="E479" s="11">
        <v>28745</v>
      </c>
      <c r="F479">
        <v>0</v>
      </c>
      <c r="G479">
        <v>7419.48</v>
      </c>
      <c r="H479" t="s">
        <v>11</v>
      </c>
      <c r="I479" t="s">
        <v>11</v>
      </c>
      <c r="J479" t="s">
        <v>23</v>
      </c>
      <c r="K479" s="13" t="s">
        <v>8849</v>
      </c>
      <c r="L479" t="s">
        <v>11</v>
      </c>
      <c r="M479" t="s">
        <v>11</v>
      </c>
      <c r="N479" t="s">
        <v>23</v>
      </c>
      <c r="O479">
        <v>44</v>
      </c>
      <c r="AA479" t="s">
        <v>35</v>
      </c>
      <c r="AB479" t="str">
        <f>IF(H473="?",$Q$9,H473)</f>
        <v>tier - 3</v>
      </c>
      <c r="AC479" t="str">
        <f>IF(I473="?",$V$9,I473)</f>
        <v>tier - 3</v>
      </c>
      <c r="AD479" t="str">
        <f>IF(J473="?","Unknown",J473)</f>
        <v>R1017</v>
      </c>
      <c r="AE479">
        <v>1977</v>
      </c>
      <c r="AF479">
        <v>30</v>
      </c>
      <c r="AG479" t="str">
        <f t="shared" si="14"/>
        <v>30-Aug-1977</v>
      </c>
      <c r="AH479">
        <v>28367</v>
      </c>
      <c r="AI479">
        <f t="shared" si="15"/>
        <v>45</v>
      </c>
    </row>
    <row r="480" spans="1:35" x14ac:dyDescent="0.25">
      <c r="A480" t="s">
        <v>942</v>
      </c>
      <c r="B480">
        <v>19</v>
      </c>
      <c r="C480" t="s">
        <v>35</v>
      </c>
      <c r="D480">
        <v>1983</v>
      </c>
      <c r="E480" s="11">
        <v>30547</v>
      </c>
      <c r="F480">
        <v>3</v>
      </c>
      <c r="G480">
        <v>7418.52</v>
      </c>
      <c r="H480" t="s">
        <v>11</v>
      </c>
      <c r="I480" t="s">
        <v>11</v>
      </c>
      <c r="J480" t="s">
        <v>42</v>
      </c>
      <c r="K480" s="13" t="s">
        <v>8850</v>
      </c>
      <c r="L480" t="s">
        <v>11</v>
      </c>
      <c r="M480" t="s">
        <v>11</v>
      </c>
      <c r="N480" t="s">
        <v>42</v>
      </c>
      <c r="O480">
        <v>39</v>
      </c>
      <c r="AA480" t="s">
        <v>15</v>
      </c>
      <c r="AB480" t="str">
        <f>IF(H474="?",$Q$9,H474)</f>
        <v>tier - 3</v>
      </c>
      <c r="AC480" t="str">
        <f>IF(I474="?",$V$9,I474)</f>
        <v>tier - 1</v>
      </c>
      <c r="AD480" t="str">
        <f>IF(J474="?","Unknown",J474)</f>
        <v>R1011</v>
      </c>
      <c r="AE480">
        <v>1977</v>
      </c>
      <c r="AF480">
        <v>25</v>
      </c>
      <c r="AG480" t="str">
        <f t="shared" si="14"/>
        <v>25-Nov-1977</v>
      </c>
      <c r="AH480">
        <v>28454</v>
      </c>
      <c r="AI480">
        <f t="shared" si="15"/>
        <v>45</v>
      </c>
    </row>
    <row r="481" spans="1:35" x14ac:dyDescent="0.25">
      <c r="A481" t="s">
        <v>2230</v>
      </c>
      <c r="B481">
        <v>12</v>
      </c>
      <c r="C481" t="s">
        <v>30</v>
      </c>
      <c r="D481">
        <v>1999</v>
      </c>
      <c r="E481" s="11">
        <v>36506</v>
      </c>
      <c r="F481">
        <v>2</v>
      </c>
      <c r="G481">
        <v>38511.629999999997</v>
      </c>
      <c r="H481" t="s">
        <v>11</v>
      </c>
      <c r="I481" t="s">
        <v>11</v>
      </c>
      <c r="J481" t="s">
        <v>247</v>
      </c>
      <c r="K481" s="13" t="s">
        <v>8851</v>
      </c>
      <c r="L481" t="s">
        <v>11</v>
      </c>
      <c r="M481" t="s">
        <v>11</v>
      </c>
      <c r="N481" t="s">
        <v>247</v>
      </c>
      <c r="O481">
        <v>23</v>
      </c>
      <c r="AA481" t="s">
        <v>18</v>
      </c>
      <c r="AB481" t="str">
        <f>IF(H475="?",$Q$9,H475)</f>
        <v>tier - 2</v>
      </c>
      <c r="AC481" t="str">
        <f>IF(I475="?",$V$9,I475)</f>
        <v>tier - 3</v>
      </c>
      <c r="AD481" t="str">
        <f>IF(J475="?","Unknown",J475)</f>
        <v>R1012</v>
      </c>
      <c r="AE481">
        <v>1980</v>
      </c>
      <c r="AF481">
        <v>7</v>
      </c>
      <c r="AG481" t="str">
        <f t="shared" si="14"/>
        <v>7-Jun-1980</v>
      </c>
      <c r="AH481">
        <v>29379</v>
      </c>
      <c r="AI481">
        <f t="shared" si="15"/>
        <v>43</v>
      </c>
    </row>
    <row r="482" spans="1:35" x14ac:dyDescent="0.25">
      <c r="A482" t="s">
        <v>941</v>
      </c>
      <c r="B482">
        <v>5</v>
      </c>
      <c r="C482" t="s">
        <v>20</v>
      </c>
      <c r="D482">
        <v>1965</v>
      </c>
      <c r="E482" s="11">
        <v>23990</v>
      </c>
      <c r="F482">
        <v>0</v>
      </c>
      <c r="G482">
        <v>7403.98</v>
      </c>
      <c r="H482" t="s">
        <v>12</v>
      </c>
      <c r="I482" t="s">
        <v>11</v>
      </c>
      <c r="J482" t="s">
        <v>13</v>
      </c>
      <c r="K482" s="13" t="s">
        <v>8852</v>
      </c>
      <c r="L482" t="s">
        <v>12</v>
      </c>
      <c r="M482" t="s">
        <v>11</v>
      </c>
      <c r="N482" t="s">
        <v>13</v>
      </c>
      <c r="O482">
        <v>57</v>
      </c>
      <c r="AA482" t="s">
        <v>10</v>
      </c>
      <c r="AB482" t="str">
        <f>IF(H476="?",$Q$9,H476)</f>
        <v>tier - 3</v>
      </c>
      <c r="AC482" t="str">
        <f>IF(I476="?",$V$9,I476)</f>
        <v>tier - 2</v>
      </c>
      <c r="AD482" t="str">
        <f>IF(J476="?","Unknown",J476)</f>
        <v>R1011</v>
      </c>
      <c r="AE482">
        <v>1979</v>
      </c>
      <c r="AF482">
        <v>1</v>
      </c>
      <c r="AG482" t="str">
        <f t="shared" si="14"/>
        <v>1-Jul-1979</v>
      </c>
      <c r="AH482">
        <v>29037</v>
      </c>
      <c r="AI482">
        <f t="shared" si="15"/>
        <v>43</v>
      </c>
    </row>
    <row r="483" spans="1:35" x14ac:dyDescent="0.25">
      <c r="A483" t="s">
        <v>940</v>
      </c>
      <c r="B483">
        <v>22</v>
      </c>
      <c r="C483" t="s">
        <v>30</v>
      </c>
      <c r="D483">
        <v>1993</v>
      </c>
      <c r="E483" s="11">
        <v>34325</v>
      </c>
      <c r="F483">
        <v>0</v>
      </c>
      <c r="G483">
        <v>7388.85</v>
      </c>
      <c r="H483" t="s">
        <v>11</v>
      </c>
      <c r="I483" t="s">
        <v>11</v>
      </c>
      <c r="J483" t="s">
        <v>535</v>
      </c>
      <c r="K483" s="13" t="s">
        <v>8853</v>
      </c>
      <c r="L483" t="s">
        <v>11</v>
      </c>
      <c r="M483" t="s">
        <v>11</v>
      </c>
      <c r="N483" t="s">
        <v>535</v>
      </c>
      <c r="O483">
        <v>29</v>
      </c>
      <c r="AA483" t="s">
        <v>35</v>
      </c>
      <c r="AB483" t="str">
        <f>IF(H477="?",$Q$9,H477)</f>
        <v>tier - 3</v>
      </c>
      <c r="AC483" t="str">
        <f>IF(I477="?",$V$9,I477)</f>
        <v>tier - 2</v>
      </c>
      <c r="AD483" t="str">
        <f>IF(J477="?","Unknown",J477)</f>
        <v>R1011</v>
      </c>
      <c r="AE483">
        <v>1977</v>
      </c>
      <c r="AF483">
        <v>25</v>
      </c>
      <c r="AG483" t="str">
        <f t="shared" si="14"/>
        <v>25-Aug-1977</v>
      </c>
      <c r="AH483">
        <v>28362</v>
      </c>
      <c r="AI483">
        <f t="shared" si="15"/>
        <v>45</v>
      </c>
    </row>
    <row r="484" spans="1:35" x14ac:dyDescent="0.25">
      <c r="A484" t="s">
        <v>939</v>
      </c>
      <c r="B484">
        <v>24</v>
      </c>
      <c r="C484" t="s">
        <v>37</v>
      </c>
      <c r="D484">
        <v>1981</v>
      </c>
      <c r="E484" s="11">
        <v>29883</v>
      </c>
      <c r="F484">
        <v>2</v>
      </c>
      <c r="G484">
        <v>7371.77</v>
      </c>
      <c r="H484" t="s">
        <v>11</v>
      </c>
      <c r="I484" t="s">
        <v>16</v>
      </c>
      <c r="J484" t="s">
        <v>42</v>
      </c>
      <c r="K484" s="13" t="s">
        <v>8854</v>
      </c>
      <c r="L484" t="s">
        <v>11</v>
      </c>
      <c r="M484" t="s">
        <v>16</v>
      </c>
      <c r="N484" t="s">
        <v>42</v>
      </c>
      <c r="O484">
        <v>41</v>
      </c>
      <c r="AA484" t="s">
        <v>10</v>
      </c>
      <c r="AB484" t="str">
        <f>IF(H478="?",$Q$9,H478)</f>
        <v>tier - 2</v>
      </c>
      <c r="AC484" t="str">
        <f>IF(I478="?",$V$9,I478)</f>
        <v>tier - 3</v>
      </c>
      <c r="AD484" t="str">
        <f>IF(J478="?","Unknown",J478)</f>
        <v>R1012</v>
      </c>
      <c r="AE484">
        <v>1978</v>
      </c>
      <c r="AF484">
        <v>2</v>
      </c>
      <c r="AG484" t="str">
        <f t="shared" si="14"/>
        <v>2-Jul-1978</v>
      </c>
      <c r="AH484">
        <v>28673</v>
      </c>
      <c r="AI484">
        <f t="shared" si="15"/>
        <v>44</v>
      </c>
    </row>
    <row r="485" spans="1:35" x14ac:dyDescent="0.25">
      <c r="A485" t="s">
        <v>938</v>
      </c>
      <c r="B485">
        <v>9</v>
      </c>
      <c r="C485" t="s">
        <v>37</v>
      </c>
      <c r="D485">
        <v>1965</v>
      </c>
      <c r="E485" s="11">
        <v>24024</v>
      </c>
      <c r="F485">
        <v>0</v>
      </c>
      <c r="G485">
        <v>7362.31</v>
      </c>
      <c r="H485" t="s">
        <v>12</v>
      </c>
      <c r="I485" t="s">
        <v>12</v>
      </c>
      <c r="J485" t="s">
        <v>13</v>
      </c>
      <c r="K485" s="13" t="s">
        <v>8855</v>
      </c>
      <c r="L485" t="s">
        <v>12</v>
      </c>
      <c r="M485" t="s">
        <v>12</v>
      </c>
      <c r="N485" t="s">
        <v>13</v>
      </c>
      <c r="O485">
        <v>57</v>
      </c>
      <c r="AA485" t="s">
        <v>20</v>
      </c>
      <c r="AB485" t="str">
        <f>IF(H479="?",$Q$9,H479)</f>
        <v>tier - 2</v>
      </c>
      <c r="AC485" t="str">
        <f>IF(I479="?",$V$9,I479)</f>
        <v>tier - 2</v>
      </c>
      <c r="AD485" t="str">
        <f>IF(J479="?","Unknown",J479)</f>
        <v>R1012</v>
      </c>
      <c r="AE485">
        <v>1978</v>
      </c>
      <c r="AF485">
        <v>12</v>
      </c>
      <c r="AG485" t="str">
        <f t="shared" si="14"/>
        <v>12-Sep-1978</v>
      </c>
      <c r="AH485">
        <v>28745</v>
      </c>
      <c r="AI485">
        <f t="shared" si="15"/>
        <v>44</v>
      </c>
    </row>
    <row r="486" spans="1:35" x14ac:dyDescent="0.25">
      <c r="A486" t="s">
        <v>937</v>
      </c>
      <c r="B486">
        <v>16</v>
      </c>
      <c r="C486" t="s">
        <v>20</v>
      </c>
      <c r="D486">
        <v>1981</v>
      </c>
      <c r="E486" s="11">
        <v>29845</v>
      </c>
      <c r="F486">
        <v>1</v>
      </c>
      <c r="G486">
        <v>7358.18</v>
      </c>
      <c r="H486" t="s">
        <v>11</v>
      </c>
      <c r="I486" t="s">
        <v>12</v>
      </c>
      <c r="J486" t="s">
        <v>247</v>
      </c>
      <c r="K486" s="13" t="s">
        <v>8856</v>
      </c>
      <c r="L486" t="s">
        <v>11</v>
      </c>
      <c r="M486" t="s">
        <v>12</v>
      </c>
      <c r="N486" t="s">
        <v>247</v>
      </c>
      <c r="O486">
        <v>41</v>
      </c>
      <c r="AA486" t="s">
        <v>35</v>
      </c>
      <c r="AB486" t="str">
        <f>IF(H480="?",$Q$9,H480)</f>
        <v>tier - 2</v>
      </c>
      <c r="AC486" t="str">
        <f>IF(I480="?",$V$9,I480)</f>
        <v>tier - 2</v>
      </c>
      <c r="AD486" t="str">
        <f>IF(J480="?","Unknown",J480)</f>
        <v>R1011</v>
      </c>
      <c r="AE486">
        <v>1983</v>
      </c>
      <c r="AF486">
        <v>19</v>
      </c>
      <c r="AG486" t="str">
        <f t="shared" si="14"/>
        <v>19-Aug-1983</v>
      </c>
      <c r="AH486">
        <v>30547</v>
      </c>
      <c r="AI486">
        <f t="shared" si="15"/>
        <v>39</v>
      </c>
    </row>
    <row r="487" spans="1:35" x14ac:dyDescent="0.25">
      <c r="A487" t="s">
        <v>936</v>
      </c>
      <c r="B487">
        <v>21</v>
      </c>
      <c r="C487" t="s">
        <v>18</v>
      </c>
      <c r="D487">
        <v>1983</v>
      </c>
      <c r="E487" s="11">
        <v>30488</v>
      </c>
      <c r="F487">
        <v>3</v>
      </c>
      <c r="G487">
        <v>7357.49</v>
      </c>
      <c r="H487" t="s">
        <v>11</v>
      </c>
      <c r="I487" t="s">
        <v>11</v>
      </c>
      <c r="J487" t="s">
        <v>23</v>
      </c>
      <c r="K487" s="13" t="s">
        <v>8857</v>
      </c>
      <c r="L487" t="s">
        <v>11</v>
      </c>
      <c r="M487" t="s">
        <v>11</v>
      </c>
      <c r="N487" t="s">
        <v>23</v>
      </c>
      <c r="O487">
        <v>39</v>
      </c>
      <c r="AA487" t="s">
        <v>30</v>
      </c>
      <c r="AB487" t="str">
        <f>IF(H481="?",$Q$9,H481)</f>
        <v>tier - 2</v>
      </c>
      <c r="AC487" t="str">
        <f>IF(I481="?",$V$9,I481)</f>
        <v>tier - 2</v>
      </c>
      <c r="AD487" t="str">
        <f>IF(J481="?","Unknown",J481)</f>
        <v>R1024</v>
      </c>
      <c r="AE487">
        <v>1999</v>
      </c>
      <c r="AF487">
        <v>12</v>
      </c>
      <c r="AG487" t="str">
        <f t="shared" si="14"/>
        <v>12-Dec-1999</v>
      </c>
      <c r="AH487">
        <v>36506</v>
      </c>
      <c r="AI487">
        <f t="shared" si="15"/>
        <v>23</v>
      </c>
    </row>
    <row r="488" spans="1:35" x14ac:dyDescent="0.25">
      <c r="A488" t="s">
        <v>935</v>
      </c>
      <c r="B488">
        <v>5</v>
      </c>
      <c r="C488" t="s">
        <v>35</v>
      </c>
      <c r="D488">
        <v>1993</v>
      </c>
      <c r="E488" s="11">
        <v>34186</v>
      </c>
      <c r="F488">
        <v>0</v>
      </c>
      <c r="G488">
        <v>7349.12</v>
      </c>
      <c r="H488" t="s">
        <v>11</v>
      </c>
      <c r="I488" t="s">
        <v>11</v>
      </c>
      <c r="J488" t="s">
        <v>300</v>
      </c>
      <c r="K488" s="13" t="s">
        <v>8858</v>
      </c>
      <c r="L488" t="s">
        <v>11</v>
      </c>
      <c r="M488" t="s">
        <v>11</v>
      </c>
      <c r="N488" t="s">
        <v>300</v>
      </c>
      <c r="O488">
        <v>29</v>
      </c>
      <c r="AA488" t="s">
        <v>20</v>
      </c>
      <c r="AB488" t="str">
        <f>IF(H482="?",$Q$9,H482)</f>
        <v>tier - 3</v>
      </c>
      <c r="AC488" t="str">
        <f>IF(I482="?",$V$9,I482)</f>
        <v>tier - 2</v>
      </c>
      <c r="AD488" t="str">
        <f>IF(J482="?","Unknown",J482)</f>
        <v>R1013</v>
      </c>
      <c r="AE488">
        <v>1965</v>
      </c>
      <c r="AF488">
        <v>5</v>
      </c>
      <c r="AG488" t="str">
        <f t="shared" si="14"/>
        <v>5-Sep-1965</v>
      </c>
      <c r="AH488">
        <v>23990</v>
      </c>
      <c r="AI488">
        <f t="shared" si="15"/>
        <v>57</v>
      </c>
    </row>
    <row r="489" spans="1:35" x14ac:dyDescent="0.25">
      <c r="A489" t="s">
        <v>934</v>
      </c>
      <c r="B489">
        <v>1</v>
      </c>
      <c r="C489" t="s">
        <v>10</v>
      </c>
      <c r="D489">
        <v>1977</v>
      </c>
      <c r="E489" s="11">
        <v>28307</v>
      </c>
      <c r="F489">
        <v>0</v>
      </c>
      <c r="G489">
        <v>7348.14</v>
      </c>
      <c r="H489" t="s">
        <v>11</v>
      </c>
      <c r="I489" t="s">
        <v>16</v>
      </c>
      <c r="J489" t="s">
        <v>42</v>
      </c>
      <c r="K489" s="13" t="s">
        <v>8859</v>
      </c>
      <c r="L489" t="s">
        <v>11</v>
      </c>
      <c r="M489" t="s">
        <v>16</v>
      </c>
      <c r="N489" t="s">
        <v>42</v>
      </c>
      <c r="O489">
        <v>45</v>
      </c>
      <c r="AA489" t="s">
        <v>30</v>
      </c>
      <c r="AB489" t="str">
        <f>IF(H483="?",$Q$9,H483)</f>
        <v>tier - 2</v>
      </c>
      <c r="AC489" t="str">
        <f>IF(I483="?",$V$9,I483)</f>
        <v>tier - 2</v>
      </c>
      <c r="AD489" t="str">
        <f>IF(J483="?","Unknown",J483)</f>
        <v>R1026</v>
      </c>
      <c r="AE489">
        <v>1993</v>
      </c>
      <c r="AF489">
        <v>22</v>
      </c>
      <c r="AG489" t="str">
        <f t="shared" si="14"/>
        <v>22-Dec-1993</v>
      </c>
      <c r="AH489">
        <v>34325</v>
      </c>
      <c r="AI489">
        <f t="shared" si="15"/>
        <v>29</v>
      </c>
    </row>
    <row r="490" spans="1:35" x14ac:dyDescent="0.25">
      <c r="A490" t="s">
        <v>933</v>
      </c>
      <c r="B490">
        <v>26</v>
      </c>
      <c r="C490" t="s">
        <v>10</v>
      </c>
      <c r="D490">
        <v>1979</v>
      </c>
      <c r="E490" s="11">
        <v>29062</v>
      </c>
      <c r="F490">
        <v>1</v>
      </c>
      <c r="G490">
        <v>7345.73</v>
      </c>
      <c r="H490" t="s">
        <v>11</v>
      </c>
      <c r="I490" t="s">
        <v>16</v>
      </c>
      <c r="J490" t="s">
        <v>13</v>
      </c>
      <c r="K490" s="13" t="s">
        <v>8860</v>
      </c>
      <c r="L490" t="s">
        <v>11</v>
      </c>
      <c r="M490" t="s">
        <v>16</v>
      </c>
      <c r="N490" t="s">
        <v>13</v>
      </c>
      <c r="O490">
        <v>43</v>
      </c>
      <c r="AA490" t="s">
        <v>37</v>
      </c>
      <c r="AB490" t="str">
        <f>IF(H484="?",$Q$9,H484)</f>
        <v>tier - 2</v>
      </c>
      <c r="AC490" t="str">
        <f>IF(I484="?",$V$9,I484)</f>
        <v>tier - 1</v>
      </c>
      <c r="AD490" t="str">
        <f>IF(J484="?","Unknown",J484)</f>
        <v>R1011</v>
      </c>
      <c r="AE490">
        <v>1981</v>
      </c>
      <c r="AF490">
        <v>24</v>
      </c>
      <c r="AG490" t="str">
        <f t="shared" si="14"/>
        <v>24-Oct-1981</v>
      </c>
      <c r="AH490">
        <v>29883</v>
      </c>
      <c r="AI490">
        <f t="shared" si="15"/>
        <v>41</v>
      </c>
    </row>
    <row r="491" spans="1:35" x14ac:dyDescent="0.25">
      <c r="A491" t="s">
        <v>932</v>
      </c>
      <c r="B491">
        <v>18</v>
      </c>
      <c r="C491" t="s">
        <v>15</v>
      </c>
      <c r="D491">
        <v>1977</v>
      </c>
      <c r="E491" s="11">
        <v>28447</v>
      </c>
      <c r="F491">
        <v>0</v>
      </c>
      <c r="G491">
        <v>7345.08</v>
      </c>
      <c r="H491" t="s">
        <v>11</v>
      </c>
      <c r="I491" t="s">
        <v>16</v>
      </c>
      <c r="J491" t="s">
        <v>42</v>
      </c>
      <c r="K491" s="13" t="s">
        <v>8861</v>
      </c>
      <c r="L491" t="s">
        <v>11</v>
      </c>
      <c r="M491" t="s">
        <v>16</v>
      </c>
      <c r="N491" t="s">
        <v>42</v>
      </c>
      <c r="O491">
        <v>45</v>
      </c>
      <c r="AA491" t="s">
        <v>37</v>
      </c>
      <c r="AB491" t="str">
        <f>IF(H485="?",$Q$9,H485)</f>
        <v>tier - 3</v>
      </c>
      <c r="AC491" t="str">
        <f>IF(I485="?",$V$9,I485)</f>
        <v>tier - 3</v>
      </c>
      <c r="AD491" t="str">
        <f>IF(J485="?","Unknown",J485)</f>
        <v>R1013</v>
      </c>
      <c r="AE491">
        <v>1965</v>
      </c>
      <c r="AF491">
        <v>9</v>
      </c>
      <c r="AG491" t="str">
        <f t="shared" si="14"/>
        <v>9-Oct-1965</v>
      </c>
      <c r="AH491">
        <v>24024</v>
      </c>
      <c r="AI491">
        <f t="shared" si="15"/>
        <v>57</v>
      </c>
    </row>
    <row r="492" spans="1:35" x14ac:dyDescent="0.25">
      <c r="A492" t="s">
        <v>2229</v>
      </c>
      <c r="B492">
        <v>21</v>
      </c>
      <c r="C492" t="s">
        <v>10</v>
      </c>
      <c r="D492">
        <v>1986</v>
      </c>
      <c r="E492" s="11">
        <v>31614</v>
      </c>
      <c r="F492">
        <v>2</v>
      </c>
      <c r="G492">
        <v>38415.47</v>
      </c>
      <c r="H492" t="s">
        <v>16</v>
      </c>
      <c r="I492" t="s">
        <v>11</v>
      </c>
      <c r="J492" t="s">
        <v>42</v>
      </c>
      <c r="K492" s="13" t="s">
        <v>8862</v>
      </c>
      <c r="L492" t="s">
        <v>16</v>
      </c>
      <c r="M492" t="s">
        <v>11</v>
      </c>
      <c r="N492" t="s">
        <v>42</v>
      </c>
      <c r="O492">
        <v>36</v>
      </c>
      <c r="AA492" t="s">
        <v>20</v>
      </c>
      <c r="AB492" t="str">
        <f>IF(H486="?",$Q$9,H486)</f>
        <v>tier - 2</v>
      </c>
      <c r="AC492" t="str">
        <f>IF(I486="?",$V$9,I486)</f>
        <v>tier - 3</v>
      </c>
      <c r="AD492" t="str">
        <f>IF(J486="?","Unknown",J486)</f>
        <v>R1024</v>
      </c>
      <c r="AE492">
        <v>1981</v>
      </c>
      <c r="AF492">
        <v>16</v>
      </c>
      <c r="AG492" t="str">
        <f t="shared" si="14"/>
        <v>16-Sep-1981</v>
      </c>
      <c r="AH492">
        <v>29845</v>
      </c>
      <c r="AI492">
        <f t="shared" si="15"/>
        <v>41</v>
      </c>
    </row>
    <row r="493" spans="1:35" x14ac:dyDescent="0.25">
      <c r="A493" t="s">
        <v>931</v>
      </c>
      <c r="B493">
        <v>15</v>
      </c>
      <c r="C493" t="s">
        <v>10</v>
      </c>
      <c r="D493">
        <v>1986</v>
      </c>
      <c r="E493" s="11">
        <v>31608</v>
      </c>
      <c r="F493">
        <v>3</v>
      </c>
      <c r="G493">
        <v>7339.93</v>
      </c>
      <c r="H493" t="s">
        <v>11</v>
      </c>
      <c r="I493" t="s">
        <v>11</v>
      </c>
      <c r="J493" t="s">
        <v>23</v>
      </c>
      <c r="K493" s="13" t="s">
        <v>8863</v>
      </c>
      <c r="L493" t="s">
        <v>11</v>
      </c>
      <c r="M493" t="s">
        <v>11</v>
      </c>
      <c r="N493" t="s">
        <v>23</v>
      </c>
      <c r="O493">
        <v>36</v>
      </c>
      <c r="AA493" t="s">
        <v>18</v>
      </c>
      <c r="AB493" t="str">
        <f>IF(H487="?",$Q$9,H487)</f>
        <v>tier - 2</v>
      </c>
      <c r="AC493" t="str">
        <f>IF(I487="?",$V$9,I487)</f>
        <v>tier - 2</v>
      </c>
      <c r="AD493" t="str">
        <f>IF(J487="?","Unknown",J487)</f>
        <v>R1012</v>
      </c>
      <c r="AE493">
        <v>1983</v>
      </c>
      <c r="AF493">
        <v>21</v>
      </c>
      <c r="AG493" t="str">
        <f t="shared" si="14"/>
        <v>21-Jun-1983</v>
      </c>
      <c r="AH493">
        <v>30488</v>
      </c>
      <c r="AI493">
        <f t="shared" si="15"/>
        <v>39</v>
      </c>
    </row>
    <row r="494" spans="1:35" x14ac:dyDescent="0.25">
      <c r="A494" t="s">
        <v>930</v>
      </c>
      <c r="B494">
        <v>19</v>
      </c>
      <c r="C494" t="s">
        <v>18</v>
      </c>
      <c r="D494">
        <v>1979</v>
      </c>
      <c r="E494" s="11">
        <v>29025</v>
      </c>
      <c r="F494">
        <v>1</v>
      </c>
      <c r="G494">
        <v>7337.75</v>
      </c>
      <c r="H494" t="s">
        <v>11</v>
      </c>
      <c r="I494" t="s">
        <v>12</v>
      </c>
      <c r="J494" t="s">
        <v>42</v>
      </c>
      <c r="K494" s="13" t="s">
        <v>8864</v>
      </c>
      <c r="L494" t="s">
        <v>11</v>
      </c>
      <c r="M494" t="s">
        <v>12</v>
      </c>
      <c r="N494" t="s">
        <v>42</v>
      </c>
      <c r="O494">
        <v>43</v>
      </c>
      <c r="AA494" t="s">
        <v>35</v>
      </c>
      <c r="AB494" t="str">
        <f>IF(H488="?",$Q$9,H488)</f>
        <v>tier - 2</v>
      </c>
      <c r="AC494" t="str">
        <f>IF(I488="?",$V$9,I488)</f>
        <v>tier - 2</v>
      </c>
      <c r="AD494" t="str">
        <f>IF(J488="?","Unknown",J488)</f>
        <v>R1021</v>
      </c>
      <c r="AE494">
        <v>1993</v>
      </c>
      <c r="AF494">
        <v>5</v>
      </c>
      <c r="AG494" t="str">
        <f t="shared" si="14"/>
        <v>5-Aug-1993</v>
      </c>
      <c r="AH494">
        <v>34186</v>
      </c>
      <c r="AI494">
        <f t="shared" si="15"/>
        <v>29</v>
      </c>
    </row>
    <row r="495" spans="1:35" x14ac:dyDescent="0.25">
      <c r="A495" t="s">
        <v>929</v>
      </c>
      <c r="B495">
        <v>25</v>
      </c>
      <c r="C495" t="s">
        <v>37</v>
      </c>
      <c r="D495">
        <v>1984</v>
      </c>
      <c r="E495" s="11">
        <v>30980</v>
      </c>
      <c r="F495">
        <v>3</v>
      </c>
      <c r="G495">
        <v>7325.47</v>
      </c>
      <c r="H495" t="s">
        <v>11</v>
      </c>
      <c r="I495" t="s">
        <v>16</v>
      </c>
      <c r="J495" t="s">
        <v>23</v>
      </c>
      <c r="K495" s="13" t="s">
        <v>8865</v>
      </c>
      <c r="L495" t="s">
        <v>11</v>
      </c>
      <c r="M495" t="s">
        <v>16</v>
      </c>
      <c r="N495" t="s">
        <v>23</v>
      </c>
      <c r="O495">
        <v>38</v>
      </c>
      <c r="AA495" t="s">
        <v>10</v>
      </c>
      <c r="AB495" t="str">
        <f>IF(H489="?",$Q$9,H489)</f>
        <v>tier - 2</v>
      </c>
      <c r="AC495" t="str">
        <f>IF(I489="?",$V$9,I489)</f>
        <v>tier - 1</v>
      </c>
      <c r="AD495" t="str">
        <f>IF(J489="?","Unknown",J489)</f>
        <v>R1011</v>
      </c>
      <c r="AE495">
        <v>1977</v>
      </c>
      <c r="AF495">
        <v>1</v>
      </c>
      <c r="AG495" t="str">
        <f t="shared" si="14"/>
        <v>1-Jul-1977</v>
      </c>
      <c r="AH495">
        <v>28307</v>
      </c>
      <c r="AI495">
        <f t="shared" si="15"/>
        <v>45</v>
      </c>
    </row>
    <row r="496" spans="1:35" x14ac:dyDescent="0.25">
      <c r="A496" t="s">
        <v>928</v>
      </c>
      <c r="B496">
        <v>19</v>
      </c>
      <c r="C496" t="s">
        <v>20</v>
      </c>
      <c r="D496">
        <v>1979</v>
      </c>
      <c r="E496" s="11">
        <v>29117</v>
      </c>
      <c r="F496">
        <v>0</v>
      </c>
      <c r="G496">
        <v>7325.05</v>
      </c>
      <c r="H496" t="s">
        <v>11</v>
      </c>
      <c r="I496" t="s">
        <v>12</v>
      </c>
      <c r="J496" t="s">
        <v>247</v>
      </c>
      <c r="K496" s="13" t="s">
        <v>8866</v>
      </c>
      <c r="L496" t="s">
        <v>11</v>
      </c>
      <c r="M496" t="s">
        <v>12</v>
      </c>
      <c r="N496" t="s">
        <v>247</v>
      </c>
      <c r="O496">
        <v>43</v>
      </c>
      <c r="AA496" t="s">
        <v>10</v>
      </c>
      <c r="AB496" t="str">
        <f>IF(H490="?",$Q$9,H490)</f>
        <v>tier - 2</v>
      </c>
      <c r="AC496" t="str">
        <f>IF(I490="?",$V$9,I490)</f>
        <v>tier - 1</v>
      </c>
      <c r="AD496" t="str">
        <f>IF(J490="?","Unknown",J490)</f>
        <v>R1013</v>
      </c>
      <c r="AE496">
        <v>1979</v>
      </c>
      <c r="AF496">
        <v>26</v>
      </c>
      <c r="AG496" t="str">
        <f t="shared" si="14"/>
        <v>26-Jul-1979</v>
      </c>
      <c r="AH496">
        <v>29062</v>
      </c>
      <c r="AI496">
        <f t="shared" si="15"/>
        <v>43</v>
      </c>
    </row>
    <row r="497" spans="1:35" x14ac:dyDescent="0.25">
      <c r="A497" t="s">
        <v>927</v>
      </c>
      <c r="B497">
        <v>15</v>
      </c>
      <c r="C497" t="s">
        <v>18</v>
      </c>
      <c r="D497">
        <v>2004</v>
      </c>
      <c r="E497" s="11">
        <v>38153</v>
      </c>
      <c r="F497">
        <v>0</v>
      </c>
      <c r="G497">
        <v>7323.73</v>
      </c>
      <c r="H497" t="s">
        <v>11</v>
      </c>
      <c r="I497" t="s">
        <v>11</v>
      </c>
      <c r="J497" t="s">
        <v>247</v>
      </c>
      <c r="K497" s="13" t="s">
        <v>8867</v>
      </c>
      <c r="L497" t="s">
        <v>11</v>
      </c>
      <c r="M497" t="s">
        <v>11</v>
      </c>
      <c r="N497" t="s">
        <v>247</v>
      </c>
      <c r="O497">
        <v>18</v>
      </c>
      <c r="AA497" t="s">
        <v>15</v>
      </c>
      <c r="AB497" t="str">
        <f>IF(H491="?",$Q$9,H491)</f>
        <v>tier - 2</v>
      </c>
      <c r="AC497" t="str">
        <f>IF(I491="?",$V$9,I491)</f>
        <v>tier - 1</v>
      </c>
      <c r="AD497" t="str">
        <f>IF(J491="?","Unknown",J491)</f>
        <v>R1011</v>
      </c>
      <c r="AE497">
        <v>1977</v>
      </c>
      <c r="AF497">
        <v>18</v>
      </c>
      <c r="AG497" t="str">
        <f t="shared" si="14"/>
        <v>18-Nov-1977</v>
      </c>
      <c r="AH497">
        <v>28447</v>
      </c>
      <c r="AI497">
        <f t="shared" si="15"/>
        <v>45</v>
      </c>
    </row>
    <row r="498" spans="1:35" x14ac:dyDescent="0.25">
      <c r="A498" t="s">
        <v>926</v>
      </c>
      <c r="B498">
        <v>11</v>
      </c>
      <c r="C498" t="s">
        <v>37</v>
      </c>
      <c r="D498">
        <v>1965</v>
      </c>
      <c r="E498" s="11">
        <v>24026</v>
      </c>
      <c r="F498">
        <v>0</v>
      </c>
      <c r="G498">
        <v>7322.86</v>
      </c>
      <c r="H498" t="s">
        <v>12</v>
      </c>
      <c r="I498" t="s">
        <v>12</v>
      </c>
      <c r="J498" t="s">
        <v>23</v>
      </c>
      <c r="K498" s="13" t="s">
        <v>8868</v>
      </c>
      <c r="L498" t="s">
        <v>12</v>
      </c>
      <c r="M498" t="s">
        <v>12</v>
      </c>
      <c r="N498" t="s">
        <v>23</v>
      </c>
      <c r="O498">
        <v>57</v>
      </c>
      <c r="AA498" t="s">
        <v>10</v>
      </c>
      <c r="AB498" t="str">
        <f>IF(H492="?",$Q$9,H492)</f>
        <v>tier - 1</v>
      </c>
      <c r="AC498" t="str">
        <f>IF(I492="?",$V$9,I492)</f>
        <v>tier - 2</v>
      </c>
      <c r="AD498" t="str">
        <f>IF(J492="?","Unknown",J492)</f>
        <v>R1011</v>
      </c>
      <c r="AE498">
        <v>1986</v>
      </c>
      <c r="AF498">
        <v>21</v>
      </c>
      <c r="AG498" t="str">
        <f t="shared" si="14"/>
        <v>21-Jul-1986</v>
      </c>
      <c r="AH498">
        <v>31614</v>
      </c>
      <c r="AI498">
        <f t="shared" si="15"/>
        <v>36</v>
      </c>
    </row>
    <row r="499" spans="1:35" x14ac:dyDescent="0.25">
      <c r="A499" t="s">
        <v>925</v>
      </c>
      <c r="B499">
        <v>11</v>
      </c>
      <c r="C499" t="s">
        <v>30</v>
      </c>
      <c r="D499">
        <v>1972</v>
      </c>
      <c r="E499" s="11">
        <v>26644</v>
      </c>
      <c r="F499">
        <v>0</v>
      </c>
      <c r="G499">
        <v>7318.22</v>
      </c>
      <c r="H499" t="s">
        <v>11</v>
      </c>
      <c r="I499" t="s">
        <v>12</v>
      </c>
      <c r="J499" t="s">
        <v>23</v>
      </c>
      <c r="K499" s="13" t="s">
        <v>8869</v>
      </c>
      <c r="L499" t="s">
        <v>11</v>
      </c>
      <c r="M499" t="s">
        <v>12</v>
      </c>
      <c r="N499" t="s">
        <v>23</v>
      </c>
      <c r="O499">
        <v>50</v>
      </c>
      <c r="AA499" t="s">
        <v>10</v>
      </c>
      <c r="AB499" t="str">
        <f>IF(H493="?",$Q$9,H493)</f>
        <v>tier - 2</v>
      </c>
      <c r="AC499" t="str">
        <f>IF(I493="?",$V$9,I493)</f>
        <v>tier - 2</v>
      </c>
      <c r="AD499" t="str">
        <f>IF(J493="?","Unknown",J493)</f>
        <v>R1012</v>
      </c>
      <c r="AE499">
        <v>1986</v>
      </c>
      <c r="AF499">
        <v>15</v>
      </c>
      <c r="AG499" t="str">
        <f t="shared" si="14"/>
        <v>15-Jul-1986</v>
      </c>
      <c r="AH499">
        <v>31608</v>
      </c>
      <c r="AI499">
        <f t="shared" si="15"/>
        <v>36</v>
      </c>
    </row>
    <row r="500" spans="1:35" x14ac:dyDescent="0.25">
      <c r="A500" t="s">
        <v>924</v>
      </c>
      <c r="B500">
        <v>25</v>
      </c>
      <c r="C500" t="s">
        <v>30</v>
      </c>
      <c r="D500">
        <v>1965</v>
      </c>
      <c r="E500" s="11">
        <v>24101</v>
      </c>
      <c r="F500">
        <v>0</v>
      </c>
      <c r="G500">
        <v>7318.21</v>
      </c>
      <c r="H500" t="s">
        <v>12</v>
      </c>
      <c r="I500" t="s">
        <v>16</v>
      </c>
      <c r="J500" t="s">
        <v>13</v>
      </c>
      <c r="K500" s="13" t="s">
        <v>8870</v>
      </c>
      <c r="L500" t="s">
        <v>12</v>
      </c>
      <c r="M500" t="s">
        <v>16</v>
      </c>
      <c r="N500" t="s">
        <v>13</v>
      </c>
      <c r="O500">
        <v>57</v>
      </c>
      <c r="AA500" t="s">
        <v>18</v>
      </c>
      <c r="AB500" t="str">
        <f>IF(H494="?",$Q$9,H494)</f>
        <v>tier - 2</v>
      </c>
      <c r="AC500" t="str">
        <f>IF(I494="?",$V$9,I494)</f>
        <v>tier - 3</v>
      </c>
      <c r="AD500" t="str">
        <f>IF(J494="?","Unknown",J494)</f>
        <v>R1011</v>
      </c>
      <c r="AE500">
        <v>1979</v>
      </c>
      <c r="AF500">
        <v>19</v>
      </c>
      <c r="AG500" t="str">
        <f t="shared" si="14"/>
        <v>19-Jun-1979</v>
      </c>
      <c r="AH500">
        <v>29025</v>
      </c>
      <c r="AI500">
        <f t="shared" si="15"/>
        <v>43</v>
      </c>
    </row>
    <row r="501" spans="1:35" x14ac:dyDescent="0.25">
      <c r="A501" t="s">
        <v>923</v>
      </c>
      <c r="B501">
        <v>6</v>
      </c>
      <c r="C501" t="s">
        <v>35</v>
      </c>
      <c r="D501">
        <v>1965</v>
      </c>
      <c r="E501" s="11">
        <v>23960</v>
      </c>
      <c r="F501">
        <v>0</v>
      </c>
      <c r="G501">
        <v>7304.65</v>
      </c>
      <c r="H501" t="s">
        <v>12</v>
      </c>
      <c r="I501" t="s">
        <v>12</v>
      </c>
      <c r="J501" t="s">
        <v>13</v>
      </c>
      <c r="K501" s="13" t="s">
        <v>8871</v>
      </c>
      <c r="L501" t="s">
        <v>12</v>
      </c>
      <c r="M501" t="s">
        <v>12</v>
      </c>
      <c r="N501" t="s">
        <v>13</v>
      </c>
      <c r="O501">
        <v>57</v>
      </c>
      <c r="AA501" t="s">
        <v>37</v>
      </c>
      <c r="AB501" t="str">
        <f>IF(H495="?",$Q$9,H495)</f>
        <v>tier - 2</v>
      </c>
      <c r="AC501" t="str">
        <f>IF(I495="?",$V$9,I495)</f>
        <v>tier - 1</v>
      </c>
      <c r="AD501" t="str">
        <f>IF(J495="?","Unknown",J495)</f>
        <v>R1012</v>
      </c>
      <c r="AE501">
        <v>1984</v>
      </c>
      <c r="AF501">
        <v>25</v>
      </c>
      <c r="AG501" t="str">
        <f t="shared" si="14"/>
        <v>25-Oct-1984</v>
      </c>
      <c r="AH501">
        <v>30980</v>
      </c>
      <c r="AI501">
        <f t="shared" si="15"/>
        <v>38</v>
      </c>
    </row>
    <row r="502" spans="1:35" x14ac:dyDescent="0.25">
      <c r="A502" t="s">
        <v>922</v>
      </c>
      <c r="B502">
        <v>26</v>
      </c>
      <c r="C502" t="s">
        <v>18</v>
      </c>
      <c r="D502">
        <v>1966</v>
      </c>
      <c r="E502" s="11">
        <v>24284</v>
      </c>
      <c r="F502">
        <v>0</v>
      </c>
      <c r="G502">
        <v>7302.46</v>
      </c>
      <c r="H502" t="s">
        <v>12</v>
      </c>
      <c r="I502" t="s">
        <v>16</v>
      </c>
      <c r="J502" t="s">
        <v>23</v>
      </c>
      <c r="K502" s="13" t="s">
        <v>8872</v>
      </c>
      <c r="L502" t="s">
        <v>12</v>
      </c>
      <c r="M502" t="s">
        <v>16</v>
      </c>
      <c r="N502" t="s">
        <v>23</v>
      </c>
      <c r="O502">
        <v>56</v>
      </c>
      <c r="AA502" t="s">
        <v>20</v>
      </c>
      <c r="AB502" t="str">
        <f>IF(H496="?",$Q$9,H496)</f>
        <v>tier - 2</v>
      </c>
      <c r="AC502" t="str">
        <f>IF(I496="?",$V$9,I496)</f>
        <v>tier - 3</v>
      </c>
      <c r="AD502" t="str">
        <f>IF(J496="?","Unknown",J496)</f>
        <v>R1024</v>
      </c>
      <c r="AE502">
        <v>1979</v>
      </c>
      <c r="AF502">
        <v>19</v>
      </c>
      <c r="AG502" t="str">
        <f t="shared" si="14"/>
        <v>19-Sep-1979</v>
      </c>
      <c r="AH502">
        <v>29117</v>
      </c>
      <c r="AI502">
        <f t="shared" si="15"/>
        <v>43</v>
      </c>
    </row>
    <row r="503" spans="1:35" x14ac:dyDescent="0.25">
      <c r="A503" t="s">
        <v>2228</v>
      </c>
      <c r="B503">
        <v>23</v>
      </c>
      <c r="C503" t="s">
        <v>18</v>
      </c>
      <c r="D503">
        <v>1971</v>
      </c>
      <c r="E503" s="11">
        <v>26107</v>
      </c>
      <c r="F503">
        <v>0</v>
      </c>
      <c r="G503">
        <v>38405.26</v>
      </c>
      <c r="H503" t="s">
        <v>11</v>
      </c>
      <c r="I503" t="s">
        <v>16</v>
      </c>
      <c r="J503" t="s">
        <v>42</v>
      </c>
      <c r="K503" s="13" t="s">
        <v>8873</v>
      </c>
      <c r="L503" t="s">
        <v>11</v>
      </c>
      <c r="M503" t="s">
        <v>16</v>
      </c>
      <c r="N503" t="s">
        <v>42</v>
      </c>
      <c r="O503">
        <v>51</v>
      </c>
      <c r="AA503" t="s">
        <v>18</v>
      </c>
      <c r="AB503" t="str">
        <f>IF(H497="?",$Q$9,H497)</f>
        <v>tier - 2</v>
      </c>
      <c r="AC503" t="str">
        <f>IF(I497="?",$V$9,I497)</f>
        <v>tier - 2</v>
      </c>
      <c r="AD503" t="str">
        <f>IF(J497="?","Unknown",J497)</f>
        <v>R1024</v>
      </c>
      <c r="AE503">
        <v>2004</v>
      </c>
      <c r="AF503">
        <v>15</v>
      </c>
      <c r="AG503" t="str">
        <f t="shared" si="14"/>
        <v>15-Jun-2004</v>
      </c>
      <c r="AH503">
        <v>38153</v>
      </c>
      <c r="AI503">
        <f t="shared" si="15"/>
        <v>18</v>
      </c>
    </row>
    <row r="504" spans="1:35" x14ac:dyDescent="0.25">
      <c r="A504" t="s">
        <v>921</v>
      </c>
      <c r="B504">
        <v>2</v>
      </c>
      <c r="C504" t="s">
        <v>15</v>
      </c>
      <c r="D504">
        <v>1985</v>
      </c>
      <c r="E504" s="11">
        <v>31353</v>
      </c>
      <c r="F504">
        <v>3</v>
      </c>
      <c r="G504">
        <v>7281.51</v>
      </c>
      <c r="H504" t="s">
        <v>11</v>
      </c>
      <c r="I504" t="s">
        <v>16</v>
      </c>
      <c r="J504" t="s">
        <v>23</v>
      </c>
      <c r="K504" s="13" t="s">
        <v>8874</v>
      </c>
      <c r="L504" t="s">
        <v>11</v>
      </c>
      <c r="M504" t="s">
        <v>16</v>
      </c>
      <c r="N504" t="s">
        <v>23</v>
      </c>
      <c r="O504">
        <v>37</v>
      </c>
      <c r="AA504" t="s">
        <v>37</v>
      </c>
      <c r="AB504" t="str">
        <f>IF(H498="?",$Q$9,H498)</f>
        <v>tier - 3</v>
      </c>
      <c r="AC504" t="str">
        <f>IF(I498="?",$V$9,I498)</f>
        <v>tier - 3</v>
      </c>
      <c r="AD504" t="str">
        <f>IF(J498="?","Unknown",J498)</f>
        <v>R1012</v>
      </c>
      <c r="AE504">
        <v>1965</v>
      </c>
      <c r="AF504">
        <v>11</v>
      </c>
      <c r="AG504" t="str">
        <f t="shared" si="14"/>
        <v>11-Oct-1965</v>
      </c>
      <c r="AH504">
        <v>24026</v>
      </c>
      <c r="AI504">
        <f t="shared" si="15"/>
        <v>57</v>
      </c>
    </row>
    <row r="505" spans="1:35" x14ac:dyDescent="0.25">
      <c r="A505" t="s">
        <v>920</v>
      </c>
      <c r="B505">
        <v>18</v>
      </c>
      <c r="C505" t="s">
        <v>30</v>
      </c>
      <c r="D505">
        <v>1976</v>
      </c>
      <c r="E505" s="11">
        <v>28112</v>
      </c>
      <c r="F505">
        <v>2</v>
      </c>
      <c r="G505">
        <v>7273.02</v>
      </c>
      <c r="H505" t="s">
        <v>11</v>
      </c>
      <c r="I505" t="s">
        <v>16</v>
      </c>
      <c r="J505" t="s">
        <v>13</v>
      </c>
      <c r="K505" s="13" t="s">
        <v>8875</v>
      </c>
      <c r="L505" t="s">
        <v>11</v>
      </c>
      <c r="M505" t="s">
        <v>16</v>
      </c>
      <c r="N505" t="s">
        <v>13</v>
      </c>
      <c r="O505">
        <v>46</v>
      </c>
      <c r="AA505" t="s">
        <v>30</v>
      </c>
      <c r="AB505" t="str">
        <f>IF(H499="?",$Q$9,H499)</f>
        <v>tier - 2</v>
      </c>
      <c r="AC505" t="str">
        <f>IF(I499="?",$V$9,I499)</f>
        <v>tier - 3</v>
      </c>
      <c r="AD505" t="str">
        <f>IF(J499="?","Unknown",J499)</f>
        <v>R1012</v>
      </c>
      <c r="AE505">
        <v>1972</v>
      </c>
      <c r="AF505">
        <v>11</v>
      </c>
      <c r="AG505" t="str">
        <f t="shared" si="14"/>
        <v>11-Dec-1972</v>
      </c>
      <c r="AH505">
        <v>26644</v>
      </c>
      <c r="AI505">
        <f t="shared" si="15"/>
        <v>50</v>
      </c>
    </row>
    <row r="506" spans="1:35" x14ac:dyDescent="0.25">
      <c r="A506" t="s">
        <v>919</v>
      </c>
      <c r="B506">
        <v>4</v>
      </c>
      <c r="C506" t="s">
        <v>20</v>
      </c>
      <c r="D506">
        <v>1981</v>
      </c>
      <c r="E506" s="11">
        <v>29833</v>
      </c>
      <c r="F506">
        <v>2</v>
      </c>
      <c r="G506">
        <v>7265.7</v>
      </c>
      <c r="H506" t="s">
        <v>12</v>
      </c>
      <c r="I506" t="s">
        <v>12</v>
      </c>
      <c r="J506" t="s">
        <v>23</v>
      </c>
      <c r="K506" s="13" t="s">
        <v>8876</v>
      </c>
      <c r="L506" t="s">
        <v>12</v>
      </c>
      <c r="M506" t="s">
        <v>12</v>
      </c>
      <c r="N506" t="s">
        <v>23</v>
      </c>
      <c r="O506">
        <v>41</v>
      </c>
      <c r="AA506" t="s">
        <v>30</v>
      </c>
      <c r="AB506" t="str">
        <f>IF(H500="?",$Q$9,H500)</f>
        <v>tier - 3</v>
      </c>
      <c r="AC506" t="str">
        <f>IF(I500="?",$V$9,I500)</f>
        <v>tier - 1</v>
      </c>
      <c r="AD506" t="str">
        <f>IF(J500="?","Unknown",J500)</f>
        <v>R1013</v>
      </c>
      <c r="AE506">
        <v>1965</v>
      </c>
      <c r="AF506">
        <v>25</v>
      </c>
      <c r="AG506" t="str">
        <f t="shared" si="14"/>
        <v>25-Dec-1965</v>
      </c>
      <c r="AH506">
        <v>24101</v>
      </c>
      <c r="AI506">
        <f t="shared" si="15"/>
        <v>57</v>
      </c>
    </row>
    <row r="507" spans="1:35" x14ac:dyDescent="0.25">
      <c r="A507" t="s">
        <v>918</v>
      </c>
      <c r="B507">
        <v>25</v>
      </c>
      <c r="C507" t="s">
        <v>30</v>
      </c>
      <c r="D507">
        <v>1973</v>
      </c>
      <c r="E507" s="11">
        <v>27023</v>
      </c>
      <c r="F507">
        <v>0</v>
      </c>
      <c r="G507">
        <v>7265.58</v>
      </c>
      <c r="H507" t="s">
        <v>11</v>
      </c>
      <c r="I507" t="s">
        <v>11</v>
      </c>
      <c r="J507" t="s">
        <v>13</v>
      </c>
      <c r="K507" s="13" t="s">
        <v>8877</v>
      </c>
      <c r="L507" t="s">
        <v>11</v>
      </c>
      <c r="M507" t="s">
        <v>11</v>
      </c>
      <c r="N507" t="s">
        <v>13</v>
      </c>
      <c r="O507">
        <v>49</v>
      </c>
      <c r="AA507" t="s">
        <v>35</v>
      </c>
      <c r="AB507" t="str">
        <f>IF(H501="?",$Q$9,H501)</f>
        <v>tier - 3</v>
      </c>
      <c r="AC507" t="str">
        <f>IF(I501="?",$V$9,I501)</f>
        <v>tier - 3</v>
      </c>
      <c r="AD507" t="str">
        <f>IF(J501="?","Unknown",J501)</f>
        <v>R1013</v>
      </c>
      <c r="AE507">
        <v>1965</v>
      </c>
      <c r="AF507">
        <v>6</v>
      </c>
      <c r="AG507" t="str">
        <f t="shared" si="14"/>
        <v>6-Aug-1965</v>
      </c>
      <c r="AH507">
        <v>23960</v>
      </c>
      <c r="AI507">
        <f t="shared" si="15"/>
        <v>57</v>
      </c>
    </row>
    <row r="508" spans="1:35" x14ac:dyDescent="0.25">
      <c r="A508" t="s">
        <v>917</v>
      </c>
      <c r="B508">
        <v>13</v>
      </c>
      <c r="C508" t="s">
        <v>20</v>
      </c>
      <c r="D508">
        <v>1981</v>
      </c>
      <c r="E508" s="11">
        <v>29842</v>
      </c>
      <c r="F508">
        <v>2</v>
      </c>
      <c r="G508">
        <v>7261.74</v>
      </c>
      <c r="H508" t="s">
        <v>12</v>
      </c>
      <c r="I508" t="s">
        <v>12</v>
      </c>
      <c r="J508" t="s">
        <v>23</v>
      </c>
      <c r="K508" s="13" t="s">
        <v>8878</v>
      </c>
      <c r="L508" t="s">
        <v>12</v>
      </c>
      <c r="M508" t="s">
        <v>12</v>
      </c>
      <c r="N508" t="s">
        <v>23</v>
      </c>
      <c r="O508">
        <v>41</v>
      </c>
      <c r="AA508" t="s">
        <v>18</v>
      </c>
      <c r="AB508" t="str">
        <f>IF(H502="?",$Q$9,H502)</f>
        <v>tier - 3</v>
      </c>
      <c r="AC508" t="str">
        <f>IF(I502="?",$V$9,I502)</f>
        <v>tier - 1</v>
      </c>
      <c r="AD508" t="str">
        <f>IF(J502="?","Unknown",J502)</f>
        <v>R1012</v>
      </c>
      <c r="AE508">
        <v>1966</v>
      </c>
      <c r="AF508">
        <v>26</v>
      </c>
      <c r="AG508" t="str">
        <f t="shared" si="14"/>
        <v>26-Jun-1966</v>
      </c>
      <c r="AH508">
        <v>24284</v>
      </c>
      <c r="AI508">
        <f t="shared" si="15"/>
        <v>56</v>
      </c>
    </row>
    <row r="509" spans="1:35" x14ac:dyDescent="0.25">
      <c r="A509" t="s">
        <v>916</v>
      </c>
      <c r="B509">
        <v>14</v>
      </c>
      <c r="C509" t="s">
        <v>10</v>
      </c>
      <c r="D509">
        <v>1981</v>
      </c>
      <c r="E509" s="11">
        <v>29781</v>
      </c>
      <c r="F509">
        <v>2</v>
      </c>
      <c r="G509">
        <v>7256.72</v>
      </c>
      <c r="H509" t="s">
        <v>12</v>
      </c>
      <c r="I509" t="s">
        <v>11</v>
      </c>
      <c r="J509" t="s">
        <v>23</v>
      </c>
      <c r="K509" s="13" t="s">
        <v>8879</v>
      </c>
      <c r="L509" t="s">
        <v>12</v>
      </c>
      <c r="M509" t="s">
        <v>11</v>
      </c>
      <c r="N509" t="s">
        <v>23</v>
      </c>
      <c r="O509">
        <v>41</v>
      </c>
      <c r="AA509" t="s">
        <v>18</v>
      </c>
      <c r="AB509" t="str">
        <f>IF(H503="?",$Q$9,H503)</f>
        <v>tier - 2</v>
      </c>
      <c r="AC509" t="str">
        <f>IF(I503="?",$V$9,I503)</f>
        <v>tier - 1</v>
      </c>
      <c r="AD509" t="str">
        <f>IF(J503="?","Unknown",J503)</f>
        <v>R1011</v>
      </c>
      <c r="AE509">
        <v>1971</v>
      </c>
      <c r="AF509">
        <v>23</v>
      </c>
      <c r="AG509" t="str">
        <f t="shared" si="14"/>
        <v>23-Jun-1971</v>
      </c>
      <c r="AH509">
        <v>26107</v>
      </c>
      <c r="AI509">
        <f t="shared" si="15"/>
        <v>51</v>
      </c>
    </row>
    <row r="510" spans="1:35" x14ac:dyDescent="0.25">
      <c r="A510" t="s">
        <v>915</v>
      </c>
      <c r="B510">
        <v>24</v>
      </c>
      <c r="C510" t="s">
        <v>18</v>
      </c>
      <c r="D510">
        <v>1982</v>
      </c>
      <c r="E510" s="11">
        <v>30126</v>
      </c>
      <c r="F510">
        <v>3</v>
      </c>
      <c r="G510">
        <v>7248.71</v>
      </c>
      <c r="H510" t="s">
        <v>11</v>
      </c>
      <c r="I510" t="s">
        <v>16</v>
      </c>
      <c r="J510" t="s">
        <v>13</v>
      </c>
      <c r="K510" s="13" t="s">
        <v>8880</v>
      </c>
      <c r="L510" t="s">
        <v>11</v>
      </c>
      <c r="M510" t="s">
        <v>16</v>
      </c>
      <c r="N510" t="s">
        <v>13</v>
      </c>
      <c r="O510">
        <v>40</v>
      </c>
      <c r="AA510" t="s">
        <v>15</v>
      </c>
      <c r="AB510" t="str">
        <f>IF(H504="?",$Q$9,H504)</f>
        <v>tier - 2</v>
      </c>
      <c r="AC510" t="str">
        <f>IF(I504="?",$V$9,I504)</f>
        <v>tier - 1</v>
      </c>
      <c r="AD510" t="str">
        <f>IF(J504="?","Unknown",J504)</f>
        <v>R1012</v>
      </c>
      <c r="AE510">
        <v>1985</v>
      </c>
      <c r="AF510">
        <v>2</v>
      </c>
      <c r="AG510" t="str">
        <f t="shared" si="14"/>
        <v>2-Nov-1985</v>
      </c>
      <c r="AH510">
        <v>31353</v>
      </c>
      <c r="AI510">
        <f t="shared" si="15"/>
        <v>37</v>
      </c>
    </row>
    <row r="511" spans="1:35" x14ac:dyDescent="0.25">
      <c r="A511" t="s">
        <v>914</v>
      </c>
      <c r="B511">
        <v>2</v>
      </c>
      <c r="C511" t="s">
        <v>18</v>
      </c>
      <c r="D511">
        <v>1986</v>
      </c>
      <c r="E511" s="11">
        <v>31565</v>
      </c>
      <c r="F511">
        <v>4</v>
      </c>
      <c r="G511">
        <v>7243.81</v>
      </c>
      <c r="H511" t="s">
        <v>11</v>
      </c>
      <c r="I511" t="s">
        <v>12</v>
      </c>
      <c r="J511" t="s">
        <v>13</v>
      </c>
      <c r="K511" s="13" t="s">
        <v>8881</v>
      </c>
      <c r="L511" t="s">
        <v>11</v>
      </c>
      <c r="M511" t="s">
        <v>12</v>
      </c>
      <c r="N511" t="s">
        <v>13</v>
      </c>
      <c r="O511">
        <v>37</v>
      </c>
      <c r="AA511" t="s">
        <v>30</v>
      </c>
      <c r="AB511" t="str">
        <f>IF(H505="?",$Q$9,H505)</f>
        <v>tier - 2</v>
      </c>
      <c r="AC511" t="str">
        <f>IF(I505="?",$V$9,I505)</f>
        <v>tier - 1</v>
      </c>
      <c r="AD511" t="str">
        <f>IF(J505="?","Unknown",J505)</f>
        <v>R1013</v>
      </c>
      <c r="AE511">
        <v>1976</v>
      </c>
      <c r="AF511">
        <v>18</v>
      </c>
      <c r="AG511" t="str">
        <f t="shared" si="14"/>
        <v>18-Dec-1976</v>
      </c>
      <c r="AH511">
        <v>28112</v>
      </c>
      <c r="AI511">
        <f t="shared" si="15"/>
        <v>46</v>
      </c>
    </row>
    <row r="512" spans="1:35" x14ac:dyDescent="0.25">
      <c r="A512" t="s">
        <v>913</v>
      </c>
      <c r="B512">
        <v>13</v>
      </c>
      <c r="C512" t="s">
        <v>37</v>
      </c>
      <c r="D512">
        <v>1986</v>
      </c>
      <c r="E512" s="11">
        <v>31698</v>
      </c>
      <c r="F512">
        <v>3</v>
      </c>
      <c r="G512">
        <v>7228.22</v>
      </c>
      <c r="H512" t="s">
        <v>11</v>
      </c>
      <c r="I512" t="s">
        <v>16</v>
      </c>
      <c r="J512" t="s">
        <v>247</v>
      </c>
      <c r="K512" s="13" t="s">
        <v>8882</v>
      </c>
      <c r="L512" t="s">
        <v>11</v>
      </c>
      <c r="M512" t="s">
        <v>16</v>
      </c>
      <c r="N512" t="s">
        <v>247</v>
      </c>
      <c r="O512">
        <v>36</v>
      </c>
      <c r="AA512" t="s">
        <v>20</v>
      </c>
      <c r="AB512" t="str">
        <f>IF(H506="?",$Q$9,H506)</f>
        <v>tier - 3</v>
      </c>
      <c r="AC512" t="str">
        <f>IF(I506="?",$V$9,I506)</f>
        <v>tier - 3</v>
      </c>
      <c r="AD512" t="str">
        <f>IF(J506="?","Unknown",J506)</f>
        <v>R1012</v>
      </c>
      <c r="AE512">
        <v>1981</v>
      </c>
      <c r="AF512">
        <v>4</v>
      </c>
      <c r="AG512" t="str">
        <f t="shared" si="14"/>
        <v>4-Sep-1981</v>
      </c>
      <c r="AH512">
        <v>29833</v>
      </c>
      <c r="AI512">
        <f t="shared" si="15"/>
        <v>41</v>
      </c>
    </row>
    <row r="513" spans="1:35" x14ac:dyDescent="0.25">
      <c r="A513" t="s">
        <v>912</v>
      </c>
      <c r="B513">
        <v>15</v>
      </c>
      <c r="C513" t="s">
        <v>35</v>
      </c>
      <c r="D513">
        <v>1977</v>
      </c>
      <c r="E513" s="11">
        <v>28352</v>
      </c>
      <c r="F513">
        <v>0</v>
      </c>
      <c r="G513">
        <v>7222.79</v>
      </c>
      <c r="H513" t="s">
        <v>12</v>
      </c>
      <c r="I513" t="s">
        <v>12</v>
      </c>
      <c r="J513" t="s">
        <v>23</v>
      </c>
      <c r="K513" s="13" t="s">
        <v>8883</v>
      </c>
      <c r="L513" t="s">
        <v>12</v>
      </c>
      <c r="M513" t="s">
        <v>12</v>
      </c>
      <c r="N513" t="s">
        <v>23</v>
      </c>
      <c r="O513">
        <v>45</v>
      </c>
      <c r="AA513" t="s">
        <v>30</v>
      </c>
      <c r="AB513" t="str">
        <f>IF(H507="?",$Q$9,H507)</f>
        <v>tier - 2</v>
      </c>
      <c r="AC513" t="str">
        <f>IF(I507="?",$V$9,I507)</f>
        <v>tier - 2</v>
      </c>
      <c r="AD513" t="str">
        <f>IF(J507="?","Unknown",J507)</f>
        <v>R1013</v>
      </c>
      <c r="AE513">
        <v>1973</v>
      </c>
      <c r="AF513">
        <v>25</v>
      </c>
      <c r="AG513" t="str">
        <f t="shared" si="14"/>
        <v>25-Dec-1973</v>
      </c>
      <c r="AH513">
        <v>27023</v>
      </c>
      <c r="AI513">
        <f t="shared" si="15"/>
        <v>49</v>
      </c>
    </row>
    <row r="514" spans="1:35" x14ac:dyDescent="0.25">
      <c r="A514" t="s">
        <v>2227</v>
      </c>
      <c r="B514">
        <v>22</v>
      </c>
      <c r="C514" t="s">
        <v>20</v>
      </c>
      <c r="D514">
        <v>1970</v>
      </c>
      <c r="E514" s="11">
        <v>25833</v>
      </c>
      <c r="F514">
        <v>0</v>
      </c>
      <c r="G514">
        <v>38389.79</v>
      </c>
      <c r="H514" t="s">
        <v>11</v>
      </c>
      <c r="I514" t="s">
        <v>12</v>
      </c>
      <c r="J514" t="s">
        <v>42</v>
      </c>
      <c r="K514" s="13" t="s">
        <v>8884</v>
      </c>
      <c r="L514" t="s">
        <v>11</v>
      </c>
      <c r="M514" t="s">
        <v>12</v>
      </c>
      <c r="N514" t="s">
        <v>42</v>
      </c>
      <c r="O514">
        <v>52</v>
      </c>
      <c r="AA514" t="s">
        <v>20</v>
      </c>
      <c r="AB514" t="str">
        <f>IF(H508="?",$Q$9,H508)</f>
        <v>tier - 3</v>
      </c>
      <c r="AC514" t="str">
        <f>IF(I508="?",$V$9,I508)</f>
        <v>tier - 3</v>
      </c>
      <c r="AD514" t="str">
        <f>IF(J508="?","Unknown",J508)</f>
        <v>R1012</v>
      </c>
      <c r="AE514">
        <v>1981</v>
      </c>
      <c r="AF514">
        <v>13</v>
      </c>
      <c r="AG514" t="str">
        <f t="shared" si="14"/>
        <v>13-Sep-1981</v>
      </c>
      <c r="AH514">
        <v>29842</v>
      </c>
      <c r="AI514">
        <f t="shared" si="15"/>
        <v>41</v>
      </c>
    </row>
    <row r="515" spans="1:35" x14ac:dyDescent="0.25">
      <c r="A515" t="s">
        <v>911</v>
      </c>
      <c r="B515">
        <v>28</v>
      </c>
      <c r="C515" t="s">
        <v>10</v>
      </c>
      <c r="D515">
        <v>1991</v>
      </c>
      <c r="E515" s="11">
        <v>33447</v>
      </c>
      <c r="F515">
        <v>3</v>
      </c>
      <c r="G515">
        <v>7220.25</v>
      </c>
      <c r="H515" t="s">
        <v>11</v>
      </c>
      <c r="I515" t="s">
        <v>11</v>
      </c>
      <c r="J515" t="s">
        <v>300</v>
      </c>
      <c r="K515" s="13" t="s">
        <v>8885</v>
      </c>
      <c r="L515" t="s">
        <v>11</v>
      </c>
      <c r="M515" t="s">
        <v>11</v>
      </c>
      <c r="N515" t="s">
        <v>300</v>
      </c>
      <c r="O515">
        <v>31</v>
      </c>
      <c r="AA515" t="s">
        <v>10</v>
      </c>
      <c r="AB515" t="str">
        <f>IF(H509="?",$Q$9,H509)</f>
        <v>tier - 3</v>
      </c>
      <c r="AC515" t="str">
        <f>IF(I509="?",$V$9,I509)</f>
        <v>tier - 2</v>
      </c>
      <c r="AD515" t="str">
        <f>IF(J509="?","Unknown",J509)</f>
        <v>R1012</v>
      </c>
      <c r="AE515">
        <v>1981</v>
      </c>
      <c r="AF515">
        <v>14</v>
      </c>
      <c r="AG515" t="str">
        <f t="shared" ref="AG515:AG578" si="16">CONCATENATE(AF515,"-",AA515,"-",AE515)</f>
        <v>14-Jul-1981</v>
      </c>
      <c r="AH515">
        <v>29781</v>
      </c>
      <c r="AI515">
        <f t="shared" ref="AI515:AI578" si="17">INT(YEARFRAC(AH515,DATE(2023,6,8)*1))</f>
        <v>41</v>
      </c>
    </row>
    <row r="516" spans="1:35" x14ac:dyDescent="0.25">
      <c r="A516" t="s">
        <v>910</v>
      </c>
      <c r="B516">
        <v>21</v>
      </c>
      <c r="C516" t="s">
        <v>37</v>
      </c>
      <c r="D516">
        <v>1983</v>
      </c>
      <c r="E516" s="11">
        <v>30610</v>
      </c>
      <c r="F516">
        <v>2</v>
      </c>
      <c r="G516">
        <v>7209.49</v>
      </c>
      <c r="H516" t="s">
        <v>11</v>
      </c>
      <c r="I516" t="s">
        <v>12</v>
      </c>
      <c r="J516" t="s">
        <v>23</v>
      </c>
      <c r="K516" s="13" t="s">
        <v>8886</v>
      </c>
      <c r="L516" t="s">
        <v>11</v>
      </c>
      <c r="M516" t="s">
        <v>12</v>
      </c>
      <c r="N516" t="s">
        <v>23</v>
      </c>
      <c r="O516">
        <v>39</v>
      </c>
      <c r="AA516" t="s">
        <v>18</v>
      </c>
      <c r="AB516" t="str">
        <f>IF(H510="?",$Q$9,H510)</f>
        <v>tier - 2</v>
      </c>
      <c r="AC516" t="str">
        <f>IF(I510="?",$V$9,I510)</f>
        <v>tier - 1</v>
      </c>
      <c r="AD516" t="str">
        <f>IF(J510="?","Unknown",J510)</f>
        <v>R1013</v>
      </c>
      <c r="AE516">
        <v>1982</v>
      </c>
      <c r="AF516">
        <v>24</v>
      </c>
      <c r="AG516" t="str">
        <f t="shared" si="16"/>
        <v>24-Jun-1982</v>
      </c>
      <c r="AH516">
        <v>30126</v>
      </c>
      <c r="AI516">
        <f t="shared" si="17"/>
        <v>40</v>
      </c>
    </row>
    <row r="517" spans="1:35" x14ac:dyDescent="0.25">
      <c r="A517" t="s">
        <v>909</v>
      </c>
      <c r="B517">
        <v>11</v>
      </c>
      <c r="C517" t="s">
        <v>37</v>
      </c>
      <c r="D517">
        <v>1983</v>
      </c>
      <c r="E517" s="11">
        <v>30600</v>
      </c>
      <c r="F517">
        <v>2</v>
      </c>
      <c r="G517">
        <v>7201.7</v>
      </c>
      <c r="H517" t="s">
        <v>11</v>
      </c>
      <c r="I517" t="s">
        <v>12</v>
      </c>
      <c r="J517" t="s">
        <v>23</v>
      </c>
      <c r="K517" s="13" t="s">
        <v>8887</v>
      </c>
      <c r="L517" t="s">
        <v>11</v>
      </c>
      <c r="M517" t="s">
        <v>12</v>
      </c>
      <c r="N517" t="s">
        <v>23</v>
      </c>
      <c r="O517">
        <v>39</v>
      </c>
      <c r="AA517" t="s">
        <v>18</v>
      </c>
      <c r="AB517" t="str">
        <f>IF(H511="?",$Q$9,H511)</f>
        <v>tier - 2</v>
      </c>
      <c r="AC517" t="str">
        <f>IF(I511="?",$V$9,I511)</f>
        <v>tier - 3</v>
      </c>
      <c r="AD517" t="str">
        <f>IF(J511="?","Unknown",J511)</f>
        <v>R1013</v>
      </c>
      <c r="AE517">
        <v>1986</v>
      </c>
      <c r="AF517">
        <v>2</v>
      </c>
      <c r="AG517" t="str">
        <f t="shared" si="16"/>
        <v>2-Jun-1986</v>
      </c>
      <c r="AH517">
        <v>31565</v>
      </c>
      <c r="AI517">
        <f t="shared" si="17"/>
        <v>37</v>
      </c>
    </row>
    <row r="518" spans="1:35" x14ac:dyDescent="0.25">
      <c r="A518" t="s">
        <v>908</v>
      </c>
      <c r="B518">
        <v>14</v>
      </c>
      <c r="C518" t="s">
        <v>20</v>
      </c>
      <c r="D518">
        <v>1982</v>
      </c>
      <c r="E518" s="11">
        <v>30208</v>
      </c>
      <c r="F518">
        <v>3</v>
      </c>
      <c r="G518">
        <v>7196.87</v>
      </c>
      <c r="H518" t="s">
        <v>12</v>
      </c>
      <c r="I518" t="s">
        <v>11</v>
      </c>
      <c r="J518" t="s">
        <v>42</v>
      </c>
      <c r="K518" s="13" t="s">
        <v>8888</v>
      </c>
      <c r="L518" t="s">
        <v>12</v>
      </c>
      <c r="M518" t="s">
        <v>11</v>
      </c>
      <c r="N518" t="s">
        <v>42</v>
      </c>
      <c r="O518">
        <v>40</v>
      </c>
      <c r="AA518" t="s">
        <v>37</v>
      </c>
      <c r="AB518" t="str">
        <f>IF(H512="?",$Q$9,H512)</f>
        <v>tier - 2</v>
      </c>
      <c r="AC518" t="str">
        <f>IF(I512="?",$V$9,I512)</f>
        <v>tier - 1</v>
      </c>
      <c r="AD518" t="str">
        <f>IF(J512="?","Unknown",J512)</f>
        <v>R1024</v>
      </c>
      <c r="AE518">
        <v>1986</v>
      </c>
      <c r="AF518">
        <v>13</v>
      </c>
      <c r="AG518" t="str">
        <f t="shared" si="16"/>
        <v>13-Oct-1986</v>
      </c>
      <c r="AH518">
        <v>31698</v>
      </c>
      <c r="AI518">
        <f t="shared" si="17"/>
        <v>36</v>
      </c>
    </row>
    <row r="519" spans="1:35" x14ac:dyDescent="0.25">
      <c r="A519" t="s">
        <v>907</v>
      </c>
      <c r="B519">
        <v>26</v>
      </c>
      <c r="C519" t="s">
        <v>18</v>
      </c>
      <c r="D519">
        <v>1968</v>
      </c>
      <c r="E519" s="11">
        <v>25015</v>
      </c>
      <c r="F519">
        <v>0</v>
      </c>
      <c r="G519">
        <v>7179.52</v>
      </c>
      <c r="H519" t="s">
        <v>12</v>
      </c>
      <c r="I519" t="s">
        <v>12</v>
      </c>
      <c r="J519" t="s">
        <v>13</v>
      </c>
      <c r="K519" s="13" t="s">
        <v>8889</v>
      </c>
      <c r="L519" t="s">
        <v>12</v>
      </c>
      <c r="M519" t="s">
        <v>12</v>
      </c>
      <c r="N519" t="s">
        <v>13</v>
      </c>
      <c r="O519">
        <v>54</v>
      </c>
      <c r="AA519" t="s">
        <v>35</v>
      </c>
      <c r="AB519" t="str">
        <f>IF(H513="?",$Q$9,H513)</f>
        <v>tier - 3</v>
      </c>
      <c r="AC519" t="str">
        <f>IF(I513="?",$V$9,I513)</f>
        <v>tier - 3</v>
      </c>
      <c r="AD519" t="str">
        <f>IF(J513="?","Unknown",J513)</f>
        <v>R1012</v>
      </c>
      <c r="AE519">
        <v>1977</v>
      </c>
      <c r="AF519">
        <v>15</v>
      </c>
      <c r="AG519" t="str">
        <f t="shared" si="16"/>
        <v>15-Aug-1977</v>
      </c>
      <c r="AH519">
        <v>28352</v>
      </c>
      <c r="AI519">
        <f t="shared" si="17"/>
        <v>45</v>
      </c>
    </row>
    <row r="520" spans="1:35" x14ac:dyDescent="0.25">
      <c r="A520" t="s">
        <v>906</v>
      </c>
      <c r="B520">
        <v>19</v>
      </c>
      <c r="C520" t="s">
        <v>30</v>
      </c>
      <c r="D520">
        <v>1975</v>
      </c>
      <c r="E520" s="11">
        <v>27747</v>
      </c>
      <c r="F520">
        <v>1</v>
      </c>
      <c r="G520">
        <v>7175.51</v>
      </c>
      <c r="H520" t="s">
        <v>11</v>
      </c>
      <c r="I520" t="s">
        <v>12</v>
      </c>
      <c r="J520" t="s">
        <v>13</v>
      </c>
      <c r="K520" s="13" t="s">
        <v>8890</v>
      </c>
      <c r="L520" t="s">
        <v>11</v>
      </c>
      <c r="M520" t="s">
        <v>12</v>
      </c>
      <c r="N520" t="s">
        <v>13</v>
      </c>
      <c r="O520">
        <v>47</v>
      </c>
      <c r="AA520" t="s">
        <v>20</v>
      </c>
      <c r="AB520" t="str">
        <f>IF(H514="?",$Q$9,H514)</f>
        <v>tier - 2</v>
      </c>
      <c r="AC520" t="str">
        <f>IF(I514="?",$V$9,I514)</f>
        <v>tier - 3</v>
      </c>
      <c r="AD520" t="str">
        <f>IF(J514="?","Unknown",J514)</f>
        <v>R1011</v>
      </c>
      <c r="AE520">
        <v>1970</v>
      </c>
      <c r="AF520">
        <v>22</v>
      </c>
      <c r="AG520" t="str">
        <f t="shared" si="16"/>
        <v>22-Sep-1970</v>
      </c>
      <c r="AH520">
        <v>25833</v>
      </c>
      <c r="AI520">
        <f t="shared" si="17"/>
        <v>52</v>
      </c>
    </row>
    <row r="521" spans="1:35" x14ac:dyDescent="0.25">
      <c r="A521" t="s">
        <v>905</v>
      </c>
      <c r="B521">
        <v>16</v>
      </c>
      <c r="C521" t="s">
        <v>35</v>
      </c>
      <c r="D521">
        <v>1982</v>
      </c>
      <c r="E521" s="11">
        <v>30179</v>
      </c>
      <c r="F521">
        <v>2</v>
      </c>
      <c r="G521">
        <v>7173.36</v>
      </c>
      <c r="H521" t="s">
        <v>12</v>
      </c>
      <c r="I521" t="s">
        <v>11</v>
      </c>
      <c r="J521" t="s">
        <v>168</v>
      </c>
      <c r="K521" s="13" t="s">
        <v>8660</v>
      </c>
      <c r="L521" t="s">
        <v>12</v>
      </c>
      <c r="M521" t="s">
        <v>11</v>
      </c>
      <c r="N521" t="s">
        <v>168</v>
      </c>
      <c r="O521">
        <v>40</v>
      </c>
      <c r="AA521" t="s">
        <v>10</v>
      </c>
      <c r="AB521" t="str">
        <f>IF(H515="?",$Q$9,H515)</f>
        <v>tier - 2</v>
      </c>
      <c r="AC521" t="str">
        <f>IF(I515="?",$V$9,I515)</f>
        <v>tier - 2</v>
      </c>
      <c r="AD521" t="str">
        <f>IF(J515="?","Unknown",J515)</f>
        <v>R1021</v>
      </c>
      <c r="AE521">
        <v>1991</v>
      </c>
      <c r="AF521">
        <v>28</v>
      </c>
      <c r="AG521" t="str">
        <f t="shared" si="16"/>
        <v>28-Jul-1991</v>
      </c>
      <c r="AH521">
        <v>33447</v>
      </c>
      <c r="AI521">
        <f t="shared" si="17"/>
        <v>31</v>
      </c>
    </row>
    <row r="522" spans="1:35" x14ac:dyDescent="0.25">
      <c r="A522" t="s">
        <v>904</v>
      </c>
      <c r="B522">
        <v>30</v>
      </c>
      <c r="C522" t="s">
        <v>37</v>
      </c>
      <c r="D522">
        <v>1980</v>
      </c>
      <c r="E522" s="11">
        <v>29524</v>
      </c>
      <c r="F522">
        <v>2</v>
      </c>
      <c r="G522">
        <v>7162.01</v>
      </c>
      <c r="H522" t="s">
        <v>11</v>
      </c>
      <c r="I522" t="s">
        <v>12</v>
      </c>
      <c r="J522" t="s">
        <v>13</v>
      </c>
      <c r="K522" s="13" t="s">
        <v>8891</v>
      </c>
      <c r="L522" t="s">
        <v>11</v>
      </c>
      <c r="M522" t="s">
        <v>12</v>
      </c>
      <c r="N522" t="s">
        <v>13</v>
      </c>
      <c r="O522">
        <v>42</v>
      </c>
      <c r="AA522" t="s">
        <v>37</v>
      </c>
      <c r="AB522" t="str">
        <f>IF(H516="?",$Q$9,H516)</f>
        <v>tier - 2</v>
      </c>
      <c r="AC522" t="str">
        <f>IF(I516="?",$V$9,I516)</f>
        <v>tier - 3</v>
      </c>
      <c r="AD522" t="str">
        <f>IF(J516="?","Unknown",J516)</f>
        <v>R1012</v>
      </c>
      <c r="AE522">
        <v>1983</v>
      </c>
      <c r="AF522">
        <v>21</v>
      </c>
      <c r="AG522" t="str">
        <f t="shared" si="16"/>
        <v>21-Oct-1983</v>
      </c>
      <c r="AH522">
        <v>30610</v>
      </c>
      <c r="AI522">
        <f t="shared" si="17"/>
        <v>39</v>
      </c>
    </row>
    <row r="523" spans="1:35" x14ac:dyDescent="0.25">
      <c r="A523" t="s">
        <v>903</v>
      </c>
      <c r="B523">
        <v>7</v>
      </c>
      <c r="C523" t="s">
        <v>20</v>
      </c>
      <c r="D523">
        <v>1980</v>
      </c>
      <c r="E523" s="11">
        <v>29471</v>
      </c>
      <c r="F523">
        <v>2</v>
      </c>
      <c r="G523">
        <v>7160.33</v>
      </c>
      <c r="H523" t="s">
        <v>11</v>
      </c>
      <c r="I523" t="s">
        <v>16</v>
      </c>
      <c r="J523" t="s">
        <v>13</v>
      </c>
      <c r="K523" s="13" t="s">
        <v>8892</v>
      </c>
      <c r="L523" t="s">
        <v>11</v>
      </c>
      <c r="M523" t="s">
        <v>16</v>
      </c>
      <c r="N523" t="s">
        <v>13</v>
      </c>
      <c r="O523">
        <v>42</v>
      </c>
      <c r="AA523" t="s">
        <v>37</v>
      </c>
      <c r="AB523" t="str">
        <f>IF(H517="?",$Q$9,H517)</f>
        <v>tier - 2</v>
      </c>
      <c r="AC523" t="str">
        <f>IF(I517="?",$V$9,I517)</f>
        <v>tier - 3</v>
      </c>
      <c r="AD523" t="str">
        <f>IF(J517="?","Unknown",J517)</f>
        <v>R1012</v>
      </c>
      <c r="AE523">
        <v>1983</v>
      </c>
      <c r="AF523">
        <v>11</v>
      </c>
      <c r="AG523" t="str">
        <f t="shared" si="16"/>
        <v>11-Oct-1983</v>
      </c>
      <c r="AH523">
        <v>30600</v>
      </c>
      <c r="AI523">
        <f t="shared" si="17"/>
        <v>39</v>
      </c>
    </row>
    <row r="524" spans="1:35" x14ac:dyDescent="0.25">
      <c r="A524" t="s">
        <v>902</v>
      </c>
      <c r="B524">
        <v>22</v>
      </c>
      <c r="C524" t="s">
        <v>35</v>
      </c>
      <c r="D524">
        <v>1980</v>
      </c>
      <c r="E524" s="11">
        <v>29455</v>
      </c>
      <c r="F524">
        <v>2</v>
      </c>
      <c r="G524">
        <v>7160.09</v>
      </c>
      <c r="H524" t="s">
        <v>11</v>
      </c>
      <c r="I524" t="s">
        <v>11</v>
      </c>
      <c r="J524" t="s">
        <v>42</v>
      </c>
      <c r="K524" s="13" t="s">
        <v>8893</v>
      </c>
      <c r="L524" t="s">
        <v>11</v>
      </c>
      <c r="M524" t="s">
        <v>11</v>
      </c>
      <c r="N524" t="s">
        <v>42</v>
      </c>
      <c r="O524">
        <v>42</v>
      </c>
      <c r="AA524" t="s">
        <v>20</v>
      </c>
      <c r="AB524" t="str">
        <f>IF(H518="?",$Q$9,H518)</f>
        <v>tier - 3</v>
      </c>
      <c r="AC524" t="str">
        <f>IF(I518="?",$V$9,I518)</f>
        <v>tier - 2</v>
      </c>
      <c r="AD524" t="str">
        <f>IF(J518="?","Unknown",J518)</f>
        <v>R1011</v>
      </c>
      <c r="AE524">
        <v>1982</v>
      </c>
      <c r="AF524">
        <v>14</v>
      </c>
      <c r="AG524" t="str">
        <f t="shared" si="16"/>
        <v>14-Sep-1982</v>
      </c>
      <c r="AH524">
        <v>30208</v>
      </c>
      <c r="AI524">
        <f t="shared" si="17"/>
        <v>40</v>
      </c>
    </row>
    <row r="525" spans="1:35" x14ac:dyDescent="0.25">
      <c r="A525" t="s">
        <v>2226</v>
      </c>
      <c r="B525">
        <v>17</v>
      </c>
      <c r="C525" t="s">
        <v>10</v>
      </c>
      <c r="D525">
        <v>2002</v>
      </c>
      <c r="E525" s="11">
        <v>37454</v>
      </c>
      <c r="F525">
        <v>2</v>
      </c>
      <c r="G525">
        <v>38344.57</v>
      </c>
      <c r="H525" t="s">
        <v>16</v>
      </c>
      <c r="I525" t="s">
        <v>12</v>
      </c>
      <c r="J525" t="s">
        <v>42</v>
      </c>
      <c r="K525" s="13" t="s">
        <v>8894</v>
      </c>
      <c r="L525" t="s">
        <v>16</v>
      </c>
      <c r="M525" t="s">
        <v>12</v>
      </c>
      <c r="N525" t="s">
        <v>42</v>
      </c>
      <c r="O525">
        <v>20</v>
      </c>
      <c r="AA525" t="s">
        <v>18</v>
      </c>
      <c r="AB525" t="str">
        <f>IF(H519="?",$Q$9,H519)</f>
        <v>tier - 3</v>
      </c>
      <c r="AC525" t="str">
        <f>IF(I519="?",$V$9,I519)</f>
        <v>tier - 3</v>
      </c>
      <c r="AD525" t="str">
        <f>IF(J519="?","Unknown",J519)</f>
        <v>R1013</v>
      </c>
      <c r="AE525">
        <v>1968</v>
      </c>
      <c r="AF525">
        <v>26</v>
      </c>
      <c r="AG525" t="str">
        <f t="shared" si="16"/>
        <v>26-Jun-1968</v>
      </c>
      <c r="AH525">
        <v>25015</v>
      </c>
      <c r="AI525">
        <f t="shared" si="17"/>
        <v>54</v>
      </c>
    </row>
    <row r="526" spans="1:35" x14ac:dyDescent="0.25">
      <c r="A526" t="s">
        <v>901</v>
      </c>
      <c r="B526">
        <v>17</v>
      </c>
      <c r="C526" t="s">
        <v>20</v>
      </c>
      <c r="D526">
        <v>1981</v>
      </c>
      <c r="E526" s="11">
        <v>29846</v>
      </c>
      <c r="F526">
        <v>1</v>
      </c>
      <c r="G526">
        <v>7153.55</v>
      </c>
      <c r="H526" t="s">
        <v>11</v>
      </c>
      <c r="I526" t="s">
        <v>16</v>
      </c>
      <c r="J526" t="s">
        <v>23</v>
      </c>
      <c r="K526" s="13" t="s">
        <v>8895</v>
      </c>
      <c r="L526" t="s">
        <v>11</v>
      </c>
      <c r="M526" t="s">
        <v>16</v>
      </c>
      <c r="N526" t="s">
        <v>23</v>
      </c>
      <c r="O526">
        <v>41</v>
      </c>
      <c r="AA526" t="s">
        <v>30</v>
      </c>
      <c r="AB526" t="str">
        <f>IF(H520="?",$Q$9,H520)</f>
        <v>tier - 2</v>
      </c>
      <c r="AC526" t="str">
        <f>IF(I520="?",$V$9,I520)</f>
        <v>tier - 3</v>
      </c>
      <c r="AD526" t="str">
        <f>IF(J520="?","Unknown",J520)</f>
        <v>R1013</v>
      </c>
      <c r="AE526">
        <v>1975</v>
      </c>
      <c r="AF526">
        <v>19</v>
      </c>
      <c r="AG526" t="str">
        <f t="shared" si="16"/>
        <v>19-Dec-1975</v>
      </c>
      <c r="AH526">
        <v>27747</v>
      </c>
      <c r="AI526">
        <f t="shared" si="17"/>
        <v>47</v>
      </c>
    </row>
    <row r="527" spans="1:35" x14ac:dyDescent="0.25">
      <c r="A527" t="s">
        <v>900</v>
      </c>
      <c r="B527">
        <v>6</v>
      </c>
      <c r="C527" t="s">
        <v>37</v>
      </c>
      <c r="D527">
        <v>1978</v>
      </c>
      <c r="E527" s="11">
        <v>28769</v>
      </c>
      <c r="F527">
        <v>1</v>
      </c>
      <c r="G527">
        <v>7152.67</v>
      </c>
      <c r="H527" t="s">
        <v>12</v>
      </c>
      <c r="I527" t="s">
        <v>11</v>
      </c>
      <c r="J527" t="s">
        <v>13</v>
      </c>
      <c r="K527" s="13" t="s">
        <v>8896</v>
      </c>
      <c r="L527" t="s">
        <v>12</v>
      </c>
      <c r="M527" t="s">
        <v>11</v>
      </c>
      <c r="N527" t="s">
        <v>13</v>
      </c>
      <c r="O527">
        <v>44</v>
      </c>
      <c r="AA527" t="s">
        <v>35</v>
      </c>
      <c r="AB527" t="str">
        <f>IF(H521="?",$Q$9,H521)</f>
        <v>tier - 3</v>
      </c>
      <c r="AC527" t="str">
        <f>IF(I521="?",$V$9,I521)</f>
        <v>tier - 2</v>
      </c>
      <c r="AD527" t="str">
        <f>IF(J521="?","Unknown",J521)</f>
        <v>R1016</v>
      </c>
      <c r="AE527">
        <v>1982</v>
      </c>
      <c r="AF527">
        <v>16</v>
      </c>
      <c r="AG527" t="str">
        <f t="shared" si="16"/>
        <v>16-Aug-1982</v>
      </c>
      <c r="AH527">
        <v>30179</v>
      </c>
      <c r="AI527">
        <f t="shared" si="17"/>
        <v>40</v>
      </c>
    </row>
    <row r="528" spans="1:35" x14ac:dyDescent="0.25">
      <c r="A528" t="s">
        <v>899</v>
      </c>
      <c r="B528">
        <v>29</v>
      </c>
      <c r="C528" t="s">
        <v>15</v>
      </c>
      <c r="D528">
        <v>1984</v>
      </c>
      <c r="E528" s="11">
        <v>31015</v>
      </c>
      <c r="F528">
        <v>3</v>
      </c>
      <c r="G528">
        <v>7151.09</v>
      </c>
      <c r="H528" t="s">
        <v>11</v>
      </c>
      <c r="I528" t="s">
        <v>11</v>
      </c>
      <c r="J528" t="s">
        <v>42</v>
      </c>
      <c r="K528" s="13" t="s">
        <v>8897</v>
      </c>
      <c r="L528" t="s">
        <v>11</v>
      </c>
      <c r="M528" t="s">
        <v>11</v>
      </c>
      <c r="N528" t="s">
        <v>42</v>
      </c>
      <c r="O528">
        <v>38</v>
      </c>
      <c r="AA528" t="s">
        <v>37</v>
      </c>
      <c r="AB528" t="str">
        <f>IF(H522="?",$Q$9,H522)</f>
        <v>tier - 2</v>
      </c>
      <c r="AC528" t="str">
        <f>IF(I522="?",$V$9,I522)</f>
        <v>tier - 3</v>
      </c>
      <c r="AD528" t="str">
        <f>IF(J522="?","Unknown",J522)</f>
        <v>R1013</v>
      </c>
      <c r="AE528">
        <v>1980</v>
      </c>
      <c r="AF528">
        <v>30</v>
      </c>
      <c r="AG528" t="str">
        <f t="shared" si="16"/>
        <v>30-Oct-1980</v>
      </c>
      <c r="AH528">
        <v>29524</v>
      </c>
      <c r="AI528">
        <f t="shared" si="17"/>
        <v>42</v>
      </c>
    </row>
    <row r="529" spans="1:35" x14ac:dyDescent="0.25">
      <c r="A529" t="s">
        <v>898</v>
      </c>
      <c r="B529">
        <v>30</v>
      </c>
      <c r="C529" t="s">
        <v>18</v>
      </c>
      <c r="D529">
        <v>1978</v>
      </c>
      <c r="E529" s="11">
        <v>28671</v>
      </c>
      <c r="F529">
        <v>1</v>
      </c>
      <c r="G529">
        <v>7147.47</v>
      </c>
      <c r="H529" t="s">
        <v>11</v>
      </c>
      <c r="I529" t="s">
        <v>12</v>
      </c>
      <c r="J529" t="s">
        <v>13</v>
      </c>
      <c r="K529" s="13" t="s">
        <v>8898</v>
      </c>
      <c r="L529" t="s">
        <v>11</v>
      </c>
      <c r="M529" t="s">
        <v>12</v>
      </c>
      <c r="N529" t="s">
        <v>13</v>
      </c>
      <c r="O529">
        <v>44</v>
      </c>
      <c r="AA529" t="s">
        <v>20</v>
      </c>
      <c r="AB529" t="str">
        <f>IF(H523="?",$Q$9,H523)</f>
        <v>tier - 2</v>
      </c>
      <c r="AC529" t="str">
        <f>IF(I523="?",$V$9,I523)</f>
        <v>tier - 1</v>
      </c>
      <c r="AD529" t="str">
        <f>IF(J523="?","Unknown",J523)</f>
        <v>R1013</v>
      </c>
      <c r="AE529">
        <v>1980</v>
      </c>
      <c r="AF529">
        <v>7</v>
      </c>
      <c r="AG529" t="str">
        <f t="shared" si="16"/>
        <v>7-Sep-1980</v>
      </c>
      <c r="AH529">
        <v>29471</v>
      </c>
      <c r="AI529">
        <f t="shared" si="17"/>
        <v>42</v>
      </c>
    </row>
    <row r="530" spans="1:35" x14ac:dyDescent="0.25">
      <c r="A530" t="s">
        <v>897</v>
      </c>
      <c r="B530">
        <v>24</v>
      </c>
      <c r="C530" t="s">
        <v>20</v>
      </c>
      <c r="D530">
        <v>1976</v>
      </c>
      <c r="E530" s="11">
        <v>28027</v>
      </c>
      <c r="F530">
        <v>0</v>
      </c>
      <c r="G530">
        <v>7147.11</v>
      </c>
      <c r="H530" t="s">
        <v>12</v>
      </c>
      <c r="I530" t="s">
        <v>11</v>
      </c>
      <c r="J530" t="s">
        <v>42</v>
      </c>
      <c r="K530" s="13" t="s">
        <v>8899</v>
      </c>
      <c r="L530" t="s">
        <v>12</v>
      </c>
      <c r="M530" t="s">
        <v>11</v>
      </c>
      <c r="N530" t="s">
        <v>42</v>
      </c>
      <c r="O530">
        <v>46</v>
      </c>
      <c r="AA530" t="s">
        <v>35</v>
      </c>
      <c r="AB530" t="str">
        <f>IF(H524="?",$Q$9,H524)</f>
        <v>tier - 2</v>
      </c>
      <c r="AC530" t="str">
        <f>IF(I524="?",$V$9,I524)</f>
        <v>tier - 2</v>
      </c>
      <c r="AD530" t="str">
        <f>IF(J524="?","Unknown",J524)</f>
        <v>R1011</v>
      </c>
      <c r="AE530">
        <v>1980</v>
      </c>
      <c r="AF530">
        <v>22</v>
      </c>
      <c r="AG530" t="str">
        <f t="shared" si="16"/>
        <v>22-Aug-1980</v>
      </c>
      <c r="AH530">
        <v>29455</v>
      </c>
      <c r="AI530">
        <f t="shared" si="17"/>
        <v>42</v>
      </c>
    </row>
    <row r="531" spans="1:35" x14ac:dyDescent="0.25">
      <c r="A531" t="s">
        <v>896</v>
      </c>
      <c r="B531">
        <v>21</v>
      </c>
      <c r="C531" t="s">
        <v>15</v>
      </c>
      <c r="D531">
        <v>1984</v>
      </c>
      <c r="E531" s="11">
        <v>31007</v>
      </c>
      <c r="F531">
        <v>2</v>
      </c>
      <c r="G531">
        <v>7144.86</v>
      </c>
      <c r="H531" t="s">
        <v>11</v>
      </c>
      <c r="I531" t="s">
        <v>11</v>
      </c>
      <c r="J531" t="s">
        <v>247</v>
      </c>
      <c r="K531" s="13" t="s">
        <v>8900</v>
      </c>
      <c r="L531" t="s">
        <v>11</v>
      </c>
      <c r="M531" t="s">
        <v>11</v>
      </c>
      <c r="N531" t="s">
        <v>247</v>
      </c>
      <c r="O531">
        <v>38</v>
      </c>
      <c r="AA531" t="s">
        <v>10</v>
      </c>
      <c r="AB531" t="str">
        <f>IF(H525="?",$Q$9,H525)</f>
        <v>tier - 1</v>
      </c>
      <c r="AC531" t="str">
        <f>IF(I525="?",$V$9,I525)</f>
        <v>tier - 3</v>
      </c>
      <c r="AD531" t="str">
        <f>IF(J525="?","Unknown",J525)</f>
        <v>R1011</v>
      </c>
      <c r="AE531">
        <v>2002</v>
      </c>
      <c r="AF531">
        <v>17</v>
      </c>
      <c r="AG531" t="str">
        <f t="shared" si="16"/>
        <v>17-Jul-2002</v>
      </c>
      <c r="AH531">
        <v>37454</v>
      </c>
      <c r="AI531">
        <f t="shared" si="17"/>
        <v>20</v>
      </c>
    </row>
    <row r="532" spans="1:35" x14ac:dyDescent="0.25">
      <c r="A532" t="s">
        <v>895</v>
      </c>
      <c r="B532">
        <v>8</v>
      </c>
      <c r="C532" t="s">
        <v>35</v>
      </c>
      <c r="D532">
        <v>1999</v>
      </c>
      <c r="E532" s="11">
        <v>36380</v>
      </c>
      <c r="F532">
        <v>0</v>
      </c>
      <c r="G532">
        <v>7144.4</v>
      </c>
      <c r="H532" t="s">
        <v>11</v>
      </c>
      <c r="I532" t="s">
        <v>16</v>
      </c>
      <c r="J532" t="s">
        <v>632</v>
      </c>
      <c r="K532" s="13" t="s">
        <v>8901</v>
      </c>
      <c r="L532" t="s">
        <v>11</v>
      </c>
      <c r="M532" t="s">
        <v>16</v>
      </c>
      <c r="N532" t="s">
        <v>632</v>
      </c>
      <c r="O532">
        <v>23</v>
      </c>
      <c r="AA532" t="s">
        <v>20</v>
      </c>
      <c r="AB532" t="str">
        <f>IF(H526="?",$Q$9,H526)</f>
        <v>tier - 2</v>
      </c>
      <c r="AC532" t="str">
        <f>IF(I526="?",$V$9,I526)</f>
        <v>tier - 1</v>
      </c>
      <c r="AD532" t="str">
        <f>IF(J526="?","Unknown",J526)</f>
        <v>R1012</v>
      </c>
      <c r="AE532">
        <v>1981</v>
      </c>
      <c r="AF532">
        <v>17</v>
      </c>
      <c r="AG532" t="str">
        <f t="shared" si="16"/>
        <v>17-Sep-1981</v>
      </c>
      <c r="AH532">
        <v>29846</v>
      </c>
      <c r="AI532">
        <f t="shared" si="17"/>
        <v>41</v>
      </c>
    </row>
    <row r="533" spans="1:35" x14ac:dyDescent="0.25">
      <c r="A533" t="s">
        <v>894</v>
      </c>
      <c r="B533">
        <v>7</v>
      </c>
      <c r="C533" t="s">
        <v>20</v>
      </c>
      <c r="D533">
        <v>1984</v>
      </c>
      <c r="E533" s="11">
        <v>30932</v>
      </c>
      <c r="F533">
        <v>2</v>
      </c>
      <c r="G533">
        <v>7133.9</v>
      </c>
      <c r="H533" t="s">
        <v>11</v>
      </c>
      <c r="I533" t="s">
        <v>16</v>
      </c>
      <c r="J533" t="s">
        <v>247</v>
      </c>
      <c r="K533" s="13" t="s">
        <v>8902</v>
      </c>
      <c r="L533" t="s">
        <v>11</v>
      </c>
      <c r="M533" t="s">
        <v>16</v>
      </c>
      <c r="N533" t="s">
        <v>247</v>
      </c>
      <c r="O533">
        <v>38</v>
      </c>
      <c r="AA533" t="s">
        <v>37</v>
      </c>
      <c r="AB533" t="str">
        <f>IF(H527="?",$Q$9,H527)</f>
        <v>tier - 3</v>
      </c>
      <c r="AC533" t="str">
        <f>IF(I527="?",$V$9,I527)</f>
        <v>tier - 2</v>
      </c>
      <c r="AD533" t="str">
        <f>IF(J527="?","Unknown",J527)</f>
        <v>R1013</v>
      </c>
      <c r="AE533">
        <v>1978</v>
      </c>
      <c r="AF533">
        <v>6</v>
      </c>
      <c r="AG533" t="str">
        <f t="shared" si="16"/>
        <v>6-Oct-1978</v>
      </c>
      <c r="AH533">
        <v>28769</v>
      </c>
      <c r="AI533">
        <f t="shared" si="17"/>
        <v>44</v>
      </c>
    </row>
    <row r="534" spans="1:35" x14ac:dyDescent="0.25">
      <c r="A534" t="s">
        <v>893</v>
      </c>
      <c r="B534">
        <v>1</v>
      </c>
      <c r="C534" t="s">
        <v>35</v>
      </c>
      <c r="D534">
        <v>1993</v>
      </c>
      <c r="E534" s="11">
        <v>34182</v>
      </c>
      <c r="F534">
        <v>0</v>
      </c>
      <c r="G534">
        <v>7128.64</v>
      </c>
      <c r="H534" t="s">
        <v>11</v>
      </c>
      <c r="I534" t="s">
        <v>11</v>
      </c>
      <c r="J534" t="s">
        <v>300</v>
      </c>
      <c r="K534" s="13" t="s">
        <v>8903</v>
      </c>
      <c r="L534" t="s">
        <v>11</v>
      </c>
      <c r="M534" t="s">
        <v>11</v>
      </c>
      <c r="N534" t="s">
        <v>300</v>
      </c>
      <c r="O534">
        <v>29</v>
      </c>
      <c r="AA534" t="s">
        <v>15</v>
      </c>
      <c r="AB534" t="str">
        <f>IF(H528="?",$Q$9,H528)</f>
        <v>tier - 2</v>
      </c>
      <c r="AC534" t="str">
        <f>IF(I528="?",$V$9,I528)</f>
        <v>tier - 2</v>
      </c>
      <c r="AD534" t="str">
        <f>IF(J528="?","Unknown",J528)</f>
        <v>R1011</v>
      </c>
      <c r="AE534">
        <v>1984</v>
      </c>
      <c r="AF534">
        <v>29</v>
      </c>
      <c r="AG534" t="str">
        <f t="shared" si="16"/>
        <v>29-Nov-1984</v>
      </c>
      <c r="AH534">
        <v>31015</v>
      </c>
      <c r="AI534">
        <f t="shared" si="17"/>
        <v>38</v>
      </c>
    </row>
    <row r="535" spans="1:35" x14ac:dyDescent="0.25">
      <c r="A535" t="s">
        <v>892</v>
      </c>
      <c r="B535">
        <v>29</v>
      </c>
      <c r="C535" t="s">
        <v>30</v>
      </c>
      <c r="D535">
        <v>1968</v>
      </c>
      <c r="E535" s="11">
        <v>25201</v>
      </c>
      <c r="F535">
        <v>0</v>
      </c>
      <c r="G535">
        <v>7125.25</v>
      </c>
      <c r="H535" t="s">
        <v>12</v>
      </c>
      <c r="I535" t="s">
        <v>11</v>
      </c>
      <c r="J535" t="s">
        <v>13</v>
      </c>
      <c r="K535" s="13" t="s">
        <v>8904</v>
      </c>
      <c r="L535" t="s">
        <v>12</v>
      </c>
      <c r="M535" t="s">
        <v>11</v>
      </c>
      <c r="N535" t="s">
        <v>13</v>
      </c>
      <c r="O535">
        <v>54</v>
      </c>
      <c r="AA535" t="s">
        <v>18</v>
      </c>
      <c r="AB535" t="str">
        <f>IF(H529="?",$Q$9,H529)</f>
        <v>tier - 2</v>
      </c>
      <c r="AC535" t="str">
        <f>IF(I529="?",$V$9,I529)</f>
        <v>tier - 3</v>
      </c>
      <c r="AD535" t="str">
        <f>IF(J529="?","Unknown",J529)</f>
        <v>R1013</v>
      </c>
      <c r="AE535">
        <v>1978</v>
      </c>
      <c r="AF535">
        <v>30</v>
      </c>
      <c r="AG535" t="str">
        <f t="shared" si="16"/>
        <v>30-Jun-1978</v>
      </c>
      <c r="AH535">
        <v>28671</v>
      </c>
      <c r="AI535">
        <f t="shared" si="17"/>
        <v>44</v>
      </c>
    </row>
    <row r="536" spans="1:35" x14ac:dyDescent="0.25">
      <c r="A536" t="s">
        <v>2225</v>
      </c>
      <c r="B536">
        <v>12</v>
      </c>
      <c r="C536" t="s">
        <v>18</v>
      </c>
      <c r="D536">
        <v>1980</v>
      </c>
      <c r="E536" s="11">
        <v>29384</v>
      </c>
      <c r="F536">
        <v>2</v>
      </c>
      <c r="G536">
        <v>38313.129999999997</v>
      </c>
      <c r="H536" t="s">
        <v>16</v>
      </c>
      <c r="I536" t="s">
        <v>12</v>
      </c>
      <c r="J536" t="s">
        <v>42</v>
      </c>
      <c r="K536" s="13" t="s">
        <v>8905</v>
      </c>
      <c r="L536" t="s">
        <v>16</v>
      </c>
      <c r="M536" t="s">
        <v>12</v>
      </c>
      <c r="N536" t="s">
        <v>42</v>
      </c>
      <c r="O536">
        <v>42</v>
      </c>
      <c r="AA536" t="s">
        <v>20</v>
      </c>
      <c r="AB536" t="str">
        <f>IF(H530="?",$Q$9,H530)</f>
        <v>tier - 3</v>
      </c>
      <c r="AC536" t="str">
        <f>IF(I530="?",$V$9,I530)</f>
        <v>tier - 2</v>
      </c>
      <c r="AD536" t="str">
        <f>IF(J530="?","Unknown",J530)</f>
        <v>R1011</v>
      </c>
      <c r="AE536">
        <v>1976</v>
      </c>
      <c r="AF536">
        <v>24</v>
      </c>
      <c r="AG536" t="str">
        <f t="shared" si="16"/>
        <v>24-Sep-1976</v>
      </c>
      <c r="AH536">
        <v>28027</v>
      </c>
      <c r="AI536">
        <f t="shared" si="17"/>
        <v>46</v>
      </c>
    </row>
    <row r="537" spans="1:35" x14ac:dyDescent="0.25">
      <c r="A537" t="s">
        <v>891</v>
      </c>
      <c r="B537">
        <v>11</v>
      </c>
      <c r="C537" t="s">
        <v>30</v>
      </c>
      <c r="D537">
        <v>1987</v>
      </c>
      <c r="E537" s="11">
        <v>32122</v>
      </c>
      <c r="F537">
        <v>3</v>
      </c>
      <c r="G537">
        <v>7106.81</v>
      </c>
      <c r="H537" t="s">
        <v>11</v>
      </c>
      <c r="I537" t="s">
        <v>16</v>
      </c>
      <c r="J537" t="s">
        <v>23</v>
      </c>
      <c r="K537" s="13" t="s">
        <v>8906</v>
      </c>
      <c r="L537" t="s">
        <v>11</v>
      </c>
      <c r="M537" t="s">
        <v>16</v>
      </c>
      <c r="N537" t="s">
        <v>23</v>
      </c>
      <c r="O537">
        <v>35</v>
      </c>
      <c r="AA537" t="s">
        <v>15</v>
      </c>
      <c r="AB537" t="str">
        <f>IF(H531="?",$Q$9,H531)</f>
        <v>tier - 2</v>
      </c>
      <c r="AC537" t="str">
        <f>IF(I531="?",$V$9,I531)</f>
        <v>tier - 2</v>
      </c>
      <c r="AD537" t="str">
        <f>IF(J531="?","Unknown",J531)</f>
        <v>R1024</v>
      </c>
      <c r="AE537">
        <v>1984</v>
      </c>
      <c r="AF537">
        <v>21</v>
      </c>
      <c r="AG537" t="str">
        <f t="shared" si="16"/>
        <v>21-Nov-1984</v>
      </c>
      <c r="AH537">
        <v>31007</v>
      </c>
      <c r="AI537">
        <f t="shared" si="17"/>
        <v>38</v>
      </c>
    </row>
    <row r="538" spans="1:35" x14ac:dyDescent="0.25">
      <c r="A538" t="s">
        <v>890</v>
      </c>
      <c r="B538">
        <v>18</v>
      </c>
      <c r="C538" t="s">
        <v>37</v>
      </c>
      <c r="D538">
        <v>1992</v>
      </c>
      <c r="E538" s="11">
        <v>33895</v>
      </c>
      <c r="F538">
        <v>0</v>
      </c>
      <c r="G538">
        <v>7096.98</v>
      </c>
      <c r="H538" t="s">
        <v>11</v>
      </c>
      <c r="I538" t="s">
        <v>11</v>
      </c>
      <c r="J538" t="s">
        <v>23</v>
      </c>
      <c r="K538" s="13" t="s">
        <v>8907</v>
      </c>
      <c r="L538" t="s">
        <v>11</v>
      </c>
      <c r="M538" t="s">
        <v>11</v>
      </c>
      <c r="N538" t="s">
        <v>23</v>
      </c>
      <c r="O538">
        <v>30</v>
      </c>
      <c r="AA538" t="s">
        <v>35</v>
      </c>
      <c r="AB538" t="str">
        <f>IF(H532="?",$Q$9,H532)</f>
        <v>tier - 2</v>
      </c>
      <c r="AC538" t="str">
        <f>IF(I532="?",$V$9,I532)</f>
        <v>tier - 1</v>
      </c>
      <c r="AD538" t="str">
        <f>IF(J532="?","Unknown",J532)</f>
        <v>R1022</v>
      </c>
      <c r="AE538">
        <v>1999</v>
      </c>
      <c r="AF538">
        <v>8</v>
      </c>
      <c r="AG538" t="str">
        <f t="shared" si="16"/>
        <v>8-Aug-1999</v>
      </c>
      <c r="AH538">
        <v>36380</v>
      </c>
      <c r="AI538">
        <f t="shared" si="17"/>
        <v>23</v>
      </c>
    </row>
    <row r="539" spans="1:35" x14ac:dyDescent="0.25">
      <c r="A539" t="s">
        <v>889</v>
      </c>
      <c r="B539">
        <v>6</v>
      </c>
      <c r="C539" t="s">
        <v>10</v>
      </c>
      <c r="D539">
        <v>1982</v>
      </c>
      <c r="E539" s="11">
        <v>30138</v>
      </c>
      <c r="F539">
        <v>1</v>
      </c>
      <c r="G539">
        <v>7077.19</v>
      </c>
      <c r="H539" t="s">
        <v>11</v>
      </c>
      <c r="I539" t="s">
        <v>12</v>
      </c>
      <c r="J539" t="s">
        <v>247</v>
      </c>
      <c r="K539" s="13" t="s">
        <v>8908</v>
      </c>
      <c r="L539" t="s">
        <v>11</v>
      </c>
      <c r="M539" t="s">
        <v>12</v>
      </c>
      <c r="N539" t="s">
        <v>247</v>
      </c>
      <c r="O539">
        <v>40</v>
      </c>
      <c r="AA539" t="s">
        <v>20</v>
      </c>
      <c r="AB539" t="str">
        <f>IF(H533="?",$Q$9,H533)</f>
        <v>tier - 2</v>
      </c>
      <c r="AC539" t="str">
        <f>IF(I533="?",$V$9,I533)</f>
        <v>tier - 1</v>
      </c>
      <c r="AD539" t="str">
        <f>IF(J533="?","Unknown",J533)</f>
        <v>R1024</v>
      </c>
      <c r="AE539">
        <v>1984</v>
      </c>
      <c r="AF539">
        <v>7</v>
      </c>
      <c r="AG539" t="str">
        <f t="shared" si="16"/>
        <v>7-Sep-1984</v>
      </c>
      <c r="AH539">
        <v>30932</v>
      </c>
      <c r="AI539">
        <f t="shared" si="17"/>
        <v>38</v>
      </c>
    </row>
    <row r="540" spans="1:35" x14ac:dyDescent="0.25">
      <c r="A540" t="s">
        <v>888</v>
      </c>
      <c r="B540">
        <v>24</v>
      </c>
      <c r="C540" t="s">
        <v>30</v>
      </c>
      <c r="D540">
        <v>1978</v>
      </c>
      <c r="E540" s="11">
        <v>28848</v>
      </c>
      <c r="F540">
        <v>2</v>
      </c>
      <c r="G540">
        <v>7054.41</v>
      </c>
      <c r="H540" t="s">
        <v>11</v>
      </c>
      <c r="I540" t="s">
        <v>11</v>
      </c>
      <c r="J540" t="s">
        <v>13</v>
      </c>
      <c r="K540" s="13" t="s">
        <v>8909</v>
      </c>
      <c r="L540" t="s">
        <v>11</v>
      </c>
      <c r="M540" t="s">
        <v>11</v>
      </c>
      <c r="N540" t="s">
        <v>13</v>
      </c>
      <c r="O540">
        <v>44</v>
      </c>
      <c r="AA540" t="s">
        <v>35</v>
      </c>
      <c r="AB540" t="str">
        <f>IF(H534="?",$Q$9,H534)</f>
        <v>tier - 2</v>
      </c>
      <c r="AC540" t="str">
        <f>IF(I534="?",$V$9,I534)</f>
        <v>tier - 2</v>
      </c>
      <c r="AD540" t="str">
        <f>IF(J534="?","Unknown",J534)</f>
        <v>R1021</v>
      </c>
      <c r="AE540">
        <v>1993</v>
      </c>
      <c r="AF540">
        <v>1</v>
      </c>
      <c r="AG540" t="str">
        <f t="shared" si="16"/>
        <v>1-Aug-1993</v>
      </c>
      <c r="AH540">
        <v>34182</v>
      </c>
      <c r="AI540">
        <f t="shared" si="17"/>
        <v>29</v>
      </c>
    </row>
    <row r="541" spans="1:35" x14ac:dyDescent="0.25">
      <c r="A541" t="s">
        <v>887</v>
      </c>
      <c r="B541">
        <v>28</v>
      </c>
      <c r="C541" t="s">
        <v>18</v>
      </c>
      <c r="D541">
        <v>1980</v>
      </c>
      <c r="E541" s="11">
        <v>29400</v>
      </c>
      <c r="F541">
        <v>1</v>
      </c>
      <c r="G541">
        <v>7050.64</v>
      </c>
      <c r="H541" t="s">
        <v>11</v>
      </c>
      <c r="I541" t="s">
        <v>12</v>
      </c>
      <c r="J541" t="s">
        <v>42</v>
      </c>
      <c r="K541" s="13" t="s">
        <v>8910</v>
      </c>
      <c r="L541" t="s">
        <v>11</v>
      </c>
      <c r="M541" t="s">
        <v>12</v>
      </c>
      <c r="N541" t="s">
        <v>42</v>
      </c>
      <c r="O541">
        <v>42</v>
      </c>
      <c r="AA541" t="s">
        <v>30</v>
      </c>
      <c r="AB541" t="str">
        <f>IF(H535="?",$Q$9,H535)</f>
        <v>tier - 3</v>
      </c>
      <c r="AC541" t="str">
        <f>IF(I535="?",$V$9,I535)</f>
        <v>tier - 2</v>
      </c>
      <c r="AD541" t="str">
        <f>IF(J535="?","Unknown",J535)</f>
        <v>R1013</v>
      </c>
      <c r="AE541">
        <v>1968</v>
      </c>
      <c r="AF541">
        <v>29</v>
      </c>
      <c r="AG541" t="str">
        <f t="shared" si="16"/>
        <v>29-Dec-1968</v>
      </c>
      <c r="AH541">
        <v>25201</v>
      </c>
      <c r="AI541">
        <f t="shared" si="17"/>
        <v>54</v>
      </c>
    </row>
    <row r="542" spans="1:35" x14ac:dyDescent="0.25">
      <c r="A542" t="s">
        <v>886</v>
      </c>
      <c r="B542">
        <v>21</v>
      </c>
      <c r="C542" t="s">
        <v>30</v>
      </c>
      <c r="D542">
        <v>1980</v>
      </c>
      <c r="E542" s="11">
        <v>29576</v>
      </c>
      <c r="F542">
        <v>0</v>
      </c>
      <c r="G542">
        <v>7050.02</v>
      </c>
      <c r="H542" t="s">
        <v>11</v>
      </c>
      <c r="I542" t="s">
        <v>16</v>
      </c>
      <c r="J542" t="s">
        <v>247</v>
      </c>
      <c r="K542" s="13" t="s">
        <v>8911</v>
      </c>
      <c r="L542" t="s">
        <v>11</v>
      </c>
      <c r="M542" t="s">
        <v>16</v>
      </c>
      <c r="N542" t="s">
        <v>247</v>
      </c>
      <c r="O542">
        <v>42</v>
      </c>
      <c r="AA542" t="s">
        <v>18</v>
      </c>
      <c r="AB542" t="str">
        <f>IF(H536="?",$Q$9,H536)</f>
        <v>tier - 1</v>
      </c>
      <c r="AC542" t="str">
        <f>IF(I536="?",$V$9,I536)</f>
        <v>tier - 3</v>
      </c>
      <c r="AD542" t="str">
        <f>IF(J536="?","Unknown",J536)</f>
        <v>R1011</v>
      </c>
      <c r="AE542">
        <v>1980</v>
      </c>
      <c r="AF542">
        <v>12</v>
      </c>
      <c r="AG542" t="str">
        <f t="shared" si="16"/>
        <v>12-Jun-1980</v>
      </c>
      <c r="AH542">
        <v>29384</v>
      </c>
      <c r="AI542">
        <f t="shared" si="17"/>
        <v>42</v>
      </c>
    </row>
    <row r="543" spans="1:35" x14ac:dyDescent="0.25">
      <c r="A543" t="s">
        <v>885</v>
      </c>
      <c r="B543">
        <v>22</v>
      </c>
      <c r="C543" t="s">
        <v>20</v>
      </c>
      <c r="D543">
        <v>1980</v>
      </c>
      <c r="E543" s="11">
        <v>29486</v>
      </c>
      <c r="F543">
        <v>1</v>
      </c>
      <c r="G543">
        <v>7046.72</v>
      </c>
      <c r="H543" t="s">
        <v>11</v>
      </c>
      <c r="I543" t="s">
        <v>12</v>
      </c>
      <c r="J543" t="s">
        <v>13</v>
      </c>
      <c r="K543" s="13" t="s">
        <v>8912</v>
      </c>
      <c r="L543" t="s">
        <v>11</v>
      </c>
      <c r="M543" t="s">
        <v>12</v>
      </c>
      <c r="N543" t="s">
        <v>13</v>
      </c>
      <c r="O543">
        <v>42</v>
      </c>
      <c r="AA543" t="s">
        <v>30</v>
      </c>
      <c r="AB543" t="str">
        <f>IF(H537="?",$Q$9,H537)</f>
        <v>tier - 2</v>
      </c>
      <c r="AC543" t="str">
        <f>IF(I537="?",$V$9,I537)</f>
        <v>tier - 1</v>
      </c>
      <c r="AD543" t="str">
        <f>IF(J537="?","Unknown",J537)</f>
        <v>R1012</v>
      </c>
      <c r="AE543">
        <v>1987</v>
      </c>
      <c r="AF543">
        <v>11</v>
      </c>
      <c r="AG543" t="str">
        <f t="shared" si="16"/>
        <v>11-Dec-1987</v>
      </c>
      <c r="AH543">
        <v>32122</v>
      </c>
      <c r="AI543">
        <f t="shared" si="17"/>
        <v>35</v>
      </c>
    </row>
    <row r="544" spans="1:35" x14ac:dyDescent="0.25">
      <c r="A544" t="s">
        <v>884</v>
      </c>
      <c r="B544">
        <v>26</v>
      </c>
      <c r="C544" t="s">
        <v>37</v>
      </c>
      <c r="D544">
        <v>1980</v>
      </c>
      <c r="E544" s="11">
        <v>29520</v>
      </c>
      <c r="F544">
        <v>1</v>
      </c>
      <c r="G544">
        <v>7045.5</v>
      </c>
      <c r="H544" t="s">
        <v>11</v>
      </c>
      <c r="I544" t="s">
        <v>16</v>
      </c>
      <c r="J544" t="s">
        <v>42</v>
      </c>
      <c r="K544" s="13" t="s">
        <v>8913</v>
      </c>
      <c r="L544" t="s">
        <v>11</v>
      </c>
      <c r="M544" t="s">
        <v>16</v>
      </c>
      <c r="N544" t="s">
        <v>42</v>
      </c>
      <c r="O544">
        <v>42</v>
      </c>
      <c r="AA544" t="s">
        <v>37</v>
      </c>
      <c r="AB544" t="str">
        <f>IF(H538="?",$Q$9,H538)</f>
        <v>tier - 2</v>
      </c>
      <c r="AC544" t="str">
        <f>IF(I538="?",$V$9,I538)</f>
        <v>tier - 2</v>
      </c>
      <c r="AD544" t="str">
        <f>IF(J538="?","Unknown",J538)</f>
        <v>R1012</v>
      </c>
      <c r="AE544">
        <v>1992</v>
      </c>
      <c r="AF544">
        <v>18</v>
      </c>
      <c r="AG544" t="str">
        <f t="shared" si="16"/>
        <v>18-Oct-1992</v>
      </c>
      <c r="AH544">
        <v>33895</v>
      </c>
      <c r="AI544">
        <f t="shared" si="17"/>
        <v>30</v>
      </c>
    </row>
    <row r="545" spans="1:35" x14ac:dyDescent="0.25">
      <c r="A545" t="s">
        <v>883</v>
      </c>
      <c r="B545">
        <v>29</v>
      </c>
      <c r="C545" t="s">
        <v>20</v>
      </c>
      <c r="D545">
        <v>1995</v>
      </c>
      <c r="E545" s="11">
        <v>34971</v>
      </c>
      <c r="F545">
        <v>0</v>
      </c>
      <c r="G545">
        <v>7042.11</v>
      </c>
      <c r="H545" t="s">
        <v>11</v>
      </c>
      <c r="I545" t="s">
        <v>12</v>
      </c>
      <c r="J545" t="s">
        <v>23</v>
      </c>
      <c r="K545" s="13" t="s">
        <v>8914</v>
      </c>
      <c r="L545" t="s">
        <v>11</v>
      </c>
      <c r="M545" t="s">
        <v>12</v>
      </c>
      <c r="N545" t="s">
        <v>23</v>
      </c>
      <c r="O545">
        <v>27</v>
      </c>
      <c r="AA545" t="s">
        <v>10</v>
      </c>
      <c r="AB545" t="str">
        <f>IF(H539="?",$Q$9,H539)</f>
        <v>tier - 2</v>
      </c>
      <c r="AC545" t="str">
        <f>IF(I539="?",$V$9,I539)</f>
        <v>tier - 3</v>
      </c>
      <c r="AD545" t="str">
        <f>IF(J539="?","Unknown",J539)</f>
        <v>R1024</v>
      </c>
      <c r="AE545">
        <v>1982</v>
      </c>
      <c r="AF545">
        <v>6</v>
      </c>
      <c r="AG545" t="str">
        <f t="shared" si="16"/>
        <v>6-Jul-1982</v>
      </c>
      <c r="AH545">
        <v>30138</v>
      </c>
      <c r="AI545">
        <f t="shared" si="17"/>
        <v>40</v>
      </c>
    </row>
    <row r="546" spans="1:35" x14ac:dyDescent="0.25">
      <c r="A546" t="s">
        <v>882</v>
      </c>
      <c r="B546">
        <v>2</v>
      </c>
      <c r="C546" t="s">
        <v>30</v>
      </c>
      <c r="D546">
        <v>1978</v>
      </c>
      <c r="E546" s="11">
        <v>28826</v>
      </c>
      <c r="F546">
        <v>2</v>
      </c>
      <c r="G546">
        <v>7033.08</v>
      </c>
      <c r="H546" t="s">
        <v>11</v>
      </c>
      <c r="I546" t="s">
        <v>11</v>
      </c>
      <c r="J546" t="s">
        <v>13</v>
      </c>
      <c r="K546" s="13" t="s">
        <v>8915</v>
      </c>
      <c r="L546" t="s">
        <v>11</v>
      </c>
      <c r="M546" t="s">
        <v>11</v>
      </c>
      <c r="N546" t="s">
        <v>13</v>
      </c>
      <c r="O546">
        <v>44</v>
      </c>
      <c r="AA546" t="s">
        <v>30</v>
      </c>
      <c r="AB546" t="str">
        <f>IF(H540="?",$Q$9,H540)</f>
        <v>tier - 2</v>
      </c>
      <c r="AC546" t="str">
        <f>IF(I540="?",$V$9,I540)</f>
        <v>tier - 2</v>
      </c>
      <c r="AD546" t="str">
        <f>IF(J540="?","Unknown",J540)</f>
        <v>R1013</v>
      </c>
      <c r="AE546">
        <v>1978</v>
      </c>
      <c r="AF546">
        <v>24</v>
      </c>
      <c r="AG546" t="str">
        <f t="shared" si="16"/>
        <v>24-Dec-1978</v>
      </c>
      <c r="AH546">
        <v>28848</v>
      </c>
      <c r="AI546">
        <f t="shared" si="17"/>
        <v>44</v>
      </c>
    </row>
    <row r="547" spans="1:35" x14ac:dyDescent="0.25">
      <c r="A547" t="s">
        <v>2224</v>
      </c>
      <c r="B547">
        <v>30</v>
      </c>
      <c r="C547" t="s">
        <v>20</v>
      </c>
      <c r="D547">
        <v>1989</v>
      </c>
      <c r="E547" s="11">
        <v>32781</v>
      </c>
      <c r="F547">
        <v>1</v>
      </c>
      <c r="G547">
        <v>38282.75</v>
      </c>
      <c r="H547" t="s">
        <v>16</v>
      </c>
      <c r="I547" t="s">
        <v>11</v>
      </c>
      <c r="J547" t="s">
        <v>13</v>
      </c>
      <c r="K547" s="13" t="s">
        <v>8916</v>
      </c>
      <c r="L547" t="s">
        <v>16</v>
      </c>
      <c r="M547" t="s">
        <v>11</v>
      </c>
      <c r="N547" t="s">
        <v>13</v>
      </c>
      <c r="O547">
        <v>33</v>
      </c>
      <c r="AA547" t="s">
        <v>18</v>
      </c>
      <c r="AB547" t="str">
        <f>IF(H541="?",$Q$9,H541)</f>
        <v>tier - 2</v>
      </c>
      <c r="AC547" t="str">
        <f>IF(I541="?",$V$9,I541)</f>
        <v>tier - 3</v>
      </c>
      <c r="AD547" t="str">
        <f>IF(J541="?","Unknown",J541)</f>
        <v>R1011</v>
      </c>
      <c r="AE547">
        <v>1980</v>
      </c>
      <c r="AF547">
        <v>28</v>
      </c>
      <c r="AG547" t="str">
        <f t="shared" si="16"/>
        <v>28-Jun-1980</v>
      </c>
      <c r="AH547">
        <v>29400</v>
      </c>
      <c r="AI547">
        <f t="shared" si="17"/>
        <v>42</v>
      </c>
    </row>
    <row r="548" spans="1:35" x14ac:dyDescent="0.25">
      <c r="A548" t="s">
        <v>881</v>
      </c>
      <c r="B548">
        <v>6</v>
      </c>
      <c r="C548" t="s">
        <v>18</v>
      </c>
      <c r="D548">
        <v>1969</v>
      </c>
      <c r="E548" s="11">
        <v>25360</v>
      </c>
      <c r="F548">
        <v>0</v>
      </c>
      <c r="G548">
        <v>7003.1</v>
      </c>
      <c r="H548" t="s">
        <v>11</v>
      </c>
      <c r="I548" t="s">
        <v>12</v>
      </c>
      <c r="J548" t="s">
        <v>13</v>
      </c>
      <c r="K548" s="13" t="s">
        <v>8917</v>
      </c>
      <c r="L548" t="s">
        <v>11</v>
      </c>
      <c r="M548" t="s">
        <v>12</v>
      </c>
      <c r="N548" t="s">
        <v>13</v>
      </c>
      <c r="O548">
        <v>54</v>
      </c>
      <c r="AA548" t="s">
        <v>30</v>
      </c>
      <c r="AB548" t="str">
        <f>IF(H542="?",$Q$9,H542)</f>
        <v>tier - 2</v>
      </c>
      <c r="AC548" t="str">
        <f>IF(I542="?",$V$9,I542)</f>
        <v>tier - 1</v>
      </c>
      <c r="AD548" t="str">
        <f>IF(J542="?","Unknown",J542)</f>
        <v>R1024</v>
      </c>
      <c r="AE548">
        <v>1980</v>
      </c>
      <c r="AF548">
        <v>21</v>
      </c>
      <c r="AG548" t="str">
        <f t="shared" si="16"/>
        <v>21-Dec-1980</v>
      </c>
      <c r="AH548">
        <v>29576</v>
      </c>
      <c r="AI548">
        <f t="shared" si="17"/>
        <v>42</v>
      </c>
    </row>
    <row r="549" spans="1:35" x14ac:dyDescent="0.25">
      <c r="A549" t="s">
        <v>880</v>
      </c>
      <c r="B549">
        <v>1</v>
      </c>
      <c r="C549" t="s">
        <v>30</v>
      </c>
      <c r="D549">
        <v>1982</v>
      </c>
      <c r="E549" s="11">
        <v>30286</v>
      </c>
      <c r="F549">
        <v>3</v>
      </c>
      <c r="G549">
        <v>6989.95</v>
      </c>
      <c r="H549" t="s">
        <v>11</v>
      </c>
      <c r="I549" t="s">
        <v>16</v>
      </c>
      <c r="J549" t="s">
        <v>13</v>
      </c>
      <c r="K549" s="13" t="s">
        <v>8918</v>
      </c>
      <c r="L549" t="s">
        <v>11</v>
      </c>
      <c r="M549" t="s">
        <v>16</v>
      </c>
      <c r="N549" t="s">
        <v>13</v>
      </c>
      <c r="O549">
        <v>40</v>
      </c>
      <c r="AA549" t="s">
        <v>20</v>
      </c>
      <c r="AB549" t="str">
        <f>IF(H543="?",$Q$9,H543)</f>
        <v>tier - 2</v>
      </c>
      <c r="AC549" t="str">
        <f>IF(I543="?",$V$9,I543)</f>
        <v>tier - 3</v>
      </c>
      <c r="AD549" t="str">
        <f>IF(J543="?","Unknown",J543)</f>
        <v>R1013</v>
      </c>
      <c r="AE549">
        <v>1980</v>
      </c>
      <c r="AF549">
        <v>22</v>
      </c>
      <c r="AG549" t="str">
        <f t="shared" si="16"/>
        <v>22-Sep-1980</v>
      </c>
      <c r="AH549">
        <v>29486</v>
      </c>
      <c r="AI549">
        <f t="shared" si="17"/>
        <v>42</v>
      </c>
    </row>
    <row r="550" spans="1:35" x14ac:dyDescent="0.25">
      <c r="A550" t="s">
        <v>879</v>
      </c>
      <c r="B550">
        <v>18</v>
      </c>
      <c r="C550" t="s">
        <v>20</v>
      </c>
      <c r="D550">
        <v>1982</v>
      </c>
      <c r="E550" s="11">
        <v>30212</v>
      </c>
      <c r="F550">
        <v>2</v>
      </c>
      <c r="G550">
        <v>6986.7</v>
      </c>
      <c r="H550" t="s">
        <v>12</v>
      </c>
      <c r="I550" t="s">
        <v>16</v>
      </c>
      <c r="J550" t="s">
        <v>23</v>
      </c>
      <c r="K550" s="13" t="s">
        <v>8919</v>
      </c>
      <c r="L550" t="s">
        <v>12</v>
      </c>
      <c r="M550" t="s">
        <v>16</v>
      </c>
      <c r="N550" t="s">
        <v>23</v>
      </c>
      <c r="O550">
        <v>40</v>
      </c>
      <c r="AA550" t="s">
        <v>37</v>
      </c>
      <c r="AB550" t="str">
        <f>IF(H544="?",$Q$9,H544)</f>
        <v>tier - 2</v>
      </c>
      <c r="AC550" t="str">
        <f>IF(I544="?",$V$9,I544)</f>
        <v>tier - 1</v>
      </c>
      <c r="AD550" t="str">
        <f>IF(J544="?","Unknown",J544)</f>
        <v>R1011</v>
      </c>
      <c r="AE550">
        <v>1980</v>
      </c>
      <c r="AF550">
        <v>26</v>
      </c>
      <c r="AG550" t="str">
        <f t="shared" si="16"/>
        <v>26-Oct-1980</v>
      </c>
      <c r="AH550">
        <v>29520</v>
      </c>
      <c r="AI550">
        <f t="shared" si="17"/>
        <v>42</v>
      </c>
    </row>
    <row r="551" spans="1:35" x14ac:dyDescent="0.25">
      <c r="A551" t="s">
        <v>878</v>
      </c>
      <c r="B551">
        <v>10</v>
      </c>
      <c r="C551" t="s">
        <v>20</v>
      </c>
      <c r="D551">
        <v>1985</v>
      </c>
      <c r="E551" s="11">
        <v>31300</v>
      </c>
      <c r="F551">
        <v>3</v>
      </c>
      <c r="G551">
        <v>6985.51</v>
      </c>
      <c r="H551" t="s">
        <v>11</v>
      </c>
      <c r="I551" t="s">
        <v>11</v>
      </c>
      <c r="J551" t="s">
        <v>166</v>
      </c>
      <c r="K551" s="13" t="s">
        <v>8920</v>
      </c>
      <c r="L551" t="s">
        <v>11</v>
      </c>
      <c r="M551" t="s">
        <v>11</v>
      </c>
      <c r="N551" t="s">
        <v>166</v>
      </c>
      <c r="O551">
        <v>37</v>
      </c>
      <c r="AA551" t="s">
        <v>20</v>
      </c>
      <c r="AB551" t="str">
        <f>IF(H545="?",$Q$9,H545)</f>
        <v>tier - 2</v>
      </c>
      <c r="AC551" t="str">
        <f>IF(I545="?",$V$9,I545)</f>
        <v>tier - 3</v>
      </c>
      <c r="AD551" t="str">
        <f>IF(J545="?","Unknown",J545)</f>
        <v>R1012</v>
      </c>
      <c r="AE551">
        <v>1995</v>
      </c>
      <c r="AF551">
        <v>29</v>
      </c>
      <c r="AG551" t="str">
        <f t="shared" si="16"/>
        <v>29-Sep-1995</v>
      </c>
      <c r="AH551">
        <v>34971</v>
      </c>
      <c r="AI551">
        <f t="shared" si="17"/>
        <v>27</v>
      </c>
    </row>
    <row r="552" spans="1:35" x14ac:dyDescent="0.25">
      <c r="A552" t="s">
        <v>877</v>
      </c>
      <c r="B552">
        <v>3</v>
      </c>
      <c r="C552" t="s">
        <v>30</v>
      </c>
      <c r="D552">
        <v>1975</v>
      </c>
      <c r="E552" s="11">
        <v>27731</v>
      </c>
      <c r="F552">
        <v>1</v>
      </c>
      <c r="G552">
        <v>6965.21</v>
      </c>
      <c r="H552" t="s">
        <v>11</v>
      </c>
      <c r="I552" t="s">
        <v>12</v>
      </c>
      <c r="J552" t="s">
        <v>13</v>
      </c>
      <c r="K552" s="13" t="s">
        <v>8921</v>
      </c>
      <c r="L552" t="s">
        <v>11</v>
      </c>
      <c r="M552" t="s">
        <v>12</v>
      </c>
      <c r="N552" t="s">
        <v>13</v>
      </c>
      <c r="O552">
        <v>47</v>
      </c>
      <c r="AA552" t="s">
        <v>30</v>
      </c>
      <c r="AB552" t="str">
        <f>IF(H546="?",$Q$9,H546)</f>
        <v>tier - 2</v>
      </c>
      <c r="AC552" t="str">
        <f>IF(I546="?",$V$9,I546)</f>
        <v>tier - 2</v>
      </c>
      <c r="AD552" t="str">
        <f>IF(J546="?","Unknown",J546)</f>
        <v>R1013</v>
      </c>
      <c r="AE552">
        <v>1978</v>
      </c>
      <c r="AF552">
        <v>2</v>
      </c>
      <c r="AG552" t="str">
        <f t="shared" si="16"/>
        <v>2-Dec-1978</v>
      </c>
      <c r="AH552">
        <v>28826</v>
      </c>
      <c r="AI552">
        <f t="shared" si="17"/>
        <v>44</v>
      </c>
    </row>
    <row r="553" spans="1:35" x14ac:dyDescent="0.25">
      <c r="A553" t="s">
        <v>876</v>
      </c>
      <c r="B553">
        <v>18</v>
      </c>
      <c r="C553" t="s">
        <v>37</v>
      </c>
      <c r="D553">
        <v>1980</v>
      </c>
      <c r="E553" s="11">
        <v>29512</v>
      </c>
      <c r="F553">
        <v>2</v>
      </c>
      <c r="G553">
        <v>6951.12</v>
      </c>
      <c r="H553" t="s">
        <v>11</v>
      </c>
      <c r="I553" t="s">
        <v>11</v>
      </c>
      <c r="J553" t="s">
        <v>13</v>
      </c>
      <c r="K553" s="13" t="s">
        <v>8922</v>
      </c>
      <c r="L553" t="s">
        <v>11</v>
      </c>
      <c r="M553" t="s">
        <v>11</v>
      </c>
      <c r="N553" t="s">
        <v>13</v>
      </c>
      <c r="O553">
        <v>42</v>
      </c>
      <c r="AA553" t="s">
        <v>20</v>
      </c>
      <c r="AB553" t="str">
        <f>IF(H547="?",$Q$9,H547)</f>
        <v>tier - 1</v>
      </c>
      <c r="AC553" t="str">
        <f>IF(I547="?",$V$9,I547)</f>
        <v>tier - 2</v>
      </c>
      <c r="AD553" t="str">
        <f>IF(J547="?","Unknown",J547)</f>
        <v>R1013</v>
      </c>
      <c r="AE553">
        <v>1989</v>
      </c>
      <c r="AF553">
        <v>30</v>
      </c>
      <c r="AG553" t="str">
        <f t="shared" si="16"/>
        <v>30-Sep-1989</v>
      </c>
      <c r="AH553">
        <v>32781</v>
      </c>
      <c r="AI553">
        <f t="shared" si="17"/>
        <v>33</v>
      </c>
    </row>
    <row r="554" spans="1:35" x14ac:dyDescent="0.25">
      <c r="A554" t="s">
        <v>875</v>
      </c>
      <c r="B554">
        <v>15</v>
      </c>
      <c r="C554" t="s">
        <v>10</v>
      </c>
      <c r="D554">
        <v>1978</v>
      </c>
      <c r="E554" s="11">
        <v>28686</v>
      </c>
      <c r="F554">
        <v>0</v>
      </c>
      <c r="G554">
        <v>6948.7</v>
      </c>
      <c r="H554" t="s">
        <v>16</v>
      </c>
      <c r="I554" t="s">
        <v>11</v>
      </c>
      <c r="J554" t="s">
        <v>23</v>
      </c>
      <c r="K554" s="13" t="s">
        <v>8923</v>
      </c>
      <c r="L554" t="s">
        <v>16</v>
      </c>
      <c r="M554" t="s">
        <v>11</v>
      </c>
      <c r="N554" t="s">
        <v>23</v>
      </c>
      <c r="O554">
        <v>44</v>
      </c>
      <c r="AA554" t="s">
        <v>18</v>
      </c>
      <c r="AB554" t="str">
        <f>IF(H548="?",$Q$9,H548)</f>
        <v>tier - 2</v>
      </c>
      <c r="AC554" t="str">
        <f>IF(I548="?",$V$9,I548)</f>
        <v>tier - 3</v>
      </c>
      <c r="AD554" t="str">
        <f>IF(J548="?","Unknown",J548)</f>
        <v>R1013</v>
      </c>
      <c r="AE554">
        <v>1969</v>
      </c>
      <c r="AF554">
        <v>6</v>
      </c>
      <c r="AG554" t="str">
        <f t="shared" si="16"/>
        <v>6-Jun-1969</v>
      </c>
      <c r="AH554">
        <v>25360</v>
      </c>
      <c r="AI554">
        <f t="shared" si="17"/>
        <v>54</v>
      </c>
    </row>
    <row r="555" spans="1:35" x14ac:dyDescent="0.25">
      <c r="A555" t="s">
        <v>874</v>
      </c>
      <c r="B555">
        <v>5</v>
      </c>
      <c r="C555" t="s">
        <v>15</v>
      </c>
      <c r="D555">
        <v>1980</v>
      </c>
      <c r="E555" s="11">
        <v>29530</v>
      </c>
      <c r="F555">
        <v>2</v>
      </c>
      <c r="G555">
        <v>6940.94</v>
      </c>
      <c r="H555" t="s">
        <v>11</v>
      </c>
      <c r="I555" t="s">
        <v>12</v>
      </c>
      <c r="J555" t="s">
        <v>13</v>
      </c>
      <c r="K555" s="13" t="s">
        <v>8627</v>
      </c>
      <c r="L555" t="s">
        <v>11</v>
      </c>
      <c r="M555" t="s">
        <v>12</v>
      </c>
      <c r="N555" t="s">
        <v>13</v>
      </c>
      <c r="O555">
        <v>42</v>
      </c>
      <c r="AA555" t="s">
        <v>30</v>
      </c>
      <c r="AB555" t="str">
        <f>IF(H549="?",$Q$9,H549)</f>
        <v>tier - 2</v>
      </c>
      <c r="AC555" t="str">
        <f>IF(I549="?",$V$9,I549)</f>
        <v>tier - 1</v>
      </c>
      <c r="AD555" t="str">
        <f>IF(J549="?","Unknown",J549)</f>
        <v>R1013</v>
      </c>
      <c r="AE555">
        <v>1982</v>
      </c>
      <c r="AF555">
        <v>1</v>
      </c>
      <c r="AG555" t="str">
        <f t="shared" si="16"/>
        <v>1-Dec-1982</v>
      </c>
      <c r="AH555">
        <v>30286</v>
      </c>
      <c r="AI555">
        <f t="shared" si="17"/>
        <v>40</v>
      </c>
    </row>
    <row r="556" spans="1:35" x14ac:dyDescent="0.25">
      <c r="A556" t="s">
        <v>873</v>
      </c>
      <c r="B556">
        <v>30</v>
      </c>
      <c r="C556" t="s">
        <v>20</v>
      </c>
      <c r="D556">
        <v>1980</v>
      </c>
      <c r="E556" s="11">
        <v>29494</v>
      </c>
      <c r="F556">
        <v>1</v>
      </c>
      <c r="G556">
        <v>6940.91</v>
      </c>
      <c r="H556" t="s">
        <v>11</v>
      </c>
      <c r="I556" t="s">
        <v>11</v>
      </c>
      <c r="J556" t="s">
        <v>23</v>
      </c>
      <c r="K556" s="13" t="s">
        <v>8924</v>
      </c>
      <c r="L556" t="s">
        <v>11</v>
      </c>
      <c r="M556" t="s">
        <v>11</v>
      </c>
      <c r="N556" t="s">
        <v>23</v>
      </c>
      <c r="O556">
        <v>42</v>
      </c>
      <c r="AA556" t="s">
        <v>20</v>
      </c>
      <c r="AB556" t="str">
        <f>IF(H550="?",$Q$9,H550)</f>
        <v>tier - 3</v>
      </c>
      <c r="AC556" t="str">
        <f>IF(I550="?",$V$9,I550)</f>
        <v>tier - 1</v>
      </c>
      <c r="AD556" t="str">
        <f>IF(J550="?","Unknown",J550)</f>
        <v>R1012</v>
      </c>
      <c r="AE556">
        <v>1982</v>
      </c>
      <c r="AF556">
        <v>18</v>
      </c>
      <c r="AG556" t="str">
        <f t="shared" si="16"/>
        <v>18-Sep-1982</v>
      </c>
      <c r="AH556">
        <v>30212</v>
      </c>
      <c r="AI556">
        <f t="shared" si="17"/>
        <v>40</v>
      </c>
    </row>
    <row r="557" spans="1:35" x14ac:dyDescent="0.25">
      <c r="A557" t="s">
        <v>872</v>
      </c>
      <c r="B557">
        <v>29</v>
      </c>
      <c r="C557" t="s">
        <v>10</v>
      </c>
      <c r="D557">
        <v>1978</v>
      </c>
      <c r="E557" s="11">
        <v>28700</v>
      </c>
      <c r="F557">
        <v>2</v>
      </c>
      <c r="G557">
        <v>6938.11</v>
      </c>
      <c r="H557" t="s">
        <v>11</v>
      </c>
      <c r="I557" t="s">
        <v>11</v>
      </c>
      <c r="J557" t="s">
        <v>13</v>
      </c>
      <c r="K557" s="13" t="s">
        <v>8823</v>
      </c>
      <c r="L557" t="s">
        <v>11</v>
      </c>
      <c r="M557" t="s">
        <v>11</v>
      </c>
      <c r="N557" t="s">
        <v>13</v>
      </c>
      <c r="O557">
        <v>44</v>
      </c>
      <c r="AA557" t="s">
        <v>20</v>
      </c>
      <c r="AB557" t="str">
        <f>IF(H551="?",$Q$9,H551)</f>
        <v>tier - 2</v>
      </c>
      <c r="AC557" t="str">
        <f>IF(I551="?",$V$9,I551)</f>
        <v>tier - 2</v>
      </c>
      <c r="AD557" t="str">
        <f>IF(J551="?","Unknown",J551)</f>
        <v>R1019</v>
      </c>
      <c r="AE557">
        <v>1985</v>
      </c>
      <c r="AF557">
        <v>10</v>
      </c>
      <c r="AG557" t="str">
        <f t="shared" si="16"/>
        <v>10-Sep-1985</v>
      </c>
      <c r="AH557">
        <v>31300</v>
      </c>
      <c r="AI557">
        <f t="shared" si="17"/>
        <v>37</v>
      </c>
    </row>
    <row r="558" spans="1:35" x14ac:dyDescent="0.25">
      <c r="A558" t="s">
        <v>2358</v>
      </c>
      <c r="B558">
        <v>21</v>
      </c>
      <c r="C558" t="s">
        <v>37</v>
      </c>
      <c r="D558">
        <v>1961</v>
      </c>
      <c r="E558" s="11">
        <v>22575</v>
      </c>
      <c r="F558">
        <v>1</v>
      </c>
      <c r="G558">
        <v>48517.56</v>
      </c>
      <c r="H558" t="s">
        <v>16</v>
      </c>
      <c r="I558" t="s">
        <v>12</v>
      </c>
      <c r="J558" t="s">
        <v>247</v>
      </c>
      <c r="K558" s="13" t="s">
        <v>8925</v>
      </c>
      <c r="L558" t="s">
        <v>16</v>
      </c>
      <c r="M558" t="s">
        <v>12</v>
      </c>
      <c r="N558" t="s">
        <v>247</v>
      </c>
      <c r="O558">
        <v>61</v>
      </c>
      <c r="AA558" t="s">
        <v>30</v>
      </c>
      <c r="AB558" t="str">
        <f>IF(H552="?",$Q$9,H552)</f>
        <v>tier - 2</v>
      </c>
      <c r="AC558" t="str">
        <f>IF(I552="?",$V$9,I552)</f>
        <v>tier - 3</v>
      </c>
      <c r="AD558" t="str">
        <f>IF(J552="?","Unknown",J552)</f>
        <v>R1013</v>
      </c>
      <c r="AE558">
        <v>1975</v>
      </c>
      <c r="AF558">
        <v>3</v>
      </c>
      <c r="AG558" t="str">
        <f t="shared" si="16"/>
        <v>3-Dec-1975</v>
      </c>
      <c r="AH558">
        <v>27731</v>
      </c>
      <c r="AI558">
        <f t="shared" si="17"/>
        <v>47</v>
      </c>
    </row>
    <row r="559" spans="1:35" x14ac:dyDescent="0.25">
      <c r="A559" t="s">
        <v>2223</v>
      </c>
      <c r="B559">
        <v>16</v>
      </c>
      <c r="C559" t="s">
        <v>35</v>
      </c>
      <c r="D559">
        <v>1980</v>
      </c>
      <c r="E559" s="11">
        <v>29449</v>
      </c>
      <c r="F559">
        <v>1</v>
      </c>
      <c r="G559">
        <v>38245.589999999997</v>
      </c>
      <c r="H559" t="s">
        <v>16</v>
      </c>
      <c r="I559" t="s">
        <v>11</v>
      </c>
      <c r="J559" t="s">
        <v>13</v>
      </c>
      <c r="K559" s="13" t="s">
        <v>8926</v>
      </c>
      <c r="L559" t="s">
        <v>16</v>
      </c>
      <c r="M559" t="s">
        <v>11</v>
      </c>
      <c r="N559" t="s">
        <v>13</v>
      </c>
      <c r="O559">
        <v>42</v>
      </c>
      <c r="AA559" t="s">
        <v>37</v>
      </c>
      <c r="AB559" t="str">
        <f>IF(H553="?",$Q$9,H553)</f>
        <v>tier - 2</v>
      </c>
      <c r="AC559" t="str">
        <f>IF(I553="?",$V$9,I553)</f>
        <v>tier - 2</v>
      </c>
      <c r="AD559" t="str">
        <f>IF(J553="?","Unknown",J553)</f>
        <v>R1013</v>
      </c>
      <c r="AE559">
        <v>1980</v>
      </c>
      <c r="AF559">
        <v>18</v>
      </c>
      <c r="AG559" t="str">
        <f t="shared" si="16"/>
        <v>18-Oct-1980</v>
      </c>
      <c r="AH559">
        <v>29512</v>
      </c>
      <c r="AI559">
        <f t="shared" si="17"/>
        <v>42</v>
      </c>
    </row>
    <row r="560" spans="1:35" x14ac:dyDescent="0.25">
      <c r="A560" t="s">
        <v>871</v>
      </c>
      <c r="B560">
        <v>5</v>
      </c>
      <c r="C560" t="s">
        <v>35</v>
      </c>
      <c r="D560">
        <v>1984</v>
      </c>
      <c r="E560" s="11">
        <v>30899</v>
      </c>
      <c r="F560">
        <v>2</v>
      </c>
      <c r="G560">
        <v>6933.24</v>
      </c>
      <c r="H560" t="s">
        <v>11</v>
      </c>
      <c r="I560" t="s">
        <v>12</v>
      </c>
      <c r="J560" t="s">
        <v>23</v>
      </c>
      <c r="K560" s="13" t="s">
        <v>8927</v>
      </c>
      <c r="L560" t="s">
        <v>11</v>
      </c>
      <c r="M560" t="s">
        <v>12</v>
      </c>
      <c r="N560" t="s">
        <v>23</v>
      </c>
      <c r="O560">
        <v>38</v>
      </c>
      <c r="AA560" t="s">
        <v>10</v>
      </c>
      <c r="AB560" t="str">
        <f>IF(H554="?",$Q$9,H554)</f>
        <v>tier - 1</v>
      </c>
      <c r="AC560" t="str">
        <f>IF(I554="?",$V$9,I554)</f>
        <v>tier - 2</v>
      </c>
      <c r="AD560" t="str">
        <f>IF(J554="?","Unknown",J554)</f>
        <v>R1012</v>
      </c>
      <c r="AE560">
        <v>1978</v>
      </c>
      <c r="AF560">
        <v>15</v>
      </c>
      <c r="AG560" t="str">
        <f t="shared" si="16"/>
        <v>15-Jul-1978</v>
      </c>
      <c r="AH560">
        <v>28686</v>
      </c>
      <c r="AI560">
        <f t="shared" si="17"/>
        <v>44</v>
      </c>
    </row>
    <row r="561" spans="1:35" x14ac:dyDescent="0.25">
      <c r="A561" t="s">
        <v>870</v>
      </c>
      <c r="B561">
        <v>21</v>
      </c>
      <c r="C561" t="s">
        <v>35</v>
      </c>
      <c r="D561">
        <v>1989</v>
      </c>
      <c r="E561" s="11">
        <v>32741</v>
      </c>
      <c r="F561">
        <v>3</v>
      </c>
      <c r="G561">
        <v>6895.19</v>
      </c>
      <c r="H561" t="s">
        <v>11</v>
      </c>
      <c r="I561" t="s">
        <v>12</v>
      </c>
      <c r="J561" t="s">
        <v>247</v>
      </c>
      <c r="K561" s="13" t="s">
        <v>8928</v>
      </c>
      <c r="L561" t="s">
        <v>11</v>
      </c>
      <c r="M561" t="s">
        <v>12</v>
      </c>
      <c r="N561" t="s">
        <v>247</v>
      </c>
      <c r="O561">
        <v>33</v>
      </c>
      <c r="AA561" t="s">
        <v>15</v>
      </c>
      <c r="AB561" t="str">
        <f>IF(H555="?",$Q$9,H555)</f>
        <v>tier - 2</v>
      </c>
      <c r="AC561" t="str">
        <f>IF(I555="?",$V$9,I555)</f>
        <v>tier - 3</v>
      </c>
      <c r="AD561" t="str">
        <f>IF(J555="?","Unknown",J555)</f>
        <v>R1013</v>
      </c>
      <c r="AE561">
        <v>1980</v>
      </c>
      <c r="AF561">
        <v>5</v>
      </c>
      <c r="AG561" t="str">
        <f t="shared" si="16"/>
        <v>5-Nov-1980</v>
      </c>
      <c r="AH561">
        <v>29530</v>
      </c>
      <c r="AI561">
        <f t="shared" si="17"/>
        <v>42</v>
      </c>
    </row>
    <row r="562" spans="1:35" x14ac:dyDescent="0.25">
      <c r="A562" t="s">
        <v>869</v>
      </c>
      <c r="B562">
        <v>10</v>
      </c>
      <c r="C562" t="s">
        <v>15</v>
      </c>
      <c r="D562">
        <v>1985</v>
      </c>
      <c r="E562" s="11">
        <v>31361</v>
      </c>
      <c r="F562">
        <v>2</v>
      </c>
      <c r="G562">
        <v>6877.98</v>
      </c>
      <c r="H562" t="s">
        <v>11</v>
      </c>
      <c r="I562" t="s">
        <v>16</v>
      </c>
      <c r="J562" t="s">
        <v>247</v>
      </c>
      <c r="K562" s="13" t="s">
        <v>8929</v>
      </c>
      <c r="L562" t="s">
        <v>11</v>
      </c>
      <c r="M562" t="s">
        <v>16</v>
      </c>
      <c r="N562" t="s">
        <v>247</v>
      </c>
      <c r="O562">
        <v>37</v>
      </c>
      <c r="AA562" t="s">
        <v>20</v>
      </c>
      <c r="AB562" t="str">
        <f>IF(H556="?",$Q$9,H556)</f>
        <v>tier - 2</v>
      </c>
      <c r="AC562" t="str">
        <f>IF(I556="?",$V$9,I556)</f>
        <v>tier - 2</v>
      </c>
      <c r="AD562" t="str">
        <f>IF(J556="?","Unknown",J556)</f>
        <v>R1012</v>
      </c>
      <c r="AE562">
        <v>1980</v>
      </c>
      <c r="AF562">
        <v>30</v>
      </c>
      <c r="AG562" t="str">
        <f t="shared" si="16"/>
        <v>30-Sep-1980</v>
      </c>
      <c r="AH562">
        <v>29494</v>
      </c>
      <c r="AI562">
        <f t="shared" si="17"/>
        <v>42</v>
      </c>
    </row>
    <row r="563" spans="1:35" x14ac:dyDescent="0.25">
      <c r="A563" t="s">
        <v>868</v>
      </c>
      <c r="B563">
        <v>24</v>
      </c>
      <c r="C563" t="s">
        <v>18</v>
      </c>
      <c r="D563">
        <v>2004</v>
      </c>
      <c r="E563" s="11">
        <v>38162</v>
      </c>
      <c r="F563">
        <v>0</v>
      </c>
      <c r="G563">
        <v>6876.53</v>
      </c>
      <c r="H563" t="s">
        <v>11</v>
      </c>
      <c r="I563" t="s">
        <v>16</v>
      </c>
      <c r="J563" t="s">
        <v>23</v>
      </c>
      <c r="K563" s="13" t="s">
        <v>8930</v>
      </c>
      <c r="L563" t="s">
        <v>11</v>
      </c>
      <c r="M563" t="s">
        <v>16</v>
      </c>
      <c r="N563" t="s">
        <v>23</v>
      </c>
      <c r="O563">
        <v>18</v>
      </c>
      <c r="AA563" t="s">
        <v>10</v>
      </c>
      <c r="AB563" t="str">
        <f>IF(H557="?",$Q$9,H557)</f>
        <v>tier - 2</v>
      </c>
      <c r="AC563" t="str">
        <f>IF(I557="?",$V$9,I557)</f>
        <v>tier - 2</v>
      </c>
      <c r="AD563" t="str">
        <f>IF(J557="?","Unknown",J557)</f>
        <v>R1013</v>
      </c>
      <c r="AE563">
        <v>1978</v>
      </c>
      <c r="AF563">
        <v>29</v>
      </c>
      <c r="AG563" t="str">
        <f t="shared" si="16"/>
        <v>29-Jul-1978</v>
      </c>
      <c r="AH563">
        <v>28700</v>
      </c>
      <c r="AI563">
        <f t="shared" si="17"/>
        <v>44</v>
      </c>
    </row>
    <row r="564" spans="1:35" x14ac:dyDescent="0.25">
      <c r="A564" t="s">
        <v>867</v>
      </c>
      <c r="B564">
        <v>23</v>
      </c>
      <c r="C564" t="s">
        <v>35</v>
      </c>
      <c r="D564">
        <v>1981</v>
      </c>
      <c r="E564" s="11">
        <v>29821</v>
      </c>
      <c r="F564">
        <v>2</v>
      </c>
      <c r="G564">
        <v>6875.96</v>
      </c>
      <c r="H564" t="s">
        <v>11</v>
      </c>
      <c r="I564" t="s">
        <v>11</v>
      </c>
      <c r="J564" t="s">
        <v>42</v>
      </c>
      <c r="K564" s="13" t="s">
        <v>8931</v>
      </c>
      <c r="L564" t="s">
        <v>11</v>
      </c>
      <c r="M564" t="s">
        <v>11</v>
      </c>
      <c r="N564" t="s">
        <v>42</v>
      </c>
      <c r="O564">
        <v>41</v>
      </c>
      <c r="AA564" t="s">
        <v>37</v>
      </c>
      <c r="AB564" t="str">
        <f>IF(H558="?",$Q$9,H558)</f>
        <v>tier - 1</v>
      </c>
      <c r="AC564" t="str">
        <f>IF(I558="?",$V$9,I558)</f>
        <v>tier - 3</v>
      </c>
      <c r="AD564" t="str">
        <f>IF(J558="?","Unknown",J558)</f>
        <v>R1024</v>
      </c>
      <c r="AE564">
        <v>1961</v>
      </c>
      <c r="AF564">
        <v>21</v>
      </c>
      <c r="AG564" t="str">
        <f t="shared" si="16"/>
        <v>21-Oct-1961</v>
      </c>
      <c r="AH564">
        <v>22575</v>
      </c>
      <c r="AI564">
        <f t="shared" si="17"/>
        <v>61</v>
      </c>
    </row>
    <row r="565" spans="1:35" x14ac:dyDescent="0.25">
      <c r="A565" t="s">
        <v>866</v>
      </c>
      <c r="B565">
        <v>23</v>
      </c>
      <c r="C565" t="s">
        <v>15</v>
      </c>
      <c r="D565">
        <v>1969</v>
      </c>
      <c r="E565" s="11">
        <v>25530</v>
      </c>
      <c r="F565">
        <v>0</v>
      </c>
      <c r="G565">
        <v>6868.39</v>
      </c>
      <c r="H565" t="s">
        <v>11</v>
      </c>
      <c r="I565" t="s">
        <v>11</v>
      </c>
      <c r="J565" t="s">
        <v>13</v>
      </c>
      <c r="K565" s="13" t="s">
        <v>8932</v>
      </c>
      <c r="L565" t="s">
        <v>11</v>
      </c>
      <c r="M565" t="s">
        <v>11</v>
      </c>
      <c r="N565" t="s">
        <v>13</v>
      </c>
      <c r="O565">
        <v>53</v>
      </c>
      <c r="AA565" t="s">
        <v>35</v>
      </c>
      <c r="AB565" t="str">
        <f>IF(H559="?",$Q$9,H559)</f>
        <v>tier - 1</v>
      </c>
      <c r="AC565" t="str">
        <f>IF(I559="?",$V$9,I559)</f>
        <v>tier - 2</v>
      </c>
      <c r="AD565" t="str">
        <f>IF(J559="?","Unknown",J559)</f>
        <v>R1013</v>
      </c>
      <c r="AE565">
        <v>1980</v>
      </c>
      <c r="AF565">
        <v>16</v>
      </c>
      <c r="AG565" t="str">
        <f t="shared" si="16"/>
        <v>16-Aug-1980</v>
      </c>
      <c r="AH565">
        <v>29449</v>
      </c>
      <c r="AI565">
        <f t="shared" si="17"/>
        <v>42</v>
      </c>
    </row>
    <row r="566" spans="1:35" x14ac:dyDescent="0.25">
      <c r="A566" t="s">
        <v>865</v>
      </c>
      <c r="B566">
        <v>5</v>
      </c>
      <c r="C566" t="s">
        <v>18</v>
      </c>
      <c r="D566">
        <v>1978</v>
      </c>
      <c r="E566" s="11">
        <v>28646</v>
      </c>
      <c r="F566">
        <v>2</v>
      </c>
      <c r="G566">
        <v>6863.49</v>
      </c>
      <c r="H566" t="s">
        <v>11</v>
      </c>
      <c r="I566" t="s">
        <v>16</v>
      </c>
      <c r="J566" t="s">
        <v>13</v>
      </c>
      <c r="K566" s="13" t="s">
        <v>8649</v>
      </c>
      <c r="L566" t="s">
        <v>11</v>
      </c>
      <c r="M566" t="s">
        <v>16</v>
      </c>
      <c r="N566" t="s">
        <v>13</v>
      </c>
      <c r="O566">
        <v>45</v>
      </c>
      <c r="AA566" t="s">
        <v>35</v>
      </c>
      <c r="AB566" t="str">
        <f>IF(H560="?",$Q$9,H560)</f>
        <v>tier - 2</v>
      </c>
      <c r="AC566" t="str">
        <f>IF(I560="?",$V$9,I560)</f>
        <v>tier - 3</v>
      </c>
      <c r="AD566" t="str">
        <f>IF(J560="?","Unknown",J560)</f>
        <v>R1012</v>
      </c>
      <c r="AE566">
        <v>1984</v>
      </c>
      <c r="AF566">
        <v>5</v>
      </c>
      <c r="AG566" t="str">
        <f t="shared" si="16"/>
        <v>5-Aug-1984</v>
      </c>
      <c r="AH566">
        <v>30899</v>
      </c>
      <c r="AI566">
        <f t="shared" si="17"/>
        <v>38</v>
      </c>
    </row>
    <row r="567" spans="1:35" x14ac:dyDescent="0.25">
      <c r="A567" t="s">
        <v>864</v>
      </c>
      <c r="B567">
        <v>19</v>
      </c>
      <c r="C567" t="s">
        <v>37</v>
      </c>
      <c r="D567">
        <v>1981</v>
      </c>
      <c r="E567" s="11">
        <v>29878</v>
      </c>
      <c r="F567">
        <v>1</v>
      </c>
      <c r="G567">
        <v>6858.48</v>
      </c>
      <c r="H567" t="s">
        <v>11</v>
      </c>
      <c r="I567" t="s">
        <v>11</v>
      </c>
      <c r="J567" t="s">
        <v>166</v>
      </c>
      <c r="K567" s="13" t="s">
        <v>8933</v>
      </c>
      <c r="L567" t="s">
        <v>11</v>
      </c>
      <c r="M567" t="s">
        <v>11</v>
      </c>
      <c r="N567" t="s">
        <v>166</v>
      </c>
      <c r="O567">
        <v>41</v>
      </c>
      <c r="AA567" t="s">
        <v>35</v>
      </c>
      <c r="AB567" t="str">
        <f>IF(H561="?",$Q$9,H561)</f>
        <v>tier - 2</v>
      </c>
      <c r="AC567" t="str">
        <f>IF(I561="?",$V$9,I561)</f>
        <v>tier - 3</v>
      </c>
      <c r="AD567" t="str">
        <f>IF(J561="?","Unknown",J561)</f>
        <v>R1024</v>
      </c>
      <c r="AE567">
        <v>1989</v>
      </c>
      <c r="AF567">
        <v>21</v>
      </c>
      <c r="AG567" t="str">
        <f t="shared" si="16"/>
        <v>21-Aug-1989</v>
      </c>
      <c r="AH567">
        <v>32741</v>
      </c>
      <c r="AI567">
        <f t="shared" si="17"/>
        <v>33</v>
      </c>
    </row>
    <row r="568" spans="1:35" x14ac:dyDescent="0.25">
      <c r="A568" t="s">
        <v>863</v>
      </c>
      <c r="B568">
        <v>4</v>
      </c>
      <c r="C568" t="s">
        <v>20</v>
      </c>
      <c r="D568">
        <v>1979</v>
      </c>
      <c r="E568" s="11">
        <v>29102</v>
      </c>
      <c r="F568">
        <v>1</v>
      </c>
      <c r="G568">
        <v>6849.03</v>
      </c>
      <c r="H568" t="s">
        <v>11</v>
      </c>
      <c r="I568" t="s">
        <v>11</v>
      </c>
      <c r="J568" t="s">
        <v>42</v>
      </c>
      <c r="K568" s="13" t="s">
        <v>8934</v>
      </c>
      <c r="L568" t="s">
        <v>11</v>
      </c>
      <c r="M568" t="s">
        <v>11</v>
      </c>
      <c r="N568" t="s">
        <v>42</v>
      </c>
      <c r="O568">
        <v>43</v>
      </c>
      <c r="AA568" t="s">
        <v>15</v>
      </c>
      <c r="AB568" t="str">
        <f>IF(H562="?",$Q$9,H562)</f>
        <v>tier - 2</v>
      </c>
      <c r="AC568" t="str">
        <f>IF(I562="?",$V$9,I562)</f>
        <v>tier - 1</v>
      </c>
      <c r="AD568" t="str">
        <f>IF(J562="?","Unknown",J562)</f>
        <v>R1024</v>
      </c>
      <c r="AE568">
        <v>1985</v>
      </c>
      <c r="AF568">
        <v>10</v>
      </c>
      <c r="AG568" t="str">
        <f t="shared" si="16"/>
        <v>10-Nov-1985</v>
      </c>
      <c r="AH568">
        <v>31361</v>
      </c>
      <c r="AI568">
        <f t="shared" si="17"/>
        <v>37</v>
      </c>
    </row>
    <row r="569" spans="1:35" x14ac:dyDescent="0.25">
      <c r="A569" t="s">
        <v>862</v>
      </c>
      <c r="B569">
        <v>15</v>
      </c>
      <c r="C569" t="s">
        <v>18</v>
      </c>
      <c r="D569">
        <v>1977</v>
      </c>
      <c r="E569" s="11">
        <v>28291</v>
      </c>
      <c r="F569">
        <v>2</v>
      </c>
      <c r="G569">
        <v>6843.17</v>
      </c>
      <c r="H569" t="s">
        <v>11</v>
      </c>
      <c r="I569" t="s">
        <v>16</v>
      </c>
      <c r="J569" t="s">
        <v>13</v>
      </c>
      <c r="K569" s="13" t="s">
        <v>8935</v>
      </c>
      <c r="L569" t="s">
        <v>11</v>
      </c>
      <c r="M569" t="s">
        <v>16</v>
      </c>
      <c r="N569" t="s">
        <v>13</v>
      </c>
      <c r="O569">
        <v>45</v>
      </c>
      <c r="AA569" t="s">
        <v>18</v>
      </c>
      <c r="AB569" t="str">
        <f>IF(H563="?",$Q$9,H563)</f>
        <v>tier - 2</v>
      </c>
      <c r="AC569" t="str">
        <f>IF(I563="?",$V$9,I563)</f>
        <v>tier - 1</v>
      </c>
      <c r="AD569" t="str">
        <f>IF(J563="?","Unknown",J563)</f>
        <v>R1012</v>
      </c>
      <c r="AE569">
        <v>2004</v>
      </c>
      <c r="AF569">
        <v>24</v>
      </c>
      <c r="AG569" t="str">
        <f t="shared" si="16"/>
        <v>24-Jun-2004</v>
      </c>
      <c r="AH569">
        <v>38162</v>
      </c>
      <c r="AI569">
        <f t="shared" si="17"/>
        <v>18</v>
      </c>
    </row>
    <row r="570" spans="1:35" x14ac:dyDescent="0.25">
      <c r="A570" t="s">
        <v>2222</v>
      </c>
      <c r="B570">
        <v>16</v>
      </c>
      <c r="C570" t="s">
        <v>10</v>
      </c>
      <c r="D570">
        <v>1964</v>
      </c>
      <c r="E570" s="11">
        <v>23574</v>
      </c>
      <c r="F570">
        <v>0</v>
      </c>
      <c r="G570">
        <v>38241.74</v>
      </c>
      <c r="H570" t="s">
        <v>11</v>
      </c>
      <c r="I570" t="s">
        <v>12</v>
      </c>
      <c r="J570" t="s">
        <v>42</v>
      </c>
      <c r="K570" s="13" t="s">
        <v>8936</v>
      </c>
      <c r="L570" t="s">
        <v>11</v>
      </c>
      <c r="M570" t="s">
        <v>12</v>
      </c>
      <c r="N570" t="s">
        <v>42</v>
      </c>
      <c r="O570">
        <v>58</v>
      </c>
      <c r="AA570" t="s">
        <v>35</v>
      </c>
      <c r="AB570" t="str">
        <f>IF(H564="?",$Q$9,H564)</f>
        <v>tier - 2</v>
      </c>
      <c r="AC570" t="str">
        <f>IF(I564="?",$V$9,I564)</f>
        <v>tier - 2</v>
      </c>
      <c r="AD570" t="str">
        <f>IF(J564="?","Unknown",J564)</f>
        <v>R1011</v>
      </c>
      <c r="AE570">
        <v>1981</v>
      </c>
      <c r="AF570">
        <v>23</v>
      </c>
      <c r="AG570" t="str">
        <f t="shared" si="16"/>
        <v>23-Aug-1981</v>
      </c>
      <c r="AH570">
        <v>29821</v>
      </c>
      <c r="AI570">
        <f t="shared" si="17"/>
        <v>41</v>
      </c>
    </row>
    <row r="571" spans="1:35" x14ac:dyDescent="0.25">
      <c r="A571" t="s">
        <v>861</v>
      </c>
      <c r="B571">
        <v>30</v>
      </c>
      <c r="C571" t="s">
        <v>15</v>
      </c>
      <c r="D571">
        <v>2000</v>
      </c>
      <c r="E571" s="11">
        <v>36860</v>
      </c>
      <c r="F571">
        <v>0</v>
      </c>
      <c r="G571">
        <v>6842.28</v>
      </c>
      <c r="H571" t="s">
        <v>11</v>
      </c>
      <c r="I571" t="s">
        <v>16</v>
      </c>
      <c r="J571" t="s">
        <v>23</v>
      </c>
      <c r="K571" s="13" t="s">
        <v>8937</v>
      </c>
      <c r="L571" t="s">
        <v>11</v>
      </c>
      <c r="M571" t="s">
        <v>16</v>
      </c>
      <c r="N571" t="s">
        <v>23</v>
      </c>
      <c r="O571">
        <v>22</v>
      </c>
      <c r="AA571" t="s">
        <v>15</v>
      </c>
      <c r="AB571" t="str">
        <f>IF(H565="?",$Q$9,H565)</f>
        <v>tier - 2</v>
      </c>
      <c r="AC571" t="str">
        <f>IF(I565="?",$V$9,I565)</f>
        <v>tier - 2</v>
      </c>
      <c r="AD571" t="str">
        <f>IF(J565="?","Unknown",J565)</f>
        <v>R1013</v>
      </c>
      <c r="AE571">
        <v>1969</v>
      </c>
      <c r="AF571">
        <v>23</v>
      </c>
      <c r="AG571" t="str">
        <f t="shared" si="16"/>
        <v>23-Nov-1969</v>
      </c>
      <c r="AH571">
        <v>25530</v>
      </c>
      <c r="AI571">
        <f t="shared" si="17"/>
        <v>53</v>
      </c>
    </row>
    <row r="572" spans="1:35" x14ac:dyDescent="0.25">
      <c r="A572" t="s">
        <v>860</v>
      </c>
      <c r="B572">
        <v>15</v>
      </c>
      <c r="C572" t="s">
        <v>30</v>
      </c>
      <c r="D572">
        <v>1979</v>
      </c>
      <c r="E572" s="11">
        <v>29204</v>
      </c>
      <c r="F572">
        <v>0</v>
      </c>
      <c r="G572">
        <v>6837.37</v>
      </c>
      <c r="H572" t="s">
        <v>12</v>
      </c>
      <c r="I572" t="s">
        <v>16</v>
      </c>
      <c r="J572" t="s">
        <v>168</v>
      </c>
      <c r="K572" s="13" t="s">
        <v>8938</v>
      </c>
      <c r="L572" t="s">
        <v>12</v>
      </c>
      <c r="M572" t="s">
        <v>16</v>
      </c>
      <c r="N572" t="s">
        <v>168</v>
      </c>
      <c r="O572">
        <v>43</v>
      </c>
      <c r="AA572" t="s">
        <v>18</v>
      </c>
      <c r="AB572" t="str">
        <f>IF(H566="?",$Q$9,H566)</f>
        <v>tier - 2</v>
      </c>
      <c r="AC572" t="str">
        <f>IF(I566="?",$V$9,I566)</f>
        <v>tier - 1</v>
      </c>
      <c r="AD572" t="str">
        <f>IF(J566="?","Unknown",J566)</f>
        <v>R1013</v>
      </c>
      <c r="AE572">
        <v>1978</v>
      </c>
      <c r="AF572">
        <v>5</v>
      </c>
      <c r="AG572" t="str">
        <f t="shared" si="16"/>
        <v>5-Jun-1978</v>
      </c>
      <c r="AH572">
        <v>28646</v>
      </c>
      <c r="AI572">
        <f t="shared" si="17"/>
        <v>45</v>
      </c>
    </row>
    <row r="573" spans="1:35" x14ac:dyDescent="0.25">
      <c r="A573" t="s">
        <v>859</v>
      </c>
      <c r="B573">
        <v>8</v>
      </c>
      <c r="C573" t="s">
        <v>20</v>
      </c>
      <c r="D573">
        <v>1994</v>
      </c>
      <c r="E573" s="11">
        <v>34585</v>
      </c>
      <c r="F573">
        <v>0</v>
      </c>
      <c r="G573">
        <v>6827.69</v>
      </c>
      <c r="H573" t="s">
        <v>11</v>
      </c>
      <c r="I573" t="s">
        <v>11</v>
      </c>
      <c r="J573" t="s">
        <v>300</v>
      </c>
      <c r="K573" s="13" t="s">
        <v>8939</v>
      </c>
      <c r="L573" t="s">
        <v>11</v>
      </c>
      <c r="M573" t="s">
        <v>11</v>
      </c>
      <c r="N573" t="s">
        <v>300</v>
      </c>
      <c r="O573">
        <v>28</v>
      </c>
      <c r="AA573" t="s">
        <v>37</v>
      </c>
      <c r="AB573" t="str">
        <f>IF(H567="?",$Q$9,H567)</f>
        <v>tier - 2</v>
      </c>
      <c r="AC573" t="str">
        <f>IF(I567="?",$V$9,I567)</f>
        <v>tier - 2</v>
      </c>
      <c r="AD573" t="str">
        <f>IF(J567="?","Unknown",J567)</f>
        <v>R1019</v>
      </c>
      <c r="AE573">
        <v>1981</v>
      </c>
      <c r="AF573">
        <v>19</v>
      </c>
      <c r="AG573" t="str">
        <f t="shared" si="16"/>
        <v>19-Oct-1981</v>
      </c>
      <c r="AH573">
        <v>29878</v>
      </c>
      <c r="AI573">
        <f t="shared" si="17"/>
        <v>41</v>
      </c>
    </row>
    <row r="574" spans="1:35" x14ac:dyDescent="0.25">
      <c r="A574" t="s">
        <v>858</v>
      </c>
      <c r="B574">
        <v>17</v>
      </c>
      <c r="C574" t="s">
        <v>18</v>
      </c>
      <c r="D574">
        <v>1975</v>
      </c>
      <c r="E574" s="11">
        <v>27562</v>
      </c>
      <c r="F574">
        <v>1</v>
      </c>
      <c r="G574">
        <v>6809.46</v>
      </c>
      <c r="H574" t="s">
        <v>11</v>
      </c>
      <c r="I574" t="s">
        <v>16</v>
      </c>
      <c r="J574" t="s">
        <v>23</v>
      </c>
      <c r="K574" s="13" t="s">
        <v>8940</v>
      </c>
      <c r="L574" t="s">
        <v>11</v>
      </c>
      <c r="M574" t="s">
        <v>16</v>
      </c>
      <c r="N574" t="s">
        <v>23</v>
      </c>
      <c r="O574">
        <v>47</v>
      </c>
      <c r="AA574" t="s">
        <v>20</v>
      </c>
      <c r="AB574" t="str">
        <f>IF(H568="?",$Q$9,H568)</f>
        <v>tier - 2</v>
      </c>
      <c r="AC574" t="str">
        <f>IF(I568="?",$V$9,I568)</f>
        <v>tier - 2</v>
      </c>
      <c r="AD574" t="str">
        <f>IF(J568="?","Unknown",J568)</f>
        <v>R1011</v>
      </c>
      <c r="AE574">
        <v>1979</v>
      </c>
      <c r="AF574">
        <v>4</v>
      </c>
      <c r="AG574" t="str">
        <f t="shared" si="16"/>
        <v>4-Sep-1979</v>
      </c>
      <c r="AH574">
        <v>29102</v>
      </c>
      <c r="AI574">
        <f t="shared" si="17"/>
        <v>43</v>
      </c>
    </row>
    <row r="575" spans="1:35" x14ac:dyDescent="0.25">
      <c r="A575" t="s">
        <v>857</v>
      </c>
      <c r="B575">
        <v>29</v>
      </c>
      <c r="C575" t="s">
        <v>30</v>
      </c>
      <c r="D575">
        <v>1991</v>
      </c>
      <c r="E575" s="11">
        <v>33601</v>
      </c>
      <c r="F575">
        <v>5</v>
      </c>
      <c r="G575">
        <v>6799.46</v>
      </c>
      <c r="H575" t="s">
        <v>16</v>
      </c>
      <c r="I575" t="s">
        <v>11</v>
      </c>
      <c r="J575" t="s">
        <v>276</v>
      </c>
      <c r="K575" s="13" t="s">
        <v>8941</v>
      </c>
      <c r="L575" t="s">
        <v>16</v>
      </c>
      <c r="M575" t="s">
        <v>11</v>
      </c>
      <c r="N575" t="s">
        <v>276</v>
      </c>
      <c r="O575">
        <v>31</v>
      </c>
      <c r="AA575" t="s">
        <v>18</v>
      </c>
      <c r="AB575" t="str">
        <f>IF(H569="?",$Q$9,H569)</f>
        <v>tier - 2</v>
      </c>
      <c r="AC575" t="str">
        <f>IF(I569="?",$V$9,I569)</f>
        <v>tier - 1</v>
      </c>
      <c r="AD575" t="str">
        <f>IF(J569="?","Unknown",J569)</f>
        <v>R1013</v>
      </c>
      <c r="AE575">
        <v>1977</v>
      </c>
      <c r="AF575">
        <v>15</v>
      </c>
      <c r="AG575" t="str">
        <f t="shared" si="16"/>
        <v>15-Jun-1977</v>
      </c>
      <c r="AH575">
        <v>28291</v>
      </c>
      <c r="AI575">
        <f t="shared" si="17"/>
        <v>45</v>
      </c>
    </row>
    <row r="576" spans="1:35" x14ac:dyDescent="0.25">
      <c r="A576" t="s">
        <v>856</v>
      </c>
      <c r="B576">
        <v>24</v>
      </c>
      <c r="C576" t="s">
        <v>37</v>
      </c>
      <c r="D576">
        <v>1985</v>
      </c>
      <c r="E576" s="11">
        <v>31344</v>
      </c>
      <c r="F576">
        <v>3</v>
      </c>
      <c r="G576">
        <v>6796.86</v>
      </c>
      <c r="H576" t="s">
        <v>12</v>
      </c>
      <c r="I576" t="s">
        <v>12</v>
      </c>
      <c r="J576" t="s">
        <v>23</v>
      </c>
      <c r="K576" s="13" t="s">
        <v>8942</v>
      </c>
      <c r="L576" t="s">
        <v>12</v>
      </c>
      <c r="M576" t="s">
        <v>12</v>
      </c>
      <c r="N576" t="s">
        <v>23</v>
      </c>
      <c r="O576">
        <v>37</v>
      </c>
      <c r="AA576" t="s">
        <v>10</v>
      </c>
      <c r="AB576" t="str">
        <f>IF(H570="?",$Q$9,H570)</f>
        <v>tier - 2</v>
      </c>
      <c r="AC576" t="str">
        <f>IF(I570="?",$V$9,I570)</f>
        <v>tier - 3</v>
      </c>
      <c r="AD576" t="str">
        <f>IF(J570="?","Unknown",J570)</f>
        <v>R1011</v>
      </c>
      <c r="AE576">
        <v>1964</v>
      </c>
      <c r="AF576">
        <v>16</v>
      </c>
      <c r="AG576" t="str">
        <f t="shared" si="16"/>
        <v>16-Jul-1964</v>
      </c>
      <c r="AH576">
        <v>23574</v>
      </c>
      <c r="AI576">
        <f t="shared" si="17"/>
        <v>58</v>
      </c>
    </row>
    <row r="577" spans="1:35" x14ac:dyDescent="0.25">
      <c r="A577" t="s">
        <v>855</v>
      </c>
      <c r="B577">
        <v>23</v>
      </c>
      <c r="C577" t="s">
        <v>10</v>
      </c>
      <c r="D577">
        <v>1980</v>
      </c>
      <c r="E577" s="11">
        <v>29425</v>
      </c>
      <c r="F577">
        <v>2</v>
      </c>
      <c r="G577">
        <v>6781.52</v>
      </c>
      <c r="H577" t="s">
        <v>11</v>
      </c>
      <c r="I577" t="s">
        <v>11</v>
      </c>
      <c r="J577" t="s">
        <v>13</v>
      </c>
      <c r="K577" s="13" t="s">
        <v>8943</v>
      </c>
      <c r="L577" t="s">
        <v>11</v>
      </c>
      <c r="M577" t="s">
        <v>11</v>
      </c>
      <c r="N577" t="s">
        <v>13</v>
      </c>
      <c r="O577">
        <v>42</v>
      </c>
      <c r="AA577" t="s">
        <v>15</v>
      </c>
      <c r="AB577" t="str">
        <f>IF(H571="?",$Q$9,H571)</f>
        <v>tier - 2</v>
      </c>
      <c r="AC577" t="str">
        <f>IF(I571="?",$V$9,I571)</f>
        <v>tier - 1</v>
      </c>
      <c r="AD577" t="str">
        <f>IF(J571="?","Unknown",J571)</f>
        <v>R1012</v>
      </c>
      <c r="AE577">
        <v>2000</v>
      </c>
      <c r="AF577">
        <v>30</v>
      </c>
      <c r="AG577" t="str">
        <f t="shared" si="16"/>
        <v>30-Nov-2000</v>
      </c>
      <c r="AH577">
        <v>36860</v>
      </c>
      <c r="AI577">
        <f t="shared" si="17"/>
        <v>22</v>
      </c>
    </row>
    <row r="578" spans="1:35" x14ac:dyDescent="0.25">
      <c r="A578" t="s">
        <v>854</v>
      </c>
      <c r="B578">
        <v>8</v>
      </c>
      <c r="C578" t="s">
        <v>20</v>
      </c>
      <c r="D578">
        <v>1981</v>
      </c>
      <c r="E578" s="11">
        <v>29837</v>
      </c>
      <c r="F578">
        <v>1</v>
      </c>
      <c r="G578">
        <v>6781.35</v>
      </c>
      <c r="H578" t="s">
        <v>11</v>
      </c>
      <c r="I578" t="s">
        <v>16</v>
      </c>
      <c r="J578" t="s">
        <v>13</v>
      </c>
      <c r="K578" s="13" t="s">
        <v>8944</v>
      </c>
      <c r="L578" t="s">
        <v>11</v>
      </c>
      <c r="M578" t="s">
        <v>16</v>
      </c>
      <c r="N578" t="s">
        <v>13</v>
      </c>
      <c r="O578">
        <v>41</v>
      </c>
      <c r="AA578" t="s">
        <v>30</v>
      </c>
      <c r="AB578" t="str">
        <f>IF(H572="?",$Q$9,H572)</f>
        <v>tier - 3</v>
      </c>
      <c r="AC578" t="str">
        <f>IF(I572="?",$V$9,I572)</f>
        <v>tier - 1</v>
      </c>
      <c r="AD578" t="str">
        <f>IF(J572="?","Unknown",J572)</f>
        <v>R1016</v>
      </c>
      <c r="AE578">
        <v>1979</v>
      </c>
      <c r="AF578">
        <v>15</v>
      </c>
      <c r="AG578" t="str">
        <f t="shared" si="16"/>
        <v>15-Dec-1979</v>
      </c>
      <c r="AH578">
        <v>29204</v>
      </c>
      <c r="AI578">
        <f t="shared" si="17"/>
        <v>43</v>
      </c>
    </row>
    <row r="579" spans="1:35" x14ac:dyDescent="0.25">
      <c r="A579" t="s">
        <v>853</v>
      </c>
      <c r="B579">
        <v>3</v>
      </c>
      <c r="C579" t="s">
        <v>18</v>
      </c>
      <c r="D579">
        <v>1981</v>
      </c>
      <c r="E579" s="11">
        <v>29740</v>
      </c>
      <c r="F579">
        <v>1</v>
      </c>
      <c r="G579">
        <v>6775.96</v>
      </c>
      <c r="H579" t="s">
        <v>11</v>
      </c>
      <c r="I579" t="s">
        <v>12</v>
      </c>
      <c r="J579" t="s">
        <v>42</v>
      </c>
      <c r="K579" s="13" t="s">
        <v>8945</v>
      </c>
      <c r="L579" t="s">
        <v>11</v>
      </c>
      <c r="M579" t="s">
        <v>12</v>
      </c>
      <c r="N579" t="s">
        <v>42</v>
      </c>
      <c r="O579">
        <v>42</v>
      </c>
      <c r="AA579" t="s">
        <v>20</v>
      </c>
      <c r="AB579" t="str">
        <f>IF(H573="?",$Q$9,H573)</f>
        <v>tier - 2</v>
      </c>
      <c r="AC579" t="str">
        <f>IF(I573="?",$V$9,I573)</f>
        <v>tier - 2</v>
      </c>
      <c r="AD579" t="str">
        <f>IF(J573="?","Unknown",J573)</f>
        <v>R1021</v>
      </c>
      <c r="AE579">
        <v>1994</v>
      </c>
      <c r="AF579">
        <v>8</v>
      </c>
      <c r="AG579" t="str">
        <f t="shared" ref="AG579:AG642" si="18">CONCATENATE(AF579,"-",AA579,"-",AE579)</f>
        <v>8-Sep-1994</v>
      </c>
      <c r="AH579">
        <v>34585</v>
      </c>
      <c r="AI579">
        <f t="shared" ref="AI579:AI642" si="19">INT(YEARFRAC(AH579,DATE(2023,6,8)*1))</f>
        <v>28</v>
      </c>
    </row>
    <row r="580" spans="1:35" x14ac:dyDescent="0.25">
      <c r="A580" t="s">
        <v>852</v>
      </c>
      <c r="B580">
        <v>21</v>
      </c>
      <c r="C580" t="s">
        <v>15</v>
      </c>
      <c r="D580">
        <v>1981</v>
      </c>
      <c r="E580" s="11">
        <v>29911</v>
      </c>
      <c r="F580">
        <v>1</v>
      </c>
      <c r="G580">
        <v>6770.19</v>
      </c>
      <c r="H580" t="s">
        <v>11</v>
      </c>
      <c r="I580" t="s">
        <v>12</v>
      </c>
      <c r="J580" t="s">
        <v>13</v>
      </c>
      <c r="K580" s="13" t="s">
        <v>8946</v>
      </c>
      <c r="L580" t="s">
        <v>11</v>
      </c>
      <c r="M580" t="s">
        <v>12</v>
      </c>
      <c r="N580" t="s">
        <v>13</v>
      </c>
      <c r="O580">
        <v>41</v>
      </c>
      <c r="AA580" t="s">
        <v>18</v>
      </c>
      <c r="AB580" t="str">
        <f>IF(H574="?",$Q$9,H574)</f>
        <v>tier - 2</v>
      </c>
      <c r="AC580" t="str">
        <f>IF(I574="?",$V$9,I574)</f>
        <v>tier - 1</v>
      </c>
      <c r="AD580" t="str">
        <f>IF(J574="?","Unknown",J574)</f>
        <v>R1012</v>
      </c>
      <c r="AE580">
        <v>1975</v>
      </c>
      <c r="AF580">
        <v>17</v>
      </c>
      <c r="AG580" t="str">
        <f t="shared" si="18"/>
        <v>17-Jun-1975</v>
      </c>
      <c r="AH580">
        <v>27562</v>
      </c>
      <c r="AI580">
        <f t="shared" si="19"/>
        <v>47</v>
      </c>
    </row>
    <row r="581" spans="1:35" x14ac:dyDescent="0.25">
      <c r="A581" t="s">
        <v>2221</v>
      </c>
      <c r="B581">
        <v>8</v>
      </c>
      <c r="C581" t="s">
        <v>10</v>
      </c>
      <c r="D581">
        <v>1989</v>
      </c>
      <c r="E581" s="11">
        <v>32697</v>
      </c>
      <c r="F581">
        <v>3</v>
      </c>
      <c r="G581">
        <v>38237.339999999997</v>
      </c>
      <c r="H581" t="s">
        <v>11</v>
      </c>
      <c r="I581" t="s">
        <v>12</v>
      </c>
      <c r="J581" t="s">
        <v>42</v>
      </c>
      <c r="K581" s="13" t="s">
        <v>8947</v>
      </c>
      <c r="L581" t="s">
        <v>11</v>
      </c>
      <c r="M581" t="s">
        <v>12</v>
      </c>
      <c r="N581" t="s">
        <v>42</v>
      </c>
      <c r="O581">
        <v>33</v>
      </c>
      <c r="AA581" t="s">
        <v>30</v>
      </c>
      <c r="AB581" t="str">
        <f>IF(H575="?",$Q$9,H575)</f>
        <v>tier - 1</v>
      </c>
      <c r="AC581" t="str">
        <f>IF(I575="?",$V$9,I575)</f>
        <v>tier - 2</v>
      </c>
      <c r="AD581" t="str">
        <f>IF(J575="?","Unknown",J575)</f>
        <v>R1014</v>
      </c>
      <c r="AE581">
        <v>1991</v>
      </c>
      <c r="AF581">
        <v>29</v>
      </c>
      <c r="AG581" t="str">
        <f t="shared" si="18"/>
        <v>29-Dec-1991</v>
      </c>
      <c r="AH581">
        <v>33601</v>
      </c>
      <c r="AI581">
        <f t="shared" si="19"/>
        <v>31</v>
      </c>
    </row>
    <row r="582" spans="1:35" x14ac:dyDescent="0.25">
      <c r="A582" t="s">
        <v>851</v>
      </c>
      <c r="B582">
        <v>10</v>
      </c>
      <c r="C582" t="s">
        <v>18</v>
      </c>
      <c r="D582">
        <v>1988</v>
      </c>
      <c r="E582" s="11">
        <v>32304</v>
      </c>
      <c r="F582">
        <v>3</v>
      </c>
      <c r="G582">
        <v>6753.04</v>
      </c>
      <c r="H582" t="s">
        <v>11</v>
      </c>
      <c r="I582" t="s">
        <v>11</v>
      </c>
      <c r="J582" t="s">
        <v>247</v>
      </c>
      <c r="K582" s="13" t="s">
        <v>8948</v>
      </c>
      <c r="L582" t="s">
        <v>11</v>
      </c>
      <c r="M582" t="s">
        <v>11</v>
      </c>
      <c r="N582" t="s">
        <v>247</v>
      </c>
      <c r="O582">
        <v>34</v>
      </c>
      <c r="AA582" t="s">
        <v>37</v>
      </c>
      <c r="AB582" t="str">
        <f>IF(H576="?",$Q$9,H576)</f>
        <v>tier - 3</v>
      </c>
      <c r="AC582" t="str">
        <f>IF(I576="?",$V$9,I576)</f>
        <v>tier - 3</v>
      </c>
      <c r="AD582" t="str">
        <f>IF(J576="?","Unknown",J576)</f>
        <v>R1012</v>
      </c>
      <c r="AE582">
        <v>1985</v>
      </c>
      <c r="AF582">
        <v>24</v>
      </c>
      <c r="AG582" t="str">
        <f t="shared" si="18"/>
        <v>24-Oct-1985</v>
      </c>
      <c r="AH582">
        <v>31344</v>
      </c>
      <c r="AI582">
        <f t="shared" si="19"/>
        <v>37</v>
      </c>
    </row>
    <row r="583" spans="1:35" x14ac:dyDescent="0.25">
      <c r="A583" t="s">
        <v>850</v>
      </c>
      <c r="B583">
        <v>9</v>
      </c>
      <c r="C583" t="s">
        <v>15</v>
      </c>
      <c r="D583">
        <v>1966</v>
      </c>
      <c r="E583" s="11">
        <v>24420</v>
      </c>
      <c r="F583">
        <v>0</v>
      </c>
      <c r="G583">
        <v>6750.27</v>
      </c>
      <c r="H583" t="s">
        <v>12</v>
      </c>
      <c r="I583" t="s">
        <v>11</v>
      </c>
      <c r="J583" t="s">
        <v>13</v>
      </c>
      <c r="K583" s="13" t="s">
        <v>8949</v>
      </c>
      <c r="L583" t="s">
        <v>12</v>
      </c>
      <c r="M583" t="s">
        <v>11</v>
      </c>
      <c r="N583" t="s">
        <v>13</v>
      </c>
      <c r="O583">
        <v>56</v>
      </c>
      <c r="AA583" t="s">
        <v>10</v>
      </c>
      <c r="AB583" t="str">
        <f>IF(H577="?",$Q$9,H577)</f>
        <v>tier - 2</v>
      </c>
      <c r="AC583" t="str">
        <f>IF(I577="?",$V$9,I577)</f>
        <v>tier - 2</v>
      </c>
      <c r="AD583" t="str">
        <f>IF(J577="?","Unknown",J577)</f>
        <v>R1013</v>
      </c>
      <c r="AE583">
        <v>1980</v>
      </c>
      <c r="AF583">
        <v>23</v>
      </c>
      <c r="AG583" t="str">
        <f t="shared" si="18"/>
        <v>23-Jul-1980</v>
      </c>
      <c r="AH583">
        <v>29425</v>
      </c>
      <c r="AI583">
        <f t="shared" si="19"/>
        <v>42</v>
      </c>
    </row>
    <row r="584" spans="1:35" x14ac:dyDescent="0.25">
      <c r="A584" t="s">
        <v>849</v>
      </c>
      <c r="B584">
        <v>17</v>
      </c>
      <c r="C584" t="s">
        <v>15</v>
      </c>
      <c r="D584">
        <v>1970</v>
      </c>
      <c r="E584" s="11">
        <v>25889</v>
      </c>
      <c r="F584">
        <v>0</v>
      </c>
      <c r="G584">
        <v>6749.63</v>
      </c>
      <c r="H584" t="s">
        <v>11</v>
      </c>
      <c r="I584" t="s">
        <v>16</v>
      </c>
      <c r="J584" t="s">
        <v>13</v>
      </c>
      <c r="K584" s="13" t="s">
        <v>8950</v>
      </c>
      <c r="L584" t="s">
        <v>11</v>
      </c>
      <c r="M584" t="s">
        <v>16</v>
      </c>
      <c r="N584" t="s">
        <v>13</v>
      </c>
      <c r="O584">
        <v>52</v>
      </c>
      <c r="AA584" t="s">
        <v>20</v>
      </c>
      <c r="AB584" t="str">
        <f>IF(H578="?",$Q$9,H578)</f>
        <v>tier - 2</v>
      </c>
      <c r="AC584" t="str">
        <f>IF(I578="?",$V$9,I578)</f>
        <v>tier - 1</v>
      </c>
      <c r="AD584" t="str">
        <f>IF(J578="?","Unknown",J578)</f>
        <v>R1013</v>
      </c>
      <c r="AE584">
        <v>1981</v>
      </c>
      <c r="AF584">
        <v>8</v>
      </c>
      <c r="AG584" t="str">
        <f t="shared" si="18"/>
        <v>8-Sep-1981</v>
      </c>
      <c r="AH584">
        <v>29837</v>
      </c>
      <c r="AI584">
        <f t="shared" si="19"/>
        <v>41</v>
      </c>
    </row>
    <row r="585" spans="1:35" x14ac:dyDescent="0.25">
      <c r="A585" t="s">
        <v>848</v>
      </c>
      <c r="B585">
        <v>5</v>
      </c>
      <c r="C585" t="s">
        <v>20</v>
      </c>
      <c r="D585">
        <v>1986</v>
      </c>
      <c r="E585" s="11">
        <v>31660</v>
      </c>
      <c r="F585">
        <v>3</v>
      </c>
      <c r="G585">
        <v>6748.59</v>
      </c>
      <c r="H585" t="s">
        <v>12</v>
      </c>
      <c r="I585" t="s">
        <v>16</v>
      </c>
      <c r="J585" t="s">
        <v>168</v>
      </c>
      <c r="K585" s="13" t="s">
        <v>8951</v>
      </c>
      <c r="L585" t="s">
        <v>12</v>
      </c>
      <c r="M585" t="s">
        <v>16</v>
      </c>
      <c r="N585" t="s">
        <v>168</v>
      </c>
      <c r="O585">
        <v>36</v>
      </c>
      <c r="AA585" t="s">
        <v>18</v>
      </c>
      <c r="AB585" t="str">
        <f>IF(H579="?",$Q$9,H579)</f>
        <v>tier - 2</v>
      </c>
      <c r="AC585" t="str">
        <f>IF(I579="?",$V$9,I579)</f>
        <v>tier - 3</v>
      </c>
      <c r="AD585" t="str">
        <f>IF(J579="?","Unknown",J579)</f>
        <v>R1011</v>
      </c>
      <c r="AE585">
        <v>1981</v>
      </c>
      <c r="AF585">
        <v>3</v>
      </c>
      <c r="AG585" t="str">
        <f t="shared" si="18"/>
        <v>3-Jun-1981</v>
      </c>
      <c r="AH585">
        <v>29740</v>
      </c>
      <c r="AI585">
        <f t="shared" si="19"/>
        <v>42</v>
      </c>
    </row>
    <row r="586" spans="1:35" x14ac:dyDescent="0.25">
      <c r="A586" t="s">
        <v>847</v>
      </c>
      <c r="B586">
        <v>7</v>
      </c>
      <c r="C586" t="s">
        <v>20</v>
      </c>
      <c r="D586">
        <v>1986</v>
      </c>
      <c r="E586" s="11">
        <v>31662</v>
      </c>
      <c r="F586">
        <v>3</v>
      </c>
      <c r="G586">
        <v>6746.74</v>
      </c>
      <c r="H586" t="s">
        <v>12</v>
      </c>
      <c r="I586" t="s">
        <v>11</v>
      </c>
      <c r="J586" t="s">
        <v>168</v>
      </c>
      <c r="K586" s="13" t="s">
        <v>8952</v>
      </c>
      <c r="L586" t="s">
        <v>12</v>
      </c>
      <c r="M586" t="s">
        <v>11</v>
      </c>
      <c r="N586" t="s">
        <v>168</v>
      </c>
      <c r="O586">
        <v>36</v>
      </c>
      <c r="AA586" t="s">
        <v>15</v>
      </c>
      <c r="AB586" t="str">
        <f>IF(H580="?",$Q$9,H580)</f>
        <v>tier - 2</v>
      </c>
      <c r="AC586" t="str">
        <f>IF(I580="?",$V$9,I580)</f>
        <v>tier - 3</v>
      </c>
      <c r="AD586" t="str">
        <f>IF(J580="?","Unknown",J580)</f>
        <v>R1013</v>
      </c>
      <c r="AE586">
        <v>1981</v>
      </c>
      <c r="AF586">
        <v>21</v>
      </c>
      <c r="AG586" t="str">
        <f t="shared" si="18"/>
        <v>21-Nov-1981</v>
      </c>
      <c r="AH586">
        <v>29911</v>
      </c>
      <c r="AI586">
        <f t="shared" si="19"/>
        <v>41</v>
      </c>
    </row>
    <row r="587" spans="1:35" x14ac:dyDescent="0.25">
      <c r="A587" t="s">
        <v>846</v>
      </c>
      <c r="B587">
        <v>18</v>
      </c>
      <c r="C587" t="s">
        <v>30</v>
      </c>
      <c r="D587">
        <v>1968</v>
      </c>
      <c r="E587" s="11">
        <v>25190</v>
      </c>
      <c r="F587">
        <v>0</v>
      </c>
      <c r="G587">
        <v>6738.84</v>
      </c>
      <c r="H587" t="s">
        <v>12</v>
      </c>
      <c r="I587" t="s">
        <v>16</v>
      </c>
      <c r="J587" t="s">
        <v>23</v>
      </c>
      <c r="K587" s="13" t="s">
        <v>8953</v>
      </c>
      <c r="L587" t="s">
        <v>12</v>
      </c>
      <c r="M587" t="s">
        <v>16</v>
      </c>
      <c r="N587" t="s">
        <v>23</v>
      </c>
      <c r="O587">
        <v>54</v>
      </c>
      <c r="AA587" t="s">
        <v>10</v>
      </c>
      <c r="AB587" t="str">
        <f>IF(H581="?",$Q$9,H581)</f>
        <v>tier - 2</v>
      </c>
      <c r="AC587" t="str">
        <f>IF(I581="?",$V$9,I581)</f>
        <v>tier - 3</v>
      </c>
      <c r="AD587" t="str">
        <f>IF(J581="?","Unknown",J581)</f>
        <v>R1011</v>
      </c>
      <c r="AE587">
        <v>1989</v>
      </c>
      <c r="AF587">
        <v>8</v>
      </c>
      <c r="AG587" t="str">
        <f t="shared" si="18"/>
        <v>8-Jul-1989</v>
      </c>
      <c r="AH587">
        <v>32697</v>
      </c>
      <c r="AI587">
        <f t="shared" si="19"/>
        <v>33</v>
      </c>
    </row>
    <row r="588" spans="1:35" x14ac:dyDescent="0.25">
      <c r="A588" t="s">
        <v>845</v>
      </c>
      <c r="B588">
        <v>21</v>
      </c>
      <c r="C588" t="s">
        <v>35</v>
      </c>
      <c r="D588">
        <v>1978</v>
      </c>
      <c r="E588" s="11">
        <v>28723</v>
      </c>
      <c r="F588">
        <v>2</v>
      </c>
      <c r="G588">
        <v>6737.98</v>
      </c>
      <c r="H588" t="s">
        <v>11</v>
      </c>
      <c r="I588" t="s">
        <v>12</v>
      </c>
      <c r="J588" t="s">
        <v>13</v>
      </c>
      <c r="K588" s="13" t="s">
        <v>8954</v>
      </c>
      <c r="L588" t="s">
        <v>11</v>
      </c>
      <c r="M588" t="s">
        <v>12</v>
      </c>
      <c r="N588" t="s">
        <v>13</v>
      </c>
      <c r="O588">
        <v>44</v>
      </c>
      <c r="AA588" t="s">
        <v>18</v>
      </c>
      <c r="AB588" t="str">
        <f>IF(H582="?",$Q$9,H582)</f>
        <v>tier - 2</v>
      </c>
      <c r="AC588" t="str">
        <f>IF(I582="?",$V$9,I582)</f>
        <v>tier - 2</v>
      </c>
      <c r="AD588" t="str">
        <f>IF(J582="?","Unknown",J582)</f>
        <v>R1024</v>
      </c>
      <c r="AE588">
        <v>1988</v>
      </c>
      <c r="AF588">
        <v>10</v>
      </c>
      <c r="AG588" t="str">
        <f t="shared" si="18"/>
        <v>10-Jun-1988</v>
      </c>
      <c r="AH588">
        <v>32304</v>
      </c>
      <c r="AI588">
        <f t="shared" si="19"/>
        <v>34</v>
      </c>
    </row>
    <row r="589" spans="1:35" x14ac:dyDescent="0.25">
      <c r="A589" t="s">
        <v>844</v>
      </c>
      <c r="B589">
        <v>13</v>
      </c>
      <c r="C589" t="s">
        <v>35</v>
      </c>
      <c r="D589">
        <v>1994</v>
      </c>
      <c r="E589" s="11">
        <v>34559</v>
      </c>
      <c r="F589">
        <v>0</v>
      </c>
      <c r="G589">
        <v>6721.37</v>
      </c>
      <c r="H589" t="s">
        <v>11</v>
      </c>
      <c r="I589" t="s">
        <v>16</v>
      </c>
      <c r="J589" t="s">
        <v>23</v>
      </c>
      <c r="K589" s="13" t="s">
        <v>8955</v>
      </c>
      <c r="L589" t="s">
        <v>11</v>
      </c>
      <c r="M589" t="s">
        <v>16</v>
      </c>
      <c r="N589" t="s">
        <v>23</v>
      </c>
      <c r="O589">
        <v>28</v>
      </c>
      <c r="AA589" t="s">
        <v>15</v>
      </c>
      <c r="AB589" t="str">
        <f>IF(H583="?",$Q$9,H583)</f>
        <v>tier - 3</v>
      </c>
      <c r="AC589" t="str">
        <f>IF(I583="?",$V$9,I583)</f>
        <v>tier - 2</v>
      </c>
      <c r="AD589" t="str">
        <f>IF(J583="?","Unknown",J583)</f>
        <v>R1013</v>
      </c>
      <c r="AE589">
        <v>1966</v>
      </c>
      <c r="AF589">
        <v>9</v>
      </c>
      <c r="AG589" t="str">
        <f t="shared" si="18"/>
        <v>9-Nov-1966</v>
      </c>
      <c r="AH589">
        <v>24420</v>
      </c>
      <c r="AI589">
        <f t="shared" si="19"/>
        <v>56</v>
      </c>
    </row>
    <row r="590" spans="1:35" x14ac:dyDescent="0.25">
      <c r="A590" t="s">
        <v>843</v>
      </c>
      <c r="B590">
        <v>12</v>
      </c>
      <c r="C590" t="s">
        <v>37</v>
      </c>
      <c r="D590">
        <v>1983</v>
      </c>
      <c r="E590" s="11">
        <v>30601</v>
      </c>
      <c r="F590">
        <v>2</v>
      </c>
      <c r="G590">
        <v>6710.19</v>
      </c>
      <c r="H590" t="s">
        <v>12</v>
      </c>
      <c r="I590" t="s">
        <v>12</v>
      </c>
      <c r="J590" t="s">
        <v>23</v>
      </c>
      <c r="K590" s="13" t="s">
        <v>8956</v>
      </c>
      <c r="L590" t="s">
        <v>12</v>
      </c>
      <c r="M590" t="s">
        <v>12</v>
      </c>
      <c r="N590" t="s">
        <v>23</v>
      </c>
      <c r="O590">
        <v>39</v>
      </c>
      <c r="AA590" t="s">
        <v>15</v>
      </c>
      <c r="AB590" t="str">
        <f>IF(H584="?",$Q$9,H584)</f>
        <v>tier - 2</v>
      </c>
      <c r="AC590" t="str">
        <f>IF(I584="?",$V$9,I584)</f>
        <v>tier - 1</v>
      </c>
      <c r="AD590" t="str">
        <f>IF(J584="?","Unknown",J584)</f>
        <v>R1013</v>
      </c>
      <c r="AE590">
        <v>1970</v>
      </c>
      <c r="AF590">
        <v>17</v>
      </c>
      <c r="AG590" t="str">
        <f t="shared" si="18"/>
        <v>17-Nov-1970</v>
      </c>
      <c r="AH590">
        <v>25889</v>
      </c>
      <c r="AI590">
        <f t="shared" si="19"/>
        <v>52</v>
      </c>
    </row>
    <row r="591" spans="1:35" x14ac:dyDescent="0.25">
      <c r="A591" t="s">
        <v>842</v>
      </c>
      <c r="B591">
        <v>12</v>
      </c>
      <c r="C591" t="s">
        <v>35</v>
      </c>
      <c r="D591">
        <v>1971</v>
      </c>
      <c r="E591" s="11">
        <v>26157</v>
      </c>
      <c r="F591">
        <v>0</v>
      </c>
      <c r="G591">
        <v>6706.47</v>
      </c>
      <c r="H591" t="s">
        <v>11</v>
      </c>
      <c r="I591" t="s">
        <v>16</v>
      </c>
      <c r="J591" t="s">
        <v>13</v>
      </c>
      <c r="K591" s="13" t="s">
        <v>8957</v>
      </c>
      <c r="L591" t="s">
        <v>11</v>
      </c>
      <c r="M591" t="s">
        <v>16</v>
      </c>
      <c r="N591" t="s">
        <v>13</v>
      </c>
      <c r="O591">
        <v>51</v>
      </c>
      <c r="AA591" t="s">
        <v>20</v>
      </c>
      <c r="AB591" t="str">
        <f>IF(H585="?",$Q$9,H585)</f>
        <v>tier - 3</v>
      </c>
      <c r="AC591" t="str">
        <f>IF(I585="?",$V$9,I585)</f>
        <v>tier - 1</v>
      </c>
      <c r="AD591" t="str">
        <f>IF(J585="?","Unknown",J585)</f>
        <v>R1016</v>
      </c>
      <c r="AE591">
        <v>1986</v>
      </c>
      <c r="AF591">
        <v>5</v>
      </c>
      <c r="AG591" t="str">
        <f t="shared" si="18"/>
        <v>5-Sep-1986</v>
      </c>
      <c r="AH591">
        <v>31660</v>
      </c>
      <c r="AI591">
        <f t="shared" si="19"/>
        <v>36</v>
      </c>
    </row>
    <row r="592" spans="1:35" x14ac:dyDescent="0.25">
      <c r="A592" t="s">
        <v>2220</v>
      </c>
      <c r="B592">
        <v>19</v>
      </c>
      <c r="C592" t="s">
        <v>37</v>
      </c>
      <c r="D592">
        <v>1972</v>
      </c>
      <c r="E592" s="11">
        <v>26591</v>
      </c>
      <c r="F592">
        <v>0</v>
      </c>
      <c r="G592">
        <v>38189.1</v>
      </c>
      <c r="H592" t="s">
        <v>11</v>
      </c>
      <c r="I592" t="s">
        <v>11</v>
      </c>
      <c r="J592" t="s">
        <v>42</v>
      </c>
      <c r="K592" s="13" t="s">
        <v>8958</v>
      </c>
      <c r="L592" t="s">
        <v>11</v>
      </c>
      <c r="M592" t="s">
        <v>11</v>
      </c>
      <c r="N592" t="s">
        <v>42</v>
      </c>
      <c r="O592">
        <v>50</v>
      </c>
      <c r="AA592" t="s">
        <v>20</v>
      </c>
      <c r="AB592" t="str">
        <f>IF(H586="?",$Q$9,H586)</f>
        <v>tier - 3</v>
      </c>
      <c r="AC592" t="str">
        <f>IF(I586="?",$V$9,I586)</f>
        <v>tier - 2</v>
      </c>
      <c r="AD592" t="str">
        <f>IF(J586="?","Unknown",J586)</f>
        <v>R1016</v>
      </c>
      <c r="AE592">
        <v>1986</v>
      </c>
      <c r="AF592">
        <v>7</v>
      </c>
      <c r="AG592" t="str">
        <f t="shared" si="18"/>
        <v>7-Sep-1986</v>
      </c>
      <c r="AH592">
        <v>31662</v>
      </c>
      <c r="AI592">
        <f t="shared" si="19"/>
        <v>36</v>
      </c>
    </row>
    <row r="593" spans="1:35" x14ac:dyDescent="0.25">
      <c r="A593" t="s">
        <v>841</v>
      </c>
      <c r="B593">
        <v>13</v>
      </c>
      <c r="C593" t="s">
        <v>20</v>
      </c>
      <c r="D593">
        <v>1968</v>
      </c>
      <c r="E593" s="11">
        <v>25094</v>
      </c>
      <c r="F593">
        <v>0</v>
      </c>
      <c r="G593">
        <v>6700.56</v>
      </c>
      <c r="H593" t="s">
        <v>12</v>
      </c>
      <c r="I593" t="s">
        <v>16</v>
      </c>
      <c r="J593" t="s">
        <v>23</v>
      </c>
      <c r="K593" s="13" t="s">
        <v>8959</v>
      </c>
      <c r="L593" t="s">
        <v>12</v>
      </c>
      <c r="M593" t="s">
        <v>16</v>
      </c>
      <c r="N593" t="s">
        <v>23</v>
      </c>
      <c r="O593">
        <v>54</v>
      </c>
      <c r="AA593" t="s">
        <v>30</v>
      </c>
      <c r="AB593" t="str">
        <f>IF(H587="?",$Q$9,H587)</f>
        <v>tier - 3</v>
      </c>
      <c r="AC593" t="str">
        <f>IF(I587="?",$V$9,I587)</f>
        <v>tier - 1</v>
      </c>
      <c r="AD593" t="str">
        <f>IF(J587="?","Unknown",J587)</f>
        <v>R1012</v>
      </c>
      <c r="AE593">
        <v>1968</v>
      </c>
      <c r="AF593">
        <v>18</v>
      </c>
      <c r="AG593" t="str">
        <f t="shared" si="18"/>
        <v>18-Dec-1968</v>
      </c>
      <c r="AH593">
        <v>25190</v>
      </c>
      <c r="AI593">
        <f t="shared" si="19"/>
        <v>54</v>
      </c>
    </row>
    <row r="594" spans="1:35" x14ac:dyDescent="0.25">
      <c r="A594" t="s">
        <v>840</v>
      </c>
      <c r="B594">
        <v>9</v>
      </c>
      <c r="C594" t="s">
        <v>18</v>
      </c>
      <c r="D594">
        <v>1985</v>
      </c>
      <c r="E594" s="11">
        <v>31207</v>
      </c>
      <c r="F594">
        <v>2</v>
      </c>
      <c r="G594">
        <v>6686.43</v>
      </c>
      <c r="H594" t="s">
        <v>11</v>
      </c>
      <c r="I594" t="s">
        <v>12</v>
      </c>
      <c r="J594" t="s">
        <v>23</v>
      </c>
      <c r="K594" s="13" t="s">
        <v>8960</v>
      </c>
      <c r="L594" t="s">
        <v>11</v>
      </c>
      <c r="M594" t="s">
        <v>12</v>
      </c>
      <c r="N594" t="s">
        <v>23</v>
      </c>
      <c r="O594">
        <v>37</v>
      </c>
      <c r="AA594" t="s">
        <v>35</v>
      </c>
      <c r="AB594" t="str">
        <f>IF(H588="?",$Q$9,H588)</f>
        <v>tier - 2</v>
      </c>
      <c r="AC594" t="str">
        <f>IF(I588="?",$V$9,I588)</f>
        <v>tier - 3</v>
      </c>
      <c r="AD594" t="str">
        <f>IF(J588="?","Unknown",J588)</f>
        <v>R1013</v>
      </c>
      <c r="AE594">
        <v>1978</v>
      </c>
      <c r="AF594">
        <v>21</v>
      </c>
      <c r="AG594" t="str">
        <f t="shared" si="18"/>
        <v>21-Aug-1978</v>
      </c>
      <c r="AH594">
        <v>28723</v>
      </c>
      <c r="AI594">
        <f t="shared" si="19"/>
        <v>44</v>
      </c>
    </row>
    <row r="595" spans="1:35" x14ac:dyDescent="0.25">
      <c r="A595" t="s">
        <v>839</v>
      </c>
      <c r="B595">
        <v>20</v>
      </c>
      <c r="C595" t="s">
        <v>37</v>
      </c>
      <c r="D595">
        <v>1989</v>
      </c>
      <c r="E595" s="11">
        <v>32801</v>
      </c>
      <c r="F595">
        <v>5</v>
      </c>
      <c r="G595">
        <v>6666.24</v>
      </c>
      <c r="H595" t="s">
        <v>12</v>
      </c>
      <c r="I595" t="s">
        <v>16</v>
      </c>
      <c r="J595" t="s">
        <v>42</v>
      </c>
      <c r="K595" s="13" t="s">
        <v>8961</v>
      </c>
      <c r="L595" t="s">
        <v>12</v>
      </c>
      <c r="M595" t="s">
        <v>16</v>
      </c>
      <c r="N595" t="s">
        <v>42</v>
      </c>
      <c r="O595">
        <v>33</v>
      </c>
      <c r="AA595" t="s">
        <v>35</v>
      </c>
      <c r="AB595" t="str">
        <f>IF(H589="?",$Q$9,H589)</f>
        <v>tier - 2</v>
      </c>
      <c r="AC595" t="str">
        <f>IF(I589="?",$V$9,I589)</f>
        <v>tier - 1</v>
      </c>
      <c r="AD595" t="str">
        <f>IF(J589="?","Unknown",J589)</f>
        <v>R1012</v>
      </c>
      <c r="AE595">
        <v>1994</v>
      </c>
      <c r="AF595">
        <v>13</v>
      </c>
      <c r="AG595" t="str">
        <f t="shared" si="18"/>
        <v>13-Aug-1994</v>
      </c>
      <c r="AH595">
        <v>34559</v>
      </c>
      <c r="AI595">
        <f t="shared" si="19"/>
        <v>28</v>
      </c>
    </row>
    <row r="596" spans="1:35" x14ac:dyDescent="0.25">
      <c r="A596" t="s">
        <v>838</v>
      </c>
      <c r="B596">
        <v>17</v>
      </c>
      <c r="C596" t="s">
        <v>18</v>
      </c>
      <c r="D596">
        <v>1981</v>
      </c>
      <c r="E596" s="11">
        <v>29754</v>
      </c>
      <c r="F596">
        <v>1</v>
      </c>
      <c r="G596">
        <v>6664.69</v>
      </c>
      <c r="H596" t="s">
        <v>12</v>
      </c>
      <c r="I596" t="s">
        <v>16</v>
      </c>
      <c r="J596" t="s">
        <v>23</v>
      </c>
      <c r="K596" s="13" t="s">
        <v>8962</v>
      </c>
      <c r="L596" t="s">
        <v>12</v>
      </c>
      <c r="M596" t="s">
        <v>16</v>
      </c>
      <c r="N596" t="s">
        <v>23</v>
      </c>
      <c r="O596">
        <v>41</v>
      </c>
      <c r="AA596" t="s">
        <v>37</v>
      </c>
      <c r="AB596" t="str">
        <f>IF(H590="?",$Q$9,H590)</f>
        <v>tier - 3</v>
      </c>
      <c r="AC596" t="str">
        <f>IF(I590="?",$V$9,I590)</f>
        <v>tier - 3</v>
      </c>
      <c r="AD596" t="str">
        <f>IF(J590="?","Unknown",J590)</f>
        <v>R1012</v>
      </c>
      <c r="AE596">
        <v>1983</v>
      </c>
      <c r="AF596">
        <v>12</v>
      </c>
      <c r="AG596" t="str">
        <f t="shared" si="18"/>
        <v>12-Oct-1983</v>
      </c>
      <c r="AH596">
        <v>30601</v>
      </c>
      <c r="AI596">
        <f t="shared" si="19"/>
        <v>39</v>
      </c>
    </row>
    <row r="597" spans="1:35" x14ac:dyDescent="0.25">
      <c r="A597" t="s">
        <v>837</v>
      </c>
      <c r="B597">
        <v>27</v>
      </c>
      <c r="C597" t="s">
        <v>30</v>
      </c>
      <c r="D597">
        <v>1982</v>
      </c>
      <c r="E597" s="11">
        <v>30312</v>
      </c>
      <c r="F597">
        <v>3</v>
      </c>
      <c r="G597">
        <v>6664.32</v>
      </c>
      <c r="H597" t="s">
        <v>11</v>
      </c>
      <c r="I597" t="s">
        <v>11</v>
      </c>
      <c r="J597" t="s">
        <v>13</v>
      </c>
      <c r="K597" s="13" t="s">
        <v>8738</v>
      </c>
      <c r="L597" t="s">
        <v>11</v>
      </c>
      <c r="M597" t="s">
        <v>11</v>
      </c>
      <c r="N597" t="s">
        <v>13</v>
      </c>
      <c r="O597">
        <v>40</v>
      </c>
      <c r="AA597" t="s">
        <v>35</v>
      </c>
      <c r="AB597" t="str">
        <f>IF(H591="?",$Q$9,H591)</f>
        <v>tier - 2</v>
      </c>
      <c r="AC597" t="str">
        <f>IF(I591="?",$V$9,I591)</f>
        <v>tier - 1</v>
      </c>
      <c r="AD597" t="str">
        <f>IF(J591="?","Unknown",J591)</f>
        <v>R1013</v>
      </c>
      <c r="AE597">
        <v>1971</v>
      </c>
      <c r="AF597">
        <v>12</v>
      </c>
      <c r="AG597" t="str">
        <f t="shared" si="18"/>
        <v>12-Aug-1971</v>
      </c>
      <c r="AH597">
        <v>26157</v>
      </c>
      <c r="AI597">
        <f t="shared" si="19"/>
        <v>51</v>
      </c>
    </row>
    <row r="598" spans="1:35" x14ac:dyDescent="0.25">
      <c r="A598" t="s">
        <v>836</v>
      </c>
      <c r="B598">
        <v>19</v>
      </c>
      <c r="C598" t="s">
        <v>18</v>
      </c>
      <c r="D598">
        <v>1989</v>
      </c>
      <c r="E598" s="11">
        <v>32678</v>
      </c>
      <c r="F598">
        <v>5</v>
      </c>
      <c r="G598">
        <v>6653.79</v>
      </c>
      <c r="H598" t="s">
        <v>11</v>
      </c>
      <c r="I598" t="s">
        <v>16</v>
      </c>
      <c r="J598" t="s">
        <v>13</v>
      </c>
      <c r="K598" s="13" t="s">
        <v>8963</v>
      </c>
      <c r="L598" t="s">
        <v>11</v>
      </c>
      <c r="M598" t="s">
        <v>16</v>
      </c>
      <c r="N598" t="s">
        <v>13</v>
      </c>
      <c r="O598">
        <v>33</v>
      </c>
      <c r="AA598" t="s">
        <v>37</v>
      </c>
      <c r="AB598" t="str">
        <f>IF(H592="?",$Q$9,H592)</f>
        <v>tier - 2</v>
      </c>
      <c r="AC598" t="str">
        <f>IF(I592="?",$V$9,I592)</f>
        <v>tier - 2</v>
      </c>
      <c r="AD598" t="str">
        <f>IF(J592="?","Unknown",J592)</f>
        <v>R1011</v>
      </c>
      <c r="AE598">
        <v>1972</v>
      </c>
      <c r="AF598">
        <v>19</v>
      </c>
      <c r="AG598" t="str">
        <f t="shared" si="18"/>
        <v>19-Oct-1972</v>
      </c>
      <c r="AH598">
        <v>26591</v>
      </c>
      <c r="AI598">
        <f t="shared" si="19"/>
        <v>50</v>
      </c>
    </row>
    <row r="599" spans="1:35" x14ac:dyDescent="0.25">
      <c r="A599" t="s">
        <v>835</v>
      </c>
      <c r="B599">
        <v>1</v>
      </c>
      <c r="C599" t="s">
        <v>18</v>
      </c>
      <c r="D599">
        <v>1984</v>
      </c>
      <c r="E599" s="11">
        <v>30834</v>
      </c>
      <c r="F599">
        <v>3</v>
      </c>
      <c r="G599">
        <v>6652.53</v>
      </c>
      <c r="H599" t="s">
        <v>12</v>
      </c>
      <c r="I599" t="s">
        <v>11</v>
      </c>
      <c r="J599" t="s">
        <v>13</v>
      </c>
      <c r="K599" s="13" t="s">
        <v>8964</v>
      </c>
      <c r="L599" t="s">
        <v>12</v>
      </c>
      <c r="M599" t="s">
        <v>11</v>
      </c>
      <c r="N599" t="s">
        <v>13</v>
      </c>
      <c r="O599">
        <v>39</v>
      </c>
      <c r="AA599" t="s">
        <v>20</v>
      </c>
      <c r="AB599" t="str">
        <f>IF(H593="?",$Q$9,H593)</f>
        <v>tier - 3</v>
      </c>
      <c r="AC599" t="str">
        <f>IF(I593="?",$V$9,I593)</f>
        <v>tier - 1</v>
      </c>
      <c r="AD599" t="str">
        <f>IF(J593="?","Unknown",J593)</f>
        <v>R1012</v>
      </c>
      <c r="AE599">
        <v>1968</v>
      </c>
      <c r="AF599">
        <v>13</v>
      </c>
      <c r="AG599" t="str">
        <f t="shared" si="18"/>
        <v>13-Sep-1968</v>
      </c>
      <c r="AH599">
        <v>25094</v>
      </c>
      <c r="AI599">
        <f t="shared" si="19"/>
        <v>54</v>
      </c>
    </row>
    <row r="600" spans="1:35" x14ac:dyDescent="0.25">
      <c r="A600" t="s">
        <v>834</v>
      </c>
      <c r="B600">
        <v>8</v>
      </c>
      <c r="C600" t="s">
        <v>30</v>
      </c>
      <c r="D600">
        <v>1970</v>
      </c>
      <c r="E600" s="11">
        <v>25910</v>
      </c>
      <c r="F600">
        <v>0</v>
      </c>
      <c r="G600">
        <v>6651.26</v>
      </c>
      <c r="H600" t="s">
        <v>11</v>
      </c>
      <c r="I600" t="s">
        <v>12</v>
      </c>
      <c r="J600" t="s">
        <v>13</v>
      </c>
      <c r="K600" s="13" t="s">
        <v>8965</v>
      </c>
      <c r="L600" t="s">
        <v>11</v>
      </c>
      <c r="M600" t="s">
        <v>12</v>
      </c>
      <c r="N600" t="s">
        <v>13</v>
      </c>
      <c r="O600">
        <v>52</v>
      </c>
      <c r="AA600" t="s">
        <v>18</v>
      </c>
      <c r="AB600" t="str">
        <f>IF(H594="?",$Q$9,H594)</f>
        <v>tier - 2</v>
      </c>
      <c r="AC600" t="str">
        <f>IF(I594="?",$V$9,I594)</f>
        <v>tier - 3</v>
      </c>
      <c r="AD600" t="str">
        <f>IF(J594="?","Unknown",J594)</f>
        <v>R1012</v>
      </c>
      <c r="AE600">
        <v>1985</v>
      </c>
      <c r="AF600">
        <v>9</v>
      </c>
      <c r="AG600" t="str">
        <f t="shared" si="18"/>
        <v>9-Jun-1985</v>
      </c>
      <c r="AH600">
        <v>31207</v>
      </c>
      <c r="AI600">
        <f t="shared" si="19"/>
        <v>37</v>
      </c>
    </row>
    <row r="601" spans="1:35" x14ac:dyDescent="0.25">
      <c r="A601" t="s">
        <v>833</v>
      </c>
      <c r="B601">
        <v>8</v>
      </c>
      <c r="C601" t="s">
        <v>10</v>
      </c>
      <c r="D601">
        <v>1984</v>
      </c>
      <c r="E601" s="11">
        <v>30871</v>
      </c>
      <c r="F601">
        <v>2</v>
      </c>
      <c r="G601">
        <v>6640.54</v>
      </c>
      <c r="H601" t="s">
        <v>11</v>
      </c>
      <c r="I601" t="s">
        <v>12</v>
      </c>
      <c r="J601" t="s">
        <v>166</v>
      </c>
      <c r="K601" s="13" t="s">
        <v>8966</v>
      </c>
      <c r="L601" t="s">
        <v>11</v>
      </c>
      <c r="M601" t="s">
        <v>12</v>
      </c>
      <c r="N601" t="s">
        <v>166</v>
      </c>
      <c r="O601">
        <v>38</v>
      </c>
      <c r="AA601" t="s">
        <v>37</v>
      </c>
      <c r="AB601" t="str">
        <f>IF(H595="?",$Q$9,H595)</f>
        <v>tier - 3</v>
      </c>
      <c r="AC601" t="str">
        <f>IF(I595="?",$V$9,I595)</f>
        <v>tier - 1</v>
      </c>
      <c r="AD601" t="str">
        <f>IF(J595="?","Unknown",J595)</f>
        <v>R1011</v>
      </c>
      <c r="AE601">
        <v>1989</v>
      </c>
      <c r="AF601">
        <v>20</v>
      </c>
      <c r="AG601" t="str">
        <f t="shared" si="18"/>
        <v>20-Oct-1989</v>
      </c>
      <c r="AH601">
        <v>32801</v>
      </c>
      <c r="AI601">
        <f t="shared" si="19"/>
        <v>33</v>
      </c>
    </row>
    <row r="602" spans="1:35" x14ac:dyDescent="0.25">
      <c r="A602" t="s">
        <v>832</v>
      </c>
      <c r="B602">
        <v>6</v>
      </c>
      <c r="C602" t="s">
        <v>20</v>
      </c>
      <c r="D602">
        <v>1990</v>
      </c>
      <c r="E602" s="11">
        <v>33122</v>
      </c>
      <c r="F602">
        <v>3</v>
      </c>
      <c r="G602">
        <v>6639.3</v>
      </c>
      <c r="H602" t="s">
        <v>11</v>
      </c>
      <c r="I602" t="s">
        <v>11</v>
      </c>
      <c r="J602" t="s">
        <v>300</v>
      </c>
      <c r="K602" s="13" t="s">
        <v>8967</v>
      </c>
      <c r="L602" t="s">
        <v>11</v>
      </c>
      <c r="M602" t="s">
        <v>11</v>
      </c>
      <c r="N602" t="s">
        <v>300</v>
      </c>
      <c r="O602">
        <v>32</v>
      </c>
      <c r="AA602" t="s">
        <v>18</v>
      </c>
      <c r="AB602" t="str">
        <f>IF(H596="?",$Q$9,H596)</f>
        <v>tier - 3</v>
      </c>
      <c r="AC602" t="str">
        <f>IF(I596="?",$V$9,I596)</f>
        <v>tier - 1</v>
      </c>
      <c r="AD602" t="str">
        <f>IF(J596="?","Unknown",J596)</f>
        <v>R1012</v>
      </c>
      <c r="AE602">
        <v>1981</v>
      </c>
      <c r="AF602">
        <v>17</v>
      </c>
      <c r="AG602" t="str">
        <f t="shared" si="18"/>
        <v>17-Jun-1981</v>
      </c>
      <c r="AH602">
        <v>29754</v>
      </c>
      <c r="AI602">
        <f t="shared" si="19"/>
        <v>41</v>
      </c>
    </row>
    <row r="603" spans="1:35" x14ac:dyDescent="0.25">
      <c r="A603" t="s">
        <v>2219</v>
      </c>
      <c r="B603">
        <v>29</v>
      </c>
      <c r="C603" t="s">
        <v>10</v>
      </c>
      <c r="D603">
        <v>1998</v>
      </c>
      <c r="E603" s="11">
        <v>36005</v>
      </c>
      <c r="F603">
        <v>0</v>
      </c>
      <c r="G603">
        <v>38126.25</v>
      </c>
      <c r="H603" t="s">
        <v>16</v>
      </c>
      <c r="I603" t="s">
        <v>12</v>
      </c>
      <c r="J603" t="s">
        <v>13</v>
      </c>
      <c r="K603" s="13" t="s">
        <v>8968</v>
      </c>
      <c r="L603" t="s">
        <v>16</v>
      </c>
      <c r="M603" t="s">
        <v>12</v>
      </c>
      <c r="N603" t="s">
        <v>13</v>
      </c>
      <c r="O603">
        <v>24</v>
      </c>
      <c r="AA603" t="s">
        <v>30</v>
      </c>
      <c r="AB603" t="str">
        <f>IF(H597="?",$Q$9,H597)</f>
        <v>tier - 2</v>
      </c>
      <c r="AC603" t="str">
        <f>IF(I597="?",$V$9,I597)</f>
        <v>tier - 2</v>
      </c>
      <c r="AD603" t="str">
        <f>IF(J597="?","Unknown",J597)</f>
        <v>R1013</v>
      </c>
      <c r="AE603">
        <v>1982</v>
      </c>
      <c r="AF603">
        <v>27</v>
      </c>
      <c r="AG603" t="str">
        <f t="shared" si="18"/>
        <v>27-Dec-1982</v>
      </c>
      <c r="AH603">
        <v>30312</v>
      </c>
      <c r="AI603">
        <f t="shared" si="19"/>
        <v>40</v>
      </c>
    </row>
    <row r="604" spans="1:35" x14ac:dyDescent="0.25">
      <c r="A604" t="s">
        <v>831</v>
      </c>
      <c r="B604">
        <v>4</v>
      </c>
      <c r="C604" t="s">
        <v>15</v>
      </c>
      <c r="D604">
        <v>2003</v>
      </c>
      <c r="E604" s="11">
        <v>37929</v>
      </c>
      <c r="F604">
        <v>0</v>
      </c>
      <c r="G604">
        <v>6638.16</v>
      </c>
      <c r="H604" t="s">
        <v>11</v>
      </c>
      <c r="I604" t="s">
        <v>16</v>
      </c>
      <c r="J604" t="s">
        <v>23</v>
      </c>
      <c r="K604" s="13" t="s">
        <v>8969</v>
      </c>
      <c r="L604" t="s">
        <v>11</v>
      </c>
      <c r="M604" t="s">
        <v>16</v>
      </c>
      <c r="N604" t="s">
        <v>23</v>
      </c>
      <c r="O604">
        <v>19</v>
      </c>
      <c r="AA604" t="s">
        <v>18</v>
      </c>
      <c r="AB604" t="str">
        <f>IF(H598="?",$Q$9,H598)</f>
        <v>tier - 2</v>
      </c>
      <c r="AC604" t="str">
        <f>IF(I598="?",$V$9,I598)</f>
        <v>tier - 1</v>
      </c>
      <c r="AD604" t="str">
        <f>IF(J598="?","Unknown",J598)</f>
        <v>R1013</v>
      </c>
      <c r="AE604">
        <v>1989</v>
      </c>
      <c r="AF604">
        <v>19</v>
      </c>
      <c r="AG604" t="str">
        <f t="shared" si="18"/>
        <v>19-Jun-1989</v>
      </c>
      <c r="AH604">
        <v>32678</v>
      </c>
      <c r="AI604">
        <f t="shared" si="19"/>
        <v>33</v>
      </c>
    </row>
    <row r="605" spans="1:35" x14ac:dyDescent="0.25">
      <c r="A605" t="s">
        <v>830</v>
      </c>
      <c r="B605">
        <v>29</v>
      </c>
      <c r="C605" t="s">
        <v>10</v>
      </c>
      <c r="D605">
        <v>1973</v>
      </c>
      <c r="E605" s="11">
        <v>26874</v>
      </c>
      <c r="F605">
        <v>0</v>
      </c>
      <c r="G605">
        <v>6630.31</v>
      </c>
      <c r="H605" t="s">
        <v>11</v>
      </c>
      <c r="I605" t="s">
        <v>16</v>
      </c>
      <c r="J605" t="s">
        <v>13</v>
      </c>
      <c r="K605" s="13" t="s">
        <v>8970</v>
      </c>
      <c r="L605" t="s">
        <v>11</v>
      </c>
      <c r="M605" t="s">
        <v>16</v>
      </c>
      <c r="N605" t="s">
        <v>13</v>
      </c>
      <c r="O605">
        <v>49</v>
      </c>
      <c r="AA605" t="s">
        <v>18</v>
      </c>
      <c r="AB605" t="str">
        <f>IF(H599="?",$Q$9,H599)</f>
        <v>tier - 3</v>
      </c>
      <c r="AC605" t="str">
        <f>IF(I599="?",$V$9,I599)</f>
        <v>tier - 2</v>
      </c>
      <c r="AD605" t="str">
        <f>IF(J599="?","Unknown",J599)</f>
        <v>R1013</v>
      </c>
      <c r="AE605">
        <v>1984</v>
      </c>
      <c r="AF605">
        <v>1</v>
      </c>
      <c r="AG605" t="str">
        <f t="shared" si="18"/>
        <v>1-Jun-1984</v>
      </c>
      <c r="AH605">
        <v>30834</v>
      </c>
      <c r="AI605">
        <f t="shared" si="19"/>
        <v>39</v>
      </c>
    </row>
    <row r="606" spans="1:35" x14ac:dyDescent="0.25">
      <c r="A606" t="s">
        <v>829</v>
      </c>
      <c r="B606">
        <v>28</v>
      </c>
      <c r="C606" t="s">
        <v>37</v>
      </c>
      <c r="D606">
        <v>1982</v>
      </c>
      <c r="E606" s="11">
        <v>30252</v>
      </c>
      <c r="F606">
        <v>1</v>
      </c>
      <c r="G606">
        <v>6610.11</v>
      </c>
      <c r="H606" t="s">
        <v>12</v>
      </c>
      <c r="I606" t="s">
        <v>11</v>
      </c>
      <c r="J606" t="s">
        <v>164</v>
      </c>
      <c r="K606" s="13" t="s">
        <v>8971</v>
      </c>
      <c r="L606" t="s">
        <v>12</v>
      </c>
      <c r="M606" t="s">
        <v>11</v>
      </c>
      <c r="N606" t="s">
        <v>164</v>
      </c>
      <c r="O606">
        <v>40</v>
      </c>
      <c r="AA606" t="s">
        <v>30</v>
      </c>
      <c r="AB606" t="str">
        <f>IF(H600="?",$Q$9,H600)</f>
        <v>tier - 2</v>
      </c>
      <c r="AC606" t="str">
        <f>IF(I600="?",$V$9,I600)</f>
        <v>tier - 3</v>
      </c>
      <c r="AD606" t="str">
        <f>IF(J600="?","Unknown",J600)</f>
        <v>R1013</v>
      </c>
      <c r="AE606">
        <v>1970</v>
      </c>
      <c r="AF606">
        <v>8</v>
      </c>
      <c r="AG606" t="str">
        <f t="shared" si="18"/>
        <v>8-Dec-1970</v>
      </c>
      <c r="AH606">
        <v>25910</v>
      </c>
      <c r="AI606">
        <f t="shared" si="19"/>
        <v>52</v>
      </c>
    </row>
    <row r="607" spans="1:35" x14ac:dyDescent="0.25">
      <c r="A607" t="s">
        <v>828</v>
      </c>
      <c r="B607">
        <v>7</v>
      </c>
      <c r="C607" t="s">
        <v>20</v>
      </c>
      <c r="D607">
        <v>1982</v>
      </c>
      <c r="E607" s="11">
        <v>30201</v>
      </c>
      <c r="F607">
        <v>2</v>
      </c>
      <c r="G607">
        <v>6600.36</v>
      </c>
      <c r="H607" t="s">
        <v>11</v>
      </c>
      <c r="I607" t="s">
        <v>12</v>
      </c>
      <c r="J607" t="s">
        <v>42</v>
      </c>
      <c r="K607" s="13" t="s">
        <v>8972</v>
      </c>
      <c r="L607" t="s">
        <v>11</v>
      </c>
      <c r="M607" t="s">
        <v>12</v>
      </c>
      <c r="N607" t="s">
        <v>42</v>
      </c>
      <c r="O607">
        <v>40</v>
      </c>
      <c r="AA607" t="s">
        <v>10</v>
      </c>
      <c r="AB607" t="str">
        <f>IF(H601="?",$Q$9,H601)</f>
        <v>tier - 2</v>
      </c>
      <c r="AC607" t="str">
        <f>IF(I601="?",$V$9,I601)</f>
        <v>tier - 3</v>
      </c>
      <c r="AD607" t="str">
        <f>IF(J601="?","Unknown",J601)</f>
        <v>R1019</v>
      </c>
      <c r="AE607">
        <v>1984</v>
      </c>
      <c r="AF607">
        <v>8</v>
      </c>
      <c r="AG607" t="str">
        <f t="shared" si="18"/>
        <v>8-Jul-1984</v>
      </c>
      <c r="AH607">
        <v>30871</v>
      </c>
      <c r="AI607">
        <f t="shared" si="19"/>
        <v>38</v>
      </c>
    </row>
    <row r="608" spans="1:35" x14ac:dyDescent="0.25">
      <c r="A608" t="s">
        <v>827</v>
      </c>
      <c r="B608">
        <v>29</v>
      </c>
      <c r="C608" t="s">
        <v>37</v>
      </c>
      <c r="D608">
        <v>1982</v>
      </c>
      <c r="E608" s="11">
        <v>30253</v>
      </c>
      <c r="F608">
        <v>1</v>
      </c>
      <c r="G608">
        <v>6600.21</v>
      </c>
      <c r="H608" t="s">
        <v>12</v>
      </c>
      <c r="I608" t="s">
        <v>11</v>
      </c>
      <c r="J608" t="s">
        <v>168</v>
      </c>
      <c r="K608" s="13" t="s">
        <v>8973</v>
      </c>
      <c r="L608" t="s">
        <v>12</v>
      </c>
      <c r="M608" t="s">
        <v>11</v>
      </c>
      <c r="N608" t="s">
        <v>168</v>
      </c>
      <c r="O608">
        <v>40</v>
      </c>
      <c r="AA608" t="s">
        <v>20</v>
      </c>
      <c r="AB608" t="str">
        <f>IF(H602="?",$Q$9,H602)</f>
        <v>tier - 2</v>
      </c>
      <c r="AC608" t="str">
        <f>IF(I602="?",$V$9,I602)</f>
        <v>tier - 2</v>
      </c>
      <c r="AD608" t="str">
        <f>IF(J602="?","Unknown",J602)</f>
        <v>R1021</v>
      </c>
      <c r="AE608">
        <v>1990</v>
      </c>
      <c r="AF608">
        <v>6</v>
      </c>
      <c r="AG608" t="str">
        <f t="shared" si="18"/>
        <v>6-Sep-1990</v>
      </c>
      <c r="AH608">
        <v>33122</v>
      </c>
      <c r="AI608">
        <f t="shared" si="19"/>
        <v>32</v>
      </c>
    </row>
    <row r="609" spans="1:35" x14ac:dyDescent="0.25">
      <c r="A609" t="s">
        <v>826</v>
      </c>
      <c r="B609">
        <v>22</v>
      </c>
      <c r="C609" t="s">
        <v>20</v>
      </c>
      <c r="D609">
        <v>1982</v>
      </c>
      <c r="E609" s="11">
        <v>30216</v>
      </c>
      <c r="F609">
        <v>2</v>
      </c>
      <c r="G609">
        <v>6593.51</v>
      </c>
      <c r="H609" t="s">
        <v>11</v>
      </c>
      <c r="I609" t="s">
        <v>16</v>
      </c>
      <c r="J609" t="s">
        <v>13</v>
      </c>
      <c r="K609" s="13" t="s">
        <v>8974</v>
      </c>
      <c r="L609" t="s">
        <v>11</v>
      </c>
      <c r="M609" t="s">
        <v>16</v>
      </c>
      <c r="N609" t="s">
        <v>13</v>
      </c>
      <c r="O609">
        <v>40</v>
      </c>
      <c r="AA609" t="s">
        <v>10</v>
      </c>
      <c r="AB609" t="str">
        <f>IF(H603="?",$Q$9,H603)</f>
        <v>tier - 1</v>
      </c>
      <c r="AC609" t="str">
        <f>IF(I603="?",$V$9,I603)</f>
        <v>tier - 3</v>
      </c>
      <c r="AD609" t="str">
        <f>IF(J603="?","Unknown",J603)</f>
        <v>R1013</v>
      </c>
      <c r="AE609">
        <v>1998</v>
      </c>
      <c r="AF609">
        <v>29</v>
      </c>
      <c r="AG609" t="str">
        <f t="shared" si="18"/>
        <v>29-Jul-1998</v>
      </c>
      <c r="AH609">
        <v>36005</v>
      </c>
      <c r="AI609">
        <f t="shared" si="19"/>
        <v>24</v>
      </c>
    </row>
    <row r="610" spans="1:35" x14ac:dyDescent="0.25">
      <c r="A610" t="s">
        <v>825</v>
      </c>
      <c r="B610">
        <v>5</v>
      </c>
      <c r="C610" t="s">
        <v>15</v>
      </c>
      <c r="D610">
        <v>1984</v>
      </c>
      <c r="E610" s="11">
        <v>30991</v>
      </c>
      <c r="F610">
        <v>2</v>
      </c>
      <c r="G610">
        <v>6571.54</v>
      </c>
      <c r="H610" t="s">
        <v>11</v>
      </c>
      <c r="I610" t="s">
        <v>12</v>
      </c>
      <c r="J610" t="s">
        <v>42</v>
      </c>
      <c r="K610" s="13" t="s">
        <v>8975</v>
      </c>
      <c r="L610" t="s">
        <v>11</v>
      </c>
      <c r="M610" t="s">
        <v>12</v>
      </c>
      <c r="N610" t="s">
        <v>42</v>
      </c>
      <c r="O610">
        <v>38</v>
      </c>
      <c r="AA610" t="s">
        <v>15</v>
      </c>
      <c r="AB610" t="str">
        <f>IF(H604="?",$Q$9,H604)</f>
        <v>tier - 2</v>
      </c>
      <c r="AC610" t="str">
        <f>IF(I604="?",$V$9,I604)</f>
        <v>tier - 1</v>
      </c>
      <c r="AD610" t="str">
        <f>IF(J604="?","Unknown",J604)</f>
        <v>R1012</v>
      </c>
      <c r="AE610">
        <v>2003</v>
      </c>
      <c r="AF610">
        <v>4</v>
      </c>
      <c r="AG610" t="str">
        <f t="shared" si="18"/>
        <v>4-Nov-2003</v>
      </c>
      <c r="AH610">
        <v>37929</v>
      </c>
      <c r="AI610">
        <f t="shared" si="19"/>
        <v>19</v>
      </c>
    </row>
    <row r="611" spans="1:35" x14ac:dyDescent="0.25">
      <c r="A611" t="s">
        <v>824</v>
      </c>
      <c r="B611">
        <v>20</v>
      </c>
      <c r="C611" t="s">
        <v>35</v>
      </c>
      <c r="D611">
        <v>1981</v>
      </c>
      <c r="E611" s="11">
        <v>29818</v>
      </c>
      <c r="F611">
        <v>0</v>
      </c>
      <c r="G611">
        <v>6571.02</v>
      </c>
      <c r="H611" t="s">
        <v>11</v>
      </c>
      <c r="I611" t="s">
        <v>16</v>
      </c>
      <c r="J611" t="s">
        <v>23</v>
      </c>
      <c r="K611" s="13" t="s">
        <v>8976</v>
      </c>
      <c r="L611" t="s">
        <v>11</v>
      </c>
      <c r="M611" t="s">
        <v>16</v>
      </c>
      <c r="N611" t="s">
        <v>23</v>
      </c>
      <c r="O611">
        <v>41</v>
      </c>
      <c r="AA611" t="s">
        <v>10</v>
      </c>
      <c r="AB611" t="str">
        <f>IF(H605="?",$Q$9,H605)</f>
        <v>tier - 2</v>
      </c>
      <c r="AC611" t="str">
        <f>IF(I605="?",$V$9,I605)</f>
        <v>tier - 1</v>
      </c>
      <c r="AD611" t="str">
        <f>IF(J605="?","Unknown",J605)</f>
        <v>R1013</v>
      </c>
      <c r="AE611">
        <v>1973</v>
      </c>
      <c r="AF611">
        <v>29</v>
      </c>
      <c r="AG611" t="str">
        <f t="shared" si="18"/>
        <v>29-Jul-1973</v>
      </c>
      <c r="AH611">
        <v>26874</v>
      </c>
      <c r="AI611">
        <f t="shared" si="19"/>
        <v>49</v>
      </c>
    </row>
    <row r="612" spans="1:35" x14ac:dyDescent="0.25">
      <c r="A612" t="s">
        <v>823</v>
      </c>
      <c r="B612">
        <v>20</v>
      </c>
      <c r="C612" t="s">
        <v>20</v>
      </c>
      <c r="D612">
        <v>1984</v>
      </c>
      <c r="E612" s="11">
        <v>30945</v>
      </c>
      <c r="F612">
        <v>1</v>
      </c>
      <c r="G612">
        <v>6555.07</v>
      </c>
      <c r="H612" t="s">
        <v>11</v>
      </c>
      <c r="I612" t="s">
        <v>11</v>
      </c>
      <c r="J612" t="s">
        <v>247</v>
      </c>
      <c r="K612" s="13" t="s">
        <v>8977</v>
      </c>
      <c r="L612" t="s">
        <v>11</v>
      </c>
      <c r="M612" t="s">
        <v>11</v>
      </c>
      <c r="N612" t="s">
        <v>247</v>
      </c>
      <c r="O612">
        <v>38</v>
      </c>
      <c r="AA612" t="s">
        <v>37</v>
      </c>
      <c r="AB612" t="str">
        <f>IF(H606="?",$Q$9,H606)</f>
        <v>tier - 3</v>
      </c>
      <c r="AC612" t="str">
        <f>IF(I606="?",$V$9,I606)</f>
        <v>tier - 2</v>
      </c>
      <c r="AD612" t="str">
        <f>IF(J606="?","Unknown",J606)</f>
        <v>R1015</v>
      </c>
      <c r="AE612">
        <v>1982</v>
      </c>
      <c r="AF612">
        <v>28</v>
      </c>
      <c r="AG612" t="str">
        <f t="shared" si="18"/>
        <v>28-Oct-1982</v>
      </c>
      <c r="AH612">
        <v>30252</v>
      </c>
      <c r="AI612">
        <f t="shared" si="19"/>
        <v>40</v>
      </c>
    </row>
    <row r="613" spans="1:35" x14ac:dyDescent="0.25">
      <c r="A613" t="s">
        <v>822</v>
      </c>
      <c r="B613">
        <v>11</v>
      </c>
      <c r="C613" t="s">
        <v>15</v>
      </c>
      <c r="D613">
        <v>1968</v>
      </c>
      <c r="E613" s="11">
        <v>25153</v>
      </c>
      <c r="F613">
        <v>0</v>
      </c>
      <c r="G613">
        <v>6552.01</v>
      </c>
      <c r="H613" t="s">
        <v>12</v>
      </c>
      <c r="I613" t="s">
        <v>11</v>
      </c>
      <c r="J613" t="s">
        <v>13</v>
      </c>
      <c r="K613" s="13" t="s">
        <v>8978</v>
      </c>
      <c r="L613" t="s">
        <v>12</v>
      </c>
      <c r="M613" t="s">
        <v>11</v>
      </c>
      <c r="N613" t="s">
        <v>13</v>
      </c>
      <c r="O613">
        <v>54</v>
      </c>
      <c r="AA613" t="s">
        <v>20</v>
      </c>
      <c r="AB613" t="str">
        <f>IF(H607="?",$Q$9,H607)</f>
        <v>tier - 2</v>
      </c>
      <c r="AC613" t="str">
        <f>IF(I607="?",$V$9,I607)</f>
        <v>tier - 3</v>
      </c>
      <c r="AD613" t="str">
        <f>IF(J607="?","Unknown",J607)</f>
        <v>R1011</v>
      </c>
      <c r="AE613">
        <v>1982</v>
      </c>
      <c r="AF613">
        <v>7</v>
      </c>
      <c r="AG613" t="str">
        <f t="shared" si="18"/>
        <v>7-Sep-1982</v>
      </c>
      <c r="AH613">
        <v>30201</v>
      </c>
      <c r="AI613">
        <f t="shared" si="19"/>
        <v>40</v>
      </c>
    </row>
    <row r="614" spans="1:35" x14ac:dyDescent="0.25">
      <c r="A614" t="s">
        <v>2218</v>
      </c>
      <c r="B614">
        <v>9</v>
      </c>
      <c r="C614" t="s">
        <v>20</v>
      </c>
      <c r="D614">
        <v>1979</v>
      </c>
      <c r="E614" s="11">
        <v>29107</v>
      </c>
      <c r="F614">
        <v>0</v>
      </c>
      <c r="G614">
        <v>37829.72</v>
      </c>
      <c r="H614" t="s">
        <v>16</v>
      </c>
      <c r="I614" t="s">
        <v>11</v>
      </c>
      <c r="J614" t="s">
        <v>42</v>
      </c>
      <c r="K614" s="13" t="s">
        <v>8979</v>
      </c>
      <c r="L614" t="s">
        <v>16</v>
      </c>
      <c r="M614" t="s">
        <v>11</v>
      </c>
      <c r="N614" t="s">
        <v>42</v>
      </c>
      <c r="O614">
        <v>43</v>
      </c>
      <c r="AA614" t="s">
        <v>37</v>
      </c>
      <c r="AB614" t="str">
        <f>IF(H608="?",$Q$9,H608)</f>
        <v>tier - 3</v>
      </c>
      <c r="AC614" t="str">
        <f>IF(I608="?",$V$9,I608)</f>
        <v>tier - 2</v>
      </c>
      <c r="AD614" t="str">
        <f>IF(J608="?","Unknown",J608)</f>
        <v>R1016</v>
      </c>
      <c r="AE614">
        <v>1982</v>
      </c>
      <c r="AF614">
        <v>29</v>
      </c>
      <c r="AG614" t="str">
        <f t="shared" si="18"/>
        <v>29-Oct-1982</v>
      </c>
      <c r="AH614">
        <v>30253</v>
      </c>
      <c r="AI614">
        <f t="shared" si="19"/>
        <v>40</v>
      </c>
    </row>
    <row r="615" spans="1:35" x14ac:dyDescent="0.25">
      <c r="A615" t="s">
        <v>821</v>
      </c>
      <c r="B615">
        <v>6</v>
      </c>
      <c r="C615" t="s">
        <v>18</v>
      </c>
      <c r="D615">
        <v>1989</v>
      </c>
      <c r="E615" s="11">
        <v>32665</v>
      </c>
      <c r="F615">
        <v>3</v>
      </c>
      <c r="G615">
        <v>6551.75</v>
      </c>
      <c r="H615" t="s">
        <v>11</v>
      </c>
      <c r="I615" t="s">
        <v>11</v>
      </c>
      <c r="J615" t="s">
        <v>247</v>
      </c>
      <c r="K615" s="13" t="s">
        <v>8980</v>
      </c>
      <c r="L615" t="s">
        <v>11</v>
      </c>
      <c r="M615" t="s">
        <v>11</v>
      </c>
      <c r="N615" t="s">
        <v>247</v>
      </c>
      <c r="O615">
        <v>34</v>
      </c>
      <c r="AA615" t="s">
        <v>20</v>
      </c>
      <c r="AB615" t="str">
        <f>IF(H609="?",$Q$9,H609)</f>
        <v>tier - 2</v>
      </c>
      <c r="AC615" t="str">
        <f>IF(I609="?",$V$9,I609)</f>
        <v>tier - 1</v>
      </c>
      <c r="AD615" t="str">
        <f>IF(J609="?","Unknown",J609)</f>
        <v>R1013</v>
      </c>
      <c r="AE615">
        <v>1982</v>
      </c>
      <c r="AF615">
        <v>22</v>
      </c>
      <c r="AG615" t="str">
        <f t="shared" si="18"/>
        <v>22-Sep-1982</v>
      </c>
      <c r="AH615">
        <v>30216</v>
      </c>
      <c r="AI615">
        <f t="shared" si="19"/>
        <v>40</v>
      </c>
    </row>
    <row r="616" spans="1:35" x14ac:dyDescent="0.25">
      <c r="A616" t="s">
        <v>820</v>
      </c>
      <c r="B616">
        <v>18</v>
      </c>
      <c r="C616" t="s">
        <v>35</v>
      </c>
      <c r="D616">
        <v>1986</v>
      </c>
      <c r="E616" s="11">
        <v>31642</v>
      </c>
      <c r="F616">
        <v>3</v>
      </c>
      <c r="G616">
        <v>6548.2</v>
      </c>
      <c r="H616" t="s">
        <v>11</v>
      </c>
      <c r="I616" t="s">
        <v>12</v>
      </c>
      <c r="J616" t="s">
        <v>23</v>
      </c>
      <c r="K616" s="13" t="s">
        <v>8981</v>
      </c>
      <c r="L616" t="s">
        <v>11</v>
      </c>
      <c r="M616" t="s">
        <v>12</v>
      </c>
      <c r="N616" t="s">
        <v>23</v>
      </c>
      <c r="O616">
        <v>36</v>
      </c>
      <c r="AA616" t="s">
        <v>15</v>
      </c>
      <c r="AB616" t="str">
        <f>IF(H610="?",$Q$9,H610)</f>
        <v>tier - 2</v>
      </c>
      <c r="AC616" t="str">
        <f>IF(I610="?",$V$9,I610)</f>
        <v>tier - 3</v>
      </c>
      <c r="AD616" t="str">
        <f>IF(J610="?","Unknown",J610)</f>
        <v>R1011</v>
      </c>
      <c r="AE616">
        <v>1984</v>
      </c>
      <c r="AF616">
        <v>5</v>
      </c>
      <c r="AG616" t="str">
        <f t="shared" si="18"/>
        <v>5-Nov-1984</v>
      </c>
      <c r="AH616">
        <v>30991</v>
      </c>
      <c r="AI616">
        <f t="shared" si="19"/>
        <v>38</v>
      </c>
    </row>
    <row r="617" spans="1:35" x14ac:dyDescent="0.25">
      <c r="A617" t="s">
        <v>819</v>
      </c>
      <c r="B617">
        <v>3</v>
      </c>
      <c r="C617" t="s">
        <v>30</v>
      </c>
      <c r="D617">
        <v>1969</v>
      </c>
      <c r="E617" s="11">
        <v>25540</v>
      </c>
      <c r="F617">
        <v>0</v>
      </c>
      <c r="G617">
        <v>6546.16</v>
      </c>
      <c r="H617" t="s">
        <v>11</v>
      </c>
      <c r="I617" t="s">
        <v>12</v>
      </c>
      <c r="J617" t="s">
        <v>13</v>
      </c>
      <c r="K617" s="13" t="s">
        <v>8982</v>
      </c>
      <c r="L617" t="s">
        <v>11</v>
      </c>
      <c r="M617" t="s">
        <v>12</v>
      </c>
      <c r="N617" t="s">
        <v>13</v>
      </c>
      <c r="O617">
        <v>53</v>
      </c>
      <c r="AA617" t="s">
        <v>35</v>
      </c>
      <c r="AB617" t="str">
        <f>IF(H611="?",$Q$9,H611)</f>
        <v>tier - 2</v>
      </c>
      <c r="AC617" t="str">
        <f>IF(I611="?",$V$9,I611)</f>
        <v>tier - 1</v>
      </c>
      <c r="AD617" t="str">
        <f>IF(J611="?","Unknown",J611)</f>
        <v>R1012</v>
      </c>
      <c r="AE617">
        <v>1981</v>
      </c>
      <c r="AF617">
        <v>20</v>
      </c>
      <c r="AG617" t="str">
        <f t="shared" si="18"/>
        <v>20-Aug-1981</v>
      </c>
      <c r="AH617">
        <v>29818</v>
      </c>
      <c r="AI617">
        <f t="shared" si="19"/>
        <v>41</v>
      </c>
    </row>
    <row r="618" spans="1:35" x14ac:dyDescent="0.25">
      <c r="A618" t="s">
        <v>818</v>
      </c>
      <c r="B618">
        <v>2</v>
      </c>
      <c r="C618" t="s">
        <v>15</v>
      </c>
      <c r="D618">
        <v>1982</v>
      </c>
      <c r="E618" s="11">
        <v>30257</v>
      </c>
      <c r="F618">
        <v>3</v>
      </c>
      <c r="G618">
        <v>6536.68</v>
      </c>
      <c r="H618" t="s">
        <v>11</v>
      </c>
      <c r="I618" t="s">
        <v>11</v>
      </c>
      <c r="J618" t="s">
        <v>23</v>
      </c>
      <c r="K618" s="13" t="s">
        <v>8983</v>
      </c>
      <c r="L618" t="s">
        <v>11</v>
      </c>
      <c r="M618" t="s">
        <v>11</v>
      </c>
      <c r="N618" t="s">
        <v>23</v>
      </c>
      <c r="O618">
        <v>40</v>
      </c>
      <c r="AA618" t="s">
        <v>20</v>
      </c>
      <c r="AB618" t="str">
        <f>IF(H612="?",$Q$9,H612)</f>
        <v>tier - 2</v>
      </c>
      <c r="AC618" t="str">
        <f>IF(I612="?",$V$9,I612)</f>
        <v>tier - 2</v>
      </c>
      <c r="AD618" t="str">
        <f>IF(J612="?","Unknown",J612)</f>
        <v>R1024</v>
      </c>
      <c r="AE618">
        <v>1984</v>
      </c>
      <c r="AF618">
        <v>20</v>
      </c>
      <c r="AG618" t="str">
        <f t="shared" si="18"/>
        <v>20-Sep-1984</v>
      </c>
      <c r="AH618">
        <v>30945</v>
      </c>
      <c r="AI618">
        <f t="shared" si="19"/>
        <v>38</v>
      </c>
    </row>
    <row r="619" spans="1:35" x14ac:dyDescent="0.25">
      <c r="A619" t="s">
        <v>817</v>
      </c>
      <c r="B619">
        <v>12</v>
      </c>
      <c r="C619" t="s">
        <v>30</v>
      </c>
      <c r="D619">
        <v>1982</v>
      </c>
      <c r="E619" s="11">
        <v>30297</v>
      </c>
      <c r="F619">
        <v>3</v>
      </c>
      <c r="G619">
        <v>6532.04</v>
      </c>
      <c r="H619" t="s">
        <v>11</v>
      </c>
      <c r="I619" t="s">
        <v>16</v>
      </c>
      <c r="J619" t="s">
        <v>13</v>
      </c>
      <c r="K619" s="13" t="s">
        <v>8984</v>
      </c>
      <c r="L619" t="s">
        <v>11</v>
      </c>
      <c r="M619" t="s">
        <v>16</v>
      </c>
      <c r="N619" t="s">
        <v>13</v>
      </c>
      <c r="O619">
        <v>40</v>
      </c>
      <c r="AA619" t="s">
        <v>15</v>
      </c>
      <c r="AB619" t="str">
        <f>IF(H613="?",$Q$9,H613)</f>
        <v>tier - 3</v>
      </c>
      <c r="AC619" t="str">
        <f>IF(I613="?",$V$9,I613)</f>
        <v>tier - 2</v>
      </c>
      <c r="AD619" t="str">
        <f>IF(J613="?","Unknown",J613)</f>
        <v>R1013</v>
      </c>
      <c r="AE619">
        <v>1968</v>
      </c>
      <c r="AF619">
        <v>11</v>
      </c>
      <c r="AG619" t="str">
        <f t="shared" si="18"/>
        <v>11-Nov-1968</v>
      </c>
      <c r="AH619">
        <v>25153</v>
      </c>
      <c r="AI619">
        <f t="shared" si="19"/>
        <v>54</v>
      </c>
    </row>
    <row r="620" spans="1:35" x14ac:dyDescent="0.25">
      <c r="A620" t="s">
        <v>816</v>
      </c>
      <c r="B620">
        <v>23</v>
      </c>
      <c r="C620" t="s">
        <v>18</v>
      </c>
      <c r="D620">
        <v>1976</v>
      </c>
      <c r="E620" s="11">
        <v>27934</v>
      </c>
      <c r="F620">
        <v>2</v>
      </c>
      <c r="G620">
        <v>6529.21</v>
      </c>
      <c r="H620" t="s">
        <v>11</v>
      </c>
      <c r="I620" t="s">
        <v>16</v>
      </c>
      <c r="J620" t="s">
        <v>13</v>
      </c>
      <c r="K620" s="13" t="s">
        <v>8985</v>
      </c>
      <c r="L620" t="s">
        <v>11</v>
      </c>
      <c r="M620" t="s">
        <v>16</v>
      </c>
      <c r="N620" t="s">
        <v>13</v>
      </c>
      <c r="O620">
        <v>46</v>
      </c>
      <c r="AA620" t="s">
        <v>20</v>
      </c>
      <c r="AB620" t="str">
        <f>IF(H614="?",$Q$9,H614)</f>
        <v>tier - 1</v>
      </c>
      <c r="AC620" t="str">
        <f>IF(I614="?",$V$9,I614)</f>
        <v>tier - 2</v>
      </c>
      <c r="AD620" t="str">
        <f>IF(J614="?","Unknown",J614)</f>
        <v>R1011</v>
      </c>
      <c r="AE620">
        <v>1979</v>
      </c>
      <c r="AF620">
        <v>9</v>
      </c>
      <c r="AG620" t="str">
        <f t="shared" si="18"/>
        <v>9-Sep-1979</v>
      </c>
      <c r="AH620">
        <v>29107</v>
      </c>
      <c r="AI620">
        <f t="shared" si="19"/>
        <v>43</v>
      </c>
    </row>
    <row r="621" spans="1:35" x14ac:dyDescent="0.25">
      <c r="A621" t="s">
        <v>815</v>
      </c>
      <c r="B621">
        <v>7</v>
      </c>
      <c r="C621" t="s">
        <v>15</v>
      </c>
      <c r="D621">
        <v>1994</v>
      </c>
      <c r="E621" s="11">
        <v>34645</v>
      </c>
      <c r="F621">
        <v>0</v>
      </c>
      <c r="G621">
        <v>6512.24</v>
      </c>
      <c r="H621" t="s">
        <v>11</v>
      </c>
      <c r="I621" t="s">
        <v>16</v>
      </c>
      <c r="J621" t="s">
        <v>300</v>
      </c>
      <c r="K621" s="13" t="s">
        <v>8986</v>
      </c>
      <c r="L621" t="s">
        <v>11</v>
      </c>
      <c r="M621" t="s">
        <v>16</v>
      </c>
      <c r="N621" t="s">
        <v>300</v>
      </c>
      <c r="O621">
        <v>28</v>
      </c>
      <c r="AA621" t="s">
        <v>18</v>
      </c>
      <c r="AB621" t="str">
        <f>IF(H615="?",$Q$9,H615)</f>
        <v>tier - 2</v>
      </c>
      <c r="AC621" t="str">
        <f>IF(I615="?",$V$9,I615)</f>
        <v>tier - 2</v>
      </c>
      <c r="AD621" t="str">
        <f>IF(J615="?","Unknown",J615)</f>
        <v>R1024</v>
      </c>
      <c r="AE621">
        <v>1989</v>
      </c>
      <c r="AF621">
        <v>6</v>
      </c>
      <c r="AG621" t="str">
        <f t="shared" si="18"/>
        <v>6-Jun-1989</v>
      </c>
      <c r="AH621">
        <v>32665</v>
      </c>
      <c r="AI621">
        <f t="shared" si="19"/>
        <v>34</v>
      </c>
    </row>
    <row r="622" spans="1:35" x14ac:dyDescent="0.25">
      <c r="A622" t="s">
        <v>814</v>
      </c>
      <c r="B622">
        <v>28</v>
      </c>
      <c r="C622" t="s">
        <v>10</v>
      </c>
      <c r="D622">
        <v>1982</v>
      </c>
      <c r="E622" s="11">
        <v>30160</v>
      </c>
      <c r="F622">
        <v>1</v>
      </c>
      <c r="G622">
        <v>6500.24</v>
      </c>
      <c r="H622" t="s">
        <v>11</v>
      </c>
      <c r="I622" t="s">
        <v>11</v>
      </c>
      <c r="J622" t="s">
        <v>13</v>
      </c>
      <c r="K622" s="13" t="s">
        <v>8971</v>
      </c>
      <c r="L622" t="s">
        <v>11</v>
      </c>
      <c r="M622" t="s">
        <v>11</v>
      </c>
      <c r="N622" t="s">
        <v>13</v>
      </c>
      <c r="O622">
        <v>40</v>
      </c>
      <c r="AA622" t="s">
        <v>35</v>
      </c>
      <c r="AB622" t="str">
        <f>IF(H616="?",$Q$9,H616)</f>
        <v>tier - 2</v>
      </c>
      <c r="AC622" t="str">
        <f>IF(I616="?",$V$9,I616)</f>
        <v>tier - 3</v>
      </c>
      <c r="AD622" t="str">
        <f>IF(J616="?","Unknown",J616)</f>
        <v>R1012</v>
      </c>
      <c r="AE622">
        <v>1986</v>
      </c>
      <c r="AF622">
        <v>18</v>
      </c>
      <c r="AG622" t="str">
        <f t="shared" si="18"/>
        <v>18-Aug-1986</v>
      </c>
      <c r="AH622">
        <v>31642</v>
      </c>
      <c r="AI622">
        <f t="shared" si="19"/>
        <v>36</v>
      </c>
    </row>
    <row r="623" spans="1:35" x14ac:dyDescent="0.25">
      <c r="A623" t="s">
        <v>813</v>
      </c>
      <c r="B623">
        <v>9</v>
      </c>
      <c r="C623" t="s">
        <v>18</v>
      </c>
      <c r="D623">
        <v>1982</v>
      </c>
      <c r="E623" s="11">
        <v>30111</v>
      </c>
      <c r="F623">
        <v>1</v>
      </c>
      <c r="G623">
        <v>6496.89</v>
      </c>
      <c r="H623" t="s">
        <v>11</v>
      </c>
      <c r="I623" t="s">
        <v>12</v>
      </c>
      <c r="J623" t="s">
        <v>42</v>
      </c>
      <c r="K623" s="13" t="s">
        <v>8987</v>
      </c>
      <c r="L623" t="s">
        <v>11</v>
      </c>
      <c r="M623" t="s">
        <v>12</v>
      </c>
      <c r="N623" t="s">
        <v>42</v>
      </c>
      <c r="O623">
        <v>40</v>
      </c>
      <c r="AA623" t="s">
        <v>30</v>
      </c>
      <c r="AB623" t="str">
        <f>IF(H617="?",$Q$9,H617)</f>
        <v>tier - 2</v>
      </c>
      <c r="AC623" t="str">
        <f>IF(I617="?",$V$9,I617)</f>
        <v>tier - 3</v>
      </c>
      <c r="AD623" t="str">
        <f>IF(J617="?","Unknown",J617)</f>
        <v>R1013</v>
      </c>
      <c r="AE623">
        <v>1969</v>
      </c>
      <c r="AF623">
        <v>3</v>
      </c>
      <c r="AG623" t="str">
        <f t="shared" si="18"/>
        <v>3-Dec-1969</v>
      </c>
      <c r="AH623">
        <v>25540</v>
      </c>
      <c r="AI623">
        <f t="shared" si="19"/>
        <v>53</v>
      </c>
    </row>
    <row r="624" spans="1:35" x14ac:dyDescent="0.25">
      <c r="A624" t="s">
        <v>812</v>
      </c>
      <c r="B624">
        <v>1</v>
      </c>
      <c r="C624" t="s">
        <v>35</v>
      </c>
      <c r="D624">
        <v>1970</v>
      </c>
      <c r="E624" s="11">
        <v>25781</v>
      </c>
      <c r="F624">
        <v>0</v>
      </c>
      <c r="G624">
        <v>6481.67</v>
      </c>
      <c r="H624" t="s">
        <v>11</v>
      </c>
      <c r="I624" t="s">
        <v>11</v>
      </c>
      <c r="J624" t="s">
        <v>13</v>
      </c>
      <c r="K624" s="13" t="s">
        <v>8498</v>
      </c>
      <c r="L624" t="s">
        <v>11</v>
      </c>
      <c r="M624" t="s">
        <v>11</v>
      </c>
      <c r="N624" t="s">
        <v>13</v>
      </c>
      <c r="O624">
        <v>52</v>
      </c>
      <c r="AA624" t="s">
        <v>15</v>
      </c>
      <c r="AB624" t="str">
        <f>IF(H618="?",$Q$9,H618)</f>
        <v>tier - 2</v>
      </c>
      <c r="AC624" t="str">
        <f>IF(I618="?",$V$9,I618)</f>
        <v>tier - 2</v>
      </c>
      <c r="AD624" t="str">
        <f>IF(J618="?","Unknown",J618)</f>
        <v>R1012</v>
      </c>
      <c r="AE624">
        <v>1982</v>
      </c>
      <c r="AF624">
        <v>2</v>
      </c>
      <c r="AG624" t="str">
        <f t="shared" si="18"/>
        <v>2-Nov-1982</v>
      </c>
      <c r="AH624">
        <v>30257</v>
      </c>
      <c r="AI624">
        <f t="shared" si="19"/>
        <v>40</v>
      </c>
    </row>
    <row r="625" spans="1:35" x14ac:dyDescent="0.25">
      <c r="A625" t="s">
        <v>2217</v>
      </c>
      <c r="B625">
        <v>26</v>
      </c>
      <c r="C625" t="s">
        <v>15</v>
      </c>
      <c r="D625">
        <v>1983</v>
      </c>
      <c r="E625" s="11">
        <v>30646</v>
      </c>
      <c r="F625">
        <v>3</v>
      </c>
      <c r="G625">
        <v>37800.980000000003</v>
      </c>
      <c r="H625" t="s">
        <v>11</v>
      </c>
      <c r="I625" t="s">
        <v>11</v>
      </c>
      <c r="J625" t="s">
        <v>42</v>
      </c>
      <c r="K625" s="13" t="s">
        <v>8988</v>
      </c>
      <c r="L625" t="s">
        <v>11</v>
      </c>
      <c r="M625" t="s">
        <v>11</v>
      </c>
      <c r="N625" t="s">
        <v>42</v>
      </c>
      <c r="O625">
        <v>39</v>
      </c>
      <c r="AA625" t="s">
        <v>30</v>
      </c>
      <c r="AB625" t="str">
        <f>IF(H619="?",$Q$9,H619)</f>
        <v>tier - 2</v>
      </c>
      <c r="AC625" t="str">
        <f>IF(I619="?",$V$9,I619)</f>
        <v>tier - 1</v>
      </c>
      <c r="AD625" t="str">
        <f>IF(J619="?","Unknown",J619)</f>
        <v>R1013</v>
      </c>
      <c r="AE625">
        <v>1982</v>
      </c>
      <c r="AF625">
        <v>12</v>
      </c>
      <c r="AG625" t="str">
        <f t="shared" si="18"/>
        <v>12-Dec-1982</v>
      </c>
      <c r="AH625">
        <v>30297</v>
      </c>
      <c r="AI625">
        <f t="shared" si="19"/>
        <v>40</v>
      </c>
    </row>
    <row r="626" spans="1:35" x14ac:dyDescent="0.25">
      <c r="A626" t="s">
        <v>811</v>
      </c>
      <c r="B626">
        <v>8</v>
      </c>
      <c r="C626" t="s">
        <v>20</v>
      </c>
      <c r="D626">
        <v>1980</v>
      </c>
      <c r="E626" s="11">
        <v>29472</v>
      </c>
      <c r="F626">
        <v>0</v>
      </c>
      <c r="G626">
        <v>6474.01</v>
      </c>
      <c r="H626" t="s">
        <v>11</v>
      </c>
      <c r="I626" t="s">
        <v>12</v>
      </c>
      <c r="J626" t="s">
        <v>42</v>
      </c>
      <c r="K626" s="13" t="s">
        <v>8989</v>
      </c>
      <c r="L626" t="s">
        <v>11</v>
      </c>
      <c r="M626" t="s">
        <v>12</v>
      </c>
      <c r="N626" t="s">
        <v>42</v>
      </c>
      <c r="O626">
        <v>42</v>
      </c>
      <c r="AA626" t="s">
        <v>18</v>
      </c>
      <c r="AB626" t="str">
        <f>IF(H620="?",$Q$9,H620)</f>
        <v>tier - 2</v>
      </c>
      <c r="AC626" t="str">
        <f>IF(I620="?",$V$9,I620)</f>
        <v>tier - 1</v>
      </c>
      <c r="AD626" t="str">
        <f>IF(J620="?","Unknown",J620)</f>
        <v>R1013</v>
      </c>
      <c r="AE626">
        <v>1976</v>
      </c>
      <c r="AF626">
        <v>23</v>
      </c>
      <c r="AG626" t="str">
        <f t="shared" si="18"/>
        <v>23-Jun-1976</v>
      </c>
      <c r="AH626">
        <v>27934</v>
      </c>
      <c r="AI626">
        <f t="shared" si="19"/>
        <v>46</v>
      </c>
    </row>
    <row r="627" spans="1:35" x14ac:dyDescent="0.25">
      <c r="A627" t="s">
        <v>810</v>
      </c>
      <c r="B627">
        <v>27</v>
      </c>
      <c r="C627" t="s">
        <v>35</v>
      </c>
      <c r="D627">
        <v>1981</v>
      </c>
      <c r="E627" s="11">
        <v>29825</v>
      </c>
      <c r="F627">
        <v>1</v>
      </c>
      <c r="G627">
        <v>6473.15</v>
      </c>
      <c r="H627" t="s">
        <v>11</v>
      </c>
      <c r="I627" t="s">
        <v>11</v>
      </c>
      <c r="J627" t="s">
        <v>13</v>
      </c>
      <c r="K627" s="13" t="s">
        <v>8990</v>
      </c>
      <c r="L627" t="s">
        <v>11</v>
      </c>
      <c r="M627" t="s">
        <v>11</v>
      </c>
      <c r="N627" t="s">
        <v>13</v>
      </c>
      <c r="O627">
        <v>41</v>
      </c>
      <c r="AA627" t="s">
        <v>15</v>
      </c>
      <c r="AB627" t="str">
        <f>IF(H621="?",$Q$9,H621)</f>
        <v>tier - 2</v>
      </c>
      <c r="AC627" t="str">
        <f>IF(I621="?",$V$9,I621)</f>
        <v>tier - 1</v>
      </c>
      <c r="AD627" t="str">
        <f>IF(J621="?","Unknown",J621)</f>
        <v>R1021</v>
      </c>
      <c r="AE627">
        <v>1994</v>
      </c>
      <c r="AF627">
        <v>7</v>
      </c>
      <c r="AG627" t="str">
        <f t="shared" si="18"/>
        <v>7-Nov-1994</v>
      </c>
      <c r="AH627">
        <v>34645</v>
      </c>
      <c r="AI627">
        <f t="shared" si="19"/>
        <v>28</v>
      </c>
    </row>
    <row r="628" spans="1:35" x14ac:dyDescent="0.25">
      <c r="A628" t="s">
        <v>809</v>
      </c>
      <c r="B628">
        <v>1</v>
      </c>
      <c r="C628" t="s">
        <v>30</v>
      </c>
      <c r="D628">
        <v>1984</v>
      </c>
      <c r="E628" s="11">
        <v>31017</v>
      </c>
      <c r="F628">
        <v>2</v>
      </c>
      <c r="G628">
        <v>6457.84</v>
      </c>
      <c r="H628" t="s">
        <v>11</v>
      </c>
      <c r="I628" t="s">
        <v>12</v>
      </c>
      <c r="J628" t="s">
        <v>23</v>
      </c>
      <c r="K628" s="13" t="s">
        <v>8991</v>
      </c>
      <c r="L628" t="s">
        <v>11</v>
      </c>
      <c r="M628" t="s">
        <v>12</v>
      </c>
      <c r="N628" t="s">
        <v>23</v>
      </c>
      <c r="O628">
        <v>38</v>
      </c>
      <c r="AA628" t="s">
        <v>10</v>
      </c>
      <c r="AB628" t="str">
        <f>IF(H622="?",$Q$9,H622)</f>
        <v>tier - 2</v>
      </c>
      <c r="AC628" t="str">
        <f>IF(I622="?",$V$9,I622)</f>
        <v>tier - 2</v>
      </c>
      <c r="AD628" t="str">
        <f>IF(J622="?","Unknown",J622)</f>
        <v>R1013</v>
      </c>
      <c r="AE628">
        <v>1982</v>
      </c>
      <c r="AF628">
        <v>28</v>
      </c>
      <c r="AG628" t="str">
        <f t="shared" si="18"/>
        <v>28-Jul-1982</v>
      </c>
      <c r="AH628">
        <v>30160</v>
      </c>
      <c r="AI628">
        <f t="shared" si="19"/>
        <v>40</v>
      </c>
    </row>
    <row r="629" spans="1:35" x14ac:dyDescent="0.25">
      <c r="A629" t="s">
        <v>808</v>
      </c>
      <c r="B629">
        <v>26</v>
      </c>
      <c r="C629" t="s">
        <v>20</v>
      </c>
      <c r="D629">
        <v>1984</v>
      </c>
      <c r="E629" s="11">
        <v>30951</v>
      </c>
      <c r="F629">
        <v>2</v>
      </c>
      <c r="G629">
        <v>6455.86</v>
      </c>
      <c r="H629" t="s">
        <v>12</v>
      </c>
      <c r="I629" t="s">
        <v>12</v>
      </c>
      <c r="J629" t="s">
        <v>23</v>
      </c>
      <c r="K629" s="13" t="s">
        <v>8992</v>
      </c>
      <c r="L629" t="s">
        <v>12</v>
      </c>
      <c r="M629" t="s">
        <v>12</v>
      </c>
      <c r="N629" t="s">
        <v>23</v>
      </c>
      <c r="O629">
        <v>38</v>
      </c>
      <c r="AA629" t="s">
        <v>18</v>
      </c>
      <c r="AB629" t="str">
        <f>IF(H623="?",$Q$9,H623)</f>
        <v>tier - 2</v>
      </c>
      <c r="AC629" t="str">
        <f>IF(I623="?",$V$9,I623)</f>
        <v>tier - 3</v>
      </c>
      <c r="AD629" t="str">
        <f>IF(J623="?","Unknown",J623)</f>
        <v>R1011</v>
      </c>
      <c r="AE629">
        <v>1982</v>
      </c>
      <c r="AF629">
        <v>9</v>
      </c>
      <c r="AG629" t="str">
        <f t="shared" si="18"/>
        <v>9-Jun-1982</v>
      </c>
      <c r="AH629">
        <v>30111</v>
      </c>
      <c r="AI629">
        <f t="shared" si="19"/>
        <v>40</v>
      </c>
    </row>
    <row r="630" spans="1:35" x14ac:dyDescent="0.25">
      <c r="A630" t="s">
        <v>807</v>
      </c>
      <c r="B630">
        <v>22</v>
      </c>
      <c r="C630" t="s">
        <v>20</v>
      </c>
      <c r="D630">
        <v>1985</v>
      </c>
      <c r="E630" s="11">
        <v>31312</v>
      </c>
      <c r="F630">
        <v>3</v>
      </c>
      <c r="G630">
        <v>6435.62</v>
      </c>
      <c r="H630" t="s">
        <v>12</v>
      </c>
      <c r="I630" t="s">
        <v>11</v>
      </c>
      <c r="J630" t="s">
        <v>13</v>
      </c>
      <c r="K630" s="13" t="s">
        <v>8993</v>
      </c>
      <c r="L630" t="s">
        <v>12</v>
      </c>
      <c r="M630" t="s">
        <v>11</v>
      </c>
      <c r="N630" t="s">
        <v>13</v>
      </c>
      <c r="O630">
        <v>37</v>
      </c>
      <c r="AA630" t="s">
        <v>35</v>
      </c>
      <c r="AB630" t="str">
        <f>IF(H624="?",$Q$9,H624)</f>
        <v>tier - 2</v>
      </c>
      <c r="AC630" t="str">
        <f>IF(I624="?",$V$9,I624)</f>
        <v>tier - 2</v>
      </c>
      <c r="AD630" t="str">
        <f>IF(J624="?","Unknown",J624)</f>
        <v>R1013</v>
      </c>
      <c r="AE630">
        <v>1970</v>
      </c>
      <c r="AF630">
        <v>1</v>
      </c>
      <c r="AG630" t="str">
        <f t="shared" si="18"/>
        <v>1-Aug-1970</v>
      </c>
      <c r="AH630">
        <v>25781</v>
      </c>
      <c r="AI630">
        <f t="shared" si="19"/>
        <v>52</v>
      </c>
    </row>
    <row r="631" spans="1:35" x14ac:dyDescent="0.25">
      <c r="A631" t="s">
        <v>806</v>
      </c>
      <c r="B631">
        <v>5</v>
      </c>
      <c r="C631" t="s">
        <v>10</v>
      </c>
      <c r="D631">
        <v>1975</v>
      </c>
      <c r="E631" s="11">
        <v>27580</v>
      </c>
      <c r="F631">
        <v>1</v>
      </c>
      <c r="G631">
        <v>6423.48</v>
      </c>
      <c r="H631" t="s">
        <v>11</v>
      </c>
      <c r="I631" t="s">
        <v>12</v>
      </c>
      <c r="J631" t="s">
        <v>13</v>
      </c>
      <c r="K631" s="13" t="s">
        <v>8994</v>
      </c>
      <c r="L631" t="s">
        <v>11</v>
      </c>
      <c r="M631" t="s">
        <v>12</v>
      </c>
      <c r="N631" t="s">
        <v>13</v>
      </c>
      <c r="O631">
        <v>47</v>
      </c>
      <c r="AA631" t="s">
        <v>15</v>
      </c>
      <c r="AB631" t="str">
        <f>IF(H625="?",$Q$9,H625)</f>
        <v>tier - 2</v>
      </c>
      <c r="AC631" t="str">
        <f>IF(I625="?",$V$9,I625)</f>
        <v>tier - 2</v>
      </c>
      <c r="AD631" t="str">
        <f>IF(J625="?","Unknown",J625)</f>
        <v>R1011</v>
      </c>
      <c r="AE631">
        <v>1983</v>
      </c>
      <c r="AF631">
        <v>26</v>
      </c>
      <c r="AG631" t="str">
        <f t="shared" si="18"/>
        <v>26-Nov-1983</v>
      </c>
      <c r="AH631">
        <v>30646</v>
      </c>
      <c r="AI631">
        <f t="shared" si="19"/>
        <v>39</v>
      </c>
    </row>
    <row r="632" spans="1:35" x14ac:dyDescent="0.25">
      <c r="A632" t="s">
        <v>805</v>
      </c>
      <c r="B632">
        <v>30</v>
      </c>
      <c r="C632" t="s">
        <v>20</v>
      </c>
      <c r="D632">
        <v>1976</v>
      </c>
      <c r="E632" s="11">
        <v>28033</v>
      </c>
      <c r="F632">
        <v>2</v>
      </c>
      <c r="G632">
        <v>6417.28</v>
      </c>
      <c r="H632" t="s">
        <v>11</v>
      </c>
      <c r="I632" t="s">
        <v>12</v>
      </c>
      <c r="J632" t="s">
        <v>13</v>
      </c>
      <c r="K632" s="13" t="s">
        <v>8995</v>
      </c>
      <c r="L632" t="s">
        <v>11</v>
      </c>
      <c r="M632" t="s">
        <v>12</v>
      </c>
      <c r="N632" t="s">
        <v>13</v>
      </c>
      <c r="O632">
        <v>46</v>
      </c>
      <c r="AA632" t="s">
        <v>20</v>
      </c>
      <c r="AB632" t="str">
        <f>IF(H626="?",$Q$9,H626)</f>
        <v>tier - 2</v>
      </c>
      <c r="AC632" t="str">
        <f>IF(I626="?",$V$9,I626)</f>
        <v>tier - 3</v>
      </c>
      <c r="AD632" t="str">
        <f>IF(J626="?","Unknown",J626)</f>
        <v>R1011</v>
      </c>
      <c r="AE632">
        <v>1980</v>
      </c>
      <c r="AF632">
        <v>8</v>
      </c>
      <c r="AG632" t="str">
        <f t="shared" si="18"/>
        <v>8-Sep-1980</v>
      </c>
      <c r="AH632">
        <v>29472</v>
      </c>
      <c r="AI632">
        <f t="shared" si="19"/>
        <v>42</v>
      </c>
    </row>
    <row r="633" spans="1:35" x14ac:dyDescent="0.25">
      <c r="A633" t="s">
        <v>804</v>
      </c>
      <c r="B633">
        <v>4</v>
      </c>
      <c r="C633" t="s">
        <v>18</v>
      </c>
      <c r="D633">
        <v>1987</v>
      </c>
      <c r="E633" s="11">
        <v>31932</v>
      </c>
      <c r="F633">
        <v>3</v>
      </c>
      <c r="G633">
        <v>6414.18</v>
      </c>
      <c r="H633" t="s">
        <v>11</v>
      </c>
      <c r="I633" t="s">
        <v>11</v>
      </c>
      <c r="J633" t="s">
        <v>42</v>
      </c>
      <c r="K633" s="13" t="s">
        <v>8996</v>
      </c>
      <c r="L633" t="s">
        <v>11</v>
      </c>
      <c r="M633" t="s">
        <v>11</v>
      </c>
      <c r="N633" t="s">
        <v>42</v>
      </c>
      <c r="O633">
        <v>36</v>
      </c>
      <c r="AA633" t="s">
        <v>35</v>
      </c>
      <c r="AB633" t="str">
        <f>IF(H627="?",$Q$9,H627)</f>
        <v>tier - 2</v>
      </c>
      <c r="AC633" t="str">
        <f>IF(I627="?",$V$9,I627)</f>
        <v>tier - 2</v>
      </c>
      <c r="AD633" t="str">
        <f>IF(J627="?","Unknown",J627)</f>
        <v>R1013</v>
      </c>
      <c r="AE633">
        <v>1981</v>
      </c>
      <c r="AF633">
        <v>27</v>
      </c>
      <c r="AG633" t="str">
        <f t="shared" si="18"/>
        <v>27-Aug-1981</v>
      </c>
      <c r="AH633">
        <v>29825</v>
      </c>
      <c r="AI633">
        <f t="shared" si="19"/>
        <v>41</v>
      </c>
    </row>
    <row r="634" spans="1:35" x14ac:dyDescent="0.25">
      <c r="A634" t="s">
        <v>803</v>
      </c>
      <c r="B634">
        <v>22</v>
      </c>
      <c r="C634" t="s">
        <v>35</v>
      </c>
      <c r="D634">
        <v>1971</v>
      </c>
      <c r="E634" s="11">
        <v>26167</v>
      </c>
      <c r="F634">
        <v>0</v>
      </c>
      <c r="G634">
        <v>6412.34</v>
      </c>
      <c r="H634" t="s">
        <v>11</v>
      </c>
      <c r="I634" t="s">
        <v>12</v>
      </c>
      <c r="J634" t="s">
        <v>13</v>
      </c>
      <c r="K634" s="13" t="s">
        <v>8997</v>
      </c>
      <c r="L634" t="s">
        <v>11</v>
      </c>
      <c r="M634" t="s">
        <v>12</v>
      </c>
      <c r="N634" t="s">
        <v>13</v>
      </c>
      <c r="O634">
        <v>51</v>
      </c>
      <c r="AA634" t="s">
        <v>30</v>
      </c>
      <c r="AB634" t="str">
        <f>IF(H628="?",$Q$9,H628)</f>
        <v>tier - 2</v>
      </c>
      <c r="AC634" t="str">
        <f>IF(I628="?",$V$9,I628)</f>
        <v>tier - 3</v>
      </c>
      <c r="AD634" t="str">
        <f>IF(J628="?","Unknown",J628)</f>
        <v>R1012</v>
      </c>
      <c r="AE634">
        <v>1984</v>
      </c>
      <c r="AF634">
        <v>1</v>
      </c>
      <c r="AG634" t="str">
        <f t="shared" si="18"/>
        <v>1-Dec-1984</v>
      </c>
      <c r="AH634">
        <v>31017</v>
      </c>
      <c r="AI634">
        <f t="shared" si="19"/>
        <v>38</v>
      </c>
    </row>
    <row r="635" spans="1:35" x14ac:dyDescent="0.25">
      <c r="A635" t="s">
        <v>802</v>
      </c>
      <c r="B635">
        <v>20</v>
      </c>
      <c r="C635" t="s">
        <v>30</v>
      </c>
      <c r="D635">
        <v>1970</v>
      </c>
      <c r="E635" s="11">
        <v>25922</v>
      </c>
      <c r="F635">
        <v>0</v>
      </c>
      <c r="G635">
        <v>6407.05</v>
      </c>
      <c r="H635" t="s">
        <v>11</v>
      </c>
      <c r="I635" t="s">
        <v>16</v>
      </c>
      <c r="J635" t="s">
        <v>13</v>
      </c>
      <c r="K635" s="13" t="s">
        <v>8998</v>
      </c>
      <c r="L635" t="s">
        <v>11</v>
      </c>
      <c r="M635" t="s">
        <v>16</v>
      </c>
      <c r="N635" t="s">
        <v>13</v>
      </c>
      <c r="O635">
        <v>52</v>
      </c>
      <c r="AA635" t="s">
        <v>20</v>
      </c>
      <c r="AB635" t="str">
        <f>IF(H629="?",$Q$9,H629)</f>
        <v>tier - 3</v>
      </c>
      <c r="AC635" t="str">
        <f>IF(I629="?",$V$9,I629)</f>
        <v>tier - 3</v>
      </c>
      <c r="AD635" t="str">
        <f>IF(J629="?","Unknown",J629)</f>
        <v>R1012</v>
      </c>
      <c r="AE635">
        <v>1984</v>
      </c>
      <c r="AF635">
        <v>26</v>
      </c>
      <c r="AG635" t="str">
        <f t="shared" si="18"/>
        <v>26-Sep-1984</v>
      </c>
      <c r="AH635">
        <v>30951</v>
      </c>
      <c r="AI635">
        <f t="shared" si="19"/>
        <v>38</v>
      </c>
    </row>
    <row r="636" spans="1:35" x14ac:dyDescent="0.25">
      <c r="A636" t="s">
        <v>2216</v>
      </c>
      <c r="B636">
        <v>15</v>
      </c>
      <c r="C636" t="s">
        <v>37</v>
      </c>
      <c r="D636">
        <v>1986</v>
      </c>
      <c r="E636" s="11">
        <v>31700</v>
      </c>
      <c r="F636">
        <v>0</v>
      </c>
      <c r="G636">
        <v>37742.58</v>
      </c>
      <c r="H636" t="s">
        <v>16</v>
      </c>
      <c r="I636" t="s">
        <v>16</v>
      </c>
      <c r="J636" t="s">
        <v>13</v>
      </c>
      <c r="K636" s="13" t="s">
        <v>8999</v>
      </c>
      <c r="L636" t="s">
        <v>16</v>
      </c>
      <c r="M636" t="s">
        <v>16</v>
      </c>
      <c r="N636" t="s">
        <v>13</v>
      </c>
      <c r="O636">
        <v>36</v>
      </c>
      <c r="AA636" t="s">
        <v>20</v>
      </c>
      <c r="AB636" t="str">
        <f>IF(H630="?",$Q$9,H630)</f>
        <v>tier - 3</v>
      </c>
      <c r="AC636" t="str">
        <f>IF(I630="?",$V$9,I630)</f>
        <v>tier - 2</v>
      </c>
      <c r="AD636" t="str">
        <f>IF(J630="?","Unknown",J630)</f>
        <v>R1013</v>
      </c>
      <c r="AE636">
        <v>1985</v>
      </c>
      <c r="AF636">
        <v>22</v>
      </c>
      <c r="AG636" t="str">
        <f t="shared" si="18"/>
        <v>22-Sep-1985</v>
      </c>
      <c r="AH636">
        <v>31312</v>
      </c>
      <c r="AI636">
        <f t="shared" si="19"/>
        <v>37</v>
      </c>
    </row>
    <row r="637" spans="1:35" x14ac:dyDescent="0.25">
      <c r="A637" t="s">
        <v>801</v>
      </c>
      <c r="B637">
        <v>10</v>
      </c>
      <c r="C637" t="s">
        <v>30</v>
      </c>
      <c r="D637">
        <v>1985</v>
      </c>
      <c r="E637" s="11">
        <v>31391</v>
      </c>
      <c r="F637">
        <v>2</v>
      </c>
      <c r="G637">
        <v>6406.41</v>
      </c>
      <c r="H637" t="s">
        <v>16</v>
      </c>
      <c r="I637" t="s">
        <v>12</v>
      </c>
      <c r="J637" t="s">
        <v>276</v>
      </c>
      <c r="K637" s="13" t="s">
        <v>8920</v>
      </c>
      <c r="L637" t="s">
        <v>16</v>
      </c>
      <c r="M637" t="s">
        <v>12</v>
      </c>
      <c r="N637" t="s">
        <v>276</v>
      </c>
      <c r="O637">
        <v>37</v>
      </c>
      <c r="AA637" t="s">
        <v>10</v>
      </c>
      <c r="AB637" t="str">
        <f>IF(H631="?",$Q$9,H631)</f>
        <v>tier - 2</v>
      </c>
      <c r="AC637" t="str">
        <f>IF(I631="?",$V$9,I631)</f>
        <v>tier - 3</v>
      </c>
      <c r="AD637" t="str">
        <f>IF(J631="?","Unknown",J631)</f>
        <v>R1013</v>
      </c>
      <c r="AE637">
        <v>1975</v>
      </c>
      <c r="AF637">
        <v>5</v>
      </c>
      <c r="AG637" t="str">
        <f t="shared" si="18"/>
        <v>5-Jul-1975</v>
      </c>
      <c r="AH637">
        <v>27580</v>
      </c>
      <c r="AI637">
        <f t="shared" si="19"/>
        <v>47</v>
      </c>
    </row>
    <row r="638" spans="1:35" x14ac:dyDescent="0.25">
      <c r="A638" t="s">
        <v>800</v>
      </c>
      <c r="B638">
        <v>9</v>
      </c>
      <c r="C638" t="s">
        <v>10</v>
      </c>
      <c r="D638">
        <v>1987</v>
      </c>
      <c r="E638" s="11">
        <v>31967</v>
      </c>
      <c r="F638">
        <v>2</v>
      </c>
      <c r="G638">
        <v>6402.29</v>
      </c>
      <c r="H638" t="s">
        <v>11</v>
      </c>
      <c r="I638" t="s">
        <v>12</v>
      </c>
      <c r="J638" t="s">
        <v>247</v>
      </c>
      <c r="K638" s="13" t="s">
        <v>9000</v>
      </c>
      <c r="L638" t="s">
        <v>11</v>
      </c>
      <c r="M638" t="s">
        <v>12</v>
      </c>
      <c r="N638" t="s">
        <v>247</v>
      </c>
      <c r="O638">
        <v>35</v>
      </c>
      <c r="AA638" t="s">
        <v>20</v>
      </c>
      <c r="AB638" t="str">
        <f>IF(H632="?",$Q$9,H632)</f>
        <v>tier - 2</v>
      </c>
      <c r="AC638" t="str">
        <f>IF(I632="?",$V$9,I632)</f>
        <v>tier - 3</v>
      </c>
      <c r="AD638" t="str">
        <f>IF(J632="?","Unknown",J632)</f>
        <v>R1013</v>
      </c>
      <c r="AE638">
        <v>1976</v>
      </c>
      <c r="AF638">
        <v>30</v>
      </c>
      <c r="AG638" t="str">
        <f t="shared" si="18"/>
        <v>30-Sep-1976</v>
      </c>
      <c r="AH638">
        <v>28033</v>
      </c>
      <c r="AI638">
        <f t="shared" si="19"/>
        <v>46</v>
      </c>
    </row>
    <row r="639" spans="1:35" x14ac:dyDescent="0.25">
      <c r="A639" t="s">
        <v>799</v>
      </c>
      <c r="B639">
        <v>28</v>
      </c>
      <c r="C639" t="s">
        <v>20</v>
      </c>
      <c r="D639">
        <v>1982</v>
      </c>
      <c r="E639" s="11">
        <v>30222</v>
      </c>
      <c r="F639">
        <v>1</v>
      </c>
      <c r="G639">
        <v>6393.6</v>
      </c>
      <c r="H639" t="s">
        <v>11</v>
      </c>
      <c r="I639" t="s">
        <v>16</v>
      </c>
      <c r="J639" t="s">
        <v>23</v>
      </c>
      <c r="K639" s="13" t="s">
        <v>9001</v>
      </c>
      <c r="L639" t="s">
        <v>11</v>
      </c>
      <c r="M639" t="s">
        <v>16</v>
      </c>
      <c r="N639" t="s">
        <v>23</v>
      </c>
      <c r="O639">
        <v>40</v>
      </c>
      <c r="AA639" t="s">
        <v>18</v>
      </c>
      <c r="AB639" t="str">
        <f>IF(H633="?",$Q$9,H633)</f>
        <v>tier - 2</v>
      </c>
      <c r="AC639" t="str">
        <f>IF(I633="?",$V$9,I633)</f>
        <v>tier - 2</v>
      </c>
      <c r="AD639" t="str">
        <f>IF(J633="?","Unknown",J633)</f>
        <v>R1011</v>
      </c>
      <c r="AE639">
        <v>1987</v>
      </c>
      <c r="AF639">
        <v>4</v>
      </c>
      <c r="AG639" t="str">
        <f t="shared" si="18"/>
        <v>4-Jun-1987</v>
      </c>
      <c r="AH639">
        <v>31932</v>
      </c>
      <c r="AI639">
        <f t="shared" si="19"/>
        <v>36</v>
      </c>
    </row>
    <row r="640" spans="1:35" x14ac:dyDescent="0.25">
      <c r="A640" t="s">
        <v>798</v>
      </c>
      <c r="B640">
        <v>16</v>
      </c>
      <c r="C640" t="s">
        <v>35</v>
      </c>
      <c r="D640">
        <v>1997</v>
      </c>
      <c r="E640" s="11">
        <v>35658</v>
      </c>
      <c r="F640">
        <v>0</v>
      </c>
      <c r="G640">
        <v>6389.53</v>
      </c>
      <c r="H640" t="s">
        <v>11</v>
      </c>
      <c r="I640" t="s">
        <v>11</v>
      </c>
      <c r="J640" t="s">
        <v>300</v>
      </c>
      <c r="K640" s="13" t="s">
        <v>9002</v>
      </c>
      <c r="L640" t="s">
        <v>11</v>
      </c>
      <c r="M640" t="s">
        <v>11</v>
      </c>
      <c r="N640" t="s">
        <v>300</v>
      </c>
      <c r="O640">
        <v>25</v>
      </c>
      <c r="AA640" t="s">
        <v>35</v>
      </c>
      <c r="AB640" t="str">
        <f>IF(H634="?",$Q$9,H634)</f>
        <v>tier - 2</v>
      </c>
      <c r="AC640" t="str">
        <f>IF(I634="?",$V$9,I634)</f>
        <v>tier - 3</v>
      </c>
      <c r="AD640" t="str">
        <f>IF(J634="?","Unknown",J634)</f>
        <v>R1013</v>
      </c>
      <c r="AE640">
        <v>1971</v>
      </c>
      <c r="AF640">
        <v>22</v>
      </c>
      <c r="AG640" t="str">
        <f t="shared" si="18"/>
        <v>22-Aug-1971</v>
      </c>
      <c r="AH640">
        <v>26167</v>
      </c>
      <c r="AI640">
        <f t="shared" si="19"/>
        <v>51</v>
      </c>
    </row>
    <row r="641" spans="1:35" x14ac:dyDescent="0.25">
      <c r="A641" t="s">
        <v>797</v>
      </c>
      <c r="B641">
        <v>6</v>
      </c>
      <c r="C641" t="s">
        <v>35</v>
      </c>
      <c r="D641">
        <v>1982</v>
      </c>
      <c r="E641" s="11">
        <v>30169</v>
      </c>
      <c r="F641">
        <v>1</v>
      </c>
      <c r="G641">
        <v>6389.38</v>
      </c>
      <c r="H641" t="s">
        <v>16</v>
      </c>
      <c r="I641" t="s">
        <v>11</v>
      </c>
      <c r="J641" t="s">
        <v>23</v>
      </c>
      <c r="K641" s="13" t="s">
        <v>9003</v>
      </c>
      <c r="L641" t="s">
        <v>16</v>
      </c>
      <c r="M641" t="s">
        <v>11</v>
      </c>
      <c r="N641" t="s">
        <v>23</v>
      </c>
      <c r="O641">
        <v>40</v>
      </c>
      <c r="AA641" t="s">
        <v>30</v>
      </c>
      <c r="AB641" t="str">
        <f>IF(H635="?",$Q$9,H635)</f>
        <v>tier - 2</v>
      </c>
      <c r="AC641" t="str">
        <f>IF(I635="?",$V$9,I635)</f>
        <v>tier - 1</v>
      </c>
      <c r="AD641" t="str">
        <f>IF(J635="?","Unknown",J635)</f>
        <v>R1013</v>
      </c>
      <c r="AE641">
        <v>1970</v>
      </c>
      <c r="AF641">
        <v>20</v>
      </c>
      <c r="AG641" t="str">
        <f t="shared" si="18"/>
        <v>20-Dec-1970</v>
      </c>
      <c r="AH641">
        <v>25922</v>
      </c>
      <c r="AI641">
        <f t="shared" si="19"/>
        <v>52</v>
      </c>
    </row>
    <row r="642" spans="1:35" x14ac:dyDescent="0.25">
      <c r="A642" t="s">
        <v>796</v>
      </c>
      <c r="B642">
        <v>18</v>
      </c>
      <c r="C642" t="s">
        <v>10</v>
      </c>
      <c r="D642">
        <v>1976</v>
      </c>
      <c r="E642" s="11">
        <v>27959</v>
      </c>
      <c r="F642">
        <v>2</v>
      </c>
      <c r="G642">
        <v>6374.16</v>
      </c>
      <c r="H642" t="s">
        <v>11</v>
      </c>
      <c r="I642" t="s">
        <v>11</v>
      </c>
      <c r="J642" t="s">
        <v>13</v>
      </c>
      <c r="K642" s="13" t="s">
        <v>9004</v>
      </c>
      <c r="L642" t="s">
        <v>11</v>
      </c>
      <c r="M642" t="s">
        <v>11</v>
      </c>
      <c r="N642" t="s">
        <v>13</v>
      </c>
      <c r="O642">
        <v>46</v>
      </c>
      <c r="AA642" t="s">
        <v>37</v>
      </c>
      <c r="AB642" t="str">
        <f>IF(H636="?",$Q$9,H636)</f>
        <v>tier - 1</v>
      </c>
      <c r="AC642" t="str">
        <f>IF(I636="?",$V$9,I636)</f>
        <v>tier - 1</v>
      </c>
      <c r="AD642" t="str">
        <f>IF(J636="?","Unknown",J636)</f>
        <v>R1013</v>
      </c>
      <c r="AE642">
        <v>1986</v>
      </c>
      <c r="AF642">
        <v>15</v>
      </c>
      <c r="AG642" t="str">
        <f t="shared" si="18"/>
        <v>15-Oct-1986</v>
      </c>
      <c r="AH642">
        <v>31700</v>
      </c>
      <c r="AI642">
        <f t="shared" si="19"/>
        <v>36</v>
      </c>
    </row>
    <row r="643" spans="1:35" x14ac:dyDescent="0.25">
      <c r="A643" t="s">
        <v>795</v>
      </c>
      <c r="B643">
        <v>13</v>
      </c>
      <c r="C643" t="s">
        <v>15</v>
      </c>
      <c r="D643">
        <v>1984</v>
      </c>
      <c r="E643" s="11">
        <v>30999</v>
      </c>
      <c r="F643">
        <v>1</v>
      </c>
      <c r="G643">
        <v>6373.56</v>
      </c>
      <c r="H643" t="s">
        <v>11</v>
      </c>
      <c r="I643" t="s">
        <v>16</v>
      </c>
      <c r="J643" t="s">
        <v>23</v>
      </c>
      <c r="K643" s="13" t="s">
        <v>9005</v>
      </c>
      <c r="L643" t="s">
        <v>11</v>
      </c>
      <c r="M643" t="s">
        <v>16</v>
      </c>
      <c r="N643" t="s">
        <v>23</v>
      </c>
      <c r="O643">
        <v>38</v>
      </c>
      <c r="AA643" t="s">
        <v>30</v>
      </c>
      <c r="AB643" t="str">
        <f>IF(H637="?",$Q$9,H637)</f>
        <v>tier - 1</v>
      </c>
      <c r="AC643" t="str">
        <f>IF(I637="?",$V$9,I637)</f>
        <v>tier - 3</v>
      </c>
      <c r="AD643" t="str">
        <f>IF(J637="?","Unknown",J637)</f>
        <v>R1014</v>
      </c>
      <c r="AE643">
        <v>1985</v>
      </c>
      <c r="AF643">
        <v>10</v>
      </c>
      <c r="AG643" t="str">
        <f t="shared" ref="AG643:AG706" si="20">CONCATENATE(AF643,"-",AA643,"-",AE643)</f>
        <v>10-Dec-1985</v>
      </c>
      <c r="AH643">
        <v>31391</v>
      </c>
      <c r="AI643">
        <f t="shared" ref="AI643:AI706" si="21">INT(YEARFRAC(AH643,DATE(2023,6,8)*1))</f>
        <v>37</v>
      </c>
    </row>
    <row r="644" spans="1:35" x14ac:dyDescent="0.25">
      <c r="A644" t="s">
        <v>794</v>
      </c>
      <c r="B644">
        <v>9</v>
      </c>
      <c r="C644" t="s">
        <v>30</v>
      </c>
      <c r="D644">
        <v>1970</v>
      </c>
      <c r="E644" s="11">
        <v>25911</v>
      </c>
      <c r="F644">
        <v>0</v>
      </c>
      <c r="G644">
        <v>6367.31</v>
      </c>
      <c r="H644" t="s">
        <v>11</v>
      </c>
      <c r="I644" t="s">
        <v>16</v>
      </c>
      <c r="J644" t="s">
        <v>13</v>
      </c>
      <c r="K644" s="13" t="s">
        <v>9006</v>
      </c>
      <c r="L644" t="s">
        <v>11</v>
      </c>
      <c r="M644" t="s">
        <v>16</v>
      </c>
      <c r="N644" t="s">
        <v>13</v>
      </c>
      <c r="O644">
        <v>52</v>
      </c>
      <c r="AA644" t="s">
        <v>10</v>
      </c>
      <c r="AB644" t="str">
        <f>IF(H638="?",$Q$9,H638)</f>
        <v>tier - 2</v>
      </c>
      <c r="AC644" t="str">
        <f>IF(I638="?",$V$9,I638)</f>
        <v>tier - 3</v>
      </c>
      <c r="AD644" t="str">
        <f>IF(J638="?","Unknown",J638)</f>
        <v>R1024</v>
      </c>
      <c r="AE644">
        <v>1987</v>
      </c>
      <c r="AF644">
        <v>9</v>
      </c>
      <c r="AG644" t="str">
        <f t="shared" si="20"/>
        <v>9-Jul-1987</v>
      </c>
      <c r="AH644">
        <v>31967</v>
      </c>
      <c r="AI644">
        <f t="shared" si="21"/>
        <v>35</v>
      </c>
    </row>
    <row r="645" spans="1:35" x14ac:dyDescent="0.25">
      <c r="A645" t="s">
        <v>793</v>
      </c>
      <c r="B645">
        <v>7</v>
      </c>
      <c r="C645" t="s">
        <v>20</v>
      </c>
      <c r="D645">
        <v>1996</v>
      </c>
      <c r="E645" s="11">
        <v>35315</v>
      </c>
      <c r="F645">
        <v>0</v>
      </c>
      <c r="G645">
        <v>6361.47</v>
      </c>
      <c r="H645" t="s">
        <v>11</v>
      </c>
      <c r="I645" t="s">
        <v>12</v>
      </c>
      <c r="J645" t="s">
        <v>300</v>
      </c>
      <c r="K645" s="13" t="s">
        <v>9007</v>
      </c>
      <c r="L645" t="s">
        <v>11</v>
      </c>
      <c r="M645" t="s">
        <v>12</v>
      </c>
      <c r="N645" t="s">
        <v>300</v>
      </c>
      <c r="O645">
        <v>26</v>
      </c>
      <c r="AA645" t="s">
        <v>20</v>
      </c>
      <c r="AB645" t="str">
        <f>IF(H639="?",$Q$9,H639)</f>
        <v>tier - 2</v>
      </c>
      <c r="AC645" t="str">
        <f>IF(I639="?",$V$9,I639)</f>
        <v>tier - 1</v>
      </c>
      <c r="AD645" t="str">
        <f>IF(J639="?","Unknown",J639)</f>
        <v>R1012</v>
      </c>
      <c r="AE645">
        <v>1982</v>
      </c>
      <c r="AF645">
        <v>28</v>
      </c>
      <c r="AG645" t="str">
        <f t="shared" si="20"/>
        <v>28-Sep-1982</v>
      </c>
      <c r="AH645">
        <v>30222</v>
      </c>
      <c r="AI645">
        <f t="shared" si="21"/>
        <v>40</v>
      </c>
    </row>
    <row r="646" spans="1:35" x14ac:dyDescent="0.25">
      <c r="A646" t="s">
        <v>792</v>
      </c>
      <c r="B646">
        <v>24</v>
      </c>
      <c r="C646" t="s">
        <v>20</v>
      </c>
      <c r="D646">
        <v>1989</v>
      </c>
      <c r="E646" s="11">
        <v>32775</v>
      </c>
      <c r="F646">
        <v>3</v>
      </c>
      <c r="G646">
        <v>6360.99</v>
      </c>
      <c r="H646" t="s">
        <v>11</v>
      </c>
      <c r="I646" t="s">
        <v>11</v>
      </c>
      <c r="J646" t="s">
        <v>23</v>
      </c>
      <c r="K646" s="13" t="s">
        <v>9008</v>
      </c>
      <c r="L646" t="s">
        <v>11</v>
      </c>
      <c r="M646" t="s">
        <v>11</v>
      </c>
      <c r="N646" t="s">
        <v>23</v>
      </c>
      <c r="O646">
        <v>33</v>
      </c>
      <c r="AA646" t="s">
        <v>35</v>
      </c>
      <c r="AB646" t="str">
        <f>IF(H640="?",$Q$9,H640)</f>
        <v>tier - 2</v>
      </c>
      <c r="AC646" t="str">
        <f>IF(I640="?",$V$9,I640)</f>
        <v>tier - 2</v>
      </c>
      <c r="AD646" t="str">
        <f>IF(J640="?","Unknown",J640)</f>
        <v>R1021</v>
      </c>
      <c r="AE646">
        <v>1997</v>
      </c>
      <c r="AF646">
        <v>16</v>
      </c>
      <c r="AG646" t="str">
        <f t="shared" si="20"/>
        <v>16-Aug-1997</v>
      </c>
      <c r="AH646">
        <v>35658</v>
      </c>
      <c r="AI646">
        <f t="shared" si="21"/>
        <v>25</v>
      </c>
    </row>
    <row r="647" spans="1:35" x14ac:dyDescent="0.25">
      <c r="A647" t="s">
        <v>2215</v>
      </c>
      <c r="B647">
        <v>18</v>
      </c>
      <c r="C647" t="s">
        <v>20</v>
      </c>
      <c r="D647">
        <v>1976</v>
      </c>
      <c r="E647" s="11">
        <v>28021</v>
      </c>
      <c r="F647">
        <v>2</v>
      </c>
      <c r="G647">
        <v>37735.199999999997</v>
      </c>
      <c r="H647" t="s">
        <v>11</v>
      </c>
      <c r="I647" t="s">
        <v>11</v>
      </c>
      <c r="J647" t="s">
        <v>42</v>
      </c>
      <c r="K647" s="13" t="s">
        <v>9009</v>
      </c>
      <c r="L647" t="s">
        <v>11</v>
      </c>
      <c r="M647" t="s">
        <v>11</v>
      </c>
      <c r="N647" t="s">
        <v>42</v>
      </c>
      <c r="O647">
        <v>46</v>
      </c>
      <c r="AA647" t="s">
        <v>35</v>
      </c>
      <c r="AB647" t="str">
        <f>IF(H641="?",$Q$9,H641)</f>
        <v>tier - 1</v>
      </c>
      <c r="AC647" t="str">
        <f>IF(I641="?",$V$9,I641)</f>
        <v>tier - 2</v>
      </c>
      <c r="AD647" t="str">
        <f>IF(J641="?","Unknown",J641)</f>
        <v>R1012</v>
      </c>
      <c r="AE647">
        <v>1982</v>
      </c>
      <c r="AF647">
        <v>6</v>
      </c>
      <c r="AG647" t="str">
        <f t="shared" si="20"/>
        <v>6-Aug-1982</v>
      </c>
      <c r="AH647">
        <v>30169</v>
      </c>
      <c r="AI647">
        <f t="shared" si="21"/>
        <v>40</v>
      </c>
    </row>
    <row r="648" spans="1:35" x14ac:dyDescent="0.25">
      <c r="A648" t="s">
        <v>791</v>
      </c>
      <c r="B648">
        <v>30</v>
      </c>
      <c r="C648" t="s">
        <v>15</v>
      </c>
      <c r="D648">
        <v>1980</v>
      </c>
      <c r="E648" s="11">
        <v>29555</v>
      </c>
      <c r="F648">
        <v>0</v>
      </c>
      <c r="G648">
        <v>6358.78</v>
      </c>
      <c r="H648" t="s">
        <v>11</v>
      </c>
      <c r="I648" t="s">
        <v>16</v>
      </c>
      <c r="J648" t="s">
        <v>23</v>
      </c>
      <c r="K648" s="13" t="s">
        <v>9010</v>
      </c>
      <c r="L648" t="s">
        <v>11</v>
      </c>
      <c r="M648" t="s">
        <v>16</v>
      </c>
      <c r="N648" t="s">
        <v>23</v>
      </c>
      <c r="O648">
        <v>42</v>
      </c>
      <c r="AA648" t="s">
        <v>10</v>
      </c>
      <c r="AB648" t="str">
        <f>IF(H642="?",$Q$9,H642)</f>
        <v>tier - 2</v>
      </c>
      <c r="AC648" t="str">
        <f>IF(I642="?",$V$9,I642)</f>
        <v>tier - 2</v>
      </c>
      <c r="AD648" t="str">
        <f>IF(J642="?","Unknown",J642)</f>
        <v>R1013</v>
      </c>
      <c r="AE648">
        <v>1976</v>
      </c>
      <c r="AF648">
        <v>18</v>
      </c>
      <c r="AG648" t="str">
        <f t="shared" si="20"/>
        <v>18-Jul-1976</v>
      </c>
      <c r="AH648">
        <v>27959</v>
      </c>
      <c r="AI648">
        <f t="shared" si="21"/>
        <v>46</v>
      </c>
    </row>
    <row r="649" spans="1:35" x14ac:dyDescent="0.25">
      <c r="A649" t="s">
        <v>790</v>
      </c>
      <c r="B649">
        <v>19</v>
      </c>
      <c r="C649" t="s">
        <v>37</v>
      </c>
      <c r="D649">
        <v>1983</v>
      </c>
      <c r="E649" s="11">
        <v>30608</v>
      </c>
      <c r="F649">
        <v>2</v>
      </c>
      <c r="G649">
        <v>6356.27</v>
      </c>
      <c r="H649" t="s">
        <v>12</v>
      </c>
      <c r="I649" t="s">
        <v>11</v>
      </c>
      <c r="J649" t="s">
        <v>13</v>
      </c>
      <c r="K649" s="13" t="s">
        <v>9011</v>
      </c>
      <c r="L649" t="s">
        <v>12</v>
      </c>
      <c r="M649" t="s">
        <v>11</v>
      </c>
      <c r="N649" t="s">
        <v>13</v>
      </c>
      <c r="O649">
        <v>39</v>
      </c>
      <c r="AA649" t="s">
        <v>15</v>
      </c>
      <c r="AB649" t="str">
        <f>IF(H643="?",$Q$9,H643)</f>
        <v>tier - 2</v>
      </c>
      <c r="AC649" t="str">
        <f>IF(I643="?",$V$9,I643)</f>
        <v>tier - 1</v>
      </c>
      <c r="AD649" t="str">
        <f>IF(J643="?","Unknown",J643)</f>
        <v>R1012</v>
      </c>
      <c r="AE649">
        <v>1984</v>
      </c>
      <c r="AF649">
        <v>13</v>
      </c>
      <c r="AG649" t="str">
        <f t="shared" si="20"/>
        <v>13-Nov-1984</v>
      </c>
      <c r="AH649">
        <v>30999</v>
      </c>
      <c r="AI649">
        <f t="shared" si="21"/>
        <v>38</v>
      </c>
    </row>
    <row r="650" spans="1:35" x14ac:dyDescent="0.25">
      <c r="A650" t="s">
        <v>789</v>
      </c>
      <c r="B650">
        <v>21</v>
      </c>
      <c r="C650" t="s">
        <v>15</v>
      </c>
      <c r="D650">
        <v>1983</v>
      </c>
      <c r="E650" s="11">
        <v>30641</v>
      </c>
      <c r="F650">
        <v>2</v>
      </c>
      <c r="G650">
        <v>6338.08</v>
      </c>
      <c r="H650" t="s">
        <v>11</v>
      </c>
      <c r="I650" t="s">
        <v>16</v>
      </c>
      <c r="J650" t="s">
        <v>13</v>
      </c>
      <c r="K650" s="13" t="s">
        <v>9012</v>
      </c>
      <c r="L650" t="s">
        <v>11</v>
      </c>
      <c r="M650" t="s">
        <v>16</v>
      </c>
      <c r="N650" t="s">
        <v>13</v>
      </c>
      <c r="O650">
        <v>39</v>
      </c>
      <c r="AA650" t="s">
        <v>30</v>
      </c>
      <c r="AB650" t="str">
        <f>IF(H644="?",$Q$9,H644)</f>
        <v>tier - 2</v>
      </c>
      <c r="AC650" t="str">
        <f>IF(I644="?",$V$9,I644)</f>
        <v>tier - 1</v>
      </c>
      <c r="AD650" t="str">
        <f>IF(J644="?","Unknown",J644)</f>
        <v>R1013</v>
      </c>
      <c r="AE650">
        <v>1970</v>
      </c>
      <c r="AF650">
        <v>9</v>
      </c>
      <c r="AG650" t="str">
        <f t="shared" si="20"/>
        <v>9-Dec-1970</v>
      </c>
      <c r="AH650">
        <v>25911</v>
      </c>
      <c r="AI650">
        <f t="shared" si="21"/>
        <v>52</v>
      </c>
    </row>
    <row r="651" spans="1:35" x14ac:dyDescent="0.25">
      <c r="A651" t="s">
        <v>788</v>
      </c>
      <c r="B651">
        <v>25</v>
      </c>
      <c r="C651" t="s">
        <v>20</v>
      </c>
      <c r="D651">
        <v>1986</v>
      </c>
      <c r="E651" s="11">
        <v>31680</v>
      </c>
      <c r="F651">
        <v>3</v>
      </c>
      <c r="G651">
        <v>6335.64</v>
      </c>
      <c r="H651" t="s">
        <v>11</v>
      </c>
      <c r="I651" t="s">
        <v>11</v>
      </c>
      <c r="J651" t="s">
        <v>13</v>
      </c>
      <c r="K651" s="13" t="s">
        <v>9013</v>
      </c>
      <c r="L651" t="s">
        <v>11</v>
      </c>
      <c r="M651" t="s">
        <v>11</v>
      </c>
      <c r="N651" t="s">
        <v>13</v>
      </c>
      <c r="O651">
        <v>36</v>
      </c>
      <c r="AA651" t="s">
        <v>20</v>
      </c>
      <c r="AB651" t="str">
        <f>IF(H645="?",$Q$9,H645)</f>
        <v>tier - 2</v>
      </c>
      <c r="AC651" t="str">
        <f>IF(I645="?",$V$9,I645)</f>
        <v>tier - 3</v>
      </c>
      <c r="AD651" t="str">
        <f>IF(J645="?","Unknown",J645)</f>
        <v>R1021</v>
      </c>
      <c r="AE651">
        <v>1996</v>
      </c>
      <c r="AF651">
        <v>7</v>
      </c>
      <c r="AG651" t="str">
        <f t="shared" si="20"/>
        <v>7-Sep-1996</v>
      </c>
      <c r="AH651">
        <v>35315</v>
      </c>
      <c r="AI651">
        <f t="shared" si="21"/>
        <v>26</v>
      </c>
    </row>
    <row r="652" spans="1:35" x14ac:dyDescent="0.25">
      <c r="A652" t="s">
        <v>787</v>
      </c>
      <c r="B652">
        <v>13</v>
      </c>
      <c r="C652" t="s">
        <v>15</v>
      </c>
      <c r="D652">
        <v>1990</v>
      </c>
      <c r="E652" s="11">
        <v>33190</v>
      </c>
      <c r="F652">
        <v>3</v>
      </c>
      <c r="G652">
        <v>6334.34</v>
      </c>
      <c r="H652" t="s">
        <v>11</v>
      </c>
      <c r="I652" t="s">
        <v>11</v>
      </c>
      <c r="J652" t="s">
        <v>247</v>
      </c>
      <c r="K652" s="13" t="s">
        <v>9014</v>
      </c>
      <c r="L652" t="s">
        <v>11</v>
      </c>
      <c r="M652" t="s">
        <v>11</v>
      </c>
      <c r="N652" t="s">
        <v>247</v>
      </c>
      <c r="O652">
        <v>32</v>
      </c>
      <c r="AA652" t="s">
        <v>20</v>
      </c>
      <c r="AB652" t="str">
        <f>IF(H646="?",$Q$9,H646)</f>
        <v>tier - 2</v>
      </c>
      <c r="AC652" t="str">
        <f>IF(I646="?",$V$9,I646)</f>
        <v>tier - 2</v>
      </c>
      <c r="AD652" t="str">
        <f>IF(J646="?","Unknown",J646)</f>
        <v>R1012</v>
      </c>
      <c r="AE652">
        <v>1989</v>
      </c>
      <c r="AF652">
        <v>24</v>
      </c>
      <c r="AG652" t="str">
        <f t="shared" si="20"/>
        <v>24-Sep-1989</v>
      </c>
      <c r="AH652">
        <v>32775</v>
      </c>
      <c r="AI652">
        <f t="shared" si="21"/>
        <v>33</v>
      </c>
    </row>
    <row r="653" spans="1:35" x14ac:dyDescent="0.25">
      <c r="A653" t="s">
        <v>786</v>
      </c>
      <c r="B653">
        <v>15</v>
      </c>
      <c r="C653" t="s">
        <v>30</v>
      </c>
      <c r="D653">
        <v>1985</v>
      </c>
      <c r="E653" s="11">
        <v>31396</v>
      </c>
      <c r="F653">
        <v>2</v>
      </c>
      <c r="G653">
        <v>6313.76</v>
      </c>
      <c r="H653" t="s">
        <v>11</v>
      </c>
      <c r="I653" t="s">
        <v>16</v>
      </c>
      <c r="J653" t="s">
        <v>13</v>
      </c>
      <c r="K653" s="13" t="s">
        <v>9015</v>
      </c>
      <c r="L653" t="s">
        <v>11</v>
      </c>
      <c r="M653" t="s">
        <v>16</v>
      </c>
      <c r="N653" t="s">
        <v>13</v>
      </c>
      <c r="O653">
        <v>37</v>
      </c>
      <c r="AA653" t="s">
        <v>20</v>
      </c>
      <c r="AB653" t="str">
        <f>IF(H647="?",$Q$9,H647)</f>
        <v>tier - 2</v>
      </c>
      <c r="AC653" t="str">
        <f>IF(I647="?",$V$9,I647)</f>
        <v>tier - 2</v>
      </c>
      <c r="AD653" t="str">
        <f>IF(J647="?","Unknown",J647)</f>
        <v>R1011</v>
      </c>
      <c r="AE653">
        <v>1976</v>
      </c>
      <c r="AF653">
        <v>18</v>
      </c>
      <c r="AG653" t="str">
        <f t="shared" si="20"/>
        <v>18-Sep-1976</v>
      </c>
      <c r="AH653">
        <v>28021</v>
      </c>
      <c r="AI653">
        <f t="shared" si="21"/>
        <v>46</v>
      </c>
    </row>
    <row r="654" spans="1:35" x14ac:dyDescent="0.25">
      <c r="A654" t="s">
        <v>785</v>
      </c>
      <c r="B654">
        <v>19</v>
      </c>
      <c r="C654" t="s">
        <v>18</v>
      </c>
      <c r="D654">
        <v>1985</v>
      </c>
      <c r="E654" s="11">
        <v>31217</v>
      </c>
      <c r="F654">
        <v>2</v>
      </c>
      <c r="G654">
        <v>6311.95</v>
      </c>
      <c r="H654" t="s">
        <v>11</v>
      </c>
      <c r="I654" t="s">
        <v>16</v>
      </c>
      <c r="J654" t="s">
        <v>42</v>
      </c>
      <c r="K654" s="13" t="s">
        <v>9016</v>
      </c>
      <c r="L654" t="s">
        <v>11</v>
      </c>
      <c r="M654" t="s">
        <v>16</v>
      </c>
      <c r="N654" t="s">
        <v>42</v>
      </c>
      <c r="O654">
        <v>37</v>
      </c>
      <c r="AA654" t="s">
        <v>15</v>
      </c>
      <c r="AB654" t="str">
        <f>IF(H648="?",$Q$9,H648)</f>
        <v>tier - 2</v>
      </c>
      <c r="AC654" t="str">
        <f>IF(I648="?",$V$9,I648)</f>
        <v>tier - 1</v>
      </c>
      <c r="AD654" t="str">
        <f>IF(J648="?","Unknown",J648)</f>
        <v>R1012</v>
      </c>
      <c r="AE654">
        <v>1980</v>
      </c>
      <c r="AF654">
        <v>30</v>
      </c>
      <c r="AG654" t="str">
        <f t="shared" si="20"/>
        <v>30-Nov-1980</v>
      </c>
      <c r="AH654">
        <v>29555</v>
      </c>
      <c r="AI654">
        <f t="shared" si="21"/>
        <v>42</v>
      </c>
    </row>
    <row r="655" spans="1:35" x14ac:dyDescent="0.25">
      <c r="A655" t="s">
        <v>784</v>
      </c>
      <c r="B655">
        <v>27</v>
      </c>
      <c r="C655" t="s">
        <v>20</v>
      </c>
      <c r="D655">
        <v>2004</v>
      </c>
      <c r="E655" s="11">
        <v>38257</v>
      </c>
      <c r="F655">
        <v>0</v>
      </c>
      <c r="G655">
        <v>6311.11</v>
      </c>
      <c r="H655" t="s">
        <v>11</v>
      </c>
      <c r="I655" t="s">
        <v>11</v>
      </c>
      <c r="J655" t="s">
        <v>42</v>
      </c>
      <c r="K655" s="13" t="s">
        <v>9017</v>
      </c>
      <c r="L655" t="s">
        <v>11</v>
      </c>
      <c r="M655" t="s">
        <v>11</v>
      </c>
      <c r="N655" t="s">
        <v>42</v>
      </c>
      <c r="O655">
        <v>18</v>
      </c>
      <c r="AA655" t="s">
        <v>37</v>
      </c>
      <c r="AB655" t="str">
        <f>IF(H649="?",$Q$9,H649)</f>
        <v>tier - 3</v>
      </c>
      <c r="AC655" t="str">
        <f>IF(I649="?",$V$9,I649)</f>
        <v>tier - 2</v>
      </c>
      <c r="AD655" t="str">
        <f>IF(J649="?","Unknown",J649)</f>
        <v>R1013</v>
      </c>
      <c r="AE655">
        <v>1983</v>
      </c>
      <c r="AF655">
        <v>19</v>
      </c>
      <c r="AG655" t="str">
        <f t="shared" si="20"/>
        <v>19-Oct-1983</v>
      </c>
      <c r="AH655">
        <v>30608</v>
      </c>
      <c r="AI655">
        <f t="shared" si="21"/>
        <v>39</v>
      </c>
    </row>
    <row r="656" spans="1:35" x14ac:dyDescent="0.25">
      <c r="A656" t="s">
        <v>783</v>
      </c>
      <c r="B656">
        <v>4</v>
      </c>
      <c r="C656" t="s">
        <v>20</v>
      </c>
      <c r="D656">
        <v>1969</v>
      </c>
      <c r="E656" s="11">
        <v>25450</v>
      </c>
      <c r="F656">
        <v>0</v>
      </c>
      <c r="G656">
        <v>6305.61</v>
      </c>
      <c r="H656" t="s">
        <v>11</v>
      </c>
      <c r="I656" t="s">
        <v>11</v>
      </c>
      <c r="J656" t="s">
        <v>23</v>
      </c>
      <c r="K656" s="13" t="s">
        <v>9018</v>
      </c>
      <c r="L656" t="s">
        <v>11</v>
      </c>
      <c r="M656" t="s">
        <v>11</v>
      </c>
      <c r="N656" t="s">
        <v>23</v>
      </c>
      <c r="O656">
        <v>53</v>
      </c>
      <c r="AA656" t="s">
        <v>15</v>
      </c>
      <c r="AB656" t="str">
        <f>IF(H650="?",$Q$9,H650)</f>
        <v>tier - 2</v>
      </c>
      <c r="AC656" t="str">
        <f>IF(I650="?",$V$9,I650)</f>
        <v>tier - 1</v>
      </c>
      <c r="AD656" t="str">
        <f>IF(J650="?","Unknown",J650)</f>
        <v>R1013</v>
      </c>
      <c r="AE656">
        <v>1983</v>
      </c>
      <c r="AF656">
        <v>21</v>
      </c>
      <c r="AG656" t="str">
        <f t="shared" si="20"/>
        <v>21-Nov-1983</v>
      </c>
      <c r="AH656">
        <v>30641</v>
      </c>
      <c r="AI656">
        <f t="shared" si="21"/>
        <v>39</v>
      </c>
    </row>
    <row r="657" spans="1:35" x14ac:dyDescent="0.25">
      <c r="A657" t="s">
        <v>782</v>
      </c>
      <c r="B657">
        <v>17</v>
      </c>
      <c r="C657" t="s">
        <v>35</v>
      </c>
      <c r="D657">
        <v>1974</v>
      </c>
      <c r="E657" s="11">
        <v>27258</v>
      </c>
      <c r="F657">
        <v>0</v>
      </c>
      <c r="G657">
        <v>6302.23</v>
      </c>
      <c r="H657" t="s">
        <v>11</v>
      </c>
      <c r="I657" t="s">
        <v>16</v>
      </c>
      <c r="J657" t="s">
        <v>13</v>
      </c>
      <c r="K657" s="13" t="s">
        <v>9019</v>
      </c>
      <c r="L657" t="s">
        <v>11</v>
      </c>
      <c r="M657" t="s">
        <v>16</v>
      </c>
      <c r="N657" t="s">
        <v>13</v>
      </c>
      <c r="O657">
        <v>48</v>
      </c>
      <c r="AA657" t="s">
        <v>20</v>
      </c>
      <c r="AB657" t="str">
        <f>IF(H651="?",$Q$9,H651)</f>
        <v>tier - 2</v>
      </c>
      <c r="AC657" t="str">
        <f>IF(I651="?",$V$9,I651)</f>
        <v>tier - 2</v>
      </c>
      <c r="AD657" t="str">
        <f>IF(J651="?","Unknown",J651)</f>
        <v>R1013</v>
      </c>
      <c r="AE657">
        <v>1986</v>
      </c>
      <c r="AF657">
        <v>25</v>
      </c>
      <c r="AG657" t="str">
        <f t="shared" si="20"/>
        <v>25-Sep-1986</v>
      </c>
      <c r="AH657">
        <v>31680</v>
      </c>
      <c r="AI657">
        <f t="shared" si="21"/>
        <v>36</v>
      </c>
    </row>
    <row r="658" spans="1:35" x14ac:dyDescent="0.25">
      <c r="A658" t="s">
        <v>2214</v>
      </c>
      <c r="B658">
        <v>10</v>
      </c>
      <c r="C658" t="s">
        <v>37</v>
      </c>
      <c r="D658">
        <v>1988</v>
      </c>
      <c r="E658" s="11">
        <v>32426</v>
      </c>
      <c r="F658">
        <v>1</v>
      </c>
      <c r="G658">
        <v>37701.879999999997</v>
      </c>
      <c r="H658" t="s">
        <v>11</v>
      </c>
      <c r="I658" t="s">
        <v>12</v>
      </c>
      <c r="J658" t="s">
        <v>249</v>
      </c>
      <c r="K658" s="13" t="s">
        <v>8948</v>
      </c>
      <c r="L658" t="s">
        <v>11</v>
      </c>
      <c r="M658" t="s">
        <v>12</v>
      </c>
      <c r="N658" t="s">
        <v>249</v>
      </c>
      <c r="O658">
        <v>34</v>
      </c>
      <c r="AA658" t="s">
        <v>15</v>
      </c>
      <c r="AB658" t="str">
        <f>IF(H652="?",$Q$9,H652)</f>
        <v>tier - 2</v>
      </c>
      <c r="AC658" t="str">
        <f>IF(I652="?",$V$9,I652)</f>
        <v>tier - 2</v>
      </c>
      <c r="AD658" t="str">
        <f>IF(J652="?","Unknown",J652)</f>
        <v>R1024</v>
      </c>
      <c r="AE658">
        <v>1990</v>
      </c>
      <c r="AF658">
        <v>13</v>
      </c>
      <c r="AG658" t="str">
        <f t="shared" si="20"/>
        <v>13-Nov-1990</v>
      </c>
      <c r="AH658">
        <v>33190</v>
      </c>
      <c r="AI658">
        <f t="shared" si="21"/>
        <v>32</v>
      </c>
    </row>
    <row r="659" spans="1:35" x14ac:dyDescent="0.25">
      <c r="A659" t="s">
        <v>781</v>
      </c>
      <c r="B659">
        <v>4</v>
      </c>
      <c r="C659" t="s">
        <v>15</v>
      </c>
      <c r="D659">
        <v>1996</v>
      </c>
      <c r="E659" s="11">
        <v>35373</v>
      </c>
      <c r="F659">
        <v>0</v>
      </c>
      <c r="G659">
        <v>6293.63</v>
      </c>
      <c r="H659" t="s">
        <v>11</v>
      </c>
      <c r="I659" t="s">
        <v>12</v>
      </c>
      <c r="J659" t="s">
        <v>300</v>
      </c>
      <c r="K659" s="13" t="s">
        <v>9020</v>
      </c>
      <c r="L659" t="s">
        <v>11</v>
      </c>
      <c r="M659" t="s">
        <v>12</v>
      </c>
      <c r="N659" t="s">
        <v>300</v>
      </c>
      <c r="O659">
        <v>26</v>
      </c>
      <c r="AA659" t="s">
        <v>30</v>
      </c>
      <c r="AB659" t="str">
        <f>IF(H653="?",$Q$9,H653)</f>
        <v>tier - 2</v>
      </c>
      <c r="AC659" t="str">
        <f>IF(I653="?",$V$9,I653)</f>
        <v>tier - 1</v>
      </c>
      <c r="AD659" t="str">
        <f>IF(J653="?","Unknown",J653)</f>
        <v>R1013</v>
      </c>
      <c r="AE659">
        <v>1985</v>
      </c>
      <c r="AF659">
        <v>15</v>
      </c>
      <c r="AG659" t="str">
        <f t="shared" si="20"/>
        <v>15-Dec-1985</v>
      </c>
      <c r="AH659">
        <v>31396</v>
      </c>
      <c r="AI659">
        <f t="shared" si="21"/>
        <v>37</v>
      </c>
    </row>
    <row r="660" spans="1:35" x14ac:dyDescent="0.25">
      <c r="A660" t="s">
        <v>780</v>
      </c>
      <c r="B660">
        <v>26</v>
      </c>
      <c r="C660" t="s">
        <v>10</v>
      </c>
      <c r="D660">
        <v>1981</v>
      </c>
      <c r="E660" s="11">
        <v>29793</v>
      </c>
      <c r="F660">
        <v>1</v>
      </c>
      <c r="G660">
        <v>6289.75</v>
      </c>
      <c r="H660" t="s">
        <v>11</v>
      </c>
      <c r="I660" t="s">
        <v>12</v>
      </c>
      <c r="J660" t="s">
        <v>13</v>
      </c>
      <c r="K660" s="13" t="s">
        <v>9021</v>
      </c>
      <c r="L660" t="s">
        <v>11</v>
      </c>
      <c r="M660" t="s">
        <v>12</v>
      </c>
      <c r="N660" t="s">
        <v>13</v>
      </c>
      <c r="O660">
        <v>41</v>
      </c>
      <c r="AA660" t="s">
        <v>18</v>
      </c>
      <c r="AB660" t="str">
        <f>IF(H654="?",$Q$9,H654)</f>
        <v>tier - 2</v>
      </c>
      <c r="AC660" t="str">
        <f>IF(I654="?",$V$9,I654)</f>
        <v>tier - 1</v>
      </c>
      <c r="AD660" t="str">
        <f>IF(J654="?","Unknown",J654)</f>
        <v>R1011</v>
      </c>
      <c r="AE660">
        <v>1985</v>
      </c>
      <c r="AF660">
        <v>19</v>
      </c>
      <c r="AG660" t="str">
        <f t="shared" si="20"/>
        <v>19-Jun-1985</v>
      </c>
      <c r="AH660">
        <v>31217</v>
      </c>
      <c r="AI660">
        <f t="shared" si="21"/>
        <v>37</v>
      </c>
    </row>
    <row r="661" spans="1:35" x14ac:dyDescent="0.25">
      <c r="A661" t="s">
        <v>779</v>
      </c>
      <c r="B661">
        <v>24</v>
      </c>
      <c r="C661" t="s">
        <v>18</v>
      </c>
      <c r="D661">
        <v>1981</v>
      </c>
      <c r="E661" s="11">
        <v>29761</v>
      </c>
      <c r="F661">
        <v>1</v>
      </c>
      <c r="G661">
        <v>6282.24</v>
      </c>
      <c r="H661" t="s">
        <v>11</v>
      </c>
      <c r="I661" t="s">
        <v>16</v>
      </c>
      <c r="J661" t="s">
        <v>42</v>
      </c>
      <c r="K661" s="13" t="s">
        <v>8854</v>
      </c>
      <c r="L661" t="s">
        <v>11</v>
      </c>
      <c r="M661" t="s">
        <v>16</v>
      </c>
      <c r="N661" t="s">
        <v>42</v>
      </c>
      <c r="O661">
        <v>41</v>
      </c>
      <c r="AA661" t="s">
        <v>20</v>
      </c>
      <c r="AB661" t="str">
        <f>IF(H655="?",$Q$9,H655)</f>
        <v>tier - 2</v>
      </c>
      <c r="AC661" t="str">
        <f>IF(I655="?",$V$9,I655)</f>
        <v>tier - 2</v>
      </c>
      <c r="AD661" t="str">
        <f>IF(J655="?","Unknown",J655)</f>
        <v>R1011</v>
      </c>
      <c r="AE661">
        <v>2004</v>
      </c>
      <c r="AF661">
        <v>27</v>
      </c>
      <c r="AG661" t="str">
        <f t="shared" si="20"/>
        <v>27-Sep-2004</v>
      </c>
      <c r="AH661">
        <v>38257</v>
      </c>
      <c r="AI661">
        <f t="shared" si="21"/>
        <v>18</v>
      </c>
    </row>
    <row r="662" spans="1:35" x14ac:dyDescent="0.25">
      <c r="A662" t="s">
        <v>778</v>
      </c>
      <c r="B662">
        <v>16</v>
      </c>
      <c r="C662" t="s">
        <v>15</v>
      </c>
      <c r="D662">
        <v>1993</v>
      </c>
      <c r="E662" s="11">
        <v>34289</v>
      </c>
      <c r="F662">
        <v>0</v>
      </c>
      <c r="G662">
        <v>6276.3</v>
      </c>
      <c r="H662" t="s">
        <v>11</v>
      </c>
      <c r="I662" t="s">
        <v>16</v>
      </c>
      <c r="J662" t="s">
        <v>200</v>
      </c>
      <c r="K662" s="13" t="s">
        <v>9022</v>
      </c>
      <c r="L662" t="s">
        <v>11</v>
      </c>
      <c r="M662" t="s">
        <v>16</v>
      </c>
      <c r="N662" t="s">
        <v>200</v>
      </c>
      <c r="O662">
        <v>29</v>
      </c>
      <c r="AA662" t="s">
        <v>20</v>
      </c>
      <c r="AB662" t="str">
        <f>IF(H656="?",$Q$9,H656)</f>
        <v>tier - 2</v>
      </c>
      <c r="AC662" t="str">
        <f>IF(I656="?",$V$9,I656)</f>
        <v>tier - 2</v>
      </c>
      <c r="AD662" t="str">
        <f>IF(J656="?","Unknown",J656)</f>
        <v>R1012</v>
      </c>
      <c r="AE662">
        <v>1969</v>
      </c>
      <c r="AF662">
        <v>4</v>
      </c>
      <c r="AG662" t="str">
        <f t="shared" si="20"/>
        <v>4-Sep-1969</v>
      </c>
      <c r="AH662">
        <v>25450</v>
      </c>
      <c r="AI662">
        <f t="shared" si="21"/>
        <v>53</v>
      </c>
    </row>
    <row r="663" spans="1:35" x14ac:dyDescent="0.25">
      <c r="A663" t="s">
        <v>777</v>
      </c>
      <c r="B663">
        <v>30</v>
      </c>
      <c r="C663" t="s">
        <v>35</v>
      </c>
      <c r="D663">
        <v>1981</v>
      </c>
      <c r="E663" s="11">
        <v>29828</v>
      </c>
      <c r="F663">
        <v>1</v>
      </c>
      <c r="G663">
        <v>6272.48</v>
      </c>
      <c r="H663" t="s">
        <v>16</v>
      </c>
      <c r="I663" t="s">
        <v>12</v>
      </c>
      <c r="J663" t="s">
        <v>13</v>
      </c>
      <c r="K663" s="13" t="s">
        <v>8795</v>
      </c>
      <c r="L663" t="s">
        <v>16</v>
      </c>
      <c r="M663" t="s">
        <v>12</v>
      </c>
      <c r="N663" t="s">
        <v>13</v>
      </c>
      <c r="O663">
        <v>41</v>
      </c>
      <c r="AA663" t="s">
        <v>35</v>
      </c>
      <c r="AB663" t="str">
        <f>IF(H657="?",$Q$9,H657)</f>
        <v>tier - 2</v>
      </c>
      <c r="AC663" t="str">
        <f>IF(I657="?",$V$9,I657)</f>
        <v>tier - 1</v>
      </c>
      <c r="AD663" t="str">
        <f>IF(J657="?","Unknown",J657)</f>
        <v>R1013</v>
      </c>
      <c r="AE663">
        <v>1974</v>
      </c>
      <c r="AF663">
        <v>17</v>
      </c>
      <c r="AG663" t="str">
        <f t="shared" si="20"/>
        <v>17-Aug-1974</v>
      </c>
      <c r="AH663">
        <v>27258</v>
      </c>
      <c r="AI663">
        <f t="shared" si="21"/>
        <v>48</v>
      </c>
    </row>
    <row r="664" spans="1:35" x14ac:dyDescent="0.25">
      <c r="A664" t="s">
        <v>776</v>
      </c>
      <c r="B664">
        <v>25</v>
      </c>
      <c r="C664" t="s">
        <v>30</v>
      </c>
      <c r="D664">
        <v>1984</v>
      </c>
      <c r="E664" s="11">
        <v>31041</v>
      </c>
      <c r="F664">
        <v>3</v>
      </c>
      <c r="G664">
        <v>6269.33</v>
      </c>
      <c r="H664" t="s">
        <v>11</v>
      </c>
      <c r="I664" t="s">
        <v>16</v>
      </c>
      <c r="J664" t="s">
        <v>13</v>
      </c>
      <c r="K664" s="13" t="s">
        <v>9023</v>
      </c>
      <c r="L664" t="s">
        <v>11</v>
      </c>
      <c r="M664" t="s">
        <v>16</v>
      </c>
      <c r="N664" t="s">
        <v>13</v>
      </c>
      <c r="O664">
        <v>38</v>
      </c>
      <c r="AA664" t="s">
        <v>37</v>
      </c>
      <c r="AB664" t="str">
        <f>IF(H658="?",$Q$9,H658)</f>
        <v>tier - 2</v>
      </c>
      <c r="AC664" t="str">
        <f>IF(I658="?",$V$9,I658)</f>
        <v>tier - 3</v>
      </c>
      <c r="AD664" t="str">
        <f>IF(J658="?","Unknown",J658)</f>
        <v>R1023</v>
      </c>
      <c r="AE664">
        <v>1988</v>
      </c>
      <c r="AF664">
        <v>10</v>
      </c>
      <c r="AG664" t="str">
        <f t="shared" si="20"/>
        <v>10-Oct-1988</v>
      </c>
      <c r="AH664">
        <v>32426</v>
      </c>
      <c r="AI664">
        <f t="shared" si="21"/>
        <v>34</v>
      </c>
    </row>
    <row r="665" spans="1:35" x14ac:dyDescent="0.25">
      <c r="A665" t="s">
        <v>775</v>
      </c>
      <c r="B665">
        <v>17</v>
      </c>
      <c r="C665" t="s">
        <v>37</v>
      </c>
      <c r="D665">
        <v>1995</v>
      </c>
      <c r="E665" s="11">
        <v>34989</v>
      </c>
      <c r="F665">
        <v>0</v>
      </c>
      <c r="G665">
        <v>6261.2</v>
      </c>
      <c r="H665" t="s">
        <v>11</v>
      </c>
      <c r="I665" t="s">
        <v>16</v>
      </c>
      <c r="J665" t="s">
        <v>535</v>
      </c>
      <c r="K665" s="13" t="s">
        <v>9024</v>
      </c>
      <c r="L665" t="s">
        <v>11</v>
      </c>
      <c r="M665" t="s">
        <v>16</v>
      </c>
      <c r="N665" t="s">
        <v>535</v>
      </c>
      <c r="O665">
        <v>27</v>
      </c>
      <c r="AA665" t="s">
        <v>15</v>
      </c>
      <c r="AB665" t="str">
        <f>IF(H659="?",$Q$9,H659)</f>
        <v>tier - 2</v>
      </c>
      <c r="AC665" t="str">
        <f>IF(I659="?",$V$9,I659)</f>
        <v>tier - 3</v>
      </c>
      <c r="AD665" t="str">
        <f>IF(J659="?","Unknown",J659)</f>
        <v>R1021</v>
      </c>
      <c r="AE665">
        <v>1996</v>
      </c>
      <c r="AF665">
        <v>4</v>
      </c>
      <c r="AG665" t="str">
        <f t="shared" si="20"/>
        <v>4-Nov-1996</v>
      </c>
      <c r="AH665">
        <v>35373</v>
      </c>
      <c r="AI665">
        <f t="shared" si="21"/>
        <v>26</v>
      </c>
    </row>
    <row r="666" spans="1:35" x14ac:dyDescent="0.25">
      <c r="A666" t="s">
        <v>774</v>
      </c>
      <c r="B666">
        <v>11</v>
      </c>
      <c r="C666" t="s">
        <v>35</v>
      </c>
      <c r="D666">
        <v>1970</v>
      </c>
      <c r="E666" s="11">
        <v>25791</v>
      </c>
      <c r="F666">
        <v>0</v>
      </c>
      <c r="G666">
        <v>6255.38</v>
      </c>
      <c r="H666" t="s">
        <v>11</v>
      </c>
      <c r="I666" t="s">
        <v>11</v>
      </c>
      <c r="J666" t="s">
        <v>13</v>
      </c>
      <c r="K666" s="13" t="s">
        <v>9025</v>
      </c>
      <c r="L666" t="s">
        <v>11</v>
      </c>
      <c r="M666" t="s">
        <v>11</v>
      </c>
      <c r="N666" t="s">
        <v>13</v>
      </c>
      <c r="O666">
        <v>52</v>
      </c>
      <c r="AA666" t="s">
        <v>10</v>
      </c>
      <c r="AB666" t="str">
        <f>IF(H660="?",$Q$9,H660)</f>
        <v>tier - 2</v>
      </c>
      <c r="AC666" t="str">
        <f>IF(I660="?",$V$9,I660)</f>
        <v>tier - 3</v>
      </c>
      <c r="AD666" t="str">
        <f>IF(J660="?","Unknown",J660)</f>
        <v>R1013</v>
      </c>
      <c r="AE666">
        <v>1981</v>
      </c>
      <c r="AF666">
        <v>26</v>
      </c>
      <c r="AG666" t="str">
        <f t="shared" si="20"/>
        <v>26-Jul-1981</v>
      </c>
      <c r="AH666">
        <v>29793</v>
      </c>
      <c r="AI666">
        <f t="shared" si="21"/>
        <v>41</v>
      </c>
    </row>
    <row r="667" spans="1:35" x14ac:dyDescent="0.25">
      <c r="A667" t="s">
        <v>773</v>
      </c>
      <c r="B667">
        <v>8</v>
      </c>
      <c r="C667" t="s">
        <v>18</v>
      </c>
      <c r="D667">
        <v>1972</v>
      </c>
      <c r="E667" s="11">
        <v>26458</v>
      </c>
      <c r="F667">
        <v>0</v>
      </c>
      <c r="G667">
        <v>6254.13</v>
      </c>
      <c r="H667" t="s">
        <v>11</v>
      </c>
      <c r="I667" t="s">
        <v>11</v>
      </c>
      <c r="J667" t="s">
        <v>23</v>
      </c>
      <c r="K667" s="13" t="s">
        <v>9026</v>
      </c>
      <c r="L667" t="s">
        <v>11</v>
      </c>
      <c r="M667" t="s">
        <v>11</v>
      </c>
      <c r="N667" t="s">
        <v>23</v>
      </c>
      <c r="O667">
        <v>51</v>
      </c>
      <c r="AA667" t="s">
        <v>18</v>
      </c>
      <c r="AB667" t="str">
        <f>IF(H661="?",$Q$9,H661)</f>
        <v>tier - 2</v>
      </c>
      <c r="AC667" t="str">
        <f>IF(I661="?",$V$9,I661)</f>
        <v>tier - 1</v>
      </c>
      <c r="AD667" t="str">
        <f>IF(J661="?","Unknown",J661)</f>
        <v>R1011</v>
      </c>
      <c r="AE667">
        <v>1981</v>
      </c>
      <c r="AF667">
        <v>24</v>
      </c>
      <c r="AG667" t="str">
        <f t="shared" si="20"/>
        <v>24-Jun-1981</v>
      </c>
      <c r="AH667">
        <v>29761</v>
      </c>
      <c r="AI667">
        <f t="shared" si="21"/>
        <v>41</v>
      </c>
    </row>
    <row r="668" spans="1:35" x14ac:dyDescent="0.25">
      <c r="A668" t="s">
        <v>772</v>
      </c>
      <c r="B668">
        <v>11</v>
      </c>
      <c r="C668" t="s">
        <v>35</v>
      </c>
      <c r="D668">
        <v>1972</v>
      </c>
      <c r="E668" s="11">
        <v>26522</v>
      </c>
      <c r="F668">
        <v>0</v>
      </c>
      <c r="G668">
        <v>6253.85</v>
      </c>
      <c r="H668" t="s">
        <v>11</v>
      </c>
      <c r="I668" t="s">
        <v>11</v>
      </c>
      <c r="J668" t="s">
        <v>13</v>
      </c>
      <c r="K668" s="13" t="s">
        <v>9027</v>
      </c>
      <c r="L668" t="s">
        <v>11</v>
      </c>
      <c r="M668" t="s">
        <v>11</v>
      </c>
      <c r="N668" t="s">
        <v>13</v>
      </c>
      <c r="O668">
        <v>50</v>
      </c>
      <c r="AA668" t="s">
        <v>15</v>
      </c>
      <c r="AB668" t="str">
        <f>IF(H662="?",$Q$9,H662)</f>
        <v>tier - 2</v>
      </c>
      <c r="AC668" t="str">
        <f>IF(I662="?",$V$9,I662)</f>
        <v>tier - 1</v>
      </c>
      <c r="AD668" t="str">
        <f>IF(J662="?","Unknown",J662)</f>
        <v>R1025</v>
      </c>
      <c r="AE668">
        <v>1993</v>
      </c>
      <c r="AF668">
        <v>16</v>
      </c>
      <c r="AG668" t="str">
        <f t="shared" si="20"/>
        <v>16-Nov-1993</v>
      </c>
      <c r="AH668">
        <v>34289</v>
      </c>
      <c r="AI668">
        <f t="shared" si="21"/>
        <v>29</v>
      </c>
    </row>
    <row r="669" spans="1:35" x14ac:dyDescent="0.25">
      <c r="A669" t="s">
        <v>2357</v>
      </c>
      <c r="B669">
        <v>27</v>
      </c>
      <c r="C669" t="s">
        <v>15</v>
      </c>
      <c r="D669">
        <v>1962</v>
      </c>
      <c r="E669" s="11">
        <v>22977</v>
      </c>
      <c r="F669">
        <v>0</v>
      </c>
      <c r="G669">
        <v>48173.36</v>
      </c>
      <c r="H669" t="s">
        <v>16</v>
      </c>
      <c r="I669" t="s">
        <v>12</v>
      </c>
      <c r="J669" t="s">
        <v>42</v>
      </c>
      <c r="K669" s="13" t="s">
        <v>9028</v>
      </c>
      <c r="L669" t="s">
        <v>16</v>
      </c>
      <c r="M669" t="s">
        <v>12</v>
      </c>
      <c r="N669" t="s">
        <v>42</v>
      </c>
      <c r="O669">
        <v>60</v>
      </c>
      <c r="AA669" t="s">
        <v>35</v>
      </c>
      <c r="AB669" t="str">
        <f>IF(H663="?",$Q$9,H663)</f>
        <v>tier - 1</v>
      </c>
      <c r="AC669" t="str">
        <f>IF(I663="?",$V$9,I663)</f>
        <v>tier - 3</v>
      </c>
      <c r="AD669" t="str">
        <f>IF(J663="?","Unknown",J663)</f>
        <v>R1013</v>
      </c>
      <c r="AE669">
        <v>1981</v>
      </c>
      <c r="AF669">
        <v>30</v>
      </c>
      <c r="AG669" t="str">
        <f t="shared" si="20"/>
        <v>30-Aug-1981</v>
      </c>
      <c r="AH669">
        <v>29828</v>
      </c>
      <c r="AI669">
        <f t="shared" si="21"/>
        <v>41</v>
      </c>
    </row>
    <row r="670" spans="1:35" x14ac:dyDescent="0.25">
      <c r="A670" t="s">
        <v>2213</v>
      </c>
      <c r="B670">
        <v>28</v>
      </c>
      <c r="C670" t="s">
        <v>20</v>
      </c>
      <c r="D670">
        <v>1970</v>
      </c>
      <c r="E670" s="11">
        <v>25839</v>
      </c>
      <c r="F670">
        <v>0</v>
      </c>
      <c r="G670">
        <v>37675.06</v>
      </c>
      <c r="H670" t="s">
        <v>11</v>
      </c>
      <c r="I670" t="s">
        <v>12</v>
      </c>
      <c r="J670" t="s">
        <v>42</v>
      </c>
      <c r="K670" s="13" t="s">
        <v>8438</v>
      </c>
      <c r="L670" t="s">
        <v>11</v>
      </c>
      <c r="M670" t="s">
        <v>12</v>
      </c>
      <c r="N670" t="s">
        <v>42</v>
      </c>
      <c r="O670">
        <v>52</v>
      </c>
      <c r="AA670" t="s">
        <v>30</v>
      </c>
      <c r="AB670" t="str">
        <f>IF(H664="?",$Q$9,H664)</f>
        <v>tier - 2</v>
      </c>
      <c r="AC670" t="str">
        <f>IF(I664="?",$V$9,I664)</f>
        <v>tier - 1</v>
      </c>
      <c r="AD670" t="str">
        <f>IF(J664="?","Unknown",J664)</f>
        <v>R1013</v>
      </c>
      <c r="AE670">
        <v>1984</v>
      </c>
      <c r="AF670">
        <v>25</v>
      </c>
      <c r="AG670" t="str">
        <f t="shared" si="20"/>
        <v>25-Dec-1984</v>
      </c>
      <c r="AH670">
        <v>31041</v>
      </c>
      <c r="AI670">
        <f t="shared" si="21"/>
        <v>38</v>
      </c>
    </row>
    <row r="671" spans="1:35" x14ac:dyDescent="0.25">
      <c r="A671" t="s">
        <v>771</v>
      </c>
      <c r="B671">
        <v>10</v>
      </c>
      <c r="C671" t="s">
        <v>15</v>
      </c>
      <c r="D671">
        <v>1979</v>
      </c>
      <c r="E671" s="11">
        <v>29169</v>
      </c>
      <c r="F671">
        <v>0</v>
      </c>
      <c r="G671">
        <v>6250.44</v>
      </c>
      <c r="H671" t="s">
        <v>11</v>
      </c>
      <c r="I671" t="s">
        <v>16</v>
      </c>
      <c r="J671" t="s">
        <v>42</v>
      </c>
      <c r="K671" s="13" t="s">
        <v>9029</v>
      </c>
      <c r="L671" t="s">
        <v>11</v>
      </c>
      <c r="M671" t="s">
        <v>16</v>
      </c>
      <c r="N671" t="s">
        <v>42</v>
      </c>
      <c r="O671">
        <v>43</v>
      </c>
      <c r="AA671" t="s">
        <v>37</v>
      </c>
      <c r="AB671" t="str">
        <f>IF(H665="?",$Q$9,H665)</f>
        <v>tier - 2</v>
      </c>
      <c r="AC671" t="str">
        <f>IF(I665="?",$V$9,I665)</f>
        <v>tier - 1</v>
      </c>
      <c r="AD671" t="str">
        <f>IF(J665="?","Unknown",J665)</f>
        <v>R1026</v>
      </c>
      <c r="AE671">
        <v>1995</v>
      </c>
      <c r="AF671">
        <v>17</v>
      </c>
      <c r="AG671" t="str">
        <f t="shared" si="20"/>
        <v>17-Oct-1995</v>
      </c>
      <c r="AH671">
        <v>34989</v>
      </c>
      <c r="AI671">
        <f t="shared" si="21"/>
        <v>27</v>
      </c>
    </row>
    <row r="672" spans="1:35" x14ac:dyDescent="0.25">
      <c r="A672" t="s">
        <v>770</v>
      </c>
      <c r="B672">
        <v>11</v>
      </c>
      <c r="C672" t="s">
        <v>10</v>
      </c>
      <c r="D672">
        <v>1983</v>
      </c>
      <c r="E672" s="11">
        <v>30508</v>
      </c>
      <c r="F672">
        <v>1</v>
      </c>
      <c r="G672">
        <v>6238.3</v>
      </c>
      <c r="H672" t="s">
        <v>11</v>
      </c>
      <c r="I672" t="s">
        <v>16</v>
      </c>
      <c r="J672" t="s">
        <v>42</v>
      </c>
      <c r="K672" s="13" t="s">
        <v>8887</v>
      </c>
      <c r="L672" t="s">
        <v>11</v>
      </c>
      <c r="M672" t="s">
        <v>16</v>
      </c>
      <c r="N672" t="s">
        <v>42</v>
      </c>
      <c r="O672">
        <v>39</v>
      </c>
      <c r="AA672" t="s">
        <v>35</v>
      </c>
      <c r="AB672" t="str">
        <f>IF(H666="?",$Q$9,H666)</f>
        <v>tier - 2</v>
      </c>
      <c r="AC672" t="str">
        <f>IF(I666="?",$V$9,I666)</f>
        <v>tier - 2</v>
      </c>
      <c r="AD672" t="str">
        <f>IF(J666="?","Unknown",J666)</f>
        <v>R1013</v>
      </c>
      <c r="AE672">
        <v>1970</v>
      </c>
      <c r="AF672">
        <v>11</v>
      </c>
      <c r="AG672" t="str">
        <f t="shared" si="20"/>
        <v>11-Aug-1970</v>
      </c>
      <c r="AH672">
        <v>25791</v>
      </c>
      <c r="AI672">
        <f t="shared" si="21"/>
        <v>52</v>
      </c>
    </row>
    <row r="673" spans="1:35" x14ac:dyDescent="0.25">
      <c r="A673" t="s">
        <v>769</v>
      </c>
      <c r="B673">
        <v>19</v>
      </c>
      <c r="C673" t="s">
        <v>20</v>
      </c>
      <c r="D673">
        <v>1978</v>
      </c>
      <c r="E673" s="11">
        <v>28752</v>
      </c>
      <c r="F673">
        <v>2</v>
      </c>
      <c r="G673">
        <v>6236.95</v>
      </c>
      <c r="H673" t="s">
        <v>11</v>
      </c>
      <c r="I673" t="s">
        <v>11</v>
      </c>
      <c r="J673" t="s">
        <v>13</v>
      </c>
      <c r="K673" s="13" t="s">
        <v>9030</v>
      </c>
      <c r="L673" t="s">
        <v>11</v>
      </c>
      <c r="M673" t="s">
        <v>11</v>
      </c>
      <c r="N673" t="s">
        <v>13</v>
      </c>
      <c r="O673">
        <v>44</v>
      </c>
      <c r="AA673" t="s">
        <v>18</v>
      </c>
      <c r="AB673" t="str">
        <f>IF(H667="?",$Q$9,H667)</f>
        <v>tier - 2</v>
      </c>
      <c r="AC673" t="str">
        <f>IF(I667="?",$V$9,I667)</f>
        <v>tier - 2</v>
      </c>
      <c r="AD673" t="str">
        <f>IF(J667="?","Unknown",J667)</f>
        <v>R1012</v>
      </c>
      <c r="AE673">
        <v>1972</v>
      </c>
      <c r="AF673">
        <v>8</v>
      </c>
      <c r="AG673" t="str">
        <f t="shared" si="20"/>
        <v>8-Jun-1972</v>
      </c>
      <c r="AH673">
        <v>26458</v>
      </c>
      <c r="AI673">
        <f t="shared" si="21"/>
        <v>51</v>
      </c>
    </row>
    <row r="674" spans="1:35" x14ac:dyDescent="0.25">
      <c r="A674" t="s">
        <v>768</v>
      </c>
      <c r="B674">
        <v>29</v>
      </c>
      <c r="C674" t="s">
        <v>10</v>
      </c>
      <c r="D674">
        <v>1972</v>
      </c>
      <c r="E674" s="11">
        <v>26509</v>
      </c>
      <c r="F674">
        <v>0</v>
      </c>
      <c r="G674">
        <v>6219.93</v>
      </c>
      <c r="H674" t="s">
        <v>11</v>
      </c>
      <c r="I674" t="s">
        <v>11</v>
      </c>
      <c r="J674" t="s">
        <v>13</v>
      </c>
      <c r="K674" s="13" t="s">
        <v>9031</v>
      </c>
      <c r="L674" t="s">
        <v>11</v>
      </c>
      <c r="M674" t="s">
        <v>11</v>
      </c>
      <c r="N674" t="s">
        <v>13</v>
      </c>
      <c r="O674">
        <v>50</v>
      </c>
      <c r="AA674" t="s">
        <v>35</v>
      </c>
      <c r="AB674" t="str">
        <f>IF(H668="?",$Q$9,H668)</f>
        <v>tier - 2</v>
      </c>
      <c r="AC674" t="str">
        <f>IF(I668="?",$V$9,I668)</f>
        <v>tier - 2</v>
      </c>
      <c r="AD674" t="str">
        <f>IF(J668="?","Unknown",J668)</f>
        <v>R1013</v>
      </c>
      <c r="AE674">
        <v>1972</v>
      </c>
      <c r="AF674">
        <v>11</v>
      </c>
      <c r="AG674" t="str">
        <f t="shared" si="20"/>
        <v>11-Aug-1972</v>
      </c>
      <c r="AH674">
        <v>26522</v>
      </c>
      <c r="AI674">
        <f t="shared" si="21"/>
        <v>50</v>
      </c>
    </row>
    <row r="675" spans="1:35" x14ac:dyDescent="0.25">
      <c r="A675" t="s">
        <v>767</v>
      </c>
      <c r="B675">
        <v>12</v>
      </c>
      <c r="C675" t="s">
        <v>35</v>
      </c>
      <c r="D675">
        <v>1992</v>
      </c>
      <c r="E675" s="11">
        <v>33828</v>
      </c>
      <c r="F675">
        <v>0</v>
      </c>
      <c r="G675">
        <v>6208.5</v>
      </c>
      <c r="H675" t="s">
        <v>11</v>
      </c>
      <c r="I675" t="s">
        <v>16</v>
      </c>
      <c r="J675" t="s">
        <v>300</v>
      </c>
      <c r="K675" s="13" t="s">
        <v>9032</v>
      </c>
      <c r="L675" t="s">
        <v>11</v>
      </c>
      <c r="M675" t="s">
        <v>16</v>
      </c>
      <c r="N675" t="s">
        <v>300</v>
      </c>
      <c r="O675">
        <v>30</v>
      </c>
      <c r="AA675" t="s">
        <v>15</v>
      </c>
      <c r="AB675" t="str">
        <f>IF(H669="?",$Q$9,H669)</f>
        <v>tier - 1</v>
      </c>
      <c r="AC675" t="str">
        <f>IF(I669="?",$V$9,I669)</f>
        <v>tier - 3</v>
      </c>
      <c r="AD675" t="str">
        <f>IF(J669="?","Unknown",J669)</f>
        <v>R1011</v>
      </c>
      <c r="AE675">
        <v>1962</v>
      </c>
      <c r="AF675">
        <v>27</v>
      </c>
      <c r="AG675" t="str">
        <f t="shared" si="20"/>
        <v>27-Nov-1962</v>
      </c>
      <c r="AH675">
        <v>22977</v>
      </c>
      <c r="AI675">
        <f t="shared" si="21"/>
        <v>60</v>
      </c>
    </row>
    <row r="676" spans="1:35" x14ac:dyDescent="0.25">
      <c r="A676" t="s">
        <v>766</v>
      </c>
      <c r="B676">
        <v>10</v>
      </c>
      <c r="C676" t="s">
        <v>20</v>
      </c>
      <c r="D676">
        <v>1999</v>
      </c>
      <c r="E676" s="11">
        <v>36413</v>
      </c>
      <c r="F676">
        <v>0</v>
      </c>
      <c r="G676">
        <v>6207.26</v>
      </c>
      <c r="H676" t="s">
        <v>11</v>
      </c>
      <c r="I676" t="s">
        <v>11</v>
      </c>
      <c r="J676" t="s">
        <v>535</v>
      </c>
      <c r="K676" s="13" t="s">
        <v>9033</v>
      </c>
      <c r="L676" t="s">
        <v>11</v>
      </c>
      <c r="M676" t="s">
        <v>11</v>
      </c>
      <c r="N676" t="s">
        <v>535</v>
      </c>
      <c r="O676">
        <v>23</v>
      </c>
      <c r="AA676" t="s">
        <v>20</v>
      </c>
      <c r="AB676" t="str">
        <f>IF(H670="?",$Q$9,H670)</f>
        <v>tier - 2</v>
      </c>
      <c r="AC676" t="str">
        <f>IF(I670="?",$V$9,I670)</f>
        <v>tier - 3</v>
      </c>
      <c r="AD676" t="str">
        <f>IF(J670="?","Unknown",J670)</f>
        <v>R1011</v>
      </c>
      <c r="AE676">
        <v>1970</v>
      </c>
      <c r="AF676">
        <v>28</v>
      </c>
      <c r="AG676" t="str">
        <f t="shared" si="20"/>
        <v>28-Sep-1970</v>
      </c>
      <c r="AH676">
        <v>25839</v>
      </c>
      <c r="AI676">
        <f t="shared" si="21"/>
        <v>52</v>
      </c>
    </row>
    <row r="677" spans="1:35" x14ac:dyDescent="0.25">
      <c r="A677" t="s">
        <v>765</v>
      </c>
      <c r="B677">
        <v>22</v>
      </c>
      <c r="C677" t="s">
        <v>18</v>
      </c>
      <c r="D677">
        <v>1985</v>
      </c>
      <c r="E677" s="11">
        <v>31220</v>
      </c>
      <c r="F677">
        <v>2</v>
      </c>
      <c r="G677">
        <v>6203.9</v>
      </c>
      <c r="H677" t="s">
        <v>11</v>
      </c>
      <c r="I677" t="s">
        <v>11</v>
      </c>
      <c r="J677" t="s">
        <v>23</v>
      </c>
      <c r="K677" s="13" t="s">
        <v>9034</v>
      </c>
      <c r="L677" t="s">
        <v>11</v>
      </c>
      <c r="M677" t="s">
        <v>11</v>
      </c>
      <c r="N677" t="s">
        <v>23</v>
      </c>
      <c r="O677">
        <v>37</v>
      </c>
      <c r="AA677" t="s">
        <v>15</v>
      </c>
      <c r="AB677" t="str">
        <f>IF(H671="?",$Q$9,H671)</f>
        <v>tier - 2</v>
      </c>
      <c r="AC677" t="str">
        <f>IF(I671="?",$V$9,I671)</f>
        <v>tier - 1</v>
      </c>
      <c r="AD677" t="str">
        <f>IF(J671="?","Unknown",J671)</f>
        <v>R1011</v>
      </c>
      <c r="AE677">
        <v>1979</v>
      </c>
      <c r="AF677">
        <v>10</v>
      </c>
      <c r="AG677" t="str">
        <f t="shared" si="20"/>
        <v>10-Nov-1979</v>
      </c>
      <c r="AH677">
        <v>29169</v>
      </c>
      <c r="AI677">
        <f t="shared" si="21"/>
        <v>43</v>
      </c>
    </row>
    <row r="678" spans="1:35" x14ac:dyDescent="0.25">
      <c r="A678" t="s">
        <v>764</v>
      </c>
      <c r="B678">
        <v>22</v>
      </c>
      <c r="C678" t="s">
        <v>15</v>
      </c>
      <c r="D678">
        <v>1985</v>
      </c>
      <c r="E678" s="11">
        <v>31373</v>
      </c>
      <c r="F678">
        <v>2</v>
      </c>
      <c r="G678">
        <v>6198.75</v>
      </c>
      <c r="H678" t="s">
        <v>11</v>
      </c>
      <c r="I678" t="s">
        <v>16</v>
      </c>
      <c r="J678" t="s">
        <v>23</v>
      </c>
      <c r="K678" s="13" t="s">
        <v>8993</v>
      </c>
      <c r="L678" t="s">
        <v>11</v>
      </c>
      <c r="M678" t="s">
        <v>16</v>
      </c>
      <c r="N678" t="s">
        <v>23</v>
      </c>
      <c r="O678">
        <v>37</v>
      </c>
      <c r="AA678" t="s">
        <v>10</v>
      </c>
      <c r="AB678" t="str">
        <f>IF(H672="?",$Q$9,H672)</f>
        <v>tier - 2</v>
      </c>
      <c r="AC678" t="str">
        <f>IF(I672="?",$V$9,I672)</f>
        <v>tier - 1</v>
      </c>
      <c r="AD678" t="str">
        <f>IF(J672="?","Unknown",J672)</f>
        <v>R1011</v>
      </c>
      <c r="AE678">
        <v>1983</v>
      </c>
      <c r="AF678">
        <v>11</v>
      </c>
      <c r="AG678" t="str">
        <f t="shared" si="20"/>
        <v>11-Jul-1983</v>
      </c>
      <c r="AH678">
        <v>30508</v>
      </c>
      <c r="AI678">
        <f t="shared" si="21"/>
        <v>39</v>
      </c>
    </row>
    <row r="679" spans="1:35" x14ac:dyDescent="0.25">
      <c r="A679" t="s">
        <v>763</v>
      </c>
      <c r="B679">
        <v>23</v>
      </c>
      <c r="C679" t="s">
        <v>37</v>
      </c>
      <c r="D679">
        <v>1988</v>
      </c>
      <c r="E679" s="11">
        <v>32439</v>
      </c>
      <c r="F679">
        <v>3</v>
      </c>
      <c r="G679">
        <v>6196.45</v>
      </c>
      <c r="H679" t="s">
        <v>11</v>
      </c>
      <c r="I679" t="s">
        <v>16</v>
      </c>
      <c r="J679" t="s">
        <v>42</v>
      </c>
      <c r="K679" s="13" t="s">
        <v>9035</v>
      </c>
      <c r="L679" t="s">
        <v>11</v>
      </c>
      <c r="M679" t="s">
        <v>16</v>
      </c>
      <c r="N679" t="s">
        <v>42</v>
      </c>
      <c r="O679">
        <v>34</v>
      </c>
      <c r="AA679" t="s">
        <v>20</v>
      </c>
      <c r="AB679" t="str">
        <f>IF(H673="?",$Q$9,H673)</f>
        <v>tier - 2</v>
      </c>
      <c r="AC679" t="str">
        <f>IF(I673="?",$V$9,I673)</f>
        <v>tier - 2</v>
      </c>
      <c r="AD679" t="str">
        <f>IF(J673="?","Unknown",J673)</f>
        <v>R1013</v>
      </c>
      <c r="AE679">
        <v>1978</v>
      </c>
      <c r="AF679">
        <v>19</v>
      </c>
      <c r="AG679" t="str">
        <f t="shared" si="20"/>
        <v>19-Sep-1978</v>
      </c>
      <c r="AH679">
        <v>28752</v>
      </c>
      <c r="AI679">
        <f t="shared" si="21"/>
        <v>44</v>
      </c>
    </row>
    <row r="680" spans="1:35" x14ac:dyDescent="0.25">
      <c r="A680" t="s">
        <v>762</v>
      </c>
      <c r="B680">
        <v>1</v>
      </c>
      <c r="C680" t="s">
        <v>10</v>
      </c>
      <c r="D680">
        <v>1981</v>
      </c>
      <c r="E680" s="11">
        <v>29768</v>
      </c>
      <c r="F680">
        <v>0</v>
      </c>
      <c r="G680">
        <v>6186.13</v>
      </c>
      <c r="H680" t="s">
        <v>11</v>
      </c>
      <c r="I680" t="s">
        <v>12</v>
      </c>
      <c r="J680" t="s">
        <v>42</v>
      </c>
      <c r="K680" s="13" t="s">
        <v>9036</v>
      </c>
      <c r="L680" t="s">
        <v>11</v>
      </c>
      <c r="M680" t="s">
        <v>12</v>
      </c>
      <c r="N680" t="s">
        <v>42</v>
      </c>
      <c r="O680">
        <v>41</v>
      </c>
      <c r="AA680" t="s">
        <v>10</v>
      </c>
      <c r="AB680" t="str">
        <f>IF(H674="?",$Q$9,H674)</f>
        <v>tier - 2</v>
      </c>
      <c r="AC680" t="str">
        <f>IF(I674="?",$V$9,I674)</f>
        <v>tier - 2</v>
      </c>
      <c r="AD680" t="str">
        <f>IF(J674="?","Unknown",J674)</f>
        <v>R1013</v>
      </c>
      <c r="AE680">
        <v>1972</v>
      </c>
      <c r="AF680">
        <v>29</v>
      </c>
      <c r="AG680" t="str">
        <f t="shared" si="20"/>
        <v>29-Jul-1972</v>
      </c>
      <c r="AH680">
        <v>26509</v>
      </c>
      <c r="AI680">
        <f t="shared" si="21"/>
        <v>50</v>
      </c>
    </row>
    <row r="681" spans="1:35" x14ac:dyDescent="0.25">
      <c r="A681" t="s">
        <v>2212</v>
      </c>
      <c r="B681">
        <v>20</v>
      </c>
      <c r="C681" t="s">
        <v>30</v>
      </c>
      <c r="D681">
        <v>1982</v>
      </c>
      <c r="E681" s="11">
        <v>30305</v>
      </c>
      <c r="F681">
        <v>3</v>
      </c>
      <c r="G681">
        <v>37650.74</v>
      </c>
      <c r="H681" t="s">
        <v>11</v>
      </c>
      <c r="I681" t="s">
        <v>11</v>
      </c>
      <c r="J681" t="s">
        <v>23</v>
      </c>
      <c r="K681" s="13" t="s">
        <v>9037</v>
      </c>
      <c r="L681" t="s">
        <v>11</v>
      </c>
      <c r="M681" t="s">
        <v>11</v>
      </c>
      <c r="N681" t="s">
        <v>23</v>
      </c>
      <c r="O681">
        <v>40</v>
      </c>
      <c r="AA681" t="s">
        <v>35</v>
      </c>
      <c r="AB681" t="str">
        <f>IF(H675="?",$Q$9,H675)</f>
        <v>tier - 2</v>
      </c>
      <c r="AC681" t="str">
        <f>IF(I675="?",$V$9,I675)</f>
        <v>tier - 1</v>
      </c>
      <c r="AD681" t="str">
        <f>IF(J675="?","Unknown",J675)</f>
        <v>R1021</v>
      </c>
      <c r="AE681">
        <v>1992</v>
      </c>
      <c r="AF681">
        <v>12</v>
      </c>
      <c r="AG681" t="str">
        <f t="shared" si="20"/>
        <v>12-Aug-1992</v>
      </c>
      <c r="AH681">
        <v>33828</v>
      </c>
      <c r="AI681">
        <f t="shared" si="21"/>
        <v>30</v>
      </c>
    </row>
    <row r="682" spans="1:35" x14ac:dyDescent="0.25">
      <c r="A682" t="s">
        <v>761</v>
      </c>
      <c r="B682">
        <v>22</v>
      </c>
      <c r="C682" t="s">
        <v>10</v>
      </c>
      <c r="D682">
        <v>1981</v>
      </c>
      <c r="E682" s="11">
        <v>29789</v>
      </c>
      <c r="F682">
        <v>0</v>
      </c>
      <c r="G682">
        <v>6185.32</v>
      </c>
      <c r="H682" t="s">
        <v>11</v>
      </c>
      <c r="I682" t="s">
        <v>16</v>
      </c>
      <c r="J682" t="s">
        <v>13</v>
      </c>
      <c r="K682" s="13" t="s">
        <v>9038</v>
      </c>
      <c r="L682" t="s">
        <v>11</v>
      </c>
      <c r="M682" t="s">
        <v>16</v>
      </c>
      <c r="N682" t="s">
        <v>13</v>
      </c>
      <c r="O682">
        <v>41</v>
      </c>
      <c r="AA682" t="s">
        <v>20</v>
      </c>
      <c r="AB682" t="str">
        <f>IF(H676="?",$Q$9,H676)</f>
        <v>tier - 2</v>
      </c>
      <c r="AC682" t="str">
        <f>IF(I676="?",$V$9,I676)</f>
        <v>tier - 2</v>
      </c>
      <c r="AD682" t="str">
        <f>IF(J676="?","Unknown",J676)</f>
        <v>R1026</v>
      </c>
      <c r="AE682">
        <v>1999</v>
      </c>
      <c r="AF682">
        <v>10</v>
      </c>
      <c r="AG682" t="str">
        <f t="shared" si="20"/>
        <v>10-Sep-1999</v>
      </c>
      <c r="AH682">
        <v>36413</v>
      </c>
      <c r="AI682">
        <f t="shared" si="21"/>
        <v>23</v>
      </c>
    </row>
    <row r="683" spans="1:35" x14ac:dyDescent="0.25">
      <c r="A683" t="s">
        <v>760</v>
      </c>
      <c r="B683">
        <v>1</v>
      </c>
      <c r="C683" t="s">
        <v>35</v>
      </c>
      <c r="D683">
        <v>1988</v>
      </c>
      <c r="E683" s="11">
        <v>32356</v>
      </c>
      <c r="F683">
        <v>3</v>
      </c>
      <c r="G683">
        <v>6184.3</v>
      </c>
      <c r="H683" t="s">
        <v>11</v>
      </c>
      <c r="I683" t="s">
        <v>12</v>
      </c>
      <c r="J683" t="s">
        <v>13</v>
      </c>
      <c r="K683" s="13" t="s">
        <v>9039</v>
      </c>
      <c r="L683" t="s">
        <v>11</v>
      </c>
      <c r="M683" t="s">
        <v>12</v>
      </c>
      <c r="N683" t="s">
        <v>13</v>
      </c>
      <c r="O683">
        <v>34</v>
      </c>
      <c r="AA683" t="s">
        <v>18</v>
      </c>
      <c r="AB683" t="str">
        <f>IF(H677="?",$Q$9,H677)</f>
        <v>tier - 2</v>
      </c>
      <c r="AC683" t="str">
        <f>IF(I677="?",$V$9,I677)</f>
        <v>tier - 2</v>
      </c>
      <c r="AD683" t="str">
        <f>IF(J677="?","Unknown",J677)</f>
        <v>R1012</v>
      </c>
      <c r="AE683">
        <v>1985</v>
      </c>
      <c r="AF683">
        <v>22</v>
      </c>
      <c r="AG683" t="str">
        <f t="shared" si="20"/>
        <v>22-Jun-1985</v>
      </c>
      <c r="AH683">
        <v>31220</v>
      </c>
      <c r="AI683">
        <f t="shared" si="21"/>
        <v>37</v>
      </c>
    </row>
    <row r="684" spans="1:35" x14ac:dyDescent="0.25">
      <c r="A684" t="s">
        <v>759</v>
      </c>
      <c r="B684">
        <v>5</v>
      </c>
      <c r="C684" t="s">
        <v>10</v>
      </c>
      <c r="D684">
        <v>1970</v>
      </c>
      <c r="E684" s="11">
        <v>25754</v>
      </c>
      <c r="F684">
        <v>0</v>
      </c>
      <c r="G684">
        <v>6183.46</v>
      </c>
      <c r="H684" t="s">
        <v>11</v>
      </c>
      <c r="I684" t="s">
        <v>11</v>
      </c>
      <c r="J684" t="s">
        <v>23</v>
      </c>
      <c r="K684" s="13" t="s">
        <v>9040</v>
      </c>
      <c r="L684" t="s">
        <v>11</v>
      </c>
      <c r="M684" t="s">
        <v>11</v>
      </c>
      <c r="N684" t="s">
        <v>23</v>
      </c>
      <c r="O684">
        <v>52</v>
      </c>
      <c r="AA684" t="s">
        <v>15</v>
      </c>
      <c r="AB684" t="str">
        <f>IF(H678="?",$Q$9,H678)</f>
        <v>tier - 2</v>
      </c>
      <c r="AC684" t="str">
        <f>IF(I678="?",$V$9,I678)</f>
        <v>tier - 1</v>
      </c>
      <c r="AD684" t="str">
        <f>IF(J678="?","Unknown",J678)</f>
        <v>R1012</v>
      </c>
      <c r="AE684">
        <v>1985</v>
      </c>
      <c r="AF684">
        <v>22</v>
      </c>
      <c r="AG684" t="str">
        <f t="shared" si="20"/>
        <v>22-Nov-1985</v>
      </c>
      <c r="AH684">
        <v>31373</v>
      </c>
      <c r="AI684">
        <f t="shared" si="21"/>
        <v>37</v>
      </c>
    </row>
    <row r="685" spans="1:35" x14ac:dyDescent="0.25">
      <c r="A685" t="s">
        <v>758</v>
      </c>
      <c r="B685">
        <v>9</v>
      </c>
      <c r="C685" t="s">
        <v>10</v>
      </c>
      <c r="D685">
        <v>1985</v>
      </c>
      <c r="E685" s="11">
        <v>31237</v>
      </c>
      <c r="F685">
        <v>3</v>
      </c>
      <c r="G685">
        <v>6183.32</v>
      </c>
      <c r="H685" t="s">
        <v>11</v>
      </c>
      <c r="I685" t="s">
        <v>11</v>
      </c>
      <c r="J685" t="s">
        <v>23</v>
      </c>
      <c r="K685" s="13" t="s">
        <v>9041</v>
      </c>
      <c r="L685" t="s">
        <v>11</v>
      </c>
      <c r="M685" t="s">
        <v>11</v>
      </c>
      <c r="N685" t="s">
        <v>23</v>
      </c>
      <c r="O685">
        <v>37</v>
      </c>
      <c r="AA685" t="s">
        <v>37</v>
      </c>
      <c r="AB685" t="str">
        <f>IF(H679="?",$Q$9,H679)</f>
        <v>tier - 2</v>
      </c>
      <c r="AC685" t="str">
        <f>IF(I679="?",$V$9,I679)</f>
        <v>tier - 1</v>
      </c>
      <c r="AD685" t="str">
        <f>IF(J679="?","Unknown",J679)</f>
        <v>R1011</v>
      </c>
      <c r="AE685">
        <v>1988</v>
      </c>
      <c r="AF685">
        <v>23</v>
      </c>
      <c r="AG685" t="str">
        <f t="shared" si="20"/>
        <v>23-Oct-1988</v>
      </c>
      <c r="AH685">
        <v>32439</v>
      </c>
      <c r="AI685">
        <f t="shared" si="21"/>
        <v>34</v>
      </c>
    </row>
    <row r="686" spans="1:35" x14ac:dyDescent="0.25">
      <c r="A686" t="s">
        <v>757</v>
      </c>
      <c r="B686">
        <v>6</v>
      </c>
      <c r="C686" t="s">
        <v>35</v>
      </c>
      <c r="D686">
        <v>1984</v>
      </c>
      <c r="E686" s="11">
        <v>30900</v>
      </c>
      <c r="F686">
        <v>3</v>
      </c>
      <c r="G686">
        <v>6170.96</v>
      </c>
      <c r="H686" t="s">
        <v>11</v>
      </c>
      <c r="I686" t="s">
        <v>16</v>
      </c>
      <c r="J686" t="s">
        <v>13</v>
      </c>
      <c r="K686" s="13" t="s">
        <v>9042</v>
      </c>
      <c r="L686" t="s">
        <v>11</v>
      </c>
      <c r="M686" t="s">
        <v>16</v>
      </c>
      <c r="N686" t="s">
        <v>13</v>
      </c>
      <c r="O686">
        <v>38</v>
      </c>
      <c r="AA686" t="s">
        <v>10</v>
      </c>
      <c r="AB686" t="str">
        <f>IF(H680="?",$Q$9,H680)</f>
        <v>tier - 2</v>
      </c>
      <c r="AC686" t="str">
        <f>IF(I680="?",$V$9,I680)</f>
        <v>tier - 3</v>
      </c>
      <c r="AD686" t="str">
        <f>IF(J680="?","Unknown",J680)</f>
        <v>R1011</v>
      </c>
      <c r="AE686">
        <v>1981</v>
      </c>
      <c r="AF686">
        <v>1</v>
      </c>
      <c r="AG686" t="str">
        <f t="shared" si="20"/>
        <v>1-Jul-1981</v>
      </c>
      <c r="AH686">
        <v>29768</v>
      </c>
      <c r="AI686">
        <f t="shared" si="21"/>
        <v>41</v>
      </c>
    </row>
    <row r="687" spans="1:35" x14ac:dyDescent="0.25">
      <c r="A687" t="s">
        <v>756</v>
      </c>
      <c r="B687">
        <v>15</v>
      </c>
      <c r="C687" t="s">
        <v>10</v>
      </c>
      <c r="D687">
        <v>1985</v>
      </c>
      <c r="E687" s="11">
        <v>31243</v>
      </c>
      <c r="F687">
        <v>3</v>
      </c>
      <c r="G687">
        <v>6159.57</v>
      </c>
      <c r="H687" t="s">
        <v>11</v>
      </c>
      <c r="I687" t="s">
        <v>16</v>
      </c>
      <c r="J687" t="s">
        <v>23</v>
      </c>
      <c r="K687" s="13" t="s">
        <v>9043</v>
      </c>
      <c r="L687" t="s">
        <v>11</v>
      </c>
      <c r="M687" t="s">
        <v>16</v>
      </c>
      <c r="N687" t="s">
        <v>23</v>
      </c>
      <c r="O687">
        <v>37</v>
      </c>
      <c r="AA687" t="s">
        <v>30</v>
      </c>
      <c r="AB687" t="str">
        <f>IF(H681="?",$Q$9,H681)</f>
        <v>tier - 2</v>
      </c>
      <c r="AC687" t="str">
        <f>IF(I681="?",$V$9,I681)</f>
        <v>tier - 2</v>
      </c>
      <c r="AD687" t="str">
        <f>IF(J681="?","Unknown",J681)</f>
        <v>R1012</v>
      </c>
      <c r="AE687">
        <v>1982</v>
      </c>
      <c r="AF687">
        <v>20</v>
      </c>
      <c r="AG687" t="str">
        <f t="shared" si="20"/>
        <v>20-Dec-1982</v>
      </c>
      <c r="AH687">
        <v>30305</v>
      </c>
      <c r="AI687">
        <f t="shared" si="21"/>
        <v>40</v>
      </c>
    </row>
    <row r="688" spans="1:35" x14ac:dyDescent="0.25">
      <c r="A688" t="s">
        <v>755</v>
      </c>
      <c r="B688">
        <v>6</v>
      </c>
      <c r="C688" t="s">
        <v>35</v>
      </c>
      <c r="D688">
        <v>1973</v>
      </c>
      <c r="E688" s="11">
        <v>26882</v>
      </c>
      <c r="F688">
        <v>0</v>
      </c>
      <c r="G688">
        <v>6152.05</v>
      </c>
      <c r="H688" t="s">
        <v>11</v>
      </c>
      <c r="I688" t="s">
        <v>12</v>
      </c>
      <c r="J688" t="s">
        <v>13</v>
      </c>
      <c r="K688" s="13" t="s">
        <v>9044</v>
      </c>
      <c r="L688" t="s">
        <v>11</v>
      </c>
      <c r="M688" t="s">
        <v>12</v>
      </c>
      <c r="N688" t="s">
        <v>13</v>
      </c>
      <c r="O688">
        <v>49</v>
      </c>
      <c r="AA688" t="s">
        <v>10</v>
      </c>
      <c r="AB688" t="str">
        <f>IF(H682="?",$Q$9,H682)</f>
        <v>tier - 2</v>
      </c>
      <c r="AC688" t="str">
        <f>IF(I682="?",$V$9,I682)</f>
        <v>tier - 1</v>
      </c>
      <c r="AD688" t="str">
        <f>IF(J682="?","Unknown",J682)</f>
        <v>R1013</v>
      </c>
      <c r="AE688">
        <v>1981</v>
      </c>
      <c r="AF688">
        <v>22</v>
      </c>
      <c r="AG688" t="str">
        <f t="shared" si="20"/>
        <v>22-Jul-1981</v>
      </c>
      <c r="AH688">
        <v>29789</v>
      </c>
      <c r="AI688">
        <f t="shared" si="21"/>
        <v>41</v>
      </c>
    </row>
    <row r="689" spans="1:35" x14ac:dyDescent="0.25">
      <c r="A689" t="s">
        <v>754</v>
      </c>
      <c r="B689">
        <v>14</v>
      </c>
      <c r="C689" t="s">
        <v>10</v>
      </c>
      <c r="D689">
        <v>1970</v>
      </c>
      <c r="E689" s="11">
        <v>25763</v>
      </c>
      <c r="F689">
        <v>0</v>
      </c>
      <c r="G689">
        <v>6147.12</v>
      </c>
      <c r="H689" t="s">
        <v>11</v>
      </c>
      <c r="I689" t="s">
        <v>12</v>
      </c>
      <c r="J689" t="s">
        <v>23</v>
      </c>
      <c r="K689" s="13" t="s">
        <v>9045</v>
      </c>
      <c r="L689" t="s">
        <v>11</v>
      </c>
      <c r="M689" t="s">
        <v>12</v>
      </c>
      <c r="N689" t="s">
        <v>23</v>
      </c>
      <c r="O689">
        <v>52</v>
      </c>
      <c r="AA689" t="s">
        <v>35</v>
      </c>
      <c r="AB689" t="str">
        <f>IF(H683="?",$Q$9,H683)</f>
        <v>tier - 2</v>
      </c>
      <c r="AC689" t="str">
        <f>IF(I683="?",$V$9,I683)</f>
        <v>tier - 3</v>
      </c>
      <c r="AD689" t="str">
        <f>IF(J683="?","Unknown",J683)</f>
        <v>R1013</v>
      </c>
      <c r="AE689">
        <v>1988</v>
      </c>
      <c r="AF689">
        <v>1</v>
      </c>
      <c r="AG689" t="str">
        <f t="shared" si="20"/>
        <v>1-Aug-1988</v>
      </c>
      <c r="AH689">
        <v>32356</v>
      </c>
      <c r="AI689">
        <f t="shared" si="21"/>
        <v>34</v>
      </c>
    </row>
    <row r="690" spans="1:35" x14ac:dyDescent="0.25">
      <c r="A690" t="s">
        <v>753</v>
      </c>
      <c r="B690">
        <v>12</v>
      </c>
      <c r="C690" t="s">
        <v>10</v>
      </c>
      <c r="D690">
        <v>1976</v>
      </c>
      <c r="E690" s="11">
        <v>27953</v>
      </c>
      <c r="F690">
        <v>2</v>
      </c>
      <c r="G690">
        <v>6139.14</v>
      </c>
      <c r="H690" t="s">
        <v>11</v>
      </c>
      <c r="I690" t="s">
        <v>12</v>
      </c>
      <c r="J690" t="s">
        <v>13</v>
      </c>
      <c r="K690" s="13" t="s">
        <v>8796</v>
      </c>
      <c r="L690" t="s">
        <v>11</v>
      </c>
      <c r="M690" t="s">
        <v>12</v>
      </c>
      <c r="N690" t="s">
        <v>13</v>
      </c>
      <c r="O690">
        <v>46</v>
      </c>
      <c r="AA690" t="s">
        <v>10</v>
      </c>
      <c r="AB690" t="str">
        <f>IF(H684="?",$Q$9,H684)</f>
        <v>tier - 2</v>
      </c>
      <c r="AC690" t="str">
        <f>IF(I684="?",$V$9,I684)</f>
        <v>tier - 2</v>
      </c>
      <c r="AD690" t="str">
        <f>IF(J684="?","Unknown",J684)</f>
        <v>R1012</v>
      </c>
      <c r="AE690">
        <v>1970</v>
      </c>
      <c r="AF690">
        <v>5</v>
      </c>
      <c r="AG690" t="str">
        <f t="shared" si="20"/>
        <v>5-Jul-1970</v>
      </c>
      <c r="AH690">
        <v>25754</v>
      </c>
      <c r="AI690">
        <f t="shared" si="21"/>
        <v>52</v>
      </c>
    </row>
    <row r="691" spans="1:35" x14ac:dyDescent="0.25">
      <c r="A691" t="s">
        <v>752</v>
      </c>
      <c r="B691">
        <v>5</v>
      </c>
      <c r="C691" t="s">
        <v>20</v>
      </c>
      <c r="D691">
        <v>1978</v>
      </c>
      <c r="E691" s="11">
        <v>28738</v>
      </c>
      <c r="F691">
        <v>2</v>
      </c>
      <c r="G691">
        <v>6138.58</v>
      </c>
      <c r="H691" t="s">
        <v>11</v>
      </c>
      <c r="I691" t="s">
        <v>16</v>
      </c>
      <c r="J691" t="s">
        <v>13</v>
      </c>
      <c r="K691" s="13" t="s">
        <v>9046</v>
      </c>
      <c r="L691" t="s">
        <v>11</v>
      </c>
      <c r="M691" t="s">
        <v>16</v>
      </c>
      <c r="N691" t="s">
        <v>13</v>
      </c>
      <c r="O691">
        <v>44</v>
      </c>
      <c r="AA691" t="s">
        <v>10</v>
      </c>
      <c r="AB691" t="str">
        <f>IF(H685="?",$Q$9,H685)</f>
        <v>tier - 2</v>
      </c>
      <c r="AC691" t="str">
        <f>IF(I685="?",$V$9,I685)</f>
        <v>tier - 2</v>
      </c>
      <c r="AD691" t="str">
        <f>IF(J685="?","Unknown",J685)</f>
        <v>R1012</v>
      </c>
      <c r="AE691">
        <v>1985</v>
      </c>
      <c r="AF691">
        <v>9</v>
      </c>
      <c r="AG691" t="str">
        <f t="shared" si="20"/>
        <v>9-Jul-1985</v>
      </c>
      <c r="AH691">
        <v>31237</v>
      </c>
      <c r="AI691">
        <f t="shared" si="21"/>
        <v>37</v>
      </c>
    </row>
    <row r="692" spans="1:35" x14ac:dyDescent="0.25">
      <c r="A692" t="s">
        <v>2211</v>
      </c>
      <c r="B692">
        <v>16</v>
      </c>
      <c r="C692" t="s">
        <v>15</v>
      </c>
      <c r="D692">
        <v>1990</v>
      </c>
      <c r="E692" s="11">
        <v>33193</v>
      </c>
      <c r="F692">
        <v>1</v>
      </c>
      <c r="G692">
        <v>37607.53</v>
      </c>
      <c r="H692" t="s">
        <v>16</v>
      </c>
      <c r="I692" t="s">
        <v>11</v>
      </c>
      <c r="J692" t="s">
        <v>166</v>
      </c>
      <c r="K692" s="13" t="s">
        <v>9047</v>
      </c>
      <c r="L692" t="s">
        <v>16</v>
      </c>
      <c r="M692" t="s">
        <v>11</v>
      </c>
      <c r="N692" t="s">
        <v>166</v>
      </c>
      <c r="O692">
        <v>32</v>
      </c>
      <c r="AA692" t="s">
        <v>35</v>
      </c>
      <c r="AB692" t="str">
        <f>IF(H686="?",$Q$9,H686)</f>
        <v>tier - 2</v>
      </c>
      <c r="AC692" t="str">
        <f>IF(I686="?",$V$9,I686)</f>
        <v>tier - 1</v>
      </c>
      <c r="AD692" t="str">
        <f>IF(J686="?","Unknown",J686)</f>
        <v>R1013</v>
      </c>
      <c r="AE692">
        <v>1984</v>
      </c>
      <c r="AF692">
        <v>6</v>
      </c>
      <c r="AG692" t="str">
        <f t="shared" si="20"/>
        <v>6-Aug-1984</v>
      </c>
      <c r="AH692">
        <v>30900</v>
      </c>
      <c r="AI692">
        <f t="shared" si="21"/>
        <v>38</v>
      </c>
    </row>
    <row r="693" spans="1:35" x14ac:dyDescent="0.25">
      <c r="A693" t="s">
        <v>751</v>
      </c>
      <c r="B693">
        <v>9</v>
      </c>
      <c r="C693" t="s">
        <v>18</v>
      </c>
      <c r="D693">
        <v>1969</v>
      </c>
      <c r="E693" s="11">
        <v>25363</v>
      </c>
      <c r="F693">
        <v>0</v>
      </c>
      <c r="G693">
        <v>6138.5</v>
      </c>
      <c r="H693" t="s">
        <v>11</v>
      </c>
      <c r="I693" t="s">
        <v>11</v>
      </c>
      <c r="J693" t="s">
        <v>42</v>
      </c>
      <c r="K693" s="13" t="s">
        <v>9048</v>
      </c>
      <c r="L693" t="s">
        <v>11</v>
      </c>
      <c r="M693" t="s">
        <v>11</v>
      </c>
      <c r="N693" t="s">
        <v>42</v>
      </c>
      <c r="O693">
        <v>53</v>
      </c>
      <c r="AA693" t="s">
        <v>10</v>
      </c>
      <c r="AB693" t="str">
        <f>IF(H687="?",$Q$9,H687)</f>
        <v>tier - 2</v>
      </c>
      <c r="AC693" t="str">
        <f>IF(I687="?",$V$9,I687)</f>
        <v>tier - 1</v>
      </c>
      <c r="AD693" t="str">
        <f>IF(J687="?","Unknown",J687)</f>
        <v>R1012</v>
      </c>
      <c r="AE693">
        <v>1985</v>
      </c>
      <c r="AF693">
        <v>15</v>
      </c>
      <c r="AG693" t="str">
        <f t="shared" si="20"/>
        <v>15-Jul-1985</v>
      </c>
      <c r="AH693">
        <v>31243</v>
      </c>
      <c r="AI693">
        <f t="shared" si="21"/>
        <v>37</v>
      </c>
    </row>
    <row r="694" spans="1:35" x14ac:dyDescent="0.25">
      <c r="A694" t="s">
        <v>750</v>
      </c>
      <c r="B694">
        <v>18</v>
      </c>
      <c r="C694" t="s">
        <v>37</v>
      </c>
      <c r="D694">
        <v>1990</v>
      </c>
      <c r="E694" s="11">
        <v>33164</v>
      </c>
      <c r="F694">
        <v>3</v>
      </c>
      <c r="G694">
        <v>6128.8</v>
      </c>
      <c r="H694" t="s">
        <v>11</v>
      </c>
      <c r="I694" t="s">
        <v>12</v>
      </c>
      <c r="J694" t="s">
        <v>23</v>
      </c>
      <c r="K694" s="13" t="s">
        <v>9049</v>
      </c>
      <c r="L694" t="s">
        <v>11</v>
      </c>
      <c r="M694" t="s">
        <v>12</v>
      </c>
      <c r="N694" t="s">
        <v>23</v>
      </c>
      <c r="O694">
        <v>32</v>
      </c>
      <c r="AA694" t="s">
        <v>35</v>
      </c>
      <c r="AB694" t="str">
        <f>IF(H688="?",$Q$9,H688)</f>
        <v>tier - 2</v>
      </c>
      <c r="AC694" t="str">
        <f>IF(I688="?",$V$9,I688)</f>
        <v>tier - 3</v>
      </c>
      <c r="AD694" t="str">
        <f>IF(J688="?","Unknown",J688)</f>
        <v>R1013</v>
      </c>
      <c r="AE694">
        <v>1973</v>
      </c>
      <c r="AF694">
        <v>6</v>
      </c>
      <c r="AG694" t="str">
        <f t="shared" si="20"/>
        <v>6-Aug-1973</v>
      </c>
      <c r="AH694">
        <v>26882</v>
      </c>
      <c r="AI694">
        <f t="shared" si="21"/>
        <v>49</v>
      </c>
    </row>
    <row r="695" spans="1:35" x14ac:dyDescent="0.25">
      <c r="A695" t="s">
        <v>749</v>
      </c>
      <c r="B695">
        <v>16</v>
      </c>
      <c r="C695" t="s">
        <v>37</v>
      </c>
      <c r="D695">
        <v>1983</v>
      </c>
      <c r="E695" s="11">
        <v>30605</v>
      </c>
      <c r="F695">
        <v>1</v>
      </c>
      <c r="G695">
        <v>6123.57</v>
      </c>
      <c r="H695" t="s">
        <v>12</v>
      </c>
      <c r="I695" t="s">
        <v>11</v>
      </c>
      <c r="J695" t="s">
        <v>23</v>
      </c>
      <c r="K695" s="13" t="s">
        <v>9050</v>
      </c>
      <c r="L695" t="s">
        <v>12</v>
      </c>
      <c r="M695" t="s">
        <v>11</v>
      </c>
      <c r="N695" t="s">
        <v>23</v>
      </c>
      <c r="O695">
        <v>39</v>
      </c>
      <c r="AA695" t="s">
        <v>10</v>
      </c>
      <c r="AB695" t="str">
        <f>IF(H689="?",$Q$9,H689)</f>
        <v>tier - 2</v>
      </c>
      <c r="AC695" t="str">
        <f>IF(I689="?",$V$9,I689)</f>
        <v>tier - 3</v>
      </c>
      <c r="AD695" t="str">
        <f>IF(J689="?","Unknown",J689)</f>
        <v>R1012</v>
      </c>
      <c r="AE695">
        <v>1970</v>
      </c>
      <c r="AF695">
        <v>14</v>
      </c>
      <c r="AG695" t="str">
        <f t="shared" si="20"/>
        <v>14-Jul-1970</v>
      </c>
      <c r="AH695">
        <v>25763</v>
      </c>
      <c r="AI695">
        <f t="shared" si="21"/>
        <v>52</v>
      </c>
    </row>
    <row r="696" spans="1:35" x14ac:dyDescent="0.25">
      <c r="A696" t="s">
        <v>748</v>
      </c>
      <c r="B696">
        <v>11</v>
      </c>
      <c r="C696" t="s">
        <v>18</v>
      </c>
      <c r="D696">
        <v>1983</v>
      </c>
      <c r="E696" s="11">
        <v>30478</v>
      </c>
      <c r="F696">
        <v>1</v>
      </c>
      <c r="G696">
        <v>6117.49</v>
      </c>
      <c r="H696" t="s">
        <v>11</v>
      </c>
      <c r="I696" t="s">
        <v>12</v>
      </c>
      <c r="J696" t="s">
        <v>23</v>
      </c>
      <c r="K696" s="13" t="s">
        <v>8887</v>
      </c>
      <c r="L696" t="s">
        <v>11</v>
      </c>
      <c r="M696" t="s">
        <v>12</v>
      </c>
      <c r="N696" t="s">
        <v>23</v>
      </c>
      <c r="O696">
        <v>39</v>
      </c>
      <c r="AA696" t="s">
        <v>10</v>
      </c>
      <c r="AB696" t="str">
        <f>IF(H690="?",$Q$9,H690)</f>
        <v>tier - 2</v>
      </c>
      <c r="AC696" t="str">
        <f>IF(I690="?",$V$9,I690)</f>
        <v>tier - 3</v>
      </c>
      <c r="AD696" t="str">
        <f>IF(J690="?","Unknown",J690)</f>
        <v>R1013</v>
      </c>
      <c r="AE696">
        <v>1976</v>
      </c>
      <c r="AF696">
        <v>12</v>
      </c>
      <c r="AG696" t="str">
        <f t="shared" si="20"/>
        <v>12-Jul-1976</v>
      </c>
      <c r="AH696">
        <v>27953</v>
      </c>
      <c r="AI696">
        <f t="shared" si="21"/>
        <v>46</v>
      </c>
    </row>
    <row r="697" spans="1:35" x14ac:dyDescent="0.25">
      <c r="A697" t="s">
        <v>747</v>
      </c>
      <c r="B697">
        <v>25</v>
      </c>
      <c r="C697" t="s">
        <v>35</v>
      </c>
      <c r="D697">
        <v>1991</v>
      </c>
      <c r="E697" s="11">
        <v>33475</v>
      </c>
      <c r="F697">
        <v>3</v>
      </c>
      <c r="G697">
        <v>6113.23</v>
      </c>
      <c r="H697" t="s">
        <v>11</v>
      </c>
      <c r="I697" t="s">
        <v>11</v>
      </c>
      <c r="J697" t="s">
        <v>247</v>
      </c>
      <c r="K697" s="13" t="s">
        <v>9051</v>
      </c>
      <c r="L697" t="s">
        <v>11</v>
      </c>
      <c r="M697" t="s">
        <v>11</v>
      </c>
      <c r="N697" t="s">
        <v>247</v>
      </c>
      <c r="O697">
        <v>31</v>
      </c>
      <c r="AA697" t="s">
        <v>20</v>
      </c>
      <c r="AB697" t="str">
        <f>IF(H691="?",$Q$9,H691)</f>
        <v>tier - 2</v>
      </c>
      <c r="AC697" t="str">
        <f>IF(I691="?",$V$9,I691)</f>
        <v>tier - 1</v>
      </c>
      <c r="AD697" t="str">
        <f>IF(J691="?","Unknown",J691)</f>
        <v>R1013</v>
      </c>
      <c r="AE697">
        <v>1978</v>
      </c>
      <c r="AF697">
        <v>5</v>
      </c>
      <c r="AG697" t="str">
        <f t="shared" si="20"/>
        <v>5-Sep-1978</v>
      </c>
      <c r="AH697">
        <v>28738</v>
      </c>
      <c r="AI697">
        <f t="shared" si="21"/>
        <v>44</v>
      </c>
    </row>
    <row r="698" spans="1:35" x14ac:dyDescent="0.25">
      <c r="A698" t="s">
        <v>746</v>
      </c>
      <c r="B698">
        <v>21</v>
      </c>
      <c r="C698" t="s">
        <v>35</v>
      </c>
      <c r="D698">
        <v>1985</v>
      </c>
      <c r="E698" s="11">
        <v>31280</v>
      </c>
      <c r="F698">
        <v>1</v>
      </c>
      <c r="G698">
        <v>6112.35</v>
      </c>
      <c r="H698" t="s">
        <v>11</v>
      </c>
      <c r="I698" t="s">
        <v>16</v>
      </c>
      <c r="J698" t="s">
        <v>23</v>
      </c>
      <c r="K698" s="13" t="s">
        <v>9052</v>
      </c>
      <c r="L698" t="s">
        <v>11</v>
      </c>
      <c r="M698" t="s">
        <v>16</v>
      </c>
      <c r="N698" t="s">
        <v>23</v>
      </c>
      <c r="O698">
        <v>37</v>
      </c>
      <c r="AA698" t="s">
        <v>15</v>
      </c>
      <c r="AB698" t="str">
        <f>IF(H692="?",$Q$9,H692)</f>
        <v>tier - 1</v>
      </c>
      <c r="AC698" t="str">
        <f>IF(I692="?",$V$9,I692)</f>
        <v>tier - 2</v>
      </c>
      <c r="AD698" t="str">
        <f>IF(J692="?","Unknown",J692)</f>
        <v>R1019</v>
      </c>
      <c r="AE698">
        <v>1990</v>
      </c>
      <c r="AF698">
        <v>16</v>
      </c>
      <c r="AG698" t="str">
        <f t="shared" si="20"/>
        <v>16-Nov-1990</v>
      </c>
      <c r="AH698">
        <v>33193</v>
      </c>
      <c r="AI698">
        <f t="shared" si="21"/>
        <v>32</v>
      </c>
    </row>
    <row r="699" spans="1:35" x14ac:dyDescent="0.25">
      <c r="A699" t="s">
        <v>745</v>
      </c>
      <c r="B699">
        <v>9</v>
      </c>
      <c r="C699" t="s">
        <v>35</v>
      </c>
      <c r="D699">
        <v>1995</v>
      </c>
      <c r="E699" s="11">
        <v>34920</v>
      </c>
      <c r="F699">
        <v>0</v>
      </c>
      <c r="G699">
        <v>6111.95</v>
      </c>
      <c r="H699" t="s">
        <v>11</v>
      </c>
      <c r="I699" t="s">
        <v>12</v>
      </c>
      <c r="J699" t="s">
        <v>535</v>
      </c>
      <c r="K699" s="13" t="s">
        <v>9053</v>
      </c>
      <c r="L699" t="s">
        <v>11</v>
      </c>
      <c r="M699" t="s">
        <v>12</v>
      </c>
      <c r="N699" t="s">
        <v>535</v>
      </c>
      <c r="O699">
        <v>27</v>
      </c>
      <c r="AA699" t="s">
        <v>18</v>
      </c>
      <c r="AB699" t="str">
        <f>IF(H693="?",$Q$9,H693)</f>
        <v>tier - 2</v>
      </c>
      <c r="AC699" t="str">
        <f>IF(I693="?",$V$9,I693)</f>
        <v>tier - 2</v>
      </c>
      <c r="AD699" t="str">
        <f>IF(J693="?","Unknown",J693)</f>
        <v>R1011</v>
      </c>
      <c r="AE699">
        <v>1969</v>
      </c>
      <c r="AF699">
        <v>9</v>
      </c>
      <c r="AG699" t="str">
        <f t="shared" si="20"/>
        <v>9-Jun-1969</v>
      </c>
      <c r="AH699">
        <v>25363</v>
      </c>
      <c r="AI699">
        <f t="shared" si="21"/>
        <v>53</v>
      </c>
    </row>
    <row r="700" spans="1:35" x14ac:dyDescent="0.25">
      <c r="A700" t="s">
        <v>744</v>
      </c>
      <c r="B700">
        <v>9</v>
      </c>
      <c r="C700" t="s">
        <v>10</v>
      </c>
      <c r="D700">
        <v>1970</v>
      </c>
      <c r="E700" s="11">
        <v>25758</v>
      </c>
      <c r="F700">
        <v>0</v>
      </c>
      <c r="G700">
        <v>6098.38</v>
      </c>
      <c r="H700" t="s">
        <v>11</v>
      </c>
      <c r="I700" t="s">
        <v>11</v>
      </c>
      <c r="J700" t="s">
        <v>13</v>
      </c>
      <c r="K700" s="13" t="s">
        <v>9054</v>
      </c>
      <c r="L700" t="s">
        <v>11</v>
      </c>
      <c r="M700" t="s">
        <v>11</v>
      </c>
      <c r="N700" t="s">
        <v>13</v>
      </c>
      <c r="O700">
        <v>52</v>
      </c>
      <c r="AA700" t="s">
        <v>37</v>
      </c>
      <c r="AB700" t="str">
        <f>IF(H694="?",$Q$9,H694)</f>
        <v>tier - 2</v>
      </c>
      <c r="AC700" t="str">
        <f>IF(I694="?",$V$9,I694)</f>
        <v>tier - 3</v>
      </c>
      <c r="AD700" t="str">
        <f>IF(J694="?","Unknown",J694)</f>
        <v>R1012</v>
      </c>
      <c r="AE700">
        <v>1990</v>
      </c>
      <c r="AF700">
        <v>18</v>
      </c>
      <c r="AG700" t="str">
        <f t="shared" si="20"/>
        <v>18-Oct-1990</v>
      </c>
      <c r="AH700">
        <v>33164</v>
      </c>
      <c r="AI700">
        <f t="shared" si="21"/>
        <v>32</v>
      </c>
    </row>
    <row r="701" spans="1:35" x14ac:dyDescent="0.25">
      <c r="A701" t="s">
        <v>743</v>
      </c>
      <c r="B701">
        <v>25</v>
      </c>
      <c r="C701" t="s">
        <v>15</v>
      </c>
      <c r="D701">
        <v>1984</v>
      </c>
      <c r="E701" s="11">
        <v>31011</v>
      </c>
      <c r="F701">
        <v>2</v>
      </c>
      <c r="G701">
        <v>6082.41</v>
      </c>
      <c r="H701" t="s">
        <v>16</v>
      </c>
      <c r="I701" t="s">
        <v>11</v>
      </c>
      <c r="J701" t="s">
        <v>42</v>
      </c>
      <c r="K701" s="13" t="s">
        <v>8865</v>
      </c>
      <c r="L701" t="s">
        <v>16</v>
      </c>
      <c r="M701" t="s">
        <v>11</v>
      </c>
      <c r="N701" t="s">
        <v>42</v>
      </c>
      <c r="O701">
        <v>38</v>
      </c>
      <c r="AA701" t="s">
        <v>37</v>
      </c>
      <c r="AB701" t="str">
        <f>IF(H695="?",$Q$9,H695)</f>
        <v>tier - 3</v>
      </c>
      <c r="AC701" t="str">
        <f>IF(I695="?",$V$9,I695)</f>
        <v>tier - 2</v>
      </c>
      <c r="AD701" t="str">
        <f>IF(J695="?","Unknown",J695)</f>
        <v>R1012</v>
      </c>
      <c r="AE701">
        <v>1983</v>
      </c>
      <c r="AF701">
        <v>16</v>
      </c>
      <c r="AG701" t="str">
        <f t="shared" si="20"/>
        <v>16-Oct-1983</v>
      </c>
      <c r="AH701">
        <v>30605</v>
      </c>
      <c r="AI701">
        <f t="shared" si="21"/>
        <v>39</v>
      </c>
    </row>
    <row r="702" spans="1:35" x14ac:dyDescent="0.25">
      <c r="A702" t="s">
        <v>742</v>
      </c>
      <c r="B702">
        <v>14</v>
      </c>
      <c r="C702" t="s">
        <v>20</v>
      </c>
      <c r="D702">
        <v>1984</v>
      </c>
      <c r="E702" s="11">
        <v>30939</v>
      </c>
      <c r="F702">
        <v>1</v>
      </c>
      <c r="G702">
        <v>6079.67</v>
      </c>
      <c r="H702" t="s">
        <v>16</v>
      </c>
      <c r="I702" t="s">
        <v>16</v>
      </c>
      <c r="J702" t="s">
        <v>276</v>
      </c>
      <c r="K702" s="13" t="s">
        <v>9055</v>
      </c>
      <c r="L702" t="s">
        <v>16</v>
      </c>
      <c r="M702" t="s">
        <v>16</v>
      </c>
      <c r="N702" t="s">
        <v>276</v>
      </c>
      <c r="O702">
        <v>38</v>
      </c>
      <c r="AA702" t="s">
        <v>18</v>
      </c>
      <c r="AB702" t="str">
        <f>IF(H696="?",$Q$9,H696)</f>
        <v>tier - 2</v>
      </c>
      <c r="AC702" t="str">
        <f>IF(I696="?",$V$9,I696)</f>
        <v>tier - 3</v>
      </c>
      <c r="AD702" t="str">
        <f>IF(J696="?","Unknown",J696)</f>
        <v>R1012</v>
      </c>
      <c r="AE702">
        <v>1983</v>
      </c>
      <c r="AF702">
        <v>11</v>
      </c>
      <c r="AG702" t="str">
        <f t="shared" si="20"/>
        <v>11-Jun-1983</v>
      </c>
      <c r="AH702">
        <v>30478</v>
      </c>
      <c r="AI702">
        <f t="shared" si="21"/>
        <v>39</v>
      </c>
    </row>
    <row r="703" spans="1:35" x14ac:dyDescent="0.25">
      <c r="A703" t="s">
        <v>2210</v>
      </c>
      <c r="B703">
        <v>12</v>
      </c>
      <c r="C703" t="s">
        <v>35</v>
      </c>
      <c r="D703">
        <v>2000</v>
      </c>
      <c r="E703" s="11">
        <v>36750</v>
      </c>
      <c r="F703">
        <v>2</v>
      </c>
      <c r="G703">
        <v>37484.449999999997</v>
      </c>
      <c r="H703" t="s">
        <v>16</v>
      </c>
      <c r="I703" t="s">
        <v>16</v>
      </c>
      <c r="J703" t="s">
        <v>13</v>
      </c>
      <c r="K703" s="13" t="s">
        <v>9056</v>
      </c>
      <c r="L703" t="s">
        <v>16</v>
      </c>
      <c r="M703" t="s">
        <v>16</v>
      </c>
      <c r="N703" t="s">
        <v>13</v>
      </c>
      <c r="O703">
        <v>22</v>
      </c>
      <c r="AA703" t="s">
        <v>35</v>
      </c>
      <c r="AB703" t="str">
        <f>IF(H697="?",$Q$9,H697)</f>
        <v>tier - 2</v>
      </c>
      <c r="AC703" t="str">
        <f>IF(I697="?",$V$9,I697)</f>
        <v>tier - 2</v>
      </c>
      <c r="AD703" t="str">
        <f>IF(J697="?","Unknown",J697)</f>
        <v>R1024</v>
      </c>
      <c r="AE703">
        <v>1991</v>
      </c>
      <c r="AF703">
        <v>25</v>
      </c>
      <c r="AG703" t="str">
        <f t="shared" si="20"/>
        <v>25-Aug-1991</v>
      </c>
      <c r="AH703">
        <v>33475</v>
      </c>
      <c r="AI703">
        <f t="shared" si="21"/>
        <v>31</v>
      </c>
    </row>
    <row r="704" spans="1:35" x14ac:dyDescent="0.25">
      <c r="A704" t="s">
        <v>741</v>
      </c>
      <c r="B704">
        <v>8</v>
      </c>
      <c r="C704" t="s">
        <v>37</v>
      </c>
      <c r="D704">
        <v>1979</v>
      </c>
      <c r="E704" s="11">
        <v>29136</v>
      </c>
      <c r="F704">
        <v>2</v>
      </c>
      <c r="G704">
        <v>6074.37</v>
      </c>
      <c r="H704" t="s">
        <v>11</v>
      </c>
      <c r="I704" t="s">
        <v>11</v>
      </c>
      <c r="J704" t="s">
        <v>23</v>
      </c>
      <c r="K704" s="13" t="s">
        <v>9057</v>
      </c>
      <c r="L704" t="s">
        <v>11</v>
      </c>
      <c r="M704" t="s">
        <v>11</v>
      </c>
      <c r="N704" t="s">
        <v>23</v>
      </c>
      <c r="O704">
        <v>43</v>
      </c>
      <c r="AA704" t="s">
        <v>35</v>
      </c>
      <c r="AB704" t="str">
        <f>IF(H698="?",$Q$9,H698)</f>
        <v>tier - 2</v>
      </c>
      <c r="AC704" t="str">
        <f>IF(I698="?",$V$9,I698)</f>
        <v>tier - 1</v>
      </c>
      <c r="AD704" t="str">
        <f>IF(J698="?","Unknown",J698)</f>
        <v>R1012</v>
      </c>
      <c r="AE704">
        <v>1985</v>
      </c>
      <c r="AF704">
        <v>21</v>
      </c>
      <c r="AG704" t="str">
        <f t="shared" si="20"/>
        <v>21-Aug-1985</v>
      </c>
      <c r="AH704">
        <v>31280</v>
      </c>
      <c r="AI704">
        <f t="shared" si="21"/>
        <v>37</v>
      </c>
    </row>
    <row r="705" spans="1:35" x14ac:dyDescent="0.25">
      <c r="A705" t="s">
        <v>740</v>
      </c>
      <c r="B705">
        <v>21</v>
      </c>
      <c r="C705" t="s">
        <v>10</v>
      </c>
      <c r="D705">
        <v>1984</v>
      </c>
      <c r="E705" s="11">
        <v>30884</v>
      </c>
      <c r="F705">
        <v>1</v>
      </c>
      <c r="G705">
        <v>6067.13</v>
      </c>
      <c r="H705" t="s">
        <v>12</v>
      </c>
      <c r="I705" t="s">
        <v>16</v>
      </c>
      <c r="J705" t="s">
        <v>168</v>
      </c>
      <c r="K705" s="13" t="s">
        <v>9058</v>
      </c>
      <c r="L705" t="s">
        <v>12</v>
      </c>
      <c r="M705" t="s">
        <v>16</v>
      </c>
      <c r="N705" t="s">
        <v>168</v>
      </c>
      <c r="O705">
        <v>38</v>
      </c>
      <c r="AA705" t="s">
        <v>35</v>
      </c>
      <c r="AB705" t="str">
        <f>IF(H699="?",$Q$9,H699)</f>
        <v>tier - 2</v>
      </c>
      <c r="AC705" t="str">
        <f>IF(I699="?",$V$9,I699)</f>
        <v>tier - 3</v>
      </c>
      <c r="AD705" t="str">
        <f>IF(J699="?","Unknown",J699)</f>
        <v>R1026</v>
      </c>
      <c r="AE705">
        <v>1995</v>
      </c>
      <c r="AF705">
        <v>9</v>
      </c>
      <c r="AG705" t="str">
        <f t="shared" si="20"/>
        <v>9-Aug-1995</v>
      </c>
      <c r="AH705">
        <v>34920</v>
      </c>
      <c r="AI705">
        <f t="shared" si="21"/>
        <v>27</v>
      </c>
    </row>
    <row r="706" spans="1:35" x14ac:dyDescent="0.25">
      <c r="A706" t="s">
        <v>739</v>
      </c>
      <c r="B706">
        <v>8</v>
      </c>
      <c r="C706" t="s">
        <v>18</v>
      </c>
      <c r="D706">
        <v>1994</v>
      </c>
      <c r="E706" s="11">
        <v>34493</v>
      </c>
      <c r="F706">
        <v>0</v>
      </c>
      <c r="G706">
        <v>6064.37</v>
      </c>
      <c r="H706" t="s">
        <v>11</v>
      </c>
      <c r="I706" t="s">
        <v>11</v>
      </c>
      <c r="J706" t="s">
        <v>42</v>
      </c>
      <c r="K706" s="13" t="s">
        <v>9059</v>
      </c>
      <c r="L706" t="s">
        <v>11</v>
      </c>
      <c r="M706" t="s">
        <v>11</v>
      </c>
      <c r="N706" t="s">
        <v>42</v>
      </c>
      <c r="O706">
        <v>29</v>
      </c>
      <c r="AA706" t="s">
        <v>10</v>
      </c>
      <c r="AB706" t="str">
        <f>IF(H700="?",$Q$9,H700)</f>
        <v>tier - 2</v>
      </c>
      <c r="AC706" t="str">
        <f>IF(I700="?",$V$9,I700)</f>
        <v>tier - 2</v>
      </c>
      <c r="AD706" t="str">
        <f>IF(J700="?","Unknown",J700)</f>
        <v>R1013</v>
      </c>
      <c r="AE706">
        <v>1970</v>
      </c>
      <c r="AF706">
        <v>9</v>
      </c>
      <c r="AG706" t="str">
        <f t="shared" si="20"/>
        <v>9-Jul-1970</v>
      </c>
      <c r="AH706">
        <v>25758</v>
      </c>
      <c r="AI706">
        <f t="shared" si="21"/>
        <v>52</v>
      </c>
    </row>
    <row r="707" spans="1:35" x14ac:dyDescent="0.25">
      <c r="A707" t="s">
        <v>738</v>
      </c>
      <c r="B707">
        <v>28</v>
      </c>
      <c r="C707" t="s">
        <v>20</v>
      </c>
      <c r="D707">
        <v>1996</v>
      </c>
      <c r="E707" s="11">
        <v>35336</v>
      </c>
      <c r="F707">
        <v>0</v>
      </c>
      <c r="G707">
        <v>6061.8</v>
      </c>
      <c r="H707" t="s">
        <v>11</v>
      </c>
      <c r="I707" t="s">
        <v>12</v>
      </c>
      <c r="J707" t="s">
        <v>23</v>
      </c>
      <c r="K707" s="13" t="s">
        <v>9060</v>
      </c>
      <c r="L707" t="s">
        <v>11</v>
      </c>
      <c r="M707" t="s">
        <v>12</v>
      </c>
      <c r="N707" t="s">
        <v>23</v>
      </c>
      <c r="O707">
        <v>26</v>
      </c>
      <c r="AA707" t="s">
        <v>15</v>
      </c>
      <c r="AB707" t="str">
        <f>IF(H701="?",$Q$9,H701)</f>
        <v>tier - 1</v>
      </c>
      <c r="AC707" t="str">
        <f>IF(I701="?",$V$9,I701)</f>
        <v>tier - 2</v>
      </c>
      <c r="AD707" t="str">
        <f>IF(J701="?","Unknown",J701)</f>
        <v>R1011</v>
      </c>
      <c r="AE707">
        <v>1984</v>
      </c>
      <c r="AF707">
        <v>25</v>
      </c>
      <c r="AG707" t="str">
        <f t="shared" ref="AG707:AG770" si="22">CONCATENATE(AF707,"-",AA707,"-",AE707)</f>
        <v>25-Nov-1984</v>
      </c>
      <c r="AH707">
        <v>31011</v>
      </c>
      <c r="AI707">
        <f t="shared" ref="AI707:AI770" si="23">INT(YEARFRAC(AH707,DATE(2023,6,8)*1))</f>
        <v>38</v>
      </c>
    </row>
    <row r="708" spans="1:35" x14ac:dyDescent="0.25">
      <c r="A708" t="s">
        <v>737</v>
      </c>
      <c r="B708">
        <v>16</v>
      </c>
      <c r="C708" t="s">
        <v>10</v>
      </c>
      <c r="D708">
        <v>1989</v>
      </c>
      <c r="E708" s="11">
        <v>32705</v>
      </c>
      <c r="F708">
        <v>4</v>
      </c>
      <c r="G708">
        <v>6059.17</v>
      </c>
      <c r="H708" t="s">
        <v>11</v>
      </c>
      <c r="I708" t="s">
        <v>16</v>
      </c>
      <c r="J708" t="s">
        <v>42</v>
      </c>
      <c r="K708" s="13" t="s">
        <v>9061</v>
      </c>
      <c r="L708" t="s">
        <v>11</v>
      </c>
      <c r="M708" t="s">
        <v>16</v>
      </c>
      <c r="N708" t="s">
        <v>42</v>
      </c>
      <c r="O708">
        <v>33</v>
      </c>
      <c r="AA708" t="s">
        <v>20</v>
      </c>
      <c r="AB708" t="str">
        <f>IF(H702="?",$Q$9,H702)</f>
        <v>tier - 1</v>
      </c>
      <c r="AC708" t="str">
        <f>IF(I702="?",$V$9,I702)</f>
        <v>tier - 1</v>
      </c>
      <c r="AD708" t="str">
        <f>IF(J702="?","Unknown",J702)</f>
        <v>R1014</v>
      </c>
      <c r="AE708">
        <v>1984</v>
      </c>
      <c r="AF708">
        <v>14</v>
      </c>
      <c r="AG708" t="str">
        <f t="shared" si="22"/>
        <v>14-Sep-1984</v>
      </c>
      <c r="AH708">
        <v>30939</v>
      </c>
      <c r="AI708">
        <f t="shared" si="23"/>
        <v>38</v>
      </c>
    </row>
    <row r="709" spans="1:35" x14ac:dyDescent="0.25">
      <c r="A709" t="s">
        <v>736</v>
      </c>
      <c r="B709">
        <v>8</v>
      </c>
      <c r="C709" t="s">
        <v>10</v>
      </c>
      <c r="D709">
        <v>1980</v>
      </c>
      <c r="E709" s="11">
        <v>29410</v>
      </c>
      <c r="F709">
        <v>2</v>
      </c>
      <c r="G709">
        <v>5993.62</v>
      </c>
      <c r="H709" t="s">
        <v>11</v>
      </c>
      <c r="I709" t="s">
        <v>12</v>
      </c>
      <c r="J709" t="s">
        <v>13</v>
      </c>
      <c r="K709" s="13" t="s">
        <v>9062</v>
      </c>
      <c r="L709" t="s">
        <v>11</v>
      </c>
      <c r="M709" t="s">
        <v>12</v>
      </c>
      <c r="N709" t="s">
        <v>13</v>
      </c>
      <c r="O709">
        <v>42</v>
      </c>
      <c r="AA709" t="s">
        <v>35</v>
      </c>
      <c r="AB709" t="str">
        <f>IF(H703="?",$Q$9,H703)</f>
        <v>tier - 1</v>
      </c>
      <c r="AC709" t="str">
        <f>IF(I703="?",$V$9,I703)</f>
        <v>tier - 1</v>
      </c>
      <c r="AD709" t="str">
        <f>IF(J703="?","Unknown",J703)</f>
        <v>R1013</v>
      </c>
      <c r="AE709">
        <v>2000</v>
      </c>
      <c r="AF709">
        <v>12</v>
      </c>
      <c r="AG709" t="str">
        <f t="shared" si="22"/>
        <v>12-Aug-2000</v>
      </c>
      <c r="AH709">
        <v>36750</v>
      </c>
      <c r="AI709">
        <f t="shared" si="23"/>
        <v>22</v>
      </c>
    </row>
    <row r="710" spans="1:35" x14ac:dyDescent="0.25">
      <c r="A710" t="s">
        <v>735</v>
      </c>
      <c r="B710">
        <v>17</v>
      </c>
      <c r="C710" t="s">
        <v>35</v>
      </c>
      <c r="D710">
        <v>1974</v>
      </c>
      <c r="E710" s="11">
        <v>27258</v>
      </c>
      <c r="F710">
        <v>0</v>
      </c>
      <c r="G710">
        <v>5990.17</v>
      </c>
      <c r="H710" t="s">
        <v>11</v>
      </c>
      <c r="I710" t="s">
        <v>11</v>
      </c>
      <c r="J710" t="s">
        <v>13</v>
      </c>
      <c r="K710" s="13" t="s">
        <v>8651</v>
      </c>
      <c r="L710" t="s">
        <v>11</v>
      </c>
      <c r="M710" t="s">
        <v>11</v>
      </c>
      <c r="N710" t="s">
        <v>13</v>
      </c>
      <c r="O710">
        <v>48</v>
      </c>
      <c r="AA710" t="s">
        <v>37</v>
      </c>
      <c r="AB710" t="str">
        <f>IF(H704="?",$Q$9,H704)</f>
        <v>tier - 2</v>
      </c>
      <c r="AC710" t="str">
        <f>IF(I704="?",$V$9,I704)</f>
        <v>tier - 2</v>
      </c>
      <c r="AD710" t="str">
        <f>IF(J704="?","Unknown",J704)</f>
        <v>R1012</v>
      </c>
      <c r="AE710">
        <v>1979</v>
      </c>
      <c r="AF710">
        <v>8</v>
      </c>
      <c r="AG710" t="str">
        <f t="shared" si="22"/>
        <v>8-Oct-1979</v>
      </c>
      <c r="AH710">
        <v>29136</v>
      </c>
      <c r="AI710">
        <f t="shared" si="23"/>
        <v>43</v>
      </c>
    </row>
    <row r="711" spans="1:35" x14ac:dyDescent="0.25">
      <c r="A711" t="s">
        <v>734</v>
      </c>
      <c r="B711">
        <v>10</v>
      </c>
      <c r="C711" t="s">
        <v>15</v>
      </c>
      <c r="D711">
        <v>1988</v>
      </c>
      <c r="E711" s="11">
        <v>32457</v>
      </c>
      <c r="F711">
        <v>2</v>
      </c>
      <c r="G711">
        <v>5989.52</v>
      </c>
      <c r="H711" t="s">
        <v>11</v>
      </c>
      <c r="I711" t="s">
        <v>16</v>
      </c>
      <c r="J711" t="s">
        <v>23</v>
      </c>
      <c r="K711" s="13" t="s">
        <v>9063</v>
      </c>
      <c r="L711" t="s">
        <v>11</v>
      </c>
      <c r="M711" t="s">
        <v>16</v>
      </c>
      <c r="N711" t="s">
        <v>23</v>
      </c>
      <c r="O711">
        <v>34</v>
      </c>
      <c r="AA711" t="s">
        <v>10</v>
      </c>
      <c r="AB711" t="str">
        <f>IF(H705="?",$Q$9,H705)</f>
        <v>tier - 3</v>
      </c>
      <c r="AC711" t="str">
        <f>IF(I705="?",$V$9,I705)</f>
        <v>tier - 1</v>
      </c>
      <c r="AD711" t="str">
        <f>IF(J705="?","Unknown",J705)</f>
        <v>R1016</v>
      </c>
      <c r="AE711">
        <v>1984</v>
      </c>
      <c r="AF711">
        <v>21</v>
      </c>
      <c r="AG711" t="str">
        <f t="shared" si="22"/>
        <v>21-Jul-1984</v>
      </c>
      <c r="AH711">
        <v>30884</v>
      </c>
      <c r="AI711">
        <f t="shared" si="23"/>
        <v>38</v>
      </c>
    </row>
    <row r="712" spans="1:35" x14ac:dyDescent="0.25">
      <c r="A712" t="s">
        <v>733</v>
      </c>
      <c r="B712">
        <v>11</v>
      </c>
      <c r="C712" t="s">
        <v>35</v>
      </c>
      <c r="D712">
        <v>1974</v>
      </c>
      <c r="E712" s="11">
        <v>27252</v>
      </c>
      <c r="F712">
        <v>0</v>
      </c>
      <c r="G712">
        <v>5979.99</v>
      </c>
      <c r="H712" t="s">
        <v>11</v>
      </c>
      <c r="I712" t="s">
        <v>12</v>
      </c>
      <c r="J712" t="s">
        <v>13</v>
      </c>
      <c r="K712" s="13" t="s">
        <v>9064</v>
      </c>
      <c r="L712" t="s">
        <v>11</v>
      </c>
      <c r="M712" t="s">
        <v>12</v>
      </c>
      <c r="N712" t="s">
        <v>13</v>
      </c>
      <c r="O712">
        <v>48</v>
      </c>
      <c r="AA712" t="s">
        <v>18</v>
      </c>
      <c r="AB712" t="str">
        <f>IF(H706="?",$Q$9,H706)</f>
        <v>tier - 2</v>
      </c>
      <c r="AC712" t="str">
        <f>IF(I706="?",$V$9,I706)</f>
        <v>tier - 2</v>
      </c>
      <c r="AD712" t="str">
        <f>IF(J706="?","Unknown",J706)</f>
        <v>R1011</v>
      </c>
      <c r="AE712">
        <v>1994</v>
      </c>
      <c r="AF712">
        <v>8</v>
      </c>
      <c r="AG712" t="str">
        <f t="shared" si="22"/>
        <v>8-Jun-1994</v>
      </c>
      <c r="AH712">
        <v>34493</v>
      </c>
      <c r="AI712">
        <f t="shared" si="23"/>
        <v>29</v>
      </c>
    </row>
    <row r="713" spans="1:35" x14ac:dyDescent="0.25">
      <c r="A713" t="s">
        <v>732</v>
      </c>
      <c r="B713">
        <v>10</v>
      </c>
      <c r="C713" t="s">
        <v>15</v>
      </c>
      <c r="D713">
        <v>1980</v>
      </c>
      <c r="E713" s="11">
        <v>29535</v>
      </c>
      <c r="F713">
        <v>0</v>
      </c>
      <c r="G713">
        <v>5979.73</v>
      </c>
      <c r="H713" t="s">
        <v>11</v>
      </c>
      <c r="I713" t="s">
        <v>11</v>
      </c>
      <c r="J713" t="s">
        <v>42</v>
      </c>
      <c r="K713" s="13" t="s">
        <v>9065</v>
      </c>
      <c r="L713" t="s">
        <v>11</v>
      </c>
      <c r="M713" t="s">
        <v>11</v>
      </c>
      <c r="N713" t="s">
        <v>42</v>
      </c>
      <c r="O713">
        <v>42</v>
      </c>
      <c r="AA713" t="s">
        <v>20</v>
      </c>
      <c r="AB713" t="str">
        <f>IF(H707="?",$Q$9,H707)</f>
        <v>tier - 2</v>
      </c>
      <c r="AC713" t="str">
        <f>IF(I707="?",$V$9,I707)</f>
        <v>tier - 3</v>
      </c>
      <c r="AD713" t="str">
        <f>IF(J707="?","Unknown",J707)</f>
        <v>R1012</v>
      </c>
      <c r="AE713">
        <v>1996</v>
      </c>
      <c r="AF713">
        <v>28</v>
      </c>
      <c r="AG713" t="str">
        <f t="shared" si="22"/>
        <v>28-Sep-1996</v>
      </c>
      <c r="AH713">
        <v>35336</v>
      </c>
      <c r="AI713">
        <f t="shared" si="23"/>
        <v>26</v>
      </c>
    </row>
    <row r="714" spans="1:35" x14ac:dyDescent="0.25">
      <c r="A714" t="s">
        <v>2209</v>
      </c>
      <c r="B714">
        <v>27</v>
      </c>
      <c r="C714" t="s">
        <v>20</v>
      </c>
      <c r="D714">
        <v>2002</v>
      </c>
      <c r="E714" s="11">
        <v>37526</v>
      </c>
      <c r="F714">
        <v>3</v>
      </c>
      <c r="G714">
        <v>37465.339999999997</v>
      </c>
      <c r="H714" t="s">
        <v>16</v>
      </c>
      <c r="I714" t="s">
        <v>11</v>
      </c>
      <c r="J714" t="s">
        <v>23</v>
      </c>
      <c r="K714" s="13" t="s">
        <v>9066</v>
      </c>
      <c r="L714" t="s">
        <v>16</v>
      </c>
      <c r="M714" t="s">
        <v>11</v>
      </c>
      <c r="N714" t="s">
        <v>23</v>
      </c>
      <c r="O714">
        <v>20</v>
      </c>
      <c r="AA714" t="s">
        <v>10</v>
      </c>
      <c r="AB714" t="str">
        <f>IF(H708="?",$Q$9,H708)</f>
        <v>tier - 2</v>
      </c>
      <c r="AC714" t="str">
        <f>IF(I708="?",$V$9,I708)</f>
        <v>tier - 1</v>
      </c>
      <c r="AD714" t="str">
        <f>IF(J708="?","Unknown",J708)</f>
        <v>R1011</v>
      </c>
      <c r="AE714">
        <v>1989</v>
      </c>
      <c r="AF714">
        <v>16</v>
      </c>
      <c r="AG714" t="str">
        <f t="shared" si="22"/>
        <v>16-Jul-1989</v>
      </c>
      <c r="AH714">
        <v>32705</v>
      </c>
      <c r="AI714">
        <f t="shared" si="23"/>
        <v>33</v>
      </c>
    </row>
    <row r="715" spans="1:35" x14ac:dyDescent="0.25">
      <c r="A715" t="s">
        <v>731</v>
      </c>
      <c r="B715">
        <v>25</v>
      </c>
      <c r="C715" t="s">
        <v>30</v>
      </c>
      <c r="D715">
        <v>1970</v>
      </c>
      <c r="E715" s="11">
        <v>25927</v>
      </c>
      <c r="F715">
        <v>0</v>
      </c>
      <c r="G715">
        <v>5979.66</v>
      </c>
      <c r="H715" t="s">
        <v>11</v>
      </c>
      <c r="I715" t="s">
        <v>12</v>
      </c>
      <c r="J715" t="s">
        <v>13</v>
      </c>
      <c r="K715" s="13" t="s">
        <v>9067</v>
      </c>
      <c r="L715" t="s">
        <v>11</v>
      </c>
      <c r="M715" t="s">
        <v>12</v>
      </c>
      <c r="N715" t="s">
        <v>13</v>
      </c>
      <c r="O715">
        <v>52</v>
      </c>
      <c r="AA715" t="s">
        <v>10</v>
      </c>
      <c r="AB715" t="str">
        <f>IF(H709="?",$Q$9,H709)</f>
        <v>tier - 2</v>
      </c>
      <c r="AC715" t="str">
        <f>IF(I709="?",$V$9,I709)</f>
        <v>tier - 3</v>
      </c>
      <c r="AD715" t="str">
        <f>IF(J709="?","Unknown",J709)</f>
        <v>R1013</v>
      </c>
      <c r="AE715">
        <v>1980</v>
      </c>
      <c r="AF715">
        <v>8</v>
      </c>
      <c r="AG715" t="str">
        <f t="shared" si="22"/>
        <v>8-Jul-1980</v>
      </c>
      <c r="AH715">
        <v>29410</v>
      </c>
      <c r="AI715">
        <f t="shared" si="23"/>
        <v>42</v>
      </c>
    </row>
    <row r="716" spans="1:35" x14ac:dyDescent="0.25">
      <c r="A716" t="s">
        <v>730</v>
      </c>
      <c r="B716">
        <v>11</v>
      </c>
      <c r="C716" t="s">
        <v>37</v>
      </c>
      <c r="D716">
        <v>1984</v>
      </c>
      <c r="E716" s="11">
        <v>30966</v>
      </c>
      <c r="F716">
        <v>1</v>
      </c>
      <c r="G716">
        <v>5976.83</v>
      </c>
      <c r="H716" t="s">
        <v>11</v>
      </c>
      <c r="I716" t="s">
        <v>11</v>
      </c>
      <c r="J716" t="s">
        <v>13</v>
      </c>
      <c r="K716" s="13" t="s">
        <v>9068</v>
      </c>
      <c r="L716" t="s">
        <v>11</v>
      </c>
      <c r="M716" t="s">
        <v>11</v>
      </c>
      <c r="N716" t="s">
        <v>13</v>
      </c>
      <c r="O716">
        <v>38</v>
      </c>
      <c r="AA716" t="s">
        <v>35</v>
      </c>
      <c r="AB716" t="str">
        <f>IF(H710="?",$Q$9,H710)</f>
        <v>tier - 2</v>
      </c>
      <c r="AC716" t="str">
        <f>IF(I710="?",$V$9,I710)</f>
        <v>tier - 2</v>
      </c>
      <c r="AD716" t="str">
        <f>IF(J710="?","Unknown",J710)</f>
        <v>R1013</v>
      </c>
      <c r="AE716">
        <v>1974</v>
      </c>
      <c r="AF716">
        <v>17</v>
      </c>
      <c r="AG716" t="str">
        <f t="shared" si="22"/>
        <v>17-Aug-1974</v>
      </c>
      <c r="AH716">
        <v>27258</v>
      </c>
      <c r="AI716">
        <f t="shared" si="23"/>
        <v>48</v>
      </c>
    </row>
    <row r="717" spans="1:35" x14ac:dyDescent="0.25">
      <c r="A717" t="s">
        <v>729</v>
      </c>
      <c r="B717">
        <v>19</v>
      </c>
      <c r="C717" t="s">
        <v>15</v>
      </c>
      <c r="D717">
        <v>1984</v>
      </c>
      <c r="E717" s="11">
        <v>31005</v>
      </c>
      <c r="F717">
        <v>1</v>
      </c>
      <c r="G717">
        <v>5974.38</v>
      </c>
      <c r="H717" t="s">
        <v>11</v>
      </c>
      <c r="I717" t="s">
        <v>12</v>
      </c>
      <c r="J717" t="s">
        <v>13</v>
      </c>
      <c r="K717" s="13" t="s">
        <v>9069</v>
      </c>
      <c r="L717" t="s">
        <v>11</v>
      </c>
      <c r="M717" t="s">
        <v>12</v>
      </c>
      <c r="N717" t="s">
        <v>13</v>
      </c>
      <c r="O717">
        <v>38</v>
      </c>
      <c r="AA717" t="s">
        <v>15</v>
      </c>
      <c r="AB717" t="str">
        <f>IF(H711="?",$Q$9,H711)</f>
        <v>tier - 2</v>
      </c>
      <c r="AC717" t="str">
        <f>IF(I711="?",$V$9,I711)</f>
        <v>tier - 1</v>
      </c>
      <c r="AD717" t="str">
        <f>IF(J711="?","Unknown",J711)</f>
        <v>R1012</v>
      </c>
      <c r="AE717">
        <v>1988</v>
      </c>
      <c r="AF717">
        <v>10</v>
      </c>
      <c r="AG717" t="str">
        <f t="shared" si="22"/>
        <v>10-Nov-1988</v>
      </c>
      <c r="AH717">
        <v>32457</v>
      </c>
      <c r="AI717">
        <f t="shared" si="23"/>
        <v>34</v>
      </c>
    </row>
    <row r="718" spans="1:35" x14ac:dyDescent="0.25">
      <c r="A718" t="s">
        <v>728</v>
      </c>
      <c r="B718">
        <v>22</v>
      </c>
      <c r="C718" t="s">
        <v>37</v>
      </c>
      <c r="D718">
        <v>1989</v>
      </c>
      <c r="E718" s="11">
        <v>32803</v>
      </c>
      <c r="F718">
        <v>3</v>
      </c>
      <c r="G718">
        <v>5972.38</v>
      </c>
      <c r="H718" t="s">
        <v>11</v>
      </c>
      <c r="I718" t="s">
        <v>11</v>
      </c>
      <c r="J718" t="s">
        <v>42</v>
      </c>
      <c r="K718" s="13" t="s">
        <v>9070</v>
      </c>
      <c r="L718" t="s">
        <v>11</v>
      </c>
      <c r="M718" t="s">
        <v>11</v>
      </c>
      <c r="N718" t="s">
        <v>42</v>
      </c>
      <c r="O718">
        <v>33</v>
      </c>
      <c r="AA718" t="s">
        <v>35</v>
      </c>
      <c r="AB718" t="str">
        <f>IF(H712="?",$Q$9,H712)</f>
        <v>tier - 2</v>
      </c>
      <c r="AC718" t="str">
        <f>IF(I712="?",$V$9,I712)</f>
        <v>tier - 3</v>
      </c>
      <c r="AD718" t="str">
        <f>IF(J712="?","Unknown",J712)</f>
        <v>R1013</v>
      </c>
      <c r="AE718">
        <v>1974</v>
      </c>
      <c r="AF718">
        <v>11</v>
      </c>
      <c r="AG718" t="str">
        <f t="shared" si="22"/>
        <v>11-Aug-1974</v>
      </c>
      <c r="AH718">
        <v>27252</v>
      </c>
      <c r="AI718">
        <f t="shared" si="23"/>
        <v>48</v>
      </c>
    </row>
    <row r="719" spans="1:35" x14ac:dyDescent="0.25">
      <c r="A719" t="s">
        <v>727</v>
      </c>
      <c r="B719">
        <v>21</v>
      </c>
      <c r="C719" t="s">
        <v>37</v>
      </c>
      <c r="D719">
        <v>1980</v>
      </c>
      <c r="E719" s="11">
        <v>29515</v>
      </c>
      <c r="F719">
        <v>0</v>
      </c>
      <c r="G719">
        <v>5969.72</v>
      </c>
      <c r="H719" t="s">
        <v>12</v>
      </c>
      <c r="I719" t="s">
        <v>12</v>
      </c>
      <c r="J719" t="s">
        <v>42</v>
      </c>
      <c r="K719" s="13" t="s">
        <v>8911</v>
      </c>
      <c r="L719" t="s">
        <v>12</v>
      </c>
      <c r="M719" t="s">
        <v>12</v>
      </c>
      <c r="N719" t="s">
        <v>42</v>
      </c>
      <c r="O719">
        <v>42</v>
      </c>
      <c r="AA719" t="s">
        <v>15</v>
      </c>
      <c r="AB719" t="str">
        <f>IF(H713="?",$Q$9,H713)</f>
        <v>tier - 2</v>
      </c>
      <c r="AC719" t="str">
        <f>IF(I713="?",$V$9,I713)</f>
        <v>tier - 2</v>
      </c>
      <c r="AD719" t="str">
        <f>IF(J713="?","Unknown",J713)</f>
        <v>R1011</v>
      </c>
      <c r="AE719">
        <v>1980</v>
      </c>
      <c r="AF719">
        <v>10</v>
      </c>
      <c r="AG719" t="str">
        <f t="shared" si="22"/>
        <v>10-Nov-1980</v>
      </c>
      <c r="AH719">
        <v>29535</v>
      </c>
      <c r="AI719">
        <f t="shared" si="23"/>
        <v>42</v>
      </c>
    </row>
    <row r="720" spans="1:35" x14ac:dyDescent="0.25">
      <c r="A720" t="s">
        <v>726</v>
      </c>
      <c r="B720">
        <v>5</v>
      </c>
      <c r="C720" t="s">
        <v>35</v>
      </c>
      <c r="D720">
        <v>1980</v>
      </c>
      <c r="E720" s="11">
        <v>29438</v>
      </c>
      <c r="F720">
        <v>0</v>
      </c>
      <c r="G720">
        <v>5966.89</v>
      </c>
      <c r="H720" t="s">
        <v>11</v>
      </c>
      <c r="I720" t="s">
        <v>12</v>
      </c>
      <c r="J720" t="s">
        <v>13</v>
      </c>
      <c r="K720" s="13" t="s">
        <v>9071</v>
      </c>
      <c r="L720" t="s">
        <v>11</v>
      </c>
      <c r="M720" t="s">
        <v>12</v>
      </c>
      <c r="N720" t="s">
        <v>13</v>
      </c>
      <c r="O720">
        <v>42</v>
      </c>
      <c r="AA720" t="s">
        <v>20</v>
      </c>
      <c r="AB720" t="str">
        <f>IF(H714="?",$Q$9,H714)</f>
        <v>tier - 1</v>
      </c>
      <c r="AC720" t="str">
        <f>IF(I714="?",$V$9,I714)</f>
        <v>tier - 2</v>
      </c>
      <c r="AD720" t="str">
        <f>IF(J714="?","Unknown",J714)</f>
        <v>R1012</v>
      </c>
      <c r="AE720">
        <v>2002</v>
      </c>
      <c r="AF720">
        <v>27</v>
      </c>
      <c r="AG720" t="str">
        <f t="shared" si="22"/>
        <v>27-Sep-2002</v>
      </c>
      <c r="AH720">
        <v>37526</v>
      </c>
      <c r="AI720">
        <f t="shared" si="23"/>
        <v>20</v>
      </c>
    </row>
    <row r="721" spans="1:35" x14ac:dyDescent="0.25">
      <c r="A721" t="s">
        <v>725</v>
      </c>
      <c r="B721">
        <v>15</v>
      </c>
      <c r="C721" t="s">
        <v>37</v>
      </c>
      <c r="D721">
        <v>2004</v>
      </c>
      <c r="E721" s="11">
        <v>38275</v>
      </c>
      <c r="F721">
        <v>0</v>
      </c>
      <c r="G721">
        <v>5960.91</v>
      </c>
      <c r="H721" t="s">
        <v>11</v>
      </c>
      <c r="I721" t="s">
        <v>16</v>
      </c>
      <c r="J721" t="s">
        <v>535</v>
      </c>
      <c r="K721" s="13" t="s">
        <v>9072</v>
      </c>
      <c r="L721" t="s">
        <v>11</v>
      </c>
      <c r="M721" t="s">
        <v>16</v>
      </c>
      <c r="N721" t="s">
        <v>535</v>
      </c>
      <c r="O721">
        <v>18</v>
      </c>
      <c r="AA721" t="s">
        <v>30</v>
      </c>
      <c r="AB721" t="str">
        <f>IF(H715="?",$Q$9,H715)</f>
        <v>tier - 2</v>
      </c>
      <c r="AC721" t="str">
        <f>IF(I715="?",$V$9,I715)</f>
        <v>tier - 3</v>
      </c>
      <c r="AD721" t="str">
        <f>IF(J715="?","Unknown",J715)</f>
        <v>R1013</v>
      </c>
      <c r="AE721">
        <v>1970</v>
      </c>
      <c r="AF721">
        <v>25</v>
      </c>
      <c r="AG721" t="str">
        <f t="shared" si="22"/>
        <v>25-Dec-1970</v>
      </c>
      <c r="AH721">
        <v>25927</v>
      </c>
      <c r="AI721">
        <f t="shared" si="23"/>
        <v>52</v>
      </c>
    </row>
    <row r="722" spans="1:35" x14ac:dyDescent="0.25">
      <c r="A722" t="s">
        <v>724</v>
      </c>
      <c r="B722">
        <v>13</v>
      </c>
      <c r="C722" t="s">
        <v>15</v>
      </c>
      <c r="D722">
        <v>2003</v>
      </c>
      <c r="E722" s="11">
        <v>37938</v>
      </c>
      <c r="F722">
        <v>0</v>
      </c>
      <c r="G722">
        <v>5957.35</v>
      </c>
      <c r="H722" t="s">
        <v>11</v>
      </c>
      <c r="I722" t="s">
        <v>11</v>
      </c>
      <c r="J722" t="s">
        <v>23</v>
      </c>
      <c r="K722" s="13" t="s">
        <v>9073</v>
      </c>
      <c r="L722" t="s">
        <v>11</v>
      </c>
      <c r="M722" t="s">
        <v>11</v>
      </c>
      <c r="N722" t="s">
        <v>23</v>
      </c>
      <c r="O722">
        <v>19</v>
      </c>
      <c r="AA722" t="s">
        <v>37</v>
      </c>
      <c r="AB722" t="str">
        <f>IF(H716="?",$Q$9,H716)</f>
        <v>tier - 2</v>
      </c>
      <c r="AC722" t="str">
        <f>IF(I716="?",$V$9,I716)</f>
        <v>tier - 2</v>
      </c>
      <c r="AD722" t="str">
        <f>IF(J716="?","Unknown",J716)</f>
        <v>R1013</v>
      </c>
      <c r="AE722">
        <v>1984</v>
      </c>
      <c r="AF722">
        <v>11</v>
      </c>
      <c r="AG722" t="str">
        <f t="shared" si="22"/>
        <v>11-Oct-1984</v>
      </c>
      <c r="AH722">
        <v>30966</v>
      </c>
      <c r="AI722">
        <f t="shared" si="23"/>
        <v>38</v>
      </c>
    </row>
    <row r="723" spans="1:35" x14ac:dyDescent="0.25">
      <c r="A723" t="s">
        <v>723</v>
      </c>
      <c r="B723">
        <v>14</v>
      </c>
      <c r="C723" t="s">
        <v>15</v>
      </c>
      <c r="D723">
        <v>1987</v>
      </c>
      <c r="E723" s="11">
        <v>32095</v>
      </c>
      <c r="F723">
        <v>3</v>
      </c>
      <c r="G723">
        <v>5934.38</v>
      </c>
      <c r="H723" t="s">
        <v>12</v>
      </c>
      <c r="I723" t="s">
        <v>11</v>
      </c>
      <c r="J723" t="s">
        <v>13</v>
      </c>
      <c r="K723" s="13" t="s">
        <v>9074</v>
      </c>
      <c r="L723" t="s">
        <v>12</v>
      </c>
      <c r="M723" t="s">
        <v>11</v>
      </c>
      <c r="N723" t="s">
        <v>13</v>
      </c>
      <c r="O723">
        <v>35</v>
      </c>
      <c r="AA723" t="s">
        <v>15</v>
      </c>
      <c r="AB723" t="str">
        <f>IF(H717="?",$Q$9,H717)</f>
        <v>tier - 2</v>
      </c>
      <c r="AC723" t="str">
        <f>IF(I717="?",$V$9,I717)</f>
        <v>tier - 3</v>
      </c>
      <c r="AD723" t="str">
        <f>IF(J717="?","Unknown",J717)</f>
        <v>R1013</v>
      </c>
      <c r="AE723">
        <v>1984</v>
      </c>
      <c r="AF723">
        <v>19</v>
      </c>
      <c r="AG723" t="str">
        <f t="shared" si="22"/>
        <v>19-Nov-1984</v>
      </c>
      <c r="AH723">
        <v>31005</v>
      </c>
      <c r="AI723">
        <f t="shared" si="23"/>
        <v>38</v>
      </c>
    </row>
    <row r="724" spans="1:35" x14ac:dyDescent="0.25">
      <c r="A724" t="s">
        <v>722</v>
      </c>
      <c r="B724">
        <v>30</v>
      </c>
      <c r="C724" t="s">
        <v>37</v>
      </c>
      <c r="D724">
        <v>1994</v>
      </c>
      <c r="E724" s="11">
        <v>34637</v>
      </c>
      <c r="F724">
        <v>0</v>
      </c>
      <c r="G724">
        <v>5927.65</v>
      </c>
      <c r="H724" t="s">
        <v>11</v>
      </c>
      <c r="I724" t="s">
        <v>16</v>
      </c>
      <c r="J724" t="s">
        <v>23</v>
      </c>
      <c r="K724" s="13" t="s">
        <v>9075</v>
      </c>
      <c r="L724" t="s">
        <v>11</v>
      </c>
      <c r="M724" t="s">
        <v>16</v>
      </c>
      <c r="N724" t="s">
        <v>23</v>
      </c>
      <c r="O724">
        <v>28</v>
      </c>
      <c r="AA724" t="s">
        <v>37</v>
      </c>
      <c r="AB724" t="str">
        <f>IF(H718="?",$Q$9,H718)</f>
        <v>tier - 2</v>
      </c>
      <c r="AC724" t="str">
        <f>IF(I718="?",$V$9,I718)</f>
        <v>tier - 2</v>
      </c>
      <c r="AD724" t="str">
        <f>IF(J718="?","Unknown",J718)</f>
        <v>R1011</v>
      </c>
      <c r="AE724">
        <v>1989</v>
      </c>
      <c r="AF724">
        <v>22</v>
      </c>
      <c r="AG724" t="str">
        <f t="shared" si="22"/>
        <v>22-Oct-1989</v>
      </c>
      <c r="AH724">
        <v>32803</v>
      </c>
      <c r="AI724">
        <f t="shared" si="23"/>
        <v>33</v>
      </c>
    </row>
    <row r="725" spans="1:35" x14ac:dyDescent="0.25">
      <c r="A725" t="s">
        <v>2208</v>
      </c>
      <c r="B725">
        <v>3</v>
      </c>
      <c r="C725" t="s">
        <v>37</v>
      </c>
      <c r="D725">
        <v>1979</v>
      </c>
      <c r="E725" s="11">
        <v>29131</v>
      </c>
      <c r="F725">
        <v>2</v>
      </c>
      <c r="G725">
        <v>37425.94</v>
      </c>
      <c r="H725" t="s">
        <v>11</v>
      </c>
      <c r="I725" t="s">
        <v>16</v>
      </c>
      <c r="J725" t="s">
        <v>42</v>
      </c>
      <c r="K725" s="13" t="s">
        <v>9076</v>
      </c>
      <c r="L725" t="s">
        <v>11</v>
      </c>
      <c r="M725" t="s">
        <v>16</v>
      </c>
      <c r="N725" t="s">
        <v>42</v>
      </c>
      <c r="O725">
        <v>43</v>
      </c>
      <c r="AA725" t="s">
        <v>37</v>
      </c>
      <c r="AB725" t="str">
        <f>IF(H719="?",$Q$9,H719)</f>
        <v>tier - 3</v>
      </c>
      <c r="AC725" t="str">
        <f>IF(I719="?",$V$9,I719)</f>
        <v>tier - 3</v>
      </c>
      <c r="AD725" t="str">
        <f>IF(J719="?","Unknown",J719)</f>
        <v>R1011</v>
      </c>
      <c r="AE725">
        <v>1980</v>
      </c>
      <c r="AF725">
        <v>21</v>
      </c>
      <c r="AG725" t="str">
        <f t="shared" si="22"/>
        <v>21-Oct-1980</v>
      </c>
      <c r="AH725">
        <v>29515</v>
      </c>
      <c r="AI725">
        <f t="shared" si="23"/>
        <v>42</v>
      </c>
    </row>
    <row r="726" spans="1:35" x14ac:dyDescent="0.25">
      <c r="A726" t="s">
        <v>721</v>
      </c>
      <c r="B726">
        <v>13</v>
      </c>
      <c r="C726" t="s">
        <v>10</v>
      </c>
      <c r="D726">
        <v>1993</v>
      </c>
      <c r="E726" s="11">
        <v>34163</v>
      </c>
      <c r="F726">
        <v>0</v>
      </c>
      <c r="G726">
        <v>5926.93</v>
      </c>
      <c r="H726" t="s">
        <v>11</v>
      </c>
      <c r="I726" t="s">
        <v>11</v>
      </c>
      <c r="J726" t="s">
        <v>200</v>
      </c>
      <c r="K726" s="13" t="s">
        <v>9077</v>
      </c>
      <c r="L726" t="s">
        <v>11</v>
      </c>
      <c r="M726" t="s">
        <v>11</v>
      </c>
      <c r="N726" t="s">
        <v>200</v>
      </c>
      <c r="O726">
        <v>29</v>
      </c>
      <c r="AA726" t="s">
        <v>35</v>
      </c>
      <c r="AB726" t="str">
        <f>IF(H720="?",$Q$9,H720)</f>
        <v>tier - 2</v>
      </c>
      <c r="AC726" t="str">
        <f>IF(I720="?",$V$9,I720)</f>
        <v>tier - 3</v>
      </c>
      <c r="AD726" t="str">
        <f>IF(J720="?","Unknown",J720)</f>
        <v>R1013</v>
      </c>
      <c r="AE726">
        <v>1980</v>
      </c>
      <c r="AF726">
        <v>5</v>
      </c>
      <c r="AG726" t="str">
        <f t="shared" si="22"/>
        <v>5-Aug-1980</v>
      </c>
      <c r="AH726">
        <v>29438</v>
      </c>
      <c r="AI726">
        <f t="shared" si="23"/>
        <v>42</v>
      </c>
    </row>
    <row r="727" spans="1:35" x14ac:dyDescent="0.25">
      <c r="A727" t="s">
        <v>720</v>
      </c>
      <c r="B727">
        <v>29</v>
      </c>
      <c r="C727" t="s">
        <v>30</v>
      </c>
      <c r="D727">
        <v>1987</v>
      </c>
      <c r="E727" s="11">
        <v>32140</v>
      </c>
      <c r="F727">
        <v>3</v>
      </c>
      <c r="G727">
        <v>5926.85</v>
      </c>
      <c r="H727" t="s">
        <v>12</v>
      </c>
      <c r="I727" t="s">
        <v>12</v>
      </c>
      <c r="J727" t="s">
        <v>42</v>
      </c>
      <c r="K727" s="13" t="s">
        <v>9078</v>
      </c>
      <c r="L727" t="s">
        <v>12</v>
      </c>
      <c r="M727" t="s">
        <v>12</v>
      </c>
      <c r="N727" t="s">
        <v>42</v>
      </c>
      <c r="O727">
        <v>35</v>
      </c>
      <c r="AA727" t="s">
        <v>37</v>
      </c>
      <c r="AB727" t="str">
        <f>IF(H721="?",$Q$9,H721)</f>
        <v>tier - 2</v>
      </c>
      <c r="AC727" t="str">
        <f>IF(I721="?",$V$9,I721)</f>
        <v>tier - 1</v>
      </c>
      <c r="AD727" t="str">
        <f>IF(J721="?","Unknown",J721)</f>
        <v>R1026</v>
      </c>
      <c r="AE727">
        <v>2004</v>
      </c>
      <c r="AF727">
        <v>15</v>
      </c>
      <c r="AG727" t="str">
        <f t="shared" si="22"/>
        <v>15-Oct-2004</v>
      </c>
      <c r="AH727">
        <v>38275</v>
      </c>
      <c r="AI727">
        <f t="shared" si="23"/>
        <v>18</v>
      </c>
    </row>
    <row r="728" spans="1:35" x14ac:dyDescent="0.25">
      <c r="A728" t="s">
        <v>719</v>
      </c>
      <c r="B728">
        <v>21</v>
      </c>
      <c r="C728" t="s">
        <v>20</v>
      </c>
      <c r="D728">
        <v>1982</v>
      </c>
      <c r="E728" s="11">
        <v>30215</v>
      </c>
      <c r="F728">
        <v>0</v>
      </c>
      <c r="G728">
        <v>5920.1</v>
      </c>
      <c r="H728" t="s">
        <v>11</v>
      </c>
      <c r="I728" t="s">
        <v>16</v>
      </c>
      <c r="J728" t="s">
        <v>13</v>
      </c>
      <c r="K728" s="13" t="s">
        <v>9079</v>
      </c>
      <c r="L728" t="s">
        <v>11</v>
      </c>
      <c r="M728" t="s">
        <v>16</v>
      </c>
      <c r="N728" t="s">
        <v>13</v>
      </c>
      <c r="O728">
        <v>40</v>
      </c>
      <c r="AA728" t="s">
        <v>15</v>
      </c>
      <c r="AB728" t="str">
        <f>IF(H722="?",$Q$9,H722)</f>
        <v>tier - 2</v>
      </c>
      <c r="AC728" t="str">
        <f>IF(I722="?",$V$9,I722)</f>
        <v>tier - 2</v>
      </c>
      <c r="AD728" t="str">
        <f>IF(J722="?","Unknown",J722)</f>
        <v>R1012</v>
      </c>
      <c r="AE728">
        <v>2003</v>
      </c>
      <c r="AF728">
        <v>13</v>
      </c>
      <c r="AG728" t="str">
        <f t="shared" si="22"/>
        <v>13-Nov-2003</v>
      </c>
      <c r="AH728">
        <v>37938</v>
      </c>
      <c r="AI728">
        <f t="shared" si="23"/>
        <v>19</v>
      </c>
    </row>
    <row r="729" spans="1:35" x14ac:dyDescent="0.25">
      <c r="A729" t="s">
        <v>718</v>
      </c>
      <c r="B729">
        <v>8</v>
      </c>
      <c r="C729" t="s">
        <v>20</v>
      </c>
      <c r="D729">
        <v>1982</v>
      </c>
      <c r="E729" s="11">
        <v>30202</v>
      </c>
      <c r="F729">
        <v>0</v>
      </c>
      <c r="G729">
        <v>5910.94</v>
      </c>
      <c r="H729" t="s">
        <v>11</v>
      </c>
      <c r="I729" t="s">
        <v>16</v>
      </c>
      <c r="J729" t="s">
        <v>42</v>
      </c>
      <c r="K729" s="13" t="s">
        <v>9080</v>
      </c>
      <c r="L729" t="s">
        <v>11</v>
      </c>
      <c r="M729" t="s">
        <v>16</v>
      </c>
      <c r="N729" t="s">
        <v>42</v>
      </c>
      <c r="O729">
        <v>40</v>
      </c>
      <c r="AA729" t="s">
        <v>15</v>
      </c>
      <c r="AB729" t="str">
        <f>IF(H723="?",$Q$9,H723)</f>
        <v>tier - 3</v>
      </c>
      <c r="AC729" t="str">
        <f>IF(I723="?",$V$9,I723)</f>
        <v>tier - 2</v>
      </c>
      <c r="AD729" t="str">
        <f>IF(J723="?","Unknown",J723)</f>
        <v>R1013</v>
      </c>
      <c r="AE729">
        <v>1987</v>
      </c>
      <c r="AF729">
        <v>14</v>
      </c>
      <c r="AG729" t="str">
        <f t="shared" si="22"/>
        <v>14-Nov-1987</v>
      </c>
      <c r="AH729">
        <v>32095</v>
      </c>
      <c r="AI729">
        <f t="shared" si="23"/>
        <v>35</v>
      </c>
    </row>
    <row r="730" spans="1:35" x14ac:dyDescent="0.25">
      <c r="A730" t="s">
        <v>717</v>
      </c>
      <c r="B730">
        <v>19</v>
      </c>
      <c r="C730" t="s">
        <v>35</v>
      </c>
      <c r="D730">
        <v>1993</v>
      </c>
      <c r="E730" s="11">
        <v>34200</v>
      </c>
      <c r="F730">
        <v>0</v>
      </c>
      <c r="G730">
        <v>5877.02</v>
      </c>
      <c r="H730" t="s">
        <v>11</v>
      </c>
      <c r="I730" t="s">
        <v>11</v>
      </c>
      <c r="J730" t="s">
        <v>300</v>
      </c>
      <c r="K730" s="13" t="s">
        <v>9081</v>
      </c>
      <c r="L730" t="s">
        <v>11</v>
      </c>
      <c r="M730" t="s">
        <v>11</v>
      </c>
      <c r="N730" t="s">
        <v>300</v>
      </c>
      <c r="O730">
        <v>29</v>
      </c>
      <c r="AA730" t="s">
        <v>37</v>
      </c>
      <c r="AB730" t="str">
        <f>IF(H724="?",$Q$9,H724)</f>
        <v>tier - 2</v>
      </c>
      <c r="AC730" t="str">
        <f>IF(I724="?",$V$9,I724)</f>
        <v>tier - 1</v>
      </c>
      <c r="AD730" t="str">
        <f>IF(J724="?","Unknown",J724)</f>
        <v>R1012</v>
      </c>
      <c r="AE730">
        <v>1994</v>
      </c>
      <c r="AF730">
        <v>30</v>
      </c>
      <c r="AG730" t="str">
        <f t="shared" si="22"/>
        <v>30-Oct-1994</v>
      </c>
      <c r="AH730">
        <v>34637</v>
      </c>
      <c r="AI730">
        <f t="shared" si="23"/>
        <v>28</v>
      </c>
    </row>
    <row r="731" spans="1:35" x14ac:dyDescent="0.25">
      <c r="A731" t="s">
        <v>716</v>
      </c>
      <c r="B731">
        <v>22</v>
      </c>
      <c r="C731" t="s">
        <v>18</v>
      </c>
      <c r="D731">
        <v>1984</v>
      </c>
      <c r="E731" s="11">
        <v>30855</v>
      </c>
      <c r="F731">
        <v>1</v>
      </c>
      <c r="G731">
        <v>5855.9</v>
      </c>
      <c r="H731" t="s">
        <v>11</v>
      </c>
      <c r="I731" t="s">
        <v>12</v>
      </c>
      <c r="J731" t="s">
        <v>23</v>
      </c>
      <c r="K731" s="13" t="s">
        <v>9082</v>
      </c>
      <c r="L731" t="s">
        <v>11</v>
      </c>
      <c r="M731" t="s">
        <v>12</v>
      </c>
      <c r="N731" t="s">
        <v>23</v>
      </c>
      <c r="O731">
        <v>38</v>
      </c>
      <c r="AA731" t="s">
        <v>37</v>
      </c>
      <c r="AB731" t="str">
        <f>IF(H725="?",$Q$9,H725)</f>
        <v>tier - 2</v>
      </c>
      <c r="AC731" t="str">
        <f>IF(I725="?",$V$9,I725)</f>
        <v>tier - 1</v>
      </c>
      <c r="AD731" t="str">
        <f>IF(J725="?","Unknown",J725)</f>
        <v>R1011</v>
      </c>
      <c r="AE731">
        <v>1979</v>
      </c>
      <c r="AF731">
        <v>3</v>
      </c>
      <c r="AG731" t="str">
        <f t="shared" si="22"/>
        <v>3-Oct-1979</v>
      </c>
      <c r="AH731">
        <v>29131</v>
      </c>
      <c r="AI731">
        <f t="shared" si="23"/>
        <v>43</v>
      </c>
    </row>
    <row r="732" spans="1:35" x14ac:dyDescent="0.25">
      <c r="A732" t="s">
        <v>715</v>
      </c>
      <c r="B732">
        <v>18</v>
      </c>
      <c r="C732" t="s">
        <v>20</v>
      </c>
      <c r="D732">
        <v>1985</v>
      </c>
      <c r="E732" s="11">
        <v>31308</v>
      </c>
      <c r="F732">
        <v>3</v>
      </c>
      <c r="G732">
        <v>5847.24</v>
      </c>
      <c r="H732" t="s">
        <v>11</v>
      </c>
      <c r="I732" t="s">
        <v>16</v>
      </c>
      <c r="J732" t="s">
        <v>13</v>
      </c>
      <c r="K732" s="13" t="s">
        <v>9083</v>
      </c>
      <c r="L732" t="s">
        <v>11</v>
      </c>
      <c r="M732" t="s">
        <v>16</v>
      </c>
      <c r="N732" t="s">
        <v>13</v>
      </c>
      <c r="O732">
        <v>37</v>
      </c>
      <c r="AA732" t="s">
        <v>10</v>
      </c>
      <c r="AB732" t="str">
        <f>IF(H726="?",$Q$9,H726)</f>
        <v>tier - 2</v>
      </c>
      <c r="AC732" t="str">
        <f>IF(I726="?",$V$9,I726)</f>
        <v>tier - 2</v>
      </c>
      <c r="AD732" t="str">
        <f>IF(J726="?","Unknown",J726)</f>
        <v>R1025</v>
      </c>
      <c r="AE732">
        <v>1993</v>
      </c>
      <c r="AF732">
        <v>13</v>
      </c>
      <c r="AG732" t="str">
        <f t="shared" si="22"/>
        <v>13-Jul-1993</v>
      </c>
      <c r="AH732">
        <v>34163</v>
      </c>
      <c r="AI732">
        <f t="shared" si="23"/>
        <v>29</v>
      </c>
    </row>
    <row r="733" spans="1:35" x14ac:dyDescent="0.25">
      <c r="A733" t="s">
        <v>714</v>
      </c>
      <c r="B733">
        <v>30</v>
      </c>
      <c r="C733" t="s">
        <v>35</v>
      </c>
      <c r="D733">
        <v>1987</v>
      </c>
      <c r="E733" s="11">
        <v>32019</v>
      </c>
      <c r="F733">
        <v>2</v>
      </c>
      <c r="G733">
        <v>5846.92</v>
      </c>
      <c r="H733" t="s">
        <v>11</v>
      </c>
      <c r="I733" t="s">
        <v>11</v>
      </c>
      <c r="J733" t="s">
        <v>13</v>
      </c>
      <c r="K733" s="13" t="s">
        <v>9084</v>
      </c>
      <c r="L733" t="s">
        <v>11</v>
      </c>
      <c r="M733" t="s">
        <v>11</v>
      </c>
      <c r="N733" t="s">
        <v>13</v>
      </c>
      <c r="O733">
        <v>35</v>
      </c>
      <c r="AA733" t="s">
        <v>30</v>
      </c>
      <c r="AB733" t="str">
        <f>IF(H727="?",$Q$9,H727)</f>
        <v>tier - 3</v>
      </c>
      <c r="AC733" t="str">
        <f>IF(I727="?",$V$9,I727)</f>
        <v>tier - 3</v>
      </c>
      <c r="AD733" t="str">
        <f>IF(J727="?","Unknown",J727)</f>
        <v>R1011</v>
      </c>
      <c r="AE733">
        <v>1987</v>
      </c>
      <c r="AF733">
        <v>29</v>
      </c>
      <c r="AG733" t="str">
        <f t="shared" si="22"/>
        <v>29-Dec-1987</v>
      </c>
      <c r="AH733">
        <v>32140</v>
      </c>
      <c r="AI733">
        <f t="shared" si="23"/>
        <v>35</v>
      </c>
    </row>
    <row r="734" spans="1:35" x14ac:dyDescent="0.25">
      <c r="A734" t="s">
        <v>713</v>
      </c>
      <c r="B734">
        <v>20</v>
      </c>
      <c r="C734" t="s">
        <v>37</v>
      </c>
      <c r="D734">
        <v>1995</v>
      </c>
      <c r="E734" s="11">
        <v>34992</v>
      </c>
      <c r="F734">
        <v>0</v>
      </c>
      <c r="G734">
        <v>5843.99</v>
      </c>
      <c r="H734" t="s">
        <v>11</v>
      </c>
      <c r="I734" t="s">
        <v>11</v>
      </c>
      <c r="J734" t="s">
        <v>200</v>
      </c>
      <c r="K734" s="13" t="s">
        <v>9085</v>
      </c>
      <c r="L734" t="s">
        <v>11</v>
      </c>
      <c r="M734" t="s">
        <v>11</v>
      </c>
      <c r="N734" t="s">
        <v>200</v>
      </c>
      <c r="O734">
        <v>27</v>
      </c>
      <c r="AA734" t="s">
        <v>20</v>
      </c>
      <c r="AB734" t="str">
        <f>IF(H728="?",$Q$9,H728)</f>
        <v>tier - 2</v>
      </c>
      <c r="AC734" t="str">
        <f>IF(I728="?",$V$9,I728)</f>
        <v>tier - 1</v>
      </c>
      <c r="AD734" t="str">
        <f>IF(J728="?","Unknown",J728)</f>
        <v>R1013</v>
      </c>
      <c r="AE734">
        <v>1982</v>
      </c>
      <c r="AF734">
        <v>21</v>
      </c>
      <c r="AG734" t="str">
        <f t="shared" si="22"/>
        <v>21-Sep-1982</v>
      </c>
      <c r="AH734">
        <v>30215</v>
      </c>
      <c r="AI734">
        <f t="shared" si="23"/>
        <v>40</v>
      </c>
    </row>
    <row r="735" spans="1:35" x14ac:dyDescent="0.25">
      <c r="A735" t="s">
        <v>712</v>
      </c>
      <c r="B735">
        <v>27</v>
      </c>
      <c r="C735" t="s">
        <v>15</v>
      </c>
      <c r="D735">
        <v>1987</v>
      </c>
      <c r="E735" s="11">
        <v>32108</v>
      </c>
      <c r="F735">
        <v>2</v>
      </c>
      <c r="G735">
        <v>5836.52</v>
      </c>
      <c r="H735" t="s">
        <v>11</v>
      </c>
      <c r="I735" t="s">
        <v>12</v>
      </c>
      <c r="J735" t="s">
        <v>13</v>
      </c>
      <c r="K735" s="13" t="s">
        <v>9086</v>
      </c>
      <c r="L735" t="s">
        <v>11</v>
      </c>
      <c r="M735" t="s">
        <v>12</v>
      </c>
      <c r="N735" t="s">
        <v>13</v>
      </c>
      <c r="O735">
        <v>35</v>
      </c>
      <c r="AA735" t="s">
        <v>20</v>
      </c>
      <c r="AB735" t="str">
        <f>IF(H729="?",$Q$9,H729)</f>
        <v>tier - 2</v>
      </c>
      <c r="AC735" t="str">
        <f>IF(I729="?",$V$9,I729)</f>
        <v>tier - 1</v>
      </c>
      <c r="AD735" t="str">
        <f>IF(J729="?","Unknown",J729)</f>
        <v>R1011</v>
      </c>
      <c r="AE735">
        <v>1982</v>
      </c>
      <c r="AF735">
        <v>8</v>
      </c>
      <c r="AG735" t="str">
        <f t="shared" si="22"/>
        <v>8-Sep-1982</v>
      </c>
      <c r="AH735">
        <v>30202</v>
      </c>
      <c r="AI735">
        <f t="shared" si="23"/>
        <v>40</v>
      </c>
    </row>
    <row r="736" spans="1:35" x14ac:dyDescent="0.25">
      <c r="A736" t="s">
        <v>2207</v>
      </c>
      <c r="B736">
        <v>30</v>
      </c>
      <c r="C736" t="s">
        <v>20</v>
      </c>
      <c r="D736">
        <v>1969</v>
      </c>
      <c r="E736" s="11">
        <v>25476</v>
      </c>
      <c r="F736">
        <v>0</v>
      </c>
      <c r="G736">
        <v>37277.269999999997</v>
      </c>
      <c r="H736" t="s">
        <v>16</v>
      </c>
      <c r="I736" t="s">
        <v>12</v>
      </c>
      <c r="J736" t="s">
        <v>42</v>
      </c>
      <c r="K736" s="13" t="s">
        <v>9087</v>
      </c>
      <c r="L736" t="s">
        <v>16</v>
      </c>
      <c r="M736" t="s">
        <v>12</v>
      </c>
      <c r="N736" t="s">
        <v>42</v>
      </c>
      <c r="O736">
        <v>53</v>
      </c>
      <c r="AA736" t="s">
        <v>35</v>
      </c>
      <c r="AB736" t="str">
        <f>IF(H730="?",$Q$9,H730)</f>
        <v>tier - 2</v>
      </c>
      <c r="AC736" t="str">
        <f>IF(I730="?",$V$9,I730)</f>
        <v>tier - 2</v>
      </c>
      <c r="AD736" t="str">
        <f>IF(J730="?","Unknown",J730)</f>
        <v>R1021</v>
      </c>
      <c r="AE736">
        <v>1993</v>
      </c>
      <c r="AF736">
        <v>19</v>
      </c>
      <c r="AG736" t="str">
        <f t="shared" si="22"/>
        <v>19-Aug-1993</v>
      </c>
      <c r="AH736">
        <v>34200</v>
      </c>
      <c r="AI736">
        <f t="shared" si="23"/>
        <v>29</v>
      </c>
    </row>
    <row r="737" spans="1:35" x14ac:dyDescent="0.25">
      <c r="A737" t="s">
        <v>711</v>
      </c>
      <c r="B737">
        <v>27</v>
      </c>
      <c r="C737" t="s">
        <v>37</v>
      </c>
      <c r="D737">
        <v>1971</v>
      </c>
      <c r="E737" s="11">
        <v>26233</v>
      </c>
      <c r="F737">
        <v>0</v>
      </c>
      <c r="G737">
        <v>5832.6</v>
      </c>
      <c r="H737" t="s">
        <v>11</v>
      </c>
      <c r="I737" t="s">
        <v>12</v>
      </c>
      <c r="J737" t="s">
        <v>23</v>
      </c>
      <c r="K737" s="13" t="s">
        <v>9088</v>
      </c>
      <c r="L737" t="s">
        <v>11</v>
      </c>
      <c r="M737" t="s">
        <v>12</v>
      </c>
      <c r="N737" t="s">
        <v>23</v>
      </c>
      <c r="O737">
        <v>51</v>
      </c>
      <c r="AA737" t="s">
        <v>18</v>
      </c>
      <c r="AB737" t="str">
        <f>IF(H731="?",$Q$9,H731)</f>
        <v>tier - 2</v>
      </c>
      <c r="AC737" t="str">
        <f>IF(I731="?",$V$9,I731)</f>
        <v>tier - 3</v>
      </c>
      <c r="AD737" t="str">
        <f>IF(J731="?","Unknown",J731)</f>
        <v>R1012</v>
      </c>
      <c r="AE737">
        <v>1984</v>
      </c>
      <c r="AF737">
        <v>22</v>
      </c>
      <c r="AG737" t="str">
        <f t="shared" si="22"/>
        <v>22-Jun-1984</v>
      </c>
      <c r="AH737">
        <v>30855</v>
      </c>
      <c r="AI737">
        <f t="shared" si="23"/>
        <v>38</v>
      </c>
    </row>
    <row r="738" spans="1:35" x14ac:dyDescent="0.25">
      <c r="A738" t="s">
        <v>710</v>
      </c>
      <c r="B738">
        <v>22</v>
      </c>
      <c r="C738" t="s">
        <v>37</v>
      </c>
      <c r="D738">
        <v>2002</v>
      </c>
      <c r="E738" s="11">
        <v>37551</v>
      </c>
      <c r="F738">
        <v>0</v>
      </c>
      <c r="G738">
        <v>5816.58</v>
      </c>
      <c r="H738" t="s">
        <v>11</v>
      </c>
      <c r="I738" t="s">
        <v>11</v>
      </c>
      <c r="J738" t="s">
        <v>535</v>
      </c>
      <c r="K738" s="13" t="s">
        <v>9089</v>
      </c>
      <c r="L738" t="s">
        <v>11</v>
      </c>
      <c r="M738" t="s">
        <v>11</v>
      </c>
      <c r="N738" t="s">
        <v>535</v>
      </c>
      <c r="O738">
        <v>20</v>
      </c>
      <c r="AA738" t="s">
        <v>20</v>
      </c>
      <c r="AB738" t="str">
        <f>IF(H732="?",$Q$9,H732)</f>
        <v>tier - 2</v>
      </c>
      <c r="AC738" t="str">
        <f>IF(I732="?",$V$9,I732)</f>
        <v>tier - 1</v>
      </c>
      <c r="AD738" t="str">
        <f>IF(J732="?","Unknown",J732)</f>
        <v>R1013</v>
      </c>
      <c r="AE738">
        <v>1985</v>
      </c>
      <c r="AF738">
        <v>18</v>
      </c>
      <c r="AG738" t="str">
        <f t="shared" si="22"/>
        <v>18-Sep-1985</v>
      </c>
      <c r="AH738">
        <v>31308</v>
      </c>
      <c r="AI738">
        <f t="shared" si="23"/>
        <v>37</v>
      </c>
    </row>
    <row r="739" spans="1:35" x14ac:dyDescent="0.25">
      <c r="A739" t="s">
        <v>709</v>
      </c>
      <c r="B739">
        <v>2</v>
      </c>
      <c r="C739" t="s">
        <v>20</v>
      </c>
      <c r="D739">
        <v>1972</v>
      </c>
      <c r="E739" s="11">
        <v>26544</v>
      </c>
      <c r="F739">
        <v>0</v>
      </c>
      <c r="G739">
        <v>5812.9</v>
      </c>
      <c r="H739" t="s">
        <v>11</v>
      </c>
      <c r="I739" t="s">
        <v>11</v>
      </c>
      <c r="J739" t="s">
        <v>13</v>
      </c>
      <c r="K739" s="13" t="s">
        <v>9090</v>
      </c>
      <c r="L739" t="s">
        <v>11</v>
      </c>
      <c r="M739" t="s">
        <v>11</v>
      </c>
      <c r="N739" t="s">
        <v>13</v>
      </c>
      <c r="O739">
        <v>50</v>
      </c>
      <c r="AA739" t="s">
        <v>35</v>
      </c>
      <c r="AB739" t="str">
        <f>IF(H733="?",$Q$9,H733)</f>
        <v>tier - 2</v>
      </c>
      <c r="AC739" t="str">
        <f>IF(I733="?",$V$9,I733)</f>
        <v>tier - 2</v>
      </c>
      <c r="AD739" t="str">
        <f>IF(J733="?","Unknown",J733)</f>
        <v>R1013</v>
      </c>
      <c r="AE739">
        <v>1987</v>
      </c>
      <c r="AF739">
        <v>30</v>
      </c>
      <c r="AG739" t="str">
        <f t="shared" si="22"/>
        <v>30-Aug-1987</v>
      </c>
      <c r="AH739">
        <v>32019</v>
      </c>
      <c r="AI739">
        <f t="shared" si="23"/>
        <v>35</v>
      </c>
    </row>
    <row r="740" spans="1:35" x14ac:dyDescent="0.25">
      <c r="A740" t="s">
        <v>708</v>
      </c>
      <c r="B740">
        <v>18</v>
      </c>
      <c r="C740" t="s">
        <v>18</v>
      </c>
      <c r="D740">
        <v>1980</v>
      </c>
      <c r="E740" s="11">
        <v>29390</v>
      </c>
      <c r="F740">
        <v>2</v>
      </c>
      <c r="G740">
        <v>5807.06</v>
      </c>
      <c r="H740" t="s">
        <v>11</v>
      </c>
      <c r="I740" t="s">
        <v>12</v>
      </c>
      <c r="J740" t="s">
        <v>13</v>
      </c>
      <c r="K740" s="13" t="s">
        <v>9091</v>
      </c>
      <c r="L740" t="s">
        <v>11</v>
      </c>
      <c r="M740" t="s">
        <v>12</v>
      </c>
      <c r="N740" t="s">
        <v>13</v>
      </c>
      <c r="O740">
        <v>42</v>
      </c>
      <c r="AA740" t="s">
        <v>37</v>
      </c>
      <c r="AB740" t="str">
        <f>IF(H734="?",$Q$9,H734)</f>
        <v>tier - 2</v>
      </c>
      <c r="AC740" t="str">
        <f>IF(I734="?",$V$9,I734)</f>
        <v>tier - 2</v>
      </c>
      <c r="AD740" t="str">
        <f>IF(J734="?","Unknown",J734)</f>
        <v>R1025</v>
      </c>
      <c r="AE740">
        <v>1995</v>
      </c>
      <c r="AF740">
        <v>20</v>
      </c>
      <c r="AG740" t="str">
        <f t="shared" si="22"/>
        <v>20-Oct-1995</v>
      </c>
      <c r="AH740">
        <v>34992</v>
      </c>
      <c r="AI740">
        <f t="shared" si="23"/>
        <v>27</v>
      </c>
    </row>
    <row r="741" spans="1:35" x14ac:dyDescent="0.25">
      <c r="A741" t="s">
        <v>707</v>
      </c>
      <c r="B741">
        <v>1</v>
      </c>
      <c r="C741" t="s">
        <v>37</v>
      </c>
      <c r="D741">
        <v>2004</v>
      </c>
      <c r="E741" s="11">
        <v>38261</v>
      </c>
      <c r="F741">
        <v>0</v>
      </c>
      <c r="G741">
        <v>5778.71</v>
      </c>
      <c r="H741" t="s">
        <v>11</v>
      </c>
      <c r="I741" t="s">
        <v>12</v>
      </c>
      <c r="J741" t="s">
        <v>632</v>
      </c>
      <c r="K741" s="13" t="s">
        <v>9092</v>
      </c>
      <c r="L741" t="s">
        <v>11</v>
      </c>
      <c r="M741" t="s">
        <v>12</v>
      </c>
      <c r="N741" t="s">
        <v>632</v>
      </c>
      <c r="O741">
        <v>18</v>
      </c>
      <c r="AA741" t="s">
        <v>15</v>
      </c>
      <c r="AB741" t="str">
        <f>IF(H735="?",$Q$9,H735)</f>
        <v>tier - 2</v>
      </c>
      <c r="AC741" t="str">
        <f>IF(I735="?",$V$9,I735)</f>
        <v>tier - 3</v>
      </c>
      <c r="AD741" t="str">
        <f>IF(J735="?","Unknown",J735)</f>
        <v>R1013</v>
      </c>
      <c r="AE741">
        <v>1987</v>
      </c>
      <c r="AF741">
        <v>27</v>
      </c>
      <c r="AG741" t="str">
        <f t="shared" si="22"/>
        <v>27-Nov-1987</v>
      </c>
      <c r="AH741">
        <v>32108</v>
      </c>
      <c r="AI741">
        <f t="shared" si="23"/>
        <v>35</v>
      </c>
    </row>
    <row r="742" spans="1:35" x14ac:dyDescent="0.25">
      <c r="A742" t="s">
        <v>706</v>
      </c>
      <c r="B742">
        <v>30</v>
      </c>
      <c r="C742" t="s">
        <v>15</v>
      </c>
      <c r="D742">
        <v>1983</v>
      </c>
      <c r="E742" s="11">
        <v>30650</v>
      </c>
      <c r="F742">
        <v>0</v>
      </c>
      <c r="G742">
        <v>5757.41</v>
      </c>
      <c r="H742" t="s">
        <v>11</v>
      </c>
      <c r="I742" t="s">
        <v>12</v>
      </c>
      <c r="J742" t="s">
        <v>166</v>
      </c>
      <c r="K742" s="13" t="s">
        <v>9093</v>
      </c>
      <c r="L742" t="s">
        <v>11</v>
      </c>
      <c r="M742" t="s">
        <v>12</v>
      </c>
      <c r="N742" t="s">
        <v>166</v>
      </c>
      <c r="O742">
        <v>39</v>
      </c>
      <c r="AA742" t="s">
        <v>20</v>
      </c>
      <c r="AB742" t="str">
        <f>IF(H736="?",$Q$9,H736)</f>
        <v>tier - 1</v>
      </c>
      <c r="AC742" t="str">
        <f>IF(I736="?",$V$9,I736)</f>
        <v>tier - 3</v>
      </c>
      <c r="AD742" t="str">
        <f>IF(J736="?","Unknown",J736)</f>
        <v>R1011</v>
      </c>
      <c r="AE742">
        <v>1969</v>
      </c>
      <c r="AF742">
        <v>30</v>
      </c>
      <c r="AG742" t="str">
        <f t="shared" si="22"/>
        <v>30-Sep-1969</v>
      </c>
      <c r="AH742">
        <v>25476</v>
      </c>
      <c r="AI742">
        <f t="shared" si="23"/>
        <v>53</v>
      </c>
    </row>
    <row r="743" spans="1:35" x14ac:dyDescent="0.25">
      <c r="A743" t="s">
        <v>705</v>
      </c>
      <c r="B743">
        <v>10</v>
      </c>
      <c r="C743" t="s">
        <v>35</v>
      </c>
      <c r="D743">
        <v>1993</v>
      </c>
      <c r="E743" s="11">
        <v>34191</v>
      </c>
      <c r="F743">
        <v>0</v>
      </c>
      <c r="G743">
        <v>5748.13</v>
      </c>
      <c r="H743" t="s">
        <v>11</v>
      </c>
      <c r="I743" t="s">
        <v>16</v>
      </c>
      <c r="J743" t="s">
        <v>300</v>
      </c>
      <c r="K743" s="13" t="s">
        <v>9094</v>
      </c>
      <c r="L743" t="s">
        <v>11</v>
      </c>
      <c r="M743" t="s">
        <v>16</v>
      </c>
      <c r="N743" t="s">
        <v>300</v>
      </c>
      <c r="O743">
        <v>29</v>
      </c>
      <c r="AA743" t="s">
        <v>37</v>
      </c>
      <c r="AB743" t="str">
        <f>IF(H737="?",$Q$9,H737)</f>
        <v>tier - 2</v>
      </c>
      <c r="AC743" t="str">
        <f>IF(I737="?",$V$9,I737)</f>
        <v>tier - 3</v>
      </c>
      <c r="AD743" t="str">
        <f>IF(J737="?","Unknown",J737)</f>
        <v>R1012</v>
      </c>
      <c r="AE743">
        <v>1971</v>
      </c>
      <c r="AF743">
        <v>27</v>
      </c>
      <c r="AG743" t="str">
        <f t="shared" si="22"/>
        <v>27-Oct-1971</v>
      </c>
      <c r="AH743">
        <v>26233</v>
      </c>
      <c r="AI743">
        <f t="shared" si="23"/>
        <v>51</v>
      </c>
    </row>
    <row r="744" spans="1:35" x14ac:dyDescent="0.25">
      <c r="A744" t="s">
        <v>704</v>
      </c>
      <c r="B744">
        <v>21</v>
      </c>
      <c r="C744" t="s">
        <v>10</v>
      </c>
      <c r="D744">
        <v>1972</v>
      </c>
      <c r="E744" s="11">
        <v>26501</v>
      </c>
      <c r="F744">
        <v>0</v>
      </c>
      <c r="G744">
        <v>5741.67</v>
      </c>
      <c r="H744" t="s">
        <v>11</v>
      </c>
      <c r="I744" t="s">
        <v>12</v>
      </c>
      <c r="J744" t="s">
        <v>13</v>
      </c>
      <c r="K744" s="13" t="s">
        <v>9095</v>
      </c>
      <c r="L744" t="s">
        <v>11</v>
      </c>
      <c r="M744" t="s">
        <v>12</v>
      </c>
      <c r="N744" t="s">
        <v>13</v>
      </c>
      <c r="O744">
        <v>50</v>
      </c>
      <c r="AA744" t="s">
        <v>37</v>
      </c>
      <c r="AB744" t="str">
        <f>IF(H738="?",$Q$9,H738)</f>
        <v>tier - 2</v>
      </c>
      <c r="AC744" t="str">
        <f>IF(I738="?",$V$9,I738)</f>
        <v>tier - 2</v>
      </c>
      <c r="AD744" t="str">
        <f>IF(J738="?","Unknown",J738)</f>
        <v>R1026</v>
      </c>
      <c r="AE744">
        <v>2002</v>
      </c>
      <c r="AF744">
        <v>22</v>
      </c>
      <c r="AG744" t="str">
        <f t="shared" si="22"/>
        <v>22-Oct-2002</v>
      </c>
      <c r="AH744">
        <v>37551</v>
      </c>
      <c r="AI744">
        <f t="shared" si="23"/>
        <v>20</v>
      </c>
    </row>
    <row r="745" spans="1:35" x14ac:dyDescent="0.25">
      <c r="A745" t="s">
        <v>703</v>
      </c>
      <c r="B745">
        <v>19</v>
      </c>
      <c r="C745" t="s">
        <v>20</v>
      </c>
      <c r="D745">
        <v>1987</v>
      </c>
      <c r="E745" s="11">
        <v>32039</v>
      </c>
      <c r="F745">
        <v>2</v>
      </c>
      <c r="G745">
        <v>5729.01</v>
      </c>
      <c r="H745" t="s">
        <v>16</v>
      </c>
      <c r="I745" t="s">
        <v>11</v>
      </c>
      <c r="J745" t="s">
        <v>23</v>
      </c>
      <c r="K745" s="13" t="s">
        <v>9096</v>
      </c>
      <c r="L745" t="s">
        <v>16</v>
      </c>
      <c r="M745" t="s">
        <v>11</v>
      </c>
      <c r="N745" t="s">
        <v>23</v>
      </c>
      <c r="O745">
        <v>35</v>
      </c>
      <c r="AA745" t="s">
        <v>20</v>
      </c>
      <c r="AB745" t="str">
        <f>IF(H739="?",$Q$9,H739)</f>
        <v>tier - 2</v>
      </c>
      <c r="AC745" t="str">
        <f>IF(I739="?",$V$9,I739)</f>
        <v>tier - 2</v>
      </c>
      <c r="AD745" t="str">
        <f>IF(J739="?","Unknown",J739)</f>
        <v>R1013</v>
      </c>
      <c r="AE745">
        <v>1972</v>
      </c>
      <c r="AF745">
        <v>2</v>
      </c>
      <c r="AG745" t="str">
        <f t="shared" si="22"/>
        <v>2-Sep-1972</v>
      </c>
      <c r="AH745">
        <v>26544</v>
      </c>
      <c r="AI745">
        <f t="shared" si="23"/>
        <v>50</v>
      </c>
    </row>
    <row r="746" spans="1:35" x14ac:dyDescent="0.25">
      <c r="A746" t="s">
        <v>702</v>
      </c>
      <c r="B746">
        <v>18</v>
      </c>
      <c r="C746" t="s">
        <v>20</v>
      </c>
      <c r="D746">
        <v>1971</v>
      </c>
      <c r="E746" s="11">
        <v>26194</v>
      </c>
      <c r="F746">
        <v>0</v>
      </c>
      <c r="G746">
        <v>5720.38</v>
      </c>
      <c r="H746" t="s">
        <v>11</v>
      </c>
      <c r="I746" t="s">
        <v>16</v>
      </c>
      <c r="J746" t="s">
        <v>13</v>
      </c>
      <c r="K746" s="13" t="s">
        <v>9097</v>
      </c>
      <c r="L746" t="s">
        <v>11</v>
      </c>
      <c r="M746" t="s">
        <v>16</v>
      </c>
      <c r="N746" t="s">
        <v>13</v>
      </c>
      <c r="O746">
        <v>51</v>
      </c>
      <c r="AA746" t="s">
        <v>18</v>
      </c>
      <c r="AB746" t="str">
        <f>IF(H740="?",$Q$9,H740)</f>
        <v>tier - 2</v>
      </c>
      <c r="AC746" t="str">
        <f>IF(I740="?",$V$9,I740)</f>
        <v>tier - 3</v>
      </c>
      <c r="AD746" t="str">
        <f>IF(J740="?","Unknown",J740)</f>
        <v>R1013</v>
      </c>
      <c r="AE746">
        <v>1980</v>
      </c>
      <c r="AF746">
        <v>18</v>
      </c>
      <c r="AG746" t="str">
        <f t="shared" si="22"/>
        <v>18-Jun-1980</v>
      </c>
      <c r="AH746">
        <v>29390</v>
      </c>
      <c r="AI746">
        <f t="shared" si="23"/>
        <v>42</v>
      </c>
    </row>
    <row r="747" spans="1:35" x14ac:dyDescent="0.25">
      <c r="A747" t="s">
        <v>2206</v>
      </c>
      <c r="B747">
        <v>9</v>
      </c>
      <c r="C747" t="s">
        <v>10</v>
      </c>
      <c r="D747">
        <v>1975</v>
      </c>
      <c r="E747" s="11">
        <v>27584</v>
      </c>
      <c r="F747">
        <v>1</v>
      </c>
      <c r="G747">
        <v>37272.339999999997</v>
      </c>
      <c r="H747" t="s">
        <v>11</v>
      </c>
      <c r="I747" t="s">
        <v>12</v>
      </c>
      <c r="J747" t="s">
        <v>42</v>
      </c>
      <c r="K747" s="13" t="s">
        <v>9098</v>
      </c>
      <c r="L747" t="s">
        <v>11</v>
      </c>
      <c r="M747" t="s">
        <v>12</v>
      </c>
      <c r="N747" t="s">
        <v>42</v>
      </c>
      <c r="O747">
        <v>47</v>
      </c>
      <c r="AA747" t="s">
        <v>37</v>
      </c>
      <c r="AB747" t="str">
        <f>IF(H741="?",$Q$9,H741)</f>
        <v>tier - 2</v>
      </c>
      <c r="AC747" t="str">
        <f>IF(I741="?",$V$9,I741)</f>
        <v>tier - 3</v>
      </c>
      <c r="AD747" t="str">
        <f>IF(J741="?","Unknown",J741)</f>
        <v>R1022</v>
      </c>
      <c r="AE747">
        <v>2004</v>
      </c>
      <c r="AF747">
        <v>1</v>
      </c>
      <c r="AG747" t="str">
        <f t="shared" si="22"/>
        <v>1-Oct-2004</v>
      </c>
      <c r="AH747">
        <v>38261</v>
      </c>
      <c r="AI747">
        <f t="shared" si="23"/>
        <v>18</v>
      </c>
    </row>
    <row r="748" spans="1:35" x14ac:dyDescent="0.25">
      <c r="A748" t="s">
        <v>701</v>
      </c>
      <c r="B748">
        <v>30</v>
      </c>
      <c r="C748" t="s">
        <v>15</v>
      </c>
      <c r="D748">
        <v>1981</v>
      </c>
      <c r="E748" s="11">
        <v>29920</v>
      </c>
      <c r="F748">
        <v>0</v>
      </c>
      <c r="G748">
        <v>5709.16</v>
      </c>
      <c r="H748" t="s">
        <v>12</v>
      </c>
      <c r="I748" t="s">
        <v>12</v>
      </c>
      <c r="J748" t="s">
        <v>13</v>
      </c>
      <c r="K748" s="13" t="s">
        <v>9099</v>
      </c>
      <c r="L748" t="s">
        <v>12</v>
      </c>
      <c r="M748" t="s">
        <v>12</v>
      </c>
      <c r="N748" t="s">
        <v>13</v>
      </c>
      <c r="O748">
        <v>41</v>
      </c>
      <c r="AA748" t="s">
        <v>15</v>
      </c>
      <c r="AB748" t="str">
        <f>IF(H742="?",$Q$9,H742)</f>
        <v>tier - 2</v>
      </c>
      <c r="AC748" t="str">
        <f>IF(I742="?",$V$9,I742)</f>
        <v>tier - 3</v>
      </c>
      <c r="AD748" t="str">
        <f>IF(J742="?","Unknown",J742)</f>
        <v>R1019</v>
      </c>
      <c r="AE748">
        <v>1983</v>
      </c>
      <c r="AF748">
        <v>30</v>
      </c>
      <c r="AG748" t="str">
        <f t="shared" si="22"/>
        <v>30-Nov-1983</v>
      </c>
      <c r="AH748">
        <v>30650</v>
      </c>
      <c r="AI748">
        <f t="shared" si="23"/>
        <v>39</v>
      </c>
    </row>
    <row r="749" spans="1:35" x14ac:dyDescent="0.25">
      <c r="A749" t="s">
        <v>700</v>
      </c>
      <c r="B749">
        <v>3</v>
      </c>
      <c r="C749" t="s">
        <v>30</v>
      </c>
      <c r="D749">
        <v>1993</v>
      </c>
      <c r="E749" s="11">
        <v>34306</v>
      </c>
      <c r="F749">
        <v>4</v>
      </c>
      <c r="G749">
        <v>5708.87</v>
      </c>
      <c r="H749" t="s">
        <v>11</v>
      </c>
      <c r="I749" t="s">
        <v>16</v>
      </c>
      <c r="J749" t="s">
        <v>42</v>
      </c>
      <c r="K749" s="13" t="s">
        <v>9100</v>
      </c>
      <c r="L749" t="s">
        <v>11</v>
      </c>
      <c r="M749" t="s">
        <v>16</v>
      </c>
      <c r="N749" t="s">
        <v>42</v>
      </c>
      <c r="O749">
        <v>29</v>
      </c>
      <c r="AA749" t="s">
        <v>35</v>
      </c>
      <c r="AB749" t="str">
        <f>IF(H743="?",$Q$9,H743)</f>
        <v>tier - 2</v>
      </c>
      <c r="AC749" t="str">
        <f>IF(I743="?",$V$9,I743)</f>
        <v>tier - 1</v>
      </c>
      <c r="AD749" t="str">
        <f>IF(J743="?","Unknown",J743)</f>
        <v>R1021</v>
      </c>
      <c r="AE749">
        <v>1993</v>
      </c>
      <c r="AF749">
        <v>10</v>
      </c>
      <c r="AG749" t="str">
        <f t="shared" si="22"/>
        <v>10-Aug-1993</v>
      </c>
      <c r="AH749">
        <v>34191</v>
      </c>
      <c r="AI749">
        <f t="shared" si="23"/>
        <v>29</v>
      </c>
    </row>
    <row r="750" spans="1:35" x14ac:dyDescent="0.25">
      <c r="A750" t="s">
        <v>699</v>
      </c>
      <c r="B750">
        <v>15</v>
      </c>
      <c r="C750" t="s">
        <v>35</v>
      </c>
      <c r="D750">
        <v>1981</v>
      </c>
      <c r="E750" s="11">
        <v>29813</v>
      </c>
      <c r="F750">
        <v>0</v>
      </c>
      <c r="G750">
        <v>5699.84</v>
      </c>
      <c r="H750" t="s">
        <v>11</v>
      </c>
      <c r="I750" t="s">
        <v>12</v>
      </c>
      <c r="J750" t="s">
        <v>13</v>
      </c>
      <c r="K750" s="13" t="s">
        <v>9101</v>
      </c>
      <c r="L750" t="s">
        <v>11</v>
      </c>
      <c r="M750" t="s">
        <v>12</v>
      </c>
      <c r="N750" t="s">
        <v>13</v>
      </c>
      <c r="O750">
        <v>41</v>
      </c>
      <c r="AA750" t="s">
        <v>10</v>
      </c>
      <c r="AB750" t="str">
        <f>IF(H744="?",$Q$9,H744)</f>
        <v>tier - 2</v>
      </c>
      <c r="AC750" t="str">
        <f>IF(I744="?",$V$9,I744)</f>
        <v>tier - 3</v>
      </c>
      <c r="AD750" t="str">
        <f>IF(J744="?","Unknown",J744)</f>
        <v>R1013</v>
      </c>
      <c r="AE750">
        <v>1972</v>
      </c>
      <c r="AF750">
        <v>21</v>
      </c>
      <c r="AG750" t="str">
        <f t="shared" si="22"/>
        <v>21-Jul-1972</v>
      </c>
      <c r="AH750">
        <v>26501</v>
      </c>
      <c r="AI750">
        <f t="shared" si="23"/>
        <v>50</v>
      </c>
    </row>
    <row r="751" spans="1:35" x14ac:dyDescent="0.25">
      <c r="A751" t="s">
        <v>698</v>
      </c>
      <c r="B751">
        <v>6</v>
      </c>
      <c r="C751" t="s">
        <v>20</v>
      </c>
      <c r="D751">
        <v>1974</v>
      </c>
      <c r="E751" s="11">
        <v>27278</v>
      </c>
      <c r="F751">
        <v>0</v>
      </c>
      <c r="G751">
        <v>5698.74</v>
      </c>
      <c r="H751" t="s">
        <v>11</v>
      </c>
      <c r="I751" t="s">
        <v>11</v>
      </c>
      <c r="J751" t="s">
        <v>23</v>
      </c>
      <c r="K751" s="13" t="s">
        <v>9102</v>
      </c>
      <c r="L751" t="s">
        <v>11</v>
      </c>
      <c r="M751" t="s">
        <v>11</v>
      </c>
      <c r="N751" t="s">
        <v>23</v>
      </c>
      <c r="O751">
        <v>48</v>
      </c>
      <c r="AA751" t="s">
        <v>20</v>
      </c>
      <c r="AB751" t="str">
        <f>IF(H745="?",$Q$9,H745)</f>
        <v>tier - 1</v>
      </c>
      <c r="AC751" t="str">
        <f>IF(I745="?",$V$9,I745)</f>
        <v>tier - 2</v>
      </c>
      <c r="AD751" t="str">
        <f>IF(J745="?","Unknown",J745)</f>
        <v>R1012</v>
      </c>
      <c r="AE751">
        <v>1987</v>
      </c>
      <c r="AF751">
        <v>19</v>
      </c>
      <c r="AG751" t="str">
        <f t="shared" si="22"/>
        <v>19-Sep-1987</v>
      </c>
      <c r="AH751">
        <v>32039</v>
      </c>
      <c r="AI751">
        <f t="shared" si="23"/>
        <v>35</v>
      </c>
    </row>
    <row r="752" spans="1:35" x14ac:dyDescent="0.25">
      <c r="A752" t="s">
        <v>697</v>
      </c>
      <c r="B752">
        <v>3</v>
      </c>
      <c r="C752" t="s">
        <v>37</v>
      </c>
      <c r="D752">
        <v>1992</v>
      </c>
      <c r="E752" s="11">
        <v>33880</v>
      </c>
      <c r="F752">
        <v>3</v>
      </c>
      <c r="G752">
        <v>5693.43</v>
      </c>
      <c r="H752" t="s">
        <v>11</v>
      </c>
      <c r="I752" t="s">
        <v>12</v>
      </c>
      <c r="J752" t="s">
        <v>23</v>
      </c>
      <c r="K752" s="13" t="s">
        <v>9103</v>
      </c>
      <c r="L752" t="s">
        <v>11</v>
      </c>
      <c r="M752" t="s">
        <v>12</v>
      </c>
      <c r="N752" t="s">
        <v>23</v>
      </c>
      <c r="O752">
        <v>30</v>
      </c>
      <c r="AA752" t="s">
        <v>20</v>
      </c>
      <c r="AB752" t="str">
        <f>IF(H746="?",$Q$9,H746)</f>
        <v>tier - 2</v>
      </c>
      <c r="AC752" t="str">
        <f>IF(I746="?",$V$9,I746)</f>
        <v>tier - 1</v>
      </c>
      <c r="AD752" t="str">
        <f>IF(J746="?","Unknown",J746)</f>
        <v>R1013</v>
      </c>
      <c r="AE752">
        <v>1971</v>
      </c>
      <c r="AF752">
        <v>18</v>
      </c>
      <c r="AG752" t="str">
        <f t="shared" si="22"/>
        <v>18-Sep-1971</v>
      </c>
      <c r="AH752">
        <v>26194</v>
      </c>
      <c r="AI752">
        <f t="shared" si="23"/>
        <v>51</v>
      </c>
    </row>
    <row r="753" spans="1:35" x14ac:dyDescent="0.25">
      <c r="A753" t="s">
        <v>696</v>
      </c>
      <c r="B753">
        <v>28</v>
      </c>
      <c r="C753" t="s">
        <v>35</v>
      </c>
      <c r="D753">
        <v>1972</v>
      </c>
      <c r="E753" s="11">
        <v>26539</v>
      </c>
      <c r="F753">
        <v>0</v>
      </c>
      <c r="G753">
        <v>5690.79</v>
      </c>
      <c r="H753" t="s">
        <v>11</v>
      </c>
      <c r="I753" t="s">
        <v>16</v>
      </c>
      <c r="J753" t="s">
        <v>13</v>
      </c>
      <c r="K753" s="13" t="s">
        <v>9104</v>
      </c>
      <c r="L753" t="s">
        <v>11</v>
      </c>
      <c r="M753" t="s">
        <v>16</v>
      </c>
      <c r="N753" t="s">
        <v>13</v>
      </c>
      <c r="O753">
        <v>50</v>
      </c>
      <c r="AA753" t="s">
        <v>10</v>
      </c>
      <c r="AB753" t="str">
        <f>IF(H747="?",$Q$9,H747)</f>
        <v>tier - 2</v>
      </c>
      <c r="AC753" t="str">
        <f>IF(I747="?",$V$9,I747)</f>
        <v>tier - 3</v>
      </c>
      <c r="AD753" t="str">
        <f>IF(J747="?","Unknown",J747)</f>
        <v>R1011</v>
      </c>
      <c r="AE753">
        <v>1975</v>
      </c>
      <c r="AF753">
        <v>9</v>
      </c>
      <c r="AG753" t="str">
        <f t="shared" si="22"/>
        <v>9-Jul-1975</v>
      </c>
      <c r="AH753">
        <v>27584</v>
      </c>
      <c r="AI753">
        <f t="shared" si="23"/>
        <v>47</v>
      </c>
    </row>
    <row r="754" spans="1:35" x14ac:dyDescent="0.25">
      <c r="A754" t="s">
        <v>695</v>
      </c>
      <c r="B754">
        <v>12</v>
      </c>
      <c r="C754" t="s">
        <v>37</v>
      </c>
      <c r="D754">
        <v>1984</v>
      </c>
      <c r="E754" s="11">
        <v>30967</v>
      </c>
      <c r="F754">
        <v>3</v>
      </c>
      <c r="G754">
        <v>5679.13</v>
      </c>
      <c r="H754" t="s">
        <v>11</v>
      </c>
      <c r="I754" t="s">
        <v>11</v>
      </c>
      <c r="J754" t="s">
        <v>13</v>
      </c>
      <c r="K754" s="13" t="s">
        <v>9105</v>
      </c>
      <c r="L754" t="s">
        <v>11</v>
      </c>
      <c r="M754" t="s">
        <v>11</v>
      </c>
      <c r="N754" t="s">
        <v>13</v>
      </c>
      <c r="O754">
        <v>38</v>
      </c>
      <c r="AA754" t="s">
        <v>15</v>
      </c>
      <c r="AB754" t="str">
        <f>IF(H748="?",$Q$9,H748)</f>
        <v>tier - 3</v>
      </c>
      <c r="AC754" t="str">
        <f>IF(I748="?",$V$9,I748)</f>
        <v>tier - 3</v>
      </c>
      <c r="AD754" t="str">
        <f>IF(J748="?","Unknown",J748)</f>
        <v>R1013</v>
      </c>
      <c r="AE754">
        <v>1981</v>
      </c>
      <c r="AF754">
        <v>30</v>
      </c>
      <c r="AG754" t="str">
        <f t="shared" si="22"/>
        <v>30-Nov-1981</v>
      </c>
      <c r="AH754">
        <v>29920</v>
      </c>
      <c r="AI754">
        <f t="shared" si="23"/>
        <v>41</v>
      </c>
    </row>
    <row r="755" spans="1:35" x14ac:dyDescent="0.25">
      <c r="A755" t="s">
        <v>694</v>
      </c>
      <c r="B755">
        <v>3</v>
      </c>
      <c r="C755" t="s">
        <v>18</v>
      </c>
      <c r="D755">
        <v>1983</v>
      </c>
      <c r="E755" s="11">
        <v>30470</v>
      </c>
      <c r="F755">
        <v>0</v>
      </c>
      <c r="G755">
        <v>5662.23</v>
      </c>
      <c r="H755" t="s">
        <v>11</v>
      </c>
      <c r="I755" t="s">
        <v>16</v>
      </c>
      <c r="J755" t="s">
        <v>13</v>
      </c>
      <c r="K755" s="13" t="s">
        <v>9106</v>
      </c>
      <c r="L755" t="s">
        <v>11</v>
      </c>
      <c r="M755" t="s">
        <v>16</v>
      </c>
      <c r="N755" t="s">
        <v>13</v>
      </c>
      <c r="O755">
        <v>40</v>
      </c>
      <c r="AA755" t="s">
        <v>30</v>
      </c>
      <c r="AB755" t="str">
        <f>IF(H749="?",$Q$9,H749)</f>
        <v>tier - 2</v>
      </c>
      <c r="AC755" t="str">
        <f>IF(I749="?",$V$9,I749)</f>
        <v>tier - 1</v>
      </c>
      <c r="AD755" t="str">
        <f>IF(J749="?","Unknown",J749)</f>
        <v>R1011</v>
      </c>
      <c r="AE755">
        <v>1993</v>
      </c>
      <c r="AF755">
        <v>3</v>
      </c>
      <c r="AG755" t="str">
        <f t="shared" si="22"/>
        <v>3-Dec-1993</v>
      </c>
      <c r="AH755">
        <v>34306</v>
      </c>
      <c r="AI755">
        <f t="shared" si="23"/>
        <v>29</v>
      </c>
    </row>
    <row r="756" spans="1:35" x14ac:dyDescent="0.25">
      <c r="A756" t="s">
        <v>693</v>
      </c>
      <c r="B756">
        <v>27</v>
      </c>
      <c r="C756" t="s">
        <v>10</v>
      </c>
      <c r="D756">
        <v>1978</v>
      </c>
      <c r="E756" s="11">
        <v>28698</v>
      </c>
      <c r="F756">
        <v>2</v>
      </c>
      <c r="G756">
        <v>5650.14</v>
      </c>
      <c r="H756" t="s">
        <v>11</v>
      </c>
      <c r="I756" t="s">
        <v>16</v>
      </c>
      <c r="J756" t="s">
        <v>13</v>
      </c>
      <c r="K756" s="13" t="s">
        <v>9107</v>
      </c>
      <c r="L756" t="s">
        <v>11</v>
      </c>
      <c r="M756" t="s">
        <v>16</v>
      </c>
      <c r="N756" t="s">
        <v>13</v>
      </c>
      <c r="O756">
        <v>44</v>
      </c>
      <c r="AA756" t="s">
        <v>35</v>
      </c>
      <c r="AB756" t="str">
        <f>IF(H750="?",$Q$9,H750)</f>
        <v>tier - 2</v>
      </c>
      <c r="AC756" t="str">
        <f>IF(I750="?",$V$9,I750)</f>
        <v>tier - 3</v>
      </c>
      <c r="AD756" t="str">
        <f>IF(J750="?","Unknown",J750)</f>
        <v>R1013</v>
      </c>
      <c r="AE756">
        <v>1981</v>
      </c>
      <c r="AF756">
        <v>15</v>
      </c>
      <c r="AG756" t="str">
        <f t="shared" si="22"/>
        <v>15-Aug-1981</v>
      </c>
      <c r="AH756">
        <v>29813</v>
      </c>
      <c r="AI756">
        <f t="shared" si="23"/>
        <v>41</v>
      </c>
    </row>
    <row r="757" spans="1:35" x14ac:dyDescent="0.25">
      <c r="A757" t="s">
        <v>692</v>
      </c>
      <c r="B757">
        <v>8</v>
      </c>
      <c r="C757" t="s">
        <v>15</v>
      </c>
      <c r="D757">
        <v>1983</v>
      </c>
      <c r="E757" s="11">
        <v>30628</v>
      </c>
      <c r="F757">
        <v>0</v>
      </c>
      <c r="G757">
        <v>5649.72</v>
      </c>
      <c r="H757" t="s">
        <v>11</v>
      </c>
      <c r="I757" t="s">
        <v>12</v>
      </c>
      <c r="J757" t="s">
        <v>42</v>
      </c>
      <c r="K757" s="13" t="s">
        <v>8747</v>
      </c>
      <c r="L757" t="s">
        <v>11</v>
      </c>
      <c r="M757" t="s">
        <v>12</v>
      </c>
      <c r="N757" t="s">
        <v>42</v>
      </c>
      <c r="O757">
        <v>39</v>
      </c>
      <c r="AA757" t="s">
        <v>20</v>
      </c>
      <c r="AB757" t="str">
        <f>IF(H751="?",$Q$9,H751)</f>
        <v>tier - 2</v>
      </c>
      <c r="AC757" t="str">
        <f>IF(I751="?",$V$9,I751)</f>
        <v>tier - 2</v>
      </c>
      <c r="AD757" t="str">
        <f>IF(J751="?","Unknown",J751)</f>
        <v>R1012</v>
      </c>
      <c r="AE757">
        <v>1974</v>
      </c>
      <c r="AF757">
        <v>6</v>
      </c>
      <c r="AG757" t="str">
        <f t="shared" si="22"/>
        <v>6-Sep-1974</v>
      </c>
      <c r="AH757">
        <v>27278</v>
      </c>
      <c r="AI757">
        <f t="shared" si="23"/>
        <v>48</v>
      </c>
    </row>
    <row r="758" spans="1:35" x14ac:dyDescent="0.25">
      <c r="A758" t="s">
        <v>2205</v>
      </c>
      <c r="B758">
        <v>17</v>
      </c>
      <c r="C758" t="s">
        <v>35</v>
      </c>
      <c r="D758">
        <v>1985</v>
      </c>
      <c r="E758" s="11">
        <v>31276</v>
      </c>
      <c r="F758">
        <v>0</v>
      </c>
      <c r="G758">
        <v>37270.15</v>
      </c>
      <c r="H758" t="s">
        <v>11</v>
      </c>
      <c r="I758" t="s">
        <v>16</v>
      </c>
      <c r="J758" t="s">
        <v>247</v>
      </c>
      <c r="K758" s="13" t="s">
        <v>9108</v>
      </c>
      <c r="L758" t="s">
        <v>11</v>
      </c>
      <c r="M758" t="s">
        <v>16</v>
      </c>
      <c r="N758" t="s">
        <v>247</v>
      </c>
      <c r="O758">
        <v>37</v>
      </c>
      <c r="AA758" t="s">
        <v>37</v>
      </c>
      <c r="AB758" t="str">
        <f>IF(H752="?",$Q$9,H752)</f>
        <v>tier - 2</v>
      </c>
      <c r="AC758" t="str">
        <f>IF(I752="?",$V$9,I752)</f>
        <v>tier - 3</v>
      </c>
      <c r="AD758" t="str">
        <f>IF(J752="?","Unknown",J752)</f>
        <v>R1012</v>
      </c>
      <c r="AE758">
        <v>1992</v>
      </c>
      <c r="AF758">
        <v>3</v>
      </c>
      <c r="AG758" t="str">
        <f t="shared" si="22"/>
        <v>3-Oct-1992</v>
      </c>
      <c r="AH758">
        <v>33880</v>
      </c>
      <c r="AI758">
        <f t="shared" si="23"/>
        <v>30</v>
      </c>
    </row>
    <row r="759" spans="1:35" x14ac:dyDescent="0.25">
      <c r="A759" t="s">
        <v>691</v>
      </c>
      <c r="B759">
        <v>9</v>
      </c>
      <c r="C759" t="s">
        <v>15</v>
      </c>
      <c r="D759">
        <v>1987</v>
      </c>
      <c r="E759" s="11">
        <v>32090</v>
      </c>
      <c r="F759">
        <v>1</v>
      </c>
      <c r="G759">
        <v>5630.46</v>
      </c>
      <c r="H759" t="s">
        <v>11</v>
      </c>
      <c r="I759" t="s">
        <v>12</v>
      </c>
      <c r="J759" t="s">
        <v>23</v>
      </c>
      <c r="K759" s="13" t="s">
        <v>9109</v>
      </c>
      <c r="L759" t="s">
        <v>11</v>
      </c>
      <c r="M759" t="s">
        <v>12</v>
      </c>
      <c r="N759" t="s">
        <v>23</v>
      </c>
      <c r="O759">
        <v>35</v>
      </c>
      <c r="AA759" t="s">
        <v>35</v>
      </c>
      <c r="AB759" t="str">
        <f>IF(H753="?",$Q$9,H753)</f>
        <v>tier - 2</v>
      </c>
      <c r="AC759" t="str">
        <f>IF(I753="?",$V$9,I753)</f>
        <v>tier - 1</v>
      </c>
      <c r="AD759" t="str">
        <f>IF(J753="?","Unknown",J753)</f>
        <v>R1013</v>
      </c>
      <c r="AE759">
        <v>1972</v>
      </c>
      <c r="AF759">
        <v>28</v>
      </c>
      <c r="AG759" t="str">
        <f t="shared" si="22"/>
        <v>28-Aug-1972</v>
      </c>
      <c r="AH759">
        <v>26539</v>
      </c>
      <c r="AI759">
        <f t="shared" si="23"/>
        <v>50</v>
      </c>
    </row>
    <row r="760" spans="1:35" x14ac:dyDescent="0.25">
      <c r="A760" t="s">
        <v>690</v>
      </c>
      <c r="B760">
        <v>15</v>
      </c>
      <c r="C760" t="s">
        <v>35</v>
      </c>
      <c r="D760">
        <v>1994</v>
      </c>
      <c r="E760" s="11">
        <v>34561</v>
      </c>
      <c r="F760">
        <v>5</v>
      </c>
      <c r="G760">
        <v>5615.37</v>
      </c>
      <c r="H760" t="s">
        <v>11</v>
      </c>
      <c r="I760" t="s">
        <v>12</v>
      </c>
      <c r="J760" t="s">
        <v>42</v>
      </c>
      <c r="K760" s="13" t="s">
        <v>9110</v>
      </c>
      <c r="L760" t="s">
        <v>11</v>
      </c>
      <c r="M760" t="s">
        <v>12</v>
      </c>
      <c r="N760" t="s">
        <v>42</v>
      </c>
      <c r="O760">
        <v>28</v>
      </c>
      <c r="AA760" t="s">
        <v>37</v>
      </c>
      <c r="AB760" t="str">
        <f>IF(H754="?",$Q$9,H754)</f>
        <v>tier - 2</v>
      </c>
      <c r="AC760" t="str">
        <f>IF(I754="?",$V$9,I754)</f>
        <v>tier - 2</v>
      </c>
      <c r="AD760" t="str">
        <f>IF(J754="?","Unknown",J754)</f>
        <v>R1013</v>
      </c>
      <c r="AE760">
        <v>1984</v>
      </c>
      <c r="AF760">
        <v>12</v>
      </c>
      <c r="AG760" t="str">
        <f t="shared" si="22"/>
        <v>12-Oct-1984</v>
      </c>
      <c r="AH760">
        <v>30967</v>
      </c>
      <c r="AI760">
        <f t="shared" si="23"/>
        <v>38</v>
      </c>
    </row>
    <row r="761" spans="1:35" x14ac:dyDescent="0.25">
      <c r="A761" t="s">
        <v>689</v>
      </c>
      <c r="B761">
        <v>11</v>
      </c>
      <c r="C761" t="s">
        <v>35</v>
      </c>
      <c r="D761">
        <v>1978</v>
      </c>
      <c r="E761" s="11">
        <v>28713</v>
      </c>
      <c r="F761">
        <v>2</v>
      </c>
      <c r="G761">
        <v>5612.83</v>
      </c>
      <c r="H761" t="s">
        <v>11</v>
      </c>
      <c r="I761" t="s">
        <v>12</v>
      </c>
      <c r="J761" t="s">
        <v>13</v>
      </c>
      <c r="K761" s="13" t="s">
        <v>9111</v>
      </c>
      <c r="L761" t="s">
        <v>11</v>
      </c>
      <c r="M761" t="s">
        <v>12</v>
      </c>
      <c r="N761" t="s">
        <v>13</v>
      </c>
      <c r="O761">
        <v>44</v>
      </c>
      <c r="AA761" t="s">
        <v>18</v>
      </c>
      <c r="AB761" t="str">
        <f>IF(H755="?",$Q$9,H755)</f>
        <v>tier - 2</v>
      </c>
      <c r="AC761" t="str">
        <f>IF(I755="?",$V$9,I755)</f>
        <v>tier - 1</v>
      </c>
      <c r="AD761" t="str">
        <f>IF(J755="?","Unknown",J755)</f>
        <v>R1013</v>
      </c>
      <c r="AE761">
        <v>1983</v>
      </c>
      <c r="AF761">
        <v>3</v>
      </c>
      <c r="AG761" t="str">
        <f t="shared" si="22"/>
        <v>3-Jun-1983</v>
      </c>
      <c r="AH761">
        <v>30470</v>
      </c>
      <c r="AI761">
        <f t="shared" si="23"/>
        <v>40</v>
      </c>
    </row>
    <row r="762" spans="1:35" x14ac:dyDescent="0.25">
      <c r="A762" t="s">
        <v>688</v>
      </c>
      <c r="B762">
        <v>18</v>
      </c>
      <c r="C762" t="s">
        <v>37</v>
      </c>
      <c r="D762">
        <v>1988</v>
      </c>
      <c r="E762" s="11">
        <v>32434</v>
      </c>
      <c r="F762">
        <v>1</v>
      </c>
      <c r="G762">
        <v>5594.85</v>
      </c>
      <c r="H762" t="s">
        <v>11</v>
      </c>
      <c r="I762" t="s">
        <v>12</v>
      </c>
      <c r="J762" t="s">
        <v>247</v>
      </c>
      <c r="K762" s="13" t="s">
        <v>9112</v>
      </c>
      <c r="L762" t="s">
        <v>11</v>
      </c>
      <c r="M762" t="s">
        <v>12</v>
      </c>
      <c r="N762" t="s">
        <v>247</v>
      </c>
      <c r="O762">
        <v>34</v>
      </c>
      <c r="AA762" t="s">
        <v>10</v>
      </c>
      <c r="AB762" t="str">
        <f>IF(H756="?",$Q$9,H756)</f>
        <v>tier - 2</v>
      </c>
      <c r="AC762" t="str">
        <f>IF(I756="?",$V$9,I756)</f>
        <v>tier - 1</v>
      </c>
      <c r="AD762" t="str">
        <f>IF(J756="?","Unknown",J756)</f>
        <v>R1013</v>
      </c>
      <c r="AE762">
        <v>1978</v>
      </c>
      <c r="AF762">
        <v>27</v>
      </c>
      <c r="AG762" t="str">
        <f t="shared" si="22"/>
        <v>27-Jul-1978</v>
      </c>
      <c r="AH762">
        <v>28698</v>
      </c>
      <c r="AI762">
        <f t="shared" si="23"/>
        <v>44</v>
      </c>
    </row>
    <row r="763" spans="1:35" x14ac:dyDescent="0.25">
      <c r="A763" t="s">
        <v>687</v>
      </c>
      <c r="B763">
        <v>3</v>
      </c>
      <c r="C763" t="s">
        <v>20</v>
      </c>
      <c r="D763">
        <v>1983</v>
      </c>
      <c r="E763" s="11">
        <v>30562</v>
      </c>
      <c r="F763">
        <v>3</v>
      </c>
      <c r="G763">
        <v>5587.59</v>
      </c>
      <c r="H763" t="s">
        <v>11</v>
      </c>
      <c r="I763" t="s">
        <v>16</v>
      </c>
      <c r="J763" t="s">
        <v>13</v>
      </c>
      <c r="K763" s="13" t="s">
        <v>9113</v>
      </c>
      <c r="L763" t="s">
        <v>11</v>
      </c>
      <c r="M763" t="s">
        <v>16</v>
      </c>
      <c r="N763" t="s">
        <v>13</v>
      </c>
      <c r="O763">
        <v>39</v>
      </c>
      <c r="AA763" t="s">
        <v>15</v>
      </c>
      <c r="AB763" t="str">
        <f>IF(H757="?",$Q$9,H757)</f>
        <v>tier - 2</v>
      </c>
      <c r="AC763" t="str">
        <f>IF(I757="?",$V$9,I757)</f>
        <v>tier - 3</v>
      </c>
      <c r="AD763" t="str">
        <f>IF(J757="?","Unknown",J757)</f>
        <v>R1011</v>
      </c>
      <c r="AE763">
        <v>1983</v>
      </c>
      <c r="AF763">
        <v>8</v>
      </c>
      <c r="AG763" t="str">
        <f t="shared" si="22"/>
        <v>8-Nov-1983</v>
      </c>
      <c r="AH763">
        <v>30628</v>
      </c>
      <c r="AI763">
        <f t="shared" si="23"/>
        <v>39</v>
      </c>
    </row>
    <row r="764" spans="1:35" x14ac:dyDescent="0.25">
      <c r="A764" t="s">
        <v>686</v>
      </c>
      <c r="B764">
        <v>21</v>
      </c>
      <c r="C764" t="s">
        <v>30</v>
      </c>
      <c r="D764">
        <v>1986</v>
      </c>
      <c r="E764" s="11">
        <v>31767</v>
      </c>
      <c r="F764">
        <v>2</v>
      </c>
      <c r="G764">
        <v>5584.31</v>
      </c>
      <c r="H764" t="s">
        <v>12</v>
      </c>
      <c r="I764" t="s">
        <v>16</v>
      </c>
      <c r="J764" t="s">
        <v>13</v>
      </c>
      <c r="K764" s="13" t="s">
        <v>9114</v>
      </c>
      <c r="L764" t="s">
        <v>12</v>
      </c>
      <c r="M764" t="s">
        <v>16</v>
      </c>
      <c r="N764" t="s">
        <v>13</v>
      </c>
      <c r="O764">
        <v>36</v>
      </c>
      <c r="AA764" t="s">
        <v>35</v>
      </c>
      <c r="AB764" t="str">
        <f>IF(H758="?",$Q$9,H758)</f>
        <v>tier - 2</v>
      </c>
      <c r="AC764" t="str">
        <f>IF(I758="?",$V$9,I758)</f>
        <v>tier - 1</v>
      </c>
      <c r="AD764" t="str">
        <f>IF(J758="?","Unknown",J758)</f>
        <v>R1024</v>
      </c>
      <c r="AE764">
        <v>1985</v>
      </c>
      <c r="AF764">
        <v>17</v>
      </c>
      <c r="AG764" t="str">
        <f t="shared" si="22"/>
        <v>17-Aug-1985</v>
      </c>
      <c r="AH764">
        <v>31276</v>
      </c>
      <c r="AI764">
        <f t="shared" si="23"/>
        <v>37</v>
      </c>
    </row>
    <row r="765" spans="1:35" x14ac:dyDescent="0.25">
      <c r="A765" t="s">
        <v>685</v>
      </c>
      <c r="B765">
        <v>5</v>
      </c>
      <c r="C765" t="s">
        <v>35</v>
      </c>
      <c r="D765">
        <v>1985</v>
      </c>
      <c r="E765" s="11">
        <v>31264</v>
      </c>
      <c r="F765">
        <v>3</v>
      </c>
      <c r="G765">
        <v>5582.95</v>
      </c>
      <c r="H765" t="s">
        <v>11</v>
      </c>
      <c r="I765" t="s">
        <v>16</v>
      </c>
      <c r="J765" t="s">
        <v>23</v>
      </c>
      <c r="K765" s="13" t="s">
        <v>9115</v>
      </c>
      <c r="L765" t="s">
        <v>11</v>
      </c>
      <c r="M765" t="s">
        <v>16</v>
      </c>
      <c r="N765" t="s">
        <v>23</v>
      </c>
      <c r="O765">
        <v>37</v>
      </c>
      <c r="AA765" t="s">
        <v>15</v>
      </c>
      <c r="AB765" t="str">
        <f>IF(H759="?",$Q$9,H759)</f>
        <v>tier - 2</v>
      </c>
      <c r="AC765" t="str">
        <f>IF(I759="?",$V$9,I759)</f>
        <v>tier - 3</v>
      </c>
      <c r="AD765" t="str">
        <f>IF(J759="?","Unknown",J759)</f>
        <v>R1012</v>
      </c>
      <c r="AE765">
        <v>1987</v>
      </c>
      <c r="AF765">
        <v>9</v>
      </c>
      <c r="AG765" t="str">
        <f t="shared" si="22"/>
        <v>9-Nov-1987</v>
      </c>
      <c r="AH765">
        <v>32090</v>
      </c>
      <c r="AI765">
        <f t="shared" si="23"/>
        <v>35</v>
      </c>
    </row>
    <row r="766" spans="1:35" x14ac:dyDescent="0.25">
      <c r="A766" t="s">
        <v>684</v>
      </c>
      <c r="B766">
        <v>18</v>
      </c>
      <c r="C766" t="s">
        <v>35</v>
      </c>
      <c r="D766">
        <v>1974</v>
      </c>
      <c r="E766" s="11">
        <v>27259</v>
      </c>
      <c r="F766">
        <v>0</v>
      </c>
      <c r="G766">
        <v>5576.35</v>
      </c>
      <c r="H766" t="s">
        <v>11</v>
      </c>
      <c r="I766" t="s">
        <v>12</v>
      </c>
      <c r="J766" t="s">
        <v>13</v>
      </c>
      <c r="K766" s="13" t="s">
        <v>9116</v>
      </c>
      <c r="L766" t="s">
        <v>11</v>
      </c>
      <c r="M766" t="s">
        <v>12</v>
      </c>
      <c r="N766" t="s">
        <v>13</v>
      </c>
      <c r="O766">
        <v>48</v>
      </c>
      <c r="AA766" t="s">
        <v>35</v>
      </c>
      <c r="AB766" t="str">
        <f>IF(H760="?",$Q$9,H760)</f>
        <v>tier - 2</v>
      </c>
      <c r="AC766" t="str">
        <f>IF(I760="?",$V$9,I760)</f>
        <v>tier - 3</v>
      </c>
      <c r="AD766" t="str">
        <f>IF(J760="?","Unknown",J760)</f>
        <v>R1011</v>
      </c>
      <c r="AE766">
        <v>1994</v>
      </c>
      <c r="AF766">
        <v>15</v>
      </c>
      <c r="AG766" t="str">
        <f t="shared" si="22"/>
        <v>15-Aug-1994</v>
      </c>
      <c r="AH766">
        <v>34561</v>
      </c>
      <c r="AI766">
        <f t="shared" si="23"/>
        <v>28</v>
      </c>
    </row>
    <row r="767" spans="1:35" x14ac:dyDescent="0.25">
      <c r="A767" t="s">
        <v>683</v>
      </c>
      <c r="B767">
        <v>22</v>
      </c>
      <c r="C767" t="s">
        <v>20</v>
      </c>
      <c r="D767">
        <v>1999</v>
      </c>
      <c r="E767" s="11">
        <v>36425</v>
      </c>
      <c r="F767">
        <v>0</v>
      </c>
      <c r="G767">
        <v>5552.61</v>
      </c>
      <c r="H767" t="s">
        <v>11</v>
      </c>
      <c r="I767" t="s">
        <v>12</v>
      </c>
      <c r="J767" t="s">
        <v>535</v>
      </c>
      <c r="K767" s="13" t="s">
        <v>9117</v>
      </c>
      <c r="L767" t="s">
        <v>11</v>
      </c>
      <c r="M767" t="s">
        <v>12</v>
      </c>
      <c r="N767" t="s">
        <v>535</v>
      </c>
      <c r="O767">
        <v>23</v>
      </c>
      <c r="AA767" t="s">
        <v>35</v>
      </c>
      <c r="AB767" t="str">
        <f>IF(H761="?",$Q$9,H761)</f>
        <v>tier - 2</v>
      </c>
      <c r="AC767" t="str">
        <f>IF(I761="?",$V$9,I761)</f>
        <v>tier - 3</v>
      </c>
      <c r="AD767" t="str">
        <f>IF(J761="?","Unknown",J761)</f>
        <v>R1013</v>
      </c>
      <c r="AE767">
        <v>1978</v>
      </c>
      <c r="AF767">
        <v>11</v>
      </c>
      <c r="AG767" t="str">
        <f t="shared" si="22"/>
        <v>11-Aug-1978</v>
      </c>
      <c r="AH767">
        <v>28713</v>
      </c>
      <c r="AI767">
        <f t="shared" si="23"/>
        <v>44</v>
      </c>
    </row>
    <row r="768" spans="1:35" x14ac:dyDescent="0.25">
      <c r="A768" t="s">
        <v>682</v>
      </c>
      <c r="B768">
        <v>7</v>
      </c>
      <c r="C768" t="s">
        <v>30</v>
      </c>
      <c r="D768">
        <v>1980</v>
      </c>
      <c r="E768" s="11">
        <v>29562</v>
      </c>
      <c r="F768">
        <v>2</v>
      </c>
      <c r="G768">
        <v>5540.35</v>
      </c>
      <c r="H768" t="s">
        <v>11</v>
      </c>
      <c r="I768" t="s">
        <v>11</v>
      </c>
      <c r="J768" t="s">
        <v>23</v>
      </c>
      <c r="K768" s="13" t="s">
        <v>9118</v>
      </c>
      <c r="L768" t="s">
        <v>11</v>
      </c>
      <c r="M768" t="s">
        <v>11</v>
      </c>
      <c r="N768" t="s">
        <v>23</v>
      </c>
      <c r="O768">
        <v>42</v>
      </c>
      <c r="AA768" t="s">
        <v>37</v>
      </c>
      <c r="AB768" t="str">
        <f>IF(H762="?",$Q$9,H762)</f>
        <v>tier - 2</v>
      </c>
      <c r="AC768" t="str">
        <f>IF(I762="?",$V$9,I762)</f>
        <v>tier - 3</v>
      </c>
      <c r="AD768" t="str">
        <f>IF(J762="?","Unknown",J762)</f>
        <v>R1024</v>
      </c>
      <c r="AE768">
        <v>1988</v>
      </c>
      <c r="AF768">
        <v>18</v>
      </c>
      <c r="AG768" t="str">
        <f t="shared" si="22"/>
        <v>18-Oct-1988</v>
      </c>
      <c r="AH768">
        <v>32434</v>
      </c>
      <c r="AI768">
        <f t="shared" si="23"/>
        <v>34</v>
      </c>
    </row>
    <row r="769" spans="1:35" x14ac:dyDescent="0.25">
      <c r="A769" t="s">
        <v>2204</v>
      </c>
      <c r="B769">
        <v>17</v>
      </c>
      <c r="C769" t="s">
        <v>35</v>
      </c>
      <c r="D769">
        <v>1990</v>
      </c>
      <c r="E769" s="11">
        <v>33102</v>
      </c>
      <c r="F769">
        <v>3</v>
      </c>
      <c r="G769">
        <v>37251.22</v>
      </c>
      <c r="H769" t="s">
        <v>11</v>
      </c>
      <c r="I769" t="s">
        <v>11</v>
      </c>
      <c r="J769" t="s">
        <v>42</v>
      </c>
      <c r="K769" s="13" t="s">
        <v>9119</v>
      </c>
      <c r="L769" t="s">
        <v>11</v>
      </c>
      <c r="M769" t="s">
        <v>11</v>
      </c>
      <c r="N769" t="s">
        <v>42</v>
      </c>
      <c r="O769">
        <v>32</v>
      </c>
      <c r="AA769" t="s">
        <v>20</v>
      </c>
      <c r="AB769" t="str">
        <f>IF(H763="?",$Q$9,H763)</f>
        <v>tier - 2</v>
      </c>
      <c r="AC769" t="str">
        <f>IF(I763="?",$V$9,I763)</f>
        <v>tier - 1</v>
      </c>
      <c r="AD769" t="str">
        <f>IF(J763="?","Unknown",J763)</f>
        <v>R1013</v>
      </c>
      <c r="AE769">
        <v>1983</v>
      </c>
      <c r="AF769">
        <v>3</v>
      </c>
      <c r="AG769" t="str">
        <f t="shared" si="22"/>
        <v>3-Sep-1983</v>
      </c>
      <c r="AH769">
        <v>30562</v>
      </c>
      <c r="AI769">
        <f t="shared" si="23"/>
        <v>39</v>
      </c>
    </row>
    <row r="770" spans="1:35" x14ac:dyDescent="0.25">
      <c r="A770" t="s">
        <v>681</v>
      </c>
      <c r="B770">
        <v>7</v>
      </c>
      <c r="C770" t="s">
        <v>10</v>
      </c>
      <c r="D770">
        <v>1981</v>
      </c>
      <c r="E770" s="11">
        <v>29774</v>
      </c>
      <c r="F770">
        <v>1</v>
      </c>
      <c r="G770">
        <v>5539.4</v>
      </c>
      <c r="H770" t="s">
        <v>11</v>
      </c>
      <c r="I770" t="s">
        <v>11</v>
      </c>
      <c r="J770" t="s">
        <v>13</v>
      </c>
      <c r="K770" s="13" t="s">
        <v>9120</v>
      </c>
      <c r="L770" t="s">
        <v>11</v>
      </c>
      <c r="M770" t="s">
        <v>11</v>
      </c>
      <c r="N770" t="s">
        <v>13</v>
      </c>
      <c r="O770">
        <v>41</v>
      </c>
      <c r="AA770" t="s">
        <v>30</v>
      </c>
      <c r="AB770" t="str">
        <f>IF(H764="?",$Q$9,H764)</f>
        <v>tier - 3</v>
      </c>
      <c r="AC770" t="str">
        <f>IF(I764="?",$V$9,I764)</f>
        <v>tier - 1</v>
      </c>
      <c r="AD770" t="str">
        <f>IF(J764="?","Unknown",J764)</f>
        <v>R1013</v>
      </c>
      <c r="AE770">
        <v>1986</v>
      </c>
      <c r="AF770">
        <v>21</v>
      </c>
      <c r="AG770" t="str">
        <f t="shared" si="22"/>
        <v>21-Dec-1986</v>
      </c>
      <c r="AH770">
        <v>31767</v>
      </c>
      <c r="AI770">
        <f t="shared" si="23"/>
        <v>36</v>
      </c>
    </row>
    <row r="771" spans="1:35" x14ac:dyDescent="0.25">
      <c r="A771" t="s">
        <v>680</v>
      </c>
      <c r="B771">
        <v>29</v>
      </c>
      <c r="C771" t="s">
        <v>35</v>
      </c>
      <c r="D771">
        <v>1988</v>
      </c>
      <c r="E771" s="11">
        <v>32384</v>
      </c>
      <c r="F771">
        <v>3</v>
      </c>
      <c r="G771">
        <v>5503.36</v>
      </c>
      <c r="H771" t="s">
        <v>11</v>
      </c>
      <c r="I771" t="s">
        <v>11</v>
      </c>
      <c r="J771" t="s">
        <v>23</v>
      </c>
      <c r="K771" s="13" t="s">
        <v>9121</v>
      </c>
      <c r="L771" t="s">
        <v>11</v>
      </c>
      <c r="M771" t="s">
        <v>11</v>
      </c>
      <c r="N771" t="s">
        <v>23</v>
      </c>
      <c r="O771">
        <v>34</v>
      </c>
      <c r="AA771" t="s">
        <v>35</v>
      </c>
      <c r="AB771" t="str">
        <f>IF(H765="?",$Q$9,H765)</f>
        <v>tier - 2</v>
      </c>
      <c r="AC771" t="str">
        <f>IF(I765="?",$V$9,I765)</f>
        <v>tier - 1</v>
      </c>
      <c r="AD771" t="str">
        <f>IF(J765="?","Unknown",J765)</f>
        <v>R1012</v>
      </c>
      <c r="AE771">
        <v>1985</v>
      </c>
      <c r="AF771">
        <v>5</v>
      </c>
      <c r="AG771" t="str">
        <f t="shared" ref="AG771:AG834" si="24">CONCATENATE(AF771,"-",AA771,"-",AE771)</f>
        <v>5-Aug-1985</v>
      </c>
      <c r="AH771">
        <v>31264</v>
      </c>
      <c r="AI771">
        <f t="shared" ref="AI771:AI834" si="25">INT(YEARFRAC(AH771,DATE(2023,6,8)*1))</f>
        <v>37</v>
      </c>
    </row>
    <row r="772" spans="1:35" x14ac:dyDescent="0.25">
      <c r="A772" t="s">
        <v>679</v>
      </c>
      <c r="B772">
        <v>17</v>
      </c>
      <c r="C772" t="s">
        <v>15</v>
      </c>
      <c r="D772">
        <v>1984</v>
      </c>
      <c r="E772" s="11">
        <v>31003</v>
      </c>
      <c r="F772">
        <v>1</v>
      </c>
      <c r="G772">
        <v>5488.26</v>
      </c>
      <c r="H772" t="s">
        <v>11</v>
      </c>
      <c r="I772" t="s">
        <v>12</v>
      </c>
      <c r="J772" t="s">
        <v>42</v>
      </c>
      <c r="K772" s="13" t="s">
        <v>9122</v>
      </c>
      <c r="L772" t="s">
        <v>11</v>
      </c>
      <c r="M772" t="s">
        <v>12</v>
      </c>
      <c r="N772" t="s">
        <v>42</v>
      </c>
      <c r="O772">
        <v>38</v>
      </c>
      <c r="AA772" t="s">
        <v>35</v>
      </c>
      <c r="AB772" t="str">
        <f>IF(H766="?",$Q$9,H766)</f>
        <v>tier - 2</v>
      </c>
      <c r="AC772" t="str">
        <f>IF(I766="?",$V$9,I766)</f>
        <v>tier - 3</v>
      </c>
      <c r="AD772" t="str">
        <f>IF(J766="?","Unknown",J766)</f>
        <v>R1013</v>
      </c>
      <c r="AE772">
        <v>1974</v>
      </c>
      <c r="AF772">
        <v>18</v>
      </c>
      <c r="AG772" t="str">
        <f t="shared" si="24"/>
        <v>18-Aug-1974</v>
      </c>
      <c r="AH772">
        <v>27259</v>
      </c>
      <c r="AI772">
        <f t="shared" si="25"/>
        <v>48</v>
      </c>
    </row>
    <row r="773" spans="1:35" x14ac:dyDescent="0.25">
      <c r="A773" t="s">
        <v>678</v>
      </c>
      <c r="B773">
        <v>26</v>
      </c>
      <c r="C773" t="s">
        <v>10</v>
      </c>
      <c r="D773">
        <v>1984</v>
      </c>
      <c r="E773" s="11">
        <v>30889</v>
      </c>
      <c r="F773">
        <v>1</v>
      </c>
      <c r="G773">
        <v>5484.47</v>
      </c>
      <c r="H773" t="s">
        <v>11</v>
      </c>
      <c r="I773" t="s">
        <v>11</v>
      </c>
      <c r="J773" t="s">
        <v>13</v>
      </c>
      <c r="K773" s="13" t="s">
        <v>8992</v>
      </c>
      <c r="L773" t="s">
        <v>11</v>
      </c>
      <c r="M773" t="s">
        <v>11</v>
      </c>
      <c r="N773" t="s">
        <v>13</v>
      </c>
      <c r="O773">
        <v>38</v>
      </c>
      <c r="AA773" t="s">
        <v>20</v>
      </c>
      <c r="AB773" t="str">
        <f>IF(H767="?",$Q$9,H767)</f>
        <v>tier - 2</v>
      </c>
      <c r="AC773" t="str">
        <f>IF(I767="?",$V$9,I767)</f>
        <v>tier - 3</v>
      </c>
      <c r="AD773" t="str">
        <f>IF(J767="?","Unknown",J767)</f>
        <v>R1026</v>
      </c>
      <c r="AE773">
        <v>1999</v>
      </c>
      <c r="AF773">
        <v>22</v>
      </c>
      <c r="AG773" t="str">
        <f t="shared" si="24"/>
        <v>22-Sep-1999</v>
      </c>
      <c r="AH773">
        <v>36425</v>
      </c>
      <c r="AI773">
        <f t="shared" si="25"/>
        <v>23</v>
      </c>
    </row>
    <row r="774" spans="1:35" x14ac:dyDescent="0.25">
      <c r="A774" t="s">
        <v>677</v>
      </c>
      <c r="B774">
        <v>30</v>
      </c>
      <c r="C774" t="s">
        <v>18</v>
      </c>
      <c r="D774">
        <v>1986</v>
      </c>
      <c r="E774" s="11">
        <v>31593</v>
      </c>
      <c r="F774">
        <v>1</v>
      </c>
      <c r="G774">
        <v>5478.04</v>
      </c>
      <c r="H774" t="s">
        <v>11</v>
      </c>
      <c r="I774" t="s">
        <v>12</v>
      </c>
      <c r="J774" t="s">
        <v>13</v>
      </c>
      <c r="K774" s="13" t="s">
        <v>9123</v>
      </c>
      <c r="L774" t="s">
        <v>11</v>
      </c>
      <c r="M774" t="s">
        <v>12</v>
      </c>
      <c r="N774" t="s">
        <v>13</v>
      </c>
      <c r="O774">
        <v>36</v>
      </c>
      <c r="AA774" t="s">
        <v>30</v>
      </c>
      <c r="AB774" t="str">
        <f>IF(H768="?",$Q$9,H768)</f>
        <v>tier - 2</v>
      </c>
      <c r="AC774" t="str">
        <f>IF(I768="?",$V$9,I768)</f>
        <v>tier - 2</v>
      </c>
      <c r="AD774" t="str">
        <f>IF(J768="?","Unknown",J768)</f>
        <v>R1012</v>
      </c>
      <c r="AE774">
        <v>1980</v>
      </c>
      <c r="AF774">
        <v>7</v>
      </c>
      <c r="AG774" t="str">
        <f t="shared" si="24"/>
        <v>7-Dec-1980</v>
      </c>
      <c r="AH774">
        <v>29562</v>
      </c>
      <c r="AI774">
        <f t="shared" si="25"/>
        <v>42</v>
      </c>
    </row>
    <row r="775" spans="1:35" x14ac:dyDescent="0.25">
      <c r="A775" t="s">
        <v>676</v>
      </c>
      <c r="B775">
        <v>12</v>
      </c>
      <c r="C775" t="s">
        <v>30</v>
      </c>
      <c r="D775">
        <v>1986</v>
      </c>
      <c r="E775" s="11">
        <v>31758</v>
      </c>
      <c r="F775">
        <v>1</v>
      </c>
      <c r="G775">
        <v>5472.45</v>
      </c>
      <c r="H775" t="s">
        <v>11</v>
      </c>
      <c r="I775" t="s">
        <v>12</v>
      </c>
      <c r="J775" t="s">
        <v>42</v>
      </c>
      <c r="K775" s="13" t="s">
        <v>9124</v>
      </c>
      <c r="L775" t="s">
        <v>11</v>
      </c>
      <c r="M775" t="s">
        <v>12</v>
      </c>
      <c r="N775" t="s">
        <v>42</v>
      </c>
      <c r="O775">
        <v>36</v>
      </c>
      <c r="AA775" t="s">
        <v>35</v>
      </c>
      <c r="AB775" t="str">
        <f>IF(H769="?",$Q$9,H769)</f>
        <v>tier - 2</v>
      </c>
      <c r="AC775" t="str">
        <f>IF(I769="?",$V$9,I769)</f>
        <v>tier - 2</v>
      </c>
      <c r="AD775" t="str">
        <f>IF(J769="?","Unknown",J769)</f>
        <v>R1011</v>
      </c>
      <c r="AE775">
        <v>1990</v>
      </c>
      <c r="AF775">
        <v>17</v>
      </c>
      <c r="AG775" t="str">
        <f t="shared" si="24"/>
        <v>17-Aug-1990</v>
      </c>
      <c r="AH775">
        <v>33102</v>
      </c>
      <c r="AI775">
        <f t="shared" si="25"/>
        <v>32</v>
      </c>
    </row>
    <row r="776" spans="1:35" x14ac:dyDescent="0.25">
      <c r="A776" t="s">
        <v>675</v>
      </c>
      <c r="B776">
        <v>2</v>
      </c>
      <c r="C776" t="s">
        <v>37</v>
      </c>
      <c r="D776">
        <v>1986</v>
      </c>
      <c r="E776" s="11">
        <v>31687</v>
      </c>
      <c r="F776">
        <v>0</v>
      </c>
      <c r="G776">
        <v>5469.01</v>
      </c>
      <c r="H776" t="s">
        <v>11</v>
      </c>
      <c r="I776" t="s">
        <v>11</v>
      </c>
      <c r="J776" t="s">
        <v>247</v>
      </c>
      <c r="K776" s="13" t="s">
        <v>9125</v>
      </c>
      <c r="L776" t="s">
        <v>11</v>
      </c>
      <c r="M776" t="s">
        <v>11</v>
      </c>
      <c r="N776" t="s">
        <v>247</v>
      </c>
      <c r="O776">
        <v>36</v>
      </c>
      <c r="AA776" t="s">
        <v>10</v>
      </c>
      <c r="AB776" t="str">
        <f>IF(H770="?",$Q$9,H770)</f>
        <v>tier - 2</v>
      </c>
      <c r="AC776" t="str">
        <f>IF(I770="?",$V$9,I770)</f>
        <v>tier - 2</v>
      </c>
      <c r="AD776" t="str">
        <f>IF(J770="?","Unknown",J770)</f>
        <v>R1013</v>
      </c>
      <c r="AE776">
        <v>1981</v>
      </c>
      <c r="AF776">
        <v>7</v>
      </c>
      <c r="AG776" t="str">
        <f t="shared" si="24"/>
        <v>7-Jul-1981</v>
      </c>
      <c r="AH776">
        <v>29774</v>
      </c>
      <c r="AI776">
        <f t="shared" si="25"/>
        <v>41</v>
      </c>
    </row>
    <row r="777" spans="1:35" x14ac:dyDescent="0.25">
      <c r="A777" t="s">
        <v>674</v>
      </c>
      <c r="B777">
        <v>24</v>
      </c>
      <c r="C777" t="s">
        <v>35</v>
      </c>
      <c r="D777">
        <v>1973</v>
      </c>
      <c r="E777" s="11">
        <v>26900</v>
      </c>
      <c r="F777">
        <v>0</v>
      </c>
      <c r="G777">
        <v>5466.88</v>
      </c>
      <c r="H777" t="s">
        <v>11</v>
      </c>
      <c r="I777" t="s">
        <v>11</v>
      </c>
      <c r="J777" t="s">
        <v>13</v>
      </c>
      <c r="K777" s="13" t="s">
        <v>9126</v>
      </c>
      <c r="L777" t="s">
        <v>11</v>
      </c>
      <c r="M777" t="s">
        <v>11</v>
      </c>
      <c r="N777" t="s">
        <v>13</v>
      </c>
      <c r="O777">
        <v>49</v>
      </c>
      <c r="AA777" t="s">
        <v>35</v>
      </c>
      <c r="AB777" t="str">
        <f>IF(H771="?",$Q$9,H771)</f>
        <v>tier - 2</v>
      </c>
      <c r="AC777" t="str">
        <f>IF(I771="?",$V$9,I771)</f>
        <v>tier - 2</v>
      </c>
      <c r="AD777" t="str">
        <f>IF(J771="?","Unknown",J771)</f>
        <v>R1012</v>
      </c>
      <c r="AE777">
        <v>1988</v>
      </c>
      <c r="AF777">
        <v>29</v>
      </c>
      <c r="AG777" t="str">
        <f t="shared" si="24"/>
        <v>29-Aug-1988</v>
      </c>
      <c r="AH777">
        <v>32384</v>
      </c>
      <c r="AI777">
        <f t="shared" si="25"/>
        <v>34</v>
      </c>
    </row>
    <row r="778" spans="1:35" x14ac:dyDescent="0.25">
      <c r="A778" t="s">
        <v>673</v>
      </c>
      <c r="B778">
        <v>25</v>
      </c>
      <c r="C778" t="s">
        <v>10</v>
      </c>
      <c r="D778">
        <v>1986</v>
      </c>
      <c r="E778" s="11">
        <v>31618</v>
      </c>
      <c r="F778">
        <v>0</v>
      </c>
      <c r="G778">
        <v>5458.05</v>
      </c>
      <c r="H778" t="s">
        <v>11</v>
      </c>
      <c r="I778" t="s">
        <v>11</v>
      </c>
      <c r="J778" t="s">
        <v>247</v>
      </c>
      <c r="K778" s="13" t="s">
        <v>8631</v>
      </c>
      <c r="L778" t="s">
        <v>11</v>
      </c>
      <c r="M778" t="s">
        <v>11</v>
      </c>
      <c r="N778" t="s">
        <v>247</v>
      </c>
      <c r="O778">
        <v>36</v>
      </c>
      <c r="AA778" t="s">
        <v>15</v>
      </c>
      <c r="AB778" t="str">
        <f>IF(H772="?",$Q$9,H772)</f>
        <v>tier - 2</v>
      </c>
      <c r="AC778" t="str">
        <f>IF(I772="?",$V$9,I772)</f>
        <v>tier - 3</v>
      </c>
      <c r="AD778" t="str">
        <f>IF(J772="?","Unknown",J772)</f>
        <v>R1011</v>
      </c>
      <c r="AE778">
        <v>1984</v>
      </c>
      <c r="AF778">
        <v>17</v>
      </c>
      <c r="AG778" t="str">
        <f t="shared" si="24"/>
        <v>17-Nov-1984</v>
      </c>
      <c r="AH778">
        <v>31003</v>
      </c>
      <c r="AI778">
        <f t="shared" si="25"/>
        <v>38</v>
      </c>
    </row>
    <row r="779" spans="1:35" x14ac:dyDescent="0.25">
      <c r="A779" t="s">
        <v>672</v>
      </c>
      <c r="B779">
        <v>25</v>
      </c>
      <c r="C779" t="s">
        <v>37</v>
      </c>
      <c r="D779">
        <v>1982</v>
      </c>
      <c r="E779" s="11">
        <v>30249</v>
      </c>
      <c r="F779">
        <v>0</v>
      </c>
      <c r="G779">
        <v>5438.75</v>
      </c>
      <c r="H779" t="s">
        <v>12</v>
      </c>
      <c r="I779" t="s">
        <v>11</v>
      </c>
      <c r="J779" t="s">
        <v>13</v>
      </c>
      <c r="K779" s="13" t="s">
        <v>9127</v>
      </c>
      <c r="L779" t="s">
        <v>12</v>
      </c>
      <c r="M779" t="s">
        <v>11</v>
      </c>
      <c r="N779" t="s">
        <v>13</v>
      </c>
      <c r="O779">
        <v>40</v>
      </c>
      <c r="AA779" t="s">
        <v>10</v>
      </c>
      <c r="AB779" t="str">
        <f>IF(H773="?",$Q$9,H773)</f>
        <v>tier - 2</v>
      </c>
      <c r="AC779" t="str">
        <f>IF(I773="?",$V$9,I773)</f>
        <v>tier - 2</v>
      </c>
      <c r="AD779" t="str">
        <f>IF(J773="?","Unknown",J773)</f>
        <v>R1013</v>
      </c>
      <c r="AE779">
        <v>1984</v>
      </c>
      <c r="AF779">
        <v>26</v>
      </c>
      <c r="AG779" t="str">
        <f t="shared" si="24"/>
        <v>26-Jul-1984</v>
      </c>
      <c r="AH779">
        <v>30889</v>
      </c>
      <c r="AI779">
        <f t="shared" si="25"/>
        <v>38</v>
      </c>
    </row>
    <row r="780" spans="1:35" x14ac:dyDescent="0.25">
      <c r="A780" t="s">
        <v>2356</v>
      </c>
      <c r="B780">
        <v>16</v>
      </c>
      <c r="C780" t="s">
        <v>35</v>
      </c>
      <c r="D780">
        <v>1958</v>
      </c>
      <c r="E780" s="11">
        <v>21413</v>
      </c>
      <c r="F780">
        <v>1</v>
      </c>
      <c r="G780">
        <v>47928.03</v>
      </c>
      <c r="H780" t="s">
        <v>11</v>
      </c>
      <c r="I780" t="s">
        <v>12</v>
      </c>
      <c r="J780" t="s">
        <v>42</v>
      </c>
      <c r="K780" s="13" t="s">
        <v>9128</v>
      </c>
      <c r="L780" t="s">
        <v>11</v>
      </c>
      <c r="M780" t="s">
        <v>12</v>
      </c>
      <c r="N780" t="s">
        <v>42</v>
      </c>
      <c r="O780">
        <v>64</v>
      </c>
      <c r="AA780" t="s">
        <v>18</v>
      </c>
      <c r="AB780" t="str">
        <f>IF(H774="?",$Q$9,H774)</f>
        <v>tier - 2</v>
      </c>
      <c r="AC780" t="str">
        <f>IF(I774="?",$V$9,I774)</f>
        <v>tier - 3</v>
      </c>
      <c r="AD780" t="str">
        <f>IF(J774="?","Unknown",J774)</f>
        <v>R1013</v>
      </c>
      <c r="AE780">
        <v>1986</v>
      </c>
      <c r="AF780">
        <v>30</v>
      </c>
      <c r="AG780" t="str">
        <f t="shared" si="24"/>
        <v>30-Jun-1986</v>
      </c>
      <c r="AH780">
        <v>31593</v>
      </c>
      <c r="AI780">
        <f t="shared" si="25"/>
        <v>36</v>
      </c>
    </row>
    <row r="781" spans="1:35" x14ac:dyDescent="0.25">
      <c r="A781" t="s">
        <v>2203</v>
      </c>
      <c r="B781">
        <v>5</v>
      </c>
      <c r="C781" t="s">
        <v>37</v>
      </c>
      <c r="D781">
        <v>2000</v>
      </c>
      <c r="E781" s="11">
        <v>36804</v>
      </c>
      <c r="F781">
        <v>1</v>
      </c>
      <c r="G781">
        <v>37165.160000000003</v>
      </c>
      <c r="H781" t="s">
        <v>16</v>
      </c>
      <c r="I781" t="s">
        <v>12</v>
      </c>
      <c r="J781" t="s">
        <v>31</v>
      </c>
      <c r="K781" s="13" t="s">
        <v>9129</v>
      </c>
      <c r="L781" t="s">
        <v>16</v>
      </c>
      <c r="M781" t="s">
        <v>12</v>
      </c>
      <c r="N781" t="s">
        <v>10478</v>
      </c>
      <c r="O781">
        <v>22</v>
      </c>
      <c r="AA781" t="s">
        <v>30</v>
      </c>
      <c r="AB781" t="str">
        <f>IF(H775="?",$Q$9,H775)</f>
        <v>tier - 2</v>
      </c>
      <c r="AC781" t="str">
        <f>IF(I775="?",$V$9,I775)</f>
        <v>tier - 3</v>
      </c>
      <c r="AD781" t="str">
        <f>IF(J775="?","Unknown",J775)</f>
        <v>R1011</v>
      </c>
      <c r="AE781">
        <v>1986</v>
      </c>
      <c r="AF781">
        <v>12</v>
      </c>
      <c r="AG781" t="str">
        <f t="shared" si="24"/>
        <v>12-Dec-1986</v>
      </c>
      <c r="AH781">
        <v>31758</v>
      </c>
      <c r="AI781">
        <f t="shared" si="25"/>
        <v>36</v>
      </c>
    </row>
    <row r="782" spans="1:35" x14ac:dyDescent="0.25">
      <c r="A782" t="s">
        <v>671</v>
      </c>
      <c r="B782">
        <v>8</v>
      </c>
      <c r="C782" t="s">
        <v>30</v>
      </c>
      <c r="D782">
        <v>1978</v>
      </c>
      <c r="E782" s="11">
        <v>28832</v>
      </c>
      <c r="F782">
        <v>2</v>
      </c>
      <c r="G782">
        <v>5428.98</v>
      </c>
      <c r="H782" t="s">
        <v>11</v>
      </c>
      <c r="I782" t="s">
        <v>11</v>
      </c>
      <c r="J782" t="s">
        <v>23</v>
      </c>
      <c r="K782" s="13" t="s">
        <v>9130</v>
      </c>
      <c r="L782" t="s">
        <v>11</v>
      </c>
      <c r="M782" t="s">
        <v>11</v>
      </c>
      <c r="N782" t="s">
        <v>23</v>
      </c>
      <c r="O782">
        <v>44</v>
      </c>
      <c r="AA782" t="s">
        <v>37</v>
      </c>
      <c r="AB782" t="str">
        <f>IF(H776="?",$Q$9,H776)</f>
        <v>tier - 2</v>
      </c>
      <c r="AC782" t="str">
        <f>IF(I776="?",$V$9,I776)</f>
        <v>tier - 2</v>
      </c>
      <c r="AD782" t="str">
        <f>IF(J776="?","Unknown",J776)</f>
        <v>R1024</v>
      </c>
      <c r="AE782">
        <v>1986</v>
      </c>
      <c r="AF782">
        <v>2</v>
      </c>
      <c r="AG782" t="str">
        <f t="shared" si="24"/>
        <v>2-Oct-1986</v>
      </c>
      <c r="AH782">
        <v>31687</v>
      </c>
      <c r="AI782">
        <f t="shared" si="25"/>
        <v>36</v>
      </c>
    </row>
    <row r="783" spans="1:35" x14ac:dyDescent="0.25">
      <c r="A783" t="s">
        <v>670</v>
      </c>
      <c r="B783">
        <v>17</v>
      </c>
      <c r="C783" t="s">
        <v>30</v>
      </c>
      <c r="D783">
        <v>1992</v>
      </c>
      <c r="E783" s="11">
        <v>33955</v>
      </c>
      <c r="F783">
        <v>3</v>
      </c>
      <c r="G783">
        <v>5428.73</v>
      </c>
      <c r="H783" t="s">
        <v>12</v>
      </c>
      <c r="I783" t="s">
        <v>16</v>
      </c>
      <c r="J783" t="s">
        <v>356</v>
      </c>
      <c r="K783" s="13" t="s">
        <v>9131</v>
      </c>
      <c r="L783" t="s">
        <v>12</v>
      </c>
      <c r="M783" t="s">
        <v>16</v>
      </c>
      <c r="N783" t="s">
        <v>356</v>
      </c>
      <c r="O783">
        <v>30</v>
      </c>
      <c r="AA783" t="s">
        <v>35</v>
      </c>
      <c r="AB783" t="str">
        <f>IF(H777="?",$Q$9,H777)</f>
        <v>tier - 2</v>
      </c>
      <c r="AC783" t="str">
        <f>IF(I777="?",$V$9,I777)</f>
        <v>tier - 2</v>
      </c>
      <c r="AD783" t="str">
        <f>IF(J777="?","Unknown",J777)</f>
        <v>R1013</v>
      </c>
      <c r="AE783">
        <v>1973</v>
      </c>
      <c r="AF783">
        <v>24</v>
      </c>
      <c r="AG783" t="str">
        <f t="shared" si="24"/>
        <v>24-Aug-1973</v>
      </c>
      <c r="AH783">
        <v>26900</v>
      </c>
      <c r="AI783">
        <f t="shared" si="25"/>
        <v>49</v>
      </c>
    </row>
    <row r="784" spans="1:35" x14ac:dyDescent="0.25">
      <c r="A784" t="s">
        <v>669</v>
      </c>
      <c r="B784">
        <v>6</v>
      </c>
      <c r="C784" t="s">
        <v>35</v>
      </c>
      <c r="D784">
        <v>1991</v>
      </c>
      <c r="E784" s="11">
        <v>33456</v>
      </c>
      <c r="F784">
        <v>3</v>
      </c>
      <c r="G784">
        <v>5425.02</v>
      </c>
      <c r="H784" t="s">
        <v>11</v>
      </c>
      <c r="I784" t="s">
        <v>16</v>
      </c>
      <c r="J784" t="s">
        <v>23</v>
      </c>
      <c r="K784" s="13" t="s">
        <v>9132</v>
      </c>
      <c r="L784" t="s">
        <v>11</v>
      </c>
      <c r="M784" t="s">
        <v>16</v>
      </c>
      <c r="N784" t="s">
        <v>23</v>
      </c>
      <c r="O784">
        <v>31</v>
      </c>
      <c r="AA784" t="s">
        <v>10</v>
      </c>
      <c r="AB784" t="str">
        <f>IF(H778="?",$Q$9,H778)</f>
        <v>tier - 2</v>
      </c>
      <c r="AC784" t="str">
        <f>IF(I778="?",$V$9,I778)</f>
        <v>tier - 2</v>
      </c>
      <c r="AD784" t="str">
        <f>IF(J778="?","Unknown",J778)</f>
        <v>R1024</v>
      </c>
      <c r="AE784">
        <v>1986</v>
      </c>
      <c r="AF784">
        <v>25</v>
      </c>
      <c r="AG784" t="str">
        <f t="shared" si="24"/>
        <v>25-Jul-1986</v>
      </c>
      <c r="AH784">
        <v>31618</v>
      </c>
      <c r="AI784">
        <f t="shared" si="25"/>
        <v>36</v>
      </c>
    </row>
    <row r="785" spans="1:35" x14ac:dyDescent="0.25">
      <c r="A785" t="s">
        <v>668</v>
      </c>
      <c r="B785">
        <v>27</v>
      </c>
      <c r="C785" t="s">
        <v>30</v>
      </c>
      <c r="D785">
        <v>1982</v>
      </c>
      <c r="E785" s="11">
        <v>30312</v>
      </c>
      <c r="F785">
        <v>0</v>
      </c>
      <c r="G785">
        <v>5415.66</v>
      </c>
      <c r="H785" t="s">
        <v>11</v>
      </c>
      <c r="I785" t="s">
        <v>12</v>
      </c>
      <c r="J785" t="s">
        <v>13</v>
      </c>
      <c r="K785" s="13" t="s">
        <v>8738</v>
      </c>
      <c r="L785" t="s">
        <v>11</v>
      </c>
      <c r="M785" t="s">
        <v>12</v>
      </c>
      <c r="N785" t="s">
        <v>13</v>
      </c>
      <c r="O785">
        <v>40</v>
      </c>
      <c r="AA785" t="s">
        <v>37</v>
      </c>
      <c r="AB785" t="str">
        <f>IF(H779="?",$Q$9,H779)</f>
        <v>tier - 3</v>
      </c>
      <c r="AC785" t="str">
        <f>IF(I779="?",$V$9,I779)</f>
        <v>tier - 2</v>
      </c>
      <c r="AD785" t="str">
        <f>IF(J779="?","Unknown",J779)</f>
        <v>R1013</v>
      </c>
      <c r="AE785">
        <v>1982</v>
      </c>
      <c r="AF785">
        <v>25</v>
      </c>
      <c r="AG785" t="str">
        <f t="shared" si="24"/>
        <v>25-Oct-1982</v>
      </c>
      <c r="AH785">
        <v>30249</v>
      </c>
      <c r="AI785">
        <f t="shared" si="25"/>
        <v>40</v>
      </c>
    </row>
    <row r="786" spans="1:35" x14ac:dyDescent="0.25">
      <c r="A786" t="s">
        <v>667</v>
      </c>
      <c r="B786">
        <v>27</v>
      </c>
      <c r="C786" t="s">
        <v>20</v>
      </c>
      <c r="D786">
        <v>1975</v>
      </c>
      <c r="E786" s="11">
        <v>27664</v>
      </c>
      <c r="F786">
        <v>1</v>
      </c>
      <c r="G786">
        <v>5411.99</v>
      </c>
      <c r="H786" t="s">
        <v>11</v>
      </c>
      <c r="I786" t="s">
        <v>12</v>
      </c>
      <c r="J786" t="s">
        <v>23</v>
      </c>
      <c r="K786" s="13" t="s">
        <v>9133</v>
      </c>
      <c r="L786" t="s">
        <v>11</v>
      </c>
      <c r="M786" t="s">
        <v>12</v>
      </c>
      <c r="N786" t="s">
        <v>23</v>
      </c>
      <c r="O786">
        <v>47</v>
      </c>
      <c r="AA786" t="s">
        <v>35</v>
      </c>
      <c r="AB786" t="str">
        <f>IF(H780="?",$Q$9,H780)</f>
        <v>tier - 2</v>
      </c>
      <c r="AC786" t="str">
        <f>IF(I780="?",$V$9,I780)</f>
        <v>tier - 3</v>
      </c>
      <c r="AD786" t="str">
        <f>IF(J780="?","Unknown",J780)</f>
        <v>R1011</v>
      </c>
      <c r="AE786">
        <v>1958</v>
      </c>
      <c r="AF786">
        <v>16</v>
      </c>
      <c r="AG786" t="str">
        <f t="shared" si="24"/>
        <v>16-Aug-1958</v>
      </c>
      <c r="AH786">
        <v>21413</v>
      </c>
      <c r="AI786">
        <f t="shared" si="25"/>
        <v>64</v>
      </c>
    </row>
    <row r="787" spans="1:35" x14ac:dyDescent="0.25">
      <c r="A787" t="s">
        <v>666</v>
      </c>
      <c r="B787">
        <v>23</v>
      </c>
      <c r="C787" t="s">
        <v>10</v>
      </c>
      <c r="D787">
        <v>1985</v>
      </c>
      <c r="E787" s="11">
        <v>31251</v>
      </c>
      <c r="F787">
        <v>3</v>
      </c>
      <c r="G787">
        <v>5402.89</v>
      </c>
      <c r="H787" t="s">
        <v>11</v>
      </c>
      <c r="I787" t="s">
        <v>16</v>
      </c>
      <c r="J787" t="s">
        <v>13</v>
      </c>
      <c r="K787" s="13" t="s">
        <v>9134</v>
      </c>
      <c r="L787" t="s">
        <v>11</v>
      </c>
      <c r="M787" t="s">
        <v>16</v>
      </c>
      <c r="N787" t="s">
        <v>13</v>
      </c>
      <c r="O787">
        <v>37</v>
      </c>
      <c r="AA787" t="s">
        <v>37</v>
      </c>
      <c r="AB787" t="str">
        <f>IF(H781="?",$Q$9,H781)</f>
        <v>tier - 1</v>
      </c>
      <c r="AC787" t="str">
        <f>IF(I781="?",$V$9,I781)</f>
        <v>tier - 3</v>
      </c>
      <c r="AD787" t="str">
        <f>IF(J781="?","Unknown",J781)</f>
        <v>Unknown</v>
      </c>
      <c r="AE787">
        <v>2000</v>
      </c>
      <c r="AF787">
        <v>5</v>
      </c>
      <c r="AG787" t="str">
        <f t="shared" si="24"/>
        <v>5-Oct-2000</v>
      </c>
      <c r="AH787">
        <v>36804</v>
      </c>
      <c r="AI787">
        <f t="shared" si="25"/>
        <v>22</v>
      </c>
    </row>
    <row r="788" spans="1:35" x14ac:dyDescent="0.25">
      <c r="A788" t="s">
        <v>665</v>
      </c>
      <c r="B788">
        <v>1</v>
      </c>
      <c r="C788" t="s">
        <v>37</v>
      </c>
      <c r="D788">
        <v>1984</v>
      </c>
      <c r="E788" s="11">
        <v>30956</v>
      </c>
      <c r="F788">
        <v>0</v>
      </c>
      <c r="G788">
        <v>5400.98</v>
      </c>
      <c r="H788" t="s">
        <v>11</v>
      </c>
      <c r="I788" t="s">
        <v>11</v>
      </c>
      <c r="J788" t="s">
        <v>13</v>
      </c>
      <c r="K788" s="13" t="s">
        <v>9135</v>
      </c>
      <c r="L788" t="s">
        <v>11</v>
      </c>
      <c r="M788" t="s">
        <v>11</v>
      </c>
      <c r="N788" t="s">
        <v>13</v>
      </c>
      <c r="O788">
        <v>38</v>
      </c>
      <c r="AA788" t="s">
        <v>30</v>
      </c>
      <c r="AB788" t="str">
        <f>IF(H782="?",$Q$9,H782)</f>
        <v>tier - 2</v>
      </c>
      <c r="AC788" t="str">
        <f>IF(I782="?",$V$9,I782)</f>
        <v>tier - 2</v>
      </c>
      <c r="AD788" t="str">
        <f>IF(J782="?","Unknown",J782)</f>
        <v>R1012</v>
      </c>
      <c r="AE788">
        <v>1978</v>
      </c>
      <c r="AF788">
        <v>8</v>
      </c>
      <c r="AG788" t="str">
        <f t="shared" si="24"/>
        <v>8-Dec-1978</v>
      </c>
      <c r="AH788">
        <v>28832</v>
      </c>
      <c r="AI788">
        <f t="shared" si="25"/>
        <v>44</v>
      </c>
    </row>
    <row r="789" spans="1:35" x14ac:dyDescent="0.25">
      <c r="A789" t="s">
        <v>664</v>
      </c>
      <c r="B789">
        <v>3</v>
      </c>
      <c r="C789" t="s">
        <v>15</v>
      </c>
      <c r="D789">
        <v>1984</v>
      </c>
      <c r="E789" s="11">
        <v>30989</v>
      </c>
      <c r="F789">
        <v>0</v>
      </c>
      <c r="G789">
        <v>5397.62</v>
      </c>
      <c r="H789" t="s">
        <v>11</v>
      </c>
      <c r="I789" t="s">
        <v>11</v>
      </c>
      <c r="J789" t="s">
        <v>13</v>
      </c>
      <c r="K789" s="13" t="s">
        <v>9136</v>
      </c>
      <c r="L789" t="s">
        <v>11</v>
      </c>
      <c r="M789" t="s">
        <v>11</v>
      </c>
      <c r="N789" t="s">
        <v>13</v>
      </c>
      <c r="O789">
        <v>38</v>
      </c>
      <c r="AA789" t="s">
        <v>30</v>
      </c>
      <c r="AB789" t="str">
        <f>IF(H783="?",$Q$9,H783)</f>
        <v>tier - 3</v>
      </c>
      <c r="AC789" t="str">
        <f>IF(I783="?",$V$9,I783)</f>
        <v>tier - 1</v>
      </c>
      <c r="AD789" t="str">
        <f>IF(J783="?","Unknown",J783)</f>
        <v>R1017</v>
      </c>
      <c r="AE789">
        <v>1992</v>
      </c>
      <c r="AF789">
        <v>17</v>
      </c>
      <c r="AG789" t="str">
        <f t="shared" si="24"/>
        <v>17-Dec-1992</v>
      </c>
      <c r="AH789">
        <v>33955</v>
      </c>
      <c r="AI789">
        <f t="shared" si="25"/>
        <v>30</v>
      </c>
    </row>
    <row r="790" spans="1:35" x14ac:dyDescent="0.25">
      <c r="A790" t="s">
        <v>663</v>
      </c>
      <c r="B790">
        <v>6</v>
      </c>
      <c r="C790" t="s">
        <v>30</v>
      </c>
      <c r="D790">
        <v>1989</v>
      </c>
      <c r="E790" s="11">
        <v>32848</v>
      </c>
      <c r="F790">
        <v>3</v>
      </c>
      <c r="G790">
        <v>5396.44</v>
      </c>
      <c r="H790" t="s">
        <v>11</v>
      </c>
      <c r="I790" t="s">
        <v>12</v>
      </c>
      <c r="J790" t="s">
        <v>13</v>
      </c>
      <c r="K790" s="13" t="s">
        <v>9137</v>
      </c>
      <c r="L790" t="s">
        <v>11</v>
      </c>
      <c r="M790" t="s">
        <v>12</v>
      </c>
      <c r="N790" t="s">
        <v>13</v>
      </c>
      <c r="O790">
        <v>33</v>
      </c>
      <c r="AA790" t="s">
        <v>35</v>
      </c>
      <c r="AB790" t="str">
        <f>IF(H784="?",$Q$9,H784)</f>
        <v>tier - 2</v>
      </c>
      <c r="AC790" t="str">
        <f>IF(I784="?",$V$9,I784)</f>
        <v>tier - 1</v>
      </c>
      <c r="AD790" t="str">
        <f>IF(J784="?","Unknown",J784)</f>
        <v>R1012</v>
      </c>
      <c r="AE790">
        <v>1991</v>
      </c>
      <c r="AF790">
        <v>6</v>
      </c>
      <c r="AG790" t="str">
        <f t="shared" si="24"/>
        <v>6-Aug-1991</v>
      </c>
      <c r="AH790">
        <v>33456</v>
      </c>
      <c r="AI790">
        <f t="shared" si="25"/>
        <v>31</v>
      </c>
    </row>
    <row r="791" spans="1:35" x14ac:dyDescent="0.25">
      <c r="A791" t="s">
        <v>662</v>
      </c>
      <c r="B791">
        <v>8</v>
      </c>
      <c r="C791" t="s">
        <v>15</v>
      </c>
      <c r="D791">
        <v>1988</v>
      </c>
      <c r="E791" s="11">
        <v>32455</v>
      </c>
      <c r="F791">
        <v>1</v>
      </c>
      <c r="G791">
        <v>5385.34</v>
      </c>
      <c r="H791" t="s">
        <v>11</v>
      </c>
      <c r="I791" t="s">
        <v>12</v>
      </c>
      <c r="J791" t="s">
        <v>23</v>
      </c>
      <c r="K791" s="13" t="s">
        <v>9138</v>
      </c>
      <c r="L791" t="s">
        <v>11</v>
      </c>
      <c r="M791" t="s">
        <v>12</v>
      </c>
      <c r="N791" t="s">
        <v>23</v>
      </c>
      <c r="O791">
        <v>34</v>
      </c>
      <c r="AA791" t="s">
        <v>30</v>
      </c>
      <c r="AB791" t="str">
        <f>IF(H785="?",$Q$9,H785)</f>
        <v>tier - 2</v>
      </c>
      <c r="AC791" t="str">
        <f>IF(I785="?",$V$9,I785)</f>
        <v>tier - 3</v>
      </c>
      <c r="AD791" t="str">
        <f>IF(J785="?","Unknown",J785)</f>
        <v>R1013</v>
      </c>
      <c r="AE791">
        <v>1982</v>
      </c>
      <c r="AF791">
        <v>27</v>
      </c>
      <c r="AG791" t="str">
        <f t="shared" si="24"/>
        <v>27-Dec-1982</v>
      </c>
      <c r="AH791">
        <v>30312</v>
      </c>
      <c r="AI791">
        <f t="shared" si="25"/>
        <v>40</v>
      </c>
    </row>
    <row r="792" spans="1:35" x14ac:dyDescent="0.25">
      <c r="A792" t="s">
        <v>2202</v>
      </c>
      <c r="B792">
        <v>30</v>
      </c>
      <c r="C792" t="s">
        <v>35</v>
      </c>
      <c r="D792">
        <v>1995</v>
      </c>
      <c r="E792" s="11">
        <v>34941</v>
      </c>
      <c r="F792">
        <v>0</v>
      </c>
      <c r="G792">
        <v>37133.9</v>
      </c>
      <c r="H792" t="s">
        <v>11</v>
      </c>
      <c r="I792" t="s">
        <v>11</v>
      </c>
      <c r="J792" t="s">
        <v>13</v>
      </c>
      <c r="K792" s="13" t="s">
        <v>9139</v>
      </c>
      <c r="L792" t="s">
        <v>11</v>
      </c>
      <c r="M792" t="s">
        <v>11</v>
      </c>
      <c r="N792" t="s">
        <v>13</v>
      </c>
      <c r="O792">
        <v>27</v>
      </c>
      <c r="AA792" t="s">
        <v>20</v>
      </c>
      <c r="AB792" t="str">
        <f>IF(H786="?",$Q$9,H786)</f>
        <v>tier - 2</v>
      </c>
      <c r="AC792" t="str">
        <f>IF(I786="?",$V$9,I786)</f>
        <v>tier - 3</v>
      </c>
      <c r="AD792" t="str">
        <f>IF(J786="?","Unknown",J786)</f>
        <v>R1012</v>
      </c>
      <c r="AE792">
        <v>1975</v>
      </c>
      <c r="AF792">
        <v>27</v>
      </c>
      <c r="AG792" t="str">
        <f t="shared" si="24"/>
        <v>27-Sep-1975</v>
      </c>
      <c r="AH792">
        <v>27664</v>
      </c>
      <c r="AI792">
        <f t="shared" si="25"/>
        <v>47</v>
      </c>
    </row>
    <row r="793" spans="1:35" x14ac:dyDescent="0.25">
      <c r="A793" t="s">
        <v>661</v>
      </c>
      <c r="B793">
        <v>1</v>
      </c>
      <c r="C793" t="s">
        <v>35</v>
      </c>
      <c r="D793">
        <v>1984</v>
      </c>
      <c r="E793" s="11">
        <v>30895</v>
      </c>
      <c r="F793">
        <v>0</v>
      </c>
      <c r="G793">
        <v>5383.54</v>
      </c>
      <c r="H793" t="s">
        <v>11</v>
      </c>
      <c r="I793" t="s">
        <v>12</v>
      </c>
      <c r="J793" t="s">
        <v>42</v>
      </c>
      <c r="K793" s="13" t="s">
        <v>9140</v>
      </c>
      <c r="L793" t="s">
        <v>11</v>
      </c>
      <c r="M793" t="s">
        <v>12</v>
      </c>
      <c r="N793" t="s">
        <v>42</v>
      </c>
      <c r="O793">
        <v>38</v>
      </c>
      <c r="AA793" t="s">
        <v>10</v>
      </c>
      <c r="AB793" t="str">
        <f>IF(H787="?",$Q$9,H787)</f>
        <v>tier - 2</v>
      </c>
      <c r="AC793" t="str">
        <f>IF(I787="?",$V$9,I787)</f>
        <v>tier - 1</v>
      </c>
      <c r="AD793" t="str">
        <f>IF(J787="?","Unknown",J787)</f>
        <v>R1013</v>
      </c>
      <c r="AE793">
        <v>1985</v>
      </c>
      <c r="AF793">
        <v>23</v>
      </c>
      <c r="AG793" t="str">
        <f t="shared" si="24"/>
        <v>23-Jul-1985</v>
      </c>
      <c r="AH793">
        <v>31251</v>
      </c>
      <c r="AI793">
        <f t="shared" si="25"/>
        <v>37</v>
      </c>
    </row>
    <row r="794" spans="1:35" x14ac:dyDescent="0.25">
      <c r="A794" t="s">
        <v>660</v>
      </c>
      <c r="B794">
        <v>22</v>
      </c>
      <c r="C794" t="s">
        <v>20</v>
      </c>
      <c r="D794">
        <v>1986</v>
      </c>
      <c r="E794" s="11">
        <v>31677</v>
      </c>
      <c r="F794">
        <v>1</v>
      </c>
      <c r="G794">
        <v>5377.46</v>
      </c>
      <c r="H794" t="s">
        <v>11</v>
      </c>
      <c r="I794" t="s">
        <v>12</v>
      </c>
      <c r="J794" t="s">
        <v>23</v>
      </c>
      <c r="K794" s="13" t="s">
        <v>9141</v>
      </c>
      <c r="L794" t="s">
        <v>11</v>
      </c>
      <c r="M794" t="s">
        <v>12</v>
      </c>
      <c r="N794" t="s">
        <v>23</v>
      </c>
      <c r="O794">
        <v>36</v>
      </c>
      <c r="AA794" t="s">
        <v>37</v>
      </c>
      <c r="AB794" t="str">
        <f>IF(H788="?",$Q$9,H788)</f>
        <v>tier - 2</v>
      </c>
      <c r="AC794" t="str">
        <f>IF(I788="?",$V$9,I788)</f>
        <v>tier - 2</v>
      </c>
      <c r="AD794" t="str">
        <f>IF(J788="?","Unknown",J788)</f>
        <v>R1013</v>
      </c>
      <c r="AE794">
        <v>1984</v>
      </c>
      <c r="AF794">
        <v>1</v>
      </c>
      <c r="AG794" t="str">
        <f t="shared" si="24"/>
        <v>1-Oct-1984</v>
      </c>
      <c r="AH794">
        <v>30956</v>
      </c>
      <c r="AI794">
        <f t="shared" si="25"/>
        <v>38</v>
      </c>
    </row>
    <row r="795" spans="1:35" x14ac:dyDescent="0.25">
      <c r="A795" t="s">
        <v>659</v>
      </c>
      <c r="B795">
        <v>18</v>
      </c>
      <c r="C795" t="s">
        <v>18</v>
      </c>
      <c r="D795">
        <v>1989</v>
      </c>
      <c r="E795" s="11">
        <v>32677</v>
      </c>
      <c r="F795">
        <v>2</v>
      </c>
      <c r="G795">
        <v>5375.04</v>
      </c>
      <c r="H795" t="s">
        <v>11</v>
      </c>
      <c r="I795" t="s">
        <v>16</v>
      </c>
      <c r="J795" t="s">
        <v>42</v>
      </c>
      <c r="K795" s="13" t="s">
        <v>9142</v>
      </c>
      <c r="L795" t="s">
        <v>11</v>
      </c>
      <c r="M795" t="s">
        <v>16</v>
      </c>
      <c r="N795" t="s">
        <v>42</v>
      </c>
      <c r="O795">
        <v>33</v>
      </c>
      <c r="AA795" t="s">
        <v>15</v>
      </c>
      <c r="AB795" t="str">
        <f>IF(H789="?",$Q$9,H789)</f>
        <v>tier - 2</v>
      </c>
      <c r="AC795" t="str">
        <f>IF(I789="?",$V$9,I789)</f>
        <v>tier - 2</v>
      </c>
      <c r="AD795" t="str">
        <f>IF(J789="?","Unknown",J789)</f>
        <v>R1013</v>
      </c>
      <c r="AE795">
        <v>1984</v>
      </c>
      <c r="AF795">
        <v>3</v>
      </c>
      <c r="AG795" t="str">
        <f t="shared" si="24"/>
        <v>3-Nov-1984</v>
      </c>
      <c r="AH795">
        <v>30989</v>
      </c>
      <c r="AI795">
        <f t="shared" si="25"/>
        <v>38</v>
      </c>
    </row>
    <row r="796" spans="1:35" x14ac:dyDescent="0.25">
      <c r="A796" t="s">
        <v>658</v>
      </c>
      <c r="B796">
        <v>1</v>
      </c>
      <c r="C796" t="s">
        <v>30</v>
      </c>
      <c r="D796">
        <v>1986</v>
      </c>
      <c r="E796" s="11">
        <v>31747</v>
      </c>
      <c r="F796">
        <v>1</v>
      </c>
      <c r="G796">
        <v>5373.36</v>
      </c>
      <c r="H796" t="s">
        <v>11</v>
      </c>
      <c r="I796" t="s">
        <v>11</v>
      </c>
      <c r="J796" t="s">
        <v>23</v>
      </c>
      <c r="K796" s="13" t="s">
        <v>9143</v>
      </c>
      <c r="L796" t="s">
        <v>11</v>
      </c>
      <c r="M796" t="s">
        <v>11</v>
      </c>
      <c r="N796" t="s">
        <v>23</v>
      </c>
      <c r="O796">
        <v>36</v>
      </c>
      <c r="AA796" t="s">
        <v>30</v>
      </c>
      <c r="AB796" t="str">
        <f>IF(H790="?",$Q$9,H790)</f>
        <v>tier - 2</v>
      </c>
      <c r="AC796" t="str">
        <f>IF(I790="?",$V$9,I790)</f>
        <v>tier - 3</v>
      </c>
      <c r="AD796" t="str">
        <f>IF(J790="?","Unknown",J790)</f>
        <v>R1013</v>
      </c>
      <c r="AE796">
        <v>1989</v>
      </c>
      <c r="AF796">
        <v>6</v>
      </c>
      <c r="AG796" t="str">
        <f t="shared" si="24"/>
        <v>6-Dec-1989</v>
      </c>
      <c r="AH796">
        <v>32848</v>
      </c>
      <c r="AI796">
        <f t="shared" si="25"/>
        <v>33</v>
      </c>
    </row>
    <row r="797" spans="1:35" x14ac:dyDescent="0.25">
      <c r="A797" t="s">
        <v>657</v>
      </c>
      <c r="B797">
        <v>7</v>
      </c>
      <c r="C797" t="s">
        <v>15</v>
      </c>
      <c r="D797">
        <v>1994</v>
      </c>
      <c r="E797" s="11">
        <v>34645</v>
      </c>
      <c r="F797">
        <v>0</v>
      </c>
      <c r="G797">
        <v>5364.66</v>
      </c>
      <c r="H797" t="s">
        <v>11</v>
      </c>
      <c r="I797" t="s">
        <v>16</v>
      </c>
      <c r="J797" t="s">
        <v>42</v>
      </c>
      <c r="K797" s="13" t="s">
        <v>9144</v>
      </c>
      <c r="L797" t="s">
        <v>11</v>
      </c>
      <c r="M797" t="s">
        <v>16</v>
      </c>
      <c r="N797" t="s">
        <v>42</v>
      </c>
      <c r="O797">
        <v>28</v>
      </c>
      <c r="AA797" t="s">
        <v>15</v>
      </c>
      <c r="AB797" t="str">
        <f>IF(H791="?",$Q$9,H791)</f>
        <v>tier - 2</v>
      </c>
      <c r="AC797" t="str">
        <f>IF(I791="?",$V$9,I791)</f>
        <v>tier - 3</v>
      </c>
      <c r="AD797" t="str">
        <f>IF(J791="?","Unknown",J791)</f>
        <v>R1012</v>
      </c>
      <c r="AE797">
        <v>1988</v>
      </c>
      <c r="AF797">
        <v>8</v>
      </c>
      <c r="AG797" t="str">
        <f t="shared" si="24"/>
        <v>8-Nov-1988</v>
      </c>
      <c r="AH797">
        <v>32455</v>
      </c>
      <c r="AI797">
        <f t="shared" si="25"/>
        <v>34</v>
      </c>
    </row>
    <row r="798" spans="1:35" x14ac:dyDescent="0.25">
      <c r="A798" t="s">
        <v>656</v>
      </c>
      <c r="B798">
        <v>7</v>
      </c>
      <c r="C798" t="s">
        <v>10</v>
      </c>
      <c r="D798">
        <v>1989</v>
      </c>
      <c r="E798" s="11">
        <v>32696</v>
      </c>
      <c r="F798">
        <v>1</v>
      </c>
      <c r="G798">
        <v>5354.07</v>
      </c>
      <c r="H798" t="s">
        <v>11</v>
      </c>
      <c r="I798" t="s">
        <v>12</v>
      </c>
      <c r="J798" t="s">
        <v>247</v>
      </c>
      <c r="K798" s="13" t="s">
        <v>9145</v>
      </c>
      <c r="L798" t="s">
        <v>11</v>
      </c>
      <c r="M798" t="s">
        <v>12</v>
      </c>
      <c r="N798" t="s">
        <v>247</v>
      </c>
      <c r="O798">
        <v>33</v>
      </c>
      <c r="AA798" t="s">
        <v>35</v>
      </c>
      <c r="AB798" t="str">
        <f>IF(H792="?",$Q$9,H792)</f>
        <v>tier - 2</v>
      </c>
      <c r="AC798" t="str">
        <f>IF(I792="?",$V$9,I792)</f>
        <v>tier - 2</v>
      </c>
      <c r="AD798" t="str">
        <f>IF(J792="?","Unknown",J792)</f>
        <v>R1013</v>
      </c>
      <c r="AE798">
        <v>1995</v>
      </c>
      <c r="AF798">
        <v>30</v>
      </c>
      <c r="AG798" t="str">
        <f t="shared" si="24"/>
        <v>30-Aug-1995</v>
      </c>
      <c r="AH798">
        <v>34941</v>
      </c>
      <c r="AI798">
        <f t="shared" si="25"/>
        <v>27</v>
      </c>
    </row>
    <row r="799" spans="1:35" x14ac:dyDescent="0.25">
      <c r="A799" t="s">
        <v>655</v>
      </c>
      <c r="B799">
        <v>15</v>
      </c>
      <c r="C799" t="s">
        <v>15</v>
      </c>
      <c r="D799">
        <v>1972</v>
      </c>
      <c r="E799" s="11">
        <v>26618</v>
      </c>
      <c r="F799">
        <v>0</v>
      </c>
      <c r="G799">
        <v>5344.81</v>
      </c>
      <c r="H799" t="s">
        <v>11</v>
      </c>
      <c r="I799" t="s">
        <v>12</v>
      </c>
      <c r="J799" t="s">
        <v>13</v>
      </c>
      <c r="K799" s="13" t="s">
        <v>9146</v>
      </c>
      <c r="L799" t="s">
        <v>11</v>
      </c>
      <c r="M799" t="s">
        <v>12</v>
      </c>
      <c r="N799" t="s">
        <v>13</v>
      </c>
      <c r="O799">
        <v>50</v>
      </c>
      <c r="AA799" t="s">
        <v>35</v>
      </c>
      <c r="AB799" t="str">
        <f>IF(H793="?",$Q$9,H793)</f>
        <v>tier - 2</v>
      </c>
      <c r="AC799" t="str">
        <f>IF(I793="?",$V$9,I793)</f>
        <v>tier - 3</v>
      </c>
      <c r="AD799" t="str">
        <f>IF(J793="?","Unknown",J793)</f>
        <v>R1011</v>
      </c>
      <c r="AE799">
        <v>1984</v>
      </c>
      <c r="AF799">
        <v>1</v>
      </c>
      <c r="AG799" t="str">
        <f t="shared" si="24"/>
        <v>1-Aug-1984</v>
      </c>
      <c r="AH799">
        <v>30895</v>
      </c>
      <c r="AI799">
        <f t="shared" si="25"/>
        <v>38</v>
      </c>
    </row>
    <row r="800" spans="1:35" x14ac:dyDescent="0.25">
      <c r="A800" t="s">
        <v>654</v>
      </c>
      <c r="B800">
        <v>28</v>
      </c>
      <c r="C800" t="s">
        <v>20</v>
      </c>
      <c r="D800">
        <v>1991</v>
      </c>
      <c r="E800" s="11">
        <v>33509</v>
      </c>
      <c r="F800">
        <v>2</v>
      </c>
      <c r="G800">
        <v>5327.4</v>
      </c>
      <c r="H800" t="s">
        <v>11</v>
      </c>
      <c r="I800" t="s">
        <v>16</v>
      </c>
      <c r="J800" t="s">
        <v>23</v>
      </c>
      <c r="K800" s="13" t="s">
        <v>9147</v>
      </c>
      <c r="L800" t="s">
        <v>11</v>
      </c>
      <c r="M800" t="s">
        <v>16</v>
      </c>
      <c r="N800" t="s">
        <v>23</v>
      </c>
      <c r="O800">
        <v>31</v>
      </c>
      <c r="AA800" t="s">
        <v>20</v>
      </c>
      <c r="AB800" t="str">
        <f>IF(H794="?",$Q$9,H794)</f>
        <v>tier - 2</v>
      </c>
      <c r="AC800" t="str">
        <f>IF(I794="?",$V$9,I794)</f>
        <v>tier - 3</v>
      </c>
      <c r="AD800" t="str">
        <f>IF(J794="?","Unknown",J794)</f>
        <v>R1012</v>
      </c>
      <c r="AE800">
        <v>1986</v>
      </c>
      <c r="AF800">
        <v>22</v>
      </c>
      <c r="AG800" t="str">
        <f t="shared" si="24"/>
        <v>22-Sep-1986</v>
      </c>
      <c r="AH800">
        <v>31677</v>
      </c>
      <c r="AI800">
        <f t="shared" si="25"/>
        <v>36</v>
      </c>
    </row>
    <row r="801" spans="1:35" x14ac:dyDescent="0.25">
      <c r="A801" t="s">
        <v>653</v>
      </c>
      <c r="B801">
        <v>18</v>
      </c>
      <c r="C801" t="s">
        <v>20</v>
      </c>
      <c r="D801">
        <v>1992</v>
      </c>
      <c r="E801" s="11">
        <v>33865</v>
      </c>
      <c r="F801">
        <v>3</v>
      </c>
      <c r="G801">
        <v>5325.65</v>
      </c>
      <c r="H801" t="s">
        <v>11</v>
      </c>
      <c r="I801" t="s">
        <v>16</v>
      </c>
      <c r="J801" t="s">
        <v>42</v>
      </c>
      <c r="K801" s="13" t="s">
        <v>8907</v>
      </c>
      <c r="L801" t="s">
        <v>11</v>
      </c>
      <c r="M801" t="s">
        <v>16</v>
      </c>
      <c r="N801" t="s">
        <v>42</v>
      </c>
      <c r="O801">
        <v>30</v>
      </c>
      <c r="AA801" t="s">
        <v>18</v>
      </c>
      <c r="AB801" t="str">
        <f>IF(H795="?",$Q$9,H795)</f>
        <v>tier - 2</v>
      </c>
      <c r="AC801" t="str">
        <f>IF(I795="?",$V$9,I795)</f>
        <v>tier - 1</v>
      </c>
      <c r="AD801" t="str">
        <f>IF(J795="?","Unknown",J795)</f>
        <v>R1011</v>
      </c>
      <c r="AE801">
        <v>1989</v>
      </c>
      <c r="AF801">
        <v>18</v>
      </c>
      <c r="AG801" t="str">
        <f t="shared" si="24"/>
        <v>18-Jun-1989</v>
      </c>
      <c r="AH801">
        <v>32677</v>
      </c>
      <c r="AI801">
        <f t="shared" si="25"/>
        <v>33</v>
      </c>
    </row>
    <row r="802" spans="1:35" x14ac:dyDescent="0.25">
      <c r="A802" t="s">
        <v>652</v>
      </c>
      <c r="B802">
        <v>2</v>
      </c>
      <c r="C802" t="s">
        <v>37</v>
      </c>
      <c r="D802">
        <v>1974</v>
      </c>
      <c r="E802" s="11">
        <v>27304</v>
      </c>
      <c r="F802">
        <v>0</v>
      </c>
      <c r="G802">
        <v>5322.24</v>
      </c>
      <c r="H802" t="s">
        <v>11</v>
      </c>
      <c r="I802" t="s">
        <v>16</v>
      </c>
      <c r="J802" t="s">
        <v>23</v>
      </c>
      <c r="K802" s="13" t="s">
        <v>9148</v>
      </c>
      <c r="L802" t="s">
        <v>11</v>
      </c>
      <c r="M802" t="s">
        <v>16</v>
      </c>
      <c r="N802" t="s">
        <v>23</v>
      </c>
      <c r="O802">
        <v>48</v>
      </c>
      <c r="AA802" t="s">
        <v>30</v>
      </c>
      <c r="AB802" t="str">
        <f>IF(H796="?",$Q$9,H796)</f>
        <v>tier - 2</v>
      </c>
      <c r="AC802" t="str">
        <f>IF(I796="?",$V$9,I796)</f>
        <v>tier - 2</v>
      </c>
      <c r="AD802" t="str">
        <f>IF(J796="?","Unknown",J796)</f>
        <v>R1012</v>
      </c>
      <c r="AE802">
        <v>1986</v>
      </c>
      <c r="AF802">
        <v>1</v>
      </c>
      <c r="AG802" t="str">
        <f t="shared" si="24"/>
        <v>1-Dec-1986</v>
      </c>
      <c r="AH802">
        <v>31747</v>
      </c>
      <c r="AI802">
        <f t="shared" si="25"/>
        <v>36</v>
      </c>
    </row>
    <row r="803" spans="1:35" x14ac:dyDescent="0.25">
      <c r="A803" t="s">
        <v>2201</v>
      </c>
      <c r="B803">
        <v>10</v>
      </c>
      <c r="C803" t="s">
        <v>10</v>
      </c>
      <c r="D803">
        <v>1989</v>
      </c>
      <c r="E803" s="11">
        <v>32699</v>
      </c>
      <c r="F803">
        <v>0</v>
      </c>
      <c r="G803">
        <v>37079.370000000003</v>
      </c>
      <c r="H803" t="s">
        <v>11</v>
      </c>
      <c r="I803" t="s">
        <v>12</v>
      </c>
      <c r="J803" t="s">
        <v>42</v>
      </c>
      <c r="K803" s="13" t="s">
        <v>9149</v>
      </c>
      <c r="L803" t="s">
        <v>11</v>
      </c>
      <c r="M803" t="s">
        <v>12</v>
      </c>
      <c r="N803" t="s">
        <v>42</v>
      </c>
      <c r="O803">
        <v>33</v>
      </c>
      <c r="AA803" t="s">
        <v>15</v>
      </c>
      <c r="AB803" t="str">
        <f>IF(H797="?",$Q$9,H797)</f>
        <v>tier - 2</v>
      </c>
      <c r="AC803" t="str">
        <f>IF(I797="?",$V$9,I797)</f>
        <v>tier - 1</v>
      </c>
      <c r="AD803" t="str">
        <f>IF(J797="?","Unknown",J797)</f>
        <v>R1011</v>
      </c>
      <c r="AE803">
        <v>1994</v>
      </c>
      <c r="AF803">
        <v>7</v>
      </c>
      <c r="AG803" t="str">
        <f t="shared" si="24"/>
        <v>7-Nov-1994</v>
      </c>
      <c r="AH803">
        <v>34645</v>
      </c>
      <c r="AI803">
        <f t="shared" si="25"/>
        <v>28</v>
      </c>
    </row>
    <row r="804" spans="1:35" x14ac:dyDescent="0.25">
      <c r="A804" t="s">
        <v>651</v>
      </c>
      <c r="B804">
        <v>13</v>
      </c>
      <c r="C804" t="s">
        <v>10</v>
      </c>
      <c r="D804">
        <v>1994</v>
      </c>
      <c r="E804" s="11">
        <v>34528</v>
      </c>
      <c r="F804">
        <v>3</v>
      </c>
      <c r="G804">
        <v>5312.17</v>
      </c>
      <c r="H804" t="s">
        <v>11</v>
      </c>
      <c r="I804" t="s">
        <v>11</v>
      </c>
      <c r="J804" t="s">
        <v>23</v>
      </c>
      <c r="K804" s="13" t="s">
        <v>9150</v>
      </c>
      <c r="L804" t="s">
        <v>11</v>
      </c>
      <c r="M804" t="s">
        <v>11</v>
      </c>
      <c r="N804" t="s">
        <v>23</v>
      </c>
      <c r="O804">
        <v>28</v>
      </c>
      <c r="AA804" t="s">
        <v>10</v>
      </c>
      <c r="AB804" t="str">
        <f>IF(H798="?",$Q$9,H798)</f>
        <v>tier - 2</v>
      </c>
      <c r="AC804" t="str">
        <f>IF(I798="?",$V$9,I798)</f>
        <v>tier - 3</v>
      </c>
      <c r="AD804" t="str">
        <f>IF(J798="?","Unknown",J798)</f>
        <v>R1024</v>
      </c>
      <c r="AE804">
        <v>1989</v>
      </c>
      <c r="AF804">
        <v>7</v>
      </c>
      <c r="AG804" t="str">
        <f t="shared" si="24"/>
        <v>7-Jul-1989</v>
      </c>
      <c r="AH804">
        <v>32696</v>
      </c>
      <c r="AI804">
        <f t="shared" si="25"/>
        <v>33</v>
      </c>
    </row>
    <row r="805" spans="1:35" x14ac:dyDescent="0.25">
      <c r="A805" t="s">
        <v>650</v>
      </c>
      <c r="B805">
        <v>9</v>
      </c>
      <c r="C805" t="s">
        <v>30</v>
      </c>
      <c r="D805">
        <v>2000</v>
      </c>
      <c r="E805" s="11">
        <v>36869</v>
      </c>
      <c r="F805">
        <v>0</v>
      </c>
      <c r="G805">
        <v>5306.7</v>
      </c>
      <c r="H805" t="s">
        <v>11</v>
      </c>
      <c r="I805" t="s">
        <v>12</v>
      </c>
      <c r="J805" t="s">
        <v>23</v>
      </c>
      <c r="K805" s="13" t="s">
        <v>9151</v>
      </c>
      <c r="L805" t="s">
        <v>11</v>
      </c>
      <c r="M805" t="s">
        <v>12</v>
      </c>
      <c r="N805" t="s">
        <v>23</v>
      </c>
      <c r="O805">
        <v>22</v>
      </c>
      <c r="AA805" t="s">
        <v>15</v>
      </c>
      <c r="AB805" t="str">
        <f>IF(H799="?",$Q$9,H799)</f>
        <v>tier - 2</v>
      </c>
      <c r="AC805" t="str">
        <f>IF(I799="?",$V$9,I799)</f>
        <v>tier - 3</v>
      </c>
      <c r="AD805" t="str">
        <f>IF(J799="?","Unknown",J799)</f>
        <v>R1013</v>
      </c>
      <c r="AE805">
        <v>1972</v>
      </c>
      <c r="AF805">
        <v>15</v>
      </c>
      <c r="AG805" t="str">
        <f t="shared" si="24"/>
        <v>15-Nov-1972</v>
      </c>
      <c r="AH805">
        <v>26618</v>
      </c>
      <c r="AI805">
        <f t="shared" si="25"/>
        <v>50</v>
      </c>
    </row>
    <row r="806" spans="1:35" x14ac:dyDescent="0.25">
      <c r="A806" t="s">
        <v>649</v>
      </c>
      <c r="B806">
        <v>22</v>
      </c>
      <c r="C806" t="s">
        <v>18</v>
      </c>
      <c r="D806">
        <v>2004</v>
      </c>
      <c r="E806" s="11">
        <v>38160</v>
      </c>
      <c r="F806">
        <v>0</v>
      </c>
      <c r="G806">
        <v>5293.67</v>
      </c>
      <c r="H806" t="s">
        <v>11</v>
      </c>
      <c r="I806" t="s">
        <v>11</v>
      </c>
      <c r="J806" t="s">
        <v>632</v>
      </c>
      <c r="K806" s="13" t="s">
        <v>9152</v>
      </c>
      <c r="L806" t="s">
        <v>11</v>
      </c>
      <c r="M806" t="s">
        <v>11</v>
      </c>
      <c r="N806" t="s">
        <v>632</v>
      </c>
      <c r="O806">
        <v>18</v>
      </c>
      <c r="AA806" t="s">
        <v>20</v>
      </c>
      <c r="AB806" t="str">
        <f>IF(H800="?",$Q$9,H800)</f>
        <v>tier - 2</v>
      </c>
      <c r="AC806" t="str">
        <f>IF(I800="?",$V$9,I800)</f>
        <v>tier - 1</v>
      </c>
      <c r="AD806" t="str">
        <f>IF(J800="?","Unknown",J800)</f>
        <v>R1012</v>
      </c>
      <c r="AE806">
        <v>1991</v>
      </c>
      <c r="AF806">
        <v>28</v>
      </c>
      <c r="AG806" t="str">
        <f t="shared" si="24"/>
        <v>28-Sep-1991</v>
      </c>
      <c r="AH806">
        <v>33509</v>
      </c>
      <c r="AI806">
        <f t="shared" si="25"/>
        <v>31</v>
      </c>
    </row>
    <row r="807" spans="1:35" x14ac:dyDescent="0.25">
      <c r="A807" t="s">
        <v>648</v>
      </c>
      <c r="B807">
        <v>12</v>
      </c>
      <c r="C807" t="s">
        <v>18</v>
      </c>
      <c r="D807">
        <v>1974</v>
      </c>
      <c r="E807" s="11">
        <v>27192</v>
      </c>
      <c r="F807">
        <v>0</v>
      </c>
      <c r="G807">
        <v>5291.71</v>
      </c>
      <c r="H807" t="s">
        <v>11</v>
      </c>
      <c r="I807" t="s">
        <v>11</v>
      </c>
      <c r="J807" t="s">
        <v>23</v>
      </c>
      <c r="K807" s="13" t="s">
        <v>9153</v>
      </c>
      <c r="L807" t="s">
        <v>11</v>
      </c>
      <c r="M807" t="s">
        <v>11</v>
      </c>
      <c r="N807" t="s">
        <v>23</v>
      </c>
      <c r="O807">
        <v>48</v>
      </c>
      <c r="AA807" t="s">
        <v>20</v>
      </c>
      <c r="AB807" t="str">
        <f>IF(H801="?",$Q$9,H801)</f>
        <v>tier - 2</v>
      </c>
      <c r="AC807" t="str">
        <f>IF(I801="?",$V$9,I801)</f>
        <v>tier - 1</v>
      </c>
      <c r="AD807" t="str">
        <f>IF(J801="?","Unknown",J801)</f>
        <v>R1011</v>
      </c>
      <c r="AE807">
        <v>1992</v>
      </c>
      <c r="AF807">
        <v>18</v>
      </c>
      <c r="AG807" t="str">
        <f t="shared" si="24"/>
        <v>18-Sep-1992</v>
      </c>
      <c r="AH807">
        <v>33865</v>
      </c>
      <c r="AI807">
        <f t="shared" si="25"/>
        <v>30</v>
      </c>
    </row>
    <row r="808" spans="1:35" x14ac:dyDescent="0.25">
      <c r="A808" t="s">
        <v>647</v>
      </c>
      <c r="B808">
        <v>1</v>
      </c>
      <c r="C808" t="s">
        <v>37</v>
      </c>
      <c r="D808">
        <v>1987</v>
      </c>
      <c r="E808" s="11">
        <v>32051</v>
      </c>
      <c r="F808">
        <v>3</v>
      </c>
      <c r="G808">
        <v>5275.86</v>
      </c>
      <c r="H808" t="s">
        <v>11</v>
      </c>
      <c r="I808" t="s">
        <v>11</v>
      </c>
      <c r="J808" t="s">
        <v>13</v>
      </c>
      <c r="K808" s="13" t="s">
        <v>9154</v>
      </c>
      <c r="L808" t="s">
        <v>11</v>
      </c>
      <c r="M808" t="s">
        <v>11</v>
      </c>
      <c r="N808" t="s">
        <v>13</v>
      </c>
      <c r="O808">
        <v>35</v>
      </c>
      <c r="AA808" t="s">
        <v>37</v>
      </c>
      <c r="AB808" t="str">
        <f>IF(H802="?",$Q$9,H802)</f>
        <v>tier - 2</v>
      </c>
      <c r="AC808" t="str">
        <f>IF(I802="?",$V$9,I802)</f>
        <v>tier - 1</v>
      </c>
      <c r="AD808" t="str">
        <f>IF(J802="?","Unknown",J802)</f>
        <v>R1012</v>
      </c>
      <c r="AE808">
        <v>1974</v>
      </c>
      <c r="AF808">
        <v>2</v>
      </c>
      <c r="AG808" t="str">
        <f t="shared" si="24"/>
        <v>2-Oct-1974</v>
      </c>
      <c r="AH808">
        <v>27304</v>
      </c>
      <c r="AI808">
        <f t="shared" si="25"/>
        <v>48</v>
      </c>
    </row>
    <row r="809" spans="1:35" x14ac:dyDescent="0.25">
      <c r="A809" t="s">
        <v>646</v>
      </c>
      <c r="B809">
        <v>20</v>
      </c>
      <c r="C809" t="s">
        <v>10</v>
      </c>
      <c r="D809">
        <v>1986</v>
      </c>
      <c r="E809" s="11">
        <v>31613</v>
      </c>
      <c r="F809">
        <v>0</v>
      </c>
      <c r="G809">
        <v>5272.18</v>
      </c>
      <c r="H809" t="s">
        <v>11</v>
      </c>
      <c r="I809" t="s">
        <v>12</v>
      </c>
      <c r="J809" t="s">
        <v>23</v>
      </c>
      <c r="K809" s="13" t="s">
        <v>9155</v>
      </c>
      <c r="L809" t="s">
        <v>11</v>
      </c>
      <c r="M809" t="s">
        <v>12</v>
      </c>
      <c r="N809" t="s">
        <v>23</v>
      </c>
      <c r="O809">
        <v>36</v>
      </c>
      <c r="AA809" t="s">
        <v>10</v>
      </c>
      <c r="AB809" t="str">
        <f>IF(H803="?",$Q$9,H803)</f>
        <v>tier - 2</v>
      </c>
      <c r="AC809" t="str">
        <f>IF(I803="?",$V$9,I803)</f>
        <v>tier - 3</v>
      </c>
      <c r="AD809" t="str">
        <f>IF(J803="?","Unknown",J803)</f>
        <v>R1011</v>
      </c>
      <c r="AE809">
        <v>1989</v>
      </c>
      <c r="AF809">
        <v>10</v>
      </c>
      <c r="AG809" t="str">
        <f t="shared" si="24"/>
        <v>10-Jul-1989</v>
      </c>
      <c r="AH809">
        <v>32699</v>
      </c>
      <c r="AI809">
        <f t="shared" si="25"/>
        <v>33</v>
      </c>
    </row>
    <row r="810" spans="1:35" x14ac:dyDescent="0.25">
      <c r="A810" t="s">
        <v>645</v>
      </c>
      <c r="B810">
        <v>20</v>
      </c>
      <c r="C810" t="s">
        <v>35</v>
      </c>
      <c r="D810">
        <v>1986</v>
      </c>
      <c r="E810" s="11">
        <v>31644</v>
      </c>
      <c r="F810">
        <v>0</v>
      </c>
      <c r="G810">
        <v>5267.82</v>
      </c>
      <c r="H810" t="s">
        <v>11</v>
      </c>
      <c r="I810" t="s">
        <v>11</v>
      </c>
      <c r="J810" t="s">
        <v>23</v>
      </c>
      <c r="K810" s="13" t="s">
        <v>9156</v>
      </c>
      <c r="L810" t="s">
        <v>11</v>
      </c>
      <c r="M810" t="s">
        <v>11</v>
      </c>
      <c r="N810" t="s">
        <v>23</v>
      </c>
      <c r="O810">
        <v>36</v>
      </c>
      <c r="AA810" t="s">
        <v>10</v>
      </c>
      <c r="AB810" t="str">
        <f>IF(H804="?",$Q$9,H804)</f>
        <v>tier - 2</v>
      </c>
      <c r="AC810" t="str">
        <f>IF(I804="?",$V$9,I804)</f>
        <v>tier - 2</v>
      </c>
      <c r="AD810" t="str">
        <f>IF(J804="?","Unknown",J804)</f>
        <v>R1012</v>
      </c>
      <c r="AE810">
        <v>1994</v>
      </c>
      <c r="AF810">
        <v>13</v>
      </c>
      <c r="AG810" t="str">
        <f t="shared" si="24"/>
        <v>13-Jul-1994</v>
      </c>
      <c r="AH810">
        <v>34528</v>
      </c>
      <c r="AI810">
        <f t="shared" si="25"/>
        <v>28</v>
      </c>
    </row>
    <row r="811" spans="1:35" x14ac:dyDescent="0.25">
      <c r="A811" t="s">
        <v>644</v>
      </c>
      <c r="B811">
        <v>25</v>
      </c>
      <c r="C811" t="s">
        <v>18</v>
      </c>
      <c r="D811">
        <v>1986</v>
      </c>
      <c r="E811" s="11">
        <v>31588</v>
      </c>
      <c r="F811">
        <v>0</v>
      </c>
      <c r="G811">
        <v>5266.37</v>
      </c>
      <c r="H811" t="s">
        <v>11</v>
      </c>
      <c r="I811" t="s">
        <v>11</v>
      </c>
      <c r="J811" t="s">
        <v>23</v>
      </c>
      <c r="K811" s="13" t="s">
        <v>9157</v>
      </c>
      <c r="L811" t="s">
        <v>11</v>
      </c>
      <c r="M811" t="s">
        <v>11</v>
      </c>
      <c r="N811" t="s">
        <v>23</v>
      </c>
      <c r="O811">
        <v>36</v>
      </c>
      <c r="AA811" t="s">
        <v>30</v>
      </c>
      <c r="AB811" t="str">
        <f>IF(H805="?",$Q$9,H805)</f>
        <v>tier - 2</v>
      </c>
      <c r="AC811" t="str">
        <f>IF(I805="?",$V$9,I805)</f>
        <v>tier - 3</v>
      </c>
      <c r="AD811" t="str">
        <f>IF(J805="?","Unknown",J805)</f>
        <v>R1012</v>
      </c>
      <c r="AE811">
        <v>2000</v>
      </c>
      <c r="AF811">
        <v>9</v>
      </c>
      <c r="AG811" t="str">
        <f t="shared" si="24"/>
        <v>9-Dec-2000</v>
      </c>
      <c r="AH811">
        <v>36869</v>
      </c>
      <c r="AI811">
        <f t="shared" si="25"/>
        <v>22</v>
      </c>
    </row>
    <row r="812" spans="1:35" x14ac:dyDescent="0.25">
      <c r="A812" t="s">
        <v>643</v>
      </c>
      <c r="B812">
        <v>19</v>
      </c>
      <c r="C812" t="s">
        <v>18</v>
      </c>
      <c r="D812">
        <v>1989</v>
      </c>
      <c r="E812" s="11">
        <v>32678</v>
      </c>
      <c r="F812">
        <v>2</v>
      </c>
      <c r="G812">
        <v>5261.47</v>
      </c>
      <c r="H812" t="s">
        <v>11</v>
      </c>
      <c r="I812" t="s">
        <v>11</v>
      </c>
      <c r="J812" t="s">
        <v>23</v>
      </c>
      <c r="K812" s="13" t="s">
        <v>9158</v>
      </c>
      <c r="L812" t="s">
        <v>11</v>
      </c>
      <c r="M812" t="s">
        <v>11</v>
      </c>
      <c r="N812" t="s">
        <v>23</v>
      </c>
      <c r="O812">
        <v>33</v>
      </c>
      <c r="AA812" t="s">
        <v>18</v>
      </c>
      <c r="AB812" t="str">
        <f>IF(H806="?",$Q$9,H806)</f>
        <v>tier - 2</v>
      </c>
      <c r="AC812" t="str">
        <f>IF(I806="?",$V$9,I806)</f>
        <v>tier - 2</v>
      </c>
      <c r="AD812" t="str">
        <f>IF(J806="?","Unknown",J806)</f>
        <v>R1022</v>
      </c>
      <c r="AE812">
        <v>2004</v>
      </c>
      <c r="AF812">
        <v>22</v>
      </c>
      <c r="AG812" t="str">
        <f t="shared" si="24"/>
        <v>22-Jun-2004</v>
      </c>
      <c r="AH812">
        <v>38160</v>
      </c>
      <c r="AI812">
        <f t="shared" si="25"/>
        <v>18</v>
      </c>
    </row>
    <row r="813" spans="1:35" x14ac:dyDescent="0.25">
      <c r="A813" t="s">
        <v>642</v>
      </c>
      <c r="B813">
        <v>25</v>
      </c>
      <c r="C813" t="s">
        <v>30</v>
      </c>
      <c r="D813">
        <v>1989</v>
      </c>
      <c r="E813" s="11">
        <v>32867</v>
      </c>
      <c r="F813">
        <v>2</v>
      </c>
      <c r="G813">
        <v>5257.51</v>
      </c>
      <c r="H813" t="s">
        <v>11</v>
      </c>
      <c r="I813" t="s">
        <v>11</v>
      </c>
      <c r="J813" t="s">
        <v>23</v>
      </c>
      <c r="K813" s="13" t="s">
        <v>8442</v>
      </c>
      <c r="L813" t="s">
        <v>11</v>
      </c>
      <c r="M813" t="s">
        <v>11</v>
      </c>
      <c r="N813" t="s">
        <v>23</v>
      </c>
      <c r="O813">
        <v>33</v>
      </c>
      <c r="AA813" t="s">
        <v>18</v>
      </c>
      <c r="AB813" t="str">
        <f>IF(H807="?",$Q$9,H807)</f>
        <v>tier - 2</v>
      </c>
      <c r="AC813" t="str">
        <f>IF(I807="?",$V$9,I807)</f>
        <v>tier - 2</v>
      </c>
      <c r="AD813" t="str">
        <f>IF(J807="?","Unknown",J807)</f>
        <v>R1012</v>
      </c>
      <c r="AE813">
        <v>1974</v>
      </c>
      <c r="AF813">
        <v>12</v>
      </c>
      <c r="AG813" t="str">
        <f t="shared" si="24"/>
        <v>12-Jun-1974</v>
      </c>
      <c r="AH813">
        <v>27192</v>
      </c>
      <c r="AI813">
        <f t="shared" si="25"/>
        <v>48</v>
      </c>
    </row>
    <row r="814" spans="1:35" x14ac:dyDescent="0.25">
      <c r="A814" t="s">
        <v>2200</v>
      </c>
      <c r="B814">
        <v>17</v>
      </c>
      <c r="C814" t="s">
        <v>37</v>
      </c>
      <c r="D814">
        <v>1988</v>
      </c>
      <c r="E814" s="11">
        <v>32433</v>
      </c>
      <c r="F814">
        <v>3</v>
      </c>
      <c r="G814">
        <v>37076.370000000003</v>
      </c>
      <c r="H814" t="s">
        <v>11</v>
      </c>
      <c r="I814" t="s">
        <v>16</v>
      </c>
      <c r="J814" t="s">
        <v>42</v>
      </c>
      <c r="K814" s="13" t="s">
        <v>9159</v>
      </c>
      <c r="L814" t="s">
        <v>11</v>
      </c>
      <c r="M814" t="s">
        <v>16</v>
      </c>
      <c r="N814" t="s">
        <v>42</v>
      </c>
      <c r="O814">
        <v>34</v>
      </c>
      <c r="AA814" t="s">
        <v>37</v>
      </c>
      <c r="AB814" t="str">
        <f>IF(H808="?",$Q$9,H808)</f>
        <v>tier - 2</v>
      </c>
      <c r="AC814" t="str">
        <f>IF(I808="?",$V$9,I808)</f>
        <v>tier - 2</v>
      </c>
      <c r="AD814" t="str">
        <f>IF(J808="?","Unknown",J808)</f>
        <v>R1013</v>
      </c>
      <c r="AE814">
        <v>1987</v>
      </c>
      <c r="AF814">
        <v>1</v>
      </c>
      <c r="AG814" t="str">
        <f t="shared" si="24"/>
        <v>1-Oct-1987</v>
      </c>
      <c r="AH814">
        <v>32051</v>
      </c>
      <c r="AI814">
        <f t="shared" si="25"/>
        <v>35</v>
      </c>
    </row>
    <row r="815" spans="1:35" x14ac:dyDescent="0.25">
      <c r="A815" t="s">
        <v>641</v>
      </c>
      <c r="B815">
        <v>6</v>
      </c>
      <c r="C815" t="s">
        <v>20</v>
      </c>
      <c r="D815">
        <v>1990</v>
      </c>
      <c r="E815" s="11">
        <v>33122</v>
      </c>
      <c r="F815">
        <v>3</v>
      </c>
      <c r="G815">
        <v>5253.52</v>
      </c>
      <c r="H815" t="s">
        <v>12</v>
      </c>
      <c r="I815" t="s">
        <v>12</v>
      </c>
      <c r="J815" t="s">
        <v>42</v>
      </c>
      <c r="K815" s="13" t="s">
        <v>8455</v>
      </c>
      <c r="L815" t="s">
        <v>12</v>
      </c>
      <c r="M815" t="s">
        <v>12</v>
      </c>
      <c r="N815" t="s">
        <v>42</v>
      </c>
      <c r="O815">
        <v>32</v>
      </c>
      <c r="AA815" t="s">
        <v>10</v>
      </c>
      <c r="AB815" t="str">
        <f>IF(H809="?",$Q$9,H809)</f>
        <v>tier - 2</v>
      </c>
      <c r="AC815" t="str">
        <f>IF(I809="?",$V$9,I809)</f>
        <v>tier - 3</v>
      </c>
      <c r="AD815" t="str">
        <f>IF(J809="?","Unknown",J809)</f>
        <v>R1012</v>
      </c>
      <c r="AE815">
        <v>1986</v>
      </c>
      <c r="AF815">
        <v>20</v>
      </c>
      <c r="AG815" t="str">
        <f t="shared" si="24"/>
        <v>20-Jul-1986</v>
      </c>
      <c r="AH815">
        <v>31613</v>
      </c>
      <c r="AI815">
        <f t="shared" si="25"/>
        <v>36</v>
      </c>
    </row>
    <row r="816" spans="1:35" x14ac:dyDescent="0.25">
      <c r="A816" t="s">
        <v>640</v>
      </c>
      <c r="B816">
        <v>9</v>
      </c>
      <c r="C816" t="s">
        <v>20</v>
      </c>
      <c r="D816">
        <v>1987</v>
      </c>
      <c r="E816" s="11">
        <v>32029</v>
      </c>
      <c r="F816">
        <v>1</v>
      </c>
      <c r="G816">
        <v>5246.05</v>
      </c>
      <c r="H816" t="s">
        <v>11</v>
      </c>
      <c r="I816" t="s">
        <v>12</v>
      </c>
      <c r="J816" t="s">
        <v>42</v>
      </c>
      <c r="K816" s="13" t="s">
        <v>9000</v>
      </c>
      <c r="L816" t="s">
        <v>11</v>
      </c>
      <c r="M816" t="s">
        <v>12</v>
      </c>
      <c r="N816" t="s">
        <v>42</v>
      </c>
      <c r="O816">
        <v>35</v>
      </c>
      <c r="AA816" t="s">
        <v>35</v>
      </c>
      <c r="AB816" t="str">
        <f>IF(H810="?",$Q$9,H810)</f>
        <v>tier - 2</v>
      </c>
      <c r="AC816" t="str">
        <f>IF(I810="?",$V$9,I810)</f>
        <v>tier - 2</v>
      </c>
      <c r="AD816" t="str">
        <f>IF(J810="?","Unknown",J810)</f>
        <v>R1012</v>
      </c>
      <c r="AE816">
        <v>1986</v>
      </c>
      <c r="AF816">
        <v>20</v>
      </c>
      <c r="AG816" t="str">
        <f t="shared" si="24"/>
        <v>20-Aug-1986</v>
      </c>
      <c r="AH816">
        <v>31644</v>
      </c>
      <c r="AI816">
        <f t="shared" si="25"/>
        <v>36</v>
      </c>
    </row>
    <row r="817" spans="1:35" x14ac:dyDescent="0.25">
      <c r="A817" t="s">
        <v>639</v>
      </c>
      <c r="B817">
        <v>5</v>
      </c>
      <c r="C817" t="s">
        <v>37</v>
      </c>
      <c r="D817">
        <v>1987</v>
      </c>
      <c r="E817" s="11">
        <v>32055</v>
      </c>
      <c r="F817">
        <v>1</v>
      </c>
      <c r="G817">
        <v>5245.23</v>
      </c>
      <c r="H817" t="s">
        <v>11</v>
      </c>
      <c r="I817" t="s">
        <v>11</v>
      </c>
      <c r="J817" t="s">
        <v>13</v>
      </c>
      <c r="K817" s="13" t="s">
        <v>9160</v>
      </c>
      <c r="L817" t="s">
        <v>11</v>
      </c>
      <c r="M817" t="s">
        <v>11</v>
      </c>
      <c r="N817" t="s">
        <v>13</v>
      </c>
      <c r="O817">
        <v>35</v>
      </c>
      <c r="AA817" t="s">
        <v>18</v>
      </c>
      <c r="AB817" t="str">
        <f>IF(H811="?",$Q$9,H811)</f>
        <v>tier - 2</v>
      </c>
      <c r="AC817" t="str">
        <f>IF(I811="?",$V$9,I811)</f>
        <v>tier - 2</v>
      </c>
      <c r="AD817" t="str">
        <f>IF(J811="?","Unknown",J811)</f>
        <v>R1012</v>
      </c>
      <c r="AE817">
        <v>1986</v>
      </c>
      <c r="AF817">
        <v>25</v>
      </c>
      <c r="AG817" t="str">
        <f t="shared" si="24"/>
        <v>25-Jun-1986</v>
      </c>
      <c r="AH817">
        <v>31588</v>
      </c>
      <c r="AI817">
        <f t="shared" si="25"/>
        <v>36</v>
      </c>
    </row>
    <row r="818" spans="1:35" x14ac:dyDescent="0.25">
      <c r="A818" t="s">
        <v>638</v>
      </c>
      <c r="B818">
        <v>26</v>
      </c>
      <c r="C818" t="s">
        <v>15</v>
      </c>
      <c r="D818">
        <v>1987</v>
      </c>
      <c r="E818" s="11">
        <v>32107</v>
      </c>
      <c r="F818">
        <v>1</v>
      </c>
      <c r="G818">
        <v>5240.7700000000004</v>
      </c>
      <c r="H818" t="s">
        <v>11</v>
      </c>
      <c r="I818" t="s">
        <v>11</v>
      </c>
      <c r="J818" t="s">
        <v>42</v>
      </c>
      <c r="K818" s="13" t="s">
        <v>9161</v>
      </c>
      <c r="L818" t="s">
        <v>11</v>
      </c>
      <c r="M818" t="s">
        <v>11</v>
      </c>
      <c r="N818" t="s">
        <v>42</v>
      </c>
      <c r="O818">
        <v>35</v>
      </c>
      <c r="AA818" t="s">
        <v>18</v>
      </c>
      <c r="AB818" t="str">
        <f>IF(H812="?",$Q$9,H812)</f>
        <v>tier - 2</v>
      </c>
      <c r="AC818" t="str">
        <f>IF(I812="?",$V$9,I812)</f>
        <v>tier - 2</v>
      </c>
      <c r="AD818" t="str">
        <f>IF(J812="?","Unknown",J812)</f>
        <v>R1012</v>
      </c>
      <c r="AE818">
        <v>1989</v>
      </c>
      <c r="AF818">
        <v>19</v>
      </c>
      <c r="AG818" t="str">
        <f t="shared" si="24"/>
        <v>19-Jun-1989</v>
      </c>
      <c r="AH818">
        <v>32678</v>
      </c>
      <c r="AI818">
        <f t="shared" si="25"/>
        <v>33</v>
      </c>
    </row>
    <row r="819" spans="1:35" x14ac:dyDescent="0.25">
      <c r="A819" t="s">
        <v>637</v>
      </c>
      <c r="B819">
        <v>29</v>
      </c>
      <c r="C819" t="s">
        <v>30</v>
      </c>
      <c r="D819">
        <v>1987</v>
      </c>
      <c r="E819" s="11">
        <v>32140</v>
      </c>
      <c r="F819">
        <v>0</v>
      </c>
      <c r="G819">
        <v>5227.99</v>
      </c>
      <c r="H819" t="s">
        <v>11</v>
      </c>
      <c r="I819" t="s">
        <v>16</v>
      </c>
      <c r="J819" t="s">
        <v>247</v>
      </c>
      <c r="K819" s="13" t="s">
        <v>9162</v>
      </c>
      <c r="L819" t="s">
        <v>11</v>
      </c>
      <c r="M819" t="s">
        <v>16</v>
      </c>
      <c r="N819" t="s">
        <v>247</v>
      </c>
      <c r="O819">
        <v>35</v>
      </c>
      <c r="AA819" t="s">
        <v>30</v>
      </c>
      <c r="AB819" t="str">
        <f>IF(H813="?",$Q$9,H813)</f>
        <v>tier - 2</v>
      </c>
      <c r="AC819" t="str">
        <f>IF(I813="?",$V$9,I813)</f>
        <v>tier - 2</v>
      </c>
      <c r="AD819" t="str">
        <f>IF(J813="?","Unknown",J813)</f>
        <v>R1012</v>
      </c>
      <c r="AE819">
        <v>1989</v>
      </c>
      <c r="AF819">
        <v>25</v>
      </c>
      <c r="AG819" t="str">
        <f t="shared" si="24"/>
        <v>25-Dec-1989</v>
      </c>
      <c r="AH819">
        <v>32867</v>
      </c>
      <c r="AI819">
        <f t="shared" si="25"/>
        <v>33</v>
      </c>
    </row>
    <row r="820" spans="1:35" x14ac:dyDescent="0.25">
      <c r="A820" t="s">
        <v>636</v>
      </c>
      <c r="B820">
        <v>6</v>
      </c>
      <c r="C820" t="s">
        <v>18</v>
      </c>
      <c r="D820">
        <v>1995</v>
      </c>
      <c r="E820" s="11">
        <v>34856</v>
      </c>
      <c r="F820">
        <v>0</v>
      </c>
      <c r="G820">
        <v>5216.4799999999996</v>
      </c>
      <c r="H820" t="s">
        <v>11</v>
      </c>
      <c r="I820" t="s">
        <v>11</v>
      </c>
      <c r="J820" t="s">
        <v>200</v>
      </c>
      <c r="K820" s="13" t="s">
        <v>9163</v>
      </c>
      <c r="L820" t="s">
        <v>11</v>
      </c>
      <c r="M820" t="s">
        <v>11</v>
      </c>
      <c r="N820" t="s">
        <v>200</v>
      </c>
      <c r="O820">
        <v>28</v>
      </c>
      <c r="AA820" t="s">
        <v>37</v>
      </c>
      <c r="AB820" t="str">
        <f>IF(H814="?",$Q$9,H814)</f>
        <v>tier - 2</v>
      </c>
      <c r="AC820" t="str">
        <f>IF(I814="?",$V$9,I814)</f>
        <v>tier - 1</v>
      </c>
      <c r="AD820" t="str">
        <f>IF(J814="?","Unknown",J814)</f>
        <v>R1011</v>
      </c>
      <c r="AE820">
        <v>1988</v>
      </c>
      <c r="AF820">
        <v>17</v>
      </c>
      <c r="AG820" t="str">
        <f t="shared" si="24"/>
        <v>17-Oct-1988</v>
      </c>
      <c r="AH820">
        <v>32433</v>
      </c>
      <c r="AI820">
        <f t="shared" si="25"/>
        <v>34</v>
      </c>
    </row>
    <row r="821" spans="1:35" x14ac:dyDescent="0.25">
      <c r="A821" t="s">
        <v>635</v>
      </c>
      <c r="B821">
        <v>1</v>
      </c>
      <c r="C821" t="s">
        <v>35</v>
      </c>
      <c r="D821">
        <v>1999</v>
      </c>
      <c r="E821" s="11">
        <v>36373</v>
      </c>
      <c r="F821">
        <v>0</v>
      </c>
      <c r="G821">
        <v>5213.22</v>
      </c>
      <c r="H821" t="s">
        <v>11</v>
      </c>
      <c r="I821" t="s">
        <v>16</v>
      </c>
      <c r="J821" t="s">
        <v>23</v>
      </c>
      <c r="K821" s="13" t="s">
        <v>9164</v>
      </c>
      <c r="L821" t="s">
        <v>11</v>
      </c>
      <c r="M821" t="s">
        <v>16</v>
      </c>
      <c r="N821" t="s">
        <v>23</v>
      </c>
      <c r="O821">
        <v>23</v>
      </c>
      <c r="AA821" t="s">
        <v>20</v>
      </c>
      <c r="AB821" t="str">
        <f>IF(H815="?",$Q$9,H815)</f>
        <v>tier - 3</v>
      </c>
      <c r="AC821" t="str">
        <f>IF(I815="?",$V$9,I815)</f>
        <v>tier - 3</v>
      </c>
      <c r="AD821" t="str">
        <f>IF(J815="?","Unknown",J815)</f>
        <v>R1011</v>
      </c>
      <c r="AE821">
        <v>1990</v>
      </c>
      <c r="AF821">
        <v>6</v>
      </c>
      <c r="AG821" t="str">
        <f t="shared" si="24"/>
        <v>6-Sep-1990</v>
      </c>
      <c r="AH821">
        <v>33122</v>
      </c>
      <c r="AI821">
        <f t="shared" si="25"/>
        <v>32</v>
      </c>
    </row>
    <row r="822" spans="1:35" x14ac:dyDescent="0.25">
      <c r="A822" t="s">
        <v>634</v>
      </c>
      <c r="B822">
        <v>17</v>
      </c>
      <c r="C822" t="s">
        <v>10</v>
      </c>
      <c r="D822">
        <v>1993</v>
      </c>
      <c r="E822" s="11">
        <v>34167</v>
      </c>
      <c r="F822">
        <v>3</v>
      </c>
      <c r="G822">
        <v>5209.58</v>
      </c>
      <c r="H822" t="s">
        <v>12</v>
      </c>
      <c r="I822" t="s">
        <v>12</v>
      </c>
      <c r="J822" t="s">
        <v>356</v>
      </c>
      <c r="K822" s="13" t="s">
        <v>9165</v>
      </c>
      <c r="L822" t="s">
        <v>12</v>
      </c>
      <c r="M822" t="s">
        <v>12</v>
      </c>
      <c r="N822" t="s">
        <v>356</v>
      </c>
      <c r="O822">
        <v>29</v>
      </c>
      <c r="AA822" t="s">
        <v>20</v>
      </c>
      <c r="AB822" t="str">
        <f>IF(H816="?",$Q$9,H816)</f>
        <v>tier - 2</v>
      </c>
      <c r="AC822" t="str">
        <f>IF(I816="?",$V$9,I816)</f>
        <v>tier - 3</v>
      </c>
      <c r="AD822" t="str">
        <f>IF(J816="?","Unknown",J816)</f>
        <v>R1011</v>
      </c>
      <c r="AE822">
        <v>1987</v>
      </c>
      <c r="AF822">
        <v>9</v>
      </c>
      <c r="AG822" t="str">
        <f t="shared" si="24"/>
        <v>9-Sep-1987</v>
      </c>
      <c r="AH822">
        <v>32029</v>
      </c>
      <c r="AI822">
        <f t="shared" si="25"/>
        <v>35</v>
      </c>
    </row>
    <row r="823" spans="1:35" x14ac:dyDescent="0.25">
      <c r="A823" t="s">
        <v>633</v>
      </c>
      <c r="B823">
        <v>24</v>
      </c>
      <c r="C823" t="s">
        <v>10</v>
      </c>
      <c r="D823">
        <v>1983</v>
      </c>
      <c r="E823" s="11">
        <v>30521</v>
      </c>
      <c r="F823">
        <v>3</v>
      </c>
      <c r="G823">
        <v>5207.97</v>
      </c>
      <c r="H823" t="s">
        <v>11</v>
      </c>
      <c r="I823" t="s">
        <v>11</v>
      </c>
      <c r="J823" t="s">
        <v>23</v>
      </c>
      <c r="K823" s="13" t="s">
        <v>9166</v>
      </c>
      <c r="L823" t="s">
        <v>11</v>
      </c>
      <c r="M823" t="s">
        <v>11</v>
      </c>
      <c r="N823" t="s">
        <v>23</v>
      </c>
      <c r="O823">
        <v>39</v>
      </c>
      <c r="AA823" t="s">
        <v>37</v>
      </c>
      <c r="AB823" t="str">
        <f>IF(H817="?",$Q$9,H817)</f>
        <v>tier - 2</v>
      </c>
      <c r="AC823" t="str">
        <f>IF(I817="?",$V$9,I817)</f>
        <v>tier - 2</v>
      </c>
      <c r="AD823" t="str">
        <f>IF(J817="?","Unknown",J817)</f>
        <v>R1013</v>
      </c>
      <c r="AE823">
        <v>1987</v>
      </c>
      <c r="AF823">
        <v>5</v>
      </c>
      <c r="AG823" t="str">
        <f t="shared" si="24"/>
        <v>5-Oct-1987</v>
      </c>
      <c r="AH823">
        <v>32055</v>
      </c>
      <c r="AI823">
        <f t="shared" si="25"/>
        <v>35</v>
      </c>
    </row>
    <row r="824" spans="1:35" x14ac:dyDescent="0.25">
      <c r="A824" t="s">
        <v>631</v>
      </c>
      <c r="B824">
        <v>6</v>
      </c>
      <c r="C824" t="s">
        <v>15</v>
      </c>
      <c r="D824">
        <v>2004</v>
      </c>
      <c r="E824" s="11">
        <v>38297</v>
      </c>
      <c r="F824">
        <v>0</v>
      </c>
      <c r="G824">
        <v>5198.6899999999996</v>
      </c>
      <c r="H824" t="s">
        <v>11</v>
      </c>
      <c r="I824" t="s">
        <v>11</v>
      </c>
      <c r="J824" t="s">
        <v>632</v>
      </c>
      <c r="K824" s="13" t="s">
        <v>9167</v>
      </c>
      <c r="L824" t="s">
        <v>11</v>
      </c>
      <c r="M824" t="s">
        <v>11</v>
      </c>
      <c r="N824" t="s">
        <v>632</v>
      </c>
      <c r="O824">
        <v>18</v>
      </c>
      <c r="AA824" t="s">
        <v>15</v>
      </c>
      <c r="AB824" t="str">
        <f>IF(H818="?",$Q$9,H818)</f>
        <v>tier - 2</v>
      </c>
      <c r="AC824" t="str">
        <f>IF(I818="?",$V$9,I818)</f>
        <v>tier - 2</v>
      </c>
      <c r="AD824" t="str">
        <f>IF(J818="?","Unknown",J818)</f>
        <v>R1011</v>
      </c>
      <c r="AE824">
        <v>1987</v>
      </c>
      <c r="AF824">
        <v>26</v>
      </c>
      <c r="AG824" t="str">
        <f t="shared" si="24"/>
        <v>26-Nov-1987</v>
      </c>
      <c r="AH824">
        <v>32107</v>
      </c>
      <c r="AI824">
        <f t="shared" si="25"/>
        <v>35</v>
      </c>
    </row>
    <row r="825" spans="1:35" x14ac:dyDescent="0.25">
      <c r="A825" t="s">
        <v>2199</v>
      </c>
      <c r="B825">
        <v>1</v>
      </c>
      <c r="C825" t="s">
        <v>18</v>
      </c>
      <c r="D825">
        <v>1991</v>
      </c>
      <c r="E825" s="11">
        <v>33390</v>
      </c>
      <c r="F825">
        <v>3</v>
      </c>
      <c r="G825">
        <v>37040.879999999997</v>
      </c>
      <c r="H825" t="s">
        <v>11</v>
      </c>
      <c r="I825" t="s">
        <v>11</v>
      </c>
      <c r="J825" t="s">
        <v>42</v>
      </c>
      <c r="K825" s="13" t="s">
        <v>9168</v>
      </c>
      <c r="L825" t="s">
        <v>11</v>
      </c>
      <c r="M825" t="s">
        <v>11</v>
      </c>
      <c r="N825" t="s">
        <v>42</v>
      </c>
      <c r="O825">
        <v>32</v>
      </c>
      <c r="AA825" t="s">
        <v>30</v>
      </c>
      <c r="AB825" t="str">
        <f>IF(H819="?",$Q$9,H819)</f>
        <v>tier - 2</v>
      </c>
      <c r="AC825" t="str">
        <f>IF(I819="?",$V$9,I819)</f>
        <v>tier - 1</v>
      </c>
      <c r="AD825" t="str">
        <f>IF(J819="?","Unknown",J819)</f>
        <v>R1024</v>
      </c>
      <c r="AE825">
        <v>1987</v>
      </c>
      <c r="AF825">
        <v>29</v>
      </c>
      <c r="AG825" t="str">
        <f t="shared" si="24"/>
        <v>29-Dec-1987</v>
      </c>
      <c r="AH825">
        <v>32140</v>
      </c>
      <c r="AI825">
        <f t="shared" si="25"/>
        <v>35</v>
      </c>
    </row>
    <row r="826" spans="1:35" x14ac:dyDescent="0.25">
      <c r="A826" t="s">
        <v>630</v>
      </c>
      <c r="B826">
        <v>12</v>
      </c>
      <c r="C826" t="s">
        <v>15</v>
      </c>
      <c r="D826">
        <v>1979</v>
      </c>
      <c r="E826" s="11">
        <v>29171</v>
      </c>
      <c r="F826">
        <v>2</v>
      </c>
      <c r="G826">
        <v>5195.58</v>
      </c>
      <c r="H826" t="s">
        <v>11</v>
      </c>
      <c r="I826" t="s">
        <v>11</v>
      </c>
      <c r="J826" t="s">
        <v>13</v>
      </c>
      <c r="K826" s="13" t="s">
        <v>9169</v>
      </c>
      <c r="L826" t="s">
        <v>11</v>
      </c>
      <c r="M826" t="s">
        <v>11</v>
      </c>
      <c r="N826" t="s">
        <v>13</v>
      </c>
      <c r="O826">
        <v>43</v>
      </c>
      <c r="AA826" t="s">
        <v>18</v>
      </c>
      <c r="AB826" t="str">
        <f>IF(H820="?",$Q$9,H820)</f>
        <v>tier - 2</v>
      </c>
      <c r="AC826" t="str">
        <f>IF(I820="?",$V$9,I820)</f>
        <v>tier - 2</v>
      </c>
      <c r="AD826" t="str">
        <f>IF(J820="?","Unknown",J820)</f>
        <v>R1025</v>
      </c>
      <c r="AE826">
        <v>1995</v>
      </c>
      <c r="AF826">
        <v>6</v>
      </c>
      <c r="AG826" t="str">
        <f t="shared" si="24"/>
        <v>6-Jun-1995</v>
      </c>
      <c r="AH826">
        <v>34856</v>
      </c>
      <c r="AI826">
        <f t="shared" si="25"/>
        <v>28</v>
      </c>
    </row>
    <row r="827" spans="1:35" x14ac:dyDescent="0.25">
      <c r="A827" t="s">
        <v>629</v>
      </c>
      <c r="B827">
        <v>16</v>
      </c>
      <c r="C827" t="s">
        <v>18</v>
      </c>
      <c r="D827">
        <v>1984</v>
      </c>
      <c r="E827" s="11">
        <v>30849</v>
      </c>
      <c r="F827">
        <v>3</v>
      </c>
      <c r="G827">
        <v>5177.12</v>
      </c>
      <c r="H827" t="s">
        <v>11</v>
      </c>
      <c r="I827" t="s">
        <v>16</v>
      </c>
      <c r="J827" t="s">
        <v>13</v>
      </c>
      <c r="K827" s="13" t="s">
        <v>9170</v>
      </c>
      <c r="L827" t="s">
        <v>11</v>
      </c>
      <c r="M827" t="s">
        <v>16</v>
      </c>
      <c r="N827" t="s">
        <v>13</v>
      </c>
      <c r="O827">
        <v>38</v>
      </c>
      <c r="AA827" t="s">
        <v>35</v>
      </c>
      <c r="AB827" t="str">
        <f>IF(H821="?",$Q$9,H821)</f>
        <v>tier - 2</v>
      </c>
      <c r="AC827" t="str">
        <f>IF(I821="?",$V$9,I821)</f>
        <v>tier - 1</v>
      </c>
      <c r="AD827" t="str">
        <f>IF(J821="?","Unknown",J821)</f>
        <v>R1012</v>
      </c>
      <c r="AE827">
        <v>1999</v>
      </c>
      <c r="AF827">
        <v>1</v>
      </c>
      <c r="AG827" t="str">
        <f t="shared" si="24"/>
        <v>1-Aug-1999</v>
      </c>
      <c r="AH827">
        <v>36373</v>
      </c>
      <c r="AI827">
        <f t="shared" si="25"/>
        <v>23</v>
      </c>
    </row>
    <row r="828" spans="1:35" x14ac:dyDescent="0.25">
      <c r="A828" t="s">
        <v>628</v>
      </c>
      <c r="B828">
        <v>29</v>
      </c>
      <c r="C828" t="s">
        <v>35</v>
      </c>
      <c r="D828">
        <v>1991</v>
      </c>
      <c r="E828" s="11">
        <v>33479</v>
      </c>
      <c r="F828">
        <v>3</v>
      </c>
      <c r="G828">
        <v>5166.96</v>
      </c>
      <c r="H828" t="s">
        <v>11</v>
      </c>
      <c r="I828" t="s">
        <v>11</v>
      </c>
      <c r="J828" t="s">
        <v>23</v>
      </c>
      <c r="K828" s="13" t="s">
        <v>9171</v>
      </c>
      <c r="L828" t="s">
        <v>11</v>
      </c>
      <c r="M828" t="s">
        <v>11</v>
      </c>
      <c r="N828" t="s">
        <v>23</v>
      </c>
      <c r="O828">
        <v>31</v>
      </c>
      <c r="AA828" t="s">
        <v>10</v>
      </c>
      <c r="AB828" t="str">
        <f>IF(H822="?",$Q$9,H822)</f>
        <v>tier - 3</v>
      </c>
      <c r="AC828" t="str">
        <f>IF(I822="?",$V$9,I822)</f>
        <v>tier - 3</v>
      </c>
      <c r="AD828" t="str">
        <f>IF(J822="?","Unknown",J822)</f>
        <v>R1017</v>
      </c>
      <c r="AE828">
        <v>1993</v>
      </c>
      <c r="AF828">
        <v>17</v>
      </c>
      <c r="AG828" t="str">
        <f t="shared" si="24"/>
        <v>17-Jul-1993</v>
      </c>
      <c r="AH828">
        <v>34167</v>
      </c>
      <c r="AI828">
        <f t="shared" si="25"/>
        <v>29</v>
      </c>
    </row>
    <row r="829" spans="1:35" x14ac:dyDescent="0.25">
      <c r="A829" t="s">
        <v>627</v>
      </c>
      <c r="B829">
        <v>9</v>
      </c>
      <c r="C829" t="s">
        <v>37</v>
      </c>
      <c r="D829">
        <v>1990</v>
      </c>
      <c r="E829" s="11">
        <v>33155</v>
      </c>
      <c r="F829">
        <v>2</v>
      </c>
      <c r="G829">
        <v>5152.13</v>
      </c>
      <c r="H829" t="s">
        <v>11</v>
      </c>
      <c r="I829" t="s">
        <v>11</v>
      </c>
      <c r="J829" t="s">
        <v>42</v>
      </c>
      <c r="K829" s="13" t="s">
        <v>9172</v>
      </c>
      <c r="L829" t="s">
        <v>11</v>
      </c>
      <c r="M829" t="s">
        <v>11</v>
      </c>
      <c r="N829" t="s">
        <v>42</v>
      </c>
      <c r="O829">
        <v>32</v>
      </c>
      <c r="AA829" t="s">
        <v>10</v>
      </c>
      <c r="AB829" t="str">
        <f>IF(H823="?",$Q$9,H823)</f>
        <v>tier - 2</v>
      </c>
      <c r="AC829" t="str">
        <f>IF(I823="?",$V$9,I823)</f>
        <v>tier - 2</v>
      </c>
      <c r="AD829" t="str">
        <f>IF(J823="?","Unknown",J823)</f>
        <v>R1012</v>
      </c>
      <c r="AE829">
        <v>1983</v>
      </c>
      <c r="AF829">
        <v>24</v>
      </c>
      <c r="AG829" t="str">
        <f t="shared" si="24"/>
        <v>24-Jul-1983</v>
      </c>
      <c r="AH829">
        <v>30521</v>
      </c>
      <c r="AI829">
        <f t="shared" si="25"/>
        <v>39</v>
      </c>
    </row>
    <row r="830" spans="1:35" x14ac:dyDescent="0.25">
      <c r="A830" t="s">
        <v>626</v>
      </c>
      <c r="B830">
        <v>22</v>
      </c>
      <c r="C830" t="s">
        <v>18</v>
      </c>
      <c r="D830">
        <v>1990</v>
      </c>
      <c r="E830" s="11">
        <v>33046</v>
      </c>
      <c r="F830">
        <v>1</v>
      </c>
      <c r="G830">
        <v>5148.55</v>
      </c>
      <c r="H830" t="s">
        <v>11</v>
      </c>
      <c r="I830" t="s">
        <v>11</v>
      </c>
      <c r="J830" t="s">
        <v>247</v>
      </c>
      <c r="K830" s="13" t="s">
        <v>9173</v>
      </c>
      <c r="L830" t="s">
        <v>11</v>
      </c>
      <c r="M830" t="s">
        <v>11</v>
      </c>
      <c r="N830" t="s">
        <v>247</v>
      </c>
      <c r="O830">
        <v>32</v>
      </c>
      <c r="AA830" t="s">
        <v>15</v>
      </c>
      <c r="AB830" t="str">
        <f>IF(H824="?",$Q$9,H824)</f>
        <v>tier - 2</v>
      </c>
      <c r="AC830" t="str">
        <f>IF(I824="?",$V$9,I824)</f>
        <v>tier - 2</v>
      </c>
      <c r="AD830" t="str">
        <f>IF(J824="?","Unknown",J824)</f>
        <v>R1022</v>
      </c>
      <c r="AE830">
        <v>2004</v>
      </c>
      <c r="AF830">
        <v>6</v>
      </c>
      <c r="AG830" t="str">
        <f t="shared" si="24"/>
        <v>6-Nov-2004</v>
      </c>
      <c r="AH830">
        <v>38297</v>
      </c>
      <c r="AI830">
        <f t="shared" si="25"/>
        <v>18</v>
      </c>
    </row>
    <row r="831" spans="1:35" x14ac:dyDescent="0.25">
      <c r="A831" t="s">
        <v>625</v>
      </c>
      <c r="B831">
        <v>22</v>
      </c>
      <c r="C831" t="s">
        <v>30</v>
      </c>
      <c r="D831">
        <v>1984</v>
      </c>
      <c r="E831" s="11">
        <v>31038</v>
      </c>
      <c r="F831">
        <v>3</v>
      </c>
      <c r="G831">
        <v>5144.18</v>
      </c>
      <c r="H831" t="s">
        <v>11</v>
      </c>
      <c r="I831" t="s">
        <v>16</v>
      </c>
      <c r="J831" t="s">
        <v>13</v>
      </c>
      <c r="K831" s="13" t="s">
        <v>8833</v>
      </c>
      <c r="L831" t="s">
        <v>11</v>
      </c>
      <c r="M831" t="s">
        <v>16</v>
      </c>
      <c r="N831" t="s">
        <v>13</v>
      </c>
      <c r="O831">
        <v>38</v>
      </c>
      <c r="AA831" t="s">
        <v>18</v>
      </c>
      <c r="AB831" t="str">
        <f>IF(H825="?",$Q$9,H825)</f>
        <v>tier - 2</v>
      </c>
      <c r="AC831" t="str">
        <f>IF(I825="?",$V$9,I825)</f>
        <v>tier - 2</v>
      </c>
      <c r="AD831" t="str">
        <f>IF(J825="?","Unknown",J825)</f>
        <v>R1011</v>
      </c>
      <c r="AE831">
        <v>1991</v>
      </c>
      <c r="AF831">
        <v>1</v>
      </c>
      <c r="AG831" t="str">
        <f t="shared" si="24"/>
        <v>1-Jun-1991</v>
      </c>
      <c r="AH831">
        <v>33390</v>
      </c>
      <c r="AI831">
        <f t="shared" si="25"/>
        <v>32</v>
      </c>
    </row>
    <row r="832" spans="1:35" x14ac:dyDescent="0.25">
      <c r="A832" t="s">
        <v>624</v>
      </c>
      <c r="B832">
        <v>10</v>
      </c>
      <c r="C832" t="s">
        <v>20</v>
      </c>
      <c r="D832">
        <v>1993</v>
      </c>
      <c r="E832" s="11">
        <v>34222</v>
      </c>
      <c r="F832">
        <v>3</v>
      </c>
      <c r="G832">
        <v>5138.26</v>
      </c>
      <c r="H832" t="s">
        <v>11</v>
      </c>
      <c r="I832" t="s">
        <v>11</v>
      </c>
      <c r="J832" t="s">
        <v>13</v>
      </c>
      <c r="K832" s="13" t="s">
        <v>9174</v>
      </c>
      <c r="L832" t="s">
        <v>11</v>
      </c>
      <c r="M832" t="s">
        <v>11</v>
      </c>
      <c r="N832" t="s">
        <v>13</v>
      </c>
      <c r="O832">
        <v>29</v>
      </c>
      <c r="AA832" t="s">
        <v>15</v>
      </c>
      <c r="AB832" t="str">
        <f>IF(H826="?",$Q$9,H826)</f>
        <v>tier - 2</v>
      </c>
      <c r="AC832" t="str">
        <f>IF(I826="?",$V$9,I826)</f>
        <v>tier - 2</v>
      </c>
      <c r="AD832" t="str">
        <f>IF(J826="?","Unknown",J826)</f>
        <v>R1013</v>
      </c>
      <c r="AE832">
        <v>1979</v>
      </c>
      <c r="AF832">
        <v>12</v>
      </c>
      <c r="AG832" t="str">
        <f t="shared" si="24"/>
        <v>12-Nov-1979</v>
      </c>
      <c r="AH832">
        <v>29171</v>
      </c>
      <c r="AI832">
        <f t="shared" si="25"/>
        <v>43</v>
      </c>
    </row>
    <row r="833" spans="1:35" x14ac:dyDescent="0.25">
      <c r="A833" t="s">
        <v>623</v>
      </c>
      <c r="B833">
        <v>15</v>
      </c>
      <c r="C833" t="s">
        <v>30</v>
      </c>
      <c r="D833">
        <v>1988</v>
      </c>
      <c r="E833" s="11">
        <v>32492</v>
      </c>
      <c r="F833">
        <v>3</v>
      </c>
      <c r="G833">
        <v>5136.75</v>
      </c>
      <c r="H833" t="s">
        <v>11</v>
      </c>
      <c r="I833" t="s">
        <v>16</v>
      </c>
      <c r="J833" t="s">
        <v>13</v>
      </c>
      <c r="K833" s="13" t="s">
        <v>9175</v>
      </c>
      <c r="L833" t="s">
        <v>11</v>
      </c>
      <c r="M833" t="s">
        <v>16</v>
      </c>
      <c r="N833" t="s">
        <v>13</v>
      </c>
      <c r="O833">
        <v>34</v>
      </c>
      <c r="AA833" t="s">
        <v>18</v>
      </c>
      <c r="AB833" t="str">
        <f>IF(H827="?",$Q$9,H827)</f>
        <v>tier - 2</v>
      </c>
      <c r="AC833" t="str">
        <f>IF(I827="?",$V$9,I827)</f>
        <v>tier - 1</v>
      </c>
      <c r="AD833" t="str">
        <f>IF(J827="?","Unknown",J827)</f>
        <v>R1013</v>
      </c>
      <c r="AE833">
        <v>1984</v>
      </c>
      <c r="AF833">
        <v>16</v>
      </c>
      <c r="AG833" t="str">
        <f t="shared" si="24"/>
        <v>16-Jun-1984</v>
      </c>
      <c r="AH833">
        <v>30849</v>
      </c>
      <c r="AI833">
        <f t="shared" si="25"/>
        <v>38</v>
      </c>
    </row>
    <row r="834" spans="1:35" x14ac:dyDescent="0.25">
      <c r="A834" t="s">
        <v>622</v>
      </c>
      <c r="B834">
        <v>13</v>
      </c>
      <c r="C834" t="s">
        <v>20</v>
      </c>
      <c r="D834">
        <v>1987</v>
      </c>
      <c r="E834" s="11">
        <v>32033</v>
      </c>
      <c r="F834">
        <v>1</v>
      </c>
      <c r="G834">
        <v>5125.22</v>
      </c>
      <c r="H834" t="s">
        <v>16</v>
      </c>
      <c r="I834" t="s">
        <v>11</v>
      </c>
      <c r="J834" t="s">
        <v>23</v>
      </c>
      <c r="K834" s="13" t="s">
        <v>9176</v>
      </c>
      <c r="L834" t="s">
        <v>16</v>
      </c>
      <c r="M834" t="s">
        <v>11</v>
      </c>
      <c r="N834" t="s">
        <v>23</v>
      </c>
      <c r="O834">
        <v>35</v>
      </c>
      <c r="AA834" t="s">
        <v>35</v>
      </c>
      <c r="AB834" t="str">
        <f>IF(H828="?",$Q$9,H828)</f>
        <v>tier - 2</v>
      </c>
      <c r="AC834" t="str">
        <f>IF(I828="?",$V$9,I828)</f>
        <v>tier - 2</v>
      </c>
      <c r="AD834" t="str">
        <f>IF(J828="?","Unknown",J828)</f>
        <v>R1012</v>
      </c>
      <c r="AE834">
        <v>1991</v>
      </c>
      <c r="AF834">
        <v>29</v>
      </c>
      <c r="AG834" t="str">
        <f t="shared" si="24"/>
        <v>29-Aug-1991</v>
      </c>
      <c r="AH834">
        <v>33479</v>
      </c>
      <c r="AI834">
        <f t="shared" si="25"/>
        <v>31</v>
      </c>
    </row>
    <row r="835" spans="1:35" x14ac:dyDescent="0.25">
      <c r="A835" t="s">
        <v>621</v>
      </c>
      <c r="B835">
        <v>1</v>
      </c>
      <c r="C835" t="s">
        <v>15</v>
      </c>
      <c r="D835">
        <v>1988</v>
      </c>
      <c r="E835" s="11">
        <v>32448</v>
      </c>
      <c r="F835">
        <v>2</v>
      </c>
      <c r="G835">
        <v>5124.1899999999996</v>
      </c>
      <c r="H835" t="s">
        <v>11</v>
      </c>
      <c r="I835" t="s">
        <v>12</v>
      </c>
      <c r="J835" t="s">
        <v>13</v>
      </c>
      <c r="K835" s="13" t="s">
        <v>9039</v>
      </c>
      <c r="L835" t="s">
        <v>11</v>
      </c>
      <c r="M835" t="s">
        <v>12</v>
      </c>
      <c r="N835" t="s">
        <v>13</v>
      </c>
      <c r="O835">
        <v>34</v>
      </c>
      <c r="AA835" t="s">
        <v>37</v>
      </c>
      <c r="AB835" t="str">
        <f>IF(H829="?",$Q$9,H829)</f>
        <v>tier - 2</v>
      </c>
      <c r="AC835" t="str">
        <f>IF(I829="?",$V$9,I829)</f>
        <v>tier - 2</v>
      </c>
      <c r="AD835" t="str">
        <f>IF(J829="?","Unknown",J829)</f>
        <v>R1011</v>
      </c>
      <c r="AE835">
        <v>1990</v>
      </c>
      <c r="AF835">
        <v>9</v>
      </c>
      <c r="AG835" t="str">
        <f t="shared" ref="AG835:AG898" si="26">CONCATENATE(AF835,"-",AA835,"-",AE835)</f>
        <v>9-Oct-1990</v>
      </c>
      <c r="AH835">
        <v>33155</v>
      </c>
      <c r="AI835">
        <f t="shared" ref="AI835:AI898" si="27">INT(YEARFRAC(AH835,DATE(2023,6,8)*1))</f>
        <v>32</v>
      </c>
    </row>
    <row r="836" spans="1:35" x14ac:dyDescent="0.25">
      <c r="A836" t="s">
        <v>2198</v>
      </c>
      <c r="B836">
        <v>13</v>
      </c>
      <c r="C836" t="s">
        <v>35</v>
      </c>
      <c r="D836">
        <v>1992</v>
      </c>
      <c r="E836" s="11">
        <v>33829</v>
      </c>
      <c r="F836">
        <v>0</v>
      </c>
      <c r="G836">
        <v>36976.449999999997</v>
      </c>
      <c r="H836" t="s">
        <v>11</v>
      </c>
      <c r="I836" t="s">
        <v>12</v>
      </c>
      <c r="J836" t="s">
        <v>42</v>
      </c>
      <c r="K836" s="13" t="s">
        <v>9177</v>
      </c>
      <c r="L836" t="s">
        <v>11</v>
      </c>
      <c r="M836" t="s">
        <v>12</v>
      </c>
      <c r="N836" t="s">
        <v>42</v>
      </c>
      <c r="O836">
        <v>30</v>
      </c>
      <c r="AA836" t="s">
        <v>18</v>
      </c>
      <c r="AB836" t="str">
        <f>IF(H830="?",$Q$9,H830)</f>
        <v>tier - 2</v>
      </c>
      <c r="AC836" t="str">
        <f>IF(I830="?",$V$9,I830)</f>
        <v>tier - 2</v>
      </c>
      <c r="AD836" t="str">
        <f>IF(J830="?","Unknown",J830)</f>
        <v>R1024</v>
      </c>
      <c r="AE836">
        <v>1990</v>
      </c>
      <c r="AF836">
        <v>22</v>
      </c>
      <c r="AG836" t="str">
        <f t="shared" si="26"/>
        <v>22-Jun-1990</v>
      </c>
      <c r="AH836">
        <v>33046</v>
      </c>
      <c r="AI836">
        <f t="shared" si="27"/>
        <v>32</v>
      </c>
    </row>
    <row r="837" spans="1:35" x14ac:dyDescent="0.25">
      <c r="A837" t="s">
        <v>620</v>
      </c>
      <c r="B837">
        <v>18</v>
      </c>
      <c r="C837" t="s">
        <v>37</v>
      </c>
      <c r="D837">
        <v>1987</v>
      </c>
      <c r="E837" s="11">
        <v>32068</v>
      </c>
      <c r="F837">
        <v>1</v>
      </c>
      <c r="G837">
        <v>5116.5</v>
      </c>
      <c r="H837" t="s">
        <v>11</v>
      </c>
      <c r="I837" t="s">
        <v>11</v>
      </c>
      <c r="J837" t="s">
        <v>23</v>
      </c>
      <c r="K837" s="13" t="s">
        <v>9178</v>
      </c>
      <c r="L837" t="s">
        <v>11</v>
      </c>
      <c r="M837" t="s">
        <v>11</v>
      </c>
      <c r="N837" t="s">
        <v>23</v>
      </c>
      <c r="O837">
        <v>35</v>
      </c>
      <c r="AA837" t="s">
        <v>30</v>
      </c>
      <c r="AB837" t="str">
        <f>IF(H831="?",$Q$9,H831)</f>
        <v>tier - 2</v>
      </c>
      <c r="AC837" t="str">
        <f>IF(I831="?",$V$9,I831)</f>
        <v>tier - 1</v>
      </c>
      <c r="AD837" t="str">
        <f>IF(J831="?","Unknown",J831)</f>
        <v>R1013</v>
      </c>
      <c r="AE837">
        <v>1984</v>
      </c>
      <c r="AF837">
        <v>22</v>
      </c>
      <c r="AG837" t="str">
        <f t="shared" si="26"/>
        <v>22-Dec-1984</v>
      </c>
      <c r="AH837">
        <v>31038</v>
      </c>
      <c r="AI837">
        <f t="shared" si="27"/>
        <v>38</v>
      </c>
    </row>
    <row r="838" spans="1:35" x14ac:dyDescent="0.25">
      <c r="A838" t="s">
        <v>619</v>
      </c>
      <c r="B838">
        <v>19</v>
      </c>
      <c r="C838" t="s">
        <v>30</v>
      </c>
      <c r="D838">
        <v>1999</v>
      </c>
      <c r="E838" s="11">
        <v>36513</v>
      </c>
      <c r="F838">
        <v>0</v>
      </c>
      <c r="G838">
        <v>5087.92</v>
      </c>
      <c r="H838" t="s">
        <v>11</v>
      </c>
      <c r="I838" t="s">
        <v>11</v>
      </c>
      <c r="J838" t="s">
        <v>535</v>
      </c>
      <c r="K838" s="13" t="s">
        <v>9179</v>
      </c>
      <c r="L838" t="s">
        <v>11</v>
      </c>
      <c r="M838" t="s">
        <v>11</v>
      </c>
      <c r="N838" t="s">
        <v>535</v>
      </c>
      <c r="O838">
        <v>23</v>
      </c>
      <c r="AA838" t="s">
        <v>20</v>
      </c>
      <c r="AB838" t="str">
        <f>IF(H832="?",$Q$9,H832)</f>
        <v>tier - 2</v>
      </c>
      <c r="AC838" t="str">
        <f>IF(I832="?",$V$9,I832)</f>
        <v>tier - 2</v>
      </c>
      <c r="AD838" t="str">
        <f>IF(J832="?","Unknown",J832)</f>
        <v>R1013</v>
      </c>
      <c r="AE838">
        <v>1993</v>
      </c>
      <c r="AF838">
        <v>10</v>
      </c>
      <c r="AG838" t="str">
        <f t="shared" si="26"/>
        <v>10-Sep-1993</v>
      </c>
      <c r="AH838">
        <v>34222</v>
      </c>
      <c r="AI838">
        <f t="shared" si="27"/>
        <v>29</v>
      </c>
    </row>
    <row r="839" spans="1:35" x14ac:dyDescent="0.25">
      <c r="A839" t="s">
        <v>618</v>
      </c>
      <c r="B839">
        <v>14</v>
      </c>
      <c r="C839" t="s">
        <v>35</v>
      </c>
      <c r="D839">
        <v>1997</v>
      </c>
      <c r="E839" s="11">
        <v>35656</v>
      </c>
      <c r="F839">
        <v>5</v>
      </c>
      <c r="G839">
        <v>5080.1000000000004</v>
      </c>
      <c r="H839" t="s">
        <v>12</v>
      </c>
      <c r="I839" t="s">
        <v>11</v>
      </c>
      <c r="J839" t="s">
        <v>42</v>
      </c>
      <c r="K839" s="13" t="s">
        <v>9180</v>
      </c>
      <c r="L839" t="s">
        <v>12</v>
      </c>
      <c r="M839" t="s">
        <v>11</v>
      </c>
      <c r="N839" t="s">
        <v>42</v>
      </c>
      <c r="O839">
        <v>25</v>
      </c>
      <c r="AA839" t="s">
        <v>30</v>
      </c>
      <c r="AB839" t="str">
        <f>IF(H833="?",$Q$9,H833)</f>
        <v>tier - 2</v>
      </c>
      <c r="AC839" t="str">
        <f>IF(I833="?",$V$9,I833)</f>
        <v>tier - 1</v>
      </c>
      <c r="AD839" t="str">
        <f>IF(J833="?","Unknown",J833)</f>
        <v>R1013</v>
      </c>
      <c r="AE839">
        <v>1988</v>
      </c>
      <c r="AF839">
        <v>15</v>
      </c>
      <c r="AG839" t="str">
        <f t="shared" si="26"/>
        <v>15-Dec-1988</v>
      </c>
      <c r="AH839">
        <v>32492</v>
      </c>
      <c r="AI839">
        <f t="shared" si="27"/>
        <v>34</v>
      </c>
    </row>
    <row r="840" spans="1:35" x14ac:dyDescent="0.25">
      <c r="A840" t="s">
        <v>617</v>
      </c>
      <c r="B840">
        <v>22</v>
      </c>
      <c r="C840" t="s">
        <v>18</v>
      </c>
      <c r="D840">
        <v>1978</v>
      </c>
      <c r="E840" s="11">
        <v>28663</v>
      </c>
      <c r="F840">
        <v>2</v>
      </c>
      <c r="G840">
        <v>5077.1899999999996</v>
      </c>
      <c r="H840" t="s">
        <v>11</v>
      </c>
      <c r="I840" t="s">
        <v>12</v>
      </c>
      <c r="J840" t="s">
        <v>23</v>
      </c>
      <c r="K840" s="13" t="s">
        <v>9181</v>
      </c>
      <c r="L840" t="s">
        <v>11</v>
      </c>
      <c r="M840" t="s">
        <v>12</v>
      </c>
      <c r="N840" t="s">
        <v>23</v>
      </c>
      <c r="O840">
        <v>44</v>
      </c>
      <c r="AA840" t="s">
        <v>20</v>
      </c>
      <c r="AB840" t="str">
        <f>IF(H834="?",$Q$9,H834)</f>
        <v>tier - 1</v>
      </c>
      <c r="AC840" t="str">
        <f>IF(I834="?",$V$9,I834)</f>
        <v>tier - 2</v>
      </c>
      <c r="AD840" t="str">
        <f>IF(J834="?","Unknown",J834)</f>
        <v>R1012</v>
      </c>
      <c r="AE840">
        <v>1987</v>
      </c>
      <c r="AF840">
        <v>13</v>
      </c>
      <c r="AG840" t="str">
        <f t="shared" si="26"/>
        <v>13-Sep-1987</v>
      </c>
      <c r="AH840">
        <v>32033</v>
      </c>
      <c r="AI840">
        <f t="shared" si="27"/>
        <v>35</v>
      </c>
    </row>
    <row r="841" spans="1:35" x14ac:dyDescent="0.25">
      <c r="A841" t="s">
        <v>616</v>
      </c>
      <c r="B841">
        <v>11</v>
      </c>
      <c r="C841" t="s">
        <v>30</v>
      </c>
      <c r="D841">
        <v>1993</v>
      </c>
      <c r="E841" s="11">
        <v>34314</v>
      </c>
      <c r="F841">
        <v>0</v>
      </c>
      <c r="G841">
        <v>5059.5600000000004</v>
      </c>
      <c r="H841" t="s">
        <v>11</v>
      </c>
      <c r="I841" t="s">
        <v>16</v>
      </c>
      <c r="J841" t="s">
        <v>300</v>
      </c>
      <c r="K841" s="13" t="s">
        <v>9182</v>
      </c>
      <c r="L841" t="s">
        <v>11</v>
      </c>
      <c r="M841" t="s">
        <v>16</v>
      </c>
      <c r="N841" t="s">
        <v>300</v>
      </c>
      <c r="O841">
        <v>29</v>
      </c>
      <c r="AA841" t="s">
        <v>15</v>
      </c>
      <c r="AB841" t="str">
        <f>IF(H835="?",$Q$9,H835)</f>
        <v>tier - 2</v>
      </c>
      <c r="AC841" t="str">
        <f>IF(I835="?",$V$9,I835)</f>
        <v>tier - 3</v>
      </c>
      <c r="AD841" t="str">
        <f>IF(J835="?","Unknown",J835)</f>
        <v>R1013</v>
      </c>
      <c r="AE841">
        <v>1988</v>
      </c>
      <c r="AF841">
        <v>1</v>
      </c>
      <c r="AG841" t="str">
        <f t="shared" si="26"/>
        <v>1-Nov-1988</v>
      </c>
      <c r="AH841">
        <v>32448</v>
      </c>
      <c r="AI841">
        <f t="shared" si="27"/>
        <v>34</v>
      </c>
    </row>
    <row r="842" spans="1:35" x14ac:dyDescent="0.25">
      <c r="A842" t="s">
        <v>615</v>
      </c>
      <c r="B842">
        <v>7</v>
      </c>
      <c r="C842" t="s">
        <v>37</v>
      </c>
      <c r="D842">
        <v>1980</v>
      </c>
      <c r="E842" s="11">
        <v>29501</v>
      </c>
      <c r="F842">
        <v>2</v>
      </c>
      <c r="G842">
        <v>5054.05</v>
      </c>
      <c r="H842" t="s">
        <v>11</v>
      </c>
      <c r="I842" t="s">
        <v>11</v>
      </c>
      <c r="J842" t="s">
        <v>13</v>
      </c>
      <c r="K842" s="13" t="s">
        <v>9183</v>
      </c>
      <c r="L842" t="s">
        <v>11</v>
      </c>
      <c r="M842" t="s">
        <v>11</v>
      </c>
      <c r="N842" t="s">
        <v>13</v>
      </c>
      <c r="O842">
        <v>42</v>
      </c>
      <c r="AA842" t="s">
        <v>35</v>
      </c>
      <c r="AB842" t="str">
        <f>IF(H836="?",$Q$9,H836)</f>
        <v>tier - 2</v>
      </c>
      <c r="AC842" t="str">
        <f>IF(I836="?",$V$9,I836)</f>
        <v>tier - 3</v>
      </c>
      <c r="AD842" t="str">
        <f>IF(J836="?","Unknown",J836)</f>
        <v>R1011</v>
      </c>
      <c r="AE842">
        <v>1992</v>
      </c>
      <c r="AF842">
        <v>13</v>
      </c>
      <c r="AG842" t="str">
        <f t="shared" si="26"/>
        <v>13-Aug-1992</v>
      </c>
      <c r="AH842">
        <v>33829</v>
      </c>
      <c r="AI842">
        <f t="shared" si="27"/>
        <v>30</v>
      </c>
    </row>
    <row r="843" spans="1:35" x14ac:dyDescent="0.25">
      <c r="A843" t="s">
        <v>614</v>
      </c>
      <c r="B843">
        <v>29</v>
      </c>
      <c r="C843" t="s">
        <v>20</v>
      </c>
      <c r="D843">
        <v>1997</v>
      </c>
      <c r="E843" s="11">
        <v>35702</v>
      </c>
      <c r="F843">
        <v>0</v>
      </c>
      <c r="G843">
        <v>5045.1499999999996</v>
      </c>
      <c r="H843" t="s">
        <v>11</v>
      </c>
      <c r="I843" t="s">
        <v>11</v>
      </c>
      <c r="J843" t="s">
        <v>23</v>
      </c>
      <c r="K843" s="13" t="s">
        <v>9184</v>
      </c>
      <c r="L843" t="s">
        <v>11</v>
      </c>
      <c r="M843" t="s">
        <v>11</v>
      </c>
      <c r="N843" t="s">
        <v>23</v>
      </c>
      <c r="O843">
        <v>25</v>
      </c>
      <c r="AA843" t="s">
        <v>37</v>
      </c>
      <c r="AB843" t="str">
        <f>IF(H837="?",$Q$9,H837)</f>
        <v>tier - 2</v>
      </c>
      <c r="AC843" t="str">
        <f>IF(I837="?",$V$9,I837)</f>
        <v>tier - 2</v>
      </c>
      <c r="AD843" t="str">
        <f>IF(J837="?","Unknown",J837)</f>
        <v>R1012</v>
      </c>
      <c r="AE843">
        <v>1987</v>
      </c>
      <c r="AF843">
        <v>18</v>
      </c>
      <c r="AG843" t="str">
        <f t="shared" si="26"/>
        <v>18-Oct-1987</v>
      </c>
      <c r="AH843">
        <v>32068</v>
      </c>
      <c r="AI843">
        <f t="shared" si="27"/>
        <v>35</v>
      </c>
    </row>
    <row r="844" spans="1:35" x14ac:dyDescent="0.25">
      <c r="A844" t="s">
        <v>613</v>
      </c>
      <c r="B844">
        <v>16</v>
      </c>
      <c r="C844" t="s">
        <v>10</v>
      </c>
      <c r="D844">
        <v>2001</v>
      </c>
      <c r="E844" s="11">
        <v>37088</v>
      </c>
      <c r="F844">
        <v>0</v>
      </c>
      <c r="G844">
        <v>5043.13</v>
      </c>
      <c r="H844" t="s">
        <v>11</v>
      </c>
      <c r="I844" t="s">
        <v>12</v>
      </c>
      <c r="J844" t="s">
        <v>42</v>
      </c>
      <c r="K844" s="13" t="s">
        <v>9185</v>
      </c>
      <c r="L844" t="s">
        <v>11</v>
      </c>
      <c r="M844" t="s">
        <v>12</v>
      </c>
      <c r="N844" t="s">
        <v>42</v>
      </c>
      <c r="O844">
        <v>21</v>
      </c>
      <c r="AA844" t="s">
        <v>30</v>
      </c>
      <c r="AB844" t="str">
        <f>IF(H838="?",$Q$9,H838)</f>
        <v>tier - 2</v>
      </c>
      <c r="AC844" t="str">
        <f>IF(I838="?",$V$9,I838)</f>
        <v>tier - 2</v>
      </c>
      <c r="AD844" t="str">
        <f>IF(J838="?","Unknown",J838)</f>
        <v>R1026</v>
      </c>
      <c r="AE844">
        <v>1999</v>
      </c>
      <c r="AF844">
        <v>19</v>
      </c>
      <c r="AG844" t="str">
        <f t="shared" si="26"/>
        <v>19-Dec-1999</v>
      </c>
      <c r="AH844">
        <v>36513</v>
      </c>
      <c r="AI844">
        <f t="shared" si="27"/>
        <v>23</v>
      </c>
    </row>
    <row r="845" spans="1:35" x14ac:dyDescent="0.25">
      <c r="A845" t="s">
        <v>612</v>
      </c>
      <c r="B845">
        <v>4</v>
      </c>
      <c r="C845" t="s">
        <v>18</v>
      </c>
      <c r="D845">
        <v>1997</v>
      </c>
      <c r="E845" s="11">
        <v>35585</v>
      </c>
      <c r="F845">
        <v>0</v>
      </c>
      <c r="G845">
        <v>5038.57</v>
      </c>
      <c r="H845" t="s">
        <v>11</v>
      </c>
      <c r="I845" t="s">
        <v>11</v>
      </c>
      <c r="J845" t="s">
        <v>200</v>
      </c>
      <c r="K845" s="13" t="s">
        <v>9186</v>
      </c>
      <c r="L845" t="s">
        <v>11</v>
      </c>
      <c r="M845" t="s">
        <v>11</v>
      </c>
      <c r="N845" t="s">
        <v>200</v>
      </c>
      <c r="O845">
        <v>26</v>
      </c>
      <c r="AA845" t="s">
        <v>35</v>
      </c>
      <c r="AB845" t="str">
        <f>IF(H839="?",$Q$9,H839)</f>
        <v>tier - 3</v>
      </c>
      <c r="AC845" t="str">
        <f>IF(I839="?",$V$9,I839)</f>
        <v>tier - 2</v>
      </c>
      <c r="AD845" t="str">
        <f>IF(J839="?","Unknown",J839)</f>
        <v>R1011</v>
      </c>
      <c r="AE845">
        <v>1997</v>
      </c>
      <c r="AF845">
        <v>14</v>
      </c>
      <c r="AG845" t="str">
        <f t="shared" si="26"/>
        <v>14-Aug-1997</v>
      </c>
      <c r="AH845">
        <v>35656</v>
      </c>
      <c r="AI845">
        <f t="shared" si="27"/>
        <v>25</v>
      </c>
    </row>
    <row r="846" spans="1:35" x14ac:dyDescent="0.25">
      <c r="A846" t="s">
        <v>611</v>
      </c>
      <c r="B846">
        <v>29</v>
      </c>
      <c r="C846" t="s">
        <v>37</v>
      </c>
      <c r="D846">
        <v>1986</v>
      </c>
      <c r="E846" s="11">
        <v>31714</v>
      </c>
      <c r="F846">
        <v>3</v>
      </c>
      <c r="G846">
        <v>5034.1000000000004</v>
      </c>
      <c r="H846" t="s">
        <v>11</v>
      </c>
      <c r="I846" t="s">
        <v>11</v>
      </c>
      <c r="J846" t="s">
        <v>13</v>
      </c>
      <c r="K846" s="13" t="s">
        <v>9187</v>
      </c>
      <c r="L846" t="s">
        <v>11</v>
      </c>
      <c r="M846" t="s">
        <v>11</v>
      </c>
      <c r="N846" t="s">
        <v>13</v>
      </c>
      <c r="O846">
        <v>36</v>
      </c>
      <c r="AA846" t="s">
        <v>18</v>
      </c>
      <c r="AB846" t="str">
        <f>IF(H840="?",$Q$9,H840)</f>
        <v>tier - 2</v>
      </c>
      <c r="AC846" t="str">
        <f>IF(I840="?",$V$9,I840)</f>
        <v>tier - 3</v>
      </c>
      <c r="AD846" t="str">
        <f>IF(J840="?","Unknown",J840)</f>
        <v>R1012</v>
      </c>
      <c r="AE846">
        <v>1978</v>
      </c>
      <c r="AF846">
        <v>22</v>
      </c>
      <c r="AG846" t="str">
        <f t="shared" si="26"/>
        <v>22-Jun-1978</v>
      </c>
      <c r="AH846">
        <v>28663</v>
      </c>
      <c r="AI846">
        <f t="shared" si="27"/>
        <v>44</v>
      </c>
    </row>
    <row r="847" spans="1:35" x14ac:dyDescent="0.25">
      <c r="A847" t="s">
        <v>2197</v>
      </c>
      <c r="B847">
        <v>25</v>
      </c>
      <c r="C847" t="s">
        <v>10</v>
      </c>
      <c r="D847">
        <v>1992</v>
      </c>
      <c r="E847" s="11">
        <v>33810</v>
      </c>
      <c r="F847">
        <v>0</v>
      </c>
      <c r="G847">
        <v>36950.26</v>
      </c>
      <c r="H847" t="s">
        <v>16</v>
      </c>
      <c r="I847" t="s">
        <v>16</v>
      </c>
      <c r="J847" t="s">
        <v>13</v>
      </c>
      <c r="K847" s="13" t="s">
        <v>9188</v>
      </c>
      <c r="L847" t="s">
        <v>16</v>
      </c>
      <c r="M847" t="s">
        <v>16</v>
      </c>
      <c r="N847" t="s">
        <v>13</v>
      </c>
      <c r="O847">
        <v>30</v>
      </c>
      <c r="AA847" t="s">
        <v>30</v>
      </c>
      <c r="AB847" t="str">
        <f>IF(H841="?",$Q$9,H841)</f>
        <v>tier - 2</v>
      </c>
      <c r="AC847" t="str">
        <f>IF(I841="?",$V$9,I841)</f>
        <v>tier - 1</v>
      </c>
      <c r="AD847" t="str">
        <f>IF(J841="?","Unknown",J841)</f>
        <v>R1021</v>
      </c>
      <c r="AE847">
        <v>1993</v>
      </c>
      <c r="AF847">
        <v>11</v>
      </c>
      <c r="AG847" t="str">
        <f t="shared" si="26"/>
        <v>11-Dec-1993</v>
      </c>
      <c r="AH847">
        <v>34314</v>
      </c>
      <c r="AI847">
        <f t="shared" si="27"/>
        <v>29</v>
      </c>
    </row>
    <row r="848" spans="1:35" x14ac:dyDescent="0.25">
      <c r="A848" t="s">
        <v>610</v>
      </c>
      <c r="B848">
        <v>10</v>
      </c>
      <c r="C848" t="s">
        <v>37</v>
      </c>
      <c r="D848">
        <v>1991</v>
      </c>
      <c r="E848" s="11">
        <v>33521</v>
      </c>
      <c r="F848">
        <v>2</v>
      </c>
      <c r="G848">
        <v>5031.2700000000004</v>
      </c>
      <c r="H848" t="s">
        <v>12</v>
      </c>
      <c r="I848" t="s">
        <v>16</v>
      </c>
      <c r="J848" t="s">
        <v>168</v>
      </c>
      <c r="K848" s="13" t="s">
        <v>9189</v>
      </c>
      <c r="L848" t="s">
        <v>12</v>
      </c>
      <c r="M848" t="s">
        <v>16</v>
      </c>
      <c r="N848" t="s">
        <v>168</v>
      </c>
      <c r="O848">
        <v>31</v>
      </c>
      <c r="AA848" t="s">
        <v>37</v>
      </c>
      <c r="AB848" t="str">
        <f>IF(H842="?",$Q$9,H842)</f>
        <v>tier - 2</v>
      </c>
      <c r="AC848" t="str">
        <f>IF(I842="?",$V$9,I842)</f>
        <v>tier - 2</v>
      </c>
      <c r="AD848" t="str">
        <f>IF(J842="?","Unknown",J842)</f>
        <v>R1013</v>
      </c>
      <c r="AE848">
        <v>1980</v>
      </c>
      <c r="AF848">
        <v>7</v>
      </c>
      <c r="AG848" t="str">
        <f t="shared" si="26"/>
        <v>7-Oct-1980</v>
      </c>
      <c r="AH848">
        <v>29501</v>
      </c>
      <c r="AI848">
        <f t="shared" si="27"/>
        <v>42</v>
      </c>
    </row>
    <row r="849" spans="1:35" x14ac:dyDescent="0.25">
      <c r="A849" t="s">
        <v>609</v>
      </c>
      <c r="B849">
        <v>28</v>
      </c>
      <c r="C849" t="s">
        <v>10</v>
      </c>
      <c r="D849">
        <v>1985</v>
      </c>
      <c r="E849" s="11">
        <v>31256</v>
      </c>
      <c r="F849">
        <v>0</v>
      </c>
      <c r="G849">
        <v>5028.1499999999996</v>
      </c>
      <c r="H849" t="s">
        <v>16</v>
      </c>
      <c r="I849" t="s">
        <v>11</v>
      </c>
      <c r="J849" t="s">
        <v>23</v>
      </c>
      <c r="K849" s="13" t="s">
        <v>9190</v>
      </c>
      <c r="L849" t="s">
        <v>16</v>
      </c>
      <c r="M849" t="s">
        <v>11</v>
      </c>
      <c r="N849" t="s">
        <v>23</v>
      </c>
      <c r="O849">
        <v>37</v>
      </c>
      <c r="AA849" t="s">
        <v>20</v>
      </c>
      <c r="AB849" t="str">
        <f>IF(H843="?",$Q$9,H843)</f>
        <v>tier - 2</v>
      </c>
      <c r="AC849" t="str">
        <f>IF(I843="?",$V$9,I843)</f>
        <v>tier - 2</v>
      </c>
      <c r="AD849" t="str">
        <f>IF(J843="?","Unknown",J843)</f>
        <v>R1012</v>
      </c>
      <c r="AE849">
        <v>1997</v>
      </c>
      <c r="AF849">
        <v>29</v>
      </c>
      <c r="AG849" t="str">
        <f t="shared" si="26"/>
        <v>29-Sep-1997</v>
      </c>
      <c r="AH849">
        <v>35702</v>
      </c>
      <c r="AI849">
        <f t="shared" si="27"/>
        <v>25</v>
      </c>
    </row>
    <row r="850" spans="1:35" x14ac:dyDescent="0.25">
      <c r="A850" t="s">
        <v>608</v>
      </c>
      <c r="B850">
        <v>9</v>
      </c>
      <c r="C850" t="s">
        <v>18</v>
      </c>
      <c r="D850">
        <v>1988</v>
      </c>
      <c r="E850" s="11">
        <v>32303</v>
      </c>
      <c r="F850">
        <v>1</v>
      </c>
      <c r="G850">
        <v>5012.47</v>
      </c>
      <c r="H850" t="s">
        <v>11</v>
      </c>
      <c r="I850" t="s">
        <v>12</v>
      </c>
      <c r="J850" t="s">
        <v>42</v>
      </c>
      <c r="K850" s="13" t="s">
        <v>9191</v>
      </c>
      <c r="L850" t="s">
        <v>11</v>
      </c>
      <c r="M850" t="s">
        <v>12</v>
      </c>
      <c r="N850" t="s">
        <v>42</v>
      </c>
      <c r="O850">
        <v>34</v>
      </c>
      <c r="AA850" t="s">
        <v>10</v>
      </c>
      <c r="AB850" t="str">
        <f>IF(H844="?",$Q$9,H844)</f>
        <v>tier - 2</v>
      </c>
      <c r="AC850" t="str">
        <f>IF(I844="?",$V$9,I844)</f>
        <v>tier - 3</v>
      </c>
      <c r="AD850" t="str">
        <f>IF(J844="?","Unknown",J844)</f>
        <v>R1011</v>
      </c>
      <c r="AE850">
        <v>2001</v>
      </c>
      <c r="AF850">
        <v>16</v>
      </c>
      <c r="AG850" t="str">
        <f t="shared" si="26"/>
        <v>16-Jul-2001</v>
      </c>
      <c r="AH850">
        <v>37088</v>
      </c>
      <c r="AI850">
        <f t="shared" si="27"/>
        <v>21</v>
      </c>
    </row>
    <row r="851" spans="1:35" x14ac:dyDescent="0.25">
      <c r="A851" t="s">
        <v>607</v>
      </c>
      <c r="B851">
        <v>8</v>
      </c>
      <c r="C851" t="s">
        <v>18</v>
      </c>
      <c r="D851">
        <v>1988</v>
      </c>
      <c r="E851" s="11">
        <v>32302</v>
      </c>
      <c r="F851">
        <v>1</v>
      </c>
      <c r="G851">
        <v>5003.8500000000004</v>
      </c>
      <c r="H851" t="s">
        <v>11</v>
      </c>
      <c r="I851" t="s">
        <v>12</v>
      </c>
      <c r="J851" t="s">
        <v>42</v>
      </c>
      <c r="K851" s="13" t="s">
        <v>9192</v>
      </c>
      <c r="L851" t="s">
        <v>11</v>
      </c>
      <c r="M851" t="s">
        <v>12</v>
      </c>
      <c r="N851" t="s">
        <v>42</v>
      </c>
      <c r="O851">
        <v>35</v>
      </c>
      <c r="AA851" t="s">
        <v>18</v>
      </c>
      <c r="AB851" t="str">
        <f>IF(H845="?",$Q$9,H845)</f>
        <v>tier - 2</v>
      </c>
      <c r="AC851" t="str">
        <f>IF(I845="?",$V$9,I845)</f>
        <v>tier - 2</v>
      </c>
      <c r="AD851" t="str">
        <f>IF(J845="?","Unknown",J845)</f>
        <v>R1025</v>
      </c>
      <c r="AE851">
        <v>1997</v>
      </c>
      <c r="AF851">
        <v>4</v>
      </c>
      <c r="AG851" t="str">
        <f t="shared" si="26"/>
        <v>4-Jun-1997</v>
      </c>
      <c r="AH851">
        <v>35585</v>
      </c>
      <c r="AI851">
        <f t="shared" si="27"/>
        <v>26</v>
      </c>
    </row>
    <row r="852" spans="1:35" x14ac:dyDescent="0.25">
      <c r="A852" t="s">
        <v>606</v>
      </c>
      <c r="B852">
        <v>9</v>
      </c>
      <c r="C852" t="s">
        <v>37</v>
      </c>
      <c r="D852">
        <v>1977</v>
      </c>
      <c r="E852" s="11">
        <v>28407</v>
      </c>
      <c r="F852">
        <v>2</v>
      </c>
      <c r="G852">
        <v>5003.7700000000004</v>
      </c>
      <c r="H852" t="s">
        <v>11</v>
      </c>
      <c r="I852" t="s">
        <v>12</v>
      </c>
      <c r="J852" t="s">
        <v>13</v>
      </c>
      <c r="K852" s="13" t="s">
        <v>9193</v>
      </c>
      <c r="L852" t="s">
        <v>11</v>
      </c>
      <c r="M852" t="s">
        <v>12</v>
      </c>
      <c r="N852" t="s">
        <v>13</v>
      </c>
      <c r="O852">
        <v>45</v>
      </c>
      <c r="AA852" t="s">
        <v>37</v>
      </c>
      <c r="AB852" t="str">
        <f>IF(H846="?",$Q$9,H846)</f>
        <v>tier - 2</v>
      </c>
      <c r="AC852" t="str">
        <f>IF(I846="?",$V$9,I846)</f>
        <v>tier - 2</v>
      </c>
      <c r="AD852" t="str">
        <f>IF(J846="?","Unknown",J846)</f>
        <v>R1013</v>
      </c>
      <c r="AE852">
        <v>1986</v>
      </c>
      <c r="AF852">
        <v>29</v>
      </c>
      <c r="AG852" t="str">
        <f t="shared" si="26"/>
        <v>29-Oct-1986</v>
      </c>
      <c r="AH852">
        <v>31714</v>
      </c>
      <c r="AI852">
        <f t="shared" si="27"/>
        <v>36</v>
      </c>
    </row>
    <row r="853" spans="1:35" x14ac:dyDescent="0.25">
      <c r="A853" t="s">
        <v>605</v>
      </c>
      <c r="B853">
        <v>4</v>
      </c>
      <c r="C853" t="s">
        <v>18</v>
      </c>
      <c r="D853">
        <v>1988</v>
      </c>
      <c r="E853" s="11">
        <v>32298</v>
      </c>
      <c r="F853">
        <v>1</v>
      </c>
      <c r="G853">
        <v>5002.78</v>
      </c>
      <c r="H853" t="s">
        <v>11</v>
      </c>
      <c r="I853" t="s">
        <v>11</v>
      </c>
      <c r="J853" t="s">
        <v>13</v>
      </c>
      <c r="K853" s="13" t="s">
        <v>9194</v>
      </c>
      <c r="L853" t="s">
        <v>11</v>
      </c>
      <c r="M853" t="s">
        <v>11</v>
      </c>
      <c r="N853" t="s">
        <v>13</v>
      </c>
      <c r="O853">
        <v>35</v>
      </c>
      <c r="AA853" t="s">
        <v>10</v>
      </c>
      <c r="AB853" t="str">
        <f>IF(H847="?",$Q$9,H847)</f>
        <v>tier - 1</v>
      </c>
      <c r="AC853" t="str">
        <f>IF(I847="?",$V$9,I847)</f>
        <v>tier - 1</v>
      </c>
      <c r="AD853" t="str">
        <f>IF(J847="?","Unknown",J847)</f>
        <v>R1013</v>
      </c>
      <c r="AE853">
        <v>1992</v>
      </c>
      <c r="AF853">
        <v>25</v>
      </c>
      <c r="AG853" t="str">
        <f t="shared" si="26"/>
        <v>25-Jul-1992</v>
      </c>
      <c r="AH853">
        <v>33810</v>
      </c>
      <c r="AI853">
        <f t="shared" si="27"/>
        <v>30</v>
      </c>
    </row>
    <row r="854" spans="1:35" x14ac:dyDescent="0.25">
      <c r="A854" t="s">
        <v>604</v>
      </c>
      <c r="B854">
        <v>5</v>
      </c>
      <c r="C854" t="s">
        <v>35</v>
      </c>
      <c r="D854">
        <v>2001</v>
      </c>
      <c r="E854" s="11">
        <v>37108</v>
      </c>
      <c r="F854">
        <v>0</v>
      </c>
      <c r="G854">
        <v>4999.04</v>
      </c>
      <c r="H854" t="s">
        <v>11</v>
      </c>
      <c r="I854" t="s">
        <v>11</v>
      </c>
      <c r="J854" t="s">
        <v>42</v>
      </c>
      <c r="K854" s="13" t="s">
        <v>8787</v>
      </c>
      <c r="L854" t="s">
        <v>11</v>
      </c>
      <c r="M854" t="s">
        <v>11</v>
      </c>
      <c r="N854" t="s">
        <v>42</v>
      </c>
      <c r="O854">
        <v>21</v>
      </c>
      <c r="AA854" t="s">
        <v>37</v>
      </c>
      <c r="AB854" t="str">
        <f>IF(H848="?",$Q$9,H848)</f>
        <v>tier - 3</v>
      </c>
      <c r="AC854" t="str">
        <f>IF(I848="?",$V$9,I848)</f>
        <v>tier - 1</v>
      </c>
      <c r="AD854" t="str">
        <f>IF(J848="?","Unknown",J848)</f>
        <v>R1016</v>
      </c>
      <c r="AE854">
        <v>1991</v>
      </c>
      <c r="AF854">
        <v>10</v>
      </c>
      <c r="AG854" t="str">
        <f t="shared" si="26"/>
        <v>10-Oct-1991</v>
      </c>
      <c r="AH854">
        <v>33521</v>
      </c>
      <c r="AI854">
        <f t="shared" si="27"/>
        <v>31</v>
      </c>
    </row>
    <row r="855" spans="1:35" x14ac:dyDescent="0.25">
      <c r="A855" t="s">
        <v>603</v>
      </c>
      <c r="B855">
        <v>24</v>
      </c>
      <c r="C855" t="s">
        <v>18</v>
      </c>
      <c r="D855">
        <v>1988</v>
      </c>
      <c r="E855" s="11">
        <v>32318</v>
      </c>
      <c r="F855">
        <v>0</v>
      </c>
      <c r="G855">
        <v>4992.38</v>
      </c>
      <c r="H855" t="s">
        <v>11</v>
      </c>
      <c r="I855" t="s">
        <v>12</v>
      </c>
      <c r="J855" t="s">
        <v>247</v>
      </c>
      <c r="K855" s="13" t="s">
        <v>9195</v>
      </c>
      <c r="L855" t="s">
        <v>11</v>
      </c>
      <c r="M855" t="s">
        <v>12</v>
      </c>
      <c r="N855" t="s">
        <v>247</v>
      </c>
      <c r="O855">
        <v>34</v>
      </c>
      <c r="AA855" t="s">
        <v>10</v>
      </c>
      <c r="AB855" t="str">
        <f>IF(H849="?",$Q$9,H849)</f>
        <v>tier - 1</v>
      </c>
      <c r="AC855" t="str">
        <f>IF(I849="?",$V$9,I849)</f>
        <v>tier - 2</v>
      </c>
      <c r="AD855" t="str">
        <f>IF(J849="?","Unknown",J849)</f>
        <v>R1012</v>
      </c>
      <c r="AE855">
        <v>1985</v>
      </c>
      <c r="AF855">
        <v>28</v>
      </c>
      <c r="AG855" t="str">
        <f t="shared" si="26"/>
        <v>28-Jul-1985</v>
      </c>
      <c r="AH855">
        <v>31256</v>
      </c>
      <c r="AI855">
        <f t="shared" si="27"/>
        <v>37</v>
      </c>
    </row>
    <row r="856" spans="1:35" x14ac:dyDescent="0.25">
      <c r="A856" t="s">
        <v>602</v>
      </c>
      <c r="B856">
        <v>7</v>
      </c>
      <c r="C856" t="s">
        <v>35</v>
      </c>
      <c r="D856">
        <v>1973</v>
      </c>
      <c r="E856" s="11">
        <v>26883</v>
      </c>
      <c r="F856">
        <v>0</v>
      </c>
      <c r="G856">
        <v>4985.22</v>
      </c>
      <c r="H856" t="s">
        <v>11</v>
      </c>
      <c r="I856" t="s">
        <v>12</v>
      </c>
      <c r="J856" t="s">
        <v>13</v>
      </c>
      <c r="K856" s="13" t="s">
        <v>9196</v>
      </c>
      <c r="L856" t="s">
        <v>11</v>
      </c>
      <c r="M856" t="s">
        <v>12</v>
      </c>
      <c r="N856" t="s">
        <v>13</v>
      </c>
      <c r="O856">
        <v>49</v>
      </c>
      <c r="AA856" t="s">
        <v>18</v>
      </c>
      <c r="AB856" t="str">
        <f>IF(H850="?",$Q$9,H850)</f>
        <v>tier - 2</v>
      </c>
      <c r="AC856" t="str">
        <f>IF(I850="?",$V$9,I850)</f>
        <v>tier - 3</v>
      </c>
      <c r="AD856" t="str">
        <f>IF(J850="?","Unknown",J850)</f>
        <v>R1011</v>
      </c>
      <c r="AE856">
        <v>1988</v>
      </c>
      <c r="AF856">
        <v>9</v>
      </c>
      <c r="AG856" t="str">
        <f t="shared" si="26"/>
        <v>9-Jun-1988</v>
      </c>
      <c r="AH856">
        <v>32303</v>
      </c>
      <c r="AI856">
        <f t="shared" si="27"/>
        <v>34</v>
      </c>
    </row>
    <row r="857" spans="1:35" x14ac:dyDescent="0.25">
      <c r="A857" t="s">
        <v>601</v>
      </c>
      <c r="B857">
        <v>30</v>
      </c>
      <c r="C857" t="s">
        <v>10</v>
      </c>
      <c r="D857">
        <v>1991</v>
      </c>
      <c r="E857" s="11">
        <v>33449</v>
      </c>
      <c r="F857">
        <v>2</v>
      </c>
      <c r="G857">
        <v>4949.76</v>
      </c>
      <c r="H857" t="s">
        <v>11</v>
      </c>
      <c r="I857" t="s">
        <v>16</v>
      </c>
      <c r="J857" t="s">
        <v>13</v>
      </c>
      <c r="K857" s="13" t="s">
        <v>9197</v>
      </c>
      <c r="L857" t="s">
        <v>11</v>
      </c>
      <c r="M857" t="s">
        <v>16</v>
      </c>
      <c r="N857" t="s">
        <v>13</v>
      </c>
      <c r="O857">
        <v>31</v>
      </c>
      <c r="AA857" t="s">
        <v>18</v>
      </c>
      <c r="AB857" t="str">
        <f>IF(H851="?",$Q$9,H851)</f>
        <v>tier - 2</v>
      </c>
      <c r="AC857" t="str">
        <f>IF(I851="?",$V$9,I851)</f>
        <v>tier - 3</v>
      </c>
      <c r="AD857" t="str">
        <f>IF(J851="?","Unknown",J851)</f>
        <v>R1011</v>
      </c>
      <c r="AE857">
        <v>1988</v>
      </c>
      <c r="AF857">
        <v>8</v>
      </c>
      <c r="AG857" t="str">
        <f t="shared" si="26"/>
        <v>8-Jun-1988</v>
      </c>
      <c r="AH857">
        <v>32302</v>
      </c>
      <c r="AI857">
        <f t="shared" si="27"/>
        <v>35</v>
      </c>
    </row>
    <row r="858" spans="1:35" x14ac:dyDescent="0.25">
      <c r="A858" t="s">
        <v>2196</v>
      </c>
      <c r="B858">
        <v>13</v>
      </c>
      <c r="C858" t="s">
        <v>35</v>
      </c>
      <c r="D858">
        <v>1977</v>
      </c>
      <c r="E858" s="11">
        <v>28350</v>
      </c>
      <c r="F858">
        <v>2</v>
      </c>
      <c r="G858">
        <v>36935.64</v>
      </c>
      <c r="H858" t="s">
        <v>11</v>
      </c>
      <c r="I858" t="s">
        <v>16</v>
      </c>
      <c r="J858" t="s">
        <v>42</v>
      </c>
      <c r="K858" s="13" t="s">
        <v>9198</v>
      </c>
      <c r="L858" t="s">
        <v>11</v>
      </c>
      <c r="M858" t="s">
        <v>16</v>
      </c>
      <c r="N858" t="s">
        <v>42</v>
      </c>
      <c r="O858">
        <v>45</v>
      </c>
      <c r="AA858" t="s">
        <v>37</v>
      </c>
      <c r="AB858" t="str">
        <f>IF(H852="?",$Q$9,H852)</f>
        <v>tier - 2</v>
      </c>
      <c r="AC858" t="str">
        <f>IF(I852="?",$V$9,I852)</f>
        <v>tier - 3</v>
      </c>
      <c r="AD858" t="str">
        <f>IF(J852="?","Unknown",J852)</f>
        <v>R1013</v>
      </c>
      <c r="AE858">
        <v>1977</v>
      </c>
      <c r="AF858">
        <v>9</v>
      </c>
      <c r="AG858" t="str">
        <f t="shared" si="26"/>
        <v>9-Oct-1977</v>
      </c>
      <c r="AH858">
        <v>28407</v>
      </c>
      <c r="AI858">
        <f t="shared" si="27"/>
        <v>45</v>
      </c>
    </row>
    <row r="859" spans="1:35" x14ac:dyDescent="0.25">
      <c r="A859" t="s">
        <v>600</v>
      </c>
      <c r="B859">
        <v>26</v>
      </c>
      <c r="C859" t="s">
        <v>15</v>
      </c>
      <c r="D859">
        <v>1974</v>
      </c>
      <c r="E859" s="11">
        <v>27359</v>
      </c>
      <c r="F859">
        <v>0</v>
      </c>
      <c r="G859">
        <v>4942.0600000000004</v>
      </c>
      <c r="H859" t="s">
        <v>11</v>
      </c>
      <c r="I859" t="s">
        <v>11</v>
      </c>
      <c r="J859" t="s">
        <v>13</v>
      </c>
      <c r="K859" s="13" t="s">
        <v>9199</v>
      </c>
      <c r="L859" t="s">
        <v>11</v>
      </c>
      <c r="M859" t="s">
        <v>11</v>
      </c>
      <c r="N859" t="s">
        <v>13</v>
      </c>
      <c r="O859">
        <v>48</v>
      </c>
      <c r="AA859" t="s">
        <v>18</v>
      </c>
      <c r="AB859" t="str">
        <f>IF(H853="?",$Q$9,H853)</f>
        <v>tier - 2</v>
      </c>
      <c r="AC859" t="str">
        <f>IF(I853="?",$V$9,I853)</f>
        <v>tier - 2</v>
      </c>
      <c r="AD859" t="str">
        <f>IF(J853="?","Unknown",J853)</f>
        <v>R1013</v>
      </c>
      <c r="AE859">
        <v>1988</v>
      </c>
      <c r="AF859">
        <v>4</v>
      </c>
      <c r="AG859" t="str">
        <f t="shared" si="26"/>
        <v>4-Jun-1988</v>
      </c>
      <c r="AH859">
        <v>32298</v>
      </c>
      <c r="AI859">
        <f t="shared" si="27"/>
        <v>35</v>
      </c>
    </row>
    <row r="860" spans="1:35" x14ac:dyDescent="0.25">
      <c r="A860" t="s">
        <v>599</v>
      </c>
      <c r="B860">
        <v>27</v>
      </c>
      <c r="C860" t="s">
        <v>18</v>
      </c>
      <c r="D860">
        <v>1991</v>
      </c>
      <c r="E860" s="11">
        <v>33416</v>
      </c>
      <c r="F860">
        <v>2</v>
      </c>
      <c r="G860">
        <v>4934.71</v>
      </c>
      <c r="H860" t="s">
        <v>11</v>
      </c>
      <c r="I860" t="s">
        <v>12</v>
      </c>
      <c r="J860" t="s">
        <v>42</v>
      </c>
      <c r="K860" s="13" t="s">
        <v>9200</v>
      </c>
      <c r="L860" t="s">
        <v>11</v>
      </c>
      <c r="M860" t="s">
        <v>12</v>
      </c>
      <c r="N860" t="s">
        <v>42</v>
      </c>
      <c r="O860">
        <v>31</v>
      </c>
      <c r="AA860" t="s">
        <v>35</v>
      </c>
      <c r="AB860" t="str">
        <f>IF(H854="?",$Q$9,H854)</f>
        <v>tier - 2</v>
      </c>
      <c r="AC860" t="str">
        <f>IF(I854="?",$V$9,I854)</f>
        <v>tier - 2</v>
      </c>
      <c r="AD860" t="str">
        <f>IF(J854="?","Unknown",J854)</f>
        <v>R1011</v>
      </c>
      <c r="AE860">
        <v>2001</v>
      </c>
      <c r="AF860">
        <v>5</v>
      </c>
      <c r="AG860" t="str">
        <f t="shared" si="26"/>
        <v>5-Aug-2001</v>
      </c>
      <c r="AH860">
        <v>37108</v>
      </c>
      <c r="AI860">
        <f t="shared" si="27"/>
        <v>21</v>
      </c>
    </row>
    <row r="861" spans="1:35" x14ac:dyDescent="0.25">
      <c r="A861" t="s">
        <v>598</v>
      </c>
      <c r="B861">
        <v>23</v>
      </c>
      <c r="C861" t="s">
        <v>10</v>
      </c>
      <c r="D861">
        <v>1991</v>
      </c>
      <c r="E861" s="11">
        <v>33442</v>
      </c>
      <c r="F861">
        <v>2</v>
      </c>
      <c r="G861">
        <v>4931.6499999999996</v>
      </c>
      <c r="H861" t="s">
        <v>11</v>
      </c>
      <c r="I861" t="s">
        <v>12</v>
      </c>
      <c r="J861" t="s">
        <v>42</v>
      </c>
      <c r="K861" s="13" t="s">
        <v>9201</v>
      </c>
      <c r="L861" t="s">
        <v>11</v>
      </c>
      <c r="M861" t="s">
        <v>12</v>
      </c>
      <c r="N861" t="s">
        <v>42</v>
      </c>
      <c r="O861">
        <v>31</v>
      </c>
      <c r="AA861" t="s">
        <v>18</v>
      </c>
      <c r="AB861" t="str">
        <f>IF(H855="?",$Q$9,H855)</f>
        <v>tier - 2</v>
      </c>
      <c r="AC861" t="str">
        <f>IF(I855="?",$V$9,I855)</f>
        <v>tier - 3</v>
      </c>
      <c r="AD861" t="str">
        <f>IF(J855="?","Unknown",J855)</f>
        <v>R1024</v>
      </c>
      <c r="AE861">
        <v>1988</v>
      </c>
      <c r="AF861">
        <v>24</v>
      </c>
      <c r="AG861" t="str">
        <f t="shared" si="26"/>
        <v>24-Jun-1988</v>
      </c>
      <c r="AH861">
        <v>32318</v>
      </c>
      <c r="AI861">
        <f t="shared" si="27"/>
        <v>34</v>
      </c>
    </row>
    <row r="862" spans="1:35" x14ac:dyDescent="0.25">
      <c r="A862" t="s">
        <v>597</v>
      </c>
      <c r="B862">
        <v>10</v>
      </c>
      <c r="C862" t="s">
        <v>18</v>
      </c>
      <c r="D862">
        <v>1993</v>
      </c>
      <c r="E862" s="11">
        <v>34130</v>
      </c>
      <c r="F862">
        <v>2</v>
      </c>
      <c r="G862">
        <v>4922.92</v>
      </c>
      <c r="H862" t="s">
        <v>11</v>
      </c>
      <c r="I862" t="s">
        <v>11</v>
      </c>
      <c r="J862" t="s">
        <v>23</v>
      </c>
      <c r="K862" s="13" t="s">
        <v>8814</v>
      </c>
      <c r="L862" t="s">
        <v>11</v>
      </c>
      <c r="M862" t="s">
        <v>11</v>
      </c>
      <c r="N862" t="s">
        <v>23</v>
      </c>
      <c r="O862">
        <v>29</v>
      </c>
      <c r="AA862" t="s">
        <v>35</v>
      </c>
      <c r="AB862" t="str">
        <f>IF(H856="?",$Q$9,H856)</f>
        <v>tier - 2</v>
      </c>
      <c r="AC862" t="str">
        <f>IF(I856="?",$V$9,I856)</f>
        <v>tier - 3</v>
      </c>
      <c r="AD862" t="str">
        <f>IF(J856="?","Unknown",J856)</f>
        <v>R1013</v>
      </c>
      <c r="AE862">
        <v>1973</v>
      </c>
      <c r="AF862">
        <v>7</v>
      </c>
      <c r="AG862" t="str">
        <f t="shared" si="26"/>
        <v>7-Aug-1973</v>
      </c>
      <c r="AH862">
        <v>26883</v>
      </c>
      <c r="AI862">
        <f t="shared" si="27"/>
        <v>49</v>
      </c>
    </row>
    <row r="863" spans="1:35" x14ac:dyDescent="0.25">
      <c r="A863" t="s">
        <v>596</v>
      </c>
      <c r="B863">
        <v>21</v>
      </c>
      <c r="C863" t="s">
        <v>20</v>
      </c>
      <c r="D863">
        <v>2002</v>
      </c>
      <c r="E863" s="11">
        <v>37520</v>
      </c>
      <c r="F863">
        <v>5</v>
      </c>
      <c r="G863">
        <v>4915.0600000000004</v>
      </c>
      <c r="H863" t="s">
        <v>11</v>
      </c>
      <c r="I863" t="s">
        <v>16</v>
      </c>
      <c r="J863" t="s">
        <v>356</v>
      </c>
      <c r="K863" s="13" t="s">
        <v>9202</v>
      </c>
      <c r="L863" t="s">
        <v>11</v>
      </c>
      <c r="M863" t="s">
        <v>16</v>
      </c>
      <c r="N863" t="s">
        <v>356</v>
      </c>
      <c r="O863">
        <v>20</v>
      </c>
      <c r="AA863" t="s">
        <v>10</v>
      </c>
      <c r="AB863" t="str">
        <f>IF(H857="?",$Q$9,H857)</f>
        <v>tier - 2</v>
      </c>
      <c r="AC863" t="str">
        <f>IF(I857="?",$V$9,I857)</f>
        <v>tier - 1</v>
      </c>
      <c r="AD863" t="str">
        <f>IF(J857="?","Unknown",J857)</f>
        <v>R1013</v>
      </c>
      <c r="AE863">
        <v>1991</v>
      </c>
      <c r="AF863">
        <v>30</v>
      </c>
      <c r="AG863" t="str">
        <f t="shared" si="26"/>
        <v>30-Jul-1991</v>
      </c>
      <c r="AH863">
        <v>33449</v>
      </c>
      <c r="AI863">
        <f t="shared" si="27"/>
        <v>31</v>
      </c>
    </row>
    <row r="864" spans="1:35" x14ac:dyDescent="0.25">
      <c r="A864" t="s">
        <v>595</v>
      </c>
      <c r="B864">
        <v>18</v>
      </c>
      <c r="C864" t="s">
        <v>10</v>
      </c>
      <c r="D864">
        <v>1981</v>
      </c>
      <c r="E864" s="11">
        <v>29785</v>
      </c>
      <c r="F864">
        <v>1</v>
      </c>
      <c r="G864">
        <v>4911.8900000000003</v>
      </c>
      <c r="H864" t="s">
        <v>11</v>
      </c>
      <c r="I864" t="s">
        <v>12</v>
      </c>
      <c r="J864" t="s">
        <v>13</v>
      </c>
      <c r="K864" s="13" t="s">
        <v>8585</v>
      </c>
      <c r="L864" t="s">
        <v>11</v>
      </c>
      <c r="M864" t="s">
        <v>12</v>
      </c>
      <c r="N864" t="s">
        <v>13</v>
      </c>
      <c r="O864">
        <v>41</v>
      </c>
      <c r="AA864" t="s">
        <v>35</v>
      </c>
      <c r="AB864" t="str">
        <f>IF(H858="?",$Q$9,H858)</f>
        <v>tier - 2</v>
      </c>
      <c r="AC864" t="str">
        <f>IF(I858="?",$V$9,I858)</f>
        <v>tier - 1</v>
      </c>
      <c r="AD864" t="str">
        <f>IF(J858="?","Unknown",J858)</f>
        <v>R1011</v>
      </c>
      <c r="AE864">
        <v>1977</v>
      </c>
      <c r="AF864">
        <v>13</v>
      </c>
      <c r="AG864" t="str">
        <f t="shared" si="26"/>
        <v>13-Aug-1977</v>
      </c>
      <c r="AH864">
        <v>28350</v>
      </c>
      <c r="AI864">
        <f t="shared" si="27"/>
        <v>45</v>
      </c>
    </row>
    <row r="865" spans="1:35" x14ac:dyDescent="0.25">
      <c r="A865" t="s">
        <v>594</v>
      </c>
      <c r="B865">
        <v>10</v>
      </c>
      <c r="C865" t="s">
        <v>18</v>
      </c>
      <c r="D865">
        <v>1993</v>
      </c>
      <c r="E865" s="11">
        <v>34130</v>
      </c>
      <c r="F865">
        <v>2</v>
      </c>
      <c r="G865">
        <v>4906.41</v>
      </c>
      <c r="H865" t="s">
        <v>11</v>
      </c>
      <c r="I865" t="s">
        <v>16</v>
      </c>
      <c r="J865" t="s">
        <v>23</v>
      </c>
      <c r="K865" s="13" t="s">
        <v>9203</v>
      </c>
      <c r="L865" t="s">
        <v>11</v>
      </c>
      <c r="M865" t="s">
        <v>16</v>
      </c>
      <c r="N865" t="s">
        <v>23</v>
      </c>
      <c r="O865">
        <v>29</v>
      </c>
      <c r="AA865" t="s">
        <v>15</v>
      </c>
      <c r="AB865" t="str">
        <f>IF(H859="?",$Q$9,H859)</f>
        <v>tier - 2</v>
      </c>
      <c r="AC865" t="str">
        <f>IF(I859="?",$V$9,I859)</f>
        <v>tier - 2</v>
      </c>
      <c r="AD865" t="str">
        <f>IF(J859="?","Unknown",J859)</f>
        <v>R1013</v>
      </c>
      <c r="AE865">
        <v>1974</v>
      </c>
      <c r="AF865">
        <v>26</v>
      </c>
      <c r="AG865" t="str">
        <f t="shared" si="26"/>
        <v>26-Nov-1974</v>
      </c>
      <c r="AH865">
        <v>27359</v>
      </c>
      <c r="AI865">
        <f t="shared" si="27"/>
        <v>48</v>
      </c>
    </row>
    <row r="866" spans="1:35" x14ac:dyDescent="0.25">
      <c r="A866" t="s">
        <v>593</v>
      </c>
      <c r="B866">
        <v>23</v>
      </c>
      <c r="C866" t="s">
        <v>37</v>
      </c>
      <c r="D866">
        <v>1988</v>
      </c>
      <c r="E866" s="11">
        <v>32439</v>
      </c>
      <c r="F866">
        <v>1</v>
      </c>
      <c r="G866">
        <v>4894.75</v>
      </c>
      <c r="H866" t="s">
        <v>12</v>
      </c>
      <c r="I866" t="s">
        <v>12</v>
      </c>
      <c r="J866" t="s">
        <v>23</v>
      </c>
      <c r="K866" s="13" t="s">
        <v>9204</v>
      </c>
      <c r="L866" t="s">
        <v>12</v>
      </c>
      <c r="M866" t="s">
        <v>12</v>
      </c>
      <c r="N866" t="s">
        <v>23</v>
      </c>
      <c r="O866">
        <v>34</v>
      </c>
      <c r="AA866" t="s">
        <v>18</v>
      </c>
      <c r="AB866" t="str">
        <f>IF(H860="?",$Q$9,H860)</f>
        <v>tier - 2</v>
      </c>
      <c r="AC866" t="str">
        <f>IF(I860="?",$V$9,I860)</f>
        <v>tier - 3</v>
      </c>
      <c r="AD866" t="str">
        <f>IF(J860="?","Unknown",J860)</f>
        <v>R1011</v>
      </c>
      <c r="AE866">
        <v>1991</v>
      </c>
      <c r="AF866">
        <v>27</v>
      </c>
      <c r="AG866" t="str">
        <f t="shared" si="26"/>
        <v>27-Jun-1991</v>
      </c>
      <c r="AH866">
        <v>33416</v>
      </c>
      <c r="AI866">
        <f t="shared" si="27"/>
        <v>31</v>
      </c>
    </row>
    <row r="867" spans="1:35" x14ac:dyDescent="0.25">
      <c r="A867" t="s">
        <v>592</v>
      </c>
      <c r="B867">
        <v>28</v>
      </c>
      <c r="C867" t="s">
        <v>20</v>
      </c>
      <c r="D867">
        <v>1990</v>
      </c>
      <c r="E867" s="11">
        <v>33144</v>
      </c>
      <c r="F867">
        <v>3</v>
      </c>
      <c r="G867">
        <v>4894.3900000000003</v>
      </c>
      <c r="H867" t="s">
        <v>11</v>
      </c>
      <c r="I867" t="s">
        <v>12</v>
      </c>
      <c r="J867" t="s">
        <v>13</v>
      </c>
      <c r="K867" s="13" t="s">
        <v>9205</v>
      </c>
      <c r="L867" t="s">
        <v>11</v>
      </c>
      <c r="M867" t="s">
        <v>12</v>
      </c>
      <c r="N867" t="s">
        <v>13</v>
      </c>
      <c r="O867">
        <v>32</v>
      </c>
      <c r="AA867" t="s">
        <v>10</v>
      </c>
      <c r="AB867" t="str">
        <f>IF(H861="?",$Q$9,H861)</f>
        <v>tier - 2</v>
      </c>
      <c r="AC867" t="str">
        <f>IF(I861="?",$V$9,I861)</f>
        <v>tier - 3</v>
      </c>
      <c r="AD867" t="str">
        <f>IF(J861="?","Unknown",J861)</f>
        <v>R1011</v>
      </c>
      <c r="AE867">
        <v>1991</v>
      </c>
      <c r="AF867">
        <v>23</v>
      </c>
      <c r="AG867" t="str">
        <f t="shared" si="26"/>
        <v>23-Jul-1991</v>
      </c>
      <c r="AH867">
        <v>33442</v>
      </c>
      <c r="AI867">
        <f t="shared" si="27"/>
        <v>31</v>
      </c>
    </row>
    <row r="868" spans="1:35" x14ac:dyDescent="0.25">
      <c r="A868" t="s">
        <v>591</v>
      </c>
      <c r="B868">
        <v>10</v>
      </c>
      <c r="C868" t="s">
        <v>35</v>
      </c>
      <c r="D868">
        <v>1989</v>
      </c>
      <c r="E868" s="11">
        <v>32730</v>
      </c>
      <c r="F868">
        <v>2</v>
      </c>
      <c r="G868">
        <v>4890</v>
      </c>
      <c r="H868" t="s">
        <v>12</v>
      </c>
      <c r="I868" t="s">
        <v>11</v>
      </c>
      <c r="J868" t="s">
        <v>13</v>
      </c>
      <c r="K868" s="13" t="s">
        <v>9206</v>
      </c>
      <c r="L868" t="s">
        <v>12</v>
      </c>
      <c r="M868" t="s">
        <v>11</v>
      </c>
      <c r="N868" t="s">
        <v>13</v>
      </c>
      <c r="O868">
        <v>33</v>
      </c>
      <c r="AA868" t="s">
        <v>18</v>
      </c>
      <c r="AB868" t="str">
        <f>IF(H862="?",$Q$9,H862)</f>
        <v>tier - 2</v>
      </c>
      <c r="AC868" t="str">
        <f>IF(I862="?",$V$9,I862)</f>
        <v>tier - 2</v>
      </c>
      <c r="AD868" t="str">
        <f>IF(J862="?","Unknown",J862)</f>
        <v>R1012</v>
      </c>
      <c r="AE868">
        <v>1993</v>
      </c>
      <c r="AF868">
        <v>10</v>
      </c>
      <c r="AG868" t="str">
        <f t="shared" si="26"/>
        <v>10-Jun-1993</v>
      </c>
      <c r="AH868">
        <v>34130</v>
      </c>
      <c r="AI868">
        <f t="shared" si="27"/>
        <v>29</v>
      </c>
    </row>
    <row r="869" spans="1:35" x14ac:dyDescent="0.25">
      <c r="A869" t="s">
        <v>2195</v>
      </c>
      <c r="B869">
        <v>22</v>
      </c>
      <c r="C869" t="s">
        <v>10</v>
      </c>
      <c r="D869">
        <v>1968</v>
      </c>
      <c r="E869" s="11">
        <v>25041</v>
      </c>
      <c r="F869">
        <v>0</v>
      </c>
      <c r="G869">
        <v>36922.61</v>
      </c>
      <c r="H869" t="s">
        <v>11</v>
      </c>
      <c r="I869" t="s">
        <v>16</v>
      </c>
      <c r="J869" t="s">
        <v>42</v>
      </c>
      <c r="K869" s="13" t="s">
        <v>9207</v>
      </c>
      <c r="L869" t="s">
        <v>11</v>
      </c>
      <c r="M869" t="s">
        <v>16</v>
      </c>
      <c r="N869" t="s">
        <v>42</v>
      </c>
      <c r="O869">
        <v>54</v>
      </c>
      <c r="AA869" t="s">
        <v>20</v>
      </c>
      <c r="AB869" t="str">
        <f>IF(H863="?",$Q$9,H863)</f>
        <v>tier - 2</v>
      </c>
      <c r="AC869" t="str">
        <f>IF(I863="?",$V$9,I863)</f>
        <v>tier - 1</v>
      </c>
      <c r="AD869" t="str">
        <f>IF(J863="?","Unknown",J863)</f>
        <v>R1017</v>
      </c>
      <c r="AE869">
        <v>2002</v>
      </c>
      <c r="AF869">
        <v>21</v>
      </c>
      <c r="AG869" t="str">
        <f t="shared" si="26"/>
        <v>21-Sep-2002</v>
      </c>
      <c r="AH869">
        <v>37520</v>
      </c>
      <c r="AI869">
        <f t="shared" si="27"/>
        <v>20</v>
      </c>
    </row>
    <row r="870" spans="1:35" x14ac:dyDescent="0.25">
      <c r="A870" t="s">
        <v>590</v>
      </c>
      <c r="B870">
        <v>27</v>
      </c>
      <c r="C870" t="s">
        <v>35</v>
      </c>
      <c r="D870">
        <v>1986</v>
      </c>
      <c r="E870" s="11">
        <v>31651</v>
      </c>
      <c r="F870">
        <v>0</v>
      </c>
      <c r="G870">
        <v>4889.04</v>
      </c>
      <c r="H870" t="s">
        <v>11</v>
      </c>
      <c r="I870" t="s">
        <v>16</v>
      </c>
      <c r="J870" t="s">
        <v>13</v>
      </c>
      <c r="K870" s="13" t="s">
        <v>9208</v>
      </c>
      <c r="L870" t="s">
        <v>11</v>
      </c>
      <c r="M870" t="s">
        <v>16</v>
      </c>
      <c r="N870" t="s">
        <v>13</v>
      </c>
      <c r="O870">
        <v>36</v>
      </c>
      <c r="AA870" t="s">
        <v>10</v>
      </c>
      <c r="AB870" t="str">
        <f>IF(H864="?",$Q$9,H864)</f>
        <v>tier - 2</v>
      </c>
      <c r="AC870" t="str">
        <f>IF(I864="?",$V$9,I864)</f>
        <v>tier - 3</v>
      </c>
      <c r="AD870" t="str">
        <f>IF(J864="?","Unknown",J864)</f>
        <v>R1013</v>
      </c>
      <c r="AE870">
        <v>1981</v>
      </c>
      <c r="AF870">
        <v>18</v>
      </c>
      <c r="AG870" t="str">
        <f t="shared" si="26"/>
        <v>18-Jul-1981</v>
      </c>
      <c r="AH870">
        <v>29785</v>
      </c>
      <c r="AI870">
        <f t="shared" si="27"/>
        <v>41</v>
      </c>
    </row>
    <row r="871" spans="1:35" x14ac:dyDescent="0.25">
      <c r="A871" t="s">
        <v>589</v>
      </c>
      <c r="B871">
        <v>23</v>
      </c>
      <c r="C871" t="s">
        <v>20</v>
      </c>
      <c r="D871">
        <v>1986</v>
      </c>
      <c r="E871" s="11">
        <v>31678</v>
      </c>
      <c r="F871">
        <v>0</v>
      </c>
      <c r="G871">
        <v>4883.87</v>
      </c>
      <c r="H871" t="s">
        <v>11</v>
      </c>
      <c r="I871" t="s">
        <v>16</v>
      </c>
      <c r="J871" t="s">
        <v>42</v>
      </c>
      <c r="K871" s="13" t="s">
        <v>9209</v>
      </c>
      <c r="L871" t="s">
        <v>11</v>
      </c>
      <c r="M871" t="s">
        <v>16</v>
      </c>
      <c r="N871" t="s">
        <v>42</v>
      </c>
      <c r="O871">
        <v>36</v>
      </c>
      <c r="AA871" t="s">
        <v>18</v>
      </c>
      <c r="AB871" t="str">
        <f>IF(H865="?",$Q$9,H865)</f>
        <v>tier - 2</v>
      </c>
      <c r="AC871" t="str">
        <f>IF(I865="?",$V$9,I865)</f>
        <v>tier - 1</v>
      </c>
      <c r="AD871" t="str">
        <f>IF(J865="?","Unknown",J865)</f>
        <v>R1012</v>
      </c>
      <c r="AE871">
        <v>1993</v>
      </c>
      <c r="AF871">
        <v>10</v>
      </c>
      <c r="AG871" t="str">
        <f t="shared" si="26"/>
        <v>10-Jun-1993</v>
      </c>
      <c r="AH871">
        <v>34130</v>
      </c>
      <c r="AI871">
        <f t="shared" si="27"/>
        <v>29</v>
      </c>
    </row>
    <row r="872" spans="1:35" x14ac:dyDescent="0.25">
      <c r="A872" t="s">
        <v>588</v>
      </c>
      <c r="B872">
        <v>29</v>
      </c>
      <c r="C872" t="s">
        <v>35</v>
      </c>
      <c r="D872">
        <v>1997</v>
      </c>
      <c r="E872" s="11">
        <v>35671</v>
      </c>
      <c r="F872">
        <v>4</v>
      </c>
      <c r="G872">
        <v>4877.9799999999996</v>
      </c>
      <c r="H872" t="s">
        <v>11</v>
      </c>
      <c r="I872" t="s">
        <v>12</v>
      </c>
      <c r="J872" t="s">
        <v>23</v>
      </c>
      <c r="K872" s="13" t="s">
        <v>9210</v>
      </c>
      <c r="L872" t="s">
        <v>11</v>
      </c>
      <c r="M872" t="s">
        <v>12</v>
      </c>
      <c r="N872" t="s">
        <v>23</v>
      </c>
      <c r="O872">
        <v>25</v>
      </c>
      <c r="AA872" t="s">
        <v>37</v>
      </c>
      <c r="AB872" t="str">
        <f>IF(H866="?",$Q$9,H866)</f>
        <v>tier - 3</v>
      </c>
      <c r="AC872" t="str">
        <f>IF(I866="?",$V$9,I866)</f>
        <v>tier - 3</v>
      </c>
      <c r="AD872" t="str">
        <f>IF(J866="?","Unknown",J866)</f>
        <v>R1012</v>
      </c>
      <c r="AE872">
        <v>1988</v>
      </c>
      <c r="AF872">
        <v>23</v>
      </c>
      <c r="AG872" t="str">
        <f t="shared" si="26"/>
        <v>23-Oct-1988</v>
      </c>
      <c r="AH872">
        <v>32439</v>
      </c>
      <c r="AI872">
        <f t="shared" si="27"/>
        <v>34</v>
      </c>
    </row>
    <row r="873" spans="1:35" x14ac:dyDescent="0.25">
      <c r="A873" t="s">
        <v>587</v>
      </c>
      <c r="B873">
        <v>1</v>
      </c>
      <c r="C873" t="s">
        <v>15</v>
      </c>
      <c r="D873">
        <v>1989</v>
      </c>
      <c r="E873" s="11">
        <v>32813</v>
      </c>
      <c r="F873">
        <v>3</v>
      </c>
      <c r="G873">
        <v>4859.8900000000003</v>
      </c>
      <c r="H873" t="s">
        <v>11</v>
      </c>
      <c r="I873" t="s">
        <v>12</v>
      </c>
      <c r="J873" t="s">
        <v>42</v>
      </c>
      <c r="K873" s="13" t="s">
        <v>9211</v>
      </c>
      <c r="L873" t="s">
        <v>11</v>
      </c>
      <c r="M873" t="s">
        <v>12</v>
      </c>
      <c r="N873" t="s">
        <v>42</v>
      </c>
      <c r="O873">
        <v>33</v>
      </c>
      <c r="AA873" t="s">
        <v>20</v>
      </c>
      <c r="AB873" t="str">
        <f>IF(H867="?",$Q$9,H867)</f>
        <v>tier - 2</v>
      </c>
      <c r="AC873" t="str">
        <f>IF(I867="?",$V$9,I867)</f>
        <v>tier - 3</v>
      </c>
      <c r="AD873" t="str">
        <f>IF(J867="?","Unknown",J867)</f>
        <v>R1013</v>
      </c>
      <c r="AE873">
        <v>1990</v>
      </c>
      <c r="AF873">
        <v>28</v>
      </c>
      <c r="AG873" t="str">
        <f t="shared" si="26"/>
        <v>28-Sep-1990</v>
      </c>
      <c r="AH873">
        <v>33144</v>
      </c>
      <c r="AI873">
        <f t="shared" si="27"/>
        <v>32</v>
      </c>
    </row>
    <row r="874" spans="1:35" x14ac:dyDescent="0.25">
      <c r="A874" t="s">
        <v>586</v>
      </c>
      <c r="B874">
        <v>27</v>
      </c>
      <c r="C874" t="s">
        <v>18</v>
      </c>
      <c r="D874">
        <v>1995</v>
      </c>
      <c r="E874" s="11">
        <v>34877</v>
      </c>
      <c r="F874">
        <v>3</v>
      </c>
      <c r="G874">
        <v>4846.92</v>
      </c>
      <c r="H874" t="s">
        <v>11</v>
      </c>
      <c r="I874" t="s">
        <v>12</v>
      </c>
      <c r="J874" t="s">
        <v>356</v>
      </c>
      <c r="K874" s="13" t="s">
        <v>9212</v>
      </c>
      <c r="L874" t="s">
        <v>11</v>
      </c>
      <c r="M874" t="s">
        <v>12</v>
      </c>
      <c r="N874" t="s">
        <v>356</v>
      </c>
      <c r="O874">
        <v>27</v>
      </c>
      <c r="AA874" t="s">
        <v>35</v>
      </c>
      <c r="AB874" t="str">
        <f>IF(H868="?",$Q$9,H868)</f>
        <v>tier - 3</v>
      </c>
      <c r="AC874" t="str">
        <f>IF(I868="?",$V$9,I868)</f>
        <v>tier - 2</v>
      </c>
      <c r="AD874" t="str">
        <f>IF(J868="?","Unknown",J868)</f>
        <v>R1013</v>
      </c>
      <c r="AE874">
        <v>1989</v>
      </c>
      <c r="AF874">
        <v>10</v>
      </c>
      <c r="AG874" t="str">
        <f t="shared" si="26"/>
        <v>10-Aug-1989</v>
      </c>
      <c r="AH874">
        <v>32730</v>
      </c>
      <c r="AI874">
        <f t="shared" si="27"/>
        <v>33</v>
      </c>
    </row>
    <row r="875" spans="1:35" x14ac:dyDescent="0.25">
      <c r="A875" t="s">
        <v>585</v>
      </c>
      <c r="B875">
        <v>7</v>
      </c>
      <c r="C875" t="s">
        <v>20</v>
      </c>
      <c r="D875">
        <v>2001</v>
      </c>
      <c r="E875" s="11">
        <v>37141</v>
      </c>
      <c r="F875">
        <v>0</v>
      </c>
      <c r="G875">
        <v>4846.53</v>
      </c>
      <c r="H875" t="s">
        <v>11</v>
      </c>
      <c r="I875" t="s">
        <v>12</v>
      </c>
      <c r="J875" t="s">
        <v>300</v>
      </c>
      <c r="K875" s="13" t="s">
        <v>9213</v>
      </c>
      <c r="L875" t="s">
        <v>11</v>
      </c>
      <c r="M875" t="s">
        <v>12</v>
      </c>
      <c r="N875" t="s">
        <v>300</v>
      </c>
      <c r="O875">
        <v>21</v>
      </c>
      <c r="AA875" t="s">
        <v>10</v>
      </c>
      <c r="AB875" t="str">
        <f>IF(H869="?",$Q$9,H869)</f>
        <v>tier - 2</v>
      </c>
      <c r="AC875" t="str">
        <f>IF(I869="?",$V$9,I869)</f>
        <v>tier - 1</v>
      </c>
      <c r="AD875" t="str">
        <f>IF(J869="?","Unknown",J869)</f>
        <v>R1011</v>
      </c>
      <c r="AE875">
        <v>1968</v>
      </c>
      <c r="AF875">
        <v>22</v>
      </c>
      <c r="AG875" t="str">
        <f t="shared" si="26"/>
        <v>22-Jul-1968</v>
      </c>
      <c r="AH875">
        <v>25041</v>
      </c>
      <c r="AI875">
        <f t="shared" si="27"/>
        <v>54</v>
      </c>
    </row>
    <row r="876" spans="1:35" x14ac:dyDescent="0.25">
      <c r="A876" t="s">
        <v>584</v>
      </c>
      <c r="B876">
        <v>11</v>
      </c>
      <c r="C876" t="s">
        <v>10</v>
      </c>
      <c r="D876">
        <v>1974</v>
      </c>
      <c r="E876" s="11">
        <v>27221</v>
      </c>
      <c r="F876">
        <v>0</v>
      </c>
      <c r="G876">
        <v>4844.67</v>
      </c>
      <c r="H876" t="s">
        <v>11</v>
      </c>
      <c r="I876" t="s">
        <v>11</v>
      </c>
      <c r="J876" t="s">
        <v>13</v>
      </c>
      <c r="K876" s="13" t="s">
        <v>9214</v>
      </c>
      <c r="L876" t="s">
        <v>11</v>
      </c>
      <c r="M876" t="s">
        <v>11</v>
      </c>
      <c r="N876" t="s">
        <v>13</v>
      </c>
      <c r="O876">
        <v>48</v>
      </c>
      <c r="AA876" t="s">
        <v>35</v>
      </c>
      <c r="AB876" t="str">
        <f>IF(H870="?",$Q$9,H870)</f>
        <v>tier - 2</v>
      </c>
      <c r="AC876" t="str">
        <f>IF(I870="?",$V$9,I870)</f>
        <v>tier - 1</v>
      </c>
      <c r="AD876" t="str">
        <f>IF(J870="?","Unknown",J870)</f>
        <v>R1013</v>
      </c>
      <c r="AE876">
        <v>1986</v>
      </c>
      <c r="AF876">
        <v>27</v>
      </c>
      <c r="AG876" t="str">
        <f t="shared" si="26"/>
        <v>27-Aug-1986</v>
      </c>
      <c r="AH876">
        <v>31651</v>
      </c>
      <c r="AI876">
        <f t="shared" si="27"/>
        <v>36</v>
      </c>
    </row>
    <row r="877" spans="1:35" x14ac:dyDescent="0.25">
      <c r="A877" t="s">
        <v>583</v>
      </c>
      <c r="B877">
        <v>13</v>
      </c>
      <c r="C877" t="s">
        <v>20</v>
      </c>
      <c r="D877">
        <v>1979</v>
      </c>
      <c r="E877" s="11">
        <v>29111</v>
      </c>
      <c r="F877">
        <v>2</v>
      </c>
      <c r="G877">
        <v>4843.79</v>
      </c>
      <c r="H877" t="s">
        <v>11</v>
      </c>
      <c r="I877" t="s">
        <v>12</v>
      </c>
      <c r="J877" t="s">
        <v>13</v>
      </c>
      <c r="K877" s="13" t="s">
        <v>9215</v>
      </c>
      <c r="L877" t="s">
        <v>11</v>
      </c>
      <c r="M877" t="s">
        <v>12</v>
      </c>
      <c r="N877" t="s">
        <v>13</v>
      </c>
      <c r="O877">
        <v>43</v>
      </c>
      <c r="AA877" t="s">
        <v>20</v>
      </c>
      <c r="AB877" t="str">
        <f>IF(H871="?",$Q$9,H871)</f>
        <v>tier - 2</v>
      </c>
      <c r="AC877" t="str">
        <f>IF(I871="?",$V$9,I871)</f>
        <v>tier - 1</v>
      </c>
      <c r="AD877" t="str">
        <f>IF(J871="?","Unknown",J871)</f>
        <v>R1011</v>
      </c>
      <c r="AE877">
        <v>1986</v>
      </c>
      <c r="AF877">
        <v>23</v>
      </c>
      <c r="AG877" t="str">
        <f t="shared" si="26"/>
        <v>23-Sep-1986</v>
      </c>
      <c r="AH877">
        <v>31678</v>
      </c>
      <c r="AI877">
        <f t="shared" si="27"/>
        <v>36</v>
      </c>
    </row>
    <row r="878" spans="1:35" x14ac:dyDescent="0.25">
      <c r="A878" t="s">
        <v>582</v>
      </c>
      <c r="B878">
        <v>29</v>
      </c>
      <c r="C878" t="s">
        <v>10</v>
      </c>
      <c r="D878">
        <v>1995</v>
      </c>
      <c r="E878" s="11">
        <v>34909</v>
      </c>
      <c r="F878">
        <v>0</v>
      </c>
      <c r="G878">
        <v>4840.95</v>
      </c>
      <c r="H878" t="s">
        <v>11</v>
      </c>
      <c r="I878" t="s">
        <v>16</v>
      </c>
      <c r="J878" t="s">
        <v>300</v>
      </c>
      <c r="K878" s="13" t="s">
        <v>9216</v>
      </c>
      <c r="L878" t="s">
        <v>11</v>
      </c>
      <c r="M878" t="s">
        <v>16</v>
      </c>
      <c r="N878" t="s">
        <v>300</v>
      </c>
      <c r="O878">
        <v>27</v>
      </c>
      <c r="AA878" t="s">
        <v>35</v>
      </c>
      <c r="AB878" t="str">
        <f>IF(H872="?",$Q$9,H872)</f>
        <v>tier - 2</v>
      </c>
      <c r="AC878" t="str">
        <f>IF(I872="?",$V$9,I872)</f>
        <v>tier - 3</v>
      </c>
      <c r="AD878" t="str">
        <f>IF(J872="?","Unknown",J872)</f>
        <v>R1012</v>
      </c>
      <c r="AE878">
        <v>1997</v>
      </c>
      <c r="AF878">
        <v>29</v>
      </c>
      <c r="AG878" t="str">
        <f t="shared" si="26"/>
        <v>29-Aug-1997</v>
      </c>
      <c r="AH878">
        <v>35671</v>
      </c>
      <c r="AI878">
        <f t="shared" si="27"/>
        <v>25</v>
      </c>
    </row>
    <row r="879" spans="1:35" x14ac:dyDescent="0.25">
      <c r="A879" t="s">
        <v>581</v>
      </c>
      <c r="B879">
        <v>15</v>
      </c>
      <c r="C879" t="s">
        <v>35</v>
      </c>
      <c r="D879">
        <v>1984</v>
      </c>
      <c r="E879" s="11">
        <v>30909</v>
      </c>
      <c r="F879">
        <v>3</v>
      </c>
      <c r="G879">
        <v>4839.18</v>
      </c>
      <c r="H879" t="s">
        <v>11</v>
      </c>
      <c r="I879" t="s">
        <v>16</v>
      </c>
      <c r="J879" t="s">
        <v>23</v>
      </c>
      <c r="K879" s="13" t="s">
        <v>9217</v>
      </c>
      <c r="L879" t="s">
        <v>11</v>
      </c>
      <c r="M879" t="s">
        <v>16</v>
      </c>
      <c r="N879" t="s">
        <v>23</v>
      </c>
      <c r="O879">
        <v>38</v>
      </c>
      <c r="AA879" t="s">
        <v>15</v>
      </c>
      <c r="AB879" t="str">
        <f>IF(H873="?",$Q$9,H873)</f>
        <v>tier - 2</v>
      </c>
      <c r="AC879" t="str">
        <f>IF(I873="?",$V$9,I873)</f>
        <v>tier - 3</v>
      </c>
      <c r="AD879" t="str">
        <f>IF(J873="?","Unknown",J873)</f>
        <v>R1011</v>
      </c>
      <c r="AE879">
        <v>1989</v>
      </c>
      <c r="AF879">
        <v>1</v>
      </c>
      <c r="AG879" t="str">
        <f t="shared" si="26"/>
        <v>1-Nov-1989</v>
      </c>
      <c r="AH879">
        <v>32813</v>
      </c>
      <c r="AI879">
        <f t="shared" si="27"/>
        <v>33</v>
      </c>
    </row>
    <row r="880" spans="1:35" x14ac:dyDescent="0.25">
      <c r="A880" t="s">
        <v>2194</v>
      </c>
      <c r="B880">
        <v>10</v>
      </c>
      <c r="C880" t="s">
        <v>18</v>
      </c>
      <c r="D880">
        <v>1991</v>
      </c>
      <c r="E880" s="11">
        <v>33399</v>
      </c>
      <c r="F880">
        <v>3</v>
      </c>
      <c r="G880">
        <v>36911.99</v>
      </c>
      <c r="H880" t="s">
        <v>11</v>
      </c>
      <c r="I880" t="s">
        <v>11</v>
      </c>
      <c r="J880" t="s">
        <v>42</v>
      </c>
      <c r="K880" s="13" t="s">
        <v>9218</v>
      </c>
      <c r="L880" t="s">
        <v>11</v>
      </c>
      <c r="M880" t="s">
        <v>11</v>
      </c>
      <c r="N880" t="s">
        <v>42</v>
      </c>
      <c r="O880">
        <v>31</v>
      </c>
      <c r="AA880" t="s">
        <v>18</v>
      </c>
      <c r="AB880" t="str">
        <f>IF(H874="?",$Q$9,H874)</f>
        <v>tier - 2</v>
      </c>
      <c r="AC880" t="str">
        <f>IF(I874="?",$V$9,I874)</f>
        <v>tier - 3</v>
      </c>
      <c r="AD880" t="str">
        <f>IF(J874="?","Unknown",J874)</f>
        <v>R1017</v>
      </c>
      <c r="AE880">
        <v>1995</v>
      </c>
      <c r="AF880">
        <v>27</v>
      </c>
      <c r="AG880" t="str">
        <f t="shared" si="26"/>
        <v>27-Jun-1995</v>
      </c>
      <c r="AH880">
        <v>34877</v>
      </c>
      <c r="AI880">
        <f t="shared" si="27"/>
        <v>27</v>
      </c>
    </row>
    <row r="881" spans="1:35" x14ac:dyDescent="0.25">
      <c r="A881" t="s">
        <v>580</v>
      </c>
      <c r="B881">
        <v>10</v>
      </c>
      <c r="C881" t="s">
        <v>37</v>
      </c>
      <c r="D881">
        <v>1992</v>
      </c>
      <c r="E881" s="11">
        <v>33887</v>
      </c>
      <c r="F881">
        <v>3</v>
      </c>
      <c r="G881">
        <v>4837.58</v>
      </c>
      <c r="H881" t="s">
        <v>12</v>
      </c>
      <c r="I881" t="s">
        <v>11</v>
      </c>
      <c r="J881" t="s">
        <v>13</v>
      </c>
      <c r="K881" s="13" t="s">
        <v>9219</v>
      </c>
      <c r="L881" t="s">
        <v>12</v>
      </c>
      <c r="M881" t="s">
        <v>11</v>
      </c>
      <c r="N881" t="s">
        <v>13</v>
      </c>
      <c r="O881">
        <v>30</v>
      </c>
      <c r="AA881" t="s">
        <v>20</v>
      </c>
      <c r="AB881" t="str">
        <f>IF(H875="?",$Q$9,H875)</f>
        <v>tier - 2</v>
      </c>
      <c r="AC881" t="str">
        <f>IF(I875="?",$V$9,I875)</f>
        <v>tier - 3</v>
      </c>
      <c r="AD881" t="str">
        <f>IF(J875="?","Unknown",J875)</f>
        <v>R1021</v>
      </c>
      <c r="AE881">
        <v>2001</v>
      </c>
      <c r="AF881">
        <v>7</v>
      </c>
      <c r="AG881" t="str">
        <f t="shared" si="26"/>
        <v>7-Sep-2001</v>
      </c>
      <c r="AH881">
        <v>37141</v>
      </c>
      <c r="AI881">
        <f t="shared" si="27"/>
        <v>21</v>
      </c>
    </row>
    <row r="882" spans="1:35" x14ac:dyDescent="0.25">
      <c r="A882" t="s">
        <v>579</v>
      </c>
      <c r="B882">
        <v>11</v>
      </c>
      <c r="C882" t="s">
        <v>35</v>
      </c>
      <c r="D882">
        <v>2000</v>
      </c>
      <c r="E882" s="11">
        <v>36749</v>
      </c>
      <c r="F882">
        <v>0</v>
      </c>
      <c r="G882">
        <v>4835.43</v>
      </c>
      <c r="H882" t="s">
        <v>11</v>
      </c>
      <c r="I882" t="s">
        <v>11</v>
      </c>
      <c r="J882" t="s">
        <v>300</v>
      </c>
      <c r="K882" s="13" t="s">
        <v>9220</v>
      </c>
      <c r="L882" t="s">
        <v>11</v>
      </c>
      <c r="M882" t="s">
        <v>11</v>
      </c>
      <c r="N882" t="s">
        <v>300</v>
      </c>
      <c r="O882">
        <v>22</v>
      </c>
      <c r="AA882" t="s">
        <v>10</v>
      </c>
      <c r="AB882" t="str">
        <f>IF(H876="?",$Q$9,H876)</f>
        <v>tier - 2</v>
      </c>
      <c r="AC882" t="str">
        <f>IF(I876="?",$V$9,I876)</f>
        <v>tier - 2</v>
      </c>
      <c r="AD882" t="str">
        <f>IF(J876="?","Unknown",J876)</f>
        <v>R1013</v>
      </c>
      <c r="AE882">
        <v>1974</v>
      </c>
      <c r="AF882">
        <v>11</v>
      </c>
      <c r="AG882" t="str">
        <f t="shared" si="26"/>
        <v>11-Jul-1974</v>
      </c>
      <c r="AH882">
        <v>27221</v>
      </c>
      <c r="AI882">
        <f t="shared" si="27"/>
        <v>48</v>
      </c>
    </row>
    <row r="883" spans="1:35" x14ac:dyDescent="0.25">
      <c r="A883" t="s">
        <v>578</v>
      </c>
      <c r="B883">
        <v>27</v>
      </c>
      <c r="C883" t="s">
        <v>30</v>
      </c>
      <c r="D883">
        <v>2002</v>
      </c>
      <c r="E883" s="11">
        <v>37617</v>
      </c>
      <c r="F883">
        <v>5</v>
      </c>
      <c r="G883">
        <v>4830.63</v>
      </c>
      <c r="H883" t="s">
        <v>11</v>
      </c>
      <c r="I883" t="s">
        <v>16</v>
      </c>
      <c r="J883" t="s">
        <v>42</v>
      </c>
      <c r="K883" s="13" t="s">
        <v>9221</v>
      </c>
      <c r="L883" t="s">
        <v>11</v>
      </c>
      <c r="M883" t="s">
        <v>16</v>
      </c>
      <c r="N883" t="s">
        <v>42</v>
      </c>
      <c r="O883">
        <v>20</v>
      </c>
      <c r="AA883" t="s">
        <v>20</v>
      </c>
      <c r="AB883" t="str">
        <f>IF(H877="?",$Q$9,H877)</f>
        <v>tier - 2</v>
      </c>
      <c r="AC883" t="str">
        <f>IF(I877="?",$V$9,I877)</f>
        <v>tier - 3</v>
      </c>
      <c r="AD883" t="str">
        <f>IF(J877="?","Unknown",J877)</f>
        <v>R1013</v>
      </c>
      <c r="AE883">
        <v>1979</v>
      </c>
      <c r="AF883">
        <v>13</v>
      </c>
      <c r="AG883" t="str">
        <f t="shared" si="26"/>
        <v>13-Sep-1979</v>
      </c>
      <c r="AH883">
        <v>29111</v>
      </c>
      <c r="AI883">
        <f t="shared" si="27"/>
        <v>43</v>
      </c>
    </row>
    <row r="884" spans="1:35" x14ac:dyDescent="0.25">
      <c r="A884" t="s">
        <v>577</v>
      </c>
      <c r="B884">
        <v>1</v>
      </c>
      <c r="C884" t="s">
        <v>15</v>
      </c>
      <c r="D884">
        <v>1995</v>
      </c>
      <c r="E884" s="11">
        <v>35004</v>
      </c>
      <c r="F884">
        <v>3</v>
      </c>
      <c r="G884">
        <v>4827.8999999999996</v>
      </c>
      <c r="H884" t="s">
        <v>16</v>
      </c>
      <c r="I884" t="s">
        <v>11</v>
      </c>
      <c r="J884" t="s">
        <v>31</v>
      </c>
      <c r="K884" s="13" t="s">
        <v>9222</v>
      </c>
      <c r="L884" t="s">
        <v>16</v>
      </c>
      <c r="M884" t="s">
        <v>11</v>
      </c>
      <c r="N884" t="s">
        <v>10478</v>
      </c>
      <c r="O884">
        <v>27</v>
      </c>
      <c r="AA884" t="s">
        <v>10</v>
      </c>
      <c r="AB884" t="str">
        <f>IF(H878="?",$Q$9,H878)</f>
        <v>tier - 2</v>
      </c>
      <c r="AC884" t="str">
        <f>IF(I878="?",$V$9,I878)</f>
        <v>tier - 1</v>
      </c>
      <c r="AD884" t="str">
        <f>IF(J878="?","Unknown",J878)</f>
        <v>R1021</v>
      </c>
      <c r="AE884">
        <v>1995</v>
      </c>
      <c r="AF884">
        <v>29</v>
      </c>
      <c r="AG884" t="str">
        <f t="shared" si="26"/>
        <v>29-Jul-1995</v>
      </c>
      <c r="AH884">
        <v>34909</v>
      </c>
      <c r="AI884">
        <f t="shared" si="27"/>
        <v>27</v>
      </c>
    </row>
    <row r="885" spans="1:35" x14ac:dyDescent="0.25">
      <c r="A885" t="s">
        <v>576</v>
      </c>
      <c r="B885">
        <v>3</v>
      </c>
      <c r="C885" t="s">
        <v>30</v>
      </c>
      <c r="D885">
        <v>1981</v>
      </c>
      <c r="E885" s="11">
        <v>29923</v>
      </c>
      <c r="F885">
        <v>1</v>
      </c>
      <c r="G885">
        <v>4827.1000000000004</v>
      </c>
      <c r="H885" t="s">
        <v>11</v>
      </c>
      <c r="I885" t="s">
        <v>16</v>
      </c>
      <c r="J885" t="s">
        <v>13</v>
      </c>
      <c r="K885" s="13" t="s">
        <v>9223</v>
      </c>
      <c r="L885" t="s">
        <v>11</v>
      </c>
      <c r="M885" t="s">
        <v>16</v>
      </c>
      <c r="N885" t="s">
        <v>13</v>
      </c>
      <c r="O885">
        <v>41</v>
      </c>
      <c r="AA885" t="s">
        <v>35</v>
      </c>
      <c r="AB885" t="str">
        <f>IF(H879="?",$Q$9,H879)</f>
        <v>tier - 2</v>
      </c>
      <c r="AC885" t="str">
        <f>IF(I879="?",$V$9,I879)</f>
        <v>tier - 1</v>
      </c>
      <c r="AD885" t="str">
        <f>IF(J879="?","Unknown",J879)</f>
        <v>R1012</v>
      </c>
      <c r="AE885">
        <v>1984</v>
      </c>
      <c r="AF885">
        <v>15</v>
      </c>
      <c r="AG885" t="str">
        <f t="shared" si="26"/>
        <v>15-Aug-1984</v>
      </c>
      <c r="AH885">
        <v>30909</v>
      </c>
      <c r="AI885">
        <f t="shared" si="27"/>
        <v>38</v>
      </c>
    </row>
    <row r="886" spans="1:35" x14ac:dyDescent="0.25">
      <c r="A886" t="s">
        <v>575</v>
      </c>
      <c r="B886">
        <v>3</v>
      </c>
      <c r="C886" t="s">
        <v>18</v>
      </c>
      <c r="D886">
        <v>1978</v>
      </c>
      <c r="E886" s="11">
        <v>28644</v>
      </c>
      <c r="F886">
        <v>2</v>
      </c>
      <c r="G886">
        <v>4812.34</v>
      </c>
      <c r="H886" t="s">
        <v>11</v>
      </c>
      <c r="I886" t="s">
        <v>12</v>
      </c>
      <c r="J886" t="s">
        <v>13</v>
      </c>
      <c r="K886" s="13" t="s">
        <v>9224</v>
      </c>
      <c r="L886" t="s">
        <v>11</v>
      </c>
      <c r="M886" t="s">
        <v>12</v>
      </c>
      <c r="N886" t="s">
        <v>13</v>
      </c>
      <c r="O886">
        <v>45</v>
      </c>
      <c r="AA886" t="s">
        <v>18</v>
      </c>
      <c r="AB886" t="str">
        <f>IF(H880="?",$Q$9,H880)</f>
        <v>tier - 2</v>
      </c>
      <c r="AC886" t="str">
        <f>IF(I880="?",$V$9,I880)</f>
        <v>tier - 2</v>
      </c>
      <c r="AD886" t="str">
        <f>IF(J880="?","Unknown",J880)</f>
        <v>R1011</v>
      </c>
      <c r="AE886">
        <v>1991</v>
      </c>
      <c r="AF886">
        <v>10</v>
      </c>
      <c r="AG886" t="str">
        <f t="shared" si="26"/>
        <v>10-Jun-1991</v>
      </c>
      <c r="AH886">
        <v>33399</v>
      </c>
      <c r="AI886">
        <f t="shared" si="27"/>
        <v>31</v>
      </c>
    </row>
    <row r="887" spans="1:35" x14ac:dyDescent="0.25">
      <c r="A887" t="s">
        <v>574</v>
      </c>
      <c r="B887">
        <v>16</v>
      </c>
      <c r="C887" t="s">
        <v>18</v>
      </c>
      <c r="D887">
        <v>1989</v>
      </c>
      <c r="E887" s="11">
        <v>32675</v>
      </c>
      <c r="F887">
        <v>1</v>
      </c>
      <c r="G887">
        <v>4795.66</v>
      </c>
      <c r="H887" t="s">
        <v>11</v>
      </c>
      <c r="I887" t="s">
        <v>16</v>
      </c>
      <c r="J887" t="s">
        <v>13</v>
      </c>
      <c r="K887" s="13" t="s">
        <v>9225</v>
      </c>
      <c r="L887" t="s">
        <v>11</v>
      </c>
      <c r="M887" t="s">
        <v>16</v>
      </c>
      <c r="N887" t="s">
        <v>13</v>
      </c>
      <c r="O887">
        <v>33</v>
      </c>
      <c r="AA887" t="s">
        <v>37</v>
      </c>
      <c r="AB887" t="str">
        <f>IF(H881="?",$Q$9,H881)</f>
        <v>tier - 3</v>
      </c>
      <c r="AC887" t="str">
        <f>IF(I881="?",$V$9,I881)</f>
        <v>tier - 2</v>
      </c>
      <c r="AD887" t="str">
        <f>IF(J881="?","Unknown",J881)</f>
        <v>R1013</v>
      </c>
      <c r="AE887">
        <v>1992</v>
      </c>
      <c r="AF887">
        <v>10</v>
      </c>
      <c r="AG887" t="str">
        <f t="shared" si="26"/>
        <v>10-Oct-1992</v>
      </c>
      <c r="AH887">
        <v>33887</v>
      </c>
      <c r="AI887">
        <f t="shared" si="27"/>
        <v>30</v>
      </c>
    </row>
    <row r="888" spans="1:35" x14ac:dyDescent="0.25">
      <c r="A888" t="s">
        <v>573</v>
      </c>
      <c r="B888">
        <v>22</v>
      </c>
      <c r="C888" t="s">
        <v>35</v>
      </c>
      <c r="D888">
        <v>1987</v>
      </c>
      <c r="E888" s="11">
        <v>32011</v>
      </c>
      <c r="F888">
        <v>3</v>
      </c>
      <c r="G888">
        <v>4787.42</v>
      </c>
      <c r="H888" t="s">
        <v>11</v>
      </c>
      <c r="I888" t="s">
        <v>12</v>
      </c>
      <c r="J888" t="s">
        <v>13</v>
      </c>
      <c r="K888" s="13" t="s">
        <v>9226</v>
      </c>
      <c r="L888" t="s">
        <v>11</v>
      </c>
      <c r="M888" t="s">
        <v>12</v>
      </c>
      <c r="N888" t="s">
        <v>13</v>
      </c>
      <c r="O888">
        <v>35</v>
      </c>
      <c r="AA888" t="s">
        <v>35</v>
      </c>
      <c r="AB888" t="str">
        <f>IF(H882="?",$Q$9,H882)</f>
        <v>tier - 2</v>
      </c>
      <c r="AC888" t="str">
        <f>IF(I882="?",$V$9,I882)</f>
        <v>tier - 2</v>
      </c>
      <c r="AD888" t="str">
        <f>IF(J882="?","Unknown",J882)</f>
        <v>R1021</v>
      </c>
      <c r="AE888">
        <v>2000</v>
      </c>
      <c r="AF888">
        <v>11</v>
      </c>
      <c r="AG888" t="str">
        <f t="shared" si="26"/>
        <v>11-Aug-2000</v>
      </c>
      <c r="AH888">
        <v>36749</v>
      </c>
      <c r="AI888">
        <f t="shared" si="27"/>
        <v>22</v>
      </c>
    </row>
    <row r="889" spans="1:35" x14ac:dyDescent="0.25">
      <c r="A889" t="s">
        <v>572</v>
      </c>
      <c r="B889">
        <v>9</v>
      </c>
      <c r="C889" t="s">
        <v>10</v>
      </c>
      <c r="D889">
        <v>1989</v>
      </c>
      <c r="E889" s="11">
        <v>32698</v>
      </c>
      <c r="F889">
        <v>1</v>
      </c>
      <c r="G889">
        <v>4779.6000000000004</v>
      </c>
      <c r="H889" t="s">
        <v>11</v>
      </c>
      <c r="I889" t="s">
        <v>12</v>
      </c>
      <c r="J889" t="s">
        <v>13</v>
      </c>
      <c r="K889" s="13" t="s">
        <v>9227</v>
      </c>
      <c r="L889" t="s">
        <v>11</v>
      </c>
      <c r="M889" t="s">
        <v>12</v>
      </c>
      <c r="N889" t="s">
        <v>13</v>
      </c>
      <c r="O889">
        <v>33</v>
      </c>
      <c r="AA889" t="s">
        <v>30</v>
      </c>
      <c r="AB889" t="str">
        <f>IF(H883="?",$Q$9,H883)</f>
        <v>tier - 2</v>
      </c>
      <c r="AC889" t="str">
        <f>IF(I883="?",$V$9,I883)</f>
        <v>tier - 1</v>
      </c>
      <c r="AD889" t="str">
        <f>IF(J883="?","Unknown",J883)</f>
        <v>R1011</v>
      </c>
      <c r="AE889">
        <v>2002</v>
      </c>
      <c r="AF889">
        <v>27</v>
      </c>
      <c r="AG889" t="str">
        <f t="shared" si="26"/>
        <v>27-Dec-2002</v>
      </c>
      <c r="AH889">
        <v>37617</v>
      </c>
      <c r="AI889">
        <f t="shared" si="27"/>
        <v>20</v>
      </c>
    </row>
    <row r="890" spans="1:35" x14ac:dyDescent="0.25">
      <c r="A890" t="s">
        <v>571</v>
      </c>
      <c r="B890">
        <v>1</v>
      </c>
      <c r="C890" t="s">
        <v>15</v>
      </c>
      <c r="D890">
        <v>1989</v>
      </c>
      <c r="E890" s="11">
        <v>32813</v>
      </c>
      <c r="F890">
        <v>1</v>
      </c>
      <c r="G890">
        <v>4766.0200000000004</v>
      </c>
      <c r="H890" t="s">
        <v>11</v>
      </c>
      <c r="I890" t="s">
        <v>12</v>
      </c>
      <c r="J890" t="s">
        <v>42</v>
      </c>
      <c r="K890" s="13" t="s">
        <v>9228</v>
      </c>
      <c r="L890" t="s">
        <v>11</v>
      </c>
      <c r="M890" t="s">
        <v>12</v>
      </c>
      <c r="N890" t="s">
        <v>42</v>
      </c>
      <c r="O890">
        <v>33</v>
      </c>
      <c r="AA890" t="s">
        <v>15</v>
      </c>
      <c r="AB890" t="str">
        <f>IF(H884="?",$Q$9,H884)</f>
        <v>tier - 1</v>
      </c>
      <c r="AC890" t="str">
        <f>IF(I884="?",$V$9,I884)</f>
        <v>tier - 2</v>
      </c>
      <c r="AD890" t="str">
        <f>IF(J884="?","Unknown",J884)</f>
        <v>Unknown</v>
      </c>
      <c r="AE890">
        <v>1995</v>
      </c>
      <c r="AF890">
        <v>1</v>
      </c>
      <c r="AG890" t="str">
        <f t="shared" si="26"/>
        <v>1-Nov-1995</v>
      </c>
      <c r="AH890">
        <v>35004</v>
      </c>
      <c r="AI890">
        <f t="shared" si="27"/>
        <v>27</v>
      </c>
    </row>
    <row r="891" spans="1:35" x14ac:dyDescent="0.25">
      <c r="A891" t="s">
        <v>2355</v>
      </c>
      <c r="B891">
        <v>5</v>
      </c>
      <c r="C891" t="s">
        <v>18</v>
      </c>
      <c r="D891">
        <v>1963</v>
      </c>
      <c r="E891" s="11">
        <v>23167</v>
      </c>
      <c r="F891">
        <v>1</v>
      </c>
      <c r="G891">
        <v>47896.79</v>
      </c>
      <c r="H891" t="s">
        <v>16</v>
      </c>
      <c r="I891" t="s">
        <v>12</v>
      </c>
      <c r="J891" t="s">
        <v>247</v>
      </c>
      <c r="K891" s="13" t="s">
        <v>9229</v>
      </c>
      <c r="L891" t="s">
        <v>16</v>
      </c>
      <c r="M891" t="s">
        <v>12</v>
      </c>
      <c r="N891" t="s">
        <v>247</v>
      </c>
      <c r="O891">
        <v>60</v>
      </c>
      <c r="AA891" t="s">
        <v>30</v>
      </c>
      <c r="AB891" t="str">
        <f>IF(H885="?",$Q$9,H885)</f>
        <v>tier - 2</v>
      </c>
      <c r="AC891" t="str">
        <f>IF(I885="?",$V$9,I885)</f>
        <v>tier - 1</v>
      </c>
      <c r="AD891" t="str">
        <f>IF(J885="?","Unknown",J885)</f>
        <v>R1013</v>
      </c>
      <c r="AE891">
        <v>1981</v>
      </c>
      <c r="AF891">
        <v>3</v>
      </c>
      <c r="AG891" t="str">
        <f t="shared" si="26"/>
        <v>3-Dec-1981</v>
      </c>
      <c r="AH891">
        <v>29923</v>
      </c>
      <c r="AI891">
        <f t="shared" si="27"/>
        <v>41</v>
      </c>
    </row>
    <row r="892" spans="1:35" x14ac:dyDescent="0.25">
      <c r="A892" t="s">
        <v>2193</v>
      </c>
      <c r="B892">
        <v>24</v>
      </c>
      <c r="C892" t="s">
        <v>10</v>
      </c>
      <c r="D892">
        <v>1963</v>
      </c>
      <c r="E892" s="11">
        <v>23216</v>
      </c>
      <c r="F892">
        <v>2</v>
      </c>
      <c r="G892">
        <v>36910.61</v>
      </c>
      <c r="H892" t="s">
        <v>11</v>
      </c>
      <c r="I892" t="s">
        <v>11</v>
      </c>
      <c r="J892" t="s">
        <v>42</v>
      </c>
      <c r="K892" s="13" t="s">
        <v>9230</v>
      </c>
      <c r="L892" t="s">
        <v>11</v>
      </c>
      <c r="M892" t="s">
        <v>11</v>
      </c>
      <c r="N892" t="s">
        <v>42</v>
      </c>
      <c r="O892">
        <v>59</v>
      </c>
      <c r="AA892" t="s">
        <v>18</v>
      </c>
      <c r="AB892" t="str">
        <f>IF(H886="?",$Q$9,H886)</f>
        <v>tier - 2</v>
      </c>
      <c r="AC892" t="str">
        <f>IF(I886="?",$V$9,I886)</f>
        <v>tier - 3</v>
      </c>
      <c r="AD892" t="str">
        <f>IF(J886="?","Unknown",J886)</f>
        <v>R1013</v>
      </c>
      <c r="AE892">
        <v>1978</v>
      </c>
      <c r="AF892">
        <v>3</v>
      </c>
      <c r="AG892" t="str">
        <f t="shared" si="26"/>
        <v>3-Jun-1978</v>
      </c>
      <c r="AH892">
        <v>28644</v>
      </c>
      <c r="AI892">
        <f t="shared" si="27"/>
        <v>45</v>
      </c>
    </row>
    <row r="893" spans="1:35" x14ac:dyDescent="0.25">
      <c r="A893" t="s">
        <v>570</v>
      </c>
      <c r="B893">
        <v>27</v>
      </c>
      <c r="C893" t="s">
        <v>20</v>
      </c>
      <c r="D893">
        <v>1987</v>
      </c>
      <c r="E893" s="11">
        <v>32047</v>
      </c>
      <c r="F893">
        <v>1</v>
      </c>
      <c r="G893">
        <v>4762.33</v>
      </c>
      <c r="H893" t="s">
        <v>12</v>
      </c>
      <c r="I893" t="s">
        <v>12</v>
      </c>
      <c r="J893" t="s">
        <v>42</v>
      </c>
      <c r="K893" s="13" t="s">
        <v>9231</v>
      </c>
      <c r="L893" t="s">
        <v>12</v>
      </c>
      <c r="M893" t="s">
        <v>12</v>
      </c>
      <c r="N893" t="s">
        <v>42</v>
      </c>
      <c r="O893">
        <v>35</v>
      </c>
      <c r="AA893" t="s">
        <v>18</v>
      </c>
      <c r="AB893" t="str">
        <f>IF(H887="?",$Q$9,H887)</f>
        <v>tier - 2</v>
      </c>
      <c r="AC893" t="str">
        <f>IF(I887="?",$V$9,I887)</f>
        <v>tier - 1</v>
      </c>
      <c r="AD893" t="str">
        <f>IF(J887="?","Unknown",J887)</f>
        <v>R1013</v>
      </c>
      <c r="AE893">
        <v>1989</v>
      </c>
      <c r="AF893">
        <v>16</v>
      </c>
      <c r="AG893" t="str">
        <f t="shared" si="26"/>
        <v>16-Jun-1989</v>
      </c>
      <c r="AH893">
        <v>32675</v>
      </c>
      <c r="AI893">
        <f t="shared" si="27"/>
        <v>33</v>
      </c>
    </row>
    <row r="894" spans="1:35" x14ac:dyDescent="0.25">
      <c r="A894" t="s">
        <v>569</v>
      </c>
      <c r="B894">
        <v>16</v>
      </c>
      <c r="C894" t="s">
        <v>18</v>
      </c>
      <c r="D894">
        <v>1992</v>
      </c>
      <c r="E894" s="11">
        <v>33771</v>
      </c>
      <c r="F894">
        <v>2</v>
      </c>
      <c r="G894">
        <v>4753.6400000000003</v>
      </c>
      <c r="H894" t="s">
        <v>11</v>
      </c>
      <c r="I894" t="s">
        <v>12</v>
      </c>
      <c r="J894" t="s">
        <v>13</v>
      </c>
      <c r="K894" s="13" t="s">
        <v>9232</v>
      </c>
      <c r="L894" t="s">
        <v>11</v>
      </c>
      <c r="M894" t="s">
        <v>12</v>
      </c>
      <c r="N894" t="s">
        <v>13</v>
      </c>
      <c r="O894">
        <v>30</v>
      </c>
      <c r="AA894" t="s">
        <v>35</v>
      </c>
      <c r="AB894" t="str">
        <f>IF(H888="?",$Q$9,H888)</f>
        <v>tier - 2</v>
      </c>
      <c r="AC894" t="str">
        <f>IF(I888="?",$V$9,I888)</f>
        <v>tier - 3</v>
      </c>
      <c r="AD894" t="str">
        <f>IF(J888="?","Unknown",J888)</f>
        <v>R1013</v>
      </c>
      <c r="AE894">
        <v>1987</v>
      </c>
      <c r="AF894">
        <v>22</v>
      </c>
      <c r="AG894" t="str">
        <f t="shared" si="26"/>
        <v>22-Aug-1987</v>
      </c>
      <c r="AH894">
        <v>32011</v>
      </c>
      <c r="AI894">
        <f t="shared" si="27"/>
        <v>35</v>
      </c>
    </row>
    <row r="895" spans="1:35" x14ac:dyDescent="0.25">
      <c r="A895" t="s">
        <v>568</v>
      </c>
      <c r="B895">
        <v>22</v>
      </c>
      <c r="C895" t="s">
        <v>30</v>
      </c>
      <c r="D895">
        <v>1987</v>
      </c>
      <c r="E895" s="11">
        <v>32133</v>
      </c>
      <c r="F895">
        <v>1</v>
      </c>
      <c r="G895">
        <v>4751.07</v>
      </c>
      <c r="H895" t="s">
        <v>12</v>
      </c>
      <c r="I895" t="s">
        <v>16</v>
      </c>
      <c r="J895" t="s">
        <v>42</v>
      </c>
      <c r="K895" s="13" t="s">
        <v>9233</v>
      </c>
      <c r="L895" t="s">
        <v>12</v>
      </c>
      <c r="M895" t="s">
        <v>16</v>
      </c>
      <c r="N895" t="s">
        <v>42</v>
      </c>
      <c r="O895">
        <v>35</v>
      </c>
      <c r="AA895" t="s">
        <v>10</v>
      </c>
      <c r="AB895" t="str">
        <f>IF(H889="?",$Q$9,H889)</f>
        <v>tier - 2</v>
      </c>
      <c r="AC895" t="str">
        <f>IF(I889="?",$V$9,I889)</f>
        <v>tier - 3</v>
      </c>
      <c r="AD895" t="str">
        <f>IF(J889="?","Unknown",J889)</f>
        <v>R1013</v>
      </c>
      <c r="AE895">
        <v>1989</v>
      </c>
      <c r="AF895">
        <v>9</v>
      </c>
      <c r="AG895" t="str">
        <f t="shared" si="26"/>
        <v>9-Jul-1989</v>
      </c>
      <c r="AH895">
        <v>32698</v>
      </c>
      <c r="AI895">
        <f t="shared" si="27"/>
        <v>33</v>
      </c>
    </row>
    <row r="896" spans="1:35" x14ac:dyDescent="0.25">
      <c r="A896" t="s">
        <v>567</v>
      </c>
      <c r="B896">
        <v>2</v>
      </c>
      <c r="C896" t="s">
        <v>18</v>
      </c>
      <c r="D896">
        <v>1987</v>
      </c>
      <c r="E896" s="11">
        <v>31930</v>
      </c>
      <c r="F896">
        <v>1</v>
      </c>
      <c r="G896">
        <v>4747.05</v>
      </c>
      <c r="H896" t="s">
        <v>11</v>
      </c>
      <c r="I896" t="s">
        <v>11</v>
      </c>
      <c r="J896" t="s">
        <v>13</v>
      </c>
      <c r="K896" s="13" t="s">
        <v>9234</v>
      </c>
      <c r="L896" t="s">
        <v>11</v>
      </c>
      <c r="M896" t="s">
        <v>11</v>
      </c>
      <c r="N896" t="s">
        <v>13</v>
      </c>
      <c r="O896">
        <v>36</v>
      </c>
      <c r="AA896" t="s">
        <v>15</v>
      </c>
      <c r="AB896" t="str">
        <f>IF(H890="?",$Q$9,H890)</f>
        <v>tier - 2</v>
      </c>
      <c r="AC896" t="str">
        <f>IF(I890="?",$V$9,I890)</f>
        <v>tier - 3</v>
      </c>
      <c r="AD896" t="str">
        <f>IF(J890="?","Unknown",J890)</f>
        <v>R1011</v>
      </c>
      <c r="AE896">
        <v>1989</v>
      </c>
      <c r="AF896">
        <v>1</v>
      </c>
      <c r="AG896" t="str">
        <f t="shared" si="26"/>
        <v>1-Nov-1989</v>
      </c>
      <c r="AH896">
        <v>32813</v>
      </c>
      <c r="AI896">
        <f t="shared" si="27"/>
        <v>33</v>
      </c>
    </row>
    <row r="897" spans="1:35" x14ac:dyDescent="0.25">
      <c r="A897" t="s">
        <v>566</v>
      </c>
      <c r="B897">
        <v>5</v>
      </c>
      <c r="C897" t="s">
        <v>30</v>
      </c>
      <c r="D897">
        <v>1987</v>
      </c>
      <c r="E897" s="11">
        <v>32116</v>
      </c>
      <c r="F897">
        <v>1</v>
      </c>
      <c r="G897">
        <v>4746.34</v>
      </c>
      <c r="H897" t="s">
        <v>11</v>
      </c>
      <c r="I897" t="s">
        <v>11</v>
      </c>
      <c r="J897" t="s">
        <v>42</v>
      </c>
      <c r="K897" s="13" t="s">
        <v>9235</v>
      </c>
      <c r="L897" t="s">
        <v>11</v>
      </c>
      <c r="M897" t="s">
        <v>11</v>
      </c>
      <c r="N897" t="s">
        <v>42</v>
      </c>
      <c r="O897">
        <v>35</v>
      </c>
      <c r="AA897" t="s">
        <v>18</v>
      </c>
      <c r="AB897" t="str">
        <f>IF(H891="?",$Q$9,H891)</f>
        <v>tier - 1</v>
      </c>
      <c r="AC897" t="str">
        <f>IF(I891="?",$V$9,I891)</f>
        <v>tier - 3</v>
      </c>
      <c r="AD897" t="str">
        <f>IF(J891="?","Unknown",J891)</f>
        <v>R1024</v>
      </c>
      <c r="AE897">
        <v>1963</v>
      </c>
      <c r="AF897">
        <v>5</v>
      </c>
      <c r="AG897" t="str">
        <f t="shared" si="26"/>
        <v>5-Jun-1963</v>
      </c>
      <c r="AH897">
        <v>23167</v>
      </c>
      <c r="AI897">
        <f t="shared" si="27"/>
        <v>60</v>
      </c>
    </row>
    <row r="898" spans="1:35" x14ac:dyDescent="0.25">
      <c r="A898" t="s">
        <v>565</v>
      </c>
      <c r="B898">
        <v>24</v>
      </c>
      <c r="C898" t="s">
        <v>37</v>
      </c>
      <c r="D898">
        <v>2004</v>
      </c>
      <c r="E898" s="11">
        <v>38284</v>
      </c>
      <c r="F898">
        <v>0</v>
      </c>
      <c r="G898">
        <v>4740.78</v>
      </c>
      <c r="H898" t="s">
        <v>11</v>
      </c>
      <c r="I898" t="s">
        <v>12</v>
      </c>
      <c r="J898" t="s">
        <v>300</v>
      </c>
      <c r="K898" s="13" t="s">
        <v>9236</v>
      </c>
      <c r="L898" t="s">
        <v>11</v>
      </c>
      <c r="M898" t="s">
        <v>12</v>
      </c>
      <c r="N898" t="s">
        <v>300</v>
      </c>
      <c r="O898">
        <v>18</v>
      </c>
      <c r="AA898" t="s">
        <v>10</v>
      </c>
      <c r="AB898" t="str">
        <f>IF(H892="?",$Q$9,H892)</f>
        <v>tier - 2</v>
      </c>
      <c r="AC898" t="str">
        <f>IF(I892="?",$V$9,I892)</f>
        <v>tier - 2</v>
      </c>
      <c r="AD898" t="str">
        <f>IF(J892="?","Unknown",J892)</f>
        <v>R1011</v>
      </c>
      <c r="AE898">
        <v>1963</v>
      </c>
      <c r="AF898">
        <v>24</v>
      </c>
      <c r="AG898" t="str">
        <f t="shared" si="26"/>
        <v>24-Jul-1963</v>
      </c>
      <c r="AH898">
        <v>23216</v>
      </c>
      <c r="AI898">
        <f t="shared" si="27"/>
        <v>59</v>
      </c>
    </row>
    <row r="899" spans="1:35" x14ac:dyDescent="0.25">
      <c r="A899" t="s">
        <v>564</v>
      </c>
      <c r="B899">
        <v>12</v>
      </c>
      <c r="C899" t="s">
        <v>18</v>
      </c>
      <c r="D899">
        <v>1991</v>
      </c>
      <c r="E899" s="11">
        <v>33401</v>
      </c>
      <c r="F899">
        <v>1</v>
      </c>
      <c r="G899">
        <v>4738.2700000000004</v>
      </c>
      <c r="H899" t="s">
        <v>11</v>
      </c>
      <c r="I899" t="s">
        <v>12</v>
      </c>
      <c r="J899" t="s">
        <v>23</v>
      </c>
      <c r="K899" s="13" t="s">
        <v>9237</v>
      </c>
      <c r="L899" t="s">
        <v>11</v>
      </c>
      <c r="M899" t="s">
        <v>12</v>
      </c>
      <c r="N899" t="s">
        <v>23</v>
      </c>
      <c r="O899">
        <v>31</v>
      </c>
      <c r="AA899" t="s">
        <v>20</v>
      </c>
      <c r="AB899" t="str">
        <f>IF(H893="?",$Q$9,H893)</f>
        <v>tier - 3</v>
      </c>
      <c r="AC899" t="str">
        <f>IF(I893="?",$V$9,I893)</f>
        <v>tier - 3</v>
      </c>
      <c r="AD899" t="str">
        <f>IF(J893="?","Unknown",J893)</f>
        <v>R1011</v>
      </c>
      <c r="AE899">
        <v>1987</v>
      </c>
      <c r="AF899">
        <v>27</v>
      </c>
      <c r="AG899" t="str">
        <f t="shared" ref="AG899:AG962" si="28">CONCATENATE(AF899,"-",AA899,"-",AE899)</f>
        <v>27-Sep-1987</v>
      </c>
      <c r="AH899">
        <v>32047</v>
      </c>
      <c r="AI899">
        <f t="shared" ref="AI899:AI962" si="29">INT(YEARFRAC(AH899,DATE(2023,6,8)*1))</f>
        <v>35</v>
      </c>
    </row>
    <row r="900" spans="1:35" x14ac:dyDescent="0.25">
      <c r="A900" t="s">
        <v>563</v>
      </c>
      <c r="B900">
        <v>5</v>
      </c>
      <c r="C900" t="s">
        <v>10</v>
      </c>
      <c r="D900">
        <v>1986</v>
      </c>
      <c r="E900" s="11">
        <v>31598</v>
      </c>
      <c r="F900">
        <v>3</v>
      </c>
      <c r="G900">
        <v>4734.6400000000003</v>
      </c>
      <c r="H900" t="s">
        <v>11</v>
      </c>
      <c r="I900" t="s">
        <v>16</v>
      </c>
      <c r="J900" t="s">
        <v>13</v>
      </c>
      <c r="K900" s="13" t="s">
        <v>9238</v>
      </c>
      <c r="L900" t="s">
        <v>11</v>
      </c>
      <c r="M900" t="s">
        <v>16</v>
      </c>
      <c r="N900" t="s">
        <v>13</v>
      </c>
      <c r="O900">
        <v>36</v>
      </c>
      <c r="AA900" t="s">
        <v>18</v>
      </c>
      <c r="AB900" t="str">
        <f>IF(H894="?",$Q$9,H894)</f>
        <v>tier - 2</v>
      </c>
      <c r="AC900" t="str">
        <f>IF(I894="?",$V$9,I894)</f>
        <v>tier - 3</v>
      </c>
      <c r="AD900" t="str">
        <f>IF(J894="?","Unknown",J894)</f>
        <v>R1013</v>
      </c>
      <c r="AE900">
        <v>1992</v>
      </c>
      <c r="AF900">
        <v>16</v>
      </c>
      <c r="AG900" t="str">
        <f t="shared" si="28"/>
        <v>16-Jun-1992</v>
      </c>
      <c r="AH900">
        <v>33771</v>
      </c>
      <c r="AI900">
        <f t="shared" si="29"/>
        <v>30</v>
      </c>
    </row>
    <row r="901" spans="1:35" x14ac:dyDescent="0.25">
      <c r="A901" t="s">
        <v>562</v>
      </c>
      <c r="B901">
        <v>2</v>
      </c>
      <c r="C901" t="s">
        <v>30</v>
      </c>
      <c r="D901">
        <v>1980</v>
      </c>
      <c r="E901" s="11">
        <v>29557</v>
      </c>
      <c r="F901">
        <v>2</v>
      </c>
      <c r="G901">
        <v>4728.71</v>
      </c>
      <c r="H901" t="s">
        <v>11</v>
      </c>
      <c r="I901" t="s">
        <v>12</v>
      </c>
      <c r="J901" t="s">
        <v>23</v>
      </c>
      <c r="K901" s="13" t="s">
        <v>9239</v>
      </c>
      <c r="L901" t="s">
        <v>11</v>
      </c>
      <c r="M901" t="s">
        <v>12</v>
      </c>
      <c r="N901" t="s">
        <v>23</v>
      </c>
      <c r="O901">
        <v>42</v>
      </c>
      <c r="AA901" t="s">
        <v>30</v>
      </c>
      <c r="AB901" t="str">
        <f>IF(H895="?",$Q$9,H895)</f>
        <v>tier - 3</v>
      </c>
      <c r="AC901" t="str">
        <f>IF(I895="?",$V$9,I895)</f>
        <v>tier - 1</v>
      </c>
      <c r="AD901" t="str">
        <f>IF(J895="?","Unknown",J895)</f>
        <v>R1011</v>
      </c>
      <c r="AE901">
        <v>1987</v>
      </c>
      <c r="AF901">
        <v>22</v>
      </c>
      <c r="AG901" t="str">
        <f t="shared" si="28"/>
        <v>22-Dec-1987</v>
      </c>
      <c r="AH901">
        <v>32133</v>
      </c>
      <c r="AI901">
        <f t="shared" si="29"/>
        <v>35</v>
      </c>
    </row>
    <row r="902" spans="1:35" x14ac:dyDescent="0.25">
      <c r="A902" t="s">
        <v>561</v>
      </c>
      <c r="B902">
        <v>12</v>
      </c>
      <c r="C902" t="s">
        <v>15</v>
      </c>
      <c r="D902">
        <v>1994</v>
      </c>
      <c r="E902" s="11">
        <v>34650</v>
      </c>
      <c r="F902">
        <v>2</v>
      </c>
      <c r="G902">
        <v>4719.74</v>
      </c>
      <c r="H902" t="s">
        <v>11</v>
      </c>
      <c r="I902" t="s">
        <v>16</v>
      </c>
      <c r="J902" t="s">
        <v>23</v>
      </c>
      <c r="K902" s="13" t="s">
        <v>9240</v>
      </c>
      <c r="L902" t="s">
        <v>11</v>
      </c>
      <c r="M902" t="s">
        <v>16</v>
      </c>
      <c r="N902" t="s">
        <v>23</v>
      </c>
      <c r="O902">
        <v>28</v>
      </c>
      <c r="AA902" t="s">
        <v>18</v>
      </c>
      <c r="AB902" t="str">
        <f>IF(H896="?",$Q$9,H896)</f>
        <v>tier - 2</v>
      </c>
      <c r="AC902" t="str">
        <f>IF(I896="?",$V$9,I896)</f>
        <v>tier - 2</v>
      </c>
      <c r="AD902" t="str">
        <f>IF(J896="?","Unknown",J896)</f>
        <v>R1013</v>
      </c>
      <c r="AE902">
        <v>1987</v>
      </c>
      <c r="AF902">
        <v>2</v>
      </c>
      <c r="AG902" t="str">
        <f t="shared" si="28"/>
        <v>2-Jun-1987</v>
      </c>
      <c r="AH902">
        <v>31930</v>
      </c>
      <c r="AI902">
        <f t="shared" si="29"/>
        <v>36</v>
      </c>
    </row>
    <row r="903" spans="1:35" x14ac:dyDescent="0.25">
      <c r="A903" t="s">
        <v>2192</v>
      </c>
      <c r="B903">
        <v>21</v>
      </c>
      <c r="C903" t="s">
        <v>10</v>
      </c>
      <c r="D903">
        <v>2003</v>
      </c>
      <c r="E903" s="11">
        <v>37823</v>
      </c>
      <c r="F903">
        <v>0</v>
      </c>
      <c r="G903">
        <v>36898.730000000003</v>
      </c>
      <c r="H903" t="s">
        <v>11</v>
      </c>
      <c r="I903" t="s">
        <v>16</v>
      </c>
      <c r="J903" t="s">
        <v>23</v>
      </c>
      <c r="K903" s="13" t="s">
        <v>9241</v>
      </c>
      <c r="L903" t="s">
        <v>11</v>
      </c>
      <c r="M903" t="s">
        <v>16</v>
      </c>
      <c r="N903" t="s">
        <v>23</v>
      </c>
      <c r="O903">
        <v>19</v>
      </c>
      <c r="AA903" t="s">
        <v>30</v>
      </c>
      <c r="AB903" t="str">
        <f>IF(H897="?",$Q$9,H897)</f>
        <v>tier - 2</v>
      </c>
      <c r="AC903" t="str">
        <f>IF(I897="?",$V$9,I897)</f>
        <v>tier - 2</v>
      </c>
      <c r="AD903" t="str">
        <f>IF(J897="?","Unknown",J897)</f>
        <v>R1011</v>
      </c>
      <c r="AE903">
        <v>1987</v>
      </c>
      <c r="AF903">
        <v>5</v>
      </c>
      <c r="AG903" t="str">
        <f t="shared" si="28"/>
        <v>5-Dec-1987</v>
      </c>
      <c r="AH903">
        <v>32116</v>
      </c>
      <c r="AI903">
        <f t="shared" si="29"/>
        <v>35</v>
      </c>
    </row>
    <row r="904" spans="1:35" x14ac:dyDescent="0.25">
      <c r="A904" t="s">
        <v>560</v>
      </c>
      <c r="B904">
        <v>28</v>
      </c>
      <c r="C904" t="s">
        <v>30</v>
      </c>
      <c r="D904">
        <v>1992</v>
      </c>
      <c r="E904" s="11">
        <v>33966</v>
      </c>
      <c r="F904">
        <v>1</v>
      </c>
      <c r="G904">
        <v>4719.5200000000004</v>
      </c>
      <c r="H904" t="s">
        <v>11</v>
      </c>
      <c r="I904" t="s">
        <v>11</v>
      </c>
      <c r="J904" t="s">
        <v>247</v>
      </c>
      <c r="K904" s="13" t="s">
        <v>9242</v>
      </c>
      <c r="L904" t="s">
        <v>11</v>
      </c>
      <c r="M904" t="s">
        <v>11</v>
      </c>
      <c r="N904" t="s">
        <v>247</v>
      </c>
      <c r="O904">
        <v>30</v>
      </c>
      <c r="AA904" t="s">
        <v>37</v>
      </c>
      <c r="AB904" t="str">
        <f>IF(H898="?",$Q$9,H898)</f>
        <v>tier - 2</v>
      </c>
      <c r="AC904" t="str">
        <f>IF(I898="?",$V$9,I898)</f>
        <v>tier - 3</v>
      </c>
      <c r="AD904" t="str">
        <f>IF(J898="?","Unknown",J898)</f>
        <v>R1021</v>
      </c>
      <c r="AE904">
        <v>2004</v>
      </c>
      <c r="AF904">
        <v>24</v>
      </c>
      <c r="AG904" t="str">
        <f t="shared" si="28"/>
        <v>24-Oct-2004</v>
      </c>
      <c r="AH904">
        <v>38284</v>
      </c>
      <c r="AI904">
        <f t="shared" si="29"/>
        <v>18</v>
      </c>
    </row>
    <row r="905" spans="1:35" x14ac:dyDescent="0.25">
      <c r="A905" t="s">
        <v>559</v>
      </c>
      <c r="B905">
        <v>9</v>
      </c>
      <c r="C905" t="s">
        <v>20</v>
      </c>
      <c r="D905">
        <v>1992</v>
      </c>
      <c r="E905" s="11">
        <v>33856</v>
      </c>
      <c r="F905">
        <v>1</v>
      </c>
      <c r="G905">
        <v>4718.2</v>
      </c>
      <c r="H905" t="s">
        <v>11</v>
      </c>
      <c r="I905" t="s">
        <v>12</v>
      </c>
      <c r="J905" t="s">
        <v>247</v>
      </c>
      <c r="K905" s="13" t="s">
        <v>9243</v>
      </c>
      <c r="L905" t="s">
        <v>11</v>
      </c>
      <c r="M905" t="s">
        <v>12</v>
      </c>
      <c r="N905" t="s">
        <v>247</v>
      </c>
      <c r="O905">
        <v>30</v>
      </c>
      <c r="AA905" t="s">
        <v>18</v>
      </c>
      <c r="AB905" t="str">
        <f>IF(H899="?",$Q$9,H899)</f>
        <v>tier - 2</v>
      </c>
      <c r="AC905" t="str">
        <f>IF(I899="?",$V$9,I899)</f>
        <v>tier - 3</v>
      </c>
      <c r="AD905" t="str">
        <f>IF(J899="?","Unknown",J899)</f>
        <v>R1012</v>
      </c>
      <c r="AE905">
        <v>1991</v>
      </c>
      <c r="AF905">
        <v>12</v>
      </c>
      <c r="AG905" t="str">
        <f t="shared" si="28"/>
        <v>12-Jun-1991</v>
      </c>
      <c r="AH905">
        <v>33401</v>
      </c>
      <c r="AI905">
        <f t="shared" si="29"/>
        <v>31</v>
      </c>
    </row>
    <row r="906" spans="1:35" x14ac:dyDescent="0.25">
      <c r="A906" t="s">
        <v>558</v>
      </c>
      <c r="B906">
        <v>12</v>
      </c>
      <c r="C906" t="s">
        <v>15</v>
      </c>
      <c r="D906">
        <v>1981</v>
      </c>
      <c r="E906" s="11">
        <v>29902</v>
      </c>
      <c r="F906">
        <v>1</v>
      </c>
      <c r="G906">
        <v>4712.12</v>
      </c>
      <c r="H906" t="s">
        <v>11</v>
      </c>
      <c r="I906" t="s">
        <v>12</v>
      </c>
      <c r="J906" t="s">
        <v>42</v>
      </c>
      <c r="K906" s="13" t="s">
        <v>9244</v>
      </c>
      <c r="L906" t="s">
        <v>11</v>
      </c>
      <c r="M906" t="s">
        <v>12</v>
      </c>
      <c r="N906" t="s">
        <v>42</v>
      </c>
      <c r="O906">
        <v>41</v>
      </c>
      <c r="AA906" t="s">
        <v>10</v>
      </c>
      <c r="AB906" t="str">
        <f>IF(H900="?",$Q$9,H900)</f>
        <v>tier - 2</v>
      </c>
      <c r="AC906" t="str">
        <f>IF(I900="?",$V$9,I900)</f>
        <v>tier - 1</v>
      </c>
      <c r="AD906" t="str">
        <f>IF(J900="?","Unknown",J900)</f>
        <v>R1013</v>
      </c>
      <c r="AE906">
        <v>1986</v>
      </c>
      <c r="AF906">
        <v>5</v>
      </c>
      <c r="AG906" t="str">
        <f t="shared" si="28"/>
        <v>5-Jul-1986</v>
      </c>
      <c r="AH906">
        <v>31598</v>
      </c>
      <c r="AI906">
        <f t="shared" si="29"/>
        <v>36</v>
      </c>
    </row>
    <row r="907" spans="1:35" x14ac:dyDescent="0.25">
      <c r="A907" t="s">
        <v>557</v>
      </c>
      <c r="B907">
        <v>4</v>
      </c>
      <c r="C907" t="s">
        <v>30</v>
      </c>
      <c r="D907">
        <v>1977</v>
      </c>
      <c r="E907" s="11">
        <v>28463</v>
      </c>
      <c r="F907">
        <v>2</v>
      </c>
      <c r="G907">
        <v>4699.47</v>
      </c>
      <c r="H907" t="s">
        <v>11</v>
      </c>
      <c r="I907" t="s">
        <v>12</v>
      </c>
      <c r="J907" t="s">
        <v>13</v>
      </c>
      <c r="K907" s="13" t="s">
        <v>9245</v>
      </c>
      <c r="L907" t="s">
        <v>11</v>
      </c>
      <c r="M907" t="s">
        <v>12</v>
      </c>
      <c r="N907" t="s">
        <v>13</v>
      </c>
      <c r="O907">
        <v>45</v>
      </c>
      <c r="AA907" t="s">
        <v>30</v>
      </c>
      <c r="AB907" t="str">
        <f>IF(H901="?",$Q$9,H901)</f>
        <v>tier - 2</v>
      </c>
      <c r="AC907" t="str">
        <f>IF(I901="?",$V$9,I901)</f>
        <v>tier - 3</v>
      </c>
      <c r="AD907" t="str">
        <f>IF(J901="?","Unknown",J901)</f>
        <v>R1012</v>
      </c>
      <c r="AE907">
        <v>1980</v>
      </c>
      <c r="AF907">
        <v>2</v>
      </c>
      <c r="AG907" t="str">
        <f t="shared" si="28"/>
        <v>2-Dec-1980</v>
      </c>
      <c r="AH907">
        <v>29557</v>
      </c>
      <c r="AI907">
        <f t="shared" si="29"/>
        <v>42</v>
      </c>
    </row>
    <row r="908" spans="1:35" x14ac:dyDescent="0.25">
      <c r="A908" t="s">
        <v>556</v>
      </c>
      <c r="B908">
        <v>22</v>
      </c>
      <c r="C908" t="s">
        <v>35</v>
      </c>
      <c r="D908">
        <v>2003</v>
      </c>
      <c r="E908" s="11">
        <v>37855</v>
      </c>
      <c r="F908">
        <v>5</v>
      </c>
      <c r="G908">
        <v>4687.8</v>
      </c>
      <c r="H908" t="s">
        <v>11</v>
      </c>
      <c r="I908" t="s">
        <v>12</v>
      </c>
      <c r="J908" t="s">
        <v>42</v>
      </c>
      <c r="K908" s="13" t="s">
        <v>9246</v>
      </c>
      <c r="L908" t="s">
        <v>11</v>
      </c>
      <c r="M908" t="s">
        <v>12</v>
      </c>
      <c r="N908" t="s">
        <v>42</v>
      </c>
      <c r="O908">
        <v>19</v>
      </c>
      <c r="AA908" t="s">
        <v>15</v>
      </c>
      <c r="AB908" t="str">
        <f>IF(H902="?",$Q$9,H902)</f>
        <v>tier - 2</v>
      </c>
      <c r="AC908" t="str">
        <f>IF(I902="?",$V$9,I902)</f>
        <v>tier - 1</v>
      </c>
      <c r="AD908" t="str">
        <f>IF(J902="?","Unknown",J902)</f>
        <v>R1012</v>
      </c>
      <c r="AE908">
        <v>1994</v>
      </c>
      <c r="AF908">
        <v>12</v>
      </c>
      <c r="AG908" t="str">
        <f t="shared" si="28"/>
        <v>12-Nov-1994</v>
      </c>
      <c r="AH908">
        <v>34650</v>
      </c>
      <c r="AI908">
        <f t="shared" si="29"/>
        <v>28</v>
      </c>
    </row>
    <row r="909" spans="1:35" x14ac:dyDescent="0.25">
      <c r="A909" t="s">
        <v>555</v>
      </c>
      <c r="B909">
        <v>4</v>
      </c>
      <c r="C909" t="s">
        <v>20</v>
      </c>
      <c r="D909">
        <v>1990</v>
      </c>
      <c r="E909" s="11">
        <v>33120</v>
      </c>
      <c r="F909">
        <v>2</v>
      </c>
      <c r="G909">
        <v>4686.3900000000003</v>
      </c>
      <c r="H909" t="s">
        <v>12</v>
      </c>
      <c r="I909" t="s">
        <v>12</v>
      </c>
      <c r="J909" t="s">
        <v>13</v>
      </c>
      <c r="K909" s="13" t="s">
        <v>9247</v>
      </c>
      <c r="L909" t="s">
        <v>12</v>
      </c>
      <c r="M909" t="s">
        <v>12</v>
      </c>
      <c r="N909" t="s">
        <v>13</v>
      </c>
      <c r="O909">
        <v>32</v>
      </c>
      <c r="AA909" t="s">
        <v>10</v>
      </c>
      <c r="AB909" t="str">
        <f>IF(H903="?",$Q$9,H903)</f>
        <v>tier - 2</v>
      </c>
      <c r="AC909" t="str">
        <f>IF(I903="?",$V$9,I903)</f>
        <v>tier - 1</v>
      </c>
      <c r="AD909" t="str">
        <f>IF(J903="?","Unknown",J903)</f>
        <v>R1012</v>
      </c>
      <c r="AE909">
        <v>2003</v>
      </c>
      <c r="AF909">
        <v>21</v>
      </c>
      <c r="AG909" t="str">
        <f t="shared" si="28"/>
        <v>21-Jul-2003</v>
      </c>
      <c r="AH909">
        <v>37823</v>
      </c>
      <c r="AI909">
        <f t="shared" si="29"/>
        <v>19</v>
      </c>
    </row>
    <row r="910" spans="1:35" x14ac:dyDescent="0.25">
      <c r="A910" t="s">
        <v>554</v>
      </c>
      <c r="B910">
        <v>4</v>
      </c>
      <c r="C910" t="s">
        <v>10</v>
      </c>
      <c r="D910">
        <v>2003</v>
      </c>
      <c r="E910" s="11">
        <v>37806</v>
      </c>
      <c r="F910">
        <v>0</v>
      </c>
      <c r="G910">
        <v>4678.8</v>
      </c>
      <c r="H910" t="s">
        <v>11</v>
      </c>
      <c r="I910" t="s">
        <v>16</v>
      </c>
      <c r="J910" t="s">
        <v>300</v>
      </c>
      <c r="K910" s="13" t="s">
        <v>9248</v>
      </c>
      <c r="L910" t="s">
        <v>11</v>
      </c>
      <c r="M910" t="s">
        <v>16</v>
      </c>
      <c r="N910" t="s">
        <v>300</v>
      </c>
      <c r="O910">
        <v>19</v>
      </c>
      <c r="AA910" t="s">
        <v>30</v>
      </c>
      <c r="AB910" t="str">
        <f>IF(H904="?",$Q$9,H904)</f>
        <v>tier - 2</v>
      </c>
      <c r="AC910" t="str">
        <f>IF(I904="?",$V$9,I904)</f>
        <v>tier - 2</v>
      </c>
      <c r="AD910" t="str">
        <f>IF(J904="?","Unknown",J904)</f>
        <v>R1024</v>
      </c>
      <c r="AE910">
        <v>1992</v>
      </c>
      <c r="AF910">
        <v>28</v>
      </c>
      <c r="AG910" t="str">
        <f t="shared" si="28"/>
        <v>28-Dec-1992</v>
      </c>
      <c r="AH910">
        <v>33966</v>
      </c>
      <c r="AI910">
        <f t="shared" si="29"/>
        <v>30</v>
      </c>
    </row>
    <row r="911" spans="1:35" x14ac:dyDescent="0.25">
      <c r="A911" t="s">
        <v>553</v>
      </c>
      <c r="B911">
        <v>18</v>
      </c>
      <c r="C911" t="s">
        <v>20</v>
      </c>
      <c r="D911">
        <v>1979</v>
      </c>
      <c r="E911" s="11">
        <v>29116</v>
      </c>
      <c r="F911">
        <v>2</v>
      </c>
      <c r="G911">
        <v>4674.2</v>
      </c>
      <c r="H911" t="s">
        <v>11</v>
      </c>
      <c r="I911" t="s">
        <v>16</v>
      </c>
      <c r="J911" t="s">
        <v>13</v>
      </c>
      <c r="K911" s="13" t="s">
        <v>9249</v>
      </c>
      <c r="L911" t="s">
        <v>11</v>
      </c>
      <c r="M911" t="s">
        <v>16</v>
      </c>
      <c r="N911" t="s">
        <v>13</v>
      </c>
      <c r="O911">
        <v>43</v>
      </c>
      <c r="AA911" t="s">
        <v>20</v>
      </c>
      <c r="AB911" t="str">
        <f>IF(H905="?",$Q$9,H905)</f>
        <v>tier - 2</v>
      </c>
      <c r="AC911" t="str">
        <f>IF(I905="?",$V$9,I905)</f>
        <v>tier - 3</v>
      </c>
      <c r="AD911" t="str">
        <f>IF(J905="?","Unknown",J905)</f>
        <v>R1024</v>
      </c>
      <c r="AE911">
        <v>1992</v>
      </c>
      <c r="AF911">
        <v>9</v>
      </c>
      <c r="AG911" t="str">
        <f t="shared" si="28"/>
        <v>9-Sep-1992</v>
      </c>
      <c r="AH911">
        <v>33856</v>
      </c>
      <c r="AI911">
        <f t="shared" si="29"/>
        <v>30</v>
      </c>
    </row>
    <row r="912" spans="1:35" x14ac:dyDescent="0.25">
      <c r="A912" t="s">
        <v>552</v>
      </c>
      <c r="B912">
        <v>13</v>
      </c>
      <c r="C912" t="s">
        <v>20</v>
      </c>
      <c r="D912">
        <v>1990</v>
      </c>
      <c r="E912" s="11">
        <v>33129</v>
      </c>
      <c r="F912">
        <v>2</v>
      </c>
      <c r="G912">
        <v>4673.3900000000003</v>
      </c>
      <c r="H912" t="s">
        <v>11</v>
      </c>
      <c r="I912" t="s">
        <v>16</v>
      </c>
      <c r="J912" t="s">
        <v>13</v>
      </c>
      <c r="K912" s="13" t="s">
        <v>8840</v>
      </c>
      <c r="L912" t="s">
        <v>11</v>
      </c>
      <c r="M912" t="s">
        <v>16</v>
      </c>
      <c r="N912" t="s">
        <v>13</v>
      </c>
      <c r="O912">
        <v>32</v>
      </c>
      <c r="AA912" t="s">
        <v>15</v>
      </c>
      <c r="AB912" t="str">
        <f>IF(H906="?",$Q$9,H906)</f>
        <v>tier - 2</v>
      </c>
      <c r="AC912" t="str">
        <f>IF(I906="?",$V$9,I906)</f>
        <v>tier - 3</v>
      </c>
      <c r="AD912" t="str">
        <f>IF(J906="?","Unknown",J906)</f>
        <v>R1011</v>
      </c>
      <c r="AE912">
        <v>1981</v>
      </c>
      <c r="AF912">
        <v>12</v>
      </c>
      <c r="AG912" t="str">
        <f t="shared" si="28"/>
        <v>12-Nov-1981</v>
      </c>
      <c r="AH912">
        <v>29902</v>
      </c>
      <c r="AI912">
        <f t="shared" si="29"/>
        <v>41</v>
      </c>
    </row>
    <row r="913" spans="1:35" x14ac:dyDescent="0.25">
      <c r="A913" t="s">
        <v>551</v>
      </c>
      <c r="B913">
        <v>26</v>
      </c>
      <c r="C913" t="s">
        <v>18</v>
      </c>
      <c r="D913">
        <v>1990</v>
      </c>
      <c r="E913" s="11">
        <v>33050</v>
      </c>
      <c r="F913">
        <v>2</v>
      </c>
      <c r="G913">
        <v>4670.6400000000003</v>
      </c>
      <c r="H913" t="s">
        <v>11</v>
      </c>
      <c r="I913" t="s">
        <v>11</v>
      </c>
      <c r="J913" t="s">
        <v>42</v>
      </c>
      <c r="K913" s="13" t="s">
        <v>9250</v>
      </c>
      <c r="L913" t="s">
        <v>11</v>
      </c>
      <c r="M913" t="s">
        <v>11</v>
      </c>
      <c r="N913" t="s">
        <v>42</v>
      </c>
      <c r="O913">
        <v>32</v>
      </c>
      <c r="AA913" t="s">
        <v>30</v>
      </c>
      <c r="AB913" t="str">
        <f>IF(H907="?",$Q$9,H907)</f>
        <v>tier - 2</v>
      </c>
      <c r="AC913" t="str">
        <f>IF(I907="?",$V$9,I907)</f>
        <v>tier - 3</v>
      </c>
      <c r="AD913" t="str">
        <f>IF(J907="?","Unknown",J907)</f>
        <v>R1013</v>
      </c>
      <c r="AE913">
        <v>1977</v>
      </c>
      <c r="AF913">
        <v>4</v>
      </c>
      <c r="AG913" t="str">
        <f t="shared" si="28"/>
        <v>4-Dec-1977</v>
      </c>
      <c r="AH913">
        <v>28463</v>
      </c>
      <c r="AI913">
        <f t="shared" si="29"/>
        <v>45</v>
      </c>
    </row>
    <row r="914" spans="1:35" x14ac:dyDescent="0.25">
      <c r="A914" t="s">
        <v>2191</v>
      </c>
      <c r="B914">
        <v>5</v>
      </c>
      <c r="C914" t="s">
        <v>35</v>
      </c>
      <c r="D914">
        <v>1972</v>
      </c>
      <c r="E914" s="11">
        <v>26516</v>
      </c>
      <c r="F914">
        <v>0</v>
      </c>
      <c r="G914">
        <v>36889.99</v>
      </c>
      <c r="H914" t="s">
        <v>16</v>
      </c>
      <c r="I914" t="s">
        <v>12</v>
      </c>
      <c r="J914" t="s">
        <v>42</v>
      </c>
      <c r="K914" s="13" t="s">
        <v>9251</v>
      </c>
      <c r="L914" t="s">
        <v>16</v>
      </c>
      <c r="M914" t="s">
        <v>12</v>
      </c>
      <c r="N914" t="s">
        <v>42</v>
      </c>
      <c r="O914">
        <v>50</v>
      </c>
      <c r="AA914" t="s">
        <v>35</v>
      </c>
      <c r="AB914" t="str">
        <f>IF(H908="?",$Q$9,H908)</f>
        <v>tier - 2</v>
      </c>
      <c r="AC914" t="str">
        <f>IF(I908="?",$V$9,I908)</f>
        <v>tier - 3</v>
      </c>
      <c r="AD914" t="str">
        <f>IF(J908="?","Unknown",J908)</f>
        <v>R1011</v>
      </c>
      <c r="AE914">
        <v>2003</v>
      </c>
      <c r="AF914">
        <v>22</v>
      </c>
      <c r="AG914" t="str">
        <f t="shared" si="28"/>
        <v>22-Aug-2003</v>
      </c>
      <c r="AH914">
        <v>37855</v>
      </c>
      <c r="AI914">
        <f t="shared" si="29"/>
        <v>19</v>
      </c>
    </row>
    <row r="915" spans="1:35" x14ac:dyDescent="0.25">
      <c r="A915" t="s">
        <v>550</v>
      </c>
      <c r="B915">
        <v>5</v>
      </c>
      <c r="C915" t="s">
        <v>18</v>
      </c>
      <c r="D915">
        <v>1990</v>
      </c>
      <c r="E915" s="11">
        <v>33029</v>
      </c>
      <c r="F915">
        <v>1</v>
      </c>
      <c r="G915">
        <v>4667.6099999999997</v>
      </c>
      <c r="H915" t="s">
        <v>12</v>
      </c>
      <c r="I915" t="s">
        <v>12</v>
      </c>
      <c r="J915" t="s">
        <v>168</v>
      </c>
      <c r="K915" s="13" t="s">
        <v>9252</v>
      </c>
      <c r="L915" t="s">
        <v>12</v>
      </c>
      <c r="M915" t="s">
        <v>12</v>
      </c>
      <c r="N915" t="s">
        <v>168</v>
      </c>
      <c r="O915">
        <v>33</v>
      </c>
      <c r="AA915" t="s">
        <v>20</v>
      </c>
      <c r="AB915" t="str">
        <f>IF(H909="?",$Q$9,H909)</f>
        <v>tier - 3</v>
      </c>
      <c r="AC915" t="str">
        <f>IF(I909="?",$V$9,I909)</f>
        <v>tier - 3</v>
      </c>
      <c r="AD915" t="str">
        <f>IF(J909="?","Unknown",J909)</f>
        <v>R1013</v>
      </c>
      <c r="AE915">
        <v>1990</v>
      </c>
      <c r="AF915">
        <v>4</v>
      </c>
      <c r="AG915" t="str">
        <f t="shared" si="28"/>
        <v>4-Sep-1990</v>
      </c>
      <c r="AH915">
        <v>33120</v>
      </c>
      <c r="AI915">
        <f t="shared" si="29"/>
        <v>32</v>
      </c>
    </row>
    <row r="916" spans="1:35" x14ac:dyDescent="0.25">
      <c r="A916" t="s">
        <v>549</v>
      </c>
      <c r="B916">
        <v>25</v>
      </c>
      <c r="C916" t="s">
        <v>30</v>
      </c>
      <c r="D916">
        <v>1996</v>
      </c>
      <c r="E916" s="11">
        <v>35424</v>
      </c>
      <c r="F916">
        <v>3</v>
      </c>
      <c r="G916">
        <v>4661.29</v>
      </c>
      <c r="H916" t="s">
        <v>11</v>
      </c>
      <c r="I916" t="s">
        <v>16</v>
      </c>
      <c r="J916" t="s">
        <v>356</v>
      </c>
      <c r="K916" s="13" t="s">
        <v>9253</v>
      </c>
      <c r="L916" t="s">
        <v>11</v>
      </c>
      <c r="M916" t="s">
        <v>16</v>
      </c>
      <c r="N916" t="s">
        <v>356</v>
      </c>
      <c r="O916">
        <v>26</v>
      </c>
      <c r="AA916" t="s">
        <v>10</v>
      </c>
      <c r="AB916" t="str">
        <f>IF(H910="?",$Q$9,H910)</f>
        <v>tier - 2</v>
      </c>
      <c r="AC916" t="str">
        <f>IF(I910="?",$V$9,I910)</f>
        <v>tier - 1</v>
      </c>
      <c r="AD916" t="str">
        <f>IF(J910="?","Unknown",J910)</f>
        <v>R1021</v>
      </c>
      <c r="AE916">
        <v>2003</v>
      </c>
      <c r="AF916">
        <v>4</v>
      </c>
      <c r="AG916" t="str">
        <f t="shared" si="28"/>
        <v>4-Jul-2003</v>
      </c>
      <c r="AH916">
        <v>37806</v>
      </c>
      <c r="AI916">
        <f t="shared" si="29"/>
        <v>19</v>
      </c>
    </row>
    <row r="917" spans="1:35" x14ac:dyDescent="0.25">
      <c r="A917" t="s">
        <v>548</v>
      </c>
      <c r="B917">
        <v>22</v>
      </c>
      <c r="C917" t="s">
        <v>37</v>
      </c>
      <c r="D917">
        <v>1985</v>
      </c>
      <c r="E917" s="11">
        <v>31342</v>
      </c>
      <c r="F917">
        <v>0</v>
      </c>
      <c r="G917">
        <v>4646.76</v>
      </c>
      <c r="H917" t="s">
        <v>16</v>
      </c>
      <c r="I917" t="s">
        <v>16</v>
      </c>
      <c r="J917" t="s">
        <v>42</v>
      </c>
      <c r="K917" s="13" t="s">
        <v>9254</v>
      </c>
      <c r="L917" t="s">
        <v>16</v>
      </c>
      <c r="M917" t="s">
        <v>16</v>
      </c>
      <c r="N917" t="s">
        <v>42</v>
      </c>
      <c r="O917">
        <v>37</v>
      </c>
      <c r="AA917" t="s">
        <v>20</v>
      </c>
      <c r="AB917" t="str">
        <f>IF(H911="?",$Q$9,H911)</f>
        <v>tier - 2</v>
      </c>
      <c r="AC917" t="str">
        <f>IF(I911="?",$V$9,I911)</f>
        <v>tier - 1</v>
      </c>
      <c r="AD917" t="str">
        <f>IF(J911="?","Unknown",J911)</f>
        <v>R1013</v>
      </c>
      <c r="AE917">
        <v>1979</v>
      </c>
      <c r="AF917">
        <v>18</v>
      </c>
      <c r="AG917" t="str">
        <f t="shared" si="28"/>
        <v>18-Sep-1979</v>
      </c>
      <c r="AH917">
        <v>29116</v>
      </c>
      <c r="AI917">
        <f t="shared" si="29"/>
        <v>43</v>
      </c>
    </row>
    <row r="918" spans="1:35" x14ac:dyDescent="0.25">
      <c r="A918" t="s">
        <v>547</v>
      </c>
      <c r="B918">
        <v>29</v>
      </c>
      <c r="C918" t="s">
        <v>10</v>
      </c>
      <c r="D918">
        <v>1998</v>
      </c>
      <c r="E918" s="11">
        <v>36005</v>
      </c>
      <c r="F918">
        <v>3</v>
      </c>
      <c r="G918">
        <v>4618.08</v>
      </c>
      <c r="H918" t="s">
        <v>11</v>
      </c>
      <c r="I918" t="s">
        <v>16</v>
      </c>
      <c r="J918" t="s">
        <v>23</v>
      </c>
      <c r="K918" s="13" t="s">
        <v>9255</v>
      </c>
      <c r="L918" t="s">
        <v>11</v>
      </c>
      <c r="M918" t="s">
        <v>16</v>
      </c>
      <c r="N918" t="s">
        <v>23</v>
      </c>
      <c r="O918">
        <v>24</v>
      </c>
      <c r="AA918" t="s">
        <v>20</v>
      </c>
      <c r="AB918" t="str">
        <f>IF(H912="?",$Q$9,H912)</f>
        <v>tier - 2</v>
      </c>
      <c r="AC918" t="str">
        <f>IF(I912="?",$V$9,I912)</f>
        <v>tier - 1</v>
      </c>
      <c r="AD918" t="str">
        <f>IF(J912="?","Unknown",J912)</f>
        <v>R1013</v>
      </c>
      <c r="AE918">
        <v>1990</v>
      </c>
      <c r="AF918">
        <v>13</v>
      </c>
      <c r="AG918" t="str">
        <f t="shared" si="28"/>
        <v>13-Sep-1990</v>
      </c>
      <c r="AH918">
        <v>33129</v>
      </c>
      <c r="AI918">
        <f t="shared" si="29"/>
        <v>32</v>
      </c>
    </row>
    <row r="919" spans="1:35" x14ac:dyDescent="0.25">
      <c r="A919" t="s">
        <v>546</v>
      </c>
      <c r="B919">
        <v>2</v>
      </c>
      <c r="C919" t="s">
        <v>37</v>
      </c>
      <c r="D919">
        <v>2000</v>
      </c>
      <c r="E919" s="11">
        <v>36801</v>
      </c>
      <c r="F919">
        <v>0</v>
      </c>
      <c r="G919">
        <v>4608.03</v>
      </c>
      <c r="H919" t="s">
        <v>11</v>
      </c>
      <c r="I919" t="s">
        <v>12</v>
      </c>
      <c r="J919" t="s">
        <v>42</v>
      </c>
      <c r="K919" s="13" t="s">
        <v>9256</v>
      </c>
      <c r="L919" t="s">
        <v>11</v>
      </c>
      <c r="M919" t="s">
        <v>12</v>
      </c>
      <c r="N919" t="s">
        <v>42</v>
      </c>
      <c r="O919">
        <v>22</v>
      </c>
      <c r="AA919" t="s">
        <v>18</v>
      </c>
      <c r="AB919" t="str">
        <f>IF(H913="?",$Q$9,H913)</f>
        <v>tier - 2</v>
      </c>
      <c r="AC919" t="str">
        <f>IF(I913="?",$V$9,I913)</f>
        <v>tier - 2</v>
      </c>
      <c r="AD919" t="str">
        <f>IF(J913="?","Unknown",J913)</f>
        <v>R1011</v>
      </c>
      <c r="AE919">
        <v>1990</v>
      </c>
      <c r="AF919">
        <v>26</v>
      </c>
      <c r="AG919" t="str">
        <f t="shared" si="28"/>
        <v>26-Jun-1990</v>
      </c>
      <c r="AH919">
        <v>33050</v>
      </c>
      <c r="AI919">
        <f t="shared" si="29"/>
        <v>32</v>
      </c>
    </row>
    <row r="920" spans="1:35" x14ac:dyDescent="0.25">
      <c r="A920" t="s">
        <v>545</v>
      </c>
      <c r="B920">
        <v>18</v>
      </c>
      <c r="C920" t="s">
        <v>37</v>
      </c>
      <c r="D920">
        <v>1989</v>
      </c>
      <c r="E920" s="11">
        <v>32799</v>
      </c>
      <c r="F920">
        <v>0</v>
      </c>
      <c r="G920">
        <v>4571.41</v>
      </c>
      <c r="H920" t="s">
        <v>11</v>
      </c>
      <c r="I920" t="s">
        <v>11</v>
      </c>
      <c r="J920" t="s">
        <v>23</v>
      </c>
      <c r="K920" s="13" t="s">
        <v>9257</v>
      </c>
      <c r="L920" t="s">
        <v>11</v>
      </c>
      <c r="M920" t="s">
        <v>11</v>
      </c>
      <c r="N920" t="s">
        <v>23</v>
      </c>
      <c r="O920">
        <v>33</v>
      </c>
      <c r="AA920" t="s">
        <v>35</v>
      </c>
      <c r="AB920" t="str">
        <f>IF(H914="?",$Q$9,H914)</f>
        <v>tier - 1</v>
      </c>
      <c r="AC920" t="str">
        <f>IF(I914="?",$V$9,I914)</f>
        <v>tier - 3</v>
      </c>
      <c r="AD920" t="str">
        <f>IF(J914="?","Unknown",J914)</f>
        <v>R1011</v>
      </c>
      <c r="AE920">
        <v>1972</v>
      </c>
      <c r="AF920">
        <v>5</v>
      </c>
      <c r="AG920" t="str">
        <f t="shared" si="28"/>
        <v>5-Aug-1972</v>
      </c>
      <c r="AH920">
        <v>26516</v>
      </c>
      <c r="AI920">
        <f t="shared" si="29"/>
        <v>50</v>
      </c>
    </row>
    <row r="921" spans="1:35" x14ac:dyDescent="0.25">
      <c r="A921" t="s">
        <v>544</v>
      </c>
      <c r="B921">
        <v>25</v>
      </c>
      <c r="C921" t="s">
        <v>30</v>
      </c>
      <c r="D921">
        <v>1996</v>
      </c>
      <c r="E921" s="11">
        <v>35424</v>
      </c>
      <c r="F921">
        <v>2</v>
      </c>
      <c r="G921">
        <v>4564.1899999999996</v>
      </c>
      <c r="H921" t="s">
        <v>11</v>
      </c>
      <c r="I921" t="s">
        <v>11</v>
      </c>
      <c r="J921" t="s">
        <v>247</v>
      </c>
      <c r="K921" s="13" t="s">
        <v>9258</v>
      </c>
      <c r="L921" t="s">
        <v>11</v>
      </c>
      <c r="M921" t="s">
        <v>11</v>
      </c>
      <c r="N921" t="s">
        <v>247</v>
      </c>
      <c r="O921">
        <v>26</v>
      </c>
      <c r="AA921" t="s">
        <v>18</v>
      </c>
      <c r="AB921" t="str">
        <f>IF(H915="?",$Q$9,H915)</f>
        <v>tier - 3</v>
      </c>
      <c r="AC921" t="str">
        <f>IF(I915="?",$V$9,I915)</f>
        <v>tier - 3</v>
      </c>
      <c r="AD921" t="str">
        <f>IF(J915="?","Unknown",J915)</f>
        <v>R1016</v>
      </c>
      <c r="AE921">
        <v>1990</v>
      </c>
      <c r="AF921">
        <v>5</v>
      </c>
      <c r="AG921" t="str">
        <f t="shared" si="28"/>
        <v>5-Jun-1990</v>
      </c>
      <c r="AH921">
        <v>33029</v>
      </c>
      <c r="AI921">
        <f t="shared" si="29"/>
        <v>33</v>
      </c>
    </row>
    <row r="922" spans="1:35" x14ac:dyDescent="0.25">
      <c r="A922" t="s">
        <v>543</v>
      </c>
      <c r="B922">
        <v>20</v>
      </c>
      <c r="C922" t="s">
        <v>35</v>
      </c>
      <c r="D922">
        <v>1990</v>
      </c>
      <c r="E922" s="11">
        <v>33105</v>
      </c>
      <c r="F922">
        <v>1</v>
      </c>
      <c r="G922">
        <v>4562.84</v>
      </c>
      <c r="H922" t="s">
        <v>11</v>
      </c>
      <c r="I922" t="s">
        <v>11</v>
      </c>
      <c r="J922" t="s">
        <v>13</v>
      </c>
      <c r="K922" s="13" t="s">
        <v>9259</v>
      </c>
      <c r="L922" t="s">
        <v>11</v>
      </c>
      <c r="M922" t="s">
        <v>11</v>
      </c>
      <c r="N922" t="s">
        <v>13</v>
      </c>
      <c r="O922">
        <v>32</v>
      </c>
      <c r="AA922" t="s">
        <v>30</v>
      </c>
      <c r="AB922" t="str">
        <f>IF(H916="?",$Q$9,H916)</f>
        <v>tier - 2</v>
      </c>
      <c r="AC922" t="str">
        <f>IF(I916="?",$V$9,I916)</f>
        <v>tier - 1</v>
      </c>
      <c r="AD922" t="str">
        <f>IF(J916="?","Unknown",J916)</f>
        <v>R1017</v>
      </c>
      <c r="AE922">
        <v>1996</v>
      </c>
      <c r="AF922">
        <v>25</v>
      </c>
      <c r="AG922" t="str">
        <f t="shared" si="28"/>
        <v>25-Dec-1996</v>
      </c>
      <c r="AH922">
        <v>35424</v>
      </c>
      <c r="AI922">
        <f t="shared" si="29"/>
        <v>26</v>
      </c>
    </row>
    <row r="923" spans="1:35" x14ac:dyDescent="0.25">
      <c r="A923" t="s">
        <v>542</v>
      </c>
      <c r="B923">
        <v>22</v>
      </c>
      <c r="C923" t="s">
        <v>30</v>
      </c>
      <c r="D923">
        <v>2004</v>
      </c>
      <c r="E923" s="11">
        <v>38343</v>
      </c>
      <c r="F923">
        <v>4</v>
      </c>
      <c r="G923">
        <v>4561.1899999999996</v>
      </c>
      <c r="H923" t="s">
        <v>11</v>
      </c>
      <c r="I923" t="s">
        <v>11</v>
      </c>
      <c r="J923" t="s">
        <v>247</v>
      </c>
      <c r="K923" s="13" t="s">
        <v>9260</v>
      </c>
      <c r="L923" t="s">
        <v>11</v>
      </c>
      <c r="M923" t="s">
        <v>11</v>
      </c>
      <c r="N923" t="s">
        <v>247</v>
      </c>
      <c r="O923">
        <v>18</v>
      </c>
      <c r="AA923" t="s">
        <v>37</v>
      </c>
      <c r="AB923" t="str">
        <f>IF(H917="?",$Q$9,H917)</f>
        <v>tier - 1</v>
      </c>
      <c r="AC923" t="str">
        <f>IF(I917="?",$V$9,I917)</f>
        <v>tier - 1</v>
      </c>
      <c r="AD923" t="str">
        <f>IF(J917="?","Unknown",J917)</f>
        <v>R1011</v>
      </c>
      <c r="AE923">
        <v>1985</v>
      </c>
      <c r="AF923">
        <v>22</v>
      </c>
      <c r="AG923" t="str">
        <f t="shared" si="28"/>
        <v>22-Oct-1985</v>
      </c>
      <c r="AH923">
        <v>31342</v>
      </c>
      <c r="AI923">
        <f t="shared" si="29"/>
        <v>37</v>
      </c>
    </row>
    <row r="924" spans="1:35" x14ac:dyDescent="0.25">
      <c r="A924" t="s">
        <v>541</v>
      </c>
      <c r="B924">
        <v>17</v>
      </c>
      <c r="C924" t="s">
        <v>35</v>
      </c>
      <c r="D924">
        <v>1990</v>
      </c>
      <c r="E924" s="11">
        <v>33102</v>
      </c>
      <c r="F924">
        <v>0</v>
      </c>
      <c r="G924">
        <v>4544.2299999999996</v>
      </c>
      <c r="H924" t="s">
        <v>11</v>
      </c>
      <c r="I924" t="s">
        <v>16</v>
      </c>
      <c r="J924" t="s">
        <v>247</v>
      </c>
      <c r="K924" s="13" t="s">
        <v>9261</v>
      </c>
      <c r="L924" t="s">
        <v>11</v>
      </c>
      <c r="M924" t="s">
        <v>16</v>
      </c>
      <c r="N924" t="s">
        <v>247</v>
      </c>
      <c r="O924">
        <v>32</v>
      </c>
      <c r="AA924" t="s">
        <v>10</v>
      </c>
      <c r="AB924" t="str">
        <f>IF(H918="?",$Q$9,H918)</f>
        <v>tier - 2</v>
      </c>
      <c r="AC924" t="str">
        <f>IF(I918="?",$V$9,I918)</f>
        <v>tier - 1</v>
      </c>
      <c r="AD924" t="str">
        <f>IF(J918="?","Unknown",J918)</f>
        <v>R1012</v>
      </c>
      <c r="AE924">
        <v>1998</v>
      </c>
      <c r="AF924">
        <v>29</v>
      </c>
      <c r="AG924" t="str">
        <f t="shared" si="28"/>
        <v>29-Jul-1998</v>
      </c>
      <c r="AH924">
        <v>36005</v>
      </c>
      <c r="AI924">
        <f t="shared" si="29"/>
        <v>24</v>
      </c>
    </row>
    <row r="925" spans="1:35" x14ac:dyDescent="0.25">
      <c r="A925" t="s">
        <v>2190</v>
      </c>
      <c r="B925">
        <v>4</v>
      </c>
      <c r="C925" t="s">
        <v>10</v>
      </c>
      <c r="D925">
        <v>1992</v>
      </c>
      <c r="E925" s="11">
        <v>33789</v>
      </c>
      <c r="F925">
        <v>0</v>
      </c>
      <c r="G925">
        <v>36837.47</v>
      </c>
      <c r="H925" t="s">
        <v>11</v>
      </c>
      <c r="I925" t="s">
        <v>12</v>
      </c>
      <c r="J925" t="s">
        <v>42</v>
      </c>
      <c r="K925" s="13" t="s">
        <v>9262</v>
      </c>
      <c r="L925" t="s">
        <v>11</v>
      </c>
      <c r="M925" t="s">
        <v>12</v>
      </c>
      <c r="N925" t="s">
        <v>42</v>
      </c>
      <c r="O925">
        <v>30</v>
      </c>
      <c r="AA925" t="s">
        <v>37</v>
      </c>
      <c r="AB925" t="str">
        <f>IF(H919="?",$Q$9,H919)</f>
        <v>tier - 2</v>
      </c>
      <c r="AC925" t="str">
        <f>IF(I919="?",$V$9,I919)</f>
        <v>tier - 3</v>
      </c>
      <c r="AD925" t="str">
        <f>IF(J919="?","Unknown",J919)</f>
        <v>R1011</v>
      </c>
      <c r="AE925">
        <v>2000</v>
      </c>
      <c r="AF925">
        <v>2</v>
      </c>
      <c r="AG925" t="str">
        <f t="shared" si="28"/>
        <v>2-Oct-2000</v>
      </c>
      <c r="AH925">
        <v>36801</v>
      </c>
      <c r="AI925">
        <f t="shared" si="29"/>
        <v>22</v>
      </c>
    </row>
    <row r="926" spans="1:35" x14ac:dyDescent="0.25">
      <c r="A926" t="s">
        <v>540</v>
      </c>
      <c r="B926">
        <v>13</v>
      </c>
      <c r="C926" t="s">
        <v>20</v>
      </c>
      <c r="D926">
        <v>1988</v>
      </c>
      <c r="E926" s="11">
        <v>32399</v>
      </c>
      <c r="F926">
        <v>1</v>
      </c>
      <c r="G926">
        <v>4536.26</v>
      </c>
      <c r="H926" t="s">
        <v>11</v>
      </c>
      <c r="I926" t="s">
        <v>11</v>
      </c>
      <c r="J926" t="s">
        <v>42</v>
      </c>
      <c r="K926" s="13" t="s">
        <v>9263</v>
      </c>
      <c r="L926" t="s">
        <v>11</v>
      </c>
      <c r="M926" t="s">
        <v>11</v>
      </c>
      <c r="N926" t="s">
        <v>42</v>
      </c>
      <c r="O926">
        <v>34</v>
      </c>
      <c r="AA926" t="s">
        <v>37</v>
      </c>
      <c r="AB926" t="str">
        <f>IF(H920="?",$Q$9,H920)</f>
        <v>tier - 2</v>
      </c>
      <c r="AC926" t="str">
        <f>IF(I920="?",$V$9,I920)</f>
        <v>tier - 2</v>
      </c>
      <c r="AD926" t="str">
        <f>IF(J920="?","Unknown",J920)</f>
        <v>R1012</v>
      </c>
      <c r="AE926">
        <v>1989</v>
      </c>
      <c r="AF926">
        <v>18</v>
      </c>
      <c r="AG926" t="str">
        <f t="shared" si="28"/>
        <v>18-Oct-1989</v>
      </c>
      <c r="AH926">
        <v>32799</v>
      </c>
      <c r="AI926">
        <f t="shared" si="29"/>
        <v>33</v>
      </c>
    </row>
    <row r="927" spans="1:35" x14ac:dyDescent="0.25">
      <c r="A927" t="s">
        <v>539</v>
      </c>
      <c r="B927">
        <v>29</v>
      </c>
      <c r="C927" t="s">
        <v>10</v>
      </c>
      <c r="D927">
        <v>1993</v>
      </c>
      <c r="E927" s="11">
        <v>34179</v>
      </c>
      <c r="F927">
        <v>2</v>
      </c>
      <c r="G927">
        <v>4529.4799999999996</v>
      </c>
      <c r="H927" t="s">
        <v>11</v>
      </c>
      <c r="I927" t="s">
        <v>16</v>
      </c>
      <c r="J927" t="s">
        <v>42</v>
      </c>
      <c r="K927" s="13" t="s">
        <v>9264</v>
      </c>
      <c r="L927" t="s">
        <v>11</v>
      </c>
      <c r="M927" t="s">
        <v>16</v>
      </c>
      <c r="N927" t="s">
        <v>42</v>
      </c>
      <c r="O927">
        <v>29</v>
      </c>
      <c r="AA927" t="s">
        <v>30</v>
      </c>
      <c r="AB927" t="str">
        <f>IF(H921="?",$Q$9,H921)</f>
        <v>tier - 2</v>
      </c>
      <c r="AC927" t="str">
        <f>IF(I921="?",$V$9,I921)</f>
        <v>tier - 2</v>
      </c>
      <c r="AD927" t="str">
        <f>IF(J921="?","Unknown",J921)</f>
        <v>R1024</v>
      </c>
      <c r="AE927">
        <v>1996</v>
      </c>
      <c r="AF927">
        <v>25</v>
      </c>
      <c r="AG927" t="str">
        <f t="shared" si="28"/>
        <v>25-Dec-1996</v>
      </c>
      <c r="AH927">
        <v>35424</v>
      </c>
      <c r="AI927">
        <f t="shared" si="29"/>
        <v>26</v>
      </c>
    </row>
    <row r="928" spans="1:35" x14ac:dyDescent="0.25">
      <c r="A928" t="s">
        <v>538</v>
      </c>
      <c r="B928">
        <v>13</v>
      </c>
      <c r="C928" t="s">
        <v>20</v>
      </c>
      <c r="D928">
        <v>1992</v>
      </c>
      <c r="E928" s="11">
        <v>33860</v>
      </c>
      <c r="F928">
        <v>1</v>
      </c>
      <c r="G928">
        <v>4527.18</v>
      </c>
      <c r="H928" t="s">
        <v>11</v>
      </c>
      <c r="I928" t="s">
        <v>11</v>
      </c>
      <c r="J928" t="s">
        <v>23</v>
      </c>
      <c r="K928" s="13" t="s">
        <v>8553</v>
      </c>
      <c r="L928" t="s">
        <v>11</v>
      </c>
      <c r="M928" t="s">
        <v>11</v>
      </c>
      <c r="N928" t="s">
        <v>23</v>
      </c>
      <c r="O928">
        <v>30</v>
      </c>
      <c r="AA928" t="s">
        <v>35</v>
      </c>
      <c r="AB928" t="str">
        <f>IF(H922="?",$Q$9,H922)</f>
        <v>tier - 2</v>
      </c>
      <c r="AC928" t="str">
        <f>IF(I922="?",$V$9,I922)</f>
        <v>tier - 2</v>
      </c>
      <c r="AD928" t="str">
        <f>IF(J922="?","Unknown",J922)</f>
        <v>R1013</v>
      </c>
      <c r="AE928">
        <v>1990</v>
      </c>
      <c r="AF928">
        <v>20</v>
      </c>
      <c r="AG928" t="str">
        <f t="shared" si="28"/>
        <v>20-Aug-1990</v>
      </c>
      <c r="AH928">
        <v>33105</v>
      </c>
      <c r="AI928">
        <f t="shared" si="29"/>
        <v>32</v>
      </c>
    </row>
    <row r="929" spans="1:35" x14ac:dyDescent="0.25">
      <c r="A929" t="s">
        <v>537</v>
      </c>
      <c r="B929">
        <v>21</v>
      </c>
      <c r="C929" t="s">
        <v>15</v>
      </c>
      <c r="D929">
        <v>1988</v>
      </c>
      <c r="E929" s="11">
        <v>32468</v>
      </c>
      <c r="F929">
        <v>0</v>
      </c>
      <c r="G929">
        <v>4518.83</v>
      </c>
      <c r="H929" t="s">
        <v>11</v>
      </c>
      <c r="I929" t="s">
        <v>11</v>
      </c>
      <c r="J929" t="s">
        <v>356</v>
      </c>
      <c r="K929" s="13" t="s">
        <v>9265</v>
      </c>
      <c r="L929" t="s">
        <v>11</v>
      </c>
      <c r="M929" t="s">
        <v>11</v>
      </c>
      <c r="N929" t="s">
        <v>356</v>
      </c>
      <c r="O929">
        <v>34</v>
      </c>
      <c r="AA929" t="s">
        <v>30</v>
      </c>
      <c r="AB929" t="str">
        <f>IF(H923="?",$Q$9,H923)</f>
        <v>tier - 2</v>
      </c>
      <c r="AC929" t="str">
        <f>IF(I923="?",$V$9,I923)</f>
        <v>tier - 2</v>
      </c>
      <c r="AD929" t="str">
        <f>IF(J923="?","Unknown",J923)</f>
        <v>R1024</v>
      </c>
      <c r="AE929">
        <v>2004</v>
      </c>
      <c r="AF929">
        <v>22</v>
      </c>
      <c r="AG929" t="str">
        <f t="shared" si="28"/>
        <v>22-Dec-2004</v>
      </c>
      <c r="AH929">
        <v>38343</v>
      </c>
      <c r="AI929">
        <f t="shared" si="29"/>
        <v>18</v>
      </c>
    </row>
    <row r="930" spans="1:35" x14ac:dyDescent="0.25">
      <c r="A930" t="s">
        <v>536</v>
      </c>
      <c r="B930">
        <v>5</v>
      </c>
      <c r="C930" t="s">
        <v>15</v>
      </c>
      <c r="D930">
        <v>1987</v>
      </c>
      <c r="E930" s="11">
        <v>32086</v>
      </c>
      <c r="F930">
        <v>3</v>
      </c>
      <c r="G930">
        <v>4518.7700000000004</v>
      </c>
      <c r="H930" t="s">
        <v>11</v>
      </c>
      <c r="I930" t="s">
        <v>12</v>
      </c>
      <c r="J930" t="s">
        <v>23</v>
      </c>
      <c r="K930" s="13" t="s">
        <v>9266</v>
      </c>
      <c r="L930" t="s">
        <v>11</v>
      </c>
      <c r="M930" t="s">
        <v>12</v>
      </c>
      <c r="N930" t="s">
        <v>23</v>
      </c>
      <c r="O930">
        <v>35</v>
      </c>
      <c r="AA930" t="s">
        <v>35</v>
      </c>
      <c r="AB930" t="str">
        <f>IF(H924="?",$Q$9,H924)</f>
        <v>tier - 2</v>
      </c>
      <c r="AC930" t="str">
        <f>IF(I924="?",$V$9,I924)</f>
        <v>tier - 1</v>
      </c>
      <c r="AD930" t="str">
        <f>IF(J924="?","Unknown",J924)</f>
        <v>R1024</v>
      </c>
      <c r="AE930">
        <v>1990</v>
      </c>
      <c r="AF930">
        <v>17</v>
      </c>
      <c r="AG930" t="str">
        <f t="shared" si="28"/>
        <v>17-Aug-1990</v>
      </c>
      <c r="AH930">
        <v>33102</v>
      </c>
      <c r="AI930">
        <f t="shared" si="29"/>
        <v>32</v>
      </c>
    </row>
    <row r="931" spans="1:35" x14ac:dyDescent="0.25">
      <c r="A931" t="s">
        <v>534</v>
      </c>
      <c r="B931">
        <v>2</v>
      </c>
      <c r="C931" t="s">
        <v>15</v>
      </c>
      <c r="D931">
        <v>2003</v>
      </c>
      <c r="E931" s="11">
        <v>37927</v>
      </c>
      <c r="F931">
        <v>0</v>
      </c>
      <c r="G931">
        <v>4518.3999999999996</v>
      </c>
      <c r="H931" t="s">
        <v>11</v>
      </c>
      <c r="I931" t="s">
        <v>12</v>
      </c>
      <c r="J931" t="s">
        <v>535</v>
      </c>
      <c r="K931" s="13" t="s">
        <v>9267</v>
      </c>
      <c r="L931" t="s">
        <v>11</v>
      </c>
      <c r="M931" t="s">
        <v>12</v>
      </c>
      <c r="N931" t="s">
        <v>535</v>
      </c>
      <c r="O931">
        <v>19</v>
      </c>
      <c r="AA931" t="s">
        <v>10</v>
      </c>
      <c r="AB931" t="str">
        <f>IF(H925="?",$Q$9,H925)</f>
        <v>tier - 2</v>
      </c>
      <c r="AC931" t="str">
        <f>IF(I925="?",$V$9,I925)</f>
        <v>tier - 3</v>
      </c>
      <c r="AD931" t="str">
        <f>IF(J925="?","Unknown",J925)</f>
        <v>R1011</v>
      </c>
      <c r="AE931">
        <v>1992</v>
      </c>
      <c r="AF931">
        <v>4</v>
      </c>
      <c r="AG931" t="str">
        <f t="shared" si="28"/>
        <v>4-Jul-1992</v>
      </c>
      <c r="AH931">
        <v>33789</v>
      </c>
      <c r="AI931">
        <f t="shared" si="29"/>
        <v>30</v>
      </c>
    </row>
    <row r="932" spans="1:35" x14ac:dyDescent="0.25">
      <c r="A932" t="s">
        <v>533</v>
      </c>
      <c r="B932">
        <v>16</v>
      </c>
      <c r="C932" t="s">
        <v>35</v>
      </c>
      <c r="D932">
        <v>1980</v>
      </c>
      <c r="E932" s="11">
        <v>29449</v>
      </c>
      <c r="F932">
        <v>2</v>
      </c>
      <c r="G932">
        <v>4515.71</v>
      </c>
      <c r="H932" t="s">
        <v>11</v>
      </c>
      <c r="I932" t="s">
        <v>12</v>
      </c>
      <c r="J932" t="s">
        <v>13</v>
      </c>
      <c r="K932" s="13" t="s">
        <v>9268</v>
      </c>
      <c r="L932" t="s">
        <v>11</v>
      </c>
      <c r="M932" t="s">
        <v>12</v>
      </c>
      <c r="N932" t="s">
        <v>13</v>
      </c>
      <c r="O932">
        <v>42</v>
      </c>
      <c r="AA932" t="s">
        <v>20</v>
      </c>
      <c r="AB932" t="str">
        <f>IF(H926="?",$Q$9,H926)</f>
        <v>tier - 2</v>
      </c>
      <c r="AC932" t="str">
        <f>IF(I926="?",$V$9,I926)</f>
        <v>tier - 2</v>
      </c>
      <c r="AD932" t="str">
        <f>IF(J926="?","Unknown",J926)</f>
        <v>R1011</v>
      </c>
      <c r="AE932">
        <v>1988</v>
      </c>
      <c r="AF932">
        <v>13</v>
      </c>
      <c r="AG932" t="str">
        <f t="shared" si="28"/>
        <v>13-Sep-1988</v>
      </c>
      <c r="AH932">
        <v>32399</v>
      </c>
      <c r="AI932">
        <f t="shared" si="29"/>
        <v>34</v>
      </c>
    </row>
    <row r="933" spans="1:35" x14ac:dyDescent="0.25">
      <c r="A933" t="s">
        <v>532</v>
      </c>
      <c r="B933">
        <v>27</v>
      </c>
      <c r="C933" t="s">
        <v>30</v>
      </c>
      <c r="D933">
        <v>1982</v>
      </c>
      <c r="E933" s="11">
        <v>30312</v>
      </c>
      <c r="F933">
        <v>3</v>
      </c>
      <c r="G933">
        <v>4511.41</v>
      </c>
      <c r="H933" t="s">
        <v>11</v>
      </c>
      <c r="I933" t="s">
        <v>12</v>
      </c>
      <c r="J933" t="s">
        <v>13</v>
      </c>
      <c r="K933" s="13" t="s">
        <v>8738</v>
      </c>
      <c r="L933" t="s">
        <v>11</v>
      </c>
      <c r="M933" t="s">
        <v>12</v>
      </c>
      <c r="N933" t="s">
        <v>13</v>
      </c>
      <c r="O933">
        <v>40</v>
      </c>
      <c r="AA933" t="s">
        <v>10</v>
      </c>
      <c r="AB933" t="str">
        <f>IF(H927="?",$Q$9,H927)</f>
        <v>tier - 2</v>
      </c>
      <c r="AC933" t="str">
        <f>IF(I927="?",$V$9,I927)</f>
        <v>tier - 1</v>
      </c>
      <c r="AD933" t="str">
        <f>IF(J927="?","Unknown",J927)</f>
        <v>R1011</v>
      </c>
      <c r="AE933">
        <v>1993</v>
      </c>
      <c r="AF933">
        <v>29</v>
      </c>
      <c r="AG933" t="str">
        <f t="shared" si="28"/>
        <v>29-Jul-1993</v>
      </c>
      <c r="AH933">
        <v>34179</v>
      </c>
      <c r="AI933">
        <f t="shared" si="29"/>
        <v>29</v>
      </c>
    </row>
    <row r="934" spans="1:35" x14ac:dyDescent="0.25">
      <c r="A934" t="s">
        <v>531</v>
      </c>
      <c r="B934">
        <v>13</v>
      </c>
      <c r="C934" t="s">
        <v>18</v>
      </c>
      <c r="D934">
        <v>1997</v>
      </c>
      <c r="E934" s="11">
        <v>35594</v>
      </c>
      <c r="F934">
        <v>4</v>
      </c>
      <c r="G934">
        <v>4504.66</v>
      </c>
      <c r="H934" t="s">
        <v>16</v>
      </c>
      <c r="I934" t="s">
        <v>11</v>
      </c>
      <c r="J934" t="s">
        <v>13</v>
      </c>
      <c r="K934" s="13" t="s">
        <v>9269</v>
      </c>
      <c r="L934" t="s">
        <v>16</v>
      </c>
      <c r="M934" t="s">
        <v>11</v>
      </c>
      <c r="N934" t="s">
        <v>13</v>
      </c>
      <c r="O934">
        <v>25</v>
      </c>
      <c r="AA934" t="s">
        <v>20</v>
      </c>
      <c r="AB934" t="str">
        <f>IF(H928="?",$Q$9,H928)</f>
        <v>tier - 2</v>
      </c>
      <c r="AC934" t="str">
        <f>IF(I928="?",$V$9,I928)</f>
        <v>tier - 2</v>
      </c>
      <c r="AD934" t="str">
        <f>IF(J928="?","Unknown",J928)</f>
        <v>R1012</v>
      </c>
      <c r="AE934">
        <v>1992</v>
      </c>
      <c r="AF934">
        <v>13</v>
      </c>
      <c r="AG934" t="str">
        <f t="shared" si="28"/>
        <v>13-Sep-1992</v>
      </c>
      <c r="AH934">
        <v>33860</v>
      </c>
      <c r="AI934">
        <f t="shared" si="29"/>
        <v>30</v>
      </c>
    </row>
    <row r="935" spans="1:35" x14ac:dyDescent="0.25">
      <c r="A935" t="s">
        <v>530</v>
      </c>
      <c r="B935">
        <v>26</v>
      </c>
      <c r="C935" t="s">
        <v>10</v>
      </c>
      <c r="D935">
        <v>1988</v>
      </c>
      <c r="E935" s="11">
        <v>32350</v>
      </c>
      <c r="F935">
        <v>0</v>
      </c>
      <c r="G935">
        <v>4500.34</v>
      </c>
      <c r="H935" t="s">
        <v>11</v>
      </c>
      <c r="I935" t="s">
        <v>16</v>
      </c>
      <c r="J935" t="s">
        <v>356</v>
      </c>
      <c r="K935" s="13" t="s">
        <v>9270</v>
      </c>
      <c r="L935" t="s">
        <v>11</v>
      </c>
      <c r="M935" t="s">
        <v>16</v>
      </c>
      <c r="N935" t="s">
        <v>356</v>
      </c>
      <c r="O935">
        <v>34</v>
      </c>
      <c r="AA935" t="s">
        <v>15</v>
      </c>
      <c r="AB935" t="str">
        <f>IF(H929="?",$Q$9,H929)</f>
        <v>tier - 2</v>
      </c>
      <c r="AC935" t="str">
        <f>IF(I929="?",$V$9,I929)</f>
        <v>tier - 2</v>
      </c>
      <c r="AD935" t="str">
        <f>IF(J929="?","Unknown",J929)</f>
        <v>R1017</v>
      </c>
      <c r="AE935">
        <v>1988</v>
      </c>
      <c r="AF935">
        <v>21</v>
      </c>
      <c r="AG935" t="str">
        <f t="shared" si="28"/>
        <v>21-Nov-1988</v>
      </c>
      <c r="AH935">
        <v>32468</v>
      </c>
      <c r="AI935">
        <f t="shared" si="29"/>
        <v>34</v>
      </c>
    </row>
    <row r="936" spans="1:35" x14ac:dyDescent="0.25">
      <c r="A936" t="s">
        <v>2189</v>
      </c>
      <c r="B936">
        <v>28</v>
      </c>
      <c r="C936" t="s">
        <v>18</v>
      </c>
      <c r="D936">
        <v>1965</v>
      </c>
      <c r="E936" s="11">
        <v>23921</v>
      </c>
      <c r="F936">
        <v>0</v>
      </c>
      <c r="G936">
        <v>36795.29</v>
      </c>
      <c r="H936" t="s">
        <v>11</v>
      </c>
      <c r="I936" t="s">
        <v>16</v>
      </c>
      <c r="J936" t="s">
        <v>42</v>
      </c>
      <c r="K936" s="13" t="s">
        <v>9271</v>
      </c>
      <c r="L936" t="s">
        <v>11</v>
      </c>
      <c r="M936" t="s">
        <v>16</v>
      </c>
      <c r="N936" t="s">
        <v>42</v>
      </c>
      <c r="O936">
        <v>57</v>
      </c>
      <c r="AA936" t="s">
        <v>15</v>
      </c>
      <c r="AB936" t="str">
        <f>IF(H930="?",$Q$9,H930)</f>
        <v>tier - 2</v>
      </c>
      <c r="AC936" t="str">
        <f>IF(I930="?",$V$9,I930)</f>
        <v>tier - 3</v>
      </c>
      <c r="AD936" t="str">
        <f>IF(J930="?","Unknown",J930)</f>
        <v>R1012</v>
      </c>
      <c r="AE936">
        <v>1987</v>
      </c>
      <c r="AF936">
        <v>5</v>
      </c>
      <c r="AG936" t="str">
        <f t="shared" si="28"/>
        <v>5-Nov-1987</v>
      </c>
      <c r="AH936">
        <v>32086</v>
      </c>
      <c r="AI936">
        <f t="shared" si="29"/>
        <v>35</v>
      </c>
    </row>
    <row r="937" spans="1:35" x14ac:dyDescent="0.25">
      <c r="A937" t="s">
        <v>529</v>
      </c>
      <c r="B937">
        <v>12</v>
      </c>
      <c r="C937" t="s">
        <v>37</v>
      </c>
      <c r="D937">
        <v>1992</v>
      </c>
      <c r="E937" s="11">
        <v>33889</v>
      </c>
      <c r="F937">
        <v>0</v>
      </c>
      <c r="G937">
        <v>4488.58</v>
      </c>
      <c r="H937" t="s">
        <v>11</v>
      </c>
      <c r="I937" t="s">
        <v>12</v>
      </c>
      <c r="J937" t="s">
        <v>23</v>
      </c>
      <c r="K937" s="13" t="s">
        <v>9272</v>
      </c>
      <c r="L937" t="s">
        <v>11</v>
      </c>
      <c r="M937" t="s">
        <v>12</v>
      </c>
      <c r="N937" t="s">
        <v>23</v>
      </c>
      <c r="O937">
        <v>30</v>
      </c>
      <c r="AA937" t="s">
        <v>15</v>
      </c>
      <c r="AB937" t="str">
        <f>IF(H931="?",$Q$9,H931)</f>
        <v>tier - 2</v>
      </c>
      <c r="AC937" t="str">
        <f>IF(I931="?",$V$9,I931)</f>
        <v>tier - 3</v>
      </c>
      <c r="AD937" t="str">
        <f>IF(J931="?","Unknown",J931)</f>
        <v>R1026</v>
      </c>
      <c r="AE937">
        <v>2003</v>
      </c>
      <c r="AF937">
        <v>2</v>
      </c>
      <c r="AG937" t="str">
        <f t="shared" si="28"/>
        <v>2-Nov-2003</v>
      </c>
      <c r="AH937">
        <v>37927</v>
      </c>
      <c r="AI937">
        <f t="shared" si="29"/>
        <v>19</v>
      </c>
    </row>
    <row r="938" spans="1:35" x14ac:dyDescent="0.25">
      <c r="A938" t="s">
        <v>528</v>
      </c>
      <c r="B938">
        <v>18</v>
      </c>
      <c r="C938" t="s">
        <v>35</v>
      </c>
      <c r="D938">
        <v>2004</v>
      </c>
      <c r="E938" s="11">
        <v>38217</v>
      </c>
      <c r="F938">
        <v>0</v>
      </c>
      <c r="G938">
        <v>4468.25</v>
      </c>
      <c r="H938" t="s">
        <v>11</v>
      </c>
      <c r="I938" t="s">
        <v>11</v>
      </c>
      <c r="J938" t="s">
        <v>23</v>
      </c>
      <c r="K938" s="13" t="s">
        <v>9273</v>
      </c>
      <c r="L938" t="s">
        <v>11</v>
      </c>
      <c r="M938" t="s">
        <v>11</v>
      </c>
      <c r="N938" t="s">
        <v>23</v>
      </c>
      <c r="O938">
        <v>18</v>
      </c>
      <c r="AA938" t="s">
        <v>35</v>
      </c>
      <c r="AB938" t="str">
        <f>IF(H932="?",$Q$9,H932)</f>
        <v>tier - 2</v>
      </c>
      <c r="AC938" t="str">
        <f>IF(I932="?",$V$9,I932)</f>
        <v>tier - 3</v>
      </c>
      <c r="AD938" t="str">
        <f>IF(J932="?","Unknown",J932)</f>
        <v>R1013</v>
      </c>
      <c r="AE938">
        <v>1980</v>
      </c>
      <c r="AF938">
        <v>16</v>
      </c>
      <c r="AG938" t="str">
        <f t="shared" si="28"/>
        <v>16-Aug-1980</v>
      </c>
      <c r="AH938">
        <v>29449</v>
      </c>
      <c r="AI938">
        <f t="shared" si="29"/>
        <v>42</v>
      </c>
    </row>
    <row r="939" spans="1:35" x14ac:dyDescent="0.25">
      <c r="A939" t="s">
        <v>527</v>
      </c>
      <c r="B939">
        <v>20</v>
      </c>
      <c r="C939" t="s">
        <v>20</v>
      </c>
      <c r="D939">
        <v>1999</v>
      </c>
      <c r="E939" s="11">
        <v>36423</v>
      </c>
      <c r="F939">
        <v>3</v>
      </c>
      <c r="G939">
        <v>4466.62</v>
      </c>
      <c r="H939" t="s">
        <v>11</v>
      </c>
      <c r="I939" t="s">
        <v>11</v>
      </c>
      <c r="J939" t="s">
        <v>23</v>
      </c>
      <c r="K939" s="13" t="s">
        <v>9274</v>
      </c>
      <c r="L939" t="s">
        <v>11</v>
      </c>
      <c r="M939" t="s">
        <v>11</v>
      </c>
      <c r="N939" t="s">
        <v>23</v>
      </c>
      <c r="O939">
        <v>23</v>
      </c>
      <c r="AA939" t="s">
        <v>30</v>
      </c>
      <c r="AB939" t="str">
        <f>IF(H933="?",$Q$9,H933)</f>
        <v>tier - 2</v>
      </c>
      <c r="AC939" t="str">
        <f>IF(I933="?",$V$9,I933)</f>
        <v>tier - 3</v>
      </c>
      <c r="AD939" t="str">
        <f>IF(J933="?","Unknown",J933)</f>
        <v>R1013</v>
      </c>
      <c r="AE939">
        <v>1982</v>
      </c>
      <c r="AF939">
        <v>27</v>
      </c>
      <c r="AG939" t="str">
        <f t="shared" si="28"/>
        <v>27-Dec-1982</v>
      </c>
      <c r="AH939">
        <v>30312</v>
      </c>
      <c r="AI939">
        <f t="shared" si="29"/>
        <v>40</v>
      </c>
    </row>
    <row r="940" spans="1:35" x14ac:dyDescent="0.25">
      <c r="A940" t="s">
        <v>526</v>
      </c>
      <c r="B940">
        <v>4</v>
      </c>
      <c r="C940" t="s">
        <v>30</v>
      </c>
      <c r="D940">
        <v>1991</v>
      </c>
      <c r="E940" s="11">
        <v>33576</v>
      </c>
      <c r="F940">
        <v>2</v>
      </c>
      <c r="G940">
        <v>4463.21</v>
      </c>
      <c r="H940" t="s">
        <v>12</v>
      </c>
      <c r="I940" t="s">
        <v>12</v>
      </c>
      <c r="J940" t="s">
        <v>13</v>
      </c>
      <c r="K940" s="13" t="s">
        <v>9275</v>
      </c>
      <c r="L940" t="s">
        <v>12</v>
      </c>
      <c r="M940" t="s">
        <v>12</v>
      </c>
      <c r="N940" t="s">
        <v>13</v>
      </c>
      <c r="O940">
        <v>31</v>
      </c>
      <c r="AA940" t="s">
        <v>18</v>
      </c>
      <c r="AB940" t="str">
        <f>IF(H934="?",$Q$9,H934)</f>
        <v>tier - 1</v>
      </c>
      <c r="AC940" t="str">
        <f>IF(I934="?",$V$9,I934)</f>
        <v>tier - 2</v>
      </c>
      <c r="AD940" t="str">
        <f>IF(J934="?","Unknown",J934)</f>
        <v>R1013</v>
      </c>
      <c r="AE940">
        <v>1997</v>
      </c>
      <c r="AF940">
        <v>13</v>
      </c>
      <c r="AG940" t="str">
        <f t="shared" si="28"/>
        <v>13-Jun-1997</v>
      </c>
      <c r="AH940">
        <v>35594</v>
      </c>
      <c r="AI940">
        <f t="shared" si="29"/>
        <v>25</v>
      </c>
    </row>
    <row r="941" spans="1:35" x14ac:dyDescent="0.25">
      <c r="A941" t="s">
        <v>525</v>
      </c>
      <c r="B941">
        <v>15</v>
      </c>
      <c r="C941" t="s">
        <v>37</v>
      </c>
      <c r="D941">
        <v>1990</v>
      </c>
      <c r="E941" s="11">
        <v>33161</v>
      </c>
      <c r="F941">
        <v>1</v>
      </c>
      <c r="G941">
        <v>4462.72</v>
      </c>
      <c r="H941" t="s">
        <v>11</v>
      </c>
      <c r="I941" t="s">
        <v>12</v>
      </c>
      <c r="J941" t="s">
        <v>23</v>
      </c>
      <c r="K941" s="13" t="s">
        <v>9276</v>
      </c>
      <c r="L941" t="s">
        <v>11</v>
      </c>
      <c r="M941" t="s">
        <v>12</v>
      </c>
      <c r="N941" t="s">
        <v>23</v>
      </c>
      <c r="O941">
        <v>32</v>
      </c>
      <c r="AA941" t="s">
        <v>10</v>
      </c>
      <c r="AB941" t="str">
        <f>IF(H935="?",$Q$9,H935)</f>
        <v>tier - 2</v>
      </c>
      <c r="AC941" t="str">
        <f>IF(I935="?",$V$9,I935)</f>
        <v>tier - 1</v>
      </c>
      <c r="AD941" t="str">
        <f>IF(J935="?","Unknown",J935)</f>
        <v>R1017</v>
      </c>
      <c r="AE941">
        <v>1988</v>
      </c>
      <c r="AF941">
        <v>26</v>
      </c>
      <c r="AG941" t="str">
        <f t="shared" si="28"/>
        <v>26-Jul-1988</v>
      </c>
      <c r="AH941">
        <v>32350</v>
      </c>
      <c r="AI941">
        <f t="shared" si="29"/>
        <v>34</v>
      </c>
    </row>
    <row r="942" spans="1:35" x14ac:dyDescent="0.25">
      <c r="A942" t="s">
        <v>524</v>
      </c>
      <c r="B942">
        <v>8</v>
      </c>
      <c r="C942" t="s">
        <v>15</v>
      </c>
      <c r="D942">
        <v>1990</v>
      </c>
      <c r="E942" s="11">
        <v>33185</v>
      </c>
      <c r="F942">
        <v>1</v>
      </c>
      <c r="G942">
        <v>4454.3999999999996</v>
      </c>
      <c r="H942" t="s">
        <v>11</v>
      </c>
      <c r="I942" t="s">
        <v>12</v>
      </c>
      <c r="J942" t="s">
        <v>23</v>
      </c>
      <c r="K942" s="13" t="s">
        <v>9277</v>
      </c>
      <c r="L942" t="s">
        <v>11</v>
      </c>
      <c r="M942" t="s">
        <v>12</v>
      </c>
      <c r="N942" t="s">
        <v>23</v>
      </c>
      <c r="O942">
        <v>32</v>
      </c>
      <c r="AA942" t="s">
        <v>18</v>
      </c>
      <c r="AB942" t="str">
        <f>IF(H936="?",$Q$9,H936)</f>
        <v>tier - 2</v>
      </c>
      <c r="AC942" t="str">
        <f>IF(I936="?",$V$9,I936)</f>
        <v>tier - 1</v>
      </c>
      <c r="AD942" t="str">
        <f>IF(J936="?","Unknown",J936)</f>
        <v>R1011</v>
      </c>
      <c r="AE942">
        <v>1965</v>
      </c>
      <c r="AF942">
        <v>28</v>
      </c>
      <c r="AG942" t="str">
        <f t="shared" si="28"/>
        <v>28-Jun-1965</v>
      </c>
      <c r="AH942">
        <v>23921</v>
      </c>
      <c r="AI942">
        <f t="shared" si="29"/>
        <v>57</v>
      </c>
    </row>
    <row r="943" spans="1:35" x14ac:dyDescent="0.25">
      <c r="A943" t="s">
        <v>523</v>
      </c>
      <c r="B943">
        <v>28</v>
      </c>
      <c r="C943" t="s">
        <v>20</v>
      </c>
      <c r="D943">
        <v>1994</v>
      </c>
      <c r="E943" s="11">
        <v>34605</v>
      </c>
      <c r="F943">
        <v>3</v>
      </c>
      <c r="G943">
        <v>4449.46</v>
      </c>
      <c r="H943" t="s">
        <v>16</v>
      </c>
      <c r="I943" t="s">
        <v>11</v>
      </c>
      <c r="J943" t="s">
        <v>13</v>
      </c>
      <c r="K943" s="13" t="s">
        <v>9278</v>
      </c>
      <c r="L943" t="s">
        <v>16</v>
      </c>
      <c r="M943" t="s">
        <v>11</v>
      </c>
      <c r="N943" t="s">
        <v>13</v>
      </c>
      <c r="O943">
        <v>28</v>
      </c>
      <c r="AA943" t="s">
        <v>37</v>
      </c>
      <c r="AB943" t="str">
        <f>IF(H937="?",$Q$9,H937)</f>
        <v>tier - 2</v>
      </c>
      <c r="AC943" t="str">
        <f>IF(I937="?",$V$9,I937)</f>
        <v>tier - 3</v>
      </c>
      <c r="AD943" t="str">
        <f>IF(J937="?","Unknown",J937)</f>
        <v>R1012</v>
      </c>
      <c r="AE943">
        <v>1992</v>
      </c>
      <c r="AF943">
        <v>12</v>
      </c>
      <c r="AG943" t="str">
        <f t="shared" si="28"/>
        <v>12-Oct-1992</v>
      </c>
      <c r="AH943">
        <v>33889</v>
      </c>
      <c r="AI943">
        <f t="shared" si="29"/>
        <v>30</v>
      </c>
    </row>
    <row r="944" spans="1:35" x14ac:dyDescent="0.25">
      <c r="A944" t="s">
        <v>522</v>
      </c>
      <c r="B944">
        <v>3</v>
      </c>
      <c r="C944" t="s">
        <v>37</v>
      </c>
      <c r="D944">
        <v>1991</v>
      </c>
      <c r="E944" s="11">
        <v>33514</v>
      </c>
      <c r="F944">
        <v>1</v>
      </c>
      <c r="G944">
        <v>4441.21</v>
      </c>
      <c r="H944" t="s">
        <v>16</v>
      </c>
      <c r="I944" t="s">
        <v>11</v>
      </c>
      <c r="J944" t="s">
        <v>276</v>
      </c>
      <c r="K944" s="13" t="s">
        <v>9279</v>
      </c>
      <c r="L944" t="s">
        <v>16</v>
      </c>
      <c r="M944" t="s">
        <v>11</v>
      </c>
      <c r="N944" t="s">
        <v>276</v>
      </c>
      <c r="O944">
        <v>31</v>
      </c>
      <c r="AA944" t="s">
        <v>35</v>
      </c>
      <c r="AB944" t="str">
        <f>IF(H938="?",$Q$9,H938)</f>
        <v>tier - 2</v>
      </c>
      <c r="AC944" t="str">
        <f>IF(I938="?",$V$9,I938)</f>
        <v>tier - 2</v>
      </c>
      <c r="AD944" t="str">
        <f>IF(J938="?","Unknown",J938)</f>
        <v>R1012</v>
      </c>
      <c r="AE944">
        <v>2004</v>
      </c>
      <c r="AF944">
        <v>18</v>
      </c>
      <c r="AG944" t="str">
        <f t="shared" si="28"/>
        <v>18-Aug-2004</v>
      </c>
      <c r="AH944">
        <v>38217</v>
      </c>
      <c r="AI944">
        <f t="shared" si="29"/>
        <v>18</v>
      </c>
    </row>
    <row r="945" spans="1:35" x14ac:dyDescent="0.25">
      <c r="A945" t="s">
        <v>521</v>
      </c>
      <c r="B945">
        <v>24</v>
      </c>
      <c r="C945" t="s">
        <v>30</v>
      </c>
      <c r="D945">
        <v>1994</v>
      </c>
      <c r="E945" s="11">
        <v>34692</v>
      </c>
      <c r="F945">
        <v>2</v>
      </c>
      <c r="G945">
        <v>4438.26</v>
      </c>
      <c r="H945" t="s">
        <v>11</v>
      </c>
      <c r="I945" t="s">
        <v>12</v>
      </c>
      <c r="J945" t="s">
        <v>356</v>
      </c>
      <c r="K945" s="13" t="s">
        <v>9280</v>
      </c>
      <c r="L945" t="s">
        <v>11</v>
      </c>
      <c r="M945" t="s">
        <v>12</v>
      </c>
      <c r="N945" t="s">
        <v>356</v>
      </c>
      <c r="O945">
        <v>28</v>
      </c>
      <c r="AA945" t="s">
        <v>20</v>
      </c>
      <c r="AB945" t="str">
        <f>IF(H939="?",$Q$9,H939)</f>
        <v>tier - 2</v>
      </c>
      <c r="AC945" t="str">
        <f>IF(I939="?",$V$9,I939)</f>
        <v>tier - 2</v>
      </c>
      <c r="AD945" t="str">
        <f>IF(J939="?","Unknown",J939)</f>
        <v>R1012</v>
      </c>
      <c r="AE945">
        <v>1999</v>
      </c>
      <c r="AF945">
        <v>20</v>
      </c>
      <c r="AG945" t="str">
        <f t="shared" si="28"/>
        <v>20-Sep-1999</v>
      </c>
      <c r="AH945">
        <v>36423</v>
      </c>
      <c r="AI945">
        <f t="shared" si="29"/>
        <v>23</v>
      </c>
    </row>
    <row r="946" spans="1:35" x14ac:dyDescent="0.25">
      <c r="A946" t="s">
        <v>520</v>
      </c>
      <c r="B946">
        <v>8</v>
      </c>
      <c r="C946" t="s">
        <v>30</v>
      </c>
      <c r="D946">
        <v>1994</v>
      </c>
      <c r="E946" s="11">
        <v>34676</v>
      </c>
      <c r="F946">
        <v>2</v>
      </c>
      <c r="G946">
        <v>4435.09</v>
      </c>
      <c r="H946" t="s">
        <v>12</v>
      </c>
      <c r="I946" t="s">
        <v>11</v>
      </c>
      <c r="J946" t="s">
        <v>168</v>
      </c>
      <c r="K946" s="13" t="s">
        <v>9281</v>
      </c>
      <c r="L946" t="s">
        <v>12</v>
      </c>
      <c r="M946" t="s">
        <v>11</v>
      </c>
      <c r="N946" t="s">
        <v>168</v>
      </c>
      <c r="O946">
        <v>28</v>
      </c>
      <c r="AA946" t="s">
        <v>30</v>
      </c>
      <c r="AB946" t="str">
        <f>IF(H940="?",$Q$9,H940)</f>
        <v>tier - 3</v>
      </c>
      <c r="AC946" t="str">
        <f>IF(I940="?",$V$9,I940)</f>
        <v>tier - 3</v>
      </c>
      <c r="AD946" t="str">
        <f>IF(J940="?","Unknown",J940)</f>
        <v>R1013</v>
      </c>
      <c r="AE946">
        <v>1991</v>
      </c>
      <c r="AF946">
        <v>4</v>
      </c>
      <c r="AG946" t="str">
        <f t="shared" si="28"/>
        <v>4-Dec-1991</v>
      </c>
      <c r="AH946">
        <v>33576</v>
      </c>
      <c r="AI946">
        <f t="shared" si="29"/>
        <v>31</v>
      </c>
    </row>
    <row r="947" spans="1:35" x14ac:dyDescent="0.25">
      <c r="A947" t="s">
        <v>2188</v>
      </c>
      <c r="B947">
        <v>14</v>
      </c>
      <c r="C947" t="s">
        <v>10</v>
      </c>
      <c r="D947">
        <v>1970</v>
      </c>
      <c r="E947" s="11">
        <v>25763</v>
      </c>
      <c r="F947">
        <v>0</v>
      </c>
      <c r="G947">
        <v>36786.370000000003</v>
      </c>
      <c r="H947" t="s">
        <v>16</v>
      </c>
      <c r="I947" t="s">
        <v>16</v>
      </c>
      <c r="J947" t="s">
        <v>42</v>
      </c>
      <c r="K947" s="13" t="s">
        <v>9282</v>
      </c>
      <c r="L947" t="s">
        <v>16</v>
      </c>
      <c r="M947" t="s">
        <v>16</v>
      </c>
      <c r="N947" t="s">
        <v>42</v>
      </c>
      <c r="O947">
        <v>52</v>
      </c>
      <c r="AA947" t="s">
        <v>37</v>
      </c>
      <c r="AB947" t="str">
        <f>IF(H941="?",$Q$9,H941)</f>
        <v>tier - 2</v>
      </c>
      <c r="AC947" t="str">
        <f>IF(I941="?",$V$9,I941)</f>
        <v>tier - 3</v>
      </c>
      <c r="AD947" t="str">
        <f>IF(J941="?","Unknown",J941)</f>
        <v>R1012</v>
      </c>
      <c r="AE947">
        <v>1990</v>
      </c>
      <c r="AF947">
        <v>15</v>
      </c>
      <c r="AG947" t="str">
        <f t="shared" si="28"/>
        <v>15-Oct-1990</v>
      </c>
      <c r="AH947">
        <v>33161</v>
      </c>
      <c r="AI947">
        <f t="shared" si="29"/>
        <v>32</v>
      </c>
    </row>
    <row r="948" spans="1:35" x14ac:dyDescent="0.25">
      <c r="A948" t="s">
        <v>519</v>
      </c>
      <c r="B948">
        <v>23</v>
      </c>
      <c r="C948" t="s">
        <v>30</v>
      </c>
      <c r="D948">
        <v>1993</v>
      </c>
      <c r="E948" s="11">
        <v>34326</v>
      </c>
      <c r="F948">
        <v>2</v>
      </c>
      <c r="G948">
        <v>4433.92</v>
      </c>
      <c r="H948" t="s">
        <v>11</v>
      </c>
      <c r="I948" t="s">
        <v>11</v>
      </c>
      <c r="J948" t="s">
        <v>23</v>
      </c>
      <c r="K948" s="13" t="s">
        <v>9283</v>
      </c>
      <c r="L948" t="s">
        <v>11</v>
      </c>
      <c r="M948" t="s">
        <v>11</v>
      </c>
      <c r="N948" t="s">
        <v>23</v>
      </c>
      <c r="O948">
        <v>29</v>
      </c>
      <c r="AA948" t="s">
        <v>15</v>
      </c>
      <c r="AB948" t="str">
        <f>IF(H942="?",$Q$9,H942)</f>
        <v>tier - 2</v>
      </c>
      <c r="AC948" t="str">
        <f>IF(I942="?",$V$9,I942)</f>
        <v>tier - 3</v>
      </c>
      <c r="AD948" t="str">
        <f>IF(J942="?","Unknown",J942)</f>
        <v>R1012</v>
      </c>
      <c r="AE948">
        <v>1990</v>
      </c>
      <c r="AF948">
        <v>8</v>
      </c>
      <c r="AG948" t="str">
        <f t="shared" si="28"/>
        <v>8-Nov-1990</v>
      </c>
      <c r="AH948">
        <v>33185</v>
      </c>
      <c r="AI948">
        <f t="shared" si="29"/>
        <v>32</v>
      </c>
    </row>
    <row r="949" spans="1:35" x14ac:dyDescent="0.25">
      <c r="A949" t="s">
        <v>518</v>
      </c>
      <c r="B949">
        <v>4</v>
      </c>
      <c r="C949" t="s">
        <v>18</v>
      </c>
      <c r="D949">
        <v>1993</v>
      </c>
      <c r="E949" s="11">
        <v>34124</v>
      </c>
      <c r="F949">
        <v>2</v>
      </c>
      <c r="G949">
        <v>4433.3900000000003</v>
      </c>
      <c r="H949" t="s">
        <v>11</v>
      </c>
      <c r="I949" t="s">
        <v>12</v>
      </c>
      <c r="J949" t="s">
        <v>23</v>
      </c>
      <c r="K949" s="13" t="s">
        <v>9284</v>
      </c>
      <c r="L949" t="s">
        <v>11</v>
      </c>
      <c r="M949" t="s">
        <v>12</v>
      </c>
      <c r="N949" t="s">
        <v>23</v>
      </c>
      <c r="O949">
        <v>30</v>
      </c>
      <c r="AA949" t="s">
        <v>20</v>
      </c>
      <c r="AB949" t="str">
        <f>IF(H943="?",$Q$9,H943)</f>
        <v>tier - 1</v>
      </c>
      <c r="AC949" t="str">
        <f>IF(I943="?",$V$9,I943)</f>
        <v>tier - 2</v>
      </c>
      <c r="AD949" t="str">
        <f>IF(J943="?","Unknown",J943)</f>
        <v>R1013</v>
      </c>
      <c r="AE949">
        <v>1994</v>
      </c>
      <c r="AF949">
        <v>28</v>
      </c>
      <c r="AG949" t="str">
        <f t="shared" si="28"/>
        <v>28-Sep-1994</v>
      </c>
      <c r="AH949">
        <v>34605</v>
      </c>
      <c r="AI949">
        <f t="shared" si="29"/>
        <v>28</v>
      </c>
    </row>
    <row r="950" spans="1:35" x14ac:dyDescent="0.25">
      <c r="A950" t="s">
        <v>517</v>
      </c>
      <c r="B950">
        <v>29</v>
      </c>
      <c r="C950" t="s">
        <v>20</v>
      </c>
      <c r="D950">
        <v>1994</v>
      </c>
      <c r="E950" s="11">
        <v>34606</v>
      </c>
      <c r="F950">
        <v>2</v>
      </c>
      <c r="G950">
        <v>4428.8900000000003</v>
      </c>
      <c r="H950" t="s">
        <v>12</v>
      </c>
      <c r="I950" t="s">
        <v>16</v>
      </c>
      <c r="J950" t="s">
        <v>356</v>
      </c>
      <c r="K950" s="13" t="s">
        <v>9285</v>
      </c>
      <c r="L950" t="s">
        <v>12</v>
      </c>
      <c r="M950" t="s">
        <v>16</v>
      </c>
      <c r="N950" t="s">
        <v>356</v>
      </c>
      <c r="O950">
        <v>28</v>
      </c>
      <c r="AA950" t="s">
        <v>37</v>
      </c>
      <c r="AB950" t="str">
        <f>IF(H944="?",$Q$9,H944)</f>
        <v>tier - 1</v>
      </c>
      <c r="AC950" t="str">
        <f>IF(I944="?",$V$9,I944)</f>
        <v>tier - 2</v>
      </c>
      <c r="AD950" t="str">
        <f>IF(J944="?","Unknown",J944)</f>
        <v>R1014</v>
      </c>
      <c r="AE950">
        <v>1991</v>
      </c>
      <c r="AF950">
        <v>3</v>
      </c>
      <c r="AG950" t="str">
        <f t="shared" si="28"/>
        <v>3-Oct-1991</v>
      </c>
      <c r="AH950">
        <v>33514</v>
      </c>
      <c r="AI950">
        <f t="shared" si="29"/>
        <v>31</v>
      </c>
    </row>
    <row r="951" spans="1:35" x14ac:dyDescent="0.25">
      <c r="A951" t="s">
        <v>515</v>
      </c>
      <c r="B951">
        <v>15</v>
      </c>
      <c r="C951" t="s">
        <v>30</v>
      </c>
      <c r="D951">
        <v>1992</v>
      </c>
      <c r="E951" s="11">
        <v>33953</v>
      </c>
      <c r="F951">
        <v>0</v>
      </c>
      <c r="G951">
        <v>4420.95</v>
      </c>
      <c r="H951" t="s">
        <v>11</v>
      </c>
      <c r="I951" t="s">
        <v>12</v>
      </c>
      <c r="J951" t="s">
        <v>516</v>
      </c>
      <c r="K951" s="13" t="s">
        <v>9286</v>
      </c>
      <c r="L951" t="s">
        <v>11</v>
      </c>
      <c r="M951" t="s">
        <v>12</v>
      </c>
      <c r="N951" t="s">
        <v>516</v>
      </c>
      <c r="O951">
        <v>30</v>
      </c>
      <c r="AA951" t="s">
        <v>30</v>
      </c>
      <c r="AB951" t="str">
        <f>IF(H945="?",$Q$9,H945)</f>
        <v>tier - 2</v>
      </c>
      <c r="AC951" t="str">
        <f>IF(I945="?",$V$9,I945)</f>
        <v>tier - 3</v>
      </c>
      <c r="AD951" t="str">
        <f>IF(J945="?","Unknown",J945)</f>
        <v>R1017</v>
      </c>
      <c r="AE951">
        <v>1994</v>
      </c>
      <c r="AF951">
        <v>24</v>
      </c>
      <c r="AG951" t="str">
        <f t="shared" si="28"/>
        <v>24-Dec-1994</v>
      </c>
      <c r="AH951">
        <v>34692</v>
      </c>
      <c r="AI951">
        <f t="shared" si="29"/>
        <v>28</v>
      </c>
    </row>
    <row r="952" spans="1:35" x14ac:dyDescent="0.25">
      <c r="A952" t="s">
        <v>514</v>
      </c>
      <c r="B952">
        <v>16</v>
      </c>
      <c r="C952" t="s">
        <v>35</v>
      </c>
      <c r="D952">
        <v>1988</v>
      </c>
      <c r="E952" s="11">
        <v>32371</v>
      </c>
      <c r="F952">
        <v>0</v>
      </c>
      <c r="G952">
        <v>4415.16</v>
      </c>
      <c r="H952" t="s">
        <v>11</v>
      </c>
      <c r="I952" t="s">
        <v>16</v>
      </c>
      <c r="J952" t="s">
        <v>13</v>
      </c>
      <c r="K952" s="13" t="s">
        <v>9287</v>
      </c>
      <c r="L952" t="s">
        <v>11</v>
      </c>
      <c r="M952" t="s">
        <v>16</v>
      </c>
      <c r="N952" t="s">
        <v>13</v>
      </c>
      <c r="O952">
        <v>34</v>
      </c>
      <c r="AA952" t="s">
        <v>30</v>
      </c>
      <c r="AB952" t="str">
        <f>IF(H946="?",$Q$9,H946)</f>
        <v>tier - 3</v>
      </c>
      <c r="AC952" t="str">
        <f>IF(I946="?",$V$9,I946)</f>
        <v>tier - 2</v>
      </c>
      <c r="AD952" t="str">
        <f>IF(J946="?","Unknown",J946)</f>
        <v>R1016</v>
      </c>
      <c r="AE952">
        <v>1994</v>
      </c>
      <c r="AF952">
        <v>8</v>
      </c>
      <c r="AG952" t="str">
        <f t="shared" si="28"/>
        <v>8-Dec-1994</v>
      </c>
      <c r="AH952">
        <v>34676</v>
      </c>
      <c r="AI952">
        <f t="shared" si="29"/>
        <v>28</v>
      </c>
    </row>
    <row r="953" spans="1:35" x14ac:dyDescent="0.25">
      <c r="A953" t="s">
        <v>513</v>
      </c>
      <c r="B953">
        <v>13</v>
      </c>
      <c r="C953" t="s">
        <v>10</v>
      </c>
      <c r="D953">
        <v>1986</v>
      </c>
      <c r="E953" s="11">
        <v>31606</v>
      </c>
      <c r="F953">
        <v>0</v>
      </c>
      <c r="G953">
        <v>4402.2299999999996</v>
      </c>
      <c r="H953" t="s">
        <v>11</v>
      </c>
      <c r="I953" t="s">
        <v>11</v>
      </c>
      <c r="J953" t="s">
        <v>42</v>
      </c>
      <c r="K953" s="13" t="s">
        <v>8882</v>
      </c>
      <c r="L953" t="s">
        <v>11</v>
      </c>
      <c r="M953" t="s">
        <v>11</v>
      </c>
      <c r="N953" t="s">
        <v>42</v>
      </c>
      <c r="O953">
        <v>36</v>
      </c>
      <c r="AA953" t="s">
        <v>10</v>
      </c>
      <c r="AB953" t="str">
        <f>IF(H947="?",$Q$9,H947)</f>
        <v>tier - 1</v>
      </c>
      <c r="AC953" t="str">
        <f>IF(I947="?",$V$9,I947)</f>
        <v>tier - 1</v>
      </c>
      <c r="AD953" t="str">
        <f>IF(J947="?","Unknown",J947)</f>
        <v>R1011</v>
      </c>
      <c r="AE953">
        <v>1970</v>
      </c>
      <c r="AF953">
        <v>14</v>
      </c>
      <c r="AG953" t="str">
        <f t="shared" si="28"/>
        <v>14-Jul-1970</v>
      </c>
      <c r="AH953">
        <v>25763</v>
      </c>
      <c r="AI953">
        <f t="shared" si="29"/>
        <v>52</v>
      </c>
    </row>
    <row r="954" spans="1:35" x14ac:dyDescent="0.25">
      <c r="A954" t="s">
        <v>512</v>
      </c>
      <c r="B954">
        <v>11</v>
      </c>
      <c r="C954" t="s">
        <v>20</v>
      </c>
      <c r="D954">
        <v>1986</v>
      </c>
      <c r="E954" s="11">
        <v>31666</v>
      </c>
      <c r="F954">
        <v>0</v>
      </c>
      <c r="G954">
        <v>4399.7299999999996</v>
      </c>
      <c r="H954" t="s">
        <v>12</v>
      </c>
      <c r="I954" t="s">
        <v>11</v>
      </c>
      <c r="J954" t="s">
        <v>13</v>
      </c>
      <c r="K954" s="13" t="s">
        <v>9288</v>
      </c>
      <c r="L954" t="s">
        <v>12</v>
      </c>
      <c r="M954" t="s">
        <v>11</v>
      </c>
      <c r="N954" t="s">
        <v>13</v>
      </c>
      <c r="O954">
        <v>36</v>
      </c>
      <c r="AA954" t="s">
        <v>30</v>
      </c>
      <c r="AB954" t="str">
        <f>IF(H948="?",$Q$9,H948)</f>
        <v>tier - 2</v>
      </c>
      <c r="AC954" t="str">
        <f>IF(I948="?",$V$9,I948)</f>
        <v>tier - 2</v>
      </c>
      <c r="AD954" t="str">
        <f>IF(J948="?","Unknown",J948)</f>
        <v>R1012</v>
      </c>
      <c r="AE954">
        <v>1993</v>
      </c>
      <c r="AF954">
        <v>23</v>
      </c>
      <c r="AG954" t="str">
        <f t="shared" si="28"/>
        <v>23-Dec-1993</v>
      </c>
      <c r="AH954">
        <v>34326</v>
      </c>
      <c r="AI954">
        <f t="shared" si="29"/>
        <v>29</v>
      </c>
    </row>
    <row r="955" spans="1:35" x14ac:dyDescent="0.25">
      <c r="A955" t="s">
        <v>511</v>
      </c>
      <c r="B955">
        <v>18</v>
      </c>
      <c r="C955" t="s">
        <v>30</v>
      </c>
      <c r="D955">
        <v>1988</v>
      </c>
      <c r="E955" s="11">
        <v>32495</v>
      </c>
      <c r="F955">
        <v>3</v>
      </c>
      <c r="G955">
        <v>4397.3100000000004</v>
      </c>
      <c r="H955" t="s">
        <v>11</v>
      </c>
      <c r="I955" t="s">
        <v>11</v>
      </c>
      <c r="J955" t="s">
        <v>13</v>
      </c>
      <c r="K955" s="13" t="s">
        <v>9289</v>
      </c>
      <c r="L955" t="s">
        <v>11</v>
      </c>
      <c r="M955" t="s">
        <v>11</v>
      </c>
      <c r="N955" t="s">
        <v>13</v>
      </c>
      <c r="O955">
        <v>34</v>
      </c>
      <c r="AA955" t="s">
        <v>18</v>
      </c>
      <c r="AB955" t="str">
        <f>IF(H949="?",$Q$9,H949)</f>
        <v>tier - 2</v>
      </c>
      <c r="AC955" t="str">
        <f>IF(I949="?",$V$9,I949)</f>
        <v>tier - 3</v>
      </c>
      <c r="AD955" t="str">
        <f>IF(J949="?","Unknown",J949)</f>
        <v>R1012</v>
      </c>
      <c r="AE955">
        <v>1993</v>
      </c>
      <c r="AF955">
        <v>4</v>
      </c>
      <c r="AG955" t="str">
        <f t="shared" si="28"/>
        <v>4-Jun-1993</v>
      </c>
      <c r="AH955">
        <v>34124</v>
      </c>
      <c r="AI955">
        <f t="shared" si="29"/>
        <v>30</v>
      </c>
    </row>
    <row r="956" spans="1:35" x14ac:dyDescent="0.25">
      <c r="A956" t="s">
        <v>510</v>
      </c>
      <c r="B956">
        <v>29</v>
      </c>
      <c r="C956" t="s">
        <v>18</v>
      </c>
      <c r="D956">
        <v>1982</v>
      </c>
      <c r="E956" s="11">
        <v>30131</v>
      </c>
      <c r="F956">
        <v>3</v>
      </c>
      <c r="G956">
        <v>4392.7</v>
      </c>
      <c r="H956" t="s">
        <v>11</v>
      </c>
      <c r="I956" t="s">
        <v>11</v>
      </c>
      <c r="J956" t="s">
        <v>13</v>
      </c>
      <c r="K956" s="13" t="s">
        <v>9290</v>
      </c>
      <c r="L956" t="s">
        <v>11</v>
      </c>
      <c r="M956" t="s">
        <v>11</v>
      </c>
      <c r="N956" t="s">
        <v>13</v>
      </c>
      <c r="O956">
        <v>40</v>
      </c>
      <c r="AA956" t="s">
        <v>20</v>
      </c>
      <c r="AB956" t="str">
        <f>IF(H950="?",$Q$9,H950)</f>
        <v>tier - 3</v>
      </c>
      <c r="AC956" t="str">
        <f>IF(I950="?",$V$9,I950)</f>
        <v>tier - 1</v>
      </c>
      <c r="AD956" t="str">
        <f>IF(J950="?","Unknown",J950)</f>
        <v>R1017</v>
      </c>
      <c r="AE956">
        <v>1994</v>
      </c>
      <c r="AF956">
        <v>29</v>
      </c>
      <c r="AG956" t="str">
        <f t="shared" si="28"/>
        <v>29-Sep-1994</v>
      </c>
      <c r="AH956">
        <v>34606</v>
      </c>
      <c r="AI956">
        <f t="shared" si="29"/>
        <v>28</v>
      </c>
    </row>
    <row r="957" spans="1:35" x14ac:dyDescent="0.25">
      <c r="A957" t="s">
        <v>509</v>
      </c>
      <c r="B957">
        <v>29</v>
      </c>
      <c r="C957" t="s">
        <v>30</v>
      </c>
      <c r="D957">
        <v>1997</v>
      </c>
      <c r="E957" s="11">
        <v>35793</v>
      </c>
      <c r="F957">
        <v>3</v>
      </c>
      <c r="G957">
        <v>4391.6499999999996</v>
      </c>
      <c r="H957" t="s">
        <v>11</v>
      </c>
      <c r="I957" t="s">
        <v>11</v>
      </c>
      <c r="J957" t="s">
        <v>42</v>
      </c>
      <c r="K957" s="13" t="s">
        <v>9291</v>
      </c>
      <c r="L957" t="s">
        <v>11</v>
      </c>
      <c r="M957" t="s">
        <v>11</v>
      </c>
      <c r="N957" t="s">
        <v>42</v>
      </c>
      <c r="O957">
        <v>25</v>
      </c>
      <c r="AA957" t="s">
        <v>30</v>
      </c>
      <c r="AB957" t="str">
        <f>IF(H951="?",$Q$9,H951)</f>
        <v>tier - 2</v>
      </c>
      <c r="AC957" t="str">
        <f>IF(I951="?",$V$9,I951)</f>
        <v>tier - 3</v>
      </c>
      <c r="AD957" t="str">
        <f>IF(J951="?","Unknown",J951)</f>
        <v>R1020</v>
      </c>
      <c r="AE957">
        <v>1992</v>
      </c>
      <c r="AF957">
        <v>15</v>
      </c>
      <c r="AG957" t="str">
        <f t="shared" si="28"/>
        <v>15-Dec-1992</v>
      </c>
      <c r="AH957">
        <v>33953</v>
      </c>
      <c r="AI957">
        <f t="shared" si="29"/>
        <v>30</v>
      </c>
    </row>
    <row r="958" spans="1:35" x14ac:dyDescent="0.25">
      <c r="A958" t="s">
        <v>2187</v>
      </c>
      <c r="B958">
        <v>29</v>
      </c>
      <c r="C958" t="s">
        <v>30</v>
      </c>
      <c r="D958">
        <v>1961</v>
      </c>
      <c r="E958" s="11">
        <v>22644</v>
      </c>
      <c r="F958">
        <v>4</v>
      </c>
      <c r="G958">
        <v>36580.28</v>
      </c>
      <c r="H958" t="s">
        <v>11</v>
      </c>
      <c r="I958" t="s">
        <v>11</v>
      </c>
      <c r="J958" t="s">
        <v>13</v>
      </c>
      <c r="K958" s="13" t="s">
        <v>9292</v>
      </c>
      <c r="L958" t="s">
        <v>11</v>
      </c>
      <c r="M958" t="s">
        <v>11</v>
      </c>
      <c r="N958" t="s">
        <v>13</v>
      </c>
      <c r="O958">
        <v>61</v>
      </c>
      <c r="AA958" t="s">
        <v>35</v>
      </c>
      <c r="AB958" t="str">
        <f>IF(H952="?",$Q$9,H952)</f>
        <v>tier - 2</v>
      </c>
      <c r="AC958" t="str">
        <f>IF(I952="?",$V$9,I952)</f>
        <v>tier - 1</v>
      </c>
      <c r="AD958" t="str">
        <f>IF(J952="?","Unknown",J952)</f>
        <v>R1013</v>
      </c>
      <c r="AE958">
        <v>1988</v>
      </c>
      <c r="AF958">
        <v>16</v>
      </c>
      <c r="AG958" t="str">
        <f t="shared" si="28"/>
        <v>16-Aug-1988</v>
      </c>
      <c r="AH958">
        <v>32371</v>
      </c>
      <c r="AI958">
        <f t="shared" si="29"/>
        <v>34</v>
      </c>
    </row>
    <row r="959" spans="1:35" x14ac:dyDescent="0.25">
      <c r="A959" t="s">
        <v>508</v>
      </c>
      <c r="B959">
        <v>28</v>
      </c>
      <c r="C959" t="s">
        <v>30</v>
      </c>
      <c r="D959">
        <v>1990</v>
      </c>
      <c r="E959" s="11">
        <v>33235</v>
      </c>
      <c r="F959">
        <v>0</v>
      </c>
      <c r="G959">
        <v>4357.04</v>
      </c>
      <c r="H959" t="s">
        <v>11</v>
      </c>
      <c r="I959" t="s">
        <v>12</v>
      </c>
      <c r="J959" t="s">
        <v>23</v>
      </c>
      <c r="K959" s="13" t="s">
        <v>9293</v>
      </c>
      <c r="L959" t="s">
        <v>11</v>
      </c>
      <c r="M959" t="s">
        <v>12</v>
      </c>
      <c r="N959" t="s">
        <v>23</v>
      </c>
      <c r="O959">
        <v>32</v>
      </c>
      <c r="AA959" t="s">
        <v>10</v>
      </c>
      <c r="AB959" t="str">
        <f>IF(H953="?",$Q$9,H953)</f>
        <v>tier - 2</v>
      </c>
      <c r="AC959" t="str">
        <f>IF(I953="?",$V$9,I953)</f>
        <v>tier - 2</v>
      </c>
      <c r="AD959" t="str">
        <f>IF(J953="?","Unknown",J953)</f>
        <v>R1011</v>
      </c>
      <c r="AE959">
        <v>1986</v>
      </c>
      <c r="AF959">
        <v>13</v>
      </c>
      <c r="AG959" t="str">
        <f t="shared" si="28"/>
        <v>13-Jul-1986</v>
      </c>
      <c r="AH959">
        <v>31606</v>
      </c>
      <c r="AI959">
        <f t="shared" si="29"/>
        <v>36</v>
      </c>
    </row>
    <row r="960" spans="1:35" x14ac:dyDescent="0.25">
      <c r="A960" t="s">
        <v>507</v>
      </c>
      <c r="B960">
        <v>13</v>
      </c>
      <c r="C960" t="s">
        <v>30</v>
      </c>
      <c r="D960">
        <v>1991</v>
      </c>
      <c r="E960" s="11">
        <v>33585</v>
      </c>
      <c r="F960">
        <v>1</v>
      </c>
      <c r="G960">
        <v>4350.51</v>
      </c>
      <c r="H960" t="s">
        <v>11</v>
      </c>
      <c r="I960" t="s">
        <v>11</v>
      </c>
      <c r="J960" t="s">
        <v>13</v>
      </c>
      <c r="K960" s="13" t="s">
        <v>9294</v>
      </c>
      <c r="L960" t="s">
        <v>11</v>
      </c>
      <c r="M960" t="s">
        <v>11</v>
      </c>
      <c r="N960" t="s">
        <v>13</v>
      </c>
      <c r="O960">
        <v>31</v>
      </c>
      <c r="AA960" t="s">
        <v>20</v>
      </c>
      <c r="AB960" t="str">
        <f>IF(H954="?",$Q$9,H954)</f>
        <v>tier - 3</v>
      </c>
      <c r="AC960" t="str">
        <f>IF(I954="?",$V$9,I954)</f>
        <v>tier - 2</v>
      </c>
      <c r="AD960" t="str">
        <f>IF(J954="?","Unknown",J954)</f>
        <v>R1013</v>
      </c>
      <c r="AE960">
        <v>1986</v>
      </c>
      <c r="AF960">
        <v>11</v>
      </c>
      <c r="AG960" t="str">
        <f t="shared" si="28"/>
        <v>11-Sep-1986</v>
      </c>
      <c r="AH960">
        <v>31666</v>
      </c>
      <c r="AI960">
        <f t="shared" si="29"/>
        <v>36</v>
      </c>
    </row>
    <row r="961" spans="1:35" x14ac:dyDescent="0.25">
      <c r="A961" t="s">
        <v>506</v>
      </c>
      <c r="B961">
        <v>1</v>
      </c>
      <c r="C961" t="s">
        <v>15</v>
      </c>
      <c r="D961">
        <v>1994</v>
      </c>
      <c r="E961" s="11">
        <v>34639</v>
      </c>
      <c r="F961">
        <v>2</v>
      </c>
      <c r="G961">
        <v>4349.46</v>
      </c>
      <c r="H961" t="s">
        <v>11</v>
      </c>
      <c r="I961" t="s">
        <v>11</v>
      </c>
      <c r="J961" t="s">
        <v>13</v>
      </c>
      <c r="K961" s="13" t="s">
        <v>9295</v>
      </c>
      <c r="L961" t="s">
        <v>11</v>
      </c>
      <c r="M961" t="s">
        <v>11</v>
      </c>
      <c r="N961" t="s">
        <v>13</v>
      </c>
      <c r="O961">
        <v>28</v>
      </c>
      <c r="AA961" t="s">
        <v>30</v>
      </c>
      <c r="AB961" t="str">
        <f>IF(H955="?",$Q$9,H955)</f>
        <v>tier - 2</v>
      </c>
      <c r="AC961" t="str">
        <f>IF(I955="?",$V$9,I955)</f>
        <v>tier - 2</v>
      </c>
      <c r="AD961" t="str">
        <f>IF(J955="?","Unknown",J955)</f>
        <v>R1013</v>
      </c>
      <c r="AE961">
        <v>1988</v>
      </c>
      <c r="AF961">
        <v>18</v>
      </c>
      <c r="AG961" t="str">
        <f t="shared" si="28"/>
        <v>18-Dec-1988</v>
      </c>
      <c r="AH961">
        <v>32495</v>
      </c>
      <c r="AI961">
        <f t="shared" si="29"/>
        <v>34</v>
      </c>
    </row>
    <row r="962" spans="1:35" x14ac:dyDescent="0.25">
      <c r="A962" t="s">
        <v>505</v>
      </c>
      <c r="B962">
        <v>1</v>
      </c>
      <c r="C962" t="s">
        <v>30</v>
      </c>
      <c r="D962">
        <v>1991</v>
      </c>
      <c r="E962" s="11">
        <v>33573</v>
      </c>
      <c r="F962">
        <v>0</v>
      </c>
      <c r="G962">
        <v>4347.0200000000004</v>
      </c>
      <c r="H962" t="s">
        <v>11</v>
      </c>
      <c r="I962" t="s">
        <v>16</v>
      </c>
      <c r="J962" t="s">
        <v>247</v>
      </c>
      <c r="K962" s="13" t="s">
        <v>9296</v>
      </c>
      <c r="L962" t="s">
        <v>11</v>
      </c>
      <c r="M962" t="s">
        <v>16</v>
      </c>
      <c r="N962" t="s">
        <v>247</v>
      </c>
      <c r="O962">
        <v>31</v>
      </c>
      <c r="AA962" t="s">
        <v>18</v>
      </c>
      <c r="AB962" t="str">
        <f>IF(H956="?",$Q$9,H956)</f>
        <v>tier - 2</v>
      </c>
      <c r="AC962" t="str">
        <f>IF(I956="?",$V$9,I956)</f>
        <v>tier - 2</v>
      </c>
      <c r="AD962" t="str">
        <f>IF(J956="?","Unknown",J956)</f>
        <v>R1013</v>
      </c>
      <c r="AE962">
        <v>1982</v>
      </c>
      <c r="AF962">
        <v>29</v>
      </c>
      <c r="AG962" t="str">
        <f t="shared" si="28"/>
        <v>29-Jun-1982</v>
      </c>
      <c r="AH962">
        <v>30131</v>
      </c>
      <c r="AI962">
        <f t="shared" si="29"/>
        <v>40</v>
      </c>
    </row>
    <row r="963" spans="1:35" x14ac:dyDescent="0.25">
      <c r="A963" t="s">
        <v>504</v>
      </c>
      <c r="B963">
        <v>26</v>
      </c>
      <c r="C963" t="s">
        <v>37</v>
      </c>
      <c r="D963">
        <v>1994</v>
      </c>
      <c r="E963" s="11">
        <v>34633</v>
      </c>
      <c r="F963">
        <v>2</v>
      </c>
      <c r="G963">
        <v>4340.4399999999996</v>
      </c>
      <c r="H963" t="s">
        <v>11</v>
      </c>
      <c r="I963" t="s">
        <v>16</v>
      </c>
      <c r="J963" t="s">
        <v>13</v>
      </c>
      <c r="K963" s="13" t="s">
        <v>9297</v>
      </c>
      <c r="L963" t="s">
        <v>11</v>
      </c>
      <c r="M963" t="s">
        <v>16</v>
      </c>
      <c r="N963" t="s">
        <v>13</v>
      </c>
      <c r="O963">
        <v>28</v>
      </c>
      <c r="AA963" t="s">
        <v>30</v>
      </c>
      <c r="AB963" t="str">
        <f>IF(H957="?",$Q$9,H957)</f>
        <v>tier - 2</v>
      </c>
      <c r="AC963" t="str">
        <f>IF(I957="?",$V$9,I957)</f>
        <v>tier - 2</v>
      </c>
      <c r="AD963" t="str">
        <f>IF(J957="?","Unknown",J957)</f>
        <v>R1011</v>
      </c>
      <c r="AE963">
        <v>1997</v>
      </c>
      <c r="AF963">
        <v>29</v>
      </c>
      <c r="AG963" t="str">
        <f t="shared" ref="AG963:AG1026" si="30">CONCATENATE(AF963,"-",AA963,"-",AE963)</f>
        <v>29-Dec-1997</v>
      </c>
      <c r="AH963">
        <v>35793</v>
      </c>
      <c r="AI963">
        <f t="shared" ref="AI963:AI1026" si="31">INT(YEARFRAC(AH963,DATE(2023,6,8)*1))</f>
        <v>25</v>
      </c>
    </row>
    <row r="964" spans="1:35" x14ac:dyDescent="0.25">
      <c r="A964" t="s">
        <v>503</v>
      </c>
      <c r="B964">
        <v>2</v>
      </c>
      <c r="C964" t="s">
        <v>37</v>
      </c>
      <c r="D964">
        <v>1994</v>
      </c>
      <c r="E964" s="11">
        <v>34609</v>
      </c>
      <c r="F964">
        <v>1</v>
      </c>
      <c r="G964">
        <v>4337.74</v>
      </c>
      <c r="H964" t="s">
        <v>11</v>
      </c>
      <c r="I964" t="s">
        <v>16</v>
      </c>
      <c r="J964" t="s">
        <v>247</v>
      </c>
      <c r="K964" s="13" t="s">
        <v>9298</v>
      </c>
      <c r="L964" t="s">
        <v>11</v>
      </c>
      <c r="M964" t="s">
        <v>16</v>
      </c>
      <c r="N964" t="s">
        <v>247</v>
      </c>
      <c r="O964">
        <v>28</v>
      </c>
      <c r="AA964" t="s">
        <v>30</v>
      </c>
      <c r="AB964" t="str">
        <f>IF(H958="?",$Q$9,H958)</f>
        <v>tier - 2</v>
      </c>
      <c r="AC964" t="str">
        <f>IF(I958="?",$V$9,I958)</f>
        <v>tier - 2</v>
      </c>
      <c r="AD964" t="str">
        <f>IF(J958="?","Unknown",J958)</f>
        <v>R1013</v>
      </c>
      <c r="AE964">
        <v>1961</v>
      </c>
      <c r="AF964">
        <v>29</v>
      </c>
      <c r="AG964" t="str">
        <f t="shared" si="30"/>
        <v>29-Dec-1961</v>
      </c>
      <c r="AH964">
        <v>22644</v>
      </c>
      <c r="AI964">
        <f t="shared" si="31"/>
        <v>61</v>
      </c>
    </row>
    <row r="965" spans="1:35" x14ac:dyDescent="0.25">
      <c r="A965" t="s">
        <v>502</v>
      </c>
      <c r="B965">
        <v>19</v>
      </c>
      <c r="C965" t="s">
        <v>15</v>
      </c>
      <c r="D965">
        <v>1988</v>
      </c>
      <c r="E965" s="11">
        <v>32466</v>
      </c>
      <c r="F965">
        <v>0</v>
      </c>
      <c r="G965">
        <v>4320.41</v>
      </c>
      <c r="H965" t="s">
        <v>11</v>
      </c>
      <c r="I965" t="s">
        <v>16</v>
      </c>
      <c r="J965" t="s">
        <v>23</v>
      </c>
      <c r="K965" s="13" t="s">
        <v>9299</v>
      </c>
      <c r="L965" t="s">
        <v>11</v>
      </c>
      <c r="M965" t="s">
        <v>16</v>
      </c>
      <c r="N965" t="s">
        <v>23</v>
      </c>
      <c r="O965">
        <v>34</v>
      </c>
      <c r="AA965" t="s">
        <v>30</v>
      </c>
      <c r="AB965" t="str">
        <f>IF(H959="?",$Q$9,H959)</f>
        <v>tier - 2</v>
      </c>
      <c r="AC965" t="str">
        <f>IF(I959="?",$V$9,I959)</f>
        <v>tier - 3</v>
      </c>
      <c r="AD965" t="str">
        <f>IF(J959="?","Unknown",J959)</f>
        <v>R1012</v>
      </c>
      <c r="AE965">
        <v>1990</v>
      </c>
      <c r="AF965">
        <v>28</v>
      </c>
      <c r="AG965" t="str">
        <f t="shared" si="30"/>
        <v>28-Dec-1990</v>
      </c>
      <c r="AH965">
        <v>33235</v>
      </c>
      <c r="AI965">
        <f t="shared" si="31"/>
        <v>32</v>
      </c>
    </row>
    <row r="966" spans="1:35" x14ac:dyDescent="0.25">
      <c r="A966" t="s">
        <v>501</v>
      </c>
      <c r="B966">
        <v>25</v>
      </c>
      <c r="C966" t="s">
        <v>37</v>
      </c>
      <c r="D966">
        <v>2000</v>
      </c>
      <c r="E966" s="11">
        <v>36824</v>
      </c>
      <c r="F966">
        <v>3</v>
      </c>
      <c r="G966">
        <v>4296.2700000000004</v>
      </c>
      <c r="H966" t="s">
        <v>11</v>
      </c>
      <c r="I966" t="s">
        <v>12</v>
      </c>
      <c r="J966" t="s">
        <v>23</v>
      </c>
      <c r="K966" s="13" t="s">
        <v>9300</v>
      </c>
      <c r="L966" t="s">
        <v>11</v>
      </c>
      <c r="M966" t="s">
        <v>12</v>
      </c>
      <c r="N966" t="s">
        <v>23</v>
      </c>
      <c r="O966">
        <v>22</v>
      </c>
      <c r="AA966" t="s">
        <v>30</v>
      </c>
      <c r="AB966" t="str">
        <f>IF(H960="?",$Q$9,H960)</f>
        <v>tier - 2</v>
      </c>
      <c r="AC966" t="str">
        <f>IF(I960="?",$V$9,I960)</f>
        <v>tier - 2</v>
      </c>
      <c r="AD966" t="str">
        <f>IF(J960="?","Unknown",J960)</f>
        <v>R1013</v>
      </c>
      <c r="AE966">
        <v>1991</v>
      </c>
      <c r="AF966">
        <v>13</v>
      </c>
      <c r="AG966" t="str">
        <f t="shared" si="30"/>
        <v>13-Dec-1991</v>
      </c>
      <c r="AH966">
        <v>33585</v>
      </c>
      <c r="AI966">
        <f t="shared" si="31"/>
        <v>31</v>
      </c>
    </row>
    <row r="967" spans="1:35" x14ac:dyDescent="0.25">
      <c r="A967" t="s">
        <v>500</v>
      </c>
      <c r="B967">
        <v>8</v>
      </c>
      <c r="C967" t="s">
        <v>10</v>
      </c>
      <c r="D967">
        <v>2003</v>
      </c>
      <c r="E967" s="11">
        <v>37810</v>
      </c>
      <c r="F967">
        <v>0</v>
      </c>
      <c r="G967">
        <v>4278.55</v>
      </c>
      <c r="H967" t="s">
        <v>11</v>
      </c>
      <c r="I967" t="s">
        <v>16</v>
      </c>
      <c r="J967" t="s">
        <v>300</v>
      </c>
      <c r="K967" s="13" t="s">
        <v>9301</v>
      </c>
      <c r="L967" t="s">
        <v>11</v>
      </c>
      <c r="M967" t="s">
        <v>16</v>
      </c>
      <c r="N967" t="s">
        <v>300</v>
      </c>
      <c r="O967">
        <v>19</v>
      </c>
      <c r="AA967" t="s">
        <v>15</v>
      </c>
      <c r="AB967" t="str">
        <f>IF(H961="?",$Q$9,H961)</f>
        <v>tier - 2</v>
      </c>
      <c r="AC967" t="str">
        <f>IF(I961="?",$V$9,I961)</f>
        <v>tier - 2</v>
      </c>
      <c r="AD967" t="str">
        <f>IF(J961="?","Unknown",J961)</f>
        <v>R1013</v>
      </c>
      <c r="AE967">
        <v>1994</v>
      </c>
      <c r="AF967">
        <v>1</v>
      </c>
      <c r="AG967" t="str">
        <f t="shared" si="30"/>
        <v>1-Nov-1994</v>
      </c>
      <c r="AH967">
        <v>34639</v>
      </c>
      <c r="AI967">
        <f t="shared" si="31"/>
        <v>28</v>
      </c>
    </row>
    <row r="968" spans="1:35" x14ac:dyDescent="0.25">
      <c r="A968" t="s">
        <v>499</v>
      </c>
      <c r="B968">
        <v>18</v>
      </c>
      <c r="C968" t="s">
        <v>37</v>
      </c>
      <c r="D968">
        <v>1992</v>
      </c>
      <c r="E968" s="11">
        <v>33895</v>
      </c>
      <c r="F968">
        <v>2</v>
      </c>
      <c r="G968">
        <v>4266.17</v>
      </c>
      <c r="H968" t="s">
        <v>12</v>
      </c>
      <c r="I968" t="s">
        <v>11</v>
      </c>
      <c r="J968" t="s">
        <v>13</v>
      </c>
      <c r="K968" s="13" t="s">
        <v>8907</v>
      </c>
      <c r="L968" t="s">
        <v>12</v>
      </c>
      <c r="M968" t="s">
        <v>11</v>
      </c>
      <c r="N968" t="s">
        <v>13</v>
      </c>
      <c r="O968">
        <v>30</v>
      </c>
      <c r="AA968" t="s">
        <v>30</v>
      </c>
      <c r="AB968" t="str">
        <f>IF(H962="?",$Q$9,H962)</f>
        <v>tier - 2</v>
      </c>
      <c r="AC968" t="str">
        <f>IF(I962="?",$V$9,I962)</f>
        <v>tier - 1</v>
      </c>
      <c r="AD968" t="str">
        <f>IF(J962="?","Unknown",J962)</f>
        <v>R1024</v>
      </c>
      <c r="AE968">
        <v>1991</v>
      </c>
      <c r="AF968">
        <v>1</v>
      </c>
      <c r="AG968" t="str">
        <f t="shared" si="30"/>
        <v>1-Dec-1991</v>
      </c>
      <c r="AH968">
        <v>33573</v>
      </c>
      <c r="AI968">
        <f t="shared" si="31"/>
        <v>31</v>
      </c>
    </row>
    <row r="969" spans="1:35" x14ac:dyDescent="0.25">
      <c r="A969" t="s">
        <v>2186</v>
      </c>
      <c r="B969">
        <v>9</v>
      </c>
      <c r="C969" t="s">
        <v>10</v>
      </c>
      <c r="D969">
        <v>1992</v>
      </c>
      <c r="E969" s="11">
        <v>33794</v>
      </c>
      <c r="F969">
        <v>0</v>
      </c>
      <c r="G969">
        <v>36572.800000000003</v>
      </c>
      <c r="H969" t="s">
        <v>16</v>
      </c>
      <c r="I969" t="s">
        <v>11</v>
      </c>
      <c r="J969" t="s">
        <v>42</v>
      </c>
      <c r="K969" s="13" t="s">
        <v>9243</v>
      </c>
      <c r="L969" t="s">
        <v>16</v>
      </c>
      <c r="M969" t="s">
        <v>11</v>
      </c>
      <c r="N969" t="s">
        <v>42</v>
      </c>
      <c r="O969">
        <v>30</v>
      </c>
      <c r="AA969" t="s">
        <v>37</v>
      </c>
      <c r="AB969" t="str">
        <f>IF(H963="?",$Q$9,H963)</f>
        <v>tier - 2</v>
      </c>
      <c r="AC969" t="str">
        <f>IF(I963="?",$V$9,I963)</f>
        <v>tier - 1</v>
      </c>
      <c r="AD969" t="str">
        <f>IF(J963="?","Unknown",J963)</f>
        <v>R1013</v>
      </c>
      <c r="AE969">
        <v>1994</v>
      </c>
      <c r="AF969">
        <v>26</v>
      </c>
      <c r="AG969" t="str">
        <f t="shared" si="30"/>
        <v>26-Oct-1994</v>
      </c>
      <c r="AH969">
        <v>34633</v>
      </c>
      <c r="AI969">
        <f t="shared" si="31"/>
        <v>28</v>
      </c>
    </row>
    <row r="970" spans="1:35" x14ac:dyDescent="0.25">
      <c r="A970" t="s">
        <v>498</v>
      </c>
      <c r="B970">
        <v>20</v>
      </c>
      <c r="C970" t="s">
        <v>30</v>
      </c>
      <c r="D970">
        <v>1983</v>
      </c>
      <c r="E970" s="11">
        <v>30670</v>
      </c>
      <c r="F970">
        <v>3</v>
      </c>
      <c r="G970">
        <v>4265.01</v>
      </c>
      <c r="H970" t="s">
        <v>11</v>
      </c>
      <c r="I970" t="s">
        <v>16</v>
      </c>
      <c r="J970" t="s">
        <v>23</v>
      </c>
      <c r="K970" s="13" t="s">
        <v>9302</v>
      </c>
      <c r="L970" t="s">
        <v>11</v>
      </c>
      <c r="M970" t="s">
        <v>16</v>
      </c>
      <c r="N970" t="s">
        <v>23</v>
      </c>
      <c r="O970">
        <v>39</v>
      </c>
      <c r="AA970" t="s">
        <v>37</v>
      </c>
      <c r="AB970" t="str">
        <f>IF(H964="?",$Q$9,H964)</f>
        <v>tier - 2</v>
      </c>
      <c r="AC970" t="str">
        <f>IF(I964="?",$V$9,I964)</f>
        <v>tier - 1</v>
      </c>
      <c r="AD970" t="str">
        <f>IF(J964="?","Unknown",J964)</f>
        <v>R1024</v>
      </c>
      <c r="AE970">
        <v>1994</v>
      </c>
      <c r="AF970">
        <v>2</v>
      </c>
      <c r="AG970" t="str">
        <f t="shared" si="30"/>
        <v>2-Oct-1994</v>
      </c>
      <c r="AH970">
        <v>34609</v>
      </c>
      <c r="AI970">
        <f t="shared" si="31"/>
        <v>28</v>
      </c>
    </row>
    <row r="971" spans="1:35" x14ac:dyDescent="0.25">
      <c r="A971" t="s">
        <v>497</v>
      </c>
      <c r="B971">
        <v>14</v>
      </c>
      <c r="C971" t="s">
        <v>18</v>
      </c>
      <c r="D971">
        <v>1995</v>
      </c>
      <c r="E971" s="11">
        <v>34864</v>
      </c>
      <c r="F971">
        <v>3</v>
      </c>
      <c r="G971">
        <v>4260.74</v>
      </c>
      <c r="H971" t="s">
        <v>12</v>
      </c>
      <c r="I971" t="s">
        <v>11</v>
      </c>
      <c r="J971" t="s">
        <v>42</v>
      </c>
      <c r="K971" s="13" t="s">
        <v>9303</v>
      </c>
      <c r="L971" t="s">
        <v>12</v>
      </c>
      <c r="M971" t="s">
        <v>11</v>
      </c>
      <c r="N971" t="s">
        <v>42</v>
      </c>
      <c r="O971">
        <v>27</v>
      </c>
      <c r="AA971" t="s">
        <v>15</v>
      </c>
      <c r="AB971" t="str">
        <f>IF(H965="?",$Q$9,H965)</f>
        <v>tier - 2</v>
      </c>
      <c r="AC971" t="str">
        <f>IF(I965="?",$V$9,I965)</f>
        <v>tier - 1</v>
      </c>
      <c r="AD971" t="str">
        <f>IF(J965="?","Unknown",J965)</f>
        <v>R1012</v>
      </c>
      <c r="AE971">
        <v>1988</v>
      </c>
      <c r="AF971">
        <v>19</v>
      </c>
      <c r="AG971" t="str">
        <f t="shared" si="30"/>
        <v>19-Nov-1988</v>
      </c>
      <c r="AH971">
        <v>32466</v>
      </c>
      <c r="AI971">
        <f t="shared" si="31"/>
        <v>34</v>
      </c>
    </row>
    <row r="972" spans="1:35" x14ac:dyDescent="0.25">
      <c r="A972" t="s">
        <v>496</v>
      </c>
      <c r="B972">
        <v>16</v>
      </c>
      <c r="C972" t="s">
        <v>35</v>
      </c>
      <c r="D972">
        <v>1982</v>
      </c>
      <c r="E972" s="11">
        <v>30179</v>
      </c>
      <c r="F972">
        <v>3</v>
      </c>
      <c r="G972">
        <v>4250.24</v>
      </c>
      <c r="H972" t="s">
        <v>11</v>
      </c>
      <c r="I972" t="s">
        <v>12</v>
      </c>
      <c r="J972" t="s">
        <v>13</v>
      </c>
      <c r="K972" s="13" t="s">
        <v>9304</v>
      </c>
      <c r="L972" t="s">
        <v>11</v>
      </c>
      <c r="M972" t="s">
        <v>12</v>
      </c>
      <c r="N972" t="s">
        <v>13</v>
      </c>
      <c r="O972">
        <v>40</v>
      </c>
      <c r="AA972" t="s">
        <v>37</v>
      </c>
      <c r="AB972" t="str">
        <f>IF(H966="?",$Q$9,H966)</f>
        <v>tier - 2</v>
      </c>
      <c r="AC972" t="str">
        <f>IF(I966="?",$V$9,I966)</f>
        <v>tier - 3</v>
      </c>
      <c r="AD972" t="str">
        <f>IF(J966="?","Unknown",J966)</f>
        <v>R1012</v>
      </c>
      <c r="AE972">
        <v>2000</v>
      </c>
      <c r="AF972">
        <v>25</v>
      </c>
      <c r="AG972" t="str">
        <f t="shared" si="30"/>
        <v>25-Oct-2000</v>
      </c>
      <c r="AH972">
        <v>36824</v>
      </c>
      <c r="AI972">
        <f t="shared" si="31"/>
        <v>22</v>
      </c>
    </row>
    <row r="973" spans="1:35" x14ac:dyDescent="0.25">
      <c r="A973" t="s">
        <v>495</v>
      </c>
      <c r="B973">
        <v>1</v>
      </c>
      <c r="C973" t="s">
        <v>15</v>
      </c>
      <c r="D973">
        <v>1991</v>
      </c>
      <c r="E973" s="11">
        <v>33543</v>
      </c>
      <c r="F973">
        <v>1</v>
      </c>
      <c r="G973">
        <v>4243.59</v>
      </c>
      <c r="H973" t="s">
        <v>12</v>
      </c>
      <c r="I973" t="s">
        <v>16</v>
      </c>
      <c r="J973" t="s">
        <v>23</v>
      </c>
      <c r="K973" s="13" t="s">
        <v>9305</v>
      </c>
      <c r="L973" t="s">
        <v>12</v>
      </c>
      <c r="M973" t="s">
        <v>16</v>
      </c>
      <c r="N973" t="s">
        <v>23</v>
      </c>
      <c r="O973">
        <v>31</v>
      </c>
      <c r="AA973" t="s">
        <v>10</v>
      </c>
      <c r="AB973" t="str">
        <f>IF(H967="?",$Q$9,H967)</f>
        <v>tier - 2</v>
      </c>
      <c r="AC973" t="str">
        <f>IF(I967="?",$V$9,I967)</f>
        <v>tier - 1</v>
      </c>
      <c r="AD973" t="str">
        <f>IF(J967="?","Unknown",J967)</f>
        <v>R1021</v>
      </c>
      <c r="AE973">
        <v>2003</v>
      </c>
      <c r="AF973">
        <v>8</v>
      </c>
      <c r="AG973" t="str">
        <f t="shared" si="30"/>
        <v>8-Jul-2003</v>
      </c>
      <c r="AH973">
        <v>37810</v>
      </c>
      <c r="AI973">
        <f t="shared" si="31"/>
        <v>19</v>
      </c>
    </row>
    <row r="974" spans="1:35" x14ac:dyDescent="0.25">
      <c r="A974" t="s">
        <v>494</v>
      </c>
      <c r="B974">
        <v>3</v>
      </c>
      <c r="C974" t="s">
        <v>35</v>
      </c>
      <c r="D974">
        <v>1991</v>
      </c>
      <c r="E974" s="11">
        <v>33453</v>
      </c>
      <c r="F974">
        <v>1</v>
      </c>
      <c r="G974">
        <v>4239.8900000000003</v>
      </c>
      <c r="H974" t="s">
        <v>11</v>
      </c>
      <c r="I974" t="s">
        <v>11</v>
      </c>
      <c r="J974" t="s">
        <v>23</v>
      </c>
      <c r="K974" s="13" t="s">
        <v>9306</v>
      </c>
      <c r="L974" t="s">
        <v>11</v>
      </c>
      <c r="M974" t="s">
        <v>11</v>
      </c>
      <c r="N974" t="s">
        <v>23</v>
      </c>
      <c r="O974">
        <v>31</v>
      </c>
      <c r="AA974" t="s">
        <v>37</v>
      </c>
      <c r="AB974" t="str">
        <f>IF(H968="?",$Q$9,H968)</f>
        <v>tier - 3</v>
      </c>
      <c r="AC974" t="str">
        <f>IF(I968="?",$V$9,I968)</f>
        <v>tier - 2</v>
      </c>
      <c r="AD974" t="str">
        <f>IF(J968="?","Unknown",J968)</f>
        <v>R1013</v>
      </c>
      <c r="AE974">
        <v>1992</v>
      </c>
      <c r="AF974">
        <v>18</v>
      </c>
      <c r="AG974" t="str">
        <f t="shared" si="30"/>
        <v>18-Oct-1992</v>
      </c>
      <c r="AH974">
        <v>33895</v>
      </c>
      <c r="AI974">
        <f t="shared" si="31"/>
        <v>30</v>
      </c>
    </row>
    <row r="975" spans="1:35" x14ac:dyDescent="0.25">
      <c r="A975" t="s">
        <v>493</v>
      </c>
      <c r="B975">
        <v>27</v>
      </c>
      <c r="C975" t="s">
        <v>35</v>
      </c>
      <c r="D975">
        <v>1992</v>
      </c>
      <c r="E975" s="11">
        <v>33843</v>
      </c>
      <c r="F975">
        <v>1</v>
      </c>
      <c r="G975">
        <v>4237.13</v>
      </c>
      <c r="H975" t="s">
        <v>12</v>
      </c>
      <c r="I975" t="s">
        <v>16</v>
      </c>
      <c r="J975" t="s">
        <v>168</v>
      </c>
      <c r="K975" s="13" t="s">
        <v>9307</v>
      </c>
      <c r="L975" t="s">
        <v>12</v>
      </c>
      <c r="M975" t="s">
        <v>16</v>
      </c>
      <c r="N975" t="s">
        <v>168</v>
      </c>
      <c r="O975">
        <v>30</v>
      </c>
      <c r="AA975" t="s">
        <v>10</v>
      </c>
      <c r="AB975" t="str">
        <f>IF(H969="?",$Q$9,H969)</f>
        <v>tier - 1</v>
      </c>
      <c r="AC975" t="str">
        <f>IF(I969="?",$V$9,I969)</f>
        <v>tier - 2</v>
      </c>
      <c r="AD975" t="str">
        <f>IF(J969="?","Unknown",J969)</f>
        <v>R1011</v>
      </c>
      <c r="AE975">
        <v>1992</v>
      </c>
      <c r="AF975">
        <v>9</v>
      </c>
      <c r="AG975" t="str">
        <f t="shared" si="30"/>
        <v>9-Jul-1992</v>
      </c>
      <c r="AH975">
        <v>33794</v>
      </c>
      <c r="AI975">
        <f t="shared" si="31"/>
        <v>30</v>
      </c>
    </row>
    <row r="976" spans="1:35" x14ac:dyDescent="0.25">
      <c r="A976" t="s">
        <v>492</v>
      </c>
      <c r="B976">
        <v>14</v>
      </c>
      <c r="C976" t="s">
        <v>35</v>
      </c>
      <c r="D976">
        <v>1998</v>
      </c>
      <c r="E976" s="11">
        <v>36021</v>
      </c>
      <c r="F976">
        <v>3</v>
      </c>
      <c r="G976">
        <v>4234.93</v>
      </c>
      <c r="H976" t="s">
        <v>11</v>
      </c>
      <c r="I976" t="s">
        <v>16</v>
      </c>
      <c r="J976" t="s">
        <v>42</v>
      </c>
      <c r="K976" s="13" t="s">
        <v>9308</v>
      </c>
      <c r="L976" t="s">
        <v>11</v>
      </c>
      <c r="M976" t="s">
        <v>16</v>
      </c>
      <c r="N976" t="s">
        <v>42</v>
      </c>
      <c r="O976">
        <v>24</v>
      </c>
      <c r="AA976" t="s">
        <v>30</v>
      </c>
      <c r="AB976" t="str">
        <f>IF(H970="?",$Q$9,H970)</f>
        <v>tier - 2</v>
      </c>
      <c r="AC976" t="str">
        <f>IF(I970="?",$V$9,I970)</f>
        <v>tier - 1</v>
      </c>
      <c r="AD976" t="str">
        <f>IF(J970="?","Unknown",J970)</f>
        <v>R1012</v>
      </c>
      <c r="AE976">
        <v>1983</v>
      </c>
      <c r="AF976">
        <v>20</v>
      </c>
      <c r="AG976" t="str">
        <f t="shared" si="30"/>
        <v>20-Dec-1983</v>
      </c>
      <c r="AH976">
        <v>30670</v>
      </c>
      <c r="AI976">
        <f t="shared" si="31"/>
        <v>39</v>
      </c>
    </row>
    <row r="977" spans="1:35" x14ac:dyDescent="0.25">
      <c r="A977" t="s">
        <v>491</v>
      </c>
      <c r="B977">
        <v>6</v>
      </c>
      <c r="C977" t="s">
        <v>20</v>
      </c>
      <c r="D977">
        <v>1997</v>
      </c>
      <c r="E977" s="11">
        <v>35679</v>
      </c>
      <c r="F977">
        <v>2</v>
      </c>
      <c r="G977">
        <v>4189.1099999999997</v>
      </c>
      <c r="H977" t="s">
        <v>11</v>
      </c>
      <c r="I977" t="s">
        <v>11</v>
      </c>
      <c r="J977" t="s">
        <v>23</v>
      </c>
      <c r="K977" s="13" t="s">
        <v>9309</v>
      </c>
      <c r="L977" t="s">
        <v>11</v>
      </c>
      <c r="M977" t="s">
        <v>11</v>
      </c>
      <c r="N977" t="s">
        <v>23</v>
      </c>
      <c r="O977">
        <v>25</v>
      </c>
      <c r="AA977" t="s">
        <v>18</v>
      </c>
      <c r="AB977" t="str">
        <f>IF(H971="?",$Q$9,H971)</f>
        <v>tier - 3</v>
      </c>
      <c r="AC977" t="str">
        <f>IF(I971="?",$V$9,I971)</f>
        <v>tier - 2</v>
      </c>
      <c r="AD977" t="str">
        <f>IF(J971="?","Unknown",J971)</f>
        <v>R1011</v>
      </c>
      <c r="AE977">
        <v>1995</v>
      </c>
      <c r="AF977">
        <v>14</v>
      </c>
      <c r="AG977" t="str">
        <f t="shared" si="30"/>
        <v>14-Jun-1995</v>
      </c>
      <c r="AH977">
        <v>34864</v>
      </c>
      <c r="AI977">
        <f t="shared" si="31"/>
        <v>27</v>
      </c>
    </row>
    <row r="978" spans="1:35" x14ac:dyDescent="0.25">
      <c r="A978" t="s">
        <v>490</v>
      </c>
      <c r="B978">
        <v>3</v>
      </c>
      <c r="C978" t="s">
        <v>15</v>
      </c>
      <c r="D978">
        <v>1995</v>
      </c>
      <c r="E978" s="11">
        <v>35006</v>
      </c>
      <c r="F978">
        <v>0</v>
      </c>
      <c r="G978">
        <v>4188.7299999999996</v>
      </c>
      <c r="H978" t="s">
        <v>11</v>
      </c>
      <c r="I978" t="s">
        <v>11</v>
      </c>
      <c r="J978" t="s">
        <v>200</v>
      </c>
      <c r="K978" s="13" t="s">
        <v>9310</v>
      </c>
      <c r="L978" t="s">
        <v>11</v>
      </c>
      <c r="M978" t="s">
        <v>11</v>
      </c>
      <c r="N978" t="s">
        <v>200</v>
      </c>
      <c r="O978">
        <v>27</v>
      </c>
      <c r="AA978" t="s">
        <v>35</v>
      </c>
      <c r="AB978" t="str">
        <f>IF(H972="?",$Q$9,H972)</f>
        <v>tier - 2</v>
      </c>
      <c r="AC978" t="str">
        <f>IF(I972="?",$V$9,I972)</f>
        <v>tier - 3</v>
      </c>
      <c r="AD978" t="str">
        <f>IF(J972="?","Unknown",J972)</f>
        <v>R1013</v>
      </c>
      <c r="AE978">
        <v>1982</v>
      </c>
      <c r="AF978">
        <v>16</v>
      </c>
      <c r="AG978" t="str">
        <f t="shared" si="30"/>
        <v>16-Aug-1982</v>
      </c>
      <c r="AH978">
        <v>30179</v>
      </c>
      <c r="AI978">
        <f t="shared" si="31"/>
        <v>40</v>
      </c>
    </row>
    <row r="979" spans="1:35" x14ac:dyDescent="0.25">
      <c r="A979" t="s">
        <v>489</v>
      </c>
      <c r="B979">
        <v>25</v>
      </c>
      <c r="C979" t="s">
        <v>15</v>
      </c>
      <c r="D979">
        <v>1989</v>
      </c>
      <c r="E979" s="11">
        <v>32837</v>
      </c>
      <c r="F979">
        <v>0</v>
      </c>
      <c r="G979">
        <v>4185.1000000000004</v>
      </c>
      <c r="H979" t="s">
        <v>11</v>
      </c>
      <c r="I979" t="s">
        <v>12</v>
      </c>
      <c r="J979" t="s">
        <v>13</v>
      </c>
      <c r="K979" s="13" t="s">
        <v>9311</v>
      </c>
      <c r="L979" t="s">
        <v>11</v>
      </c>
      <c r="M979" t="s">
        <v>12</v>
      </c>
      <c r="N979" t="s">
        <v>13</v>
      </c>
      <c r="O979">
        <v>33</v>
      </c>
      <c r="AA979" t="s">
        <v>15</v>
      </c>
      <c r="AB979" t="str">
        <f>IF(H973="?",$Q$9,H973)</f>
        <v>tier - 3</v>
      </c>
      <c r="AC979" t="str">
        <f>IF(I973="?",$V$9,I973)</f>
        <v>tier - 1</v>
      </c>
      <c r="AD979" t="str">
        <f>IF(J973="?","Unknown",J973)</f>
        <v>R1012</v>
      </c>
      <c r="AE979">
        <v>1991</v>
      </c>
      <c r="AF979">
        <v>1</v>
      </c>
      <c r="AG979" t="str">
        <f t="shared" si="30"/>
        <v>1-Nov-1991</v>
      </c>
      <c r="AH979">
        <v>33543</v>
      </c>
      <c r="AI979">
        <f t="shared" si="31"/>
        <v>31</v>
      </c>
    </row>
    <row r="980" spans="1:35" x14ac:dyDescent="0.25">
      <c r="A980" t="s">
        <v>2185</v>
      </c>
      <c r="B980">
        <v>9</v>
      </c>
      <c r="C980" t="s">
        <v>10</v>
      </c>
      <c r="D980">
        <v>1973</v>
      </c>
      <c r="E980" s="11">
        <v>26854</v>
      </c>
      <c r="F980">
        <v>0</v>
      </c>
      <c r="G980">
        <v>36541.550000000003</v>
      </c>
      <c r="H980" t="s">
        <v>11</v>
      </c>
      <c r="I980" t="s">
        <v>12</v>
      </c>
      <c r="J980" t="s">
        <v>42</v>
      </c>
      <c r="K980" s="13" t="s">
        <v>9312</v>
      </c>
      <c r="L980" t="s">
        <v>11</v>
      </c>
      <c r="M980" t="s">
        <v>12</v>
      </c>
      <c r="N980" t="s">
        <v>42</v>
      </c>
      <c r="O980">
        <v>49</v>
      </c>
      <c r="AA980" t="s">
        <v>35</v>
      </c>
      <c r="AB980" t="str">
        <f>IF(H974="?",$Q$9,H974)</f>
        <v>tier - 2</v>
      </c>
      <c r="AC980" t="str">
        <f>IF(I974="?",$V$9,I974)</f>
        <v>tier - 2</v>
      </c>
      <c r="AD980" t="str">
        <f>IF(J974="?","Unknown",J974)</f>
        <v>R1012</v>
      </c>
      <c r="AE980">
        <v>1991</v>
      </c>
      <c r="AF980">
        <v>3</v>
      </c>
      <c r="AG980" t="str">
        <f t="shared" si="30"/>
        <v>3-Aug-1991</v>
      </c>
      <c r="AH980">
        <v>33453</v>
      </c>
      <c r="AI980">
        <f t="shared" si="31"/>
        <v>31</v>
      </c>
    </row>
    <row r="981" spans="1:35" x14ac:dyDescent="0.25">
      <c r="A981" t="s">
        <v>488</v>
      </c>
      <c r="B981">
        <v>16</v>
      </c>
      <c r="C981" t="s">
        <v>30</v>
      </c>
      <c r="D981">
        <v>1984</v>
      </c>
      <c r="E981" s="11">
        <v>31032</v>
      </c>
      <c r="F981">
        <v>3</v>
      </c>
      <c r="G981">
        <v>4163.21</v>
      </c>
      <c r="H981" t="s">
        <v>11</v>
      </c>
      <c r="I981" t="s">
        <v>11</v>
      </c>
      <c r="J981" t="s">
        <v>23</v>
      </c>
      <c r="K981" s="13" t="s">
        <v>9313</v>
      </c>
      <c r="L981" t="s">
        <v>11</v>
      </c>
      <c r="M981" t="s">
        <v>11</v>
      </c>
      <c r="N981" t="s">
        <v>23</v>
      </c>
      <c r="O981">
        <v>38</v>
      </c>
      <c r="AA981" t="s">
        <v>35</v>
      </c>
      <c r="AB981" t="str">
        <f>IF(H975="?",$Q$9,H975)</f>
        <v>tier - 3</v>
      </c>
      <c r="AC981" t="str">
        <f>IF(I975="?",$V$9,I975)</f>
        <v>tier - 1</v>
      </c>
      <c r="AD981" t="str">
        <f>IF(J975="?","Unknown",J975)</f>
        <v>R1016</v>
      </c>
      <c r="AE981">
        <v>1992</v>
      </c>
      <c r="AF981">
        <v>27</v>
      </c>
      <c r="AG981" t="str">
        <f t="shared" si="30"/>
        <v>27-Aug-1992</v>
      </c>
      <c r="AH981">
        <v>33843</v>
      </c>
      <c r="AI981">
        <f t="shared" si="31"/>
        <v>30</v>
      </c>
    </row>
    <row r="982" spans="1:35" x14ac:dyDescent="0.25">
      <c r="A982" t="s">
        <v>487</v>
      </c>
      <c r="B982">
        <v>26</v>
      </c>
      <c r="C982" t="s">
        <v>15</v>
      </c>
      <c r="D982">
        <v>1998</v>
      </c>
      <c r="E982" s="11">
        <v>36125</v>
      </c>
      <c r="F982">
        <v>0</v>
      </c>
      <c r="G982">
        <v>4154.97</v>
      </c>
      <c r="H982" t="s">
        <v>11</v>
      </c>
      <c r="I982" t="s">
        <v>16</v>
      </c>
      <c r="J982" t="s">
        <v>23</v>
      </c>
      <c r="K982" s="13" t="s">
        <v>9314</v>
      </c>
      <c r="L982" t="s">
        <v>11</v>
      </c>
      <c r="M982" t="s">
        <v>16</v>
      </c>
      <c r="N982" t="s">
        <v>23</v>
      </c>
      <c r="O982">
        <v>24</v>
      </c>
      <c r="AA982" t="s">
        <v>35</v>
      </c>
      <c r="AB982" t="str">
        <f>IF(H976="?",$Q$9,H976)</f>
        <v>tier - 2</v>
      </c>
      <c r="AC982" t="str">
        <f>IF(I976="?",$V$9,I976)</f>
        <v>tier - 1</v>
      </c>
      <c r="AD982" t="str">
        <f>IF(J976="?","Unknown",J976)</f>
        <v>R1011</v>
      </c>
      <c r="AE982">
        <v>1998</v>
      </c>
      <c r="AF982">
        <v>14</v>
      </c>
      <c r="AG982" t="str">
        <f t="shared" si="30"/>
        <v>14-Aug-1998</v>
      </c>
      <c r="AH982">
        <v>36021</v>
      </c>
      <c r="AI982">
        <f t="shared" si="31"/>
        <v>24</v>
      </c>
    </row>
    <row r="983" spans="1:35" x14ac:dyDescent="0.25">
      <c r="A983" t="s">
        <v>486</v>
      </c>
      <c r="B983">
        <v>4</v>
      </c>
      <c r="C983" t="s">
        <v>30</v>
      </c>
      <c r="D983">
        <v>1992</v>
      </c>
      <c r="E983" s="11">
        <v>33942</v>
      </c>
      <c r="F983">
        <v>1</v>
      </c>
      <c r="G983">
        <v>4151.03</v>
      </c>
      <c r="H983" t="s">
        <v>11</v>
      </c>
      <c r="I983" t="s">
        <v>11</v>
      </c>
      <c r="J983" t="s">
        <v>13</v>
      </c>
      <c r="K983" s="13" t="s">
        <v>9315</v>
      </c>
      <c r="L983" t="s">
        <v>11</v>
      </c>
      <c r="M983" t="s">
        <v>11</v>
      </c>
      <c r="N983" t="s">
        <v>13</v>
      </c>
      <c r="O983">
        <v>30</v>
      </c>
      <c r="AA983" t="s">
        <v>20</v>
      </c>
      <c r="AB983" t="str">
        <f>IF(H977="?",$Q$9,H977)</f>
        <v>tier - 2</v>
      </c>
      <c r="AC983" t="str">
        <f>IF(I977="?",$V$9,I977)</f>
        <v>tier - 2</v>
      </c>
      <c r="AD983" t="str">
        <f>IF(J977="?","Unknown",J977)</f>
        <v>R1012</v>
      </c>
      <c r="AE983">
        <v>1997</v>
      </c>
      <c r="AF983">
        <v>6</v>
      </c>
      <c r="AG983" t="str">
        <f t="shared" si="30"/>
        <v>6-Sep-1997</v>
      </c>
      <c r="AH983">
        <v>35679</v>
      </c>
      <c r="AI983">
        <f t="shared" si="31"/>
        <v>25</v>
      </c>
    </row>
    <row r="984" spans="1:35" x14ac:dyDescent="0.25">
      <c r="A984" t="s">
        <v>485</v>
      </c>
      <c r="B984">
        <v>28</v>
      </c>
      <c r="C984" t="s">
        <v>15</v>
      </c>
      <c r="D984">
        <v>1992</v>
      </c>
      <c r="E984" s="11">
        <v>33936</v>
      </c>
      <c r="F984">
        <v>1</v>
      </c>
      <c r="G984">
        <v>4149.74</v>
      </c>
      <c r="H984" t="s">
        <v>11</v>
      </c>
      <c r="I984" t="s">
        <v>16</v>
      </c>
      <c r="J984" t="s">
        <v>42</v>
      </c>
      <c r="K984" s="13" t="s">
        <v>9316</v>
      </c>
      <c r="L984" t="s">
        <v>11</v>
      </c>
      <c r="M984" t="s">
        <v>16</v>
      </c>
      <c r="N984" t="s">
        <v>42</v>
      </c>
      <c r="O984">
        <v>30</v>
      </c>
      <c r="AA984" t="s">
        <v>15</v>
      </c>
      <c r="AB984" t="str">
        <f>IF(H978="?",$Q$9,H978)</f>
        <v>tier - 2</v>
      </c>
      <c r="AC984" t="str">
        <f>IF(I978="?",$V$9,I978)</f>
        <v>tier - 2</v>
      </c>
      <c r="AD984" t="str">
        <f>IF(J978="?","Unknown",J978)</f>
        <v>R1025</v>
      </c>
      <c r="AE984">
        <v>1995</v>
      </c>
      <c r="AF984">
        <v>3</v>
      </c>
      <c r="AG984" t="str">
        <f t="shared" si="30"/>
        <v>3-Nov-1995</v>
      </c>
      <c r="AH984">
        <v>35006</v>
      </c>
      <c r="AI984">
        <f t="shared" si="31"/>
        <v>27</v>
      </c>
    </row>
    <row r="985" spans="1:35" x14ac:dyDescent="0.25">
      <c r="A985" t="s">
        <v>484</v>
      </c>
      <c r="B985">
        <v>18</v>
      </c>
      <c r="C985" t="s">
        <v>30</v>
      </c>
      <c r="D985">
        <v>1992</v>
      </c>
      <c r="E985" s="11">
        <v>33956</v>
      </c>
      <c r="F985">
        <v>0</v>
      </c>
      <c r="G985">
        <v>4137.5200000000004</v>
      </c>
      <c r="H985" t="s">
        <v>11</v>
      </c>
      <c r="I985" t="s">
        <v>12</v>
      </c>
      <c r="J985" t="s">
        <v>247</v>
      </c>
      <c r="K985" s="13" t="s">
        <v>8907</v>
      </c>
      <c r="L985" t="s">
        <v>11</v>
      </c>
      <c r="M985" t="s">
        <v>12</v>
      </c>
      <c r="N985" t="s">
        <v>247</v>
      </c>
      <c r="O985">
        <v>30</v>
      </c>
      <c r="AA985" t="s">
        <v>15</v>
      </c>
      <c r="AB985" t="str">
        <f>IF(H979="?",$Q$9,H979)</f>
        <v>tier - 2</v>
      </c>
      <c r="AC985" t="str">
        <f>IF(I979="?",$V$9,I979)</f>
        <v>tier - 3</v>
      </c>
      <c r="AD985" t="str">
        <f>IF(J979="?","Unknown",J979)</f>
        <v>R1013</v>
      </c>
      <c r="AE985">
        <v>1989</v>
      </c>
      <c r="AF985">
        <v>25</v>
      </c>
      <c r="AG985" t="str">
        <f t="shared" si="30"/>
        <v>25-Nov-1989</v>
      </c>
      <c r="AH985">
        <v>32837</v>
      </c>
      <c r="AI985">
        <f t="shared" si="31"/>
        <v>33</v>
      </c>
    </row>
    <row r="986" spans="1:35" x14ac:dyDescent="0.25">
      <c r="A986" t="s">
        <v>483</v>
      </c>
      <c r="B986">
        <v>6</v>
      </c>
      <c r="C986" t="s">
        <v>30</v>
      </c>
      <c r="D986">
        <v>1991</v>
      </c>
      <c r="E986" s="11">
        <v>33578</v>
      </c>
      <c r="F986">
        <v>0</v>
      </c>
      <c r="G986">
        <v>4134.08</v>
      </c>
      <c r="H986" t="s">
        <v>11</v>
      </c>
      <c r="I986" t="s">
        <v>16</v>
      </c>
      <c r="J986" t="s">
        <v>23</v>
      </c>
      <c r="K986" s="13" t="s">
        <v>9317</v>
      </c>
      <c r="L986" t="s">
        <v>11</v>
      </c>
      <c r="M986" t="s">
        <v>16</v>
      </c>
      <c r="N986" t="s">
        <v>23</v>
      </c>
      <c r="O986">
        <v>31</v>
      </c>
      <c r="AA986" t="s">
        <v>10</v>
      </c>
      <c r="AB986" t="str">
        <f>IF(H980="?",$Q$9,H980)</f>
        <v>tier - 2</v>
      </c>
      <c r="AC986" t="str">
        <f>IF(I980="?",$V$9,I980)</f>
        <v>tier - 3</v>
      </c>
      <c r="AD986" t="str">
        <f>IF(J980="?","Unknown",J980)</f>
        <v>R1011</v>
      </c>
      <c r="AE986">
        <v>1973</v>
      </c>
      <c r="AF986">
        <v>9</v>
      </c>
      <c r="AG986" t="str">
        <f t="shared" si="30"/>
        <v>9-Jul-1973</v>
      </c>
      <c r="AH986">
        <v>26854</v>
      </c>
      <c r="AI986">
        <f t="shared" si="31"/>
        <v>49</v>
      </c>
    </row>
    <row r="987" spans="1:35" x14ac:dyDescent="0.25">
      <c r="A987" t="s">
        <v>482</v>
      </c>
      <c r="B987">
        <v>21</v>
      </c>
      <c r="C987" t="s">
        <v>18</v>
      </c>
      <c r="D987">
        <v>1994</v>
      </c>
      <c r="E987" s="11">
        <v>34506</v>
      </c>
      <c r="F987">
        <v>1</v>
      </c>
      <c r="G987">
        <v>4133.6400000000003</v>
      </c>
      <c r="H987" t="s">
        <v>11</v>
      </c>
      <c r="I987" t="s">
        <v>12</v>
      </c>
      <c r="J987" t="s">
        <v>23</v>
      </c>
      <c r="K987" s="13" t="s">
        <v>9318</v>
      </c>
      <c r="L987" t="s">
        <v>11</v>
      </c>
      <c r="M987" t="s">
        <v>12</v>
      </c>
      <c r="N987" t="s">
        <v>23</v>
      </c>
      <c r="O987">
        <v>28</v>
      </c>
      <c r="AA987" t="s">
        <v>30</v>
      </c>
      <c r="AB987" t="str">
        <f>IF(H981="?",$Q$9,H981)</f>
        <v>tier - 2</v>
      </c>
      <c r="AC987" t="str">
        <f>IF(I981="?",$V$9,I981)</f>
        <v>tier - 2</v>
      </c>
      <c r="AD987" t="str">
        <f>IF(J981="?","Unknown",J981)</f>
        <v>R1012</v>
      </c>
      <c r="AE987">
        <v>1984</v>
      </c>
      <c r="AF987">
        <v>16</v>
      </c>
      <c r="AG987" t="str">
        <f t="shared" si="30"/>
        <v>16-Dec-1984</v>
      </c>
      <c r="AH987">
        <v>31032</v>
      </c>
      <c r="AI987">
        <f t="shared" si="31"/>
        <v>38</v>
      </c>
    </row>
    <row r="988" spans="1:35" x14ac:dyDescent="0.25">
      <c r="A988" t="s">
        <v>481</v>
      </c>
      <c r="B988">
        <v>14</v>
      </c>
      <c r="C988" t="s">
        <v>35</v>
      </c>
      <c r="D988">
        <v>1990</v>
      </c>
      <c r="E988" s="11">
        <v>33099</v>
      </c>
      <c r="F988">
        <v>1</v>
      </c>
      <c r="G988">
        <v>4076.5</v>
      </c>
      <c r="H988" t="s">
        <v>11</v>
      </c>
      <c r="I988" t="s">
        <v>12</v>
      </c>
      <c r="J988" t="s">
        <v>42</v>
      </c>
      <c r="K988" s="13" t="s">
        <v>9319</v>
      </c>
      <c r="L988" t="s">
        <v>11</v>
      </c>
      <c r="M988" t="s">
        <v>12</v>
      </c>
      <c r="N988" t="s">
        <v>42</v>
      </c>
      <c r="O988">
        <v>32</v>
      </c>
      <c r="AA988" t="s">
        <v>15</v>
      </c>
      <c r="AB988" t="str">
        <f>IF(H982="?",$Q$9,H982)</f>
        <v>tier - 2</v>
      </c>
      <c r="AC988" t="str">
        <f>IF(I982="?",$V$9,I982)</f>
        <v>tier - 1</v>
      </c>
      <c r="AD988" t="str">
        <f>IF(J982="?","Unknown",J982)</f>
        <v>R1012</v>
      </c>
      <c r="AE988">
        <v>1998</v>
      </c>
      <c r="AF988">
        <v>26</v>
      </c>
      <c r="AG988" t="str">
        <f t="shared" si="30"/>
        <v>26-Nov-1998</v>
      </c>
      <c r="AH988">
        <v>36125</v>
      </c>
      <c r="AI988">
        <f t="shared" si="31"/>
        <v>24</v>
      </c>
    </row>
    <row r="989" spans="1:35" x14ac:dyDescent="0.25">
      <c r="A989" t="s">
        <v>480</v>
      </c>
      <c r="B989">
        <v>1</v>
      </c>
      <c r="C989" t="s">
        <v>30</v>
      </c>
      <c r="D989">
        <v>1990</v>
      </c>
      <c r="E989" s="11">
        <v>33208</v>
      </c>
      <c r="F989">
        <v>1</v>
      </c>
      <c r="G989">
        <v>4074.45</v>
      </c>
      <c r="H989" t="s">
        <v>12</v>
      </c>
      <c r="I989" t="s">
        <v>11</v>
      </c>
      <c r="J989" t="s">
        <v>13</v>
      </c>
      <c r="K989" s="13" t="s">
        <v>9320</v>
      </c>
      <c r="L989" t="s">
        <v>12</v>
      </c>
      <c r="M989" t="s">
        <v>11</v>
      </c>
      <c r="N989" t="s">
        <v>13</v>
      </c>
      <c r="O989">
        <v>32</v>
      </c>
      <c r="AA989" t="s">
        <v>30</v>
      </c>
      <c r="AB989" t="str">
        <f>IF(H983="?",$Q$9,H983)</f>
        <v>tier - 2</v>
      </c>
      <c r="AC989" t="str">
        <f>IF(I983="?",$V$9,I983)</f>
        <v>tier - 2</v>
      </c>
      <c r="AD989" t="str">
        <f>IF(J983="?","Unknown",J983)</f>
        <v>R1013</v>
      </c>
      <c r="AE989">
        <v>1992</v>
      </c>
      <c r="AF989">
        <v>4</v>
      </c>
      <c r="AG989" t="str">
        <f t="shared" si="30"/>
        <v>4-Dec-1992</v>
      </c>
      <c r="AH989">
        <v>33942</v>
      </c>
      <c r="AI989">
        <f t="shared" si="31"/>
        <v>30</v>
      </c>
    </row>
    <row r="990" spans="1:35" x14ac:dyDescent="0.25">
      <c r="A990" t="s">
        <v>479</v>
      </c>
      <c r="B990">
        <v>18</v>
      </c>
      <c r="C990" t="s">
        <v>37</v>
      </c>
      <c r="D990">
        <v>2002</v>
      </c>
      <c r="E990" s="11">
        <v>37547</v>
      </c>
      <c r="F990">
        <v>0</v>
      </c>
      <c r="G990">
        <v>4070.51</v>
      </c>
      <c r="H990" t="s">
        <v>11</v>
      </c>
      <c r="I990" t="s">
        <v>16</v>
      </c>
      <c r="J990" t="s">
        <v>23</v>
      </c>
      <c r="K990" s="13" t="s">
        <v>9321</v>
      </c>
      <c r="L990" t="s">
        <v>11</v>
      </c>
      <c r="M990" t="s">
        <v>16</v>
      </c>
      <c r="N990" t="s">
        <v>23</v>
      </c>
      <c r="O990">
        <v>20</v>
      </c>
      <c r="AA990" t="s">
        <v>15</v>
      </c>
      <c r="AB990" t="str">
        <f>IF(H984="?",$Q$9,H984)</f>
        <v>tier - 2</v>
      </c>
      <c r="AC990" t="str">
        <f>IF(I984="?",$V$9,I984)</f>
        <v>tier - 1</v>
      </c>
      <c r="AD990" t="str">
        <f>IF(J984="?","Unknown",J984)</f>
        <v>R1011</v>
      </c>
      <c r="AE990">
        <v>1992</v>
      </c>
      <c r="AF990">
        <v>28</v>
      </c>
      <c r="AG990" t="str">
        <f t="shared" si="30"/>
        <v>28-Nov-1992</v>
      </c>
      <c r="AH990">
        <v>33936</v>
      </c>
      <c r="AI990">
        <f t="shared" si="31"/>
        <v>30</v>
      </c>
    </row>
    <row r="991" spans="1:35" x14ac:dyDescent="0.25">
      <c r="A991" t="s">
        <v>2184</v>
      </c>
      <c r="B991">
        <v>19</v>
      </c>
      <c r="C991" t="s">
        <v>15</v>
      </c>
      <c r="D991">
        <v>1962</v>
      </c>
      <c r="E991" s="11">
        <v>22969</v>
      </c>
      <c r="F991">
        <v>0</v>
      </c>
      <c r="G991">
        <v>36445.550000000003</v>
      </c>
      <c r="H991" t="s">
        <v>11</v>
      </c>
      <c r="I991" t="s">
        <v>11</v>
      </c>
      <c r="J991" t="s">
        <v>42</v>
      </c>
      <c r="K991" s="13" t="s">
        <v>9322</v>
      </c>
      <c r="L991" t="s">
        <v>11</v>
      </c>
      <c r="M991" t="s">
        <v>11</v>
      </c>
      <c r="N991" t="s">
        <v>42</v>
      </c>
      <c r="O991">
        <v>60</v>
      </c>
      <c r="AA991" t="s">
        <v>30</v>
      </c>
      <c r="AB991" t="str">
        <f>IF(H985="?",$Q$9,H985)</f>
        <v>tier - 2</v>
      </c>
      <c r="AC991" t="str">
        <f>IF(I985="?",$V$9,I985)</f>
        <v>tier - 3</v>
      </c>
      <c r="AD991" t="str">
        <f>IF(J985="?","Unknown",J985)</f>
        <v>R1024</v>
      </c>
      <c r="AE991">
        <v>1992</v>
      </c>
      <c r="AF991">
        <v>18</v>
      </c>
      <c r="AG991" t="str">
        <f t="shared" si="30"/>
        <v>18-Dec-1992</v>
      </c>
      <c r="AH991">
        <v>33956</v>
      </c>
      <c r="AI991">
        <f t="shared" si="31"/>
        <v>30</v>
      </c>
    </row>
    <row r="992" spans="1:35" x14ac:dyDescent="0.25">
      <c r="A992" t="s">
        <v>478</v>
      </c>
      <c r="B992">
        <v>16</v>
      </c>
      <c r="C992" t="s">
        <v>35</v>
      </c>
      <c r="D992">
        <v>1983</v>
      </c>
      <c r="E992" s="11">
        <v>30544</v>
      </c>
      <c r="F992">
        <v>3</v>
      </c>
      <c r="G992">
        <v>4070.42</v>
      </c>
      <c r="H992" t="s">
        <v>11</v>
      </c>
      <c r="I992" t="s">
        <v>16</v>
      </c>
      <c r="J992" t="s">
        <v>13</v>
      </c>
      <c r="K992" s="13" t="s">
        <v>9323</v>
      </c>
      <c r="L992" t="s">
        <v>11</v>
      </c>
      <c r="M992" t="s">
        <v>16</v>
      </c>
      <c r="N992" t="s">
        <v>13</v>
      </c>
      <c r="O992">
        <v>39</v>
      </c>
      <c r="AA992" t="s">
        <v>30</v>
      </c>
      <c r="AB992" t="str">
        <f>IF(H986="?",$Q$9,H986)</f>
        <v>tier - 2</v>
      </c>
      <c r="AC992" t="str">
        <f>IF(I986="?",$V$9,I986)</f>
        <v>tier - 1</v>
      </c>
      <c r="AD992" t="str">
        <f>IF(J986="?","Unknown",J986)</f>
        <v>R1012</v>
      </c>
      <c r="AE992">
        <v>1991</v>
      </c>
      <c r="AF992">
        <v>6</v>
      </c>
      <c r="AG992" t="str">
        <f t="shared" si="30"/>
        <v>6-Dec-1991</v>
      </c>
      <c r="AH992">
        <v>33578</v>
      </c>
      <c r="AI992">
        <f t="shared" si="31"/>
        <v>31</v>
      </c>
    </row>
    <row r="993" spans="1:35" x14ac:dyDescent="0.25">
      <c r="A993" t="s">
        <v>477</v>
      </c>
      <c r="B993">
        <v>14</v>
      </c>
      <c r="C993" t="s">
        <v>37</v>
      </c>
      <c r="D993">
        <v>1995</v>
      </c>
      <c r="E993" s="11">
        <v>34986</v>
      </c>
      <c r="F993">
        <v>2</v>
      </c>
      <c r="G993">
        <v>4058.71</v>
      </c>
      <c r="H993" t="s">
        <v>12</v>
      </c>
      <c r="I993" t="s">
        <v>12</v>
      </c>
      <c r="J993" t="s">
        <v>23</v>
      </c>
      <c r="K993" s="13" t="s">
        <v>9324</v>
      </c>
      <c r="L993" t="s">
        <v>12</v>
      </c>
      <c r="M993" t="s">
        <v>12</v>
      </c>
      <c r="N993" t="s">
        <v>23</v>
      </c>
      <c r="O993">
        <v>27</v>
      </c>
      <c r="AA993" t="s">
        <v>18</v>
      </c>
      <c r="AB993" t="str">
        <f>IF(H987="?",$Q$9,H987)</f>
        <v>tier - 2</v>
      </c>
      <c r="AC993" t="str">
        <f>IF(I987="?",$V$9,I987)</f>
        <v>tier - 3</v>
      </c>
      <c r="AD993" t="str">
        <f>IF(J987="?","Unknown",J987)</f>
        <v>R1012</v>
      </c>
      <c r="AE993">
        <v>1994</v>
      </c>
      <c r="AF993">
        <v>21</v>
      </c>
      <c r="AG993" t="str">
        <f t="shared" si="30"/>
        <v>21-Jun-1994</v>
      </c>
      <c r="AH993">
        <v>34506</v>
      </c>
      <c r="AI993">
        <f t="shared" si="31"/>
        <v>28</v>
      </c>
    </row>
    <row r="994" spans="1:35" x14ac:dyDescent="0.25">
      <c r="A994" t="s">
        <v>476</v>
      </c>
      <c r="B994">
        <v>13</v>
      </c>
      <c r="C994" t="s">
        <v>30</v>
      </c>
      <c r="D994">
        <v>1993</v>
      </c>
      <c r="E994" s="11">
        <v>34316</v>
      </c>
      <c r="F994">
        <v>2</v>
      </c>
      <c r="G994">
        <v>4058.12</v>
      </c>
      <c r="H994" t="s">
        <v>11</v>
      </c>
      <c r="I994" t="s">
        <v>16</v>
      </c>
      <c r="J994" t="s">
        <v>13</v>
      </c>
      <c r="K994" s="13" t="s">
        <v>9077</v>
      </c>
      <c r="L994" t="s">
        <v>11</v>
      </c>
      <c r="M994" t="s">
        <v>16</v>
      </c>
      <c r="N994" t="s">
        <v>13</v>
      </c>
      <c r="O994">
        <v>29</v>
      </c>
      <c r="AA994" t="s">
        <v>35</v>
      </c>
      <c r="AB994" t="str">
        <f>IF(H988="?",$Q$9,H988)</f>
        <v>tier - 2</v>
      </c>
      <c r="AC994" t="str">
        <f>IF(I988="?",$V$9,I988)</f>
        <v>tier - 3</v>
      </c>
      <c r="AD994" t="str">
        <f>IF(J988="?","Unknown",J988)</f>
        <v>R1011</v>
      </c>
      <c r="AE994">
        <v>1990</v>
      </c>
      <c r="AF994">
        <v>14</v>
      </c>
      <c r="AG994" t="str">
        <f t="shared" si="30"/>
        <v>14-Aug-1990</v>
      </c>
      <c r="AH994">
        <v>33099</v>
      </c>
      <c r="AI994">
        <f t="shared" si="31"/>
        <v>32</v>
      </c>
    </row>
    <row r="995" spans="1:35" x14ac:dyDescent="0.25">
      <c r="A995" t="s">
        <v>475</v>
      </c>
      <c r="B995">
        <v>30</v>
      </c>
      <c r="C995" t="s">
        <v>18</v>
      </c>
      <c r="D995">
        <v>1988</v>
      </c>
      <c r="E995" s="11">
        <v>32324</v>
      </c>
      <c r="F995">
        <v>3</v>
      </c>
      <c r="G995">
        <v>4047.94</v>
      </c>
      <c r="H995" t="s">
        <v>11</v>
      </c>
      <c r="I995" t="s">
        <v>16</v>
      </c>
      <c r="J995" t="s">
        <v>13</v>
      </c>
      <c r="K995" s="13" t="s">
        <v>9325</v>
      </c>
      <c r="L995" t="s">
        <v>11</v>
      </c>
      <c r="M995" t="s">
        <v>16</v>
      </c>
      <c r="N995" t="s">
        <v>13</v>
      </c>
      <c r="O995">
        <v>34</v>
      </c>
      <c r="AA995" t="s">
        <v>30</v>
      </c>
      <c r="AB995" t="str">
        <f>IF(H989="?",$Q$9,H989)</f>
        <v>tier - 3</v>
      </c>
      <c r="AC995" t="str">
        <f>IF(I989="?",$V$9,I989)</f>
        <v>tier - 2</v>
      </c>
      <c r="AD995" t="str">
        <f>IF(J989="?","Unknown",J989)</f>
        <v>R1013</v>
      </c>
      <c r="AE995">
        <v>1990</v>
      </c>
      <c r="AF995">
        <v>1</v>
      </c>
      <c r="AG995" t="str">
        <f t="shared" si="30"/>
        <v>1-Dec-1990</v>
      </c>
      <c r="AH995">
        <v>33208</v>
      </c>
      <c r="AI995">
        <f t="shared" si="31"/>
        <v>32</v>
      </c>
    </row>
    <row r="996" spans="1:35" x14ac:dyDescent="0.25">
      <c r="A996" t="s">
        <v>474</v>
      </c>
      <c r="B996">
        <v>26</v>
      </c>
      <c r="C996" t="s">
        <v>37</v>
      </c>
      <c r="D996">
        <v>1993</v>
      </c>
      <c r="E996" s="11">
        <v>34268</v>
      </c>
      <c r="F996">
        <v>1</v>
      </c>
      <c r="G996">
        <v>4040.56</v>
      </c>
      <c r="H996" t="s">
        <v>12</v>
      </c>
      <c r="I996" t="s">
        <v>12</v>
      </c>
      <c r="J996" t="s">
        <v>164</v>
      </c>
      <c r="K996" s="13" t="s">
        <v>9326</v>
      </c>
      <c r="L996" t="s">
        <v>12</v>
      </c>
      <c r="M996" t="s">
        <v>12</v>
      </c>
      <c r="N996" t="s">
        <v>164</v>
      </c>
      <c r="O996">
        <v>29</v>
      </c>
      <c r="AA996" t="s">
        <v>37</v>
      </c>
      <c r="AB996" t="str">
        <f>IF(H990="?",$Q$9,H990)</f>
        <v>tier - 2</v>
      </c>
      <c r="AC996" t="str">
        <f>IF(I990="?",$V$9,I990)</f>
        <v>tier - 1</v>
      </c>
      <c r="AD996" t="str">
        <f>IF(J990="?","Unknown",J990)</f>
        <v>R1012</v>
      </c>
      <c r="AE996">
        <v>2002</v>
      </c>
      <c r="AF996">
        <v>18</v>
      </c>
      <c r="AG996" t="str">
        <f t="shared" si="30"/>
        <v>18-Oct-2002</v>
      </c>
      <c r="AH996">
        <v>37547</v>
      </c>
      <c r="AI996">
        <f t="shared" si="31"/>
        <v>20</v>
      </c>
    </row>
    <row r="997" spans="1:35" x14ac:dyDescent="0.25">
      <c r="A997" t="s">
        <v>473</v>
      </c>
      <c r="B997">
        <v>10</v>
      </c>
      <c r="C997" t="s">
        <v>20</v>
      </c>
      <c r="D997">
        <v>1983</v>
      </c>
      <c r="E997" s="11">
        <v>30569</v>
      </c>
      <c r="F997">
        <v>3</v>
      </c>
      <c r="G997">
        <v>4039.9</v>
      </c>
      <c r="H997" t="s">
        <v>11</v>
      </c>
      <c r="I997" t="s">
        <v>16</v>
      </c>
      <c r="J997" t="s">
        <v>13</v>
      </c>
      <c r="K997" s="13" t="s">
        <v>9327</v>
      </c>
      <c r="L997" t="s">
        <v>11</v>
      </c>
      <c r="M997" t="s">
        <v>16</v>
      </c>
      <c r="N997" t="s">
        <v>13</v>
      </c>
      <c r="O997">
        <v>39</v>
      </c>
      <c r="AA997" t="s">
        <v>15</v>
      </c>
      <c r="AB997" t="str">
        <f>IF(H991="?",$Q$9,H991)</f>
        <v>tier - 2</v>
      </c>
      <c r="AC997" t="str">
        <f>IF(I991="?",$V$9,I991)</f>
        <v>tier - 2</v>
      </c>
      <c r="AD997" t="str">
        <f>IF(J991="?","Unknown",J991)</f>
        <v>R1011</v>
      </c>
      <c r="AE997">
        <v>1962</v>
      </c>
      <c r="AF997">
        <v>19</v>
      </c>
      <c r="AG997" t="str">
        <f t="shared" si="30"/>
        <v>19-Nov-1962</v>
      </c>
      <c r="AH997">
        <v>22969</v>
      </c>
      <c r="AI997">
        <f t="shared" si="31"/>
        <v>60</v>
      </c>
    </row>
    <row r="998" spans="1:35" x14ac:dyDescent="0.25">
      <c r="A998" t="s">
        <v>472</v>
      </c>
      <c r="B998">
        <v>7</v>
      </c>
      <c r="C998" t="s">
        <v>30</v>
      </c>
      <c r="D998">
        <v>1984</v>
      </c>
      <c r="E998" s="11">
        <v>31023</v>
      </c>
      <c r="F998">
        <v>3</v>
      </c>
      <c r="G998">
        <v>4038.41</v>
      </c>
      <c r="H998" t="s">
        <v>11</v>
      </c>
      <c r="I998" t="s">
        <v>16</v>
      </c>
      <c r="J998" t="s">
        <v>13</v>
      </c>
      <c r="K998" s="13" t="s">
        <v>8902</v>
      </c>
      <c r="L998" t="s">
        <v>11</v>
      </c>
      <c r="M998" t="s">
        <v>16</v>
      </c>
      <c r="N998" t="s">
        <v>13</v>
      </c>
      <c r="O998">
        <v>38</v>
      </c>
      <c r="AA998" t="s">
        <v>35</v>
      </c>
      <c r="AB998" t="str">
        <f>IF(H992="?",$Q$9,H992)</f>
        <v>tier - 2</v>
      </c>
      <c r="AC998" t="str">
        <f>IF(I992="?",$V$9,I992)</f>
        <v>tier - 1</v>
      </c>
      <c r="AD998" t="str">
        <f>IF(J992="?","Unknown",J992)</f>
        <v>R1013</v>
      </c>
      <c r="AE998">
        <v>1983</v>
      </c>
      <c r="AF998">
        <v>16</v>
      </c>
      <c r="AG998" t="str">
        <f t="shared" si="30"/>
        <v>16-Aug-1983</v>
      </c>
      <c r="AH998">
        <v>30544</v>
      </c>
      <c r="AI998">
        <f t="shared" si="31"/>
        <v>39</v>
      </c>
    </row>
    <row r="999" spans="1:35" x14ac:dyDescent="0.25">
      <c r="A999" t="s">
        <v>471</v>
      </c>
      <c r="B999">
        <v>11</v>
      </c>
      <c r="C999" t="s">
        <v>35</v>
      </c>
      <c r="D999">
        <v>1992</v>
      </c>
      <c r="E999" s="11">
        <v>33827</v>
      </c>
      <c r="F999">
        <v>1</v>
      </c>
      <c r="G999">
        <v>4032.24</v>
      </c>
      <c r="H999" t="s">
        <v>12</v>
      </c>
      <c r="I999" t="s">
        <v>12</v>
      </c>
      <c r="J999" t="s">
        <v>23</v>
      </c>
      <c r="K999" s="13" t="s">
        <v>9328</v>
      </c>
      <c r="L999" t="s">
        <v>12</v>
      </c>
      <c r="M999" t="s">
        <v>12</v>
      </c>
      <c r="N999" t="s">
        <v>23</v>
      </c>
      <c r="O999">
        <v>30</v>
      </c>
      <c r="AA999" t="s">
        <v>37</v>
      </c>
      <c r="AB999" t="str">
        <f>IF(H993="?",$Q$9,H993)</f>
        <v>tier - 3</v>
      </c>
      <c r="AC999" t="str">
        <f>IF(I993="?",$V$9,I993)</f>
        <v>tier - 3</v>
      </c>
      <c r="AD999" t="str">
        <f>IF(J993="?","Unknown",J993)</f>
        <v>R1012</v>
      </c>
      <c r="AE999">
        <v>1995</v>
      </c>
      <c r="AF999">
        <v>14</v>
      </c>
      <c r="AG999" t="str">
        <f t="shared" si="30"/>
        <v>14-Oct-1995</v>
      </c>
      <c r="AH999">
        <v>34986</v>
      </c>
      <c r="AI999">
        <f t="shared" si="31"/>
        <v>27</v>
      </c>
    </row>
    <row r="1000" spans="1:35" x14ac:dyDescent="0.25">
      <c r="A1000" t="s">
        <v>470</v>
      </c>
      <c r="B1000">
        <v>13</v>
      </c>
      <c r="C1000" t="s">
        <v>20</v>
      </c>
      <c r="D1000">
        <v>2000</v>
      </c>
      <c r="E1000" s="11">
        <v>36782</v>
      </c>
      <c r="F1000">
        <v>3</v>
      </c>
      <c r="G1000">
        <v>4005.42</v>
      </c>
      <c r="H1000" t="s">
        <v>11</v>
      </c>
      <c r="I1000" t="s">
        <v>16</v>
      </c>
      <c r="J1000" t="s">
        <v>164</v>
      </c>
      <c r="K1000" s="13" t="s">
        <v>9329</v>
      </c>
      <c r="L1000" t="s">
        <v>11</v>
      </c>
      <c r="M1000" t="s">
        <v>16</v>
      </c>
      <c r="N1000" t="s">
        <v>164</v>
      </c>
      <c r="O1000">
        <v>22</v>
      </c>
      <c r="AA1000" t="s">
        <v>30</v>
      </c>
      <c r="AB1000" t="str">
        <f>IF(H994="?",$Q$9,H994)</f>
        <v>tier - 2</v>
      </c>
      <c r="AC1000" t="str">
        <f>IF(I994="?",$V$9,I994)</f>
        <v>tier - 1</v>
      </c>
      <c r="AD1000" t="str">
        <f>IF(J994="?","Unknown",J994)</f>
        <v>R1013</v>
      </c>
      <c r="AE1000">
        <v>1993</v>
      </c>
      <c r="AF1000">
        <v>13</v>
      </c>
      <c r="AG1000" t="str">
        <f t="shared" si="30"/>
        <v>13-Dec-1993</v>
      </c>
      <c r="AH1000">
        <v>34316</v>
      </c>
      <c r="AI1000">
        <f t="shared" si="31"/>
        <v>29</v>
      </c>
    </row>
    <row r="1001" spans="1:35" x14ac:dyDescent="0.25">
      <c r="A1001" t="s">
        <v>469</v>
      </c>
      <c r="B1001">
        <v>10</v>
      </c>
      <c r="C1001" t="s">
        <v>18</v>
      </c>
      <c r="D1001">
        <v>1989</v>
      </c>
      <c r="E1001" s="11">
        <v>32669</v>
      </c>
      <c r="F1001">
        <v>3</v>
      </c>
      <c r="G1001">
        <v>4002.36</v>
      </c>
      <c r="H1001" t="s">
        <v>11</v>
      </c>
      <c r="I1001" t="s">
        <v>16</v>
      </c>
      <c r="J1001" t="s">
        <v>13</v>
      </c>
      <c r="K1001" s="13" t="s">
        <v>9206</v>
      </c>
      <c r="L1001" t="s">
        <v>11</v>
      </c>
      <c r="M1001" t="s">
        <v>16</v>
      </c>
      <c r="N1001" t="s">
        <v>13</v>
      </c>
      <c r="O1001">
        <v>33</v>
      </c>
      <c r="AA1001" t="s">
        <v>18</v>
      </c>
      <c r="AB1001" t="str">
        <f>IF(H995="?",$Q$9,H995)</f>
        <v>tier - 2</v>
      </c>
      <c r="AC1001" t="str">
        <f>IF(I995="?",$V$9,I995)</f>
        <v>tier - 1</v>
      </c>
      <c r="AD1001" t="str">
        <f>IF(J995="?","Unknown",J995)</f>
        <v>R1013</v>
      </c>
      <c r="AE1001">
        <v>1988</v>
      </c>
      <c r="AF1001">
        <v>30</v>
      </c>
      <c r="AG1001" t="str">
        <f t="shared" si="30"/>
        <v>30-Jun-1988</v>
      </c>
      <c r="AH1001">
        <v>32324</v>
      </c>
      <c r="AI1001">
        <f t="shared" si="31"/>
        <v>34</v>
      </c>
    </row>
    <row r="1002" spans="1:35" x14ac:dyDescent="0.25">
      <c r="A1002" t="s">
        <v>2354</v>
      </c>
      <c r="B1002">
        <v>7</v>
      </c>
      <c r="C1002" t="s">
        <v>18</v>
      </c>
      <c r="D1002">
        <v>1964</v>
      </c>
      <c r="E1002" s="11">
        <v>23535</v>
      </c>
      <c r="F1002">
        <v>2</v>
      </c>
      <c r="G1002">
        <v>47496.49</v>
      </c>
      <c r="H1002" t="s">
        <v>16</v>
      </c>
      <c r="I1002" t="s">
        <v>12</v>
      </c>
      <c r="J1002" t="s">
        <v>23</v>
      </c>
      <c r="K1002" s="13" t="s">
        <v>8569</v>
      </c>
      <c r="L1002" t="s">
        <v>16</v>
      </c>
      <c r="M1002" t="s">
        <v>12</v>
      </c>
      <c r="N1002" t="s">
        <v>23</v>
      </c>
      <c r="O1002">
        <v>59</v>
      </c>
      <c r="AA1002" t="s">
        <v>37</v>
      </c>
      <c r="AB1002" t="str">
        <f>IF(H996="?",$Q$9,H996)</f>
        <v>tier - 3</v>
      </c>
      <c r="AC1002" t="str">
        <f>IF(I996="?",$V$9,I996)</f>
        <v>tier - 3</v>
      </c>
      <c r="AD1002" t="str">
        <f>IF(J996="?","Unknown",J996)</f>
        <v>R1015</v>
      </c>
      <c r="AE1002">
        <v>1993</v>
      </c>
      <c r="AF1002">
        <v>26</v>
      </c>
      <c r="AG1002" t="str">
        <f t="shared" si="30"/>
        <v>26-Oct-1993</v>
      </c>
      <c r="AH1002">
        <v>34268</v>
      </c>
      <c r="AI1002">
        <f t="shared" si="31"/>
        <v>29</v>
      </c>
    </row>
    <row r="1003" spans="1:35" x14ac:dyDescent="0.25">
      <c r="A1003" t="s">
        <v>2183</v>
      </c>
      <c r="B1003">
        <v>9</v>
      </c>
      <c r="C1003" t="s">
        <v>15</v>
      </c>
      <c r="D1003">
        <v>2003</v>
      </c>
      <c r="E1003" s="11">
        <v>37934</v>
      </c>
      <c r="F1003">
        <v>2</v>
      </c>
      <c r="G1003">
        <v>36397.58</v>
      </c>
      <c r="H1003" t="s">
        <v>11</v>
      </c>
      <c r="I1003" t="s">
        <v>12</v>
      </c>
      <c r="J1003" t="s">
        <v>42</v>
      </c>
      <c r="K1003" s="13" t="s">
        <v>9330</v>
      </c>
      <c r="L1003" t="s">
        <v>11</v>
      </c>
      <c r="M1003" t="s">
        <v>12</v>
      </c>
      <c r="N1003" t="s">
        <v>42</v>
      </c>
      <c r="O1003">
        <v>19</v>
      </c>
      <c r="AA1003" t="s">
        <v>20</v>
      </c>
      <c r="AB1003" t="str">
        <f>IF(H997="?",$Q$9,H997)</f>
        <v>tier - 2</v>
      </c>
      <c r="AC1003" t="str">
        <f>IF(I997="?",$V$9,I997)</f>
        <v>tier - 1</v>
      </c>
      <c r="AD1003" t="str">
        <f>IF(J997="?","Unknown",J997)</f>
        <v>R1013</v>
      </c>
      <c r="AE1003">
        <v>1983</v>
      </c>
      <c r="AF1003">
        <v>10</v>
      </c>
      <c r="AG1003" t="str">
        <f t="shared" si="30"/>
        <v>10-Sep-1983</v>
      </c>
      <c r="AH1003">
        <v>30569</v>
      </c>
      <c r="AI1003">
        <f t="shared" si="31"/>
        <v>39</v>
      </c>
    </row>
    <row r="1004" spans="1:35" x14ac:dyDescent="0.25">
      <c r="A1004" t="s">
        <v>468</v>
      </c>
      <c r="B1004">
        <v>1</v>
      </c>
      <c r="C1004" t="s">
        <v>18</v>
      </c>
      <c r="D1004">
        <v>1990</v>
      </c>
      <c r="E1004" s="11">
        <v>33025</v>
      </c>
      <c r="F1004">
        <v>0</v>
      </c>
      <c r="G1004">
        <v>3994.18</v>
      </c>
      <c r="H1004" t="s">
        <v>11</v>
      </c>
      <c r="I1004" t="s">
        <v>11</v>
      </c>
      <c r="J1004" t="s">
        <v>13</v>
      </c>
      <c r="K1004" s="13" t="s">
        <v>9331</v>
      </c>
      <c r="L1004" t="s">
        <v>11</v>
      </c>
      <c r="M1004" t="s">
        <v>11</v>
      </c>
      <c r="N1004" t="s">
        <v>13</v>
      </c>
      <c r="O1004">
        <v>33</v>
      </c>
      <c r="AA1004" t="s">
        <v>30</v>
      </c>
      <c r="AB1004" t="str">
        <f>IF(H998="?",$Q$9,H998)</f>
        <v>tier - 2</v>
      </c>
      <c r="AC1004" t="str">
        <f>IF(I998="?",$V$9,I998)</f>
        <v>tier - 1</v>
      </c>
      <c r="AD1004" t="str">
        <f>IF(J998="?","Unknown",J998)</f>
        <v>R1013</v>
      </c>
      <c r="AE1004">
        <v>1984</v>
      </c>
      <c r="AF1004">
        <v>7</v>
      </c>
      <c r="AG1004" t="str">
        <f t="shared" si="30"/>
        <v>7-Dec-1984</v>
      </c>
      <c r="AH1004">
        <v>31023</v>
      </c>
      <c r="AI1004">
        <f t="shared" si="31"/>
        <v>38</v>
      </c>
    </row>
    <row r="1005" spans="1:35" x14ac:dyDescent="0.25">
      <c r="A1005" t="s">
        <v>467</v>
      </c>
      <c r="B1005">
        <v>22</v>
      </c>
      <c r="C1005" t="s">
        <v>37</v>
      </c>
      <c r="D1005">
        <v>1990</v>
      </c>
      <c r="E1005" s="11">
        <v>33168</v>
      </c>
      <c r="F1005">
        <v>0</v>
      </c>
      <c r="G1005">
        <v>3989.84</v>
      </c>
      <c r="H1005" t="s">
        <v>11</v>
      </c>
      <c r="I1005" t="s">
        <v>11</v>
      </c>
      <c r="J1005" t="s">
        <v>42</v>
      </c>
      <c r="K1005" s="13" t="s">
        <v>9332</v>
      </c>
      <c r="L1005" t="s">
        <v>11</v>
      </c>
      <c r="M1005" t="s">
        <v>11</v>
      </c>
      <c r="N1005" t="s">
        <v>42</v>
      </c>
      <c r="O1005">
        <v>32</v>
      </c>
      <c r="AA1005" t="s">
        <v>35</v>
      </c>
      <c r="AB1005" t="str">
        <f>IF(H999="?",$Q$9,H999)</f>
        <v>tier - 3</v>
      </c>
      <c r="AC1005" t="str">
        <f>IF(I999="?",$V$9,I999)</f>
        <v>tier - 3</v>
      </c>
      <c r="AD1005" t="str">
        <f>IF(J999="?","Unknown",J999)</f>
        <v>R1012</v>
      </c>
      <c r="AE1005">
        <v>1992</v>
      </c>
      <c r="AF1005">
        <v>11</v>
      </c>
      <c r="AG1005" t="str">
        <f t="shared" si="30"/>
        <v>11-Aug-1992</v>
      </c>
      <c r="AH1005">
        <v>33827</v>
      </c>
      <c r="AI1005">
        <f t="shared" si="31"/>
        <v>30</v>
      </c>
    </row>
    <row r="1006" spans="1:35" x14ac:dyDescent="0.25">
      <c r="A1006" t="s">
        <v>466</v>
      </c>
      <c r="B1006">
        <v>8</v>
      </c>
      <c r="C1006" t="s">
        <v>15</v>
      </c>
      <c r="D1006">
        <v>1996</v>
      </c>
      <c r="E1006" s="11">
        <v>35377</v>
      </c>
      <c r="F1006">
        <v>2</v>
      </c>
      <c r="G1006">
        <v>3987.93</v>
      </c>
      <c r="H1006" t="s">
        <v>11</v>
      </c>
      <c r="I1006" t="s">
        <v>11</v>
      </c>
      <c r="J1006" t="s">
        <v>42</v>
      </c>
      <c r="K1006" s="13" t="s">
        <v>9333</v>
      </c>
      <c r="L1006" t="s">
        <v>11</v>
      </c>
      <c r="M1006" t="s">
        <v>11</v>
      </c>
      <c r="N1006" t="s">
        <v>42</v>
      </c>
      <c r="O1006">
        <v>26</v>
      </c>
      <c r="AA1006" t="s">
        <v>20</v>
      </c>
      <c r="AB1006" t="str">
        <f>IF(H1000="?",$Q$9,H1000)</f>
        <v>tier - 2</v>
      </c>
      <c r="AC1006" t="str">
        <f>IF(I1000="?",$V$9,I1000)</f>
        <v>tier - 1</v>
      </c>
      <c r="AD1006" t="str">
        <f>IF(J1000="?","Unknown",J1000)</f>
        <v>R1015</v>
      </c>
      <c r="AE1006">
        <v>2000</v>
      </c>
      <c r="AF1006">
        <v>13</v>
      </c>
      <c r="AG1006" t="str">
        <f t="shared" si="30"/>
        <v>13-Sep-2000</v>
      </c>
      <c r="AH1006">
        <v>36782</v>
      </c>
      <c r="AI1006">
        <f t="shared" si="31"/>
        <v>22</v>
      </c>
    </row>
    <row r="1007" spans="1:35" x14ac:dyDescent="0.25">
      <c r="A1007" t="s">
        <v>465</v>
      </c>
      <c r="B1007">
        <v>17</v>
      </c>
      <c r="C1007" t="s">
        <v>37</v>
      </c>
      <c r="D1007">
        <v>1996</v>
      </c>
      <c r="E1007" s="11">
        <v>35355</v>
      </c>
      <c r="F1007">
        <v>2</v>
      </c>
      <c r="G1007">
        <v>3981.98</v>
      </c>
      <c r="H1007" t="s">
        <v>11</v>
      </c>
      <c r="I1007" t="s">
        <v>11</v>
      </c>
      <c r="J1007" t="s">
        <v>13</v>
      </c>
      <c r="K1007" s="13" t="s">
        <v>9334</v>
      </c>
      <c r="L1007" t="s">
        <v>11</v>
      </c>
      <c r="M1007" t="s">
        <v>11</v>
      </c>
      <c r="N1007" t="s">
        <v>13</v>
      </c>
      <c r="O1007">
        <v>26</v>
      </c>
      <c r="AA1007" t="s">
        <v>18</v>
      </c>
      <c r="AB1007" t="str">
        <f>IF(H1001="?",$Q$9,H1001)</f>
        <v>tier - 2</v>
      </c>
      <c r="AC1007" t="str">
        <f>IF(I1001="?",$V$9,I1001)</f>
        <v>tier - 1</v>
      </c>
      <c r="AD1007" t="str">
        <f>IF(J1001="?","Unknown",J1001)</f>
        <v>R1013</v>
      </c>
      <c r="AE1007">
        <v>1989</v>
      </c>
      <c r="AF1007">
        <v>10</v>
      </c>
      <c r="AG1007" t="str">
        <f t="shared" si="30"/>
        <v>10-Jun-1989</v>
      </c>
      <c r="AH1007">
        <v>32669</v>
      </c>
      <c r="AI1007">
        <f t="shared" si="31"/>
        <v>33</v>
      </c>
    </row>
    <row r="1008" spans="1:35" x14ac:dyDescent="0.25">
      <c r="A1008" t="s">
        <v>464</v>
      </c>
      <c r="B1008">
        <v>29</v>
      </c>
      <c r="C1008" t="s">
        <v>18</v>
      </c>
      <c r="D1008">
        <v>1990</v>
      </c>
      <c r="E1008" s="11">
        <v>33053</v>
      </c>
      <c r="F1008">
        <v>0</v>
      </c>
      <c r="G1008">
        <v>3972.92</v>
      </c>
      <c r="H1008" t="s">
        <v>11</v>
      </c>
      <c r="I1008" t="s">
        <v>12</v>
      </c>
      <c r="J1008" t="s">
        <v>13</v>
      </c>
      <c r="K1008" s="13" t="s">
        <v>9335</v>
      </c>
      <c r="L1008" t="s">
        <v>11</v>
      </c>
      <c r="M1008" t="s">
        <v>12</v>
      </c>
      <c r="N1008" t="s">
        <v>13</v>
      </c>
      <c r="O1008">
        <v>32</v>
      </c>
      <c r="AA1008" t="s">
        <v>18</v>
      </c>
      <c r="AB1008" t="str">
        <f>IF(H1002="?",$Q$9,H1002)</f>
        <v>tier - 1</v>
      </c>
      <c r="AC1008" t="str">
        <f>IF(I1002="?",$V$9,I1002)</f>
        <v>tier - 3</v>
      </c>
      <c r="AD1008" t="str">
        <f>IF(J1002="?","Unknown",J1002)</f>
        <v>R1012</v>
      </c>
      <c r="AE1008">
        <v>1964</v>
      </c>
      <c r="AF1008">
        <v>7</v>
      </c>
      <c r="AG1008" t="str">
        <f t="shared" si="30"/>
        <v>7-Jun-1964</v>
      </c>
      <c r="AH1008">
        <v>23535</v>
      </c>
      <c r="AI1008">
        <f t="shared" si="31"/>
        <v>59</v>
      </c>
    </row>
    <row r="1009" spans="1:35" x14ac:dyDescent="0.25">
      <c r="A1009" t="s">
        <v>463</v>
      </c>
      <c r="B1009">
        <v>11</v>
      </c>
      <c r="C1009" t="s">
        <v>20</v>
      </c>
      <c r="D1009">
        <v>1995</v>
      </c>
      <c r="E1009" s="11">
        <v>34953</v>
      </c>
      <c r="F1009">
        <v>1</v>
      </c>
      <c r="G1009">
        <v>3956.07</v>
      </c>
      <c r="H1009" t="s">
        <v>11</v>
      </c>
      <c r="I1009" t="s">
        <v>11</v>
      </c>
      <c r="J1009" t="s">
        <v>23</v>
      </c>
      <c r="K1009" s="13" t="s">
        <v>9336</v>
      </c>
      <c r="L1009" t="s">
        <v>11</v>
      </c>
      <c r="M1009" t="s">
        <v>11</v>
      </c>
      <c r="N1009" t="s">
        <v>23</v>
      </c>
      <c r="O1009">
        <v>27</v>
      </c>
      <c r="AA1009" t="s">
        <v>15</v>
      </c>
      <c r="AB1009" t="str">
        <f>IF(H1003="?",$Q$9,H1003)</f>
        <v>tier - 2</v>
      </c>
      <c r="AC1009" t="str">
        <f>IF(I1003="?",$V$9,I1003)</f>
        <v>tier - 3</v>
      </c>
      <c r="AD1009" t="str">
        <f>IF(J1003="?","Unknown",J1003)</f>
        <v>R1011</v>
      </c>
      <c r="AE1009">
        <v>2003</v>
      </c>
      <c r="AF1009">
        <v>9</v>
      </c>
      <c r="AG1009" t="str">
        <f t="shared" si="30"/>
        <v>9-Nov-2003</v>
      </c>
      <c r="AH1009">
        <v>37934</v>
      </c>
      <c r="AI1009">
        <f t="shared" si="31"/>
        <v>19</v>
      </c>
    </row>
    <row r="1010" spans="1:35" x14ac:dyDescent="0.25">
      <c r="A1010" t="s">
        <v>462</v>
      </c>
      <c r="B1010">
        <v>10</v>
      </c>
      <c r="C1010" t="s">
        <v>18</v>
      </c>
      <c r="D1010">
        <v>1999</v>
      </c>
      <c r="E1010" s="11">
        <v>36321</v>
      </c>
      <c r="F1010">
        <v>0</v>
      </c>
      <c r="G1010">
        <v>3955.98</v>
      </c>
      <c r="H1010" t="s">
        <v>11</v>
      </c>
      <c r="I1010" t="s">
        <v>12</v>
      </c>
      <c r="J1010" t="s">
        <v>300</v>
      </c>
      <c r="K1010" s="13" t="s">
        <v>9337</v>
      </c>
      <c r="L1010" t="s">
        <v>11</v>
      </c>
      <c r="M1010" t="s">
        <v>12</v>
      </c>
      <c r="N1010" t="s">
        <v>300</v>
      </c>
      <c r="O1010">
        <v>23</v>
      </c>
      <c r="AA1010" t="s">
        <v>18</v>
      </c>
      <c r="AB1010" t="str">
        <f>IF(H1004="?",$Q$9,H1004)</f>
        <v>tier - 2</v>
      </c>
      <c r="AC1010" t="str">
        <f>IF(I1004="?",$V$9,I1004)</f>
        <v>tier - 2</v>
      </c>
      <c r="AD1010" t="str">
        <f>IF(J1004="?","Unknown",J1004)</f>
        <v>R1013</v>
      </c>
      <c r="AE1010">
        <v>1990</v>
      </c>
      <c r="AF1010">
        <v>1</v>
      </c>
      <c r="AG1010" t="str">
        <f t="shared" si="30"/>
        <v>1-Jun-1990</v>
      </c>
      <c r="AH1010">
        <v>33025</v>
      </c>
      <c r="AI1010">
        <f t="shared" si="31"/>
        <v>33</v>
      </c>
    </row>
    <row r="1011" spans="1:35" x14ac:dyDescent="0.25">
      <c r="A1011" t="s">
        <v>461</v>
      </c>
      <c r="B1011">
        <v>11</v>
      </c>
      <c r="C1011" t="s">
        <v>20</v>
      </c>
      <c r="D1011">
        <v>1993</v>
      </c>
      <c r="E1011" s="11">
        <v>34223</v>
      </c>
      <c r="F1011">
        <v>1</v>
      </c>
      <c r="G1011">
        <v>3947.41</v>
      </c>
      <c r="H1011" t="s">
        <v>11</v>
      </c>
      <c r="I1011" t="s">
        <v>11</v>
      </c>
      <c r="J1011" t="s">
        <v>13</v>
      </c>
      <c r="K1011" s="13" t="s">
        <v>9338</v>
      </c>
      <c r="L1011" t="s">
        <v>11</v>
      </c>
      <c r="M1011" t="s">
        <v>11</v>
      </c>
      <c r="N1011" t="s">
        <v>13</v>
      </c>
      <c r="O1011">
        <v>29</v>
      </c>
      <c r="AA1011" t="s">
        <v>37</v>
      </c>
      <c r="AB1011" t="str">
        <f>IF(H1005="?",$Q$9,H1005)</f>
        <v>tier - 2</v>
      </c>
      <c r="AC1011" t="str">
        <f>IF(I1005="?",$V$9,I1005)</f>
        <v>tier - 2</v>
      </c>
      <c r="AD1011" t="str">
        <f>IF(J1005="?","Unknown",J1005)</f>
        <v>R1011</v>
      </c>
      <c r="AE1011">
        <v>1990</v>
      </c>
      <c r="AF1011">
        <v>22</v>
      </c>
      <c r="AG1011" t="str">
        <f t="shared" si="30"/>
        <v>22-Oct-1990</v>
      </c>
      <c r="AH1011">
        <v>33168</v>
      </c>
      <c r="AI1011">
        <f t="shared" si="31"/>
        <v>32</v>
      </c>
    </row>
    <row r="1012" spans="1:35" x14ac:dyDescent="0.25">
      <c r="A1012" t="s">
        <v>460</v>
      </c>
      <c r="B1012">
        <v>29</v>
      </c>
      <c r="C1012" t="s">
        <v>20</v>
      </c>
      <c r="D1012">
        <v>1993</v>
      </c>
      <c r="E1012" s="11">
        <v>34241</v>
      </c>
      <c r="F1012">
        <v>0</v>
      </c>
      <c r="G1012">
        <v>3943.6</v>
      </c>
      <c r="H1012" t="s">
        <v>11</v>
      </c>
      <c r="I1012" t="s">
        <v>12</v>
      </c>
      <c r="J1012" t="s">
        <v>247</v>
      </c>
      <c r="K1012" s="13" t="s">
        <v>9339</v>
      </c>
      <c r="L1012" t="s">
        <v>11</v>
      </c>
      <c r="M1012" t="s">
        <v>12</v>
      </c>
      <c r="N1012" t="s">
        <v>247</v>
      </c>
      <c r="O1012">
        <v>29</v>
      </c>
      <c r="AA1012" t="s">
        <v>15</v>
      </c>
      <c r="AB1012" t="str">
        <f>IF(H1006="?",$Q$9,H1006)</f>
        <v>tier - 2</v>
      </c>
      <c r="AC1012" t="str">
        <f>IF(I1006="?",$V$9,I1006)</f>
        <v>tier - 2</v>
      </c>
      <c r="AD1012" t="str">
        <f>IF(J1006="?","Unknown",J1006)</f>
        <v>R1011</v>
      </c>
      <c r="AE1012">
        <v>1996</v>
      </c>
      <c r="AF1012">
        <v>8</v>
      </c>
      <c r="AG1012" t="str">
        <f t="shared" si="30"/>
        <v>8-Nov-1996</v>
      </c>
      <c r="AH1012">
        <v>35377</v>
      </c>
      <c r="AI1012">
        <f t="shared" si="31"/>
        <v>26</v>
      </c>
    </row>
    <row r="1013" spans="1:35" x14ac:dyDescent="0.25">
      <c r="A1013" t="s">
        <v>459</v>
      </c>
      <c r="B1013">
        <v>24</v>
      </c>
      <c r="C1013" t="s">
        <v>20</v>
      </c>
      <c r="D1013">
        <v>1988</v>
      </c>
      <c r="E1013" s="11">
        <v>32410</v>
      </c>
      <c r="F1013">
        <v>0</v>
      </c>
      <c r="G1013">
        <v>3935.18</v>
      </c>
      <c r="H1013" t="s">
        <v>12</v>
      </c>
      <c r="I1013" t="s">
        <v>16</v>
      </c>
      <c r="J1013" t="s">
        <v>13</v>
      </c>
      <c r="K1013" s="13" t="s">
        <v>9340</v>
      </c>
      <c r="L1013" t="s">
        <v>12</v>
      </c>
      <c r="M1013" t="s">
        <v>16</v>
      </c>
      <c r="N1013" t="s">
        <v>13</v>
      </c>
      <c r="O1013">
        <v>34</v>
      </c>
      <c r="AA1013" t="s">
        <v>37</v>
      </c>
      <c r="AB1013" t="str">
        <f>IF(H1007="?",$Q$9,H1007)</f>
        <v>tier - 2</v>
      </c>
      <c r="AC1013" t="str">
        <f>IF(I1007="?",$V$9,I1007)</f>
        <v>tier - 2</v>
      </c>
      <c r="AD1013" t="str">
        <f>IF(J1007="?","Unknown",J1007)</f>
        <v>R1013</v>
      </c>
      <c r="AE1013">
        <v>1996</v>
      </c>
      <c r="AF1013">
        <v>17</v>
      </c>
      <c r="AG1013" t="str">
        <f t="shared" si="30"/>
        <v>17-Oct-1996</v>
      </c>
      <c r="AH1013">
        <v>35355</v>
      </c>
      <c r="AI1013">
        <f t="shared" si="31"/>
        <v>26</v>
      </c>
    </row>
    <row r="1014" spans="1:35" x14ac:dyDescent="0.25">
      <c r="A1014" t="s">
        <v>2182</v>
      </c>
      <c r="B1014">
        <v>5</v>
      </c>
      <c r="C1014" t="s">
        <v>35</v>
      </c>
      <c r="D1014">
        <v>1975</v>
      </c>
      <c r="E1014" s="11">
        <v>27611</v>
      </c>
      <c r="F1014">
        <v>1</v>
      </c>
      <c r="G1014">
        <v>36350.71</v>
      </c>
      <c r="H1014" t="s">
        <v>16</v>
      </c>
      <c r="I1014" t="s">
        <v>11</v>
      </c>
      <c r="J1014" t="s">
        <v>42</v>
      </c>
      <c r="K1014" s="13" t="s">
        <v>8487</v>
      </c>
      <c r="L1014" t="s">
        <v>16</v>
      </c>
      <c r="M1014" t="s">
        <v>11</v>
      </c>
      <c r="N1014" t="s">
        <v>42</v>
      </c>
      <c r="O1014">
        <v>47</v>
      </c>
      <c r="AA1014" t="s">
        <v>18</v>
      </c>
      <c r="AB1014" t="str">
        <f>IF(H1008="?",$Q$9,H1008)</f>
        <v>tier - 2</v>
      </c>
      <c r="AC1014" t="str">
        <f>IF(I1008="?",$V$9,I1008)</f>
        <v>tier - 3</v>
      </c>
      <c r="AD1014" t="str">
        <f>IF(J1008="?","Unknown",J1008)</f>
        <v>R1013</v>
      </c>
      <c r="AE1014">
        <v>1990</v>
      </c>
      <c r="AF1014">
        <v>29</v>
      </c>
      <c r="AG1014" t="str">
        <f t="shared" si="30"/>
        <v>29-Jun-1990</v>
      </c>
      <c r="AH1014">
        <v>33053</v>
      </c>
      <c r="AI1014">
        <f t="shared" si="31"/>
        <v>32</v>
      </c>
    </row>
    <row r="1015" spans="1:35" x14ac:dyDescent="0.25">
      <c r="A1015" t="s">
        <v>458</v>
      </c>
      <c r="B1015">
        <v>15</v>
      </c>
      <c r="C1015" t="s">
        <v>15</v>
      </c>
      <c r="D1015">
        <v>2002</v>
      </c>
      <c r="E1015" s="11">
        <v>37575</v>
      </c>
      <c r="F1015">
        <v>0</v>
      </c>
      <c r="G1015">
        <v>3931.51</v>
      </c>
      <c r="H1015" t="s">
        <v>11</v>
      </c>
      <c r="I1015" t="s">
        <v>12</v>
      </c>
      <c r="J1015" t="s">
        <v>42</v>
      </c>
      <c r="K1015" s="13" t="s">
        <v>9341</v>
      </c>
      <c r="L1015" t="s">
        <v>11</v>
      </c>
      <c r="M1015" t="s">
        <v>12</v>
      </c>
      <c r="N1015" t="s">
        <v>42</v>
      </c>
      <c r="O1015">
        <v>20</v>
      </c>
      <c r="AA1015" t="s">
        <v>20</v>
      </c>
      <c r="AB1015" t="str">
        <f>IF(H1009="?",$Q$9,H1009)</f>
        <v>tier - 2</v>
      </c>
      <c r="AC1015" t="str">
        <f>IF(I1009="?",$V$9,I1009)</f>
        <v>tier - 2</v>
      </c>
      <c r="AD1015" t="str">
        <f>IF(J1009="?","Unknown",J1009)</f>
        <v>R1012</v>
      </c>
      <c r="AE1015">
        <v>1995</v>
      </c>
      <c r="AF1015">
        <v>11</v>
      </c>
      <c r="AG1015" t="str">
        <f t="shared" si="30"/>
        <v>11-Sep-1995</v>
      </c>
      <c r="AH1015">
        <v>34953</v>
      </c>
      <c r="AI1015">
        <f t="shared" si="31"/>
        <v>27</v>
      </c>
    </row>
    <row r="1016" spans="1:35" x14ac:dyDescent="0.25">
      <c r="A1016" t="s">
        <v>457</v>
      </c>
      <c r="B1016">
        <v>10</v>
      </c>
      <c r="C1016" t="s">
        <v>20</v>
      </c>
      <c r="D1016">
        <v>2000</v>
      </c>
      <c r="E1016" s="11">
        <v>36779</v>
      </c>
      <c r="F1016">
        <v>2</v>
      </c>
      <c r="G1016">
        <v>3925.76</v>
      </c>
      <c r="H1016" t="s">
        <v>11</v>
      </c>
      <c r="I1016" t="s">
        <v>11</v>
      </c>
      <c r="J1016" t="s">
        <v>247</v>
      </c>
      <c r="K1016" s="13" t="s">
        <v>9342</v>
      </c>
      <c r="L1016" t="s">
        <v>11</v>
      </c>
      <c r="M1016" t="s">
        <v>11</v>
      </c>
      <c r="N1016" t="s">
        <v>247</v>
      </c>
      <c r="O1016">
        <v>22</v>
      </c>
      <c r="AA1016" t="s">
        <v>18</v>
      </c>
      <c r="AB1016" t="str">
        <f>IF(H1010="?",$Q$9,H1010)</f>
        <v>tier - 2</v>
      </c>
      <c r="AC1016" t="str">
        <f>IF(I1010="?",$V$9,I1010)</f>
        <v>tier - 3</v>
      </c>
      <c r="AD1016" t="str">
        <f>IF(J1010="?","Unknown",J1010)</f>
        <v>R1021</v>
      </c>
      <c r="AE1016">
        <v>1999</v>
      </c>
      <c r="AF1016">
        <v>10</v>
      </c>
      <c r="AG1016" t="str">
        <f t="shared" si="30"/>
        <v>10-Jun-1999</v>
      </c>
      <c r="AH1016">
        <v>36321</v>
      </c>
      <c r="AI1016">
        <f t="shared" si="31"/>
        <v>23</v>
      </c>
    </row>
    <row r="1017" spans="1:35" x14ac:dyDescent="0.25">
      <c r="A1017" t="s">
        <v>456</v>
      </c>
      <c r="B1017">
        <v>5</v>
      </c>
      <c r="C1017" t="s">
        <v>30</v>
      </c>
      <c r="D1017">
        <v>1985</v>
      </c>
      <c r="E1017" s="11">
        <v>31386</v>
      </c>
      <c r="F1017">
        <v>3</v>
      </c>
      <c r="G1017">
        <v>3910.44</v>
      </c>
      <c r="H1017" t="s">
        <v>11</v>
      </c>
      <c r="I1017" t="s">
        <v>11</v>
      </c>
      <c r="J1017" t="s">
        <v>13</v>
      </c>
      <c r="K1017" s="13" t="s">
        <v>9343</v>
      </c>
      <c r="L1017" t="s">
        <v>11</v>
      </c>
      <c r="M1017" t="s">
        <v>11</v>
      </c>
      <c r="N1017" t="s">
        <v>13</v>
      </c>
      <c r="O1017">
        <v>37</v>
      </c>
      <c r="AA1017" t="s">
        <v>20</v>
      </c>
      <c r="AB1017" t="str">
        <f>IF(H1011="?",$Q$9,H1011)</f>
        <v>tier - 2</v>
      </c>
      <c r="AC1017" t="str">
        <f>IF(I1011="?",$V$9,I1011)</f>
        <v>tier - 2</v>
      </c>
      <c r="AD1017" t="str">
        <f>IF(J1011="?","Unknown",J1011)</f>
        <v>R1013</v>
      </c>
      <c r="AE1017">
        <v>1993</v>
      </c>
      <c r="AF1017">
        <v>11</v>
      </c>
      <c r="AG1017" t="str">
        <f t="shared" si="30"/>
        <v>11-Sep-1993</v>
      </c>
      <c r="AH1017">
        <v>34223</v>
      </c>
      <c r="AI1017">
        <f t="shared" si="31"/>
        <v>29</v>
      </c>
    </row>
    <row r="1018" spans="1:35" x14ac:dyDescent="0.25">
      <c r="A1018" t="s">
        <v>455</v>
      </c>
      <c r="B1018">
        <v>24</v>
      </c>
      <c r="C1018" t="s">
        <v>18</v>
      </c>
      <c r="D1018">
        <v>1997</v>
      </c>
      <c r="E1018" s="11">
        <v>35605</v>
      </c>
      <c r="F1018">
        <v>3</v>
      </c>
      <c r="G1018">
        <v>3906.13</v>
      </c>
      <c r="H1018" t="s">
        <v>12</v>
      </c>
      <c r="I1018" t="s">
        <v>12</v>
      </c>
      <c r="J1018" t="s">
        <v>42</v>
      </c>
      <c r="K1018" s="13" t="s">
        <v>9344</v>
      </c>
      <c r="L1018" t="s">
        <v>12</v>
      </c>
      <c r="M1018" t="s">
        <v>12</v>
      </c>
      <c r="N1018" t="s">
        <v>42</v>
      </c>
      <c r="O1018">
        <v>25</v>
      </c>
      <c r="AA1018" t="s">
        <v>20</v>
      </c>
      <c r="AB1018" t="str">
        <f>IF(H1012="?",$Q$9,H1012)</f>
        <v>tier - 2</v>
      </c>
      <c r="AC1018" t="str">
        <f>IF(I1012="?",$V$9,I1012)</f>
        <v>tier - 3</v>
      </c>
      <c r="AD1018" t="str">
        <f>IF(J1012="?","Unknown",J1012)</f>
        <v>R1024</v>
      </c>
      <c r="AE1018">
        <v>1993</v>
      </c>
      <c r="AF1018">
        <v>29</v>
      </c>
      <c r="AG1018" t="str">
        <f t="shared" si="30"/>
        <v>29-Sep-1993</v>
      </c>
      <c r="AH1018">
        <v>34241</v>
      </c>
      <c r="AI1018">
        <f t="shared" si="31"/>
        <v>29</v>
      </c>
    </row>
    <row r="1019" spans="1:35" x14ac:dyDescent="0.25">
      <c r="A1019" t="s">
        <v>454</v>
      </c>
      <c r="B1019">
        <v>27</v>
      </c>
      <c r="C1019" t="s">
        <v>18</v>
      </c>
      <c r="D1019">
        <v>1981</v>
      </c>
      <c r="E1019" s="11">
        <v>29764</v>
      </c>
      <c r="F1019">
        <v>1</v>
      </c>
      <c r="G1019">
        <v>3902.07</v>
      </c>
      <c r="H1019" t="s">
        <v>11</v>
      </c>
      <c r="I1019" t="s">
        <v>11</v>
      </c>
      <c r="J1019" t="s">
        <v>13</v>
      </c>
      <c r="K1019" s="13" t="s">
        <v>9345</v>
      </c>
      <c r="L1019" t="s">
        <v>11</v>
      </c>
      <c r="M1019" t="s">
        <v>11</v>
      </c>
      <c r="N1019" t="s">
        <v>13</v>
      </c>
      <c r="O1019">
        <v>41</v>
      </c>
      <c r="AA1019" t="s">
        <v>20</v>
      </c>
      <c r="AB1019" t="str">
        <f>IF(H1013="?",$Q$9,H1013)</f>
        <v>tier - 3</v>
      </c>
      <c r="AC1019" t="str">
        <f>IF(I1013="?",$V$9,I1013)</f>
        <v>tier - 1</v>
      </c>
      <c r="AD1019" t="str">
        <f>IF(J1013="?","Unknown",J1013)</f>
        <v>R1013</v>
      </c>
      <c r="AE1019">
        <v>1988</v>
      </c>
      <c r="AF1019">
        <v>24</v>
      </c>
      <c r="AG1019" t="str">
        <f t="shared" si="30"/>
        <v>24-Sep-1988</v>
      </c>
      <c r="AH1019">
        <v>32410</v>
      </c>
      <c r="AI1019">
        <f t="shared" si="31"/>
        <v>34</v>
      </c>
    </row>
    <row r="1020" spans="1:35" x14ac:dyDescent="0.25">
      <c r="A1020" t="s">
        <v>453</v>
      </c>
      <c r="B1020">
        <v>14</v>
      </c>
      <c r="C1020" t="s">
        <v>35</v>
      </c>
      <c r="D1020">
        <v>1993</v>
      </c>
      <c r="E1020" s="11">
        <v>34195</v>
      </c>
      <c r="F1020">
        <v>0</v>
      </c>
      <c r="G1020">
        <v>3898.35</v>
      </c>
      <c r="H1020" t="s">
        <v>11</v>
      </c>
      <c r="I1020" t="s">
        <v>11</v>
      </c>
      <c r="J1020" t="s">
        <v>23</v>
      </c>
      <c r="K1020" s="13" t="s">
        <v>9346</v>
      </c>
      <c r="L1020" t="s">
        <v>11</v>
      </c>
      <c r="M1020" t="s">
        <v>11</v>
      </c>
      <c r="N1020" t="s">
        <v>23</v>
      </c>
      <c r="O1020">
        <v>29</v>
      </c>
      <c r="AA1020" t="s">
        <v>35</v>
      </c>
      <c r="AB1020" t="str">
        <f>IF(H1014="?",$Q$9,H1014)</f>
        <v>tier - 1</v>
      </c>
      <c r="AC1020" t="str">
        <f>IF(I1014="?",$V$9,I1014)</f>
        <v>tier - 2</v>
      </c>
      <c r="AD1020" t="str">
        <f>IF(J1014="?","Unknown",J1014)</f>
        <v>R1011</v>
      </c>
      <c r="AE1020">
        <v>1975</v>
      </c>
      <c r="AF1020">
        <v>5</v>
      </c>
      <c r="AG1020" t="str">
        <f t="shared" si="30"/>
        <v>5-Aug-1975</v>
      </c>
      <c r="AH1020">
        <v>27611</v>
      </c>
      <c r="AI1020">
        <f t="shared" si="31"/>
        <v>47</v>
      </c>
    </row>
    <row r="1021" spans="1:35" x14ac:dyDescent="0.25">
      <c r="A1021" t="s">
        <v>452</v>
      </c>
      <c r="B1021">
        <v>13</v>
      </c>
      <c r="C1021" t="s">
        <v>18</v>
      </c>
      <c r="D1021">
        <v>2004</v>
      </c>
      <c r="E1021" s="11">
        <v>38151</v>
      </c>
      <c r="F1021">
        <v>0</v>
      </c>
      <c r="G1021">
        <v>3889.2</v>
      </c>
      <c r="H1021" t="s">
        <v>11</v>
      </c>
      <c r="I1021" t="s">
        <v>11</v>
      </c>
      <c r="J1021" t="s">
        <v>23</v>
      </c>
      <c r="K1021" s="13" t="s">
        <v>9347</v>
      </c>
      <c r="L1021" t="s">
        <v>11</v>
      </c>
      <c r="M1021" t="s">
        <v>11</v>
      </c>
      <c r="N1021" t="s">
        <v>23</v>
      </c>
      <c r="O1021">
        <v>18</v>
      </c>
      <c r="AA1021" t="s">
        <v>15</v>
      </c>
      <c r="AB1021" t="str">
        <f>IF(H1015="?",$Q$9,H1015)</f>
        <v>tier - 2</v>
      </c>
      <c r="AC1021" t="str">
        <f>IF(I1015="?",$V$9,I1015)</f>
        <v>tier - 3</v>
      </c>
      <c r="AD1021" t="str">
        <f>IF(J1015="?","Unknown",J1015)</f>
        <v>R1011</v>
      </c>
      <c r="AE1021">
        <v>2002</v>
      </c>
      <c r="AF1021">
        <v>15</v>
      </c>
      <c r="AG1021" t="str">
        <f t="shared" si="30"/>
        <v>15-Nov-2002</v>
      </c>
      <c r="AH1021">
        <v>37575</v>
      </c>
      <c r="AI1021">
        <f t="shared" si="31"/>
        <v>20</v>
      </c>
    </row>
    <row r="1022" spans="1:35" x14ac:dyDescent="0.25">
      <c r="A1022" t="s">
        <v>451</v>
      </c>
      <c r="B1022">
        <v>23</v>
      </c>
      <c r="C1022" t="s">
        <v>10</v>
      </c>
      <c r="D1022">
        <v>1996</v>
      </c>
      <c r="E1022" s="11">
        <v>35269</v>
      </c>
      <c r="F1022">
        <v>2</v>
      </c>
      <c r="G1022">
        <v>3877.3</v>
      </c>
      <c r="H1022" t="s">
        <v>16</v>
      </c>
      <c r="I1022" t="s">
        <v>12</v>
      </c>
      <c r="J1022" t="s">
        <v>23</v>
      </c>
      <c r="K1022" s="13" t="s">
        <v>9348</v>
      </c>
      <c r="L1022" t="s">
        <v>16</v>
      </c>
      <c r="M1022" t="s">
        <v>12</v>
      </c>
      <c r="N1022" t="s">
        <v>23</v>
      </c>
      <c r="O1022">
        <v>26</v>
      </c>
      <c r="AA1022" t="s">
        <v>20</v>
      </c>
      <c r="AB1022" t="str">
        <f>IF(H1016="?",$Q$9,H1016)</f>
        <v>tier - 2</v>
      </c>
      <c r="AC1022" t="str">
        <f>IF(I1016="?",$V$9,I1016)</f>
        <v>tier - 2</v>
      </c>
      <c r="AD1022" t="str">
        <f>IF(J1016="?","Unknown",J1016)</f>
        <v>R1024</v>
      </c>
      <c r="AE1022">
        <v>2000</v>
      </c>
      <c r="AF1022">
        <v>10</v>
      </c>
      <c r="AG1022" t="str">
        <f t="shared" si="30"/>
        <v>10-Sep-2000</v>
      </c>
      <c r="AH1022">
        <v>36779</v>
      </c>
      <c r="AI1022">
        <f t="shared" si="31"/>
        <v>22</v>
      </c>
    </row>
    <row r="1023" spans="1:35" x14ac:dyDescent="0.25">
      <c r="A1023" t="s">
        <v>450</v>
      </c>
      <c r="B1023">
        <v>25</v>
      </c>
      <c r="C1023" t="s">
        <v>10</v>
      </c>
      <c r="D1023">
        <v>1991</v>
      </c>
      <c r="E1023" s="11">
        <v>33444</v>
      </c>
      <c r="F1023">
        <v>1</v>
      </c>
      <c r="G1023">
        <v>3875.73</v>
      </c>
      <c r="H1023" t="s">
        <v>11</v>
      </c>
      <c r="I1023" t="s">
        <v>12</v>
      </c>
      <c r="J1023" t="s">
        <v>13</v>
      </c>
      <c r="K1023" s="13" t="s">
        <v>9051</v>
      </c>
      <c r="L1023" t="s">
        <v>11</v>
      </c>
      <c r="M1023" t="s">
        <v>12</v>
      </c>
      <c r="N1023" t="s">
        <v>13</v>
      </c>
      <c r="O1023">
        <v>31</v>
      </c>
      <c r="AA1023" t="s">
        <v>30</v>
      </c>
      <c r="AB1023" t="str">
        <f>IF(H1017="?",$Q$9,H1017)</f>
        <v>tier - 2</v>
      </c>
      <c r="AC1023" t="str">
        <f>IF(I1017="?",$V$9,I1017)</f>
        <v>tier - 2</v>
      </c>
      <c r="AD1023" t="str">
        <f>IF(J1017="?","Unknown",J1017)</f>
        <v>R1013</v>
      </c>
      <c r="AE1023">
        <v>1985</v>
      </c>
      <c r="AF1023">
        <v>5</v>
      </c>
      <c r="AG1023" t="str">
        <f t="shared" si="30"/>
        <v>5-Dec-1985</v>
      </c>
      <c r="AH1023">
        <v>31386</v>
      </c>
      <c r="AI1023">
        <f t="shared" si="31"/>
        <v>37</v>
      </c>
    </row>
    <row r="1024" spans="1:35" x14ac:dyDescent="0.25">
      <c r="A1024" t="s">
        <v>449</v>
      </c>
      <c r="B1024">
        <v>24</v>
      </c>
      <c r="C1024" t="s">
        <v>10</v>
      </c>
      <c r="D1024">
        <v>1990</v>
      </c>
      <c r="E1024" s="11">
        <v>33078</v>
      </c>
      <c r="F1024">
        <v>0</v>
      </c>
      <c r="G1024">
        <v>3866.86</v>
      </c>
      <c r="H1024" t="s">
        <v>16</v>
      </c>
      <c r="I1024" t="s">
        <v>16</v>
      </c>
      <c r="J1024" t="s">
        <v>23</v>
      </c>
      <c r="K1024" s="13" t="s">
        <v>9349</v>
      </c>
      <c r="L1024" t="s">
        <v>16</v>
      </c>
      <c r="M1024" t="s">
        <v>16</v>
      </c>
      <c r="N1024" t="s">
        <v>23</v>
      </c>
      <c r="O1024">
        <v>32</v>
      </c>
      <c r="AA1024" t="s">
        <v>18</v>
      </c>
      <c r="AB1024" t="str">
        <f>IF(H1018="?",$Q$9,H1018)</f>
        <v>tier - 3</v>
      </c>
      <c r="AC1024" t="str">
        <f>IF(I1018="?",$V$9,I1018)</f>
        <v>tier - 3</v>
      </c>
      <c r="AD1024" t="str">
        <f>IF(J1018="?","Unknown",J1018)</f>
        <v>R1011</v>
      </c>
      <c r="AE1024">
        <v>1997</v>
      </c>
      <c r="AF1024">
        <v>24</v>
      </c>
      <c r="AG1024" t="str">
        <f t="shared" si="30"/>
        <v>24-Jun-1997</v>
      </c>
      <c r="AH1024">
        <v>35605</v>
      </c>
      <c r="AI1024">
        <f t="shared" si="31"/>
        <v>25</v>
      </c>
    </row>
    <row r="1025" spans="1:35" x14ac:dyDescent="0.25">
      <c r="A1025" t="s">
        <v>2181</v>
      </c>
      <c r="B1025">
        <v>18</v>
      </c>
      <c r="C1025" t="s">
        <v>18</v>
      </c>
      <c r="D1025">
        <v>1967</v>
      </c>
      <c r="E1025" s="11">
        <v>24641</v>
      </c>
      <c r="F1025">
        <v>0</v>
      </c>
      <c r="G1025">
        <v>36332.449999999997</v>
      </c>
      <c r="H1025" t="s">
        <v>16</v>
      </c>
      <c r="I1025" t="s">
        <v>12</v>
      </c>
      <c r="J1025" t="s">
        <v>42</v>
      </c>
      <c r="K1025" s="13" t="s">
        <v>9350</v>
      </c>
      <c r="L1025" t="s">
        <v>16</v>
      </c>
      <c r="M1025" t="s">
        <v>12</v>
      </c>
      <c r="N1025" t="s">
        <v>42</v>
      </c>
      <c r="O1025">
        <v>55</v>
      </c>
      <c r="AA1025" t="s">
        <v>18</v>
      </c>
      <c r="AB1025" t="str">
        <f>IF(H1019="?",$Q$9,H1019)</f>
        <v>tier - 2</v>
      </c>
      <c r="AC1025" t="str">
        <f>IF(I1019="?",$V$9,I1019)</f>
        <v>tier - 2</v>
      </c>
      <c r="AD1025" t="str">
        <f>IF(J1019="?","Unknown",J1019)</f>
        <v>R1013</v>
      </c>
      <c r="AE1025">
        <v>1981</v>
      </c>
      <c r="AF1025">
        <v>27</v>
      </c>
      <c r="AG1025" t="str">
        <f t="shared" si="30"/>
        <v>27-Jun-1981</v>
      </c>
      <c r="AH1025">
        <v>29764</v>
      </c>
      <c r="AI1025">
        <f t="shared" si="31"/>
        <v>41</v>
      </c>
    </row>
    <row r="1026" spans="1:35" x14ac:dyDescent="0.25">
      <c r="A1026" t="s">
        <v>448</v>
      </c>
      <c r="B1026">
        <v>18</v>
      </c>
      <c r="C1026" t="s">
        <v>20</v>
      </c>
      <c r="D1026">
        <v>2001</v>
      </c>
      <c r="E1026" s="11">
        <v>37152</v>
      </c>
      <c r="F1026">
        <v>3</v>
      </c>
      <c r="G1026">
        <v>3861.21</v>
      </c>
      <c r="H1026" t="s">
        <v>11</v>
      </c>
      <c r="I1026" t="s">
        <v>11</v>
      </c>
      <c r="J1026" t="s">
        <v>168</v>
      </c>
      <c r="K1026" s="13" t="s">
        <v>9351</v>
      </c>
      <c r="L1026" t="s">
        <v>11</v>
      </c>
      <c r="M1026" t="s">
        <v>11</v>
      </c>
      <c r="N1026" t="s">
        <v>168</v>
      </c>
      <c r="O1026">
        <v>21</v>
      </c>
      <c r="AA1026" t="s">
        <v>35</v>
      </c>
      <c r="AB1026" t="str">
        <f>IF(H1020="?",$Q$9,H1020)</f>
        <v>tier - 2</v>
      </c>
      <c r="AC1026" t="str">
        <f>IF(I1020="?",$V$9,I1020)</f>
        <v>tier - 2</v>
      </c>
      <c r="AD1026" t="str">
        <f>IF(J1020="?","Unknown",J1020)</f>
        <v>R1012</v>
      </c>
      <c r="AE1026">
        <v>1993</v>
      </c>
      <c r="AF1026">
        <v>14</v>
      </c>
      <c r="AG1026" t="str">
        <f t="shared" si="30"/>
        <v>14-Aug-1993</v>
      </c>
      <c r="AH1026">
        <v>34195</v>
      </c>
      <c r="AI1026">
        <f t="shared" si="31"/>
        <v>29</v>
      </c>
    </row>
    <row r="1027" spans="1:35" x14ac:dyDescent="0.25">
      <c r="A1027" t="s">
        <v>447</v>
      </c>
      <c r="B1027">
        <v>6</v>
      </c>
      <c r="C1027" t="s">
        <v>20</v>
      </c>
      <c r="D1027">
        <v>2001</v>
      </c>
      <c r="E1027" s="11">
        <v>37140</v>
      </c>
      <c r="F1027">
        <v>0</v>
      </c>
      <c r="G1027">
        <v>3858.51</v>
      </c>
      <c r="H1027" t="s">
        <v>11</v>
      </c>
      <c r="I1027" t="s">
        <v>12</v>
      </c>
      <c r="J1027" t="s">
        <v>200</v>
      </c>
      <c r="K1027" s="13" t="s">
        <v>9352</v>
      </c>
      <c r="L1027" t="s">
        <v>11</v>
      </c>
      <c r="M1027" t="s">
        <v>12</v>
      </c>
      <c r="N1027" t="s">
        <v>200</v>
      </c>
      <c r="O1027">
        <v>21</v>
      </c>
      <c r="AA1027" t="s">
        <v>18</v>
      </c>
      <c r="AB1027" t="str">
        <f>IF(H1021="?",$Q$9,H1021)</f>
        <v>tier - 2</v>
      </c>
      <c r="AC1027" t="str">
        <f>IF(I1021="?",$V$9,I1021)</f>
        <v>tier - 2</v>
      </c>
      <c r="AD1027" t="str">
        <f>IF(J1021="?","Unknown",J1021)</f>
        <v>R1012</v>
      </c>
      <c r="AE1027">
        <v>2004</v>
      </c>
      <c r="AF1027">
        <v>13</v>
      </c>
      <c r="AG1027" t="str">
        <f t="shared" ref="AG1027:AG1090" si="32">CONCATENATE(AF1027,"-",AA1027,"-",AE1027)</f>
        <v>13-Jun-2004</v>
      </c>
      <c r="AH1027">
        <v>38151</v>
      </c>
      <c r="AI1027">
        <f t="shared" ref="AI1027:AI1090" si="33">INT(YEARFRAC(AH1027,DATE(2023,6,8)*1))</f>
        <v>18</v>
      </c>
    </row>
    <row r="1028" spans="1:35" x14ac:dyDescent="0.25">
      <c r="A1028" t="s">
        <v>446</v>
      </c>
      <c r="B1028">
        <v>19</v>
      </c>
      <c r="C1028" t="s">
        <v>20</v>
      </c>
      <c r="D1028">
        <v>1991</v>
      </c>
      <c r="E1028" s="11">
        <v>33500</v>
      </c>
      <c r="F1028">
        <v>0</v>
      </c>
      <c r="G1028">
        <v>3857.76</v>
      </c>
      <c r="H1028" t="s">
        <v>12</v>
      </c>
      <c r="I1028" t="s">
        <v>16</v>
      </c>
      <c r="J1028" t="s">
        <v>168</v>
      </c>
      <c r="K1028" s="13" t="s">
        <v>9353</v>
      </c>
      <c r="L1028" t="s">
        <v>12</v>
      </c>
      <c r="M1028" t="s">
        <v>16</v>
      </c>
      <c r="N1028" t="s">
        <v>168</v>
      </c>
      <c r="O1028">
        <v>31</v>
      </c>
      <c r="AA1028" t="s">
        <v>10</v>
      </c>
      <c r="AB1028" t="str">
        <f>IF(H1022="?",$Q$9,H1022)</f>
        <v>tier - 1</v>
      </c>
      <c r="AC1028" t="str">
        <f>IF(I1022="?",$V$9,I1022)</f>
        <v>tier - 3</v>
      </c>
      <c r="AD1028" t="str">
        <f>IF(J1022="?","Unknown",J1022)</f>
        <v>R1012</v>
      </c>
      <c r="AE1028">
        <v>1996</v>
      </c>
      <c r="AF1028">
        <v>23</v>
      </c>
      <c r="AG1028" t="str">
        <f t="shared" si="32"/>
        <v>23-Jul-1996</v>
      </c>
      <c r="AH1028">
        <v>35269</v>
      </c>
      <c r="AI1028">
        <f t="shared" si="33"/>
        <v>26</v>
      </c>
    </row>
    <row r="1029" spans="1:35" x14ac:dyDescent="0.25">
      <c r="A1029" t="s">
        <v>445</v>
      </c>
      <c r="B1029">
        <v>12</v>
      </c>
      <c r="C1029" t="s">
        <v>18</v>
      </c>
      <c r="D1029">
        <v>1994</v>
      </c>
      <c r="E1029" s="11">
        <v>34497</v>
      </c>
      <c r="F1029">
        <v>2</v>
      </c>
      <c r="G1029">
        <v>3847.67</v>
      </c>
      <c r="H1029" t="s">
        <v>12</v>
      </c>
      <c r="I1029" t="s">
        <v>11</v>
      </c>
      <c r="J1029" t="s">
        <v>42</v>
      </c>
      <c r="K1029" s="13" t="s">
        <v>9240</v>
      </c>
      <c r="L1029" t="s">
        <v>12</v>
      </c>
      <c r="M1029" t="s">
        <v>11</v>
      </c>
      <c r="N1029" t="s">
        <v>42</v>
      </c>
      <c r="O1029">
        <v>28</v>
      </c>
      <c r="AA1029" t="s">
        <v>10</v>
      </c>
      <c r="AB1029" t="str">
        <f>IF(H1023="?",$Q$9,H1023)</f>
        <v>tier - 2</v>
      </c>
      <c r="AC1029" t="str">
        <f>IF(I1023="?",$V$9,I1023)</f>
        <v>tier - 3</v>
      </c>
      <c r="AD1029" t="str">
        <f>IF(J1023="?","Unknown",J1023)</f>
        <v>R1013</v>
      </c>
      <c r="AE1029">
        <v>1991</v>
      </c>
      <c r="AF1029">
        <v>25</v>
      </c>
      <c r="AG1029" t="str">
        <f t="shared" si="32"/>
        <v>25-Jul-1991</v>
      </c>
      <c r="AH1029">
        <v>33444</v>
      </c>
      <c r="AI1029">
        <f t="shared" si="33"/>
        <v>31</v>
      </c>
    </row>
    <row r="1030" spans="1:35" x14ac:dyDescent="0.25">
      <c r="A1030" t="s">
        <v>444</v>
      </c>
      <c r="B1030">
        <v>29</v>
      </c>
      <c r="C1030" t="s">
        <v>20</v>
      </c>
      <c r="D1030">
        <v>1981</v>
      </c>
      <c r="E1030" s="11">
        <v>29858</v>
      </c>
      <c r="F1030">
        <v>1</v>
      </c>
      <c r="G1030">
        <v>3797.2</v>
      </c>
      <c r="H1030" t="s">
        <v>11</v>
      </c>
      <c r="I1030" t="s">
        <v>12</v>
      </c>
      <c r="J1030" t="s">
        <v>23</v>
      </c>
      <c r="K1030" s="13" t="s">
        <v>9354</v>
      </c>
      <c r="L1030" t="s">
        <v>11</v>
      </c>
      <c r="M1030" t="s">
        <v>12</v>
      </c>
      <c r="N1030" t="s">
        <v>23</v>
      </c>
      <c r="O1030">
        <v>41</v>
      </c>
      <c r="AA1030" t="s">
        <v>10</v>
      </c>
      <c r="AB1030" t="str">
        <f>IF(H1024="?",$Q$9,H1024)</f>
        <v>tier - 1</v>
      </c>
      <c r="AC1030" t="str">
        <f>IF(I1024="?",$V$9,I1024)</f>
        <v>tier - 1</v>
      </c>
      <c r="AD1030" t="str">
        <f>IF(J1024="?","Unknown",J1024)</f>
        <v>R1012</v>
      </c>
      <c r="AE1030">
        <v>1990</v>
      </c>
      <c r="AF1030">
        <v>24</v>
      </c>
      <c r="AG1030" t="str">
        <f t="shared" si="32"/>
        <v>24-Jul-1990</v>
      </c>
      <c r="AH1030">
        <v>33078</v>
      </c>
      <c r="AI1030">
        <f t="shared" si="33"/>
        <v>32</v>
      </c>
    </row>
    <row r="1031" spans="1:35" x14ac:dyDescent="0.25">
      <c r="A1031" t="s">
        <v>443</v>
      </c>
      <c r="B1031">
        <v>24</v>
      </c>
      <c r="C1031" t="s">
        <v>20</v>
      </c>
      <c r="D1031">
        <v>1999</v>
      </c>
      <c r="E1031" s="11">
        <v>36427</v>
      </c>
      <c r="F1031">
        <v>0</v>
      </c>
      <c r="G1031">
        <v>3796.36</v>
      </c>
      <c r="H1031" t="s">
        <v>11</v>
      </c>
      <c r="I1031" t="s">
        <v>12</v>
      </c>
      <c r="J1031" t="s">
        <v>23</v>
      </c>
      <c r="K1031" s="13" t="s">
        <v>9355</v>
      </c>
      <c r="L1031" t="s">
        <v>11</v>
      </c>
      <c r="M1031" t="s">
        <v>12</v>
      </c>
      <c r="N1031" t="s">
        <v>23</v>
      </c>
      <c r="O1031">
        <v>23</v>
      </c>
      <c r="AA1031" t="s">
        <v>18</v>
      </c>
      <c r="AB1031" t="str">
        <f>IF(H1025="?",$Q$9,H1025)</f>
        <v>tier - 1</v>
      </c>
      <c r="AC1031" t="str">
        <f>IF(I1025="?",$V$9,I1025)</f>
        <v>tier - 3</v>
      </c>
      <c r="AD1031" t="str">
        <f>IF(J1025="?","Unknown",J1025)</f>
        <v>R1011</v>
      </c>
      <c r="AE1031">
        <v>1967</v>
      </c>
      <c r="AF1031">
        <v>18</v>
      </c>
      <c r="AG1031" t="str">
        <f t="shared" si="32"/>
        <v>18-Jun-1967</v>
      </c>
      <c r="AH1031">
        <v>24641</v>
      </c>
      <c r="AI1031">
        <f t="shared" si="33"/>
        <v>55</v>
      </c>
    </row>
    <row r="1032" spans="1:35" x14ac:dyDescent="0.25">
      <c r="A1032" t="s">
        <v>442</v>
      </c>
      <c r="B1032">
        <v>28</v>
      </c>
      <c r="C1032" t="s">
        <v>20</v>
      </c>
      <c r="D1032">
        <v>1988</v>
      </c>
      <c r="E1032" s="11">
        <v>32414</v>
      </c>
      <c r="F1032">
        <v>3</v>
      </c>
      <c r="G1032">
        <v>3793.55</v>
      </c>
      <c r="H1032" t="s">
        <v>11</v>
      </c>
      <c r="I1032" t="s">
        <v>12</v>
      </c>
      <c r="J1032" t="s">
        <v>13</v>
      </c>
      <c r="K1032" s="13" t="s">
        <v>9356</v>
      </c>
      <c r="L1032" t="s">
        <v>11</v>
      </c>
      <c r="M1032" t="s">
        <v>12</v>
      </c>
      <c r="N1032" t="s">
        <v>13</v>
      </c>
      <c r="O1032">
        <v>34</v>
      </c>
      <c r="AA1032" t="s">
        <v>20</v>
      </c>
      <c r="AB1032" t="str">
        <f>IF(H1026="?",$Q$9,H1026)</f>
        <v>tier - 2</v>
      </c>
      <c r="AC1032" t="str">
        <f>IF(I1026="?",$V$9,I1026)</f>
        <v>tier - 2</v>
      </c>
      <c r="AD1032" t="str">
        <f>IF(J1026="?","Unknown",J1026)</f>
        <v>R1016</v>
      </c>
      <c r="AE1032">
        <v>2001</v>
      </c>
      <c r="AF1032">
        <v>18</v>
      </c>
      <c r="AG1032" t="str">
        <f t="shared" si="32"/>
        <v>18-Sep-2001</v>
      </c>
      <c r="AH1032">
        <v>37152</v>
      </c>
      <c r="AI1032">
        <f t="shared" si="33"/>
        <v>21</v>
      </c>
    </row>
    <row r="1033" spans="1:35" x14ac:dyDescent="0.25">
      <c r="A1033" t="s">
        <v>441</v>
      </c>
      <c r="B1033">
        <v>13</v>
      </c>
      <c r="C1033" t="s">
        <v>20</v>
      </c>
      <c r="D1033">
        <v>1981</v>
      </c>
      <c r="E1033" s="11">
        <v>29842</v>
      </c>
      <c r="F1033">
        <v>1</v>
      </c>
      <c r="G1033">
        <v>3785.77</v>
      </c>
      <c r="H1033" t="s">
        <v>11</v>
      </c>
      <c r="I1033" t="s">
        <v>16</v>
      </c>
      <c r="J1033" t="s">
        <v>13</v>
      </c>
      <c r="K1033" s="13" t="s">
        <v>9357</v>
      </c>
      <c r="L1033" t="s">
        <v>11</v>
      </c>
      <c r="M1033" t="s">
        <v>16</v>
      </c>
      <c r="N1033" t="s">
        <v>13</v>
      </c>
      <c r="O1033">
        <v>41</v>
      </c>
      <c r="AA1033" t="s">
        <v>20</v>
      </c>
      <c r="AB1033" t="str">
        <f>IF(H1027="?",$Q$9,H1027)</f>
        <v>tier - 2</v>
      </c>
      <c r="AC1033" t="str">
        <f>IF(I1027="?",$V$9,I1027)</f>
        <v>tier - 3</v>
      </c>
      <c r="AD1033" t="str">
        <f>IF(J1027="?","Unknown",J1027)</f>
        <v>R1025</v>
      </c>
      <c r="AE1033">
        <v>2001</v>
      </c>
      <c r="AF1033">
        <v>6</v>
      </c>
      <c r="AG1033" t="str">
        <f t="shared" si="32"/>
        <v>6-Sep-2001</v>
      </c>
      <c r="AH1033">
        <v>37140</v>
      </c>
      <c r="AI1033">
        <f t="shared" si="33"/>
        <v>21</v>
      </c>
    </row>
    <row r="1034" spans="1:35" x14ac:dyDescent="0.25">
      <c r="A1034" t="s">
        <v>440</v>
      </c>
      <c r="B1034">
        <v>24</v>
      </c>
      <c r="C1034" t="s">
        <v>20</v>
      </c>
      <c r="D1034">
        <v>1987</v>
      </c>
      <c r="E1034" s="11">
        <v>32044</v>
      </c>
      <c r="F1034">
        <v>3</v>
      </c>
      <c r="G1034">
        <v>3773.23</v>
      </c>
      <c r="H1034" t="s">
        <v>11</v>
      </c>
      <c r="I1034" t="s">
        <v>12</v>
      </c>
      <c r="J1034" t="s">
        <v>13</v>
      </c>
      <c r="K1034" s="13" t="s">
        <v>9358</v>
      </c>
      <c r="L1034" t="s">
        <v>11</v>
      </c>
      <c r="M1034" t="s">
        <v>12</v>
      </c>
      <c r="N1034" t="s">
        <v>13</v>
      </c>
      <c r="O1034">
        <v>35</v>
      </c>
      <c r="AA1034" t="s">
        <v>20</v>
      </c>
      <c r="AB1034" t="str">
        <f>IF(H1028="?",$Q$9,H1028)</f>
        <v>tier - 3</v>
      </c>
      <c r="AC1034" t="str">
        <f>IF(I1028="?",$V$9,I1028)</f>
        <v>tier - 1</v>
      </c>
      <c r="AD1034" t="str">
        <f>IF(J1028="?","Unknown",J1028)</f>
        <v>R1016</v>
      </c>
      <c r="AE1034">
        <v>1991</v>
      </c>
      <c r="AF1034">
        <v>19</v>
      </c>
      <c r="AG1034" t="str">
        <f t="shared" si="32"/>
        <v>19-Sep-1991</v>
      </c>
      <c r="AH1034">
        <v>33500</v>
      </c>
      <c r="AI1034">
        <f t="shared" si="33"/>
        <v>31</v>
      </c>
    </row>
    <row r="1035" spans="1:35" x14ac:dyDescent="0.25">
      <c r="A1035" t="s">
        <v>439</v>
      </c>
      <c r="B1035">
        <v>21</v>
      </c>
      <c r="C1035" t="s">
        <v>18</v>
      </c>
      <c r="D1035">
        <v>1994</v>
      </c>
      <c r="E1035" s="11">
        <v>34506</v>
      </c>
      <c r="F1035">
        <v>1</v>
      </c>
      <c r="G1035">
        <v>3766.88</v>
      </c>
      <c r="H1035" t="s">
        <v>11</v>
      </c>
      <c r="I1035" t="s">
        <v>16</v>
      </c>
      <c r="J1035" t="s">
        <v>13</v>
      </c>
      <c r="K1035" s="13" t="s">
        <v>9359</v>
      </c>
      <c r="L1035" t="s">
        <v>11</v>
      </c>
      <c r="M1035" t="s">
        <v>16</v>
      </c>
      <c r="N1035" t="s">
        <v>13</v>
      </c>
      <c r="O1035">
        <v>28</v>
      </c>
      <c r="AA1035" t="s">
        <v>18</v>
      </c>
      <c r="AB1035" t="str">
        <f>IF(H1029="?",$Q$9,H1029)</f>
        <v>tier - 3</v>
      </c>
      <c r="AC1035" t="str">
        <f>IF(I1029="?",$V$9,I1029)</f>
        <v>tier - 2</v>
      </c>
      <c r="AD1035" t="str">
        <f>IF(J1029="?","Unknown",J1029)</f>
        <v>R1011</v>
      </c>
      <c r="AE1035">
        <v>1994</v>
      </c>
      <c r="AF1035">
        <v>12</v>
      </c>
      <c r="AG1035" t="str">
        <f t="shared" si="32"/>
        <v>12-Jun-1994</v>
      </c>
      <c r="AH1035">
        <v>34497</v>
      </c>
      <c r="AI1035">
        <f t="shared" si="33"/>
        <v>28</v>
      </c>
    </row>
    <row r="1036" spans="1:35" x14ac:dyDescent="0.25">
      <c r="A1036" t="s">
        <v>2180</v>
      </c>
      <c r="B1036">
        <v>16</v>
      </c>
      <c r="C1036" t="s">
        <v>18</v>
      </c>
      <c r="D1036">
        <v>1992</v>
      </c>
      <c r="E1036" s="11">
        <v>33771</v>
      </c>
      <c r="F1036">
        <v>0</v>
      </c>
      <c r="G1036">
        <v>36314.050000000003</v>
      </c>
      <c r="H1036" t="s">
        <v>11</v>
      </c>
      <c r="I1036" t="s">
        <v>11</v>
      </c>
      <c r="J1036" t="s">
        <v>42</v>
      </c>
      <c r="K1036" s="13" t="s">
        <v>9360</v>
      </c>
      <c r="L1036" t="s">
        <v>11</v>
      </c>
      <c r="M1036" t="s">
        <v>11</v>
      </c>
      <c r="N1036" t="s">
        <v>42</v>
      </c>
      <c r="O1036">
        <v>30</v>
      </c>
      <c r="AA1036" t="s">
        <v>20</v>
      </c>
      <c r="AB1036" t="str">
        <f>IF(H1030="?",$Q$9,H1030)</f>
        <v>tier - 2</v>
      </c>
      <c r="AC1036" t="str">
        <f>IF(I1030="?",$V$9,I1030)</f>
        <v>tier - 3</v>
      </c>
      <c r="AD1036" t="str">
        <f>IF(J1030="?","Unknown",J1030)</f>
        <v>R1012</v>
      </c>
      <c r="AE1036">
        <v>1981</v>
      </c>
      <c r="AF1036">
        <v>29</v>
      </c>
      <c r="AG1036" t="str">
        <f t="shared" si="32"/>
        <v>29-Sep-1981</v>
      </c>
      <c r="AH1036">
        <v>29858</v>
      </c>
      <c r="AI1036">
        <f t="shared" si="33"/>
        <v>41</v>
      </c>
    </row>
    <row r="1037" spans="1:35" x14ac:dyDescent="0.25">
      <c r="A1037" t="s">
        <v>438</v>
      </c>
      <c r="B1037">
        <v>24</v>
      </c>
      <c r="C1037" t="s">
        <v>30</v>
      </c>
      <c r="D1037">
        <v>1991</v>
      </c>
      <c r="E1037" s="11">
        <v>33596</v>
      </c>
      <c r="F1037">
        <v>0</v>
      </c>
      <c r="G1037">
        <v>3761.29</v>
      </c>
      <c r="H1037" t="s">
        <v>11</v>
      </c>
      <c r="I1037" t="s">
        <v>12</v>
      </c>
      <c r="J1037" t="s">
        <v>42</v>
      </c>
      <c r="K1037" s="13" t="s">
        <v>9361</v>
      </c>
      <c r="L1037" t="s">
        <v>11</v>
      </c>
      <c r="M1037" t="s">
        <v>12</v>
      </c>
      <c r="N1037" t="s">
        <v>42</v>
      </c>
      <c r="O1037">
        <v>31</v>
      </c>
      <c r="AA1037" t="s">
        <v>20</v>
      </c>
      <c r="AB1037" t="str">
        <f>IF(H1031="?",$Q$9,H1031)</f>
        <v>tier - 2</v>
      </c>
      <c r="AC1037" t="str">
        <f>IF(I1031="?",$V$9,I1031)</f>
        <v>tier - 3</v>
      </c>
      <c r="AD1037" t="str">
        <f>IF(J1031="?","Unknown",J1031)</f>
        <v>R1012</v>
      </c>
      <c r="AE1037">
        <v>1999</v>
      </c>
      <c r="AF1037">
        <v>24</v>
      </c>
      <c r="AG1037" t="str">
        <f t="shared" si="32"/>
        <v>24-Sep-1999</v>
      </c>
      <c r="AH1037">
        <v>36427</v>
      </c>
      <c r="AI1037">
        <f t="shared" si="33"/>
        <v>23</v>
      </c>
    </row>
    <row r="1038" spans="1:35" x14ac:dyDescent="0.25">
      <c r="A1038" t="s">
        <v>437</v>
      </c>
      <c r="B1038">
        <v>25</v>
      </c>
      <c r="C1038" t="s">
        <v>20</v>
      </c>
      <c r="D1038">
        <v>1991</v>
      </c>
      <c r="E1038" s="11">
        <v>33506</v>
      </c>
      <c r="F1038">
        <v>0</v>
      </c>
      <c r="G1038">
        <v>3757.84</v>
      </c>
      <c r="H1038" t="s">
        <v>11</v>
      </c>
      <c r="I1038" t="s">
        <v>16</v>
      </c>
      <c r="J1038" t="s">
        <v>13</v>
      </c>
      <c r="K1038" s="13" t="s">
        <v>9362</v>
      </c>
      <c r="L1038" t="s">
        <v>11</v>
      </c>
      <c r="M1038" t="s">
        <v>16</v>
      </c>
      <c r="N1038" t="s">
        <v>13</v>
      </c>
      <c r="O1038">
        <v>31</v>
      </c>
      <c r="AA1038" t="s">
        <v>20</v>
      </c>
      <c r="AB1038" t="str">
        <f>IF(H1032="?",$Q$9,H1032)</f>
        <v>tier - 2</v>
      </c>
      <c r="AC1038" t="str">
        <f>IF(I1032="?",$V$9,I1032)</f>
        <v>tier - 3</v>
      </c>
      <c r="AD1038" t="str">
        <f>IF(J1032="?","Unknown",J1032)</f>
        <v>R1013</v>
      </c>
      <c r="AE1038">
        <v>1988</v>
      </c>
      <c r="AF1038">
        <v>28</v>
      </c>
      <c r="AG1038" t="str">
        <f t="shared" si="32"/>
        <v>28-Sep-1988</v>
      </c>
      <c r="AH1038">
        <v>32414</v>
      </c>
      <c r="AI1038">
        <f t="shared" si="33"/>
        <v>34</v>
      </c>
    </row>
    <row r="1039" spans="1:35" x14ac:dyDescent="0.25">
      <c r="A1039" t="s">
        <v>436</v>
      </c>
      <c r="B1039">
        <v>28</v>
      </c>
      <c r="C1039" t="s">
        <v>15</v>
      </c>
      <c r="D1039">
        <v>1991</v>
      </c>
      <c r="E1039" s="11">
        <v>33570</v>
      </c>
      <c r="F1039">
        <v>0</v>
      </c>
      <c r="G1039">
        <v>3756.62</v>
      </c>
      <c r="H1039" t="s">
        <v>11</v>
      </c>
      <c r="I1039" t="s">
        <v>11</v>
      </c>
      <c r="J1039" t="s">
        <v>13</v>
      </c>
      <c r="K1039" s="13" t="s">
        <v>9363</v>
      </c>
      <c r="L1039" t="s">
        <v>11</v>
      </c>
      <c r="M1039" t="s">
        <v>11</v>
      </c>
      <c r="N1039" t="s">
        <v>13</v>
      </c>
      <c r="O1039">
        <v>31</v>
      </c>
      <c r="AA1039" t="s">
        <v>20</v>
      </c>
      <c r="AB1039" t="str">
        <f>IF(H1033="?",$Q$9,H1033)</f>
        <v>tier - 2</v>
      </c>
      <c r="AC1039" t="str">
        <f>IF(I1033="?",$V$9,I1033)</f>
        <v>tier - 1</v>
      </c>
      <c r="AD1039" t="str">
        <f>IF(J1033="?","Unknown",J1033)</f>
        <v>R1013</v>
      </c>
      <c r="AE1039">
        <v>1981</v>
      </c>
      <c r="AF1039">
        <v>13</v>
      </c>
      <c r="AG1039" t="str">
        <f t="shared" si="32"/>
        <v>13-Sep-1981</v>
      </c>
      <c r="AH1039">
        <v>29842</v>
      </c>
      <c r="AI1039">
        <f t="shared" si="33"/>
        <v>41</v>
      </c>
    </row>
    <row r="1040" spans="1:35" x14ac:dyDescent="0.25">
      <c r="A1040" t="s">
        <v>435</v>
      </c>
      <c r="B1040">
        <v>9</v>
      </c>
      <c r="C1040" t="s">
        <v>30</v>
      </c>
      <c r="D1040">
        <v>1986</v>
      </c>
      <c r="E1040" s="11">
        <v>31755</v>
      </c>
      <c r="F1040">
        <v>3</v>
      </c>
      <c r="G1040">
        <v>3748.56</v>
      </c>
      <c r="H1040" t="s">
        <v>11</v>
      </c>
      <c r="I1040" t="s">
        <v>11</v>
      </c>
      <c r="J1040" t="s">
        <v>13</v>
      </c>
      <c r="K1040" s="13" t="s">
        <v>9364</v>
      </c>
      <c r="L1040" t="s">
        <v>11</v>
      </c>
      <c r="M1040" t="s">
        <v>11</v>
      </c>
      <c r="N1040" t="s">
        <v>13</v>
      </c>
      <c r="O1040">
        <v>36</v>
      </c>
      <c r="AA1040" t="s">
        <v>20</v>
      </c>
      <c r="AB1040" t="str">
        <f>IF(H1034="?",$Q$9,H1034)</f>
        <v>tier - 2</v>
      </c>
      <c r="AC1040" t="str">
        <f>IF(I1034="?",$V$9,I1034)</f>
        <v>tier - 3</v>
      </c>
      <c r="AD1040" t="str">
        <f>IF(J1034="?","Unknown",J1034)</f>
        <v>R1013</v>
      </c>
      <c r="AE1040">
        <v>1987</v>
      </c>
      <c r="AF1040">
        <v>24</v>
      </c>
      <c r="AG1040" t="str">
        <f t="shared" si="32"/>
        <v>24-Sep-1987</v>
      </c>
      <c r="AH1040">
        <v>32044</v>
      </c>
      <c r="AI1040">
        <f t="shared" si="33"/>
        <v>35</v>
      </c>
    </row>
    <row r="1041" spans="1:35" x14ac:dyDescent="0.25">
      <c r="A1041" t="s">
        <v>434</v>
      </c>
      <c r="B1041">
        <v>22</v>
      </c>
      <c r="C1041" t="s">
        <v>18</v>
      </c>
      <c r="D1041">
        <v>1993</v>
      </c>
      <c r="E1041" s="11">
        <v>34142</v>
      </c>
      <c r="F1041">
        <v>0</v>
      </c>
      <c r="G1041">
        <v>3736.46</v>
      </c>
      <c r="H1041" t="s">
        <v>11</v>
      </c>
      <c r="I1041" t="s">
        <v>11</v>
      </c>
      <c r="J1041" t="s">
        <v>23</v>
      </c>
      <c r="K1041" s="13" t="s">
        <v>8728</v>
      </c>
      <c r="L1041" t="s">
        <v>11</v>
      </c>
      <c r="M1041" t="s">
        <v>11</v>
      </c>
      <c r="N1041" t="s">
        <v>23</v>
      </c>
      <c r="O1041">
        <v>29</v>
      </c>
      <c r="AA1041" t="s">
        <v>18</v>
      </c>
      <c r="AB1041" t="str">
        <f>IF(H1035="?",$Q$9,H1035)</f>
        <v>tier - 2</v>
      </c>
      <c r="AC1041" t="str">
        <f>IF(I1035="?",$V$9,I1035)</f>
        <v>tier - 1</v>
      </c>
      <c r="AD1041" t="str">
        <f>IF(J1035="?","Unknown",J1035)</f>
        <v>R1013</v>
      </c>
      <c r="AE1041">
        <v>1994</v>
      </c>
      <c r="AF1041">
        <v>21</v>
      </c>
      <c r="AG1041" t="str">
        <f t="shared" si="32"/>
        <v>21-Jun-1994</v>
      </c>
      <c r="AH1041">
        <v>34506</v>
      </c>
      <c r="AI1041">
        <f t="shared" si="33"/>
        <v>28</v>
      </c>
    </row>
    <row r="1042" spans="1:35" x14ac:dyDescent="0.25">
      <c r="A1042" t="s">
        <v>433</v>
      </c>
      <c r="B1042">
        <v>22</v>
      </c>
      <c r="C1042" t="s">
        <v>30</v>
      </c>
      <c r="D1042">
        <v>1994</v>
      </c>
      <c r="E1042" s="11">
        <v>34690</v>
      </c>
      <c r="F1042">
        <v>0</v>
      </c>
      <c r="G1042">
        <v>3732.63</v>
      </c>
      <c r="H1042" t="s">
        <v>11</v>
      </c>
      <c r="I1042" t="s">
        <v>12</v>
      </c>
      <c r="J1042" t="s">
        <v>247</v>
      </c>
      <c r="K1042" s="13" t="s">
        <v>9365</v>
      </c>
      <c r="L1042" t="s">
        <v>11</v>
      </c>
      <c r="M1042" t="s">
        <v>12</v>
      </c>
      <c r="N1042" t="s">
        <v>247</v>
      </c>
      <c r="O1042">
        <v>28</v>
      </c>
      <c r="AA1042" t="s">
        <v>18</v>
      </c>
      <c r="AB1042" t="str">
        <f>IF(H1036="?",$Q$9,H1036)</f>
        <v>tier - 2</v>
      </c>
      <c r="AC1042" t="str">
        <f>IF(I1036="?",$V$9,I1036)</f>
        <v>tier - 2</v>
      </c>
      <c r="AD1042" t="str">
        <f>IF(J1036="?","Unknown",J1036)</f>
        <v>R1011</v>
      </c>
      <c r="AE1042">
        <v>1992</v>
      </c>
      <c r="AF1042">
        <v>16</v>
      </c>
      <c r="AG1042" t="str">
        <f t="shared" si="32"/>
        <v>16-Jun-1992</v>
      </c>
      <c r="AH1042">
        <v>33771</v>
      </c>
      <c r="AI1042">
        <f t="shared" si="33"/>
        <v>30</v>
      </c>
    </row>
    <row r="1043" spans="1:35" x14ac:dyDescent="0.25">
      <c r="A1043" t="s">
        <v>432</v>
      </c>
      <c r="B1043">
        <v>1</v>
      </c>
      <c r="C1043" t="s">
        <v>35</v>
      </c>
      <c r="D1043">
        <v>1986</v>
      </c>
      <c r="E1043" s="11">
        <v>31625</v>
      </c>
      <c r="F1043">
        <v>3</v>
      </c>
      <c r="G1043">
        <v>3731.6</v>
      </c>
      <c r="H1043" t="s">
        <v>11</v>
      </c>
      <c r="I1043" t="s">
        <v>11</v>
      </c>
      <c r="J1043" t="s">
        <v>13</v>
      </c>
      <c r="K1043" s="13" t="s">
        <v>9366</v>
      </c>
      <c r="L1043" t="s">
        <v>11</v>
      </c>
      <c r="M1043" t="s">
        <v>11</v>
      </c>
      <c r="N1043" t="s">
        <v>13</v>
      </c>
      <c r="O1043">
        <v>36</v>
      </c>
      <c r="AA1043" t="s">
        <v>30</v>
      </c>
      <c r="AB1043" t="str">
        <f>IF(H1037="?",$Q$9,H1037)</f>
        <v>tier - 2</v>
      </c>
      <c r="AC1043" t="str">
        <f>IF(I1037="?",$V$9,I1037)</f>
        <v>tier - 3</v>
      </c>
      <c r="AD1043" t="str">
        <f>IF(J1037="?","Unknown",J1037)</f>
        <v>R1011</v>
      </c>
      <c r="AE1043">
        <v>1991</v>
      </c>
      <c r="AF1043">
        <v>24</v>
      </c>
      <c r="AG1043" t="str">
        <f t="shared" si="32"/>
        <v>24-Dec-1991</v>
      </c>
      <c r="AH1043">
        <v>33596</v>
      </c>
      <c r="AI1043">
        <f t="shared" si="33"/>
        <v>31</v>
      </c>
    </row>
    <row r="1044" spans="1:35" x14ac:dyDescent="0.25">
      <c r="A1044" t="s">
        <v>431</v>
      </c>
      <c r="B1044">
        <v>5</v>
      </c>
      <c r="C1044" t="s">
        <v>10</v>
      </c>
      <c r="D1044">
        <v>2004</v>
      </c>
      <c r="E1044" s="11">
        <v>38173</v>
      </c>
      <c r="F1044">
        <v>0</v>
      </c>
      <c r="G1044">
        <v>3722.23</v>
      </c>
      <c r="H1044" t="s">
        <v>11</v>
      </c>
      <c r="I1044" t="s">
        <v>11</v>
      </c>
      <c r="J1044" t="s">
        <v>200</v>
      </c>
      <c r="K1044" s="13" t="s">
        <v>9367</v>
      </c>
      <c r="L1044" t="s">
        <v>11</v>
      </c>
      <c r="M1044" t="s">
        <v>11</v>
      </c>
      <c r="N1044" t="s">
        <v>200</v>
      </c>
      <c r="O1044">
        <v>18</v>
      </c>
      <c r="AA1044" t="s">
        <v>20</v>
      </c>
      <c r="AB1044" t="str">
        <f>IF(H1038="?",$Q$9,H1038)</f>
        <v>tier - 2</v>
      </c>
      <c r="AC1044" t="str">
        <f>IF(I1038="?",$V$9,I1038)</f>
        <v>tier - 1</v>
      </c>
      <c r="AD1044" t="str">
        <f>IF(J1038="?","Unknown",J1038)</f>
        <v>R1013</v>
      </c>
      <c r="AE1044">
        <v>1991</v>
      </c>
      <c r="AF1044">
        <v>25</v>
      </c>
      <c r="AG1044" t="str">
        <f t="shared" si="32"/>
        <v>25-Sep-1991</v>
      </c>
      <c r="AH1044">
        <v>33506</v>
      </c>
      <c r="AI1044">
        <f t="shared" si="33"/>
        <v>31</v>
      </c>
    </row>
    <row r="1045" spans="1:35" x14ac:dyDescent="0.25">
      <c r="A1045" t="s">
        <v>430</v>
      </c>
      <c r="B1045">
        <v>2</v>
      </c>
      <c r="C1045" t="s">
        <v>10</v>
      </c>
      <c r="D1045">
        <v>1989</v>
      </c>
      <c r="E1045" s="11">
        <v>32691</v>
      </c>
      <c r="F1045">
        <v>0</v>
      </c>
      <c r="G1045">
        <v>3704.35</v>
      </c>
      <c r="H1045" t="s">
        <v>11</v>
      </c>
      <c r="I1045" t="s">
        <v>11</v>
      </c>
      <c r="J1045" t="s">
        <v>13</v>
      </c>
      <c r="K1045" s="13" t="s">
        <v>9368</v>
      </c>
      <c r="L1045" t="s">
        <v>11</v>
      </c>
      <c r="M1045" t="s">
        <v>11</v>
      </c>
      <c r="N1045" t="s">
        <v>13</v>
      </c>
      <c r="O1045">
        <v>33</v>
      </c>
      <c r="AA1045" t="s">
        <v>15</v>
      </c>
      <c r="AB1045" t="str">
        <f>IF(H1039="?",$Q$9,H1039)</f>
        <v>tier - 2</v>
      </c>
      <c r="AC1045" t="str">
        <f>IF(I1039="?",$V$9,I1039)</f>
        <v>tier - 2</v>
      </c>
      <c r="AD1045" t="str">
        <f>IF(J1039="?","Unknown",J1039)</f>
        <v>R1013</v>
      </c>
      <c r="AE1045">
        <v>1991</v>
      </c>
      <c r="AF1045">
        <v>28</v>
      </c>
      <c r="AG1045" t="str">
        <f t="shared" si="32"/>
        <v>28-Nov-1991</v>
      </c>
      <c r="AH1045">
        <v>33570</v>
      </c>
      <c r="AI1045">
        <f t="shared" si="33"/>
        <v>31</v>
      </c>
    </row>
    <row r="1046" spans="1:35" x14ac:dyDescent="0.25">
      <c r="A1046" t="s">
        <v>429</v>
      </c>
      <c r="B1046">
        <v>18</v>
      </c>
      <c r="C1046" t="s">
        <v>30</v>
      </c>
      <c r="D1046">
        <v>1988</v>
      </c>
      <c r="E1046" s="11">
        <v>32495</v>
      </c>
      <c r="F1046">
        <v>3</v>
      </c>
      <c r="G1046">
        <v>3699.54</v>
      </c>
      <c r="H1046" t="s">
        <v>11</v>
      </c>
      <c r="I1046" t="s">
        <v>12</v>
      </c>
      <c r="J1046" t="s">
        <v>13</v>
      </c>
      <c r="K1046" s="13" t="s">
        <v>9369</v>
      </c>
      <c r="L1046" t="s">
        <v>11</v>
      </c>
      <c r="M1046" t="s">
        <v>12</v>
      </c>
      <c r="N1046" t="s">
        <v>13</v>
      </c>
      <c r="O1046">
        <v>34</v>
      </c>
      <c r="AA1046" t="s">
        <v>30</v>
      </c>
      <c r="AB1046" t="str">
        <f>IF(H1040="?",$Q$9,H1040)</f>
        <v>tier - 2</v>
      </c>
      <c r="AC1046" t="str">
        <f>IF(I1040="?",$V$9,I1040)</f>
        <v>tier - 2</v>
      </c>
      <c r="AD1046" t="str">
        <f>IF(J1040="?","Unknown",J1040)</f>
        <v>R1013</v>
      </c>
      <c r="AE1046">
        <v>1986</v>
      </c>
      <c r="AF1046">
        <v>9</v>
      </c>
      <c r="AG1046" t="str">
        <f t="shared" si="32"/>
        <v>9-Dec-1986</v>
      </c>
      <c r="AH1046">
        <v>31755</v>
      </c>
      <c r="AI1046">
        <f t="shared" si="33"/>
        <v>36</v>
      </c>
    </row>
    <row r="1047" spans="1:35" x14ac:dyDescent="0.25">
      <c r="A1047" t="s">
        <v>2179</v>
      </c>
      <c r="B1047">
        <v>25</v>
      </c>
      <c r="C1047" t="s">
        <v>15</v>
      </c>
      <c r="D1047">
        <v>2004</v>
      </c>
      <c r="E1047" s="11">
        <v>38316</v>
      </c>
      <c r="F1047">
        <v>0</v>
      </c>
      <c r="G1047">
        <v>36307.800000000003</v>
      </c>
      <c r="H1047" t="s">
        <v>16</v>
      </c>
      <c r="I1047" t="s">
        <v>11</v>
      </c>
      <c r="J1047" t="s">
        <v>13</v>
      </c>
      <c r="K1047" s="13" t="s">
        <v>9370</v>
      </c>
      <c r="L1047" t="s">
        <v>16</v>
      </c>
      <c r="M1047" t="s">
        <v>11</v>
      </c>
      <c r="N1047" t="s">
        <v>13</v>
      </c>
      <c r="O1047">
        <v>18</v>
      </c>
      <c r="AA1047" t="s">
        <v>18</v>
      </c>
      <c r="AB1047" t="str">
        <f>IF(H1041="?",$Q$9,H1041)</f>
        <v>tier - 2</v>
      </c>
      <c r="AC1047" t="str">
        <f>IF(I1041="?",$V$9,I1041)</f>
        <v>tier - 2</v>
      </c>
      <c r="AD1047" t="str">
        <f>IF(J1041="?","Unknown",J1041)</f>
        <v>R1012</v>
      </c>
      <c r="AE1047">
        <v>1993</v>
      </c>
      <c r="AF1047">
        <v>22</v>
      </c>
      <c r="AG1047" t="str">
        <f t="shared" si="32"/>
        <v>22-Jun-1993</v>
      </c>
      <c r="AH1047">
        <v>34142</v>
      </c>
      <c r="AI1047">
        <f t="shared" si="33"/>
        <v>29</v>
      </c>
    </row>
    <row r="1048" spans="1:35" x14ac:dyDescent="0.25">
      <c r="A1048" t="s">
        <v>428</v>
      </c>
      <c r="B1048">
        <v>21</v>
      </c>
      <c r="C1048" t="s">
        <v>30</v>
      </c>
      <c r="D1048">
        <v>1995</v>
      </c>
      <c r="E1048" s="11">
        <v>35054</v>
      </c>
      <c r="F1048">
        <v>2</v>
      </c>
      <c r="G1048">
        <v>3693.43</v>
      </c>
      <c r="H1048" t="s">
        <v>11</v>
      </c>
      <c r="I1048" t="s">
        <v>12</v>
      </c>
      <c r="J1048" t="s">
        <v>42</v>
      </c>
      <c r="K1048" s="13" t="s">
        <v>9371</v>
      </c>
      <c r="L1048" t="s">
        <v>11</v>
      </c>
      <c r="M1048" t="s">
        <v>12</v>
      </c>
      <c r="N1048" t="s">
        <v>42</v>
      </c>
      <c r="O1048">
        <v>27</v>
      </c>
      <c r="AA1048" t="s">
        <v>30</v>
      </c>
      <c r="AB1048" t="str">
        <f>IF(H1042="?",$Q$9,H1042)</f>
        <v>tier - 2</v>
      </c>
      <c r="AC1048" t="str">
        <f>IF(I1042="?",$V$9,I1042)</f>
        <v>tier - 3</v>
      </c>
      <c r="AD1048" t="str">
        <f>IF(J1042="?","Unknown",J1042)</f>
        <v>R1024</v>
      </c>
      <c r="AE1048">
        <v>1994</v>
      </c>
      <c r="AF1048">
        <v>22</v>
      </c>
      <c r="AG1048" t="str">
        <f t="shared" si="32"/>
        <v>22-Dec-1994</v>
      </c>
      <c r="AH1048">
        <v>34690</v>
      </c>
      <c r="AI1048">
        <f t="shared" si="33"/>
        <v>28</v>
      </c>
    </row>
    <row r="1049" spans="1:35" x14ac:dyDescent="0.25">
      <c r="A1049" t="s">
        <v>427</v>
      </c>
      <c r="B1049">
        <v>14</v>
      </c>
      <c r="C1049" t="s">
        <v>35</v>
      </c>
      <c r="D1049">
        <v>1981</v>
      </c>
      <c r="E1049" s="11">
        <v>29812</v>
      </c>
      <c r="F1049">
        <v>1</v>
      </c>
      <c r="G1049">
        <v>3688.38</v>
      </c>
      <c r="H1049" t="s">
        <v>11</v>
      </c>
      <c r="I1049" t="s">
        <v>11</v>
      </c>
      <c r="J1049" t="s">
        <v>13</v>
      </c>
      <c r="K1049" s="13" t="s">
        <v>9372</v>
      </c>
      <c r="L1049" t="s">
        <v>11</v>
      </c>
      <c r="M1049" t="s">
        <v>11</v>
      </c>
      <c r="N1049" t="s">
        <v>13</v>
      </c>
      <c r="O1049">
        <v>41</v>
      </c>
      <c r="AA1049" t="s">
        <v>35</v>
      </c>
      <c r="AB1049" t="str">
        <f>IF(H1043="?",$Q$9,H1043)</f>
        <v>tier - 2</v>
      </c>
      <c r="AC1049" t="str">
        <f>IF(I1043="?",$V$9,I1043)</f>
        <v>tier - 2</v>
      </c>
      <c r="AD1049" t="str">
        <f>IF(J1043="?","Unknown",J1043)</f>
        <v>R1013</v>
      </c>
      <c r="AE1049">
        <v>1986</v>
      </c>
      <c r="AF1049">
        <v>1</v>
      </c>
      <c r="AG1049" t="str">
        <f t="shared" si="32"/>
        <v>1-Aug-1986</v>
      </c>
      <c r="AH1049">
        <v>31625</v>
      </c>
      <c r="AI1049">
        <f t="shared" si="33"/>
        <v>36</v>
      </c>
    </row>
    <row r="1050" spans="1:35" x14ac:dyDescent="0.25">
      <c r="A1050" t="s">
        <v>426</v>
      </c>
      <c r="B1050">
        <v>10</v>
      </c>
      <c r="C1050" t="s">
        <v>35</v>
      </c>
      <c r="D1050">
        <v>2003</v>
      </c>
      <c r="E1050" s="11">
        <v>37843</v>
      </c>
      <c r="F1050">
        <v>0</v>
      </c>
      <c r="G1050">
        <v>3688.35</v>
      </c>
      <c r="H1050" t="s">
        <v>11</v>
      </c>
      <c r="I1050" t="s">
        <v>11</v>
      </c>
      <c r="J1050" t="s">
        <v>300</v>
      </c>
      <c r="K1050" s="13" t="s">
        <v>9373</v>
      </c>
      <c r="L1050" t="s">
        <v>11</v>
      </c>
      <c r="M1050" t="s">
        <v>11</v>
      </c>
      <c r="N1050" t="s">
        <v>300</v>
      </c>
      <c r="O1050">
        <v>19</v>
      </c>
      <c r="AA1050" t="s">
        <v>10</v>
      </c>
      <c r="AB1050" t="str">
        <f>IF(H1044="?",$Q$9,H1044)</f>
        <v>tier - 2</v>
      </c>
      <c r="AC1050" t="str">
        <f>IF(I1044="?",$V$9,I1044)</f>
        <v>tier - 2</v>
      </c>
      <c r="AD1050" t="str">
        <f>IF(J1044="?","Unknown",J1044)</f>
        <v>R1025</v>
      </c>
      <c r="AE1050">
        <v>2004</v>
      </c>
      <c r="AF1050">
        <v>5</v>
      </c>
      <c r="AG1050" t="str">
        <f t="shared" si="32"/>
        <v>5-Jul-2004</v>
      </c>
      <c r="AH1050">
        <v>38173</v>
      </c>
      <c r="AI1050">
        <f t="shared" si="33"/>
        <v>18</v>
      </c>
    </row>
    <row r="1051" spans="1:35" x14ac:dyDescent="0.25">
      <c r="A1051" t="s">
        <v>425</v>
      </c>
      <c r="B1051">
        <v>6</v>
      </c>
      <c r="C1051" t="s">
        <v>20</v>
      </c>
      <c r="D1051">
        <v>1984</v>
      </c>
      <c r="E1051" s="11">
        <v>30931</v>
      </c>
      <c r="F1051">
        <v>3</v>
      </c>
      <c r="G1051">
        <v>3678.86</v>
      </c>
      <c r="H1051" t="s">
        <v>11</v>
      </c>
      <c r="I1051" t="s">
        <v>12</v>
      </c>
      <c r="J1051" t="s">
        <v>13</v>
      </c>
      <c r="K1051" s="13" t="s">
        <v>9374</v>
      </c>
      <c r="L1051" t="s">
        <v>11</v>
      </c>
      <c r="M1051" t="s">
        <v>12</v>
      </c>
      <c r="N1051" t="s">
        <v>13</v>
      </c>
      <c r="O1051">
        <v>38</v>
      </c>
      <c r="AA1051" t="s">
        <v>10</v>
      </c>
      <c r="AB1051" t="str">
        <f>IF(H1045="?",$Q$9,H1045)</f>
        <v>tier - 2</v>
      </c>
      <c r="AC1051" t="str">
        <f>IF(I1045="?",$V$9,I1045)</f>
        <v>tier - 2</v>
      </c>
      <c r="AD1051" t="str">
        <f>IF(J1045="?","Unknown",J1045)</f>
        <v>R1013</v>
      </c>
      <c r="AE1051">
        <v>1989</v>
      </c>
      <c r="AF1051">
        <v>2</v>
      </c>
      <c r="AG1051" t="str">
        <f t="shared" si="32"/>
        <v>2-Jul-1989</v>
      </c>
      <c r="AH1051">
        <v>32691</v>
      </c>
      <c r="AI1051">
        <f t="shared" si="33"/>
        <v>33</v>
      </c>
    </row>
    <row r="1052" spans="1:35" x14ac:dyDescent="0.25">
      <c r="A1052" t="s">
        <v>424</v>
      </c>
      <c r="B1052">
        <v>14</v>
      </c>
      <c r="C1052" t="s">
        <v>20</v>
      </c>
      <c r="D1052">
        <v>1992</v>
      </c>
      <c r="E1052" s="11">
        <v>33861</v>
      </c>
      <c r="F1052">
        <v>1</v>
      </c>
      <c r="G1052">
        <v>3659.35</v>
      </c>
      <c r="H1052" t="s">
        <v>12</v>
      </c>
      <c r="I1052" t="s">
        <v>16</v>
      </c>
      <c r="J1052" t="s">
        <v>42</v>
      </c>
      <c r="K1052" s="13" t="s">
        <v>9375</v>
      </c>
      <c r="L1052" t="s">
        <v>12</v>
      </c>
      <c r="M1052" t="s">
        <v>16</v>
      </c>
      <c r="N1052" t="s">
        <v>42</v>
      </c>
      <c r="O1052">
        <v>30</v>
      </c>
      <c r="AA1052" t="s">
        <v>30</v>
      </c>
      <c r="AB1052" t="str">
        <f>IF(H1046="?",$Q$9,H1046)</f>
        <v>tier - 2</v>
      </c>
      <c r="AC1052" t="str">
        <f>IF(I1046="?",$V$9,I1046)</f>
        <v>tier - 3</v>
      </c>
      <c r="AD1052" t="str">
        <f>IF(J1046="?","Unknown",J1046)</f>
        <v>R1013</v>
      </c>
      <c r="AE1052">
        <v>1988</v>
      </c>
      <c r="AF1052">
        <v>18</v>
      </c>
      <c r="AG1052" t="str">
        <f t="shared" si="32"/>
        <v>18-Dec-1988</v>
      </c>
      <c r="AH1052">
        <v>32495</v>
      </c>
      <c r="AI1052">
        <f t="shared" si="33"/>
        <v>34</v>
      </c>
    </row>
    <row r="1053" spans="1:35" x14ac:dyDescent="0.25">
      <c r="A1053" t="s">
        <v>423</v>
      </c>
      <c r="B1053">
        <v>8</v>
      </c>
      <c r="C1053" t="s">
        <v>30</v>
      </c>
      <c r="D1053">
        <v>1990</v>
      </c>
      <c r="E1053" s="11">
        <v>33215</v>
      </c>
      <c r="F1053">
        <v>3</v>
      </c>
      <c r="G1053">
        <v>3653.29</v>
      </c>
      <c r="H1053" t="s">
        <v>11</v>
      </c>
      <c r="I1053" t="s">
        <v>12</v>
      </c>
      <c r="J1053" t="s">
        <v>42</v>
      </c>
      <c r="K1053" s="13" t="s">
        <v>9376</v>
      </c>
      <c r="L1053" t="s">
        <v>11</v>
      </c>
      <c r="M1053" t="s">
        <v>12</v>
      </c>
      <c r="N1053" t="s">
        <v>42</v>
      </c>
      <c r="O1053">
        <v>32</v>
      </c>
      <c r="AA1053" t="s">
        <v>15</v>
      </c>
      <c r="AB1053" t="str">
        <f>IF(H1047="?",$Q$9,H1047)</f>
        <v>tier - 1</v>
      </c>
      <c r="AC1053" t="str">
        <f>IF(I1047="?",$V$9,I1047)</f>
        <v>tier - 2</v>
      </c>
      <c r="AD1053" t="str">
        <f>IF(J1047="?","Unknown",J1047)</f>
        <v>R1013</v>
      </c>
      <c r="AE1053">
        <v>2004</v>
      </c>
      <c r="AF1053">
        <v>25</v>
      </c>
      <c r="AG1053" t="str">
        <f t="shared" si="32"/>
        <v>25-Nov-2004</v>
      </c>
      <c r="AH1053">
        <v>38316</v>
      </c>
      <c r="AI1053">
        <f t="shared" si="33"/>
        <v>18</v>
      </c>
    </row>
    <row r="1054" spans="1:35" x14ac:dyDescent="0.25">
      <c r="A1054" t="s">
        <v>422</v>
      </c>
      <c r="B1054">
        <v>17</v>
      </c>
      <c r="C1054" t="s">
        <v>15</v>
      </c>
      <c r="D1054">
        <v>1992</v>
      </c>
      <c r="E1054" s="11">
        <v>33925</v>
      </c>
      <c r="F1054">
        <v>0</v>
      </c>
      <c r="G1054">
        <v>3645.09</v>
      </c>
      <c r="H1054" t="s">
        <v>16</v>
      </c>
      <c r="I1054" t="s">
        <v>11</v>
      </c>
      <c r="J1054" t="s">
        <v>276</v>
      </c>
      <c r="K1054" s="13" t="s">
        <v>9377</v>
      </c>
      <c r="L1054" t="s">
        <v>16</v>
      </c>
      <c r="M1054" t="s">
        <v>11</v>
      </c>
      <c r="N1054" t="s">
        <v>276</v>
      </c>
      <c r="O1054">
        <v>30</v>
      </c>
      <c r="AA1054" t="s">
        <v>30</v>
      </c>
      <c r="AB1054" t="str">
        <f>IF(H1048="?",$Q$9,H1048)</f>
        <v>tier - 2</v>
      </c>
      <c r="AC1054" t="str">
        <f>IF(I1048="?",$V$9,I1048)</f>
        <v>tier - 3</v>
      </c>
      <c r="AD1054" t="str">
        <f>IF(J1048="?","Unknown",J1048)</f>
        <v>R1011</v>
      </c>
      <c r="AE1054">
        <v>1995</v>
      </c>
      <c r="AF1054">
        <v>21</v>
      </c>
      <c r="AG1054" t="str">
        <f t="shared" si="32"/>
        <v>21-Dec-1995</v>
      </c>
      <c r="AH1054">
        <v>35054</v>
      </c>
      <c r="AI1054">
        <f t="shared" si="33"/>
        <v>27</v>
      </c>
    </row>
    <row r="1055" spans="1:35" x14ac:dyDescent="0.25">
      <c r="A1055" t="s">
        <v>421</v>
      </c>
      <c r="B1055">
        <v>14</v>
      </c>
      <c r="C1055" t="s">
        <v>30</v>
      </c>
      <c r="D1055">
        <v>1985</v>
      </c>
      <c r="E1055" s="11">
        <v>31395</v>
      </c>
      <c r="F1055">
        <v>3</v>
      </c>
      <c r="G1055">
        <v>3622.13</v>
      </c>
      <c r="H1055" t="s">
        <v>11</v>
      </c>
      <c r="I1055" t="s">
        <v>16</v>
      </c>
      <c r="J1055" t="s">
        <v>13</v>
      </c>
      <c r="K1055" s="13" t="s">
        <v>9378</v>
      </c>
      <c r="L1055" t="s">
        <v>11</v>
      </c>
      <c r="M1055" t="s">
        <v>16</v>
      </c>
      <c r="N1055" t="s">
        <v>13</v>
      </c>
      <c r="O1055">
        <v>37</v>
      </c>
      <c r="AA1055" t="s">
        <v>35</v>
      </c>
      <c r="AB1055" t="str">
        <f>IF(H1049="?",$Q$9,H1049)</f>
        <v>tier - 2</v>
      </c>
      <c r="AC1055" t="str">
        <f>IF(I1049="?",$V$9,I1049)</f>
        <v>tier - 2</v>
      </c>
      <c r="AD1055" t="str">
        <f>IF(J1049="?","Unknown",J1049)</f>
        <v>R1013</v>
      </c>
      <c r="AE1055">
        <v>1981</v>
      </c>
      <c r="AF1055">
        <v>14</v>
      </c>
      <c r="AG1055" t="str">
        <f t="shared" si="32"/>
        <v>14-Aug-1981</v>
      </c>
      <c r="AH1055">
        <v>29812</v>
      </c>
      <c r="AI1055">
        <f t="shared" si="33"/>
        <v>41</v>
      </c>
    </row>
    <row r="1056" spans="1:35" x14ac:dyDescent="0.25">
      <c r="A1056" t="s">
        <v>420</v>
      </c>
      <c r="B1056">
        <v>11</v>
      </c>
      <c r="C1056" t="s">
        <v>10</v>
      </c>
      <c r="D1056">
        <v>1990</v>
      </c>
      <c r="E1056" s="11">
        <v>33065</v>
      </c>
      <c r="F1056">
        <v>3</v>
      </c>
      <c r="G1056">
        <v>3606.43</v>
      </c>
      <c r="H1056" t="s">
        <v>11</v>
      </c>
      <c r="I1056" t="s">
        <v>16</v>
      </c>
      <c r="J1056" t="s">
        <v>13</v>
      </c>
      <c r="K1056" s="13" t="s">
        <v>9379</v>
      </c>
      <c r="L1056" t="s">
        <v>11</v>
      </c>
      <c r="M1056" t="s">
        <v>16</v>
      </c>
      <c r="N1056" t="s">
        <v>13</v>
      </c>
      <c r="O1056">
        <v>32</v>
      </c>
      <c r="AA1056" t="s">
        <v>35</v>
      </c>
      <c r="AB1056" t="str">
        <f>IF(H1050="?",$Q$9,H1050)</f>
        <v>tier - 2</v>
      </c>
      <c r="AC1056" t="str">
        <f>IF(I1050="?",$V$9,I1050)</f>
        <v>tier - 2</v>
      </c>
      <c r="AD1056" t="str">
        <f>IF(J1050="?","Unknown",J1050)</f>
        <v>R1021</v>
      </c>
      <c r="AE1056">
        <v>2003</v>
      </c>
      <c r="AF1056">
        <v>10</v>
      </c>
      <c r="AG1056" t="str">
        <f t="shared" si="32"/>
        <v>10-Aug-2003</v>
      </c>
      <c r="AH1056">
        <v>37843</v>
      </c>
      <c r="AI1056">
        <f t="shared" si="33"/>
        <v>19</v>
      </c>
    </row>
    <row r="1057" spans="1:35" x14ac:dyDescent="0.25">
      <c r="A1057" t="s">
        <v>419</v>
      </c>
      <c r="B1057">
        <v>4</v>
      </c>
      <c r="C1057" t="s">
        <v>10</v>
      </c>
      <c r="D1057">
        <v>1988</v>
      </c>
      <c r="E1057" s="11">
        <v>32328</v>
      </c>
      <c r="F1057">
        <v>3</v>
      </c>
      <c r="G1057">
        <v>3603.6</v>
      </c>
      <c r="H1057" t="s">
        <v>11</v>
      </c>
      <c r="I1057" t="s">
        <v>16</v>
      </c>
      <c r="J1057" t="s">
        <v>13</v>
      </c>
      <c r="K1057" s="13" t="s">
        <v>9380</v>
      </c>
      <c r="L1057" t="s">
        <v>11</v>
      </c>
      <c r="M1057" t="s">
        <v>16</v>
      </c>
      <c r="N1057" t="s">
        <v>13</v>
      </c>
      <c r="O1057">
        <v>34</v>
      </c>
      <c r="AA1057" t="s">
        <v>20</v>
      </c>
      <c r="AB1057" t="str">
        <f>IF(H1051="?",$Q$9,H1051)</f>
        <v>tier - 2</v>
      </c>
      <c r="AC1057" t="str">
        <f>IF(I1051="?",$V$9,I1051)</f>
        <v>tier - 3</v>
      </c>
      <c r="AD1057" t="str">
        <f>IF(J1051="?","Unknown",J1051)</f>
        <v>R1013</v>
      </c>
      <c r="AE1057">
        <v>1984</v>
      </c>
      <c r="AF1057">
        <v>6</v>
      </c>
      <c r="AG1057" t="str">
        <f t="shared" si="32"/>
        <v>6-Sep-1984</v>
      </c>
      <c r="AH1057">
        <v>30931</v>
      </c>
      <c r="AI1057">
        <f t="shared" si="33"/>
        <v>38</v>
      </c>
    </row>
    <row r="1058" spans="1:35" x14ac:dyDescent="0.25">
      <c r="A1058" t="s">
        <v>2178</v>
      </c>
      <c r="B1058">
        <v>5</v>
      </c>
      <c r="C1058" t="s">
        <v>20</v>
      </c>
      <c r="D1058">
        <v>2003</v>
      </c>
      <c r="E1058" s="11">
        <v>37869</v>
      </c>
      <c r="F1058">
        <v>0</v>
      </c>
      <c r="G1058">
        <v>36219.410000000003</v>
      </c>
      <c r="H1058" t="s">
        <v>16</v>
      </c>
      <c r="I1058" t="s">
        <v>16</v>
      </c>
      <c r="J1058" t="s">
        <v>23</v>
      </c>
      <c r="K1058" s="13" t="s">
        <v>9381</v>
      </c>
      <c r="L1058" t="s">
        <v>16</v>
      </c>
      <c r="M1058" t="s">
        <v>16</v>
      </c>
      <c r="N1058" t="s">
        <v>23</v>
      </c>
      <c r="O1058">
        <v>19</v>
      </c>
      <c r="AA1058" t="s">
        <v>20</v>
      </c>
      <c r="AB1058" t="str">
        <f>IF(H1052="?",$Q$9,H1052)</f>
        <v>tier - 3</v>
      </c>
      <c r="AC1058" t="str">
        <f>IF(I1052="?",$V$9,I1052)</f>
        <v>tier - 1</v>
      </c>
      <c r="AD1058" t="str">
        <f>IF(J1052="?","Unknown",J1052)</f>
        <v>R1011</v>
      </c>
      <c r="AE1058">
        <v>1992</v>
      </c>
      <c r="AF1058">
        <v>14</v>
      </c>
      <c r="AG1058" t="str">
        <f t="shared" si="32"/>
        <v>14-Sep-1992</v>
      </c>
      <c r="AH1058">
        <v>33861</v>
      </c>
      <c r="AI1058">
        <f t="shared" si="33"/>
        <v>30</v>
      </c>
    </row>
    <row r="1059" spans="1:35" x14ac:dyDescent="0.25">
      <c r="A1059" t="s">
        <v>418</v>
      </c>
      <c r="B1059">
        <v>12</v>
      </c>
      <c r="C1059" t="s">
        <v>15</v>
      </c>
      <c r="D1059">
        <v>1999</v>
      </c>
      <c r="E1059" s="11">
        <v>36476</v>
      </c>
      <c r="F1059">
        <v>3</v>
      </c>
      <c r="G1059">
        <v>3597.6</v>
      </c>
      <c r="H1059" t="s">
        <v>11</v>
      </c>
      <c r="I1059" t="s">
        <v>11</v>
      </c>
      <c r="J1059" t="s">
        <v>42</v>
      </c>
      <c r="K1059" s="13" t="s">
        <v>9382</v>
      </c>
      <c r="L1059" t="s">
        <v>11</v>
      </c>
      <c r="M1059" t="s">
        <v>11</v>
      </c>
      <c r="N1059" t="s">
        <v>42</v>
      </c>
      <c r="O1059">
        <v>23</v>
      </c>
      <c r="AA1059" t="s">
        <v>30</v>
      </c>
      <c r="AB1059" t="str">
        <f>IF(H1053="?",$Q$9,H1053)</f>
        <v>tier - 2</v>
      </c>
      <c r="AC1059" t="str">
        <f>IF(I1053="?",$V$9,I1053)</f>
        <v>tier - 3</v>
      </c>
      <c r="AD1059" t="str">
        <f>IF(J1053="?","Unknown",J1053)</f>
        <v>R1011</v>
      </c>
      <c r="AE1059">
        <v>1990</v>
      </c>
      <c r="AF1059">
        <v>8</v>
      </c>
      <c r="AG1059" t="str">
        <f t="shared" si="32"/>
        <v>8-Dec-1990</v>
      </c>
      <c r="AH1059">
        <v>33215</v>
      </c>
      <c r="AI1059">
        <f t="shared" si="33"/>
        <v>32</v>
      </c>
    </row>
    <row r="1060" spans="1:35" x14ac:dyDescent="0.25">
      <c r="A1060" t="s">
        <v>417</v>
      </c>
      <c r="B1060">
        <v>4</v>
      </c>
      <c r="C1060" t="s">
        <v>37</v>
      </c>
      <c r="D1060">
        <v>1997</v>
      </c>
      <c r="E1060" s="11">
        <v>35707</v>
      </c>
      <c r="F1060">
        <v>1</v>
      </c>
      <c r="G1060">
        <v>3594.17</v>
      </c>
      <c r="H1060" t="s">
        <v>11</v>
      </c>
      <c r="I1060" t="s">
        <v>11</v>
      </c>
      <c r="J1060" t="s">
        <v>23</v>
      </c>
      <c r="K1060" s="13" t="s">
        <v>9383</v>
      </c>
      <c r="L1060" t="s">
        <v>11</v>
      </c>
      <c r="M1060" t="s">
        <v>11</v>
      </c>
      <c r="N1060" t="s">
        <v>23</v>
      </c>
      <c r="O1060">
        <v>25</v>
      </c>
      <c r="AA1060" t="s">
        <v>15</v>
      </c>
      <c r="AB1060" t="str">
        <f>IF(H1054="?",$Q$9,H1054)</f>
        <v>tier - 1</v>
      </c>
      <c r="AC1060" t="str">
        <f>IF(I1054="?",$V$9,I1054)</f>
        <v>tier - 2</v>
      </c>
      <c r="AD1060" t="str">
        <f>IF(J1054="?","Unknown",J1054)</f>
        <v>R1014</v>
      </c>
      <c r="AE1060">
        <v>1992</v>
      </c>
      <c r="AF1060">
        <v>17</v>
      </c>
      <c r="AG1060" t="str">
        <f t="shared" si="32"/>
        <v>17-Nov-1992</v>
      </c>
      <c r="AH1060">
        <v>33925</v>
      </c>
      <c r="AI1060">
        <f t="shared" si="33"/>
        <v>30</v>
      </c>
    </row>
    <row r="1061" spans="1:35" x14ac:dyDescent="0.25">
      <c r="A1061" t="s">
        <v>416</v>
      </c>
      <c r="B1061">
        <v>6</v>
      </c>
      <c r="C1061" t="s">
        <v>10</v>
      </c>
      <c r="D1061">
        <v>1999</v>
      </c>
      <c r="E1061" s="11">
        <v>36347</v>
      </c>
      <c r="F1061">
        <v>3</v>
      </c>
      <c r="G1061">
        <v>3591.48</v>
      </c>
      <c r="H1061" t="s">
        <v>11</v>
      </c>
      <c r="I1061" t="s">
        <v>12</v>
      </c>
      <c r="J1061" t="s">
        <v>42</v>
      </c>
      <c r="K1061" s="13" t="s">
        <v>9384</v>
      </c>
      <c r="L1061" t="s">
        <v>11</v>
      </c>
      <c r="M1061" t="s">
        <v>12</v>
      </c>
      <c r="N1061" t="s">
        <v>42</v>
      </c>
      <c r="O1061">
        <v>23</v>
      </c>
      <c r="AA1061" t="s">
        <v>30</v>
      </c>
      <c r="AB1061" t="str">
        <f>IF(H1055="?",$Q$9,H1055)</f>
        <v>tier - 2</v>
      </c>
      <c r="AC1061" t="str">
        <f>IF(I1055="?",$V$9,I1055)</f>
        <v>tier - 1</v>
      </c>
      <c r="AD1061" t="str">
        <f>IF(J1055="?","Unknown",J1055)</f>
        <v>R1013</v>
      </c>
      <c r="AE1061">
        <v>1985</v>
      </c>
      <c r="AF1061">
        <v>14</v>
      </c>
      <c r="AG1061" t="str">
        <f t="shared" si="32"/>
        <v>14-Dec-1985</v>
      </c>
      <c r="AH1061">
        <v>31395</v>
      </c>
      <c r="AI1061">
        <f t="shared" si="33"/>
        <v>37</v>
      </c>
    </row>
    <row r="1062" spans="1:35" x14ac:dyDescent="0.25">
      <c r="A1062" t="s">
        <v>415</v>
      </c>
      <c r="B1062">
        <v>27</v>
      </c>
      <c r="C1062" t="s">
        <v>20</v>
      </c>
      <c r="D1062">
        <v>1986</v>
      </c>
      <c r="E1062" s="11">
        <v>31682</v>
      </c>
      <c r="F1062">
        <v>3</v>
      </c>
      <c r="G1062">
        <v>3589.14</v>
      </c>
      <c r="H1062" t="s">
        <v>11</v>
      </c>
      <c r="I1062" t="s">
        <v>11</v>
      </c>
      <c r="J1062" t="s">
        <v>13</v>
      </c>
      <c r="K1062" s="13" t="s">
        <v>9385</v>
      </c>
      <c r="L1062" t="s">
        <v>11</v>
      </c>
      <c r="M1062" t="s">
        <v>11</v>
      </c>
      <c r="N1062" t="s">
        <v>13</v>
      </c>
      <c r="O1062">
        <v>36</v>
      </c>
      <c r="AA1062" t="s">
        <v>10</v>
      </c>
      <c r="AB1062" t="str">
        <f>IF(H1056="?",$Q$9,H1056)</f>
        <v>tier - 2</v>
      </c>
      <c r="AC1062" t="str">
        <f>IF(I1056="?",$V$9,I1056)</f>
        <v>tier - 1</v>
      </c>
      <c r="AD1062" t="str">
        <f>IF(J1056="?","Unknown",J1056)</f>
        <v>R1013</v>
      </c>
      <c r="AE1062">
        <v>1990</v>
      </c>
      <c r="AF1062">
        <v>11</v>
      </c>
      <c r="AG1062" t="str">
        <f t="shared" si="32"/>
        <v>11-Jul-1990</v>
      </c>
      <c r="AH1062">
        <v>33065</v>
      </c>
      <c r="AI1062">
        <f t="shared" si="33"/>
        <v>32</v>
      </c>
    </row>
    <row r="1063" spans="1:35" x14ac:dyDescent="0.25">
      <c r="A1063" t="s">
        <v>414</v>
      </c>
      <c r="B1063">
        <v>11</v>
      </c>
      <c r="C1063" t="s">
        <v>35</v>
      </c>
      <c r="D1063">
        <v>2001</v>
      </c>
      <c r="E1063" s="11">
        <v>37114</v>
      </c>
      <c r="F1063">
        <v>2</v>
      </c>
      <c r="G1063">
        <v>3579.83</v>
      </c>
      <c r="H1063" t="s">
        <v>11</v>
      </c>
      <c r="I1063" t="s">
        <v>11</v>
      </c>
      <c r="J1063" t="s">
        <v>23</v>
      </c>
      <c r="K1063" s="13" t="s">
        <v>9386</v>
      </c>
      <c r="L1063" t="s">
        <v>11</v>
      </c>
      <c r="M1063" t="s">
        <v>11</v>
      </c>
      <c r="N1063" t="s">
        <v>23</v>
      </c>
      <c r="O1063">
        <v>21</v>
      </c>
      <c r="AA1063" t="s">
        <v>10</v>
      </c>
      <c r="AB1063" t="str">
        <f>IF(H1057="?",$Q$9,H1057)</f>
        <v>tier - 2</v>
      </c>
      <c r="AC1063" t="str">
        <f>IF(I1057="?",$V$9,I1057)</f>
        <v>tier - 1</v>
      </c>
      <c r="AD1063" t="str">
        <f>IF(J1057="?","Unknown",J1057)</f>
        <v>R1013</v>
      </c>
      <c r="AE1063">
        <v>1988</v>
      </c>
      <c r="AF1063">
        <v>4</v>
      </c>
      <c r="AG1063" t="str">
        <f t="shared" si="32"/>
        <v>4-Jul-1988</v>
      </c>
      <c r="AH1063">
        <v>32328</v>
      </c>
      <c r="AI1063">
        <f t="shared" si="33"/>
        <v>34</v>
      </c>
    </row>
    <row r="1064" spans="1:35" x14ac:dyDescent="0.25">
      <c r="A1064" t="s">
        <v>413</v>
      </c>
      <c r="B1064">
        <v>23</v>
      </c>
      <c r="C1064" t="s">
        <v>37</v>
      </c>
      <c r="D1064">
        <v>1995</v>
      </c>
      <c r="E1064" s="11">
        <v>34995</v>
      </c>
      <c r="F1064">
        <v>1</v>
      </c>
      <c r="G1064">
        <v>3578</v>
      </c>
      <c r="H1064" t="s">
        <v>11</v>
      </c>
      <c r="I1064" t="s">
        <v>12</v>
      </c>
      <c r="J1064" t="s">
        <v>42</v>
      </c>
      <c r="K1064" s="13" t="s">
        <v>9387</v>
      </c>
      <c r="L1064" t="s">
        <v>11</v>
      </c>
      <c r="M1064" t="s">
        <v>12</v>
      </c>
      <c r="N1064" t="s">
        <v>42</v>
      </c>
      <c r="O1064">
        <v>27</v>
      </c>
      <c r="AA1064" t="s">
        <v>20</v>
      </c>
      <c r="AB1064" t="str">
        <f>IF(H1058="?",$Q$9,H1058)</f>
        <v>tier - 1</v>
      </c>
      <c r="AC1064" t="str">
        <f>IF(I1058="?",$V$9,I1058)</f>
        <v>tier - 1</v>
      </c>
      <c r="AD1064" t="str">
        <f>IF(J1058="?","Unknown",J1058)</f>
        <v>R1012</v>
      </c>
      <c r="AE1064">
        <v>2003</v>
      </c>
      <c r="AF1064">
        <v>5</v>
      </c>
      <c r="AG1064" t="str">
        <f t="shared" si="32"/>
        <v>5-Sep-2003</v>
      </c>
      <c r="AH1064">
        <v>37869</v>
      </c>
      <c r="AI1064">
        <f t="shared" si="33"/>
        <v>19</v>
      </c>
    </row>
    <row r="1065" spans="1:35" x14ac:dyDescent="0.25">
      <c r="A1065" t="s">
        <v>412</v>
      </c>
      <c r="B1065">
        <v>18</v>
      </c>
      <c r="C1065" t="s">
        <v>35</v>
      </c>
      <c r="D1065">
        <v>1988</v>
      </c>
      <c r="E1065" s="11">
        <v>32373</v>
      </c>
      <c r="F1065">
        <v>3</v>
      </c>
      <c r="G1065">
        <v>3569.96</v>
      </c>
      <c r="H1065" t="s">
        <v>11</v>
      </c>
      <c r="I1065" t="s">
        <v>16</v>
      </c>
      <c r="J1065" t="s">
        <v>23</v>
      </c>
      <c r="K1065" s="13" t="s">
        <v>9369</v>
      </c>
      <c r="L1065" t="s">
        <v>11</v>
      </c>
      <c r="M1065" t="s">
        <v>16</v>
      </c>
      <c r="N1065" t="s">
        <v>23</v>
      </c>
      <c r="O1065">
        <v>34</v>
      </c>
      <c r="AA1065" t="s">
        <v>15</v>
      </c>
      <c r="AB1065" t="str">
        <f>IF(H1059="?",$Q$9,H1059)</f>
        <v>tier - 2</v>
      </c>
      <c r="AC1065" t="str">
        <f>IF(I1059="?",$V$9,I1059)</f>
        <v>tier - 2</v>
      </c>
      <c r="AD1065" t="str">
        <f>IF(J1059="?","Unknown",J1059)</f>
        <v>R1011</v>
      </c>
      <c r="AE1065">
        <v>1999</v>
      </c>
      <c r="AF1065">
        <v>12</v>
      </c>
      <c r="AG1065" t="str">
        <f t="shared" si="32"/>
        <v>12-Nov-1999</v>
      </c>
      <c r="AH1065">
        <v>36476</v>
      </c>
      <c r="AI1065">
        <f t="shared" si="33"/>
        <v>23</v>
      </c>
    </row>
    <row r="1066" spans="1:35" x14ac:dyDescent="0.25">
      <c r="A1066" t="s">
        <v>411</v>
      </c>
      <c r="B1066">
        <v>10</v>
      </c>
      <c r="C1066" t="s">
        <v>35</v>
      </c>
      <c r="D1066">
        <v>1981</v>
      </c>
      <c r="E1066" s="11">
        <v>29808</v>
      </c>
      <c r="F1066">
        <v>1</v>
      </c>
      <c r="G1066">
        <v>3562.87</v>
      </c>
      <c r="H1066" t="s">
        <v>11</v>
      </c>
      <c r="I1066" t="s">
        <v>16</v>
      </c>
      <c r="J1066" t="s">
        <v>13</v>
      </c>
      <c r="K1066" s="13" t="s">
        <v>9388</v>
      </c>
      <c r="L1066" t="s">
        <v>11</v>
      </c>
      <c r="M1066" t="s">
        <v>16</v>
      </c>
      <c r="N1066" t="s">
        <v>13</v>
      </c>
      <c r="O1066">
        <v>41</v>
      </c>
      <c r="AA1066" t="s">
        <v>37</v>
      </c>
      <c r="AB1066" t="str">
        <f>IF(H1060="?",$Q$9,H1060)</f>
        <v>tier - 2</v>
      </c>
      <c r="AC1066" t="str">
        <f>IF(I1060="?",$V$9,I1060)</f>
        <v>tier - 2</v>
      </c>
      <c r="AD1066" t="str">
        <f>IF(J1060="?","Unknown",J1060)</f>
        <v>R1012</v>
      </c>
      <c r="AE1066">
        <v>1997</v>
      </c>
      <c r="AF1066">
        <v>4</v>
      </c>
      <c r="AG1066" t="str">
        <f t="shared" si="32"/>
        <v>4-Oct-1997</v>
      </c>
      <c r="AH1066">
        <v>35707</v>
      </c>
      <c r="AI1066">
        <f t="shared" si="33"/>
        <v>25</v>
      </c>
    </row>
    <row r="1067" spans="1:35" x14ac:dyDescent="0.25">
      <c r="A1067" t="s">
        <v>410</v>
      </c>
      <c r="B1067">
        <v>16</v>
      </c>
      <c r="C1067" t="s">
        <v>37</v>
      </c>
      <c r="D1067">
        <v>1995</v>
      </c>
      <c r="E1067" s="11">
        <v>34988</v>
      </c>
      <c r="F1067">
        <v>1</v>
      </c>
      <c r="G1067">
        <v>3561.89</v>
      </c>
      <c r="H1067" t="s">
        <v>11</v>
      </c>
      <c r="I1067" t="s">
        <v>16</v>
      </c>
      <c r="J1067" t="s">
        <v>13</v>
      </c>
      <c r="K1067" s="13" t="s">
        <v>9389</v>
      </c>
      <c r="L1067" t="s">
        <v>11</v>
      </c>
      <c r="M1067" t="s">
        <v>16</v>
      </c>
      <c r="N1067" t="s">
        <v>13</v>
      </c>
      <c r="O1067">
        <v>27</v>
      </c>
      <c r="AA1067" t="s">
        <v>10</v>
      </c>
      <c r="AB1067" t="str">
        <f>IF(H1061="?",$Q$9,H1061)</f>
        <v>tier - 2</v>
      </c>
      <c r="AC1067" t="str">
        <f>IF(I1061="?",$V$9,I1061)</f>
        <v>tier - 3</v>
      </c>
      <c r="AD1067" t="str">
        <f>IF(J1061="?","Unknown",J1061)</f>
        <v>R1011</v>
      </c>
      <c r="AE1067">
        <v>1999</v>
      </c>
      <c r="AF1067">
        <v>6</v>
      </c>
      <c r="AG1067" t="str">
        <f t="shared" si="32"/>
        <v>6-Jul-1999</v>
      </c>
      <c r="AH1067">
        <v>36347</v>
      </c>
      <c r="AI1067">
        <f t="shared" si="33"/>
        <v>23</v>
      </c>
    </row>
    <row r="1068" spans="1:35" x14ac:dyDescent="0.25">
      <c r="A1068" t="s">
        <v>409</v>
      </c>
      <c r="B1068">
        <v>9</v>
      </c>
      <c r="C1068" t="s">
        <v>37</v>
      </c>
      <c r="D1068">
        <v>1995</v>
      </c>
      <c r="E1068" s="11">
        <v>34981</v>
      </c>
      <c r="F1068">
        <v>0</v>
      </c>
      <c r="G1068">
        <v>3558.62</v>
      </c>
      <c r="H1068" t="s">
        <v>11</v>
      </c>
      <c r="I1068" t="s">
        <v>12</v>
      </c>
      <c r="J1068" t="s">
        <v>247</v>
      </c>
      <c r="K1068" s="13" t="s">
        <v>9390</v>
      </c>
      <c r="L1068" t="s">
        <v>11</v>
      </c>
      <c r="M1068" t="s">
        <v>12</v>
      </c>
      <c r="N1068" t="s">
        <v>247</v>
      </c>
      <c r="O1068">
        <v>27</v>
      </c>
      <c r="AA1068" t="s">
        <v>20</v>
      </c>
      <c r="AB1068" t="str">
        <f>IF(H1062="?",$Q$9,H1062)</f>
        <v>tier - 2</v>
      </c>
      <c r="AC1068" t="str">
        <f>IF(I1062="?",$V$9,I1062)</f>
        <v>tier - 2</v>
      </c>
      <c r="AD1068" t="str">
        <f>IF(J1062="?","Unknown",J1062)</f>
        <v>R1013</v>
      </c>
      <c r="AE1068">
        <v>1986</v>
      </c>
      <c r="AF1068">
        <v>27</v>
      </c>
      <c r="AG1068" t="str">
        <f t="shared" si="32"/>
        <v>27-Sep-1986</v>
      </c>
      <c r="AH1068">
        <v>31682</v>
      </c>
      <c r="AI1068">
        <f t="shared" si="33"/>
        <v>36</v>
      </c>
    </row>
    <row r="1069" spans="1:35" x14ac:dyDescent="0.25">
      <c r="A1069" t="s">
        <v>2177</v>
      </c>
      <c r="B1069">
        <v>28</v>
      </c>
      <c r="C1069" t="s">
        <v>18</v>
      </c>
      <c r="D1069">
        <v>1993</v>
      </c>
      <c r="E1069" s="11">
        <v>34148</v>
      </c>
      <c r="F1069">
        <v>0</v>
      </c>
      <c r="G1069">
        <v>36197.699999999997</v>
      </c>
      <c r="H1069" t="s">
        <v>16</v>
      </c>
      <c r="I1069" t="s">
        <v>12</v>
      </c>
      <c r="J1069" t="s">
        <v>42</v>
      </c>
      <c r="K1069" s="13" t="s">
        <v>9391</v>
      </c>
      <c r="L1069" t="s">
        <v>16</v>
      </c>
      <c r="M1069" t="s">
        <v>12</v>
      </c>
      <c r="N1069" t="s">
        <v>42</v>
      </c>
      <c r="O1069">
        <v>29</v>
      </c>
      <c r="AA1069" t="s">
        <v>35</v>
      </c>
      <c r="AB1069" t="str">
        <f>IF(H1063="?",$Q$9,H1063)</f>
        <v>tier - 2</v>
      </c>
      <c r="AC1069" t="str">
        <f>IF(I1063="?",$V$9,I1063)</f>
        <v>tier - 2</v>
      </c>
      <c r="AD1069" t="str">
        <f>IF(J1063="?","Unknown",J1063)</f>
        <v>R1012</v>
      </c>
      <c r="AE1069">
        <v>2001</v>
      </c>
      <c r="AF1069">
        <v>11</v>
      </c>
      <c r="AG1069" t="str">
        <f t="shared" si="32"/>
        <v>11-Aug-2001</v>
      </c>
      <c r="AH1069">
        <v>37114</v>
      </c>
      <c r="AI1069">
        <f t="shared" si="33"/>
        <v>21</v>
      </c>
    </row>
    <row r="1070" spans="1:35" x14ac:dyDescent="0.25">
      <c r="A1070" t="s">
        <v>408</v>
      </c>
      <c r="B1070">
        <v>24</v>
      </c>
      <c r="C1070" t="s">
        <v>18</v>
      </c>
      <c r="D1070">
        <v>1994</v>
      </c>
      <c r="E1070" s="11">
        <v>34509</v>
      </c>
      <c r="F1070">
        <v>0</v>
      </c>
      <c r="G1070">
        <v>3556.92</v>
      </c>
      <c r="H1070" t="s">
        <v>11</v>
      </c>
      <c r="I1070" t="s">
        <v>12</v>
      </c>
      <c r="J1070" t="s">
        <v>23</v>
      </c>
      <c r="K1070" s="13" t="s">
        <v>9392</v>
      </c>
      <c r="L1070" t="s">
        <v>11</v>
      </c>
      <c r="M1070" t="s">
        <v>12</v>
      </c>
      <c r="N1070" t="s">
        <v>23</v>
      </c>
      <c r="O1070">
        <v>28</v>
      </c>
      <c r="AA1070" t="s">
        <v>37</v>
      </c>
      <c r="AB1070" t="str">
        <f>IF(H1064="?",$Q$9,H1064)</f>
        <v>tier - 2</v>
      </c>
      <c r="AC1070" t="str">
        <f>IF(I1064="?",$V$9,I1064)</f>
        <v>tier - 3</v>
      </c>
      <c r="AD1070" t="str">
        <f>IF(J1064="?","Unknown",J1064)</f>
        <v>R1011</v>
      </c>
      <c r="AE1070">
        <v>1995</v>
      </c>
      <c r="AF1070">
        <v>23</v>
      </c>
      <c r="AG1070" t="str">
        <f t="shared" si="32"/>
        <v>23-Oct-1995</v>
      </c>
      <c r="AH1070">
        <v>34995</v>
      </c>
      <c r="AI1070">
        <f t="shared" si="33"/>
        <v>27</v>
      </c>
    </row>
    <row r="1071" spans="1:35" x14ac:dyDescent="0.25">
      <c r="A1071" t="s">
        <v>407</v>
      </c>
      <c r="B1071">
        <v>22</v>
      </c>
      <c r="C1071" t="s">
        <v>35</v>
      </c>
      <c r="D1071">
        <v>1992</v>
      </c>
      <c r="E1071" s="11">
        <v>33838</v>
      </c>
      <c r="F1071">
        <v>0</v>
      </c>
      <c r="G1071">
        <v>3554.2</v>
      </c>
      <c r="H1071" t="s">
        <v>11</v>
      </c>
      <c r="I1071" t="s">
        <v>12</v>
      </c>
      <c r="J1071" t="s">
        <v>42</v>
      </c>
      <c r="K1071" s="13" t="s">
        <v>9393</v>
      </c>
      <c r="L1071" t="s">
        <v>11</v>
      </c>
      <c r="M1071" t="s">
        <v>12</v>
      </c>
      <c r="N1071" t="s">
        <v>42</v>
      </c>
      <c r="O1071">
        <v>30</v>
      </c>
      <c r="AA1071" t="s">
        <v>35</v>
      </c>
      <c r="AB1071" t="str">
        <f>IF(H1065="?",$Q$9,H1065)</f>
        <v>tier - 2</v>
      </c>
      <c r="AC1071" t="str">
        <f>IF(I1065="?",$V$9,I1065)</f>
        <v>tier - 1</v>
      </c>
      <c r="AD1071" t="str">
        <f>IF(J1065="?","Unknown",J1065)</f>
        <v>R1012</v>
      </c>
      <c r="AE1071">
        <v>1988</v>
      </c>
      <c r="AF1071">
        <v>18</v>
      </c>
      <c r="AG1071" t="str">
        <f t="shared" si="32"/>
        <v>18-Aug-1988</v>
      </c>
      <c r="AH1071">
        <v>32373</v>
      </c>
      <c r="AI1071">
        <f t="shared" si="33"/>
        <v>34</v>
      </c>
    </row>
    <row r="1072" spans="1:35" x14ac:dyDescent="0.25">
      <c r="A1072" t="s">
        <v>406</v>
      </c>
      <c r="B1072">
        <v>15</v>
      </c>
      <c r="C1072" t="s">
        <v>20</v>
      </c>
      <c r="D1072">
        <v>1988</v>
      </c>
      <c r="E1072" s="11">
        <v>32401</v>
      </c>
      <c r="F1072">
        <v>3</v>
      </c>
      <c r="G1072">
        <v>3540.12</v>
      </c>
      <c r="H1072" t="s">
        <v>11</v>
      </c>
      <c r="I1072" t="s">
        <v>16</v>
      </c>
      <c r="J1072" t="s">
        <v>13</v>
      </c>
      <c r="K1072" s="13" t="s">
        <v>9394</v>
      </c>
      <c r="L1072" t="s">
        <v>11</v>
      </c>
      <c r="M1072" t="s">
        <v>16</v>
      </c>
      <c r="N1072" t="s">
        <v>13</v>
      </c>
      <c r="O1072">
        <v>34</v>
      </c>
      <c r="AA1072" t="s">
        <v>35</v>
      </c>
      <c r="AB1072" t="str">
        <f>IF(H1066="?",$Q$9,H1066)</f>
        <v>tier - 2</v>
      </c>
      <c r="AC1072" t="str">
        <f>IF(I1066="?",$V$9,I1066)</f>
        <v>tier - 1</v>
      </c>
      <c r="AD1072" t="str">
        <f>IF(J1066="?","Unknown",J1066)</f>
        <v>R1013</v>
      </c>
      <c r="AE1072">
        <v>1981</v>
      </c>
      <c r="AF1072">
        <v>10</v>
      </c>
      <c r="AG1072" t="str">
        <f t="shared" si="32"/>
        <v>10-Aug-1981</v>
      </c>
      <c r="AH1072">
        <v>29808</v>
      </c>
      <c r="AI1072">
        <f t="shared" si="33"/>
        <v>41</v>
      </c>
    </row>
    <row r="1073" spans="1:35" x14ac:dyDescent="0.25">
      <c r="A1073" t="s">
        <v>405</v>
      </c>
      <c r="B1073">
        <v>24</v>
      </c>
      <c r="C1073" t="s">
        <v>20</v>
      </c>
      <c r="D1073">
        <v>2003</v>
      </c>
      <c r="E1073" s="11">
        <v>37888</v>
      </c>
      <c r="F1073">
        <v>0</v>
      </c>
      <c r="G1073">
        <v>3538.9</v>
      </c>
      <c r="H1073" t="s">
        <v>11</v>
      </c>
      <c r="I1073" t="s">
        <v>11</v>
      </c>
      <c r="J1073" t="s">
        <v>23</v>
      </c>
      <c r="K1073" s="13" t="s">
        <v>9395</v>
      </c>
      <c r="L1073" t="s">
        <v>11</v>
      </c>
      <c r="M1073" t="s">
        <v>11</v>
      </c>
      <c r="N1073" t="s">
        <v>23</v>
      </c>
      <c r="O1073">
        <v>19</v>
      </c>
      <c r="AA1073" t="s">
        <v>37</v>
      </c>
      <c r="AB1073" t="str">
        <f>IF(H1067="?",$Q$9,H1067)</f>
        <v>tier - 2</v>
      </c>
      <c r="AC1073" t="str">
        <f>IF(I1067="?",$V$9,I1067)</f>
        <v>tier - 1</v>
      </c>
      <c r="AD1073" t="str">
        <f>IF(J1067="?","Unknown",J1067)</f>
        <v>R1013</v>
      </c>
      <c r="AE1073">
        <v>1995</v>
      </c>
      <c r="AF1073">
        <v>16</v>
      </c>
      <c r="AG1073" t="str">
        <f t="shared" si="32"/>
        <v>16-Oct-1995</v>
      </c>
      <c r="AH1073">
        <v>34988</v>
      </c>
      <c r="AI1073">
        <f t="shared" si="33"/>
        <v>27</v>
      </c>
    </row>
    <row r="1074" spans="1:35" x14ac:dyDescent="0.25">
      <c r="A1074" t="s">
        <v>404</v>
      </c>
      <c r="B1074">
        <v>16</v>
      </c>
      <c r="C1074" t="s">
        <v>35</v>
      </c>
      <c r="D1074">
        <v>1998</v>
      </c>
      <c r="E1074" s="11">
        <v>36023</v>
      </c>
      <c r="F1074">
        <v>2</v>
      </c>
      <c r="G1074">
        <v>3537.7</v>
      </c>
      <c r="H1074" t="s">
        <v>12</v>
      </c>
      <c r="I1074" t="s">
        <v>12</v>
      </c>
      <c r="J1074" t="s">
        <v>23</v>
      </c>
      <c r="K1074" s="13" t="s">
        <v>9396</v>
      </c>
      <c r="L1074" t="s">
        <v>12</v>
      </c>
      <c r="M1074" t="s">
        <v>12</v>
      </c>
      <c r="N1074" t="s">
        <v>23</v>
      </c>
      <c r="O1074">
        <v>24</v>
      </c>
      <c r="AA1074" t="s">
        <v>37</v>
      </c>
      <c r="AB1074" t="str">
        <f>IF(H1068="?",$Q$9,H1068)</f>
        <v>tier - 2</v>
      </c>
      <c r="AC1074" t="str">
        <f>IF(I1068="?",$V$9,I1068)</f>
        <v>tier - 3</v>
      </c>
      <c r="AD1074" t="str">
        <f>IF(J1068="?","Unknown",J1068)</f>
        <v>R1024</v>
      </c>
      <c r="AE1074">
        <v>1995</v>
      </c>
      <c r="AF1074">
        <v>9</v>
      </c>
      <c r="AG1074" t="str">
        <f t="shared" si="32"/>
        <v>9-Oct-1995</v>
      </c>
      <c r="AH1074">
        <v>34981</v>
      </c>
      <c r="AI1074">
        <f t="shared" si="33"/>
        <v>27</v>
      </c>
    </row>
    <row r="1075" spans="1:35" x14ac:dyDescent="0.25">
      <c r="A1075" t="s">
        <v>403</v>
      </c>
      <c r="B1075">
        <v>22</v>
      </c>
      <c r="C1075" t="s">
        <v>18</v>
      </c>
      <c r="D1075">
        <v>1999</v>
      </c>
      <c r="E1075" s="11">
        <v>36333</v>
      </c>
      <c r="F1075">
        <v>2</v>
      </c>
      <c r="G1075">
        <v>3500.61</v>
      </c>
      <c r="H1075" t="s">
        <v>11</v>
      </c>
      <c r="I1075" t="s">
        <v>11</v>
      </c>
      <c r="J1075" t="s">
        <v>13</v>
      </c>
      <c r="K1075" s="13" t="s">
        <v>9117</v>
      </c>
      <c r="L1075" t="s">
        <v>11</v>
      </c>
      <c r="M1075" t="s">
        <v>11</v>
      </c>
      <c r="N1075" t="s">
        <v>13</v>
      </c>
      <c r="O1075">
        <v>23</v>
      </c>
      <c r="AA1075" t="s">
        <v>18</v>
      </c>
      <c r="AB1075" t="str">
        <f>IF(H1069="?",$Q$9,H1069)</f>
        <v>tier - 1</v>
      </c>
      <c r="AC1075" t="str">
        <f>IF(I1069="?",$V$9,I1069)</f>
        <v>tier - 3</v>
      </c>
      <c r="AD1075" t="str">
        <f>IF(J1069="?","Unknown",J1069)</f>
        <v>R1011</v>
      </c>
      <c r="AE1075">
        <v>1993</v>
      </c>
      <c r="AF1075">
        <v>28</v>
      </c>
      <c r="AG1075" t="str">
        <f t="shared" si="32"/>
        <v>28-Jun-1993</v>
      </c>
      <c r="AH1075">
        <v>34148</v>
      </c>
      <c r="AI1075">
        <f t="shared" si="33"/>
        <v>29</v>
      </c>
    </row>
    <row r="1076" spans="1:35" x14ac:dyDescent="0.25">
      <c r="A1076" t="s">
        <v>402</v>
      </c>
      <c r="B1076">
        <v>18</v>
      </c>
      <c r="C1076" t="s">
        <v>35</v>
      </c>
      <c r="D1076">
        <v>1996</v>
      </c>
      <c r="E1076" s="11">
        <v>35295</v>
      </c>
      <c r="F1076">
        <v>1</v>
      </c>
      <c r="G1076">
        <v>3490.55</v>
      </c>
      <c r="H1076" t="s">
        <v>16</v>
      </c>
      <c r="I1076" t="s">
        <v>11</v>
      </c>
      <c r="J1076" t="s">
        <v>164</v>
      </c>
      <c r="K1076" s="13" t="s">
        <v>9397</v>
      </c>
      <c r="L1076" t="s">
        <v>16</v>
      </c>
      <c r="M1076" t="s">
        <v>11</v>
      </c>
      <c r="N1076" t="s">
        <v>164</v>
      </c>
      <c r="O1076">
        <v>26</v>
      </c>
      <c r="AA1076" t="s">
        <v>18</v>
      </c>
      <c r="AB1076" t="str">
        <f>IF(H1070="?",$Q$9,H1070)</f>
        <v>tier - 2</v>
      </c>
      <c r="AC1076" t="str">
        <f>IF(I1070="?",$V$9,I1070)</f>
        <v>tier - 3</v>
      </c>
      <c r="AD1076" t="str">
        <f>IF(J1070="?","Unknown",J1070)</f>
        <v>R1012</v>
      </c>
      <c r="AE1076">
        <v>1994</v>
      </c>
      <c r="AF1076">
        <v>24</v>
      </c>
      <c r="AG1076" t="str">
        <f t="shared" si="32"/>
        <v>24-Jun-1994</v>
      </c>
      <c r="AH1076">
        <v>34509</v>
      </c>
      <c r="AI1076">
        <f t="shared" si="33"/>
        <v>28</v>
      </c>
    </row>
    <row r="1077" spans="1:35" x14ac:dyDescent="0.25">
      <c r="A1077" t="s">
        <v>401</v>
      </c>
      <c r="B1077">
        <v>19</v>
      </c>
      <c r="C1077" t="s">
        <v>15</v>
      </c>
      <c r="D1077">
        <v>1996</v>
      </c>
      <c r="E1077" s="11">
        <v>35388</v>
      </c>
      <c r="F1077">
        <v>2</v>
      </c>
      <c r="G1077">
        <v>3484.33</v>
      </c>
      <c r="H1077" t="s">
        <v>12</v>
      </c>
      <c r="I1077" t="s">
        <v>12</v>
      </c>
      <c r="J1077" t="s">
        <v>42</v>
      </c>
      <c r="K1077" s="13" t="s">
        <v>9398</v>
      </c>
      <c r="L1077" t="s">
        <v>12</v>
      </c>
      <c r="M1077" t="s">
        <v>12</v>
      </c>
      <c r="N1077" t="s">
        <v>42</v>
      </c>
      <c r="O1077">
        <v>26</v>
      </c>
      <c r="AA1077" t="s">
        <v>35</v>
      </c>
      <c r="AB1077" t="str">
        <f>IF(H1071="?",$Q$9,H1071)</f>
        <v>tier - 2</v>
      </c>
      <c r="AC1077" t="str">
        <f>IF(I1071="?",$V$9,I1071)</f>
        <v>tier - 3</v>
      </c>
      <c r="AD1077" t="str">
        <f>IF(J1071="?","Unknown",J1071)</f>
        <v>R1011</v>
      </c>
      <c r="AE1077">
        <v>1992</v>
      </c>
      <c r="AF1077">
        <v>22</v>
      </c>
      <c r="AG1077" t="str">
        <f t="shared" si="32"/>
        <v>22-Aug-1992</v>
      </c>
      <c r="AH1077">
        <v>33838</v>
      </c>
      <c r="AI1077">
        <f t="shared" si="33"/>
        <v>30</v>
      </c>
    </row>
    <row r="1078" spans="1:35" x14ac:dyDescent="0.25">
      <c r="A1078" t="s">
        <v>400</v>
      </c>
      <c r="B1078">
        <v>26</v>
      </c>
      <c r="C1078" t="s">
        <v>18</v>
      </c>
      <c r="D1078">
        <v>2004</v>
      </c>
      <c r="E1078" s="11">
        <v>38164</v>
      </c>
      <c r="F1078">
        <v>3</v>
      </c>
      <c r="G1078">
        <v>3481.87</v>
      </c>
      <c r="H1078" t="s">
        <v>11</v>
      </c>
      <c r="I1078" t="s">
        <v>12</v>
      </c>
      <c r="J1078" t="s">
        <v>168</v>
      </c>
      <c r="K1078" s="13" t="s">
        <v>9399</v>
      </c>
      <c r="L1078" t="s">
        <v>11</v>
      </c>
      <c r="M1078" t="s">
        <v>12</v>
      </c>
      <c r="N1078" t="s">
        <v>168</v>
      </c>
      <c r="O1078">
        <v>18</v>
      </c>
      <c r="AA1078" t="s">
        <v>20</v>
      </c>
      <c r="AB1078" t="str">
        <f>IF(H1072="?",$Q$9,H1072)</f>
        <v>tier - 2</v>
      </c>
      <c r="AC1078" t="str">
        <f>IF(I1072="?",$V$9,I1072)</f>
        <v>tier - 1</v>
      </c>
      <c r="AD1078" t="str">
        <f>IF(J1072="?","Unknown",J1072)</f>
        <v>R1013</v>
      </c>
      <c r="AE1078">
        <v>1988</v>
      </c>
      <c r="AF1078">
        <v>15</v>
      </c>
      <c r="AG1078" t="str">
        <f t="shared" si="32"/>
        <v>15-Sep-1988</v>
      </c>
      <c r="AH1078">
        <v>32401</v>
      </c>
      <c r="AI1078">
        <f t="shared" si="33"/>
        <v>34</v>
      </c>
    </row>
    <row r="1079" spans="1:35" x14ac:dyDescent="0.25">
      <c r="A1079" t="s">
        <v>399</v>
      </c>
      <c r="B1079">
        <v>12</v>
      </c>
      <c r="C1079" t="s">
        <v>37</v>
      </c>
      <c r="D1079">
        <v>1993</v>
      </c>
      <c r="E1079" s="11">
        <v>34254</v>
      </c>
      <c r="F1079">
        <v>1</v>
      </c>
      <c r="G1079">
        <v>3471.41</v>
      </c>
      <c r="H1079" t="s">
        <v>11</v>
      </c>
      <c r="I1079" t="s">
        <v>11</v>
      </c>
      <c r="J1079" t="s">
        <v>13</v>
      </c>
      <c r="K1079" s="13" t="s">
        <v>9400</v>
      </c>
      <c r="L1079" t="s">
        <v>11</v>
      </c>
      <c r="M1079" t="s">
        <v>11</v>
      </c>
      <c r="N1079" t="s">
        <v>13</v>
      </c>
      <c r="O1079">
        <v>29</v>
      </c>
      <c r="AA1079" t="s">
        <v>20</v>
      </c>
      <c r="AB1079" t="str">
        <f>IF(H1073="?",$Q$9,H1073)</f>
        <v>tier - 2</v>
      </c>
      <c r="AC1079" t="str">
        <f>IF(I1073="?",$V$9,I1073)</f>
        <v>tier - 2</v>
      </c>
      <c r="AD1079" t="str">
        <f>IF(J1073="?","Unknown",J1073)</f>
        <v>R1012</v>
      </c>
      <c r="AE1079">
        <v>2003</v>
      </c>
      <c r="AF1079">
        <v>24</v>
      </c>
      <c r="AG1079" t="str">
        <f t="shared" si="32"/>
        <v>24-Sep-2003</v>
      </c>
      <c r="AH1079">
        <v>37888</v>
      </c>
      <c r="AI1079">
        <f t="shared" si="33"/>
        <v>19</v>
      </c>
    </row>
    <row r="1080" spans="1:35" x14ac:dyDescent="0.25">
      <c r="A1080" t="s">
        <v>2176</v>
      </c>
      <c r="B1080">
        <v>1</v>
      </c>
      <c r="C1080" t="s">
        <v>35</v>
      </c>
      <c r="D1080">
        <v>1999</v>
      </c>
      <c r="E1080" s="11">
        <v>36373</v>
      </c>
      <c r="F1080">
        <v>3</v>
      </c>
      <c r="G1080">
        <v>36189.1</v>
      </c>
      <c r="H1080" t="s">
        <v>16</v>
      </c>
      <c r="I1080" t="s">
        <v>12</v>
      </c>
      <c r="J1080" t="s">
        <v>168</v>
      </c>
      <c r="K1080" s="13" t="s">
        <v>9401</v>
      </c>
      <c r="L1080" t="s">
        <v>16</v>
      </c>
      <c r="M1080" t="s">
        <v>12</v>
      </c>
      <c r="N1080" t="s">
        <v>168</v>
      </c>
      <c r="O1080">
        <v>23</v>
      </c>
      <c r="AA1080" t="s">
        <v>35</v>
      </c>
      <c r="AB1080" t="str">
        <f>IF(H1074="?",$Q$9,H1074)</f>
        <v>tier - 3</v>
      </c>
      <c r="AC1080" t="str">
        <f>IF(I1074="?",$V$9,I1074)</f>
        <v>tier - 3</v>
      </c>
      <c r="AD1080" t="str">
        <f>IF(J1074="?","Unknown",J1074)</f>
        <v>R1012</v>
      </c>
      <c r="AE1080">
        <v>1998</v>
      </c>
      <c r="AF1080">
        <v>16</v>
      </c>
      <c r="AG1080" t="str">
        <f t="shared" si="32"/>
        <v>16-Aug-1998</v>
      </c>
      <c r="AH1080">
        <v>36023</v>
      </c>
      <c r="AI1080">
        <f t="shared" si="33"/>
        <v>24</v>
      </c>
    </row>
    <row r="1081" spans="1:35" x14ac:dyDescent="0.25">
      <c r="A1081" t="s">
        <v>398</v>
      </c>
      <c r="B1081">
        <v>29</v>
      </c>
      <c r="C1081" t="s">
        <v>10</v>
      </c>
      <c r="D1081">
        <v>2003</v>
      </c>
      <c r="E1081" s="11">
        <v>37831</v>
      </c>
      <c r="F1081">
        <v>0</v>
      </c>
      <c r="G1081">
        <v>3463.51</v>
      </c>
      <c r="H1081" t="s">
        <v>11</v>
      </c>
      <c r="I1081" t="s">
        <v>16</v>
      </c>
      <c r="J1081" t="s">
        <v>200</v>
      </c>
      <c r="K1081" s="13" t="s">
        <v>9402</v>
      </c>
      <c r="L1081" t="s">
        <v>11</v>
      </c>
      <c r="M1081" t="s">
        <v>16</v>
      </c>
      <c r="N1081" t="s">
        <v>200</v>
      </c>
      <c r="O1081">
        <v>19</v>
      </c>
      <c r="AA1081" t="s">
        <v>18</v>
      </c>
      <c r="AB1081" t="str">
        <f>IF(H1075="?",$Q$9,H1075)</f>
        <v>tier - 2</v>
      </c>
      <c r="AC1081" t="str">
        <f>IF(I1075="?",$V$9,I1075)</f>
        <v>tier - 2</v>
      </c>
      <c r="AD1081" t="str">
        <f>IF(J1075="?","Unknown",J1075)</f>
        <v>R1013</v>
      </c>
      <c r="AE1081">
        <v>1999</v>
      </c>
      <c r="AF1081">
        <v>22</v>
      </c>
      <c r="AG1081" t="str">
        <f t="shared" si="32"/>
        <v>22-Jun-1999</v>
      </c>
      <c r="AH1081">
        <v>36333</v>
      </c>
      <c r="AI1081">
        <f t="shared" si="33"/>
        <v>23</v>
      </c>
    </row>
    <row r="1082" spans="1:35" x14ac:dyDescent="0.25">
      <c r="A1082" t="s">
        <v>397</v>
      </c>
      <c r="B1082">
        <v>14</v>
      </c>
      <c r="C1082" t="s">
        <v>15</v>
      </c>
      <c r="D1082">
        <v>1987</v>
      </c>
      <c r="E1082" s="11">
        <v>32095</v>
      </c>
      <c r="F1082">
        <v>3</v>
      </c>
      <c r="G1082">
        <v>3453.77</v>
      </c>
      <c r="H1082" t="s">
        <v>11</v>
      </c>
      <c r="I1082" t="s">
        <v>16</v>
      </c>
      <c r="J1082" t="s">
        <v>42</v>
      </c>
      <c r="K1082" s="13" t="s">
        <v>9403</v>
      </c>
      <c r="L1082" t="s">
        <v>11</v>
      </c>
      <c r="M1082" t="s">
        <v>16</v>
      </c>
      <c r="N1082" t="s">
        <v>42</v>
      </c>
      <c r="O1082">
        <v>35</v>
      </c>
      <c r="AA1082" t="s">
        <v>35</v>
      </c>
      <c r="AB1082" t="str">
        <f>IF(H1076="?",$Q$9,H1076)</f>
        <v>tier - 1</v>
      </c>
      <c r="AC1082" t="str">
        <f>IF(I1076="?",$V$9,I1076)</f>
        <v>tier - 2</v>
      </c>
      <c r="AD1082" t="str">
        <f>IF(J1076="?","Unknown",J1076)</f>
        <v>R1015</v>
      </c>
      <c r="AE1082">
        <v>1996</v>
      </c>
      <c r="AF1082">
        <v>18</v>
      </c>
      <c r="AG1082" t="str">
        <f t="shared" si="32"/>
        <v>18-Aug-1996</v>
      </c>
      <c r="AH1082">
        <v>35295</v>
      </c>
      <c r="AI1082">
        <f t="shared" si="33"/>
        <v>26</v>
      </c>
    </row>
    <row r="1083" spans="1:35" x14ac:dyDescent="0.25">
      <c r="A1083" t="s">
        <v>396</v>
      </c>
      <c r="B1083">
        <v>20</v>
      </c>
      <c r="C1083" t="s">
        <v>15</v>
      </c>
      <c r="D1083">
        <v>2000</v>
      </c>
      <c r="E1083" s="11">
        <v>36850</v>
      </c>
      <c r="F1083">
        <v>3</v>
      </c>
      <c r="G1083">
        <v>3443.06</v>
      </c>
      <c r="H1083" t="s">
        <v>11</v>
      </c>
      <c r="I1083" t="s">
        <v>16</v>
      </c>
      <c r="J1083" t="s">
        <v>42</v>
      </c>
      <c r="K1083" s="13" t="s">
        <v>9404</v>
      </c>
      <c r="L1083" t="s">
        <v>11</v>
      </c>
      <c r="M1083" t="s">
        <v>16</v>
      </c>
      <c r="N1083" t="s">
        <v>42</v>
      </c>
      <c r="O1083">
        <v>22</v>
      </c>
      <c r="AA1083" t="s">
        <v>15</v>
      </c>
      <c r="AB1083" t="str">
        <f>IF(H1077="?",$Q$9,H1077)</f>
        <v>tier - 3</v>
      </c>
      <c r="AC1083" t="str">
        <f>IF(I1077="?",$V$9,I1077)</f>
        <v>tier - 3</v>
      </c>
      <c r="AD1083" t="str">
        <f>IF(J1077="?","Unknown",J1077)</f>
        <v>R1011</v>
      </c>
      <c r="AE1083">
        <v>1996</v>
      </c>
      <c r="AF1083">
        <v>19</v>
      </c>
      <c r="AG1083" t="str">
        <f t="shared" si="32"/>
        <v>19-Nov-1996</v>
      </c>
      <c r="AH1083">
        <v>35388</v>
      </c>
      <c r="AI1083">
        <f t="shared" si="33"/>
        <v>26</v>
      </c>
    </row>
    <row r="1084" spans="1:35" x14ac:dyDescent="0.25">
      <c r="A1084" t="s">
        <v>395</v>
      </c>
      <c r="B1084">
        <v>27</v>
      </c>
      <c r="C1084" t="s">
        <v>18</v>
      </c>
      <c r="D1084">
        <v>1986</v>
      </c>
      <c r="E1084" s="11">
        <v>31590</v>
      </c>
      <c r="F1084">
        <v>3</v>
      </c>
      <c r="G1084">
        <v>3436.5</v>
      </c>
      <c r="H1084" t="s">
        <v>11</v>
      </c>
      <c r="I1084" t="s">
        <v>16</v>
      </c>
      <c r="J1084" t="s">
        <v>13</v>
      </c>
      <c r="K1084" s="13" t="s">
        <v>9405</v>
      </c>
      <c r="L1084" t="s">
        <v>11</v>
      </c>
      <c r="M1084" t="s">
        <v>16</v>
      </c>
      <c r="N1084" t="s">
        <v>13</v>
      </c>
      <c r="O1084">
        <v>36</v>
      </c>
      <c r="AA1084" t="s">
        <v>18</v>
      </c>
      <c r="AB1084" t="str">
        <f>IF(H1078="?",$Q$9,H1078)</f>
        <v>tier - 2</v>
      </c>
      <c r="AC1084" t="str">
        <f>IF(I1078="?",$V$9,I1078)</f>
        <v>tier - 3</v>
      </c>
      <c r="AD1084" t="str">
        <f>IF(J1078="?","Unknown",J1078)</f>
        <v>R1016</v>
      </c>
      <c r="AE1084">
        <v>2004</v>
      </c>
      <c r="AF1084">
        <v>26</v>
      </c>
      <c r="AG1084" t="str">
        <f t="shared" si="32"/>
        <v>26-Jun-2004</v>
      </c>
      <c r="AH1084">
        <v>38164</v>
      </c>
      <c r="AI1084">
        <f t="shared" si="33"/>
        <v>18</v>
      </c>
    </row>
    <row r="1085" spans="1:35" x14ac:dyDescent="0.25">
      <c r="A1085" t="s">
        <v>394</v>
      </c>
      <c r="B1085">
        <v>26</v>
      </c>
      <c r="C1085" t="s">
        <v>20</v>
      </c>
      <c r="D1085">
        <v>2001</v>
      </c>
      <c r="E1085" s="11">
        <v>37160</v>
      </c>
      <c r="F1085">
        <v>0</v>
      </c>
      <c r="G1085">
        <v>3434.38</v>
      </c>
      <c r="H1085" t="s">
        <v>11</v>
      </c>
      <c r="I1085" t="s">
        <v>11</v>
      </c>
      <c r="J1085" t="s">
        <v>42</v>
      </c>
      <c r="K1085" s="13" t="s">
        <v>9406</v>
      </c>
      <c r="L1085" t="s">
        <v>11</v>
      </c>
      <c r="M1085" t="s">
        <v>11</v>
      </c>
      <c r="N1085" t="s">
        <v>42</v>
      </c>
      <c r="O1085">
        <v>21</v>
      </c>
      <c r="AA1085" t="s">
        <v>37</v>
      </c>
      <c r="AB1085" t="str">
        <f>IF(H1079="?",$Q$9,H1079)</f>
        <v>tier - 2</v>
      </c>
      <c r="AC1085" t="str">
        <f>IF(I1079="?",$V$9,I1079)</f>
        <v>tier - 2</v>
      </c>
      <c r="AD1085" t="str">
        <f>IF(J1079="?","Unknown",J1079)</f>
        <v>R1013</v>
      </c>
      <c r="AE1085">
        <v>1993</v>
      </c>
      <c r="AF1085">
        <v>12</v>
      </c>
      <c r="AG1085" t="str">
        <f t="shared" si="32"/>
        <v>12-Oct-1993</v>
      </c>
      <c r="AH1085">
        <v>34254</v>
      </c>
      <c r="AI1085">
        <f t="shared" si="33"/>
        <v>29</v>
      </c>
    </row>
    <row r="1086" spans="1:35" x14ac:dyDescent="0.25">
      <c r="A1086" t="s">
        <v>393</v>
      </c>
      <c r="B1086">
        <v>19</v>
      </c>
      <c r="C1086" t="s">
        <v>30</v>
      </c>
      <c r="D1086">
        <v>1996</v>
      </c>
      <c r="E1086" s="11">
        <v>35418</v>
      </c>
      <c r="F1086">
        <v>1</v>
      </c>
      <c r="G1086">
        <v>3410.32</v>
      </c>
      <c r="H1086" t="s">
        <v>11</v>
      </c>
      <c r="I1086" t="s">
        <v>11</v>
      </c>
      <c r="J1086" t="s">
        <v>42</v>
      </c>
      <c r="K1086" s="13" t="s">
        <v>9407</v>
      </c>
      <c r="L1086" t="s">
        <v>11</v>
      </c>
      <c r="M1086" t="s">
        <v>11</v>
      </c>
      <c r="N1086" t="s">
        <v>42</v>
      </c>
      <c r="O1086">
        <v>26</v>
      </c>
      <c r="AA1086" t="s">
        <v>35</v>
      </c>
      <c r="AB1086" t="str">
        <f>IF(H1080="?",$Q$9,H1080)</f>
        <v>tier - 1</v>
      </c>
      <c r="AC1086" t="str">
        <f>IF(I1080="?",$V$9,I1080)</f>
        <v>tier - 3</v>
      </c>
      <c r="AD1086" t="str">
        <f>IF(J1080="?","Unknown",J1080)</f>
        <v>R1016</v>
      </c>
      <c r="AE1086">
        <v>1999</v>
      </c>
      <c r="AF1086">
        <v>1</v>
      </c>
      <c r="AG1086" t="str">
        <f t="shared" si="32"/>
        <v>1-Aug-1999</v>
      </c>
      <c r="AH1086">
        <v>36373</v>
      </c>
      <c r="AI1086">
        <f t="shared" si="33"/>
        <v>23</v>
      </c>
    </row>
    <row r="1087" spans="1:35" x14ac:dyDescent="0.25">
      <c r="A1087" t="s">
        <v>392</v>
      </c>
      <c r="B1087">
        <v>16</v>
      </c>
      <c r="C1087" t="s">
        <v>15</v>
      </c>
      <c r="D1087">
        <v>2004</v>
      </c>
      <c r="E1087" s="11">
        <v>38307</v>
      </c>
      <c r="F1087">
        <v>2</v>
      </c>
      <c r="G1087">
        <v>3393.36</v>
      </c>
      <c r="H1087" t="s">
        <v>11</v>
      </c>
      <c r="I1087" t="s">
        <v>11</v>
      </c>
      <c r="J1087" t="s">
        <v>249</v>
      </c>
      <c r="K1087" s="13" t="s">
        <v>9408</v>
      </c>
      <c r="L1087" t="s">
        <v>11</v>
      </c>
      <c r="M1087" t="s">
        <v>11</v>
      </c>
      <c r="N1087" t="s">
        <v>249</v>
      </c>
      <c r="O1087">
        <v>18</v>
      </c>
      <c r="AA1087" t="s">
        <v>10</v>
      </c>
      <c r="AB1087" t="str">
        <f>IF(H1081="?",$Q$9,H1081)</f>
        <v>tier - 2</v>
      </c>
      <c r="AC1087" t="str">
        <f>IF(I1081="?",$V$9,I1081)</f>
        <v>tier - 1</v>
      </c>
      <c r="AD1087" t="str">
        <f>IF(J1081="?","Unknown",J1081)</f>
        <v>R1025</v>
      </c>
      <c r="AE1087">
        <v>2003</v>
      </c>
      <c r="AF1087">
        <v>29</v>
      </c>
      <c r="AG1087" t="str">
        <f t="shared" si="32"/>
        <v>29-Jul-2003</v>
      </c>
      <c r="AH1087">
        <v>37831</v>
      </c>
      <c r="AI1087">
        <f t="shared" si="33"/>
        <v>19</v>
      </c>
    </row>
    <row r="1088" spans="1:35" x14ac:dyDescent="0.25">
      <c r="A1088" t="s">
        <v>391</v>
      </c>
      <c r="B1088">
        <v>27</v>
      </c>
      <c r="C1088" t="s">
        <v>20</v>
      </c>
      <c r="D1088">
        <v>1996</v>
      </c>
      <c r="E1088" s="11">
        <v>35335</v>
      </c>
      <c r="F1088">
        <v>1</v>
      </c>
      <c r="G1088">
        <v>3392.98</v>
      </c>
      <c r="H1088" t="s">
        <v>11</v>
      </c>
      <c r="I1088" t="s">
        <v>12</v>
      </c>
      <c r="J1088" t="s">
        <v>13</v>
      </c>
      <c r="K1088" s="13" t="s">
        <v>9409</v>
      </c>
      <c r="L1088" t="s">
        <v>11</v>
      </c>
      <c r="M1088" t="s">
        <v>12</v>
      </c>
      <c r="N1088" t="s">
        <v>13</v>
      </c>
      <c r="O1088">
        <v>26</v>
      </c>
      <c r="AA1088" t="s">
        <v>15</v>
      </c>
      <c r="AB1088" t="str">
        <f>IF(H1082="?",$Q$9,H1082)</f>
        <v>tier - 2</v>
      </c>
      <c r="AC1088" t="str">
        <f>IF(I1082="?",$V$9,I1082)</f>
        <v>tier - 1</v>
      </c>
      <c r="AD1088" t="str">
        <f>IF(J1082="?","Unknown",J1082)</f>
        <v>R1011</v>
      </c>
      <c r="AE1088">
        <v>1987</v>
      </c>
      <c r="AF1088">
        <v>14</v>
      </c>
      <c r="AG1088" t="str">
        <f t="shared" si="32"/>
        <v>14-Nov-1987</v>
      </c>
      <c r="AH1088">
        <v>32095</v>
      </c>
      <c r="AI1088">
        <f t="shared" si="33"/>
        <v>35</v>
      </c>
    </row>
    <row r="1089" spans="1:35" x14ac:dyDescent="0.25">
      <c r="A1089" t="s">
        <v>390</v>
      </c>
      <c r="B1089">
        <v>10</v>
      </c>
      <c r="C1089" t="s">
        <v>10</v>
      </c>
      <c r="D1089">
        <v>1996</v>
      </c>
      <c r="E1089" s="11">
        <v>35256</v>
      </c>
      <c r="F1089">
        <v>1</v>
      </c>
      <c r="G1089">
        <v>3392.37</v>
      </c>
      <c r="H1089" t="s">
        <v>11</v>
      </c>
      <c r="I1089" t="s">
        <v>12</v>
      </c>
      <c r="J1089" t="s">
        <v>13</v>
      </c>
      <c r="K1089" s="13" t="s">
        <v>9410</v>
      </c>
      <c r="L1089" t="s">
        <v>11</v>
      </c>
      <c r="M1089" t="s">
        <v>12</v>
      </c>
      <c r="N1089" t="s">
        <v>13</v>
      </c>
      <c r="O1089">
        <v>26</v>
      </c>
      <c r="AA1089" t="s">
        <v>15</v>
      </c>
      <c r="AB1089" t="str">
        <f>IF(H1083="?",$Q$9,H1083)</f>
        <v>tier - 2</v>
      </c>
      <c r="AC1089" t="str">
        <f>IF(I1083="?",$V$9,I1083)</f>
        <v>tier - 1</v>
      </c>
      <c r="AD1089" t="str">
        <f>IF(J1083="?","Unknown",J1083)</f>
        <v>R1011</v>
      </c>
      <c r="AE1089">
        <v>2000</v>
      </c>
      <c r="AF1089">
        <v>20</v>
      </c>
      <c r="AG1089" t="str">
        <f t="shared" si="32"/>
        <v>20-Nov-2000</v>
      </c>
      <c r="AH1089">
        <v>36850</v>
      </c>
      <c r="AI1089">
        <f t="shared" si="33"/>
        <v>22</v>
      </c>
    </row>
    <row r="1090" spans="1:35" x14ac:dyDescent="0.25">
      <c r="A1090" t="s">
        <v>389</v>
      </c>
      <c r="B1090">
        <v>13</v>
      </c>
      <c r="C1090" t="s">
        <v>18</v>
      </c>
      <c r="D1090">
        <v>1996</v>
      </c>
      <c r="E1090" s="11">
        <v>35229</v>
      </c>
      <c r="F1090">
        <v>0</v>
      </c>
      <c r="G1090">
        <v>3385.4</v>
      </c>
      <c r="H1090" t="s">
        <v>11</v>
      </c>
      <c r="I1090" t="s">
        <v>11</v>
      </c>
      <c r="J1090" t="s">
        <v>247</v>
      </c>
      <c r="K1090" s="13" t="s">
        <v>9411</v>
      </c>
      <c r="L1090" t="s">
        <v>11</v>
      </c>
      <c r="M1090" t="s">
        <v>11</v>
      </c>
      <c r="N1090" t="s">
        <v>247</v>
      </c>
      <c r="O1090">
        <v>26</v>
      </c>
      <c r="AA1090" t="s">
        <v>18</v>
      </c>
      <c r="AB1090" t="str">
        <f>IF(H1084="?",$Q$9,H1084)</f>
        <v>tier - 2</v>
      </c>
      <c r="AC1090" t="str">
        <f>IF(I1084="?",$V$9,I1084)</f>
        <v>tier - 1</v>
      </c>
      <c r="AD1090" t="str">
        <f>IF(J1084="?","Unknown",J1084)</f>
        <v>R1013</v>
      </c>
      <c r="AE1090">
        <v>1986</v>
      </c>
      <c r="AF1090">
        <v>27</v>
      </c>
      <c r="AG1090" t="str">
        <f t="shared" si="32"/>
        <v>27-Jun-1986</v>
      </c>
      <c r="AH1090">
        <v>31590</v>
      </c>
      <c r="AI1090">
        <f t="shared" si="33"/>
        <v>36</v>
      </c>
    </row>
    <row r="1091" spans="1:35" x14ac:dyDescent="0.25">
      <c r="A1091" t="s">
        <v>2175</v>
      </c>
      <c r="B1091">
        <v>6</v>
      </c>
      <c r="C1091" t="s">
        <v>30</v>
      </c>
      <c r="D1091">
        <v>1974</v>
      </c>
      <c r="E1091" s="11">
        <v>27369</v>
      </c>
      <c r="F1091">
        <v>0</v>
      </c>
      <c r="G1091">
        <v>36182.870000000003</v>
      </c>
      <c r="H1091" t="s">
        <v>11</v>
      </c>
      <c r="I1091" t="s">
        <v>12</v>
      </c>
      <c r="J1091" t="s">
        <v>23</v>
      </c>
      <c r="K1091" s="13" t="s">
        <v>8793</v>
      </c>
      <c r="L1091" t="s">
        <v>11</v>
      </c>
      <c r="M1091" t="s">
        <v>12</v>
      </c>
      <c r="N1091" t="s">
        <v>23</v>
      </c>
      <c r="O1091">
        <v>48</v>
      </c>
      <c r="AA1091" t="s">
        <v>20</v>
      </c>
      <c r="AB1091" t="str">
        <f>IF(H1085="?",$Q$9,H1085)</f>
        <v>tier - 2</v>
      </c>
      <c r="AC1091" t="str">
        <f>IF(I1085="?",$V$9,I1085)</f>
        <v>tier - 2</v>
      </c>
      <c r="AD1091" t="str">
        <f>IF(J1085="?","Unknown",J1085)</f>
        <v>R1011</v>
      </c>
      <c r="AE1091">
        <v>2001</v>
      </c>
      <c r="AF1091">
        <v>26</v>
      </c>
      <c r="AG1091" t="str">
        <f t="shared" ref="AG1091:AG1154" si="34">CONCATENATE(AF1091,"-",AA1091,"-",AE1091)</f>
        <v>26-Sep-2001</v>
      </c>
      <c r="AH1091">
        <v>37160</v>
      </c>
      <c r="AI1091">
        <f t="shared" ref="AI1091:AI1154" si="35">INT(YEARFRAC(AH1091,DATE(2023,6,8)*1))</f>
        <v>21</v>
      </c>
    </row>
    <row r="1092" spans="1:35" x14ac:dyDescent="0.25">
      <c r="A1092" t="s">
        <v>388</v>
      </c>
      <c r="B1092">
        <v>14</v>
      </c>
      <c r="C1092" t="s">
        <v>20</v>
      </c>
      <c r="D1092">
        <v>1996</v>
      </c>
      <c r="E1092" s="11">
        <v>35322</v>
      </c>
      <c r="F1092">
        <v>1</v>
      </c>
      <c r="G1092">
        <v>3378.91</v>
      </c>
      <c r="H1092" t="s">
        <v>11</v>
      </c>
      <c r="I1092" t="s">
        <v>16</v>
      </c>
      <c r="J1092" t="s">
        <v>42</v>
      </c>
      <c r="K1092" s="13" t="s">
        <v>9412</v>
      </c>
      <c r="L1092" t="s">
        <v>11</v>
      </c>
      <c r="M1092" t="s">
        <v>16</v>
      </c>
      <c r="N1092" t="s">
        <v>42</v>
      </c>
      <c r="O1092">
        <v>26</v>
      </c>
      <c r="AA1092" t="s">
        <v>30</v>
      </c>
      <c r="AB1092" t="str">
        <f>IF(H1086="?",$Q$9,H1086)</f>
        <v>tier - 2</v>
      </c>
      <c r="AC1092" t="str">
        <f>IF(I1086="?",$V$9,I1086)</f>
        <v>tier - 2</v>
      </c>
      <c r="AD1092" t="str">
        <f>IF(J1086="?","Unknown",J1086)</f>
        <v>R1011</v>
      </c>
      <c r="AE1092">
        <v>1996</v>
      </c>
      <c r="AF1092">
        <v>19</v>
      </c>
      <c r="AG1092" t="str">
        <f t="shared" si="34"/>
        <v>19-Dec-1996</v>
      </c>
      <c r="AH1092">
        <v>35418</v>
      </c>
      <c r="AI1092">
        <f t="shared" si="35"/>
        <v>26</v>
      </c>
    </row>
    <row r="1093" spans="1:35" x14ac:dyDescent="0.25">
      <c r="A1093" t="s">
        <v>387</v>
      </c>
      <c r="B1093">
        <v>7</v>
      </c>
      <c r="C1093" t="s">
        <v>35</v>
      </c>
      <c r="D1093">
        <v>1993</v>
      </c>
      <c r="E1093" s="11">
        <v>34188</v>
      </c>
      <c r="F1093">
        <v>0</v>
      </c>
      <c r="G1093">
        <v>3366.67</v>
      </c>
      <c r="H1093" t="s">
        <v>11</v>
      </c>
      <c r="I1093" t="s">
        <v>11</v>
      </c>
      <c r="J1093" t="s">
        <v>13</v>
      </c>
      <c r="K1093" s="13" t="s">
        <v>9413</v>
      </c>
      <c r="L1093" t="s">
        <v>11</v>
      </c>
      <c r="M1093" t="s">
        <v>11</v>
      </c>
      <c r="N1093" t="s">
        <v>13</v>
      </c>
      <c r="O1093">
        <v>29</v>
      </c>
      <c r="AA1093" t="s">
        <v>15</v>
      </c>
      <c r="AB1093" t="str">
        <f>IF(H1087="?",$Q$9,H1087)</f>
        <v>tier - 2</v>
      </c>
      <c r="AC1093" t="str">
        <f>IF(I1087="?",$V$9,I1087)</f>
        <v>tier - 2</v>
      </c>
      <c r="AD1093" t="str">
        <f>IF(J1087="?","Unknown",J1087)</f>
        <v>R1023</v>
      </c>
      <c r="AE1093">
        <v>2004</v>
      </c>
      <c r="AF1093">
        <v>16</v>
      </c>
      <c r="AG1093" t="str">
        <f t="shared" si="34"/>
        <v>16-Nov-2004</v>
      </c>
      <c r="AH1093">
        <v>38307</v>
      </c>
      <c r="AI1093">
        <f t="shared" si="35"/>
        <v>18</v>
      </c>
    </row>
    <row r="1094" spans="1:35" x14ac:dyDescent="0.25">
      <c r="A1094" t="s">
        <v>386</v>
      </c>
      <c r="B1094">
        <v>23</v>
      </c>
      <c r="C1094" t="s">
        <v>10</v>
      </c>
      <c r="D1094">
        <v>1995</v>
      </c>
      <c r="E1094" s="11">
        <v>34903</v>
      </c>
      <c r="F1094">
        <v>0</v>
      </c>
      <c r="G1094">
        <v>3353.47</v>
      </c>
      <c r="H1094" t="s">
        <v>11</v>
      </c>
      <c r="I1094" t="s">
        <v>12</v>
      </c>
      <c r="J1094" t="s">
        <v>23</v>
      </c>
      <c r="K1094" s="13" t="s">
        <v>9414</v>
      </c>
      <c r="L1094" t="s">
        <v>11</v>
      </c>
      <c r="M1094" t="s">
        <v>12</v>
      </c>
      <c r="N1094" t="s">
        <v>23</v>
      </c>
      <c r="O1094">
        <v>27</v>
      </c>
      <c r="AA1094" t="s">
        <v>20</v>
      </c>
      <c r="AB1094" t="str">
        <f>IF(H1088="?",$Q$9,H1088)</f>
        <v>tier - 2</v>
      </c>
      <c r="AC1094" t="str">
        <f>IF(I1088="?",$V$9,I1088)</f>
        <v>tier - 3</v>
      </c>
      <c r="AD1094" t="str">
        <f>IF(J1088="?","Unknown",J1088)</f>
        <v>R1013</v>
      </c>
      <c r="AE1094">
        <v>1996</v>
      </c>
      <c r="AF1094">
        <v>27</v>
      </c>
      <c r="AG1094" t="str">
        <f t="shared" si="34"/>
        <v>27-Sep-1996</v>
      </c>
      <c r="AH1094">
        <v>35335</v>
      </c>
      <c r="AI1094">
        <f t="shared" si="35"/>
        <v>26</v>
      </c>
    </row>
    <row r="1095" spans="1:35" x14ac:dyDescent="0.25">
      <c r="A1095" t="s">
        <v>385</v>
      </c>
      <c r="B1095">
        <v>28</v>
      </c>
      <c r="C1095" t="s">
        <v>20</v>
      </c>
      <c r="D1095">
        <v>1993</v>
      </c>
      <c r="E1095" s="11">
        <v>34240</v>
      </c>
      <c r="F1095">
        <v>0</v>
      </c>
      <c r="G1095">
        <v>3353.28</v>
      </c>
      <c r="H1095" t="s">
        <v>11</v>
      </c>
      <c r="I1095" t="s">
        <v>16</v>
      </c>
      <c r="J1095" t="s">
        <v>42</v>
      </c>
      <c r="K1095" s="13" t="s">
        <v>9415</v>
      </c>
      <c r="L1095" t="s">
        <v>11</v>
      </c>
      <c r="M1095" t="s">
        <v>16</v>
      </c>
      <c r="N1095" t="s">
        <v>42</v>
      </c>
      <c r="O1095">
        <v>29</v>
      </c>
      <c r="AA1095" t="s">
        <v>10</v>
      </c>
      <c r="AB1095" t="str">
        <f>IF(H1089="?",$Q$9,H1089)</f>
        <v>tier - 2</v>
      </c>
      <c r="AC1095" t="str">
        <f>IF(I1089="?",$V$9,I1089)</f>
        <v>tier - 3</v>
      </c>
      <c r="AD1095" t="str">
        <f>IF(J1089="?","Unknown",J1089)</f>
        <v>R1013</v>
      </c>
      <c r="AE1095">
        <v>1996</v>
      </c>
      <c r="AF1095">
        <v>10</v>
      </c>
      <c r="AG1095" t="str">
        <f t="shared" si="34"/>
        <v>10-Jul-1996</v>
      </c>
      <c r="AH1095">
        <v>35256</v>
      </c>
      <c r="AI1095">
        <f t="shared" si="35"/>
        <v>26</v>
      </c>
    </row>
    <row r="1096" spans="1:35" x14ac:dyDescent="0.25">
      <c r="A1096" t="s">
        <v>384</v>
      </c>
      <c r="B1096">
        <v>1</v>
      </c>
      <c r="C1096" t="s">
        <v>10</v>
      </c>
      <c r="D1096">
        <v>1991</v>
      </c>
      <c r="E1096" s="11">
        <v>33420</v>
      </c>
      <c r="F1096">
        <v>3</v>
      </c>
      <c r="G1096">
        <v>3342.79</v>
      </c>
      <c r="H1096" t="s">
        <v>11</v>
      </c>
      <c r="I1096" t="s">
        <v>16</v>
      </c>
      <c r="J1096" t="s">
        <v>13</v>
      </c>
      <c r="K1096" s="13" t="s">
        <v>9416</v>
      </c>
      <c r="L1096" t="s">
        <v>11</v>
      </c>
      <c r="M1096" t="s">
        <v>16</v>
      </c>
      <c r="N1096" t="s">
        <v>13</v>
      </c>
      <c r="O1096">
        <v>31</v>
      </c>
      <c r="AA1096" t="s">
        <v>18</v>
      </c>
      <c r="AB1096" t="str">
        <f>IF(H1090="?",$Q$9,H1090)</f>
        <v>tier - 2</v>
      </c>
      <c r="AC1096" t="str">
        <f>IF(I1090="?",$V$9,I1090)</f>
        <v>tier - 2</v>
      </c>
      <c r="AD1096" t="str">
        <f>IF(J1090="?","Unknown",J1090)</f>
        <v>R1024</v>
      </c>
      <c r="AE1096">
        <v>1996</v>
      </c>
      <c r="AF1096">
        <v>13</v>
      </c>
      <c r="AG1096" t="str">
        <f t="shared" si="34"/>
        <v>13-Jun-1996</v>
      </c>
      <c r="AH1096">
        <v>35229</v>
      </c>
      <c r="AI1096">
        <f t="shared" si="35"/>
        <v>26</v>
      </c>
    </row>
    <row r="1097" spans="1:35" x14ac:dyDescent="0.25">
      <c r="A1097" t="s">
        <v>383</v>
      </c>
      <c r="B1097">
        <v>20</v>
      </c>
      <c r="C1097" t="s">
        <v>37</v>
      </c>
      <c r="D1097">
        <v>1997</v>
      </c>
      <c r="E1097" s="11">
        <v>35723</v>
      </c>
      <c r="F1097">
        <v>1</v>
      </c>
      <c r="G1097">
        <v>3309.79</v>
      </c>
      <c r="H1097" t="s">
        <v>12</v>
      </c>
      <c r="I1097" t="s">
        <v>12</v>
      </c>
      <c r="J1097" t="s">
        <v>356</v>
      </c>
      <c r="K1097" s="13" t="s">
        <v>9417</v>
      </c>
      <c r="L1097" t="s">
        <v>12</v>
      </c>
      <c r="M1097" t="s">
        <v>12</v>
      </c>
      <c r="N1097" t="s">
        <v>356</v>
      </c>
      <c r="O1097">
        <v>25</v>
      </c>
      <c r="AA1097" t="s">
        <v>30</v>
      </c>
      <c r="AB1097" t="str">
        <f>IF(H1091="?",$Q$9,H1091)</f>
        <v>tier - 2</v>
      </c>
      <c r="AC1097" t="str">
        <f>IF(I1091="?",$V$9,I1091)</f>
        <v>tier - 3</v>
      </c>
      <c r="AD1097" t="str">
        <f>IF(J1091="?","Unknown",J1091)</f>
        <v>R1012</v>
      </c>
      <c r="AE1097">
        <v>1974</v>
      </c>
      <c r="AF1097">
        <v>6</v>
      </c>
      <c r="AG1097" t="str">
        <f t="shared" si="34"/>
        <v>6-Dec-1974</v>
      </c>
      <c r="AH1097">
        <v>27369</v>
      </c>
      <c r="AI1097">
        <f t="shared" si="35"/>
        <v>48</v>
      </c>
    </row>
    <row r="1098" spans="1:35" x14ac:dyDescent="0.25">
      <c r="A1098" t="s">
        <v>382</v>
      </c>
      <c r="B1098">
        <v>18</v>
      </c>
      <c r="C1098" t="s">
        <v>30</v>
      </c>
      <c r="D1098">
        <v>2003</v>
      </c>
      <c r="E1098" s="11">
        <v>37973</v>
      </c>
      <c r="F1098">
        <v>0</v>
      </c>
      <c r="G1098">
        <v>3308.46</v>
      </c>
      <c r="H1098" t="s">
        <v>11</v>
      </c>
      <c r="I1098" t="s">
        <v>16</v>
      </c>
      <c r="J1098" t="s">
        <v>300</v>
      </c>
      <c r="K1098" s="13" t="s">
        <v>9418</v>
      </c>
      <c r="L1098" t="s">
        <v>11</v>
      </c>
      <c r="M1098" t="s">
        <v>16</v>
      </c>
      <c r="N1098" t="s">
        <v>300</v>
      </c>
      <c r="O1098">
        <v>19</v>
      </c>
      <c r="AA1098" t="s">
        <v>20</v>
      </c>
      <c r="AB1098" t="str">
        <f>IF(H1092="?",$Q$9,H1092)</f>
        <v>tier - 2</v>
      </c>
      <c r="AC1098" t="str">
        <f>IF(I1092="?",$V$9,I1092)</f>
        <v>tier - 1</v>
      </c>
      <c r="AD1098" t="str">
        <f>IF(J1092="?","Unknown",J1092)</f>
        <v>R1011</v>
      </c>
      <c r="AE1098">
        <v>1996</v>
      </c>
      <c r="AF1098">
        <v>14</v>
      </c>
      <c r="AG1098" t="str">
        <f t="shared" si="34"/>
        <v>14-Sep-1996</v>
      </c>
      <c r="AH1098">
        <v>35322</v>
      </c>
      <c r="AI1098">
        <f t="shared" si="35"/>
        <v>26</v>
      </c>
    </row>
    <row r="1099" spans="1:35" x14ac:dyDescent="0.25">
      <c r="A1099" t="s">
        <v>381</v>
      </c>
      <c r="B1099">
        <v>5</v>
      </c>
      <c r="C1099" t="s">
        <v>30</v>
      </c>
      <c r="D1099">
        <v>2003</v>
      </c>
      <c r="E1099" s="11">
        <v>37960</v>
      </c>
      <c r="F1099">
        <v>0</v>
      </c>
      <c r="G1099">
        <v>3300.7</v>
      </c>
      <c r="H1099" t="s">
        <v>11</v>
      </c>
      <c r="I1099" t="s">
        <v>11</v>
      </c>
      <c r="J1099" t="s">
        <v>200</v>
      </c>
      <c r="K1099" s="13" t="s">
        <v>9419</v>
      </c>
      <c r="L1099" t="s">
        <v>11</v>
      </c>
      <c r="M1099" t="s">
        <v>11</v>
      </c>
      <c r="N1099" t="s">
        <v>200</v>
      </c>
      <c r="O1099">
        <v>19</v>
      </c>
      <c r="AA1099" t="s">
        <v>35</v>
      </c>
      <c r="AB1099" t="str">
        <f>IF(H1093="?",$Q$9,H1093)</f>
        <v>tier - 2</v>
      </c>
      <c r="AC1099" t="str">
        <f>IF(I1093="?",$V$9,I1093)</f>
        <v>tier - 2</v>
      </c>
      <c r="AD1099" t="str">
        <f>IF(J1093="?","Unknown",J1093)</f>
        <v>R1013</v>
      </c>
      <c r="AE1099">
        <v>1993</v>
      </c>
      <c r="AF1099">
        <v>7</v>
      </c>
      <c r="AG1099" t="str">
        <f t="shared" si="34"/>
        <v>7-Aug-1993</v>
      </c>
      <c r="AH1099">
        <v>34188</v>
      </c>
      <c r="AI1099">
        <f t="shared" si="35"/>
        <v>29</v>
      </c>
    </row>
    <row r="1100" spans="1:35" x14ac:dyDescent="0.25">
      <c r="A1100" t="s">
        <v>380</v>
      </c>
      <c r="B1100">
        <v>17</v>
      </c>
      <c r="C1100" t="s">
        <v>30</v>
      </c>
      <c r="D1100">
        <v>1996</v>
      </c>
      <c r="E1100" s="11">
        <v>35416</v>
      </c>
      <c r="F1100">
        <v>1</v>
      </c>
      <c r="G1100">
        <v>3292.53</v>
      </c>
      <c r="H1100" t="s">
        <v>11</v>
      </c>
      <c r="I1100" t="s">
        <v>11</v>
      </c>
      <c r="J1100" t="s">
        <v>23</v>
      </c>
      <c r="K1100" s="13" t="s">
        <v>9420</v>
      </c>
      <c r="L1100" t="s">
        <v>11</v>
      </c>
      <c r="M1100" t="s">
        <v>11</v>
      </c>
      <c r="N1100" t="s">
        <v>23</v>
      </c>
      <c r="O1100">
        <v>26</v>
      </c>
      <c r="AA1100" t="s">
        <v>10</v>
      </c>
      <c r="AB1100" t="str">
        <f>IF(H1094="?",$Q$9,H1094)</f>
        <v>tier - 2</v>
      </c>
      <c r="AC1100" t="str">
        <f>IF(I1094="?",$V$9,I1094)</f>
        <v>tier - 3</v>
      </c>
      <c r="AD1100" t="str">
        <f>IF(J1094="?","Unknown",J1094)</f>
        <v>R1012</v>
      </c>
      <c r="AE1100">
        <v>1995</v>
      </c>
      <c r="AF1100">
        <v>23</v>
      </c>
      <c r="AG1100" t="str">
        <f t="shared" si="34"/>
        <v>23-Jul-1995</v>
      </c>
      <c r="AH1100">
        <v>34903</v>
      </c>
      <c r="AI1100">
        <f t="shared" si="35"/>
        <v>27</v>
      </c>
    </row>
    <row r="1101" spans="1:35" x14ac:dyDescent="0.25">
      <c r="A1101" t="s">
        <v>379</v>
      </c>
      <c r="B1101">
        <v>3</v>
      </c>
      <c r="C1101" t="s">
        <v>30</v>
      </c>
      <c r="D1101">
        <v>2003</v>
      </c>
      <c r="E1101" s="11">
        <v>37958</v>
      </c>
      <c r="F1101">
        <v>0</v>
      </c>
      <c r="G1101">
        <v>3280.22</v>
      </c>
      <c r="H1101" t="s">
        <v>11</v>
      </c>
      <c r="I1101" t="s">
        <v>12</v>
      </c>
      <c r="J1101" t="s">
        <v>42</v>
      </c>
      <c r="K1101" s="13" t="s">
        <v>9421</v>
      </c>
      <c r="L1101" t="s">
        <v>11</v>
      </c>
      <c r="M1101" t="s">
        <v>12</v>
      </c>
      <c r="N1101" t="s">
        <v>42</v>
      </c>
      <c r="O1101">
        <v>19</v>
      </c>
      <c r="AA1101" t="s">
        <v>20</v>
      </c>
      <c r="AB1101" t="str">
        <f>IF(H1095="?",$Q$9,H1095)</f>
        <v>tier - 2</v>
      </c>
      <c r="AC1101" t="str">
        <f>IF(I1095="?",$V$9,I1095)</f>
        <v>tier - 1</v>
      </c>
      <c r="AD1101" t="str">
        <f>IF(J1095="?","Unknown",J1095)</f>
        <v>R1011</v>
      </c>
      <c r="AE1101">
        <v>1993</v>
      </c>
      <c r="AF1101">
        <v>28</v>
      </c>
      <c r="AG1101" t="str">
        <f t="shared" si="34"/>
        <v>28-Sep-1993</v>
      </c>
      <c r="AH1101">
        <v>34240</v>
      </c>
      <c r="AI1101">
        <f t="shared" si="35"/>
        <v>29</v>
      </c>
    </row>
    <row r="1102" spans="1:35" x14ac:dyDescent="0.25">
      <c r="A1102" t="s">
        <v>2174</v>
      </c>
      <c r="B1102">
        <v>30</v>
      </c>
      <c r="C1102" t="s">
        <v>15</v>
      </c>
      <c r="D1102">
        <v>2004</v>
      </c>
      <c r="E1102" s="11">
        <v>38321</v>
      </c>
      <c r="F1102">
        <v>0</v>
      </c>
      <c r="G1102">
        <v>36149.480000000003</v>
      </c>
      <c r="H1102" t="s">
        <v>11</v>
      </c>
      <c r="I1102" t="s">
        <v>11</v>
      </c>
      <c r="J1102" t="s">
        <v>13</v>
      </c>
      <c r="K1102" s="13" t="s">
        <v>9422</v>
      </c>
      <c r="L1102" t="s">
        <v>11</v>
      </c>
      <c r="M1102" t="s">
        <v>11</v>
      </c>
      <c r="N1102" t="s">
        <v>13</v>
      </c>
      <c r="O1102">
        <v>18</v>
      </c>
      <c r="AA1102" t="s">
        <v>10</v>
      </c>
      <c r="AB1102" t="str">
        <f>IF(H1096="?",$Q$9,H1096)</f>
        <v>tier - 2</v>
      </c>
      <c r="AC1102" t="str">
        <f>IF(I1096="?",$V$9,I1096)</f>
        <v>tier - 1</v>
      </c>
      <c r="AD1102" t="str">
        <f>IF(J1096="?","Unknown",J1096)</f>
        <v>R1013</v>
      </c>
      <c r="AE1102">
        <v>1991</v>
      </c>
      <c r="AF1102">
        <v>1</v>
      </c>
      <c r="AG1102" t="str">
        <f t="shared" si="34"/>
        <v>1-Jul-1991</v>
      </c>
      <c r="AH1102">
        <v>33420</v>
      </c>
      <c r="AI1102">
        <f t="shared" si="35"/>
        <v>31</v>
      </c>
    </row>
    <row r="1103" spans="1:35" x14ac:dyDescent="0.25">
      <c r="A1103" t="s">
        <v>378</v>
      </c>
      <c r="B1103">
        <v>6</v>
      </c>
      <c r="C1103" t="s">
        <v>15</v>
      </c>
      <c r="D1103">
        <v>2001</v>
      </c>
      <c r="E1103" s="11">
        <v>37201</v>
      </c>
      <c r="F1103">
        <v>2</v>
      </c>
      <c r="G1103">
        <v>3279.87</v>
      </c>
      <c r="H1103" t="s">
        <v>11</v>
      </c>
      <c r="I1103" t="s">
        <v>16</v>
      </c>
      <c r="J1103" t="s">
        <v>356</v>
      </c>
      <c r="K1103" s="13" t="s">
        <v>9423</v>
      </c>
      <c r="L1103" t="s">
        <v>11</v>
      </c>
      <c r="M1103" t="s">
        <v>16</v>
      </c>
      <c r="N1103" t="s">
        <v>356</v>
      </c>
      <c r="O1103">
        <v>21</v>
      </c>
      <c r="AA1103" t="s">
        <v>37</v>
      </c>
      <c r="AB1103" t="str">
        <f>IF(H1097="?",$Q$9,H1097)</f>
        <v>tier - 3</v>
      </c>
      <c r="AC1103" t="str">
        <f>IF(I1097="?",$V$9,I1097)</f>
        <v>tier - 3</v>
      </c>
      <c r="AD1103" t="str">
        <f>IF(J1097="?","Unknown",J1097)</f>
        <v>R1017</v>
      </c>
      <c r="AE1103">
        <v>1997</v>
      </c>
      <c r="AF1103">
        <v>20</v>
      </c>
      <c r="AG1103" t="str">
        <f t="shared" si="34"/>
        <v>20-Oct-1997</v>
      </c>
      <c r="AH1103">
        <v>35723</v>
      </c>
      <c r="AI1103">
        <f t="shared" si="35"/>
        <v>25</v>
      </c>
    </row>
    <row r="1104" spans="1:35" x14ac:dyDescent="0.25">
      <c r="A1104" t="s">
        <v>377</v>
      </c>
      <c r="B1104">
        <v>1</v>
      </c>
      <c r="C1104" t="s">
        <v>30</v>
      </c>
      <c r="D1104">
        <v>1994</v>
      </c>
      <c r="E1104" s="11">
        <v>34669</v>
      </c>
      <c r="F1104">
        <v>1</v>
      </c>
      <c r="G1104">
        <v>3277.16</v>
      </c>
      <c r="H1104" t="s">
        <v>11</v>
      </c>
      <c r="I1104" t="s">
        <v>12</v>
      </c>
      <c r="J1104" t="s">
        <v>42</v>
      </c>
      <c r="K1104" s="13" t="s">
        <v>9424</v>
      </c>
      <c r="L1104" t="s">
        <v>11</v>
      </c>
      <c r="M1104" t="s">
        <v>12</v>
      </c>
      <c r="N1104" t="s">
        <v>42</v>
      </c>
      <c r="O1104">
        <v>28</v>
      </c>
      <c r="AA1104" t="s">
        <v>30</v>
      </c>
      <c r="AB1104" t="str">
        <f>IF(H1098="?",$Q$9,H1098)</f>
        <v>tier - 2</v>
      </c>
      <c r="AC1104" t="str">
        <f>IF(I1098="?",$V$9,I1098)</f>
        <v>tier - 1</v>
      </c>
      <c r="AD1104" t="str">
        <f>IF(J1098="?","Unknown",J1098)</f>
        <v>R1021</v>
      </c>
      <c r="AE1104">
        <v>2003</v>
      </c>
      <c r="AF1104">
        <v>18</v>
      </c>
      <c r="AG1104" t="str">
        <f t="shared" si="34"/>
        <v>18-Dec-2003</v>
      </c>
      <c r="AH1104">
        <v>37973</v>
      </c>
      <c r="AI1104">
        <f t="shared" si="35"/>
        <v>19</v>
      </c>
    </row>
    <row r="1105" spans="1:35" x14ac:dyDescent="0.25">
      <c r="A1105" t="s">
        <v>376</v>
      </c>
      <c r="B1105">
        <v>2</v>
      </c>
      <c r="C1105" t="s">
        <v>35</v>
      </c>
      <c r="D1105">
        <v>1994</v>
      </c>
      <c r="E1105" s="11">
        <v>34548</v>
      </c>
      <c r="F1105">
        <v>0</v>
      </c>
      <c r="G1105">
        <v>3268.85</v>
      </c>
      <c r="H1105" t="s">
        <v>12</v>
      </c>
      <c r="I1105" t="s">
        <v>16</v>
      </c>
      <c r="J1105" t="s">
        <v>168</v>
      </c>
      <c r="K1105" s="13" t="s">
        <v>9425</v>
      </c>
      <c r="L1105" t="s">
        <v>12</v>
      </c>
      <c r="M1105" t="s">
        <v>16</v>
      </c>
      <c r="N1105" t="s">
        <v>168</v>
      </c>
      <c r="O1105">
        <v>28</v>
      </c>
      <c r="AA1105" t="s">
        <v>30</v>
      </c>
      <c r="AB1105" t="str">
        <f>IF(H1099="?",$Q$9,H1099)</f>
        <v>tier - 2</v>
      </c>
      <c r="AC1105" t="str">
        <f>IF(I1099="?",$V$9,I1099)</f>
        <v>tier - 2</v>
      </c>
      <c r="AD1105" t="str">
        <f>IF(J1099="?","Unknown",J1099)</f>
        <v>R1025</v>
      </c>
      <c r="AE1105">
        <v>2003</v>
      </c>
      <c r="AF1105">
        <v>5</v>
      </c>
      <c r="AG1105" t="str">
        <f t="shared" si="34"/>
        <v>5-Dec-2003</v>
      </c>
      <c r="AH1105">
        <v>37960</v>
      </c>
      <c r="AI1105">
        <f t="shared" si="35"/>
        <v>19</v>
      </c>
    </row>
    <row r="1106" spans="1:35" x14ac:dyDescent="0.25">
      <c r="A1106" t="s">
        <v>375</v>
      </c>
      <c r="B1106">
        <v>13</v>
      </c>
      <c r="C1106" t="s">
        <v>37</v>
      </c>
      <c r="D1106">
        <v>1991</v>
      </c>
      <c r="E1106" s="11">
        <v>33524</v>
      </c>
      <c r="F1106">
        <v>0</v>
      </c>
      <c r="G1106">
        <v>3260.2</v>
      </c>
      <c r="H1106" t="s">
        <v>12</v>
      </c>
      <c r="I1106" t="s">
        <v>11</v>
      </c>
      <c r="J1106" t="s">
        <v>42</v>
      </c>
      <c r="K1106" s="13" t="s">
        <v>9426</v>
      </c>
      <c r="L1106" t="s">
        <v>12</v>
      </c>
      <c r="M1106" t="s">
        <v>11</v>
      </c>
      <c r="N1106" t="s">
        <v>42</v>
      </c>
      <c r="O1106">
        <v>31</v>
      </c>
      <c r="AA1106" t="s">
        <v>30</v>
      </c>
      <c r="AB1106" t="str">
        <f>IF(H1100="?",$Q$9,H1100)</f>
        <v>tier - 2</v>
      </c>
      <c r="AC1106" t="str">
        <f>IF(I1100="?",$V$9,I1100)</f>
        <v>tier - 2</v>
      </c>
      <c r="AD1106" t="str">
        <f>IF(J1100="?","Unknown",J1100)</f>
        <v>R1012</v>
      </c>
      <c r="AE1106">
        <v>1996</v>
      </c>
      <c r="AF1106">
        <v>17</v>
      </c>
      <c r="AG1106" t="str">
        <f t="shared" si="34"/>
        <v>17-Dec-1996</v>
      </c>
      <c r="AH1106">
        <v>35416</v>
      </c>
      <c r="AI1106">
        <f t="shared" si="35"/>
        <v>26</v>
      </c>
    </row>
    <row r="1107" spans="1:35" x14ac:dyDescent="0.25">
      <c r="A1107" t="s">
        <v>374</v>
      </c>
      <c r="B1107">
        <v>2</v>
      </c>
      <c r="C1107" t="s">
        <v>30</v>
      </c>
      <c r="D1107">
        <v>1997</v>
      </c>
      <c r="E1107" s="11">
        <v>35766</v>
      </c>
      <c r="F1107">
        <v>1</v>
      </c>
      <c r="G1107">
        <v>3238.44</v>
      </c>
      <c r="H1107" t="s">
        <v>11</v>
      </c>
      <c r="I1107" t="s">
        <v>12</v>
      </c>
      <c r="J1107" t="s">
        <v>13</v>
      </c>
      <c r="K1107" s="13" t="s">
        <v>9427</v>
      </c>
      <c r="L1107" t="s">
        <v>11</v>
      </c>
      <c r="M1107" t="s">
        <v>12</v>
      </c>
      <c r="N1107" t="s">
        <v>13</v>
      </c>
      <c r="O1107">
        <v>25</v>
      </c>
      <c r="AA1107" t="s">
        <v>30</v>
      </c>
      <c r="AB1107" t="str">
        <f>IF(H1101="?",$Q$9,H1101)</f>
        <v>tier - 2</v>
      </c>
      <c r="AC1107" t="str">
        <f>IF(I1101="?",$V$9,I1101)</f>
        <v>tier - 3</v>
      </c>
      <c r="AD1107" t="str">
        <f>IF(J1101="?","Unknown",J1101)</f>
        <v>R1011</v>
      </c>
      <c r="AE1107">
        <v>2003</v>
      </c>
      <c r="AF1107">
        <v>3</v>
      </c>
      <c r="AG1107" t="str">
        <f t="shared" si="34"/>
        <v>3-Dec-2003</v>
      </c>
      <c r="AH1107">
        <v>37958</v>
      </c>
      <c r="AI1107">
        <f t="shared" si="35"/>
        <v>19</v>
      </c>
    </row>
    <row r="1108" spans="1:35" x14ac:dyDescent="0.25">
      <c r="A1108" t="s">
        <v>373</v>
      </c>
      <c r="B1108">
        <v>2</v>
      </c>
      <c r="C1108" t="s">
        <v>35</v>
      </c>
      <c r="D1108">
        <v>1997</v>
      </c>
      <c r="E1108" s="11">
        <v>35644</v>
      </c>
      <c r="F1108">
        <v>1</v>
      </c>
      <c r="G1108">
        <v>3227.12</v>
      </c>
      <c r="H1108" t="s">
        <v>11</v>
      </c>
      <c r="I1108" t="s">
        <v>12</v>
      </c>
      <c r="J1108" t="s">
        <v>13</v>
      </c>
      <c r="K1108" s="13" t="s">
        <v>9428</v>
      </c>
      <c r="L1108" t="s">
        <v>11</v>
      </c>
      <c r="M1108" t="s">
        <v>12</v>
      </c>
      <c r="N1108" t="s">
        <v>13</v>
      </c>
      <c r="O1108">
        <v>25</v>
      </c>
      <c r="AA1108" t="s">
        <v>15</v>
      </c>
      <c r="AB1108" t="str">
        <f>IF(H1102="?",$Q$9,H1102)</f>
        <v>tier - 2</v>
      </c>
      <c r="AC1108" t="str">
        <f>IF(I1102="?",$V$9,I1102)</f>
        <v>tier - 2</v>
      </c>
      <c r="AD1108" t="str">
        <f>IF(J1102="?","Unknown",J1102)</f>
        <v>R1013</v>
      </c>
      <c r="AE1108">
        <v>2004</v>
      </c>
      <c r="AF1108">
        <v>30</v>
      </c>
      <c r="AG1108" t="str">
        <f t="shared" si="34"/>
        <v>30-Nov-2004</v>
      </c>
      <c r="AH1108">
        <v>38321</v>
      </c>
      <c r="AI1108">
        <f t="shared" si="35"/>
        <v>18</v>
      </c>
    </row>
    <row r="1109" spans="1:35" x14ac:dyDescent="0.25">
      <c r="A1109" t="s">
        <v>372</v>
      </c>
      <c r="B1109">
        <v>6</v>
      </c>
      <c r="C1109" t="s">
        <v>37</v>
      </c>
      <c r="D1109">
        <v>1997</v>
      </c>
      <c r="E1109" s="11">
        <v>35709</v>
      </c>
      <c r="F1109">
        <v>0</v>
      </c>
      <c r="G1109">
        <v>3213.62</v>
      </c>
      <c r="H1109" t="s">
        <v>11</v>
      </c>
      <c r="I1109" t="s">
        <v>11</v>
      </c>
      <c r="J1109" t="s">
        <v>247</v>
      </c>
      <c r="K1109" s="13" t="s">
        <v>9429</v>
      </c>
      <c r="L1109" t="s">
        <v>11</v>
      </c>
      <c r="M1109" t="s">
        <v>11</v>
      </c>
      <c r="N1109" t="s">
        <v>247</v>
      </c>
      <c r="O1109">
        <v>25</v>
      </c>
      <c r="AA1109" t="s">
        <v>15</v>
      </c>
      <c r="AB1109" t="str">
        <f>IF(H1103="?",$Q$9,H1103)</f>
        <v>tier - 2</v>
      </c>
      <c r="AC1109" t="str">
        <f>IF(I1103="?",$V$9,I1103)</f>
        <v>tier - 1</v>
      </c>
      <c r="AD1109" t="str">
        <f>IF(J1103="?","Unknown",J1103)</f>
        <v>R1017</v>
      </c>
      <c r="AE1109">
        <v>2001</v>
      </c>
      <c r="AF1109">
        <v>6</v>
      </c>
      <c r="AG1109" t="str">
        <f t="shared" si="34"/>
        <v>6-Nov-2001</v>
      </c>
      <c r="AH1109">
        <v>37201</v>
      </c>
      <c r="AI1109">
        <f t="shared" si="35"/>
        <v>21</v>
      </c>
    </row>
    <row r="1110" spans="1:35" x14ac:dyDescent="0.25">
      <c r="A1110" t="s">
        <v>371</v>
      </c>
      <c r="B1110">
        <v>22</v>
      </c>
      <c r="C1110" t="s">
        <v>30</v>
      </c>
      <c r="D1110">
        <v>1997</v>
      </c>
      <c r="E1110" s="11">
        <v>35786</v>
      </c>
      <c r="F1110">
        <v>1</v>
      </c>
      <c r="G1110">
        <v>3208.79</v>
      </c>
      <c r="H1110" t="s">
        <v>11</v>
      </c>
      <c r="I1110" t="s">
        <v>12</v>
      </c>
      <c r="J1110" t="s">
        <v>42</v>
      </c>
      <c r="K1110" s="13" t="s">
        <v>9430</v>
      </c>
      <c r="L1110" t="s">
        <v>11</v>
      </c>
      <c r="M1110" t="s">
        <v>12</v>
      </c>
      <c r="N1110" t="s">
        <v>42</v>
      </c>
      <c r="O1110">
        <v>25</v>
      </c>
      <c r="AA1110" t="s">
        <v>30</v>
      </c>
      <c r="AB1110" t="str">
        <f>IF(H1104="?",$Q$9,H1104)</f>
        <v>tier - 2</v>
      </c>
      <c r="AC1110" t="str">
        <f>IF(I1104="?",$V$9,I1104)</f>
        <v>tier - 3</v>
      </c>
      <c r="AD1110" t="str">
        <f>IF(J1104="?","Unknown",J1104)</f>
        <v>R1011</v>
      </c>
      <c r="AE1110">
        <v>1994</v>
      </c>
      <c r="AF1110">
        <v>1</v>
      </c>
      <c r="AG1110" t="str">
        <f t="shared" si="34"/>
        <v>1-Dec-1994</v>
      </c>
      <c r="AH1110">
        <v>34669</v>
      </c>
      <c r="AI1110">
        <f t="shared" si="35"/>
        <v>28</v>
      </c>
    </row>
    <row r="1111" spans="1:35" x14ac:dyDescent="0.25">
      <c r="A1111" t="s">
        <v>370</v>
      </c>
      <c r="B1111">
        <v>5</v>
      </c>
      <c r="C1111" t="s">
        <v>30</v>
      </c>
      <c r="D1111">
        <v>1997</v>
      </c>
      <c r="E1111" s="11">
        <v>35769</v>
      </c>
      <c r="F1111">
        <v>0</v>
      </c>
      <c r="G1111">
        <v>3206.49</v>
      </c>
      <c r="H1111" t="s">
        <v>11</v>
      </c>
      <c r="I1111" t="s">
        <v>12</v>
      </c>
      <c r="J1111" t="s">
        <v>247</v>
      </c>
      <c r="K1111" s="13" t="s">
        <v>9431</v>
      </c>
      <c r="L1111" t="s">
        <v>11</v>
      </c>
      <c r="M1111" t="s">
        <v>12</v>
      </c>
      <c r="N1111" t="s">
        <v>247</v>
      </c>
      <c r="O1111">
        <v>25</v>
      </c>
      <c r="AA1111" t="s">
        <v>35</v>
      </c>
      <c r="AB1111" t="str">
        <f>IF(H1105="?",$Q$9,H1105)</f>
        <v>tier - 3</v>
      </c>
      <c r="AC1111" t="str">
        <f>IF(I1105="?",$V$9,I1105)</f>
        <v>tier - 1</v>
      </c>
      <c r="AD1111" t="str">
        <f>IF(J1105="?","Unknown",J1105)</f>
        <v>R1016</v>
      </c>
      <c r="AE1111">
        <v>1994</v>
      </c>
      <c r="AF1111">
        <v>2</v>
      </c>
      <c r="AG1111" t="str">
        <f t="shared" si="34"/>
        <v>2-Aug-1994</v>
      </c>
      <c r="AH1111">
        <v>34548</v>
      </c>
      <c r="AI1111">
        <f t="shared" si="35"/>
        <v>28</v>
      </c>
    </row>
    <row r="1112" spans="1:35" x14ac:dyDescent="0.25">
      <c r="A1112" t="s">
        <v>369</v>
      </c>
      <c r="B1112">
        <v>11</v>
      </c>
      <c r="C1112" t="s">
        <v>20</v>
      </c>
      <c r="D1112">
        <v>1996</v>
      </c>
      <c r="E1112" s="11">
        <v>35319</v>
      </c>
      <c r="F1112">
        <v>0</v>
      </c>
      <c r="G1112">
        <v>3201.25</v>
      </c>
      <c r="H1112" t="s">
        <v>11</v>
      </c>
      <c r="I1112" t="s">
        <v>12</v>
      </c>
      <c r="J1112" t="s">
        <v>23</v>
      </c>
      <c r="K1112" s="13" t="s">
        <v>9432</v>
      </c>
      <c r="L1112" t="s">
        <v>11</v>
      </c>
      <c r="M1112" t="s">
        <v>12</v>
      </c>
      <c r="N1112" t="s">
        <v>23</v>
      </c>
      <c r="O1112">
        <v>26</v>
      </c>
      <c r="AA1112" t="s">
        <v>37</v>
      </c>
      <c r="AB1112" t="str">
        <f>IF(H1106="?",$Q$9,H1106)</f>
        <v>tier - 3</v>
      </c>
      <c r="AC1112" t="str">
        <f>IF(I1106="?",$V$9,I1106)</f>
        <v>tier - 2</v>
      </c>
      <c r="AD1112" t="str">
        <f>IF(J1106="?","Unknown",J1106)</f>
        <v>R1011</v>
      </c>
      <c r="AE1112">
        <v>1991</v>
      </c>
      <c r="AF1112">
        <v>13</v>
      </c>
      <c r="AG1112" t="str">
        <f t="shared" si="34"/>
        <v>13-Oct-1991</v>
      </c>
      <c r="AH1112">
        <v>33524</v>
      </c>
      <c r="AI1112">
        <f t="shared" si="35"/>
        <v>31</v>
      </c>
    </row>
    <row r="1113" spans="1:35" x14ac:dyDescent="0.25">
      <c r="A1113" t="s">
        <v>2371</v>
      </c>
      <c r="B1113">
        <v>8</v>
      </c>
      <c r="C1113" t="s">
        <v>30</v>
      </c>
      <c r="D1113">
        <v>1977</v>
      </c>
      <c r="E1113" s="11">
        <v>28467</v>
      </c>
      <c r="F1113">
        <v>0</v>
      </c>
      <c r="G1113">
        <v>62592.87</v>
      </c>
      <c r="H1113" t="s">
        <v>11</v>
      </c>
      <c r="I1113" t="s">
        <v>12</v>
      </c>
      <c r="J1113" t="s">
        <v>13</v>
      </c>
      <c r="K1113" s="13" t="s">
        <v>9433</v>
      </c>
      <c r="L1113" t="s">
        <v>11</v>
      </c>
      <c r="M1113" t="s">
        <v>12</v>
      </c>
      <c r="N1113" t="s">
        <v>13</v>
      </c>
      <c r="O1113">
        <v>45</v>
      </c>
      <c r="AA1113" t="s">
        <v>30</v>
      </c>
      <c r="AB1113" t="str">
        <f>IF(H1107="?",$Q$9,H1107)</f>
        <v>tier - 2</v>
      </c>
      <c r="AC1113" t="str">
        <f>IF(I1107="?",$V$9,I1107)</f>
        <v>tier - 3</v>
      </c>
      <c r="AD1113" t="str">
        <f>IF(J1107="?","Unknown",J1107)</f>
        <v>R1013</v>
      </c>
      <c r="AE1113">
        <v>1997</v>
      </c>
      <c r="AF1113">
        <v>2</v>
      </c>
      <c r="AG1113" t="str">
        <f t="shared" si="34"/>
        <v>2-Dec-1997</v>
      </c>
      <c r="AH1113">
        <v>35766</v>
      </c>
      <c r="AI1113">
        <f t="shared" si="35"/>
        <v>25</v>
      </c>
    </row>
    <row r="1114" spans="1:35" x14ac:dyDescent="0.25">
      <c r="A1114" t="s">
        <v>2353</v>
      </c>
      <c r="B1114">
        <v>27</v>
      </c>
      <c r="C1114" t="s">
        <v>30</v>
      </c>
      <c r="D1114">
        <v>1971</v>
      </c>
      <c r="E1114" s="11">
        <v>26294</v>
      </c>
      <c r="F1114">
        <v>2</v>
      </c>
      <c r="G1114">
        <v>47462.89</v>
      </c>
      <c r="H1114" t="s">
        <v>16</v>
      </c>
      <c r="I1114" t="s">
        <v>11</v>
      </c>
      <c r="J1114" t="s">
        <v>13</v>
      </c>
      <c r="K1114" s="13" t="s">
        <v>9088</v>
      </c>
      <c r="L1114" t="s">
        <v>16</v>
      </c>
      <c r="M1114" t="s">
        <v>11</v>
      </c>
      <c r="N1114" t="s">
        <v>13</v>
      </c>
      <c r="O1114">
        <v>51</v>
      </c>
      <c r="AA1114" t="s">
        <v>35</v>
      </c>
      <c r="AB1114" t="str">
        <f>IF(H1108="?",$Q$9,H1108)</f>
        <v>tier - 2</v>
      </c>
      <c r="AC1114" t="str">
        <f>IF(I1108="?",$V$9,I1108)</f>
        <v>tier - 3</v>
      </c>
      <c r="AD1114" t="str">
        <f>IF(J1108="?","Unknown",J1108)</f>
        <v>R1013</v>
      </c>
      <c r="AE1114">
        <v>1997</v>
      </c>
      <c r="AF1114">
        <v>2</v>
      </c>
      <c r="AG1114" t="str">
        <f t="shared" si="34"/>
        <v>2-Aug-1997</v>
      </c>
      <c r="AH1114">
        <v>35644</v>
      </c>
      <c r="AI1114">
        <f t="shared" si="35"/>
        <v>25</v>
      </c>
    </row>
    <row r="1115" spans="1:35" x14ac:dyDescent="0.25">
      <c r="A1115" t="s">
        <v>2173</v>
      </c>
      <c r="B1115">
        <v>12</v>
      </c>
      <c r="C1115" t="s">
        <v>30</v>
      </c>
      <c r="D1115">
        <v>1997</v>
      </c>
      <c r="E1115" s="11">
        <v>35776</v>
      </c>
      <c r="F1115">
        <v>2</v>
      </c>
      <c r="G1115">
        <v>36124.57</v>
      </c>
      <c r="H1115" t="s">
        <v>16</v>
      </c>
      <c r="I1115" t="s">
        <v>12</v>
      </c>
      <c r="J1115" t="s">
        <v>13</v>
      </c>
      <c r="K1115" s="13" t="s">
        <v>9434</v>
      </c>
      <c r="L1115" t="s">
        <v>16</v>
      </c>
      <c r="M1115" t="s">
        <v>12</v>
      </c>
      <c r="N1115" t="s">
        <v>13</v>
      </c>
      <c r="O1115">
        <v>25</v>
      </c>
      <c r="AA1115" t="s">
        <v>37</v>
      </c>
      <c r="AB1115" t="str">
        <f>IF(H1109="?",$Q$9,H1109)</f>
        <v>tier - 2</v>
      </c>
      <c r="AC1115" t="str">
        <f>IF(I1109="?",$V$9,I1109)</f>
        <v>tier - 2</v>
      </c>
      <c r="AD1115" t="str">
        <f>IF(J1109="?","Unknown",J1109)</f>
        <v>R1024</v>
      </c>
      <c r="AE1115">
        <v>1997</v>
      </c>
      <c r="AF1115">
        <v>6</v>
      </c>
      <c r="AG1115" t="str">
        <f t="shared" si="34"/>
        <v>6-Oct-1997</v>
      </c>
      <c r="AH1115">
        <v>35709</v>
      </c>
      <c r="AI1115">
        <f t="shared" si="35"/>
        <v>25</v>
      </c>
    </row>
    <row r="1116" spans="1:35" x14ac:dyDescent="0.25">
      <c r="A1116" t="s">
        <v>368</v>
      </c>
      <c r="B1116">
        <v>2</v>
      </c>
      <c r="C1116" t="s">
        <v>37</v>
      </c>
      <c r="D1116">
        <v>2001</v>
      </c>
      <c r="E1116" s="11">
        <v>37166</v>
      </c>
      <c r="F1116">
        <v>2</v>
      </c>
      <c r="G1116">
        <v>3180.51</v>
      </c>
      <c r="H1116" t="s">
        <v>11</v>
      </c>
      <c r="I1116" t="s">
        <v>11</v>
      </c>
      <c r="J1116" t="s">
        <v>13</v>
      </c>
      <c r="K1116" s="13" t="s">
        <v>9435</v>
      </c>
      <c r="L1116" t="s">
        <v>11</v>
      </c>
      <c r="M1116" t="s">
        <v>11</v>
      </c>
      <c r="N1116" t="s">
        <v>13</v>
      </c>
      <c r="O1116">
        <v>21</v>
      </c>
      <c r="AA1116" t="s">
        <v>30</v>
      </c>
      <c r="AB1116" t="str">
        <f>IF(H1110="?",$Q$9,H1110)</f>
        <v>tier - 2</v>
      </c>
      <c r="AC1116" t="str">
        <f>IF(I1110="?",$V$9,I1110)</f>
        <v>tier - 3</v>
      </c>
      <c r="AD1116" t="str">
        <f>IF(J1110="?","Unknown",J1110)</f>
        <v>R1011</v>
      </c>
      <c r="AE1116">
        <v>1997</v>
      </c>
      <c r="AF1116">
        <v>22</v>
      </c>
      <c r="AG1116" t="str">
        <f t="shared" si="34"/>
        <v>22-Dec-1997</v>
      </c>
      <c r="AH1116">
        <v>35786</v>
      </c>
      <c r="AI1116">
        <f t="shared" si="35"/>
        <v>25</v>
      </c>
    </row>
    <row r="1117" spans="1:35" x14ac:dyDescent="0.25">
      <c r="A1117" t="s">
        <v>367</v>
      </c>
      <c r="B1117">
        <v>23</v>
      </c>
      <c r="C1117" t="s">
        <v>35</v>
      </c>
      <c r="D1117">
        <v>2000</v>
      </c>
      <c r="E1117" s="11">
        <v>36761</v>
      </c>
      <c r="F1117">
        <v>0</v>
      </c>
      <c r="G1117">
        <v>3179.96</v>
      </c>
      <c r="H1117" t="s">
        <v>11</v>
      </c>
      <c r="I1117" t="s">
        <v>11</v>
      </c>
      <c r="J1117" t="s">
        <v>23</v>
      </c>
      <c r="K1117" s="13" t="s">
        <v>9436</v>
      </c>
      <c r="L1117" t="s">
        <v>11</v>
      </c>
      <c r="M1117" t="s">
        <v>11</v>
      </c>
      <c r="N1117" t="s">
        <v>23</v>
      </c>
      <c r="O1117">
        <v>22</v>
      </c>
      <c r="AA1117" t="s">
        <v>30</v>
      </c>
      <c r="AB1117" t="str">
        <f>IF(H1111="?",$Q$9,H1111)</f>
        <v>tier - 2</v>
      </c>
      <c r="AC1117" t="str">
        <f>IF(I1111="?",$V$9,I1111)</f>
        <v>tier - 3</v>
      </c>
      <c r="AD1117" t="str">
        <f>IF(J1111="?","Unknown",J1111)</f>
        <v>R1024</v>
      </c>
      <c r="AE1117">
        <v>1997</v>
      </c>
      <c r="AF1117">
        <v>5</v>
      </c>
      <c r="AG1117" t="str">
        <f t="shared" si="34"/>
        <v>5-Dec-1997</v>
      </c>
      <c r="AH1117">
        <v>35769</v>
      </c>
      <c r="AI1117">
        <f t="shared" si="35"/>
        <v>25</v>
      </c>
    </row>
    <row r="1118" spans="1:35" x14ac:dyDescent="0.25">
      <c r="A1118" t="s">
        <v>366</v>
      </c>
      <c r="B1118">
        <v>3</v>
      </c>
      <c r="C1118" t="s">
        <v>35</v>
      </c>
      <c r="D1118">
        <v>1996</v>
      </c>
      <c r="E1118" s="11">
        <v>35280</v>
      </c>
      <c r="F1118">
        <v>0</v>
      </c>
      <c r="G1118">
        <v>3176.82</v>
      </c>
      <c r="H1118" t="s">
        <v>11</v>
      </c>
      <c r="I1118" t="s">
        <v>16</v>
      </c>
      <c r="J1118" t="s">
        <v>23</v>
      </c>
      <c r="K1118" s="13" t="s">
        <v>9437</v>
      </c>
      <c r="L1118" t="s">
        <v>11</v>
      </c>
      <c r="M1118" t="s">
        <v>16</v>
      </c>
      <c r="N1118" t="s">
        <v>23</v>
      </c>
      <c r="O1118">
        <v>26</v>
      </c>
      <c r="AA1118" t="s">
        <v>20</v>
      </c>
      <c r="AB1118" t="str">
        <f>IF(H1112="?",$Q$9,H1112)</f>
        <v>tier - 2</v>
      </c>
      <c r="AC1118" t="str">
        <f>IF(I1112="?",$V$9,I1112)</f>
        <v>tier - 3</v>
      </c>
      <c r="AD1118" t="str">
        <f>IF(J1112="?","Unknown",J1112)</f>
        <v>R1012</v>
      </c>
      <c r="AE1118">
        <v>1996</v>
      </c>
      <c r="AF1118">
        <v>11</v>
      </c>
      <c r="AG1118" t="str">
        <f t="shared" si="34"/>
        <v>11-Sep-1996</v>
      </c>
      <c r="AH1118">
        <v>35319</v>
      </c>
      <c r="AI1118">
        <f t="shared" si="35"/>
        <v>26</v>
      </c>
    </row>
    <row r="1119" spans="1:35" x14ac:dyDescent="0.25">
      <c r="A1119" t="s">
        <v>365</v>
      </c>
      <c r="B1119">
        <v>14</v>
      </c>
      <c r="C1119" t="s">
        <v>37</v>
      </c>
      <c r="D1119">
        <v>1996</v>
      </c>
      <c r="E1119" s="11">
        <v>35352</v>
      </c>
      <c r="F1119">
        <v>0</v>
      </c>
      <c r="G1119">
        <v>3176.29</v>
      </c>
      <c r="H1119" t="s">
        <v>11</v>
      </c>
      <c r="I1119" t="s">
        <v>11</v>
      </c>
      <c r="J1119" t="s">
        <v>23</v>
      </c>
      <c r="K1119" s="13" t="s">
        <v>9438</v>
      </c>
      <c r="L1119" t="s">
        <v>11</v>
      </c>
      <c r="M1119" t="s">
        <v>11</v>
      </c>
      <c r="N1119" t="s">
        <v>23</v>
      </c>
      <c r="O1119">
        <v>26</v>
      </c>
      <c r="AA1119" t="s">
        <v>30</v>
      </c>
      <c r="AB1119" t="str">
        <f>IF(H1113="?",$Q$9,H1113)</f>
        <v>tier - 2</v>
      </c>
      <c r="AC1119" t="str">
        <f>IF(I1113="?",$V$9,I1113)</f>
        <v>tier - 3</v>
      </c>
      <c r="AD1119" t="str">
        <f>IF(J1113="?","Unknown",J1113)</f>
        <v>R1013</v>
      </c>
      <c r="AE1119">
        <v>1977</v>
      </c>
      <c r="AF1119">
        <v>8</v>
      </c>
      <c r="AG1119" t="str">
        <f t="shared" si="34"/>
        <v>8-Dec-1977</v>
      </c>
      <c r="AH1119">
        <v>28467</v>
      </c>
      <c r="AI1119">
        <f t="shared" si="35"/>
        <v>45</v>
      </c>
    </row>
    <row r="1120" spans="1:35" x14ac:dyDescent="0.25">
      <c r="A1120" t="s">
        <v>364</v>
      </c>
      <c r="B1120">
        <v>6</v>
      </c>
      <c r="C1120" t="s">
        <v>10</v>
      </c>
      <c r="D1120">
        <v>1994</v>
      </c>
      <c r="E1120" s="11">
        <v>34521</v>
      </c>
      <c r="F1120">
        <v>0</v>
      </c>
      <c r="G1120">
        <v>3172.02</v>
      </c>
      <c r="H1120" t="s">
        <v>11</v>
      </c>
      <c r="I1120" t="s">
        <v>16</v>
      </c>
      <c r="J1120" t="s">
        <v>42</v>
      </c>
      <c r="K1120" s="13" t="s">
        <v>9439</v>
      </c>
      <c r="L1120" t="s">
        <v>11</v>
      </c>
      <c r="M1120" t="s">
        <v>16</v>
      </c>
      <c r="N1120" t="s">
        <v>42</v>
      </c>
      <c r="O1120">
        <v>28</v>
      </c>
      <c r="AA1120" t="s">
        <v>30</v>
      </c>
      <c r="AB1120" t="str">
        <f>IF(H1114="?",$Q$9,H1114)</f>
        <v>tier - 1</v>
      </c>
      <c r="AC1120" t="str">
        <f>IF(I1114="?",$V$9,I1114)</f>
        <v>tier - 2</v>
      </c>
      <c r="AD1120" t="str">
        <f>IF(J1114="?","Unknown",J1114)</f>
        <v>R1013</v>
      </c>
      <c r="AE1120">
        <v>1971</v>
      </c>
      <c r="AF1120">
        <v>27</v>
      </c>
      <c r="AG1120" t="str">
        <f t="shared" si="34"/>
        <v>27-Dec-1971</v>
      </c>
      <c r="AH1120">
        <v>26294</v>
      </c>
      <c r="AI1120">
        <f t="shared" si="35"/>
        <v>51</v>
      </c>
    </row>
    <row r="1121" spans="1:35" x14ac:dyDescent="0.25">
      <c r="A1121" t="s">
        <v>363</v>
      </c>
      <c r="B1121">
        <v>25</v>
      </c>
      <c r="C1121" t="s">
        <v>15</v>
      </c>
      <c r="D1121">
        <v>1994</v>
      </c>
      <c r="E1121" s="11">
        <v>34663</v>
      </c>
      <c r="F1121">
        <v>0</v>
      </c>
      <c r="G1121">
        <v>3171.61</v>
      </c>
      <c r="H1121" t="s">
        <v>11</v>
      </c>
      <c r="I1121" t="s">
        <v>12</v>
      </c>
      <c r="J1121" t="s">
        <v>13</v>
      </c>
      <c r="K1121" s="13" t="s">
        <v>9440</v>
      </c>
      <c r="L1121" t="s">
        <v>11</v>
      </c>
      <c r="M1121" t="s">
        <v>12</v>
      </c>
      <c r="N1121" t="s">
        <v>13</v>
      </c>
      <c r="O1121">
        <v>28</v>
      </c>
      <c r="AA1121" t="s">
        <v>30</v>
      </c>
      <c r="AB1121" t="str">
        <f>IF(H1115="?",$Q$9,H1115)</f>
        <v>tier - 1</v>
      </c>
      <c r="AC1121" t="str">
        <f>IF(I1115="?",$V$9,I1115)</f>
        <v>tier - 3</v>
      </c>
      <c r="AD1121" t="str">
        <f>IF(J1115="?","Unknown",J1115)</f>
        <v>R1013</v>
      </c>
      <c r="AE1121">
        <v>1997</v>
      </c>
      <c r="AF1121">
        <v>12</v>
      </c>
      <c r="AG1121" t="str">
        <f t="shared" si="34"/>
        <v>12-Dec-1997</v>
      </c>
      <c r="AH1121">
        <v>35776</v>
      </c>
      <c r="AI1121">
        <f t="shared" si="35"/>
        <v>25</v>
      </c>
    </row>
    <row r="1122" spans="1:35" x14ac:dyDescent="0.25">
      <c r="A1122" t="s">
        <v>362</v>
      </c>
      <c r="B1122">
        <v>29</v>
      </c>
      <c r="C1122" t="s">
        <v>37</v>
      </c>
      <c r="D1122">
        <v>2001</v>
      </c>
      <c r="E1122" s="11">
        <v>37193</v>
      </c>
      <c r="F1122">
        <v>1</v>
      </c>
      <c r="G1122">
        <v>3167.46</v>
      </c>
      <c r="H1122" t="s">
        <v>11</v>
      </c>
      <c r="I1122" t="s">
        <v>12</v>
      </c>
      <c r="J1122" t="s">
        <v>247</v>
      </c>
      <c r="K1122" s="13" t="s">
        <v>9441</v>
      </c>
      <c r="L1122" t="s">
        <v>11</v>
      </c>
      <c r="M1122" t="s">
        <v>12</v>
      </c>
      <c r="N1122" t="s">
        <v>247</v>
      </c>
      <c r="O1122">
        <v>21</v>
      </c>
      <c r="AA1122" t="s">
        <v>37</v>
      </c>
      <c r="AB1122" t="str">
        <f>IF(H1116="?",$Q$9,H1116)</f>
        <v>tier - 2</v>
      </c>
      <c r="AC1122" t="str">
        <f>IF(I1116="?",$V$9,I1116)</f>
        <v>tier - 2</v>
      </c>
      <c r="AD1122" t="str">
        <f>IF(J1116="?","Unknown",J1116)</f>
        <v>R1013</v>
      </c>
      <c r="AE1122">
        <v>2001</v>
      </c>
      <c r="AF1122">
        <v>2</v>
      </c>
      <c r="AG1122" t="str">
        <f t="shared" si="34"/>
        <v>2-Oct-2001</v>
      </c>
      <c r="AH1122">
        <v>37166</v>
      </c>
      <c r="AI1122">
        <f t="shared" si="35"/>
        <v>21</v>
      </c>
    </row>
    <row r="1123" spans="1:35" x14ac:dyDescent="0.25">
      <c r="A1123" t="s">
        <v>361</v>
      </c>
      <c r="B1123">
        <v>25</v>
      </c>
      <c r="C1123" t="s">
        <v>20</v>
      </c>
      <c r="D1123">
        <v>1993</v>
      </c>
      <c r="E1123" s="11">
        <v>34237</v>
      </c>
      <c r="F1123">
        <v>0</v>
      </c>
      <c r="G1123">
        <v>3162.02</v>
      </c>
      <c r="H1123" t="s">
        <v>11</v>
      </c>
      <c r="I1123" t="s">
        <v>12</v>
      </c>
      <c r="J1123" t="s">
        <v>13</v>
      </c>
      <c r="K1123" s="13" t="s">
        <v>9442</v>
      </c>
      <c r="L1123" t="s">
        <v>11</v>
      </c>
      <c r="M1123" t="s">
        <v>12</v>
      </c>
      <c r="N1123" t="s">
        <v>13</v>
      </c>
      <c r="O1123">
        <v>29</v>
      </c>
      <c r="AA1123" t="s">
        <v>35</v>
      </c>
      <c r="AB1123" t="str">
        <f>IF(H1117="?",$Q$9,H1117)</f>
        <v>tier - 2</v>
      </c>
      <c r="AC1123" t="str">
        <f>IF(I1117="?",$V$9,I1117)</f>
        <v>tier - 2</v>
      </c>
      <c r="AD1123" t="str">
        <f>IF(J1117="?","Unknown",J1117)</f>
        <v>R1012</v>
      </c>
      <c r="AE1123">
        <v>2000</v>
      </c>
      <c r="AF1123">
        <v>23</v>
      </c>
      <c r="AG1123" t="str">
        <f t="shared" si="34"/>
        <v>23-Aug-2000</v>
      </c>
      <c r="AH1123">
        <v>36761</v>
      </c>
      <c r="AI1123">
        <f t="shared" si="35"/>
        <v>22</v>
      </c>
    </row>
    <row r="1124" spans="1:35" x14ac:dyDescent="0.25">
      <c r="A1124" t="s">
        <v>360</v>
      </c>
      <c r="B1124">
        <v>10</v>
      </c>
      <c r="C1124" t="s">
        <v>15</v>
      </c>
      <c r="D1124">
        <v>1994</v>
      </c>
      <c r="E1124" s="11">
        <v>34648</v>
      </c>
      <c r="F1124">
        <v>0</v>
      </c>
      <c r="G1124">
        <v>3161.45</v>
      </c>
      <c r="H1124" t="s">
        <v>11</v>
      </c>
      <c r="I1124" t="s">
        <v>16</v>
      </c>
      <c r="J1124" t="s">
        <v>42</v>
      </c>
      <c r="K1124" s="13" t="s">
        <v>9443</v>
      </c>
      <c r="L1124" t="s">
        <v>11</v>
      </c>
      <c r="M1124" t="s">
        <v>16</v>
      </c>
      <c r="N1124" t="s">
        <v>42</v>
      </c>
      <c r="O1124">
        <v>28</v>
      </c>
      <c r="AA1124" t="s">
        <v>35</v>
      </c>
      <c r="AB1124" t="str">
        <f>IF(H1118="?",$Q$9,H1118)</f>
        <v>tier - 2</v>
      </c>
      <c r="AC1124" t="str">
        <f>IF(I1118="?",$V$9,I1118)</f>
        <v>tier - 1</v>
      </c>
      <c r="AD1124" t="str">
        <f>IF(J1118="?","Unknown",J1118)</f>
        <v>R1012</v>
      </c>
      <c r="AE1124">
        <v>1996</v>
      </c>
      <c r="AF1124">
        <v>3</v>
      </c>
      <c r="AG1124" t="str">
        <f t="shared" si="34"/>
        <v>3-Aug-1996</v>
      </c>
      <c r="AH1124">
        <v>35280</v>
      </c>
      <c r="AI1124">
        <f t="shared" si="35"/>
        <v>26</v>
      </c>
    </row>
    <row r="1125" spans="1:35" x14ac:dyDescent="0.25">
      <c r="A1125" t="s">
        <v>359</v>
      </c>
      <c r="B1125">
        <v>25</v>
      </c>
      <c r="C1125" t="s">
        <v>37</v>
      </c>
      <c r="D1125">
        <v>1999</v>
      </c>
      <c r="E1125" s="11">
        <v>36458</v>
      </c>
      <c r="F1125">
        <v>0</v>
      </c>
      <c r="G1125">
        <v>3128.35</v>
      </c>
      <c r="H1125" t="s">
        <v>11</v>
      </c>
      <c r="I1125" t="s">
        <v>12</v>
      </c>
      <c r="J1125" t="s">
        <v>300</v>
      </c>
      <c r="K1125" s="13" t="s">
        <v>9444</v>
      </c>
      <c r="L1125" t="s">
        <v>11</v>
      </c>
      <c r="M1125" t="s">
        <v>12</v>
      </c>
      <c r="N1125" t="s">
        <v>300</v>
      </c>
      <c r="O1125">
        <v>23</v>
      </c>
      <c r="AA1125" t="s">
        <v>37</v>
      </c>
      <c r="AB1125" t="str">
        <f>IF(H1119="?",$Q$9,H1119)</f>
        <v>tier - 2</v>
      </c>
      <c r="AC1125" t="str">
        <f>IF(I1119="?",$V$9,I1119)</f>
        <v>tier - 2</v>
      </c>
      <c r="AD1125" t="str">
        <f>IF(J1119="?","Unknown",J1119)</f>
        <v>R1012</v>
      </c>
      <c r="AE1125">
        <v>1996</v>
      </c>
      <c r="AF1125">
        <v>14</v>
      </c>
      <c r="AG1125" t="str">
        <f t="shared" si="34"/>
        <v>14-Oct-1996</v>
      </c>
      <c r="AH1125">
        <v>35352</v>
      </c>
      <c r="AI1125">
        <f t="shared" si="35"/>
        <v>26</v>
      </c>
    </row>
    <row r="1126" spans="1:35" x14ac:dyDescent="0.25">
      <c r="A1126" t="s">
        <v>2172</v>
      </c>
      <c r="B1126">
        <v>4</v>
      </c>
      <c r="C1126" t="s">
        <v>18</v>
      </c>
      <c r="D1126">
        <v>1979</v>
      </c>
      <c r="E1126" s="11">
        <v>29010</v>
      </c>
      <c r="F1126">
        <v>2</v>
      </c>
      <c r="G1126">
        <v>36090.49</v>
      </c>
      <c r="H1126" t="s">
        <v>11</v>
      </c>
      <c r="I1126" t="s">
        <v>11</v>
      </c>
      <c r="J1126" t="s">
        <v>42</v>
      </c>
      <c r="K1126" s="13" t="s">
        <v>8934</v>
      </c>
      <c r="L1126" t="s">
        <v>11</v>
      </c>
      <c r="M1126" t="s">
        <v>11</v>
      </c>
      <c r="N1126" t="s">
        <v>42</v>
      </c>
      <c r="O1126">
        <v>44</v>
      </c>
      <c r="AA1126" t="s">
        <v>10</v>
      </c>
      <c r="AB1126" t="str">
        <f>IF(H1120="?",$Q$9,H1120)</f>
        <v>tier - 2</v>
      </c>
      <c r="AC1126" t="str">
        <f>IF(I1120="?",$V$9,I1120)</f>
        <v>tier - 1</v>
      </c>
      <c r="AD1126" t="str">
        <f>IF(J1120="?","Unknown",J1120)</f>
        <v>R1011</v>
      </c>
      <c r="AE1126">
        <v>1994</v>
      </c>
      <c r="AF1126">
        <v>6</v>
      </c>
      <c r="AG1126" t="str">
        <f t="shared" si="34"/>
        <v>6-Jul-1994</v>
      </c>
      <c r="AH1126">
        <v>34521</v>
      </c>
      <c r="AI1126">
        <f t="shared" si="35"/>
        <v>28</v>
      </c>
    </row>
    <row r="1127" spans="1:35" x14ac:dyDescent="0.25">
      <c r="A1127" t="s">
        <v>358</v>
      </c>
      <c r="B1127">
        <v>1</v>
      </c>
      <c r="C1127" t="s">
        <v>37</v>
      </c>
      <c r="D1127">
        <v>1987</v>
      </c>
      <c r="E1127" s="11">
        <v>32051</v>
      </c>
      <c r="F1127">
        <v>3</v>
      </c>
      <c r="G1127">
        <v>3088.06</v>
      </c>
      <c r="H1127" t="s">
        <v>11</v>
      </c>
      <c r="I1127" t="s">
        <v>11</v>
      </c>
      <c r="J1127" t="s">
        <v>13</v>
      </c>
      <c r="K1127" s="13" t="s">
        <v>9445</v>
      </c>
      <c r="L1127" t="s">
        <v>11</v>
      </c>
      <c r="M1127" t="s">
        <v>11</v>
      </c>
      <c r="N1127" t="s">
        <v>13</v>
      </c>
      <c r="O1127">
        <v>35</v>
      </c>
      <c r="AA1127" t="s">
        <v>15</v>
      </c>
      <c r="AB1127" t="str">
        <f>IF(H1121="?",$Q$9,H1121)</f>
        <v>tier - 2</v>
      </c>
      <c r="AC1127" t="str">
        <f>IF(I1121="?",$V$9,I1121)</f>
        <v>tier - 3</v>
      </c>
      <c r="AD1127" t="str">
        <f>IF(J1121="?","Unknown",J1121)</f>
        <v>R1013</v>
      </c>
      <c r="AE1127">
        <v>1994</v>
      </c>
      <c r="AF1127">
        <v>25</v>
      </c>
      <c r="AG1127" t="str">
        <f t="shared" si="34"/>
        <v>25-Nov-1994</v>
      </c>
      <c r="AH1127">
        <v>34663</v>
      </c>
      <c r="AI1127">
        <f t="shared" si="35"/>
        <v>28</v>
      </c>
    </row>
    <row r="1128" spans="1:35" x14ac:dyDescent="0.25">
      <c r="A1128" t="s">
        <v>357</v>
      </c>
      <c r="B1128">
        <v>13</v>
      </c>
      <c r="C1128" t="s">
        <v>10</v>
      </c>
      <c r="D1128">
        <v>2001</v>
      </c>
      <c r="E1128" s="11">
        <v>37085</v>
      </c>
      <c r="F1128">
        <v>2</v>
      </c>
      <c r="G1128">
        <v>3077.1</v>
      </c>
      <c r="H1128" t="s">
        <v>11</v>
      </c>
      <c r="I1128" t="s">
        <v>16</v>
      </c>
      <c r="J1128" t="s">
        <v>23</v>
      </c>
      <c r="K1128" s="13" t="s">
        <v>9446</v>
      </c>
      <c r="L1128" t="s">
        <v>11</v>
      </c>
      <c r="M1128" t="s">
        <v>16</v>
      </c>
      <c r="N1128" t="s">
        <v>23</v>
      </c>
      <c r="O1128">
        <v>21</v>
      </c>
      <c r="AA1128" t="s">
        <v>37</v>
      </c>
      <c r="AB1128" t="str">
        <f>IF(H1122="?",$Q$9,H1122)</f>
        <v>tier - 2</v>
      </c>
      <c r="AC1128" t="str">
        <f>IF(I1122="?",$V$9,I1122)</f>
        <v>tier - 3</v>
      </c>
      <c r="AD1128" t="str">
        <f>IF(J1122="?","Unknown",J1122)</f>
        <v>R1024</v>
      </c>
      <c r="AE1128">
        <v>2001</v>
      </c>
      <c r="AF1128">
        <v>29</v>
      </c>
      <c r="AG1128" t="str">
        <f t="shared" si="34"/>
        <v>29-Oct-2001</v>
      </c>
      <c r="AH1128">
        <v>37193</v>
      </c>
      <c r="AI1128">
        <f t="shared" si="35"/>
        <v>21</v>
      </c>
    </row>
    <row r="1129" spans="1:35" x14ac:dyDescent="0.25">
      <c r="A1129" t="s">
        <v>355</v>
      </c>
      <c r="B1129">
        <v>10</v>
      </c>
      <c r="C1129" t="s">
        <v>37</v>
      </c>
      <c r="D1129">
        <v>1995</v>
      </c>
      <c r="E1129" s="11">
        <v>34982</v>
      </c>
      <c r="F1129">
        <v>0</v>
      </c>
      <c r="G1129">
        <v>3070.81</v>
      </c>
      <c r="H1129" t="s">
        <v>12</v>
      </c>
      <c r="I1129" t="s">
        <v>16</v>
      </c>
      <c r="J1129" t="s">
        <v>356</v>
      </c>
      <c r="K1129" s="13" t="s">
        <v>9447</v>
      </c>
      <c r="L1129" t="s">
        <v>12</v>
      </c>
      <c r="M1129" t="s">
        <v>16</v>
      </c>
      <c r="N1129" t="s">
        <v>356</v>
      </c>
      <c r="O1129">
        <v>27</v>
      </c>
      <c r="AA1129" t="s">
        <v>20</v>
      </c>
      <c r="AB1129" t="str">
        <f>IF(H1123="?",$Q$9,H1123)</f>
        <v>tier - 2</v>
      </c>
      <c r="AC1129" t="str">
        <f>IF(I1123="?",$V$9,I1123)</f>
        <v>tier - 3</v>
      </c>
      <c r="AD1129" t="str">
        <f>IF(J1123="?","Unknown",J1123)</f>
        <v>R1013</v>
      </c>
      <c r="AE1129">
        <v>1993</v>
      </c>
      <c r="AF1129">
        <v>25</v>
      </c>
      <c r="AG1129" t="str">
        <f t="shared" si="34"/>
        <v>25-Sep-1993</v>
      </c>
      <c r="AH1129">
        <v>34237</v>
      </c>
      <c r="AI1129">
        <f t="shared" si="35"/>
        <v>29</v>
      </c>
    </row>
    <row r="1130" spans="1:35" x14ac:dyDescent="0.25">
      <c r="A1130" t="s">
        <v>354</v>
      </c>
      <c r="B1130">
        <v>1</v>
      </c>
      <c r="C1130" t="s">
        <v>10</v>
      </c>
      <c r="D1130">
        <v>1989</v>
      </c>
      <c r="E1130" s="11">
        <v>32690</v>
      </c>
      <c r="F1130">
        <v>3</v>
      </c>
      <c r="G1130">
        <v>3065.49</v>
      </c>
      <c r="H1130" t="s">
        <v>11</v>
      </c>
      <c r="I1130" t="s">
        <v>16</v>
      </c>
      <c r="J1130" t="s">
        <v>23</v>
      </c>
      <c r="K1130" s="13" t="s">
        <v>9448</v>
      </c>
      <c r="L1130" t="s">
        <v>11</v>
      </c>
      <c r="M1130" t="s">
        <v>16</v>
      </c>
      <c r="N1130" t="s">
        <v>23</v>
      </c>
      <c r="O1130">
        <v>33</v>
      </c>
      <c r="AA1130" t="s">
        <v>15</v>
      </c>
      <c r="AB1130" t="str">
        <f>IF(H1124="?",$Q$9,H1124)</f>
        <v>tier - 2</v>
      </c>
      <c r="AC1130" t="str">
        <f>IF(I1124="?",$V$9,I1124)</f>
        <v>tier - 1</v>
      </c>
      <c r="AD1130" t="str">
        <f>IF(J1124="?","Unknown",J1124)</f>
        <v>R1011</v>
      </c>
      <c r="AE1130">
        <v>1994</v>
      </c>
      <c r="AF1130">
        <v>10</v>
      </c>
      <c r="AG1130" t="str">
        <f t="shared" si="34"/>
        <v>10-Nov-1994</v>
      </c>
      <c r="AH1130">
        <v>34648</v>
      </c>
      <c r="AI1130">
        <f t="shared" si="35"/>
        <v>28</v>
      </c>
    </row>
    <row r="1131" spans="1:35" x14ac:dyDescent="0.25">
      <c r="A1131" t="s">
        <v>353</v>
      </c>
      <c r="B1131">
        <v>26</v>
      </c>
      <c r="C1131" t="s">
        <v>37</v>
      </c>
      <c r="D1131">
        <v>1994</v>
      </c>
      <c r="E1131" s="11">
        <v>34633</v>
      </c>
      <c r="F1131">
        <v>0</v>
      </c>
      <c r="G1131">
        <v>3062.51</v>
      </c>
      <c r="H1131" t="s">
        <v>12</v>
      </c>
      <c r="I1131" t="s">
        <v>16</v>
      </c>
      <c r="J1131" t="s">
        <v>23</v>
      </c>
      <c r="K1131" s="13" t="s">
        <v>9449</v>
      </c>
      <c r="L1131" t="s">
        <v>12</v>
      </c>
      <c r="M1131" t="s">
        <v>16</v>
      </c>
      <c r="N1131" t="s">
        <v>23</v>
      </c>
      <c r="O1131">
        <v>28</v>
      </c>
      <c r="AA1131" t="s">
        <v>37</v>
      </c>
      <c r="AB1131" t="str">
        <f>IF(H1125="?",$Q$9,H1125)</f>
        <v>tier - 2</v>
      </c>
      <c r="AC1131" t="str">
        <f>IF(I1125="?",$V$9,I1125)</f>
        <v>tier - 3</v>
      </c>
      <c r="AD1131" t="str">
        <f>IF(J1125="?","Unknown",J1125)</f>
        <v>R1021</v>
      </c>
      <c r="AE1131">
        <v>1999</v>
      </c>
      <c r="AF1131">
        <v>25</v>
      </c>
      <c r="AG1131" t="str">
        <f t="shared" si="34"/>
        <v>25-Oct-1999</v>
      </c>
      <c r="AH1131">
        <v>36458</v>
      </c>
      <c r="AI1131">
        <f t="shared" si="35"/>
        <v>23</v>
      </c>
    </row>
    <row r="1132" spans="1:35" x14ac:dyDescent="0.25">
      <c r="A1132" t="s">
        <v>352</v>
      </c>
      <c r="B1132">
        <v>21</v>
      </c>
      <c r="C1132" t="s">
        <v>15</v>
      </c>
      <c r="D1132">
        <v>2002</v>
      </c>
      <c r="E1132" s="11">
        <v>37581</v>
      </c>
      <c r="F1132">
        <v>2</v>
      </c>
      <c r="G1132">
        <v>3056.39</v>
      </c>
      <c r="H1132" t="s">
        <v>11</v>
      </c>
      <c r="I1132" t="s">
        <v>12</v>
      </c>
      <c r="J1132" t="s">
        <v>13</v>
      </c>
      <c r="K1132" s="13" t="s">
        <v>9450</v>
      </c>
      <c r="L1132" t="s">
        <v>11</v>
      </c>
      <c r="M1132" t="s">
        <v>12</v>
      </c>
      <c r="N1132" t="s">
        <v>13</v>
      </c>
      <c r="O1132">
        <v>20</v>
      </c>
      <c r="AA1132" t="s">
        <v>18</v>
      </c>
      <c r="AB1132" t="str">
        <f>IF(H1126="?",$Q$9,H1126)</f>
        <v>tier - 2</v>
      </c>
      <c r="AC1132" t="str">
        <f>IF(I1126="?",$V$9,I1126)</f>
        <v>tier - 2</v>
      </c>
      <c r="AD1132" t="str">
        <f>IF(J1126="?","Unknown",J1126)</f>
        <v>R1011</v>
      </c>
      <c r="AE1132">
        <v>1979</v>
      </c>
      <c r="AF1132">
        <v>4</v>
      </c>
      <c r="AG1132" t="str">
        <f t="shared" si="34"/>
        <v>4-Jun-1979</v>
      </c>
      <c r="AH1132">
        <v>29010</v>
      </c>
      <c r="AI1132">
        <f t="shared" si="35"/>
        <v>44</v>
      </c>
    </row>
    <row r="1133" spans="1:35" x14ac:dyDescent="0.25">
      <c r="A1133" t="s">
        <v>351</v>
      </c>
      <c r="B1133">
        <v>22</v>
      </c>
      <c r="C1133" t="s">
        <v>15</v>
      </c>
      <c r="D1133">
        <v>1997</v>
      </c>
      <c r="E1133" s="11">
        <v>35756</v>
      </c>
      <c r="F1133">
        <v>0</v>
      </c>
      <c r="G1133">
        <v>3051.73</v>
      </c>
      <c r="H1133" t="s">
        <v>11</v>
      </c>
      <c r="I1133" t="s">
        <v>11</v>
      </c>
      <c r="J1133" t="s">
        <v>42</v>
      </c>
      <c r="K1133" s="13" t="s">
        <v>9430</v>
      </c>
      <c r="L1133" t="s">
        <v>11</v>
      </c>
      <c r="M1133" t="s">
        <v>11</v>
      </c>
      <c r="N1133" t="s">
        <v>42</v>
      </c>
      <c r="O1133">
        <v>25</v>
      </c>
      <c r="AA1133" t="s">
        <v>37</v>
      </c>
      <c r="AB1133" t="str">
        <f>IF(H1127="?",$Q$9,H1127)</f>
        <v>tier - 2</v>
      </c>
      <c r="AC1133" t="str">
        <f>IF(I1127="?",$V$9,I1127)</f>
        <v>tier - 2</v>
      </c>
      <c r="AD1133" t="str">
        <f>IF(J1127="?","Unknown",J1127)</f>
        <v>R1013</v>
      </c>
      <c r="AE1133">
        <v>1987</v>
      </c>
      <c r="AF1133">
        <v>1</v>
      </c>
      <c r="AG1133" t="str">
        <f t="shared" si="34"/>
        <v>1-Oct-1987</v>
      </c>
      <c r="AH1133">
        <v>32051</v>
      </c>
      <c r="AI1133">
        <f t="shared" si="35"/>
        <v>35</v>
      </c>
    </row>
    <row r="1134" spans="1:35" x14ac:dyDescent="0.25">
      <c r="A1134" t="s">
        <v>350</v>
      </c>
      <c r="B1134">
        <v>9</v>
      </c>
      <c r="C1134" t="s">
        <v>30</v>
      </c>
      <c r="D1134">
        <v>1998</v>
      </c>
      <c r="E1134" s="11">
        <v>36138</v>
      </c>
      <c r="F1134">
        <v>0</v>
      </c>
      <c r="G1134">
        <v>3046.06</v>
      </c>
      <c r="H1134" t="s">
        <v>11</v>
      </c>
      <c r="I1134" t="s">
        <v>16</v>
      </c>
      <c r="J1134" t="s">
        <v>249</v>
      </c>
      <c r="K1134" s="13" t="s">
        <v>9451</v>
      </c>
      <c r="L1134" t="s">
        <v>11</v>
      </c>
      <c r="M1134" t="s">
        <v>16</v>
      </c>
      <c r="N1134" t="s">
        <v>249</v>
      </c>
      <c r="O1134">
        <v>24</v>
      </c>
      <c r="AA1134" t="s">
        <v>10</v>
      </c>
      <c r="AB1134" t="str">
        <f>IF(H1128="?",$Q$9,H1128)</f>
        <v>tier - 2</v>
      </c>
      <c r="AC1134" t="str">
        <f>IF(I1128="?",$V$9,I1128)</f>
        <v>tier - 1</v>
      </c>
      <c r="AD1134" t="str">
        <f>IF(J1128="?","Unknown",J1128)</f>
        <v>R1012</v>
      </c>
      <c r="AE1134">
        <v>2001</v>
      </c>
      <c r="AF1134">
        <v>13</v>
      </c>
      <c r="AG1134" t="str">
        <f t="shared" si="34"/>
        <v>13-Jul-2001</v>
      </c>
      <c r="AH1134">
        <v>37085</v>
      </c>
      <c r="AI1134">
        <f t="shared" si="35"/>
        <v>21</v>
      </c>
    </row>
    <row r="1135" spans="1:35" x14ac:dyDescent="0.25">
      <c r="A1135" t="s">
        <v>349</v>
      </c>
      <c r="B1135">
        <v>15</v>
      </c>
      <c r="C1135" t="s">
        <v>30</v>
      </c>
      <c r="D1135">
        <v>1998</v>
      </c>
      <c r="E1135" s="11">
        <v>36144</v>
      </c>
      <c r="F1135">
        <v>0</v>
      </c>
      <c r="G1135">
        <v>3044.21</v>
      </c>
      <c r="H1135" t="s">
        <v>11</v>
      </c>
      <c r="I1135" t="s">
        <v>12</v>
      </c>
      <c r="J1135" t="s">
        <v>247</v>
      </c>
      <c r="K1135" s="13" t="s">
        <v>9452</v>
      </c>
      <c r="L1135" t="s">
        <v>11</v>
      </c>
      <c r="M1135" t="s">
        <v>12</v>
      </c>
      <c r="N1135" t="s">
        <v>247</v>
      </c>
      <c r="O1135">
        <v>24</v>
      </c>
      <c r="AA1135" t="s">
        <v>37</v>
      </c>
      <c r="AB1135" t="str">
        <f>IF(H1129="?",$Q$9,H1129)</f>
        <v>tier - 3</v>
      </c>
      <c r="AC1135" t="str">
        <f>IF(I1129="?",$V$9,I1129)</f>
        <v>tier - 1</v>
      </c>
      <c r="AD1135" t="str">
        <f>IF(J1129="?","Unknown",J1129)</f>
        <v>R1017</v>
      </c>
      <c r="AE1135">
        <v>1995</v>
      </c>
      <c r="AF1135">
        <v>10</v>
      </c>
      <c r="AG1135" t="str">
        <f t="shared" si="34"/>
        <v>10-Oct-1995</v>
      </c>
      <c r="AH1135">
        <v>34982</v>
      </c>
      <c r="AI1135">
        <f t="shared" si="35"/>
        <v>27</v>
      </c>
    </row>
    <row r="1136" spans="1:35" x14ac:dyDescent="0.25">
      <c r="A1136" t="s">
        <v>348</v>
      </c>
      <c r="B1136">
        <v>19</v>
      </c>
      <c r="C1136" t="s">
        <v>37</v>
      </c>
      <c r="D1136">
        <v>1997</v>
      </c>
      <c r="E1136" s="11">
        <v>35722</v>
      </c>
      <c r="F1136">
        <v>0</v>
      </c>
      <c r="G1136">
        <v>3021.81</v>
      </c>
      <c r="H1136" t="s">
        <v>11</v>
      </c>
      <c r="I1136" t="s">
        <v>12</v>
      </c>
      <c r="J1136" t="s">
        <v>23</v>
      </c>
      <c r="K1136" s="13" t="s">
        <v>9453</v>
      </c>
      <c r="L1136" t="s">
        <v>11</v>
      </c>
      <c r="M1136" t="s">
        <v>12</v>
      </c>
      <c r="N1136" t="s">
        <v>23</v>
      </c>
      <c r="O1136">
        <v>25</v>
      </c>
      <c r="AA1136" t="s">
        <v>10</v>
      </c>
      <c r="AB1136" t="str">
        <f>IF(H1130="?",$Q$9,H1130)</f>
        <v>tier - 2</v>
      </c>
      <c r="AC1136" t="str">
        <f>IF(I1130="?",$V$9,I1130)</f>
        <v>tier - 1</v>
      </c>
      <c r="AD1136" t="str">
        <f>IF(J1130="?","Unknown",J1130)</f>
        <v>R1012</v>
      </c>
      <c r="AE1136">
        <v>1989</v>
      </c>
      <c r="AF1136">
        <v>1</v>
      </c>
      <c r="AG1136" t="str">
        <f t="shared" si="34"/>
        <v>1-Jul-1989</v>
      </c>
      <c r="AH1136">
        <v>32690</v>
      </c>
      <c r="AI1136">
        <f t="shared" si="35"/>
        <v>33</v>
      </c>
    </row>
    <row r="1137" spans="1:35" x14ac:dyDescent="0.25">
      <c r="A1137" t="s">
        <v>2171</v>
      </c>
      <c r="B1137">
        <v>20</v>
      </c>
      <c r="C1137" t="s">
        <v>37</v>
      </c>
      <c r="D1137">
        <v>1996</v>
      </c>
      <c r="E1137" s="11">
        <v>35358</v>
      </c>
      <c r="F1137">
        <v>2</v>
      </c>
      <c r="G1137">
        <v>36085.22</v>
      </c>
      <c r="H1137" t="s">
        <v>16</v>
      </c>
      <c r="I1137" t="s">
        <v>16</v>
      </c>
      <c r="J1137" t="s">
        <v>42</v>
      </c>
      <c r="K1137" s="13" t="s">
        <v>9454</v>
      </c>
      <c r="L1137" t="s">
        <v>16</v>
      </c>
      <c r="M1137" t="s">
        <v>16</v>
      </c>
      <c r="N1137" t="s">
        <v>42</v>
      </c>
      <c r="O1137">
        <v>26</v>
      </c>
      <c r="AA1137" t="s">
        <v>37</v>
      </c>
      <c r="AB1137" t="str">
        <f>IF(H1131="?",$Q$9,H1131)</f>
        <v>tier - 3</v>
      </c>
      <c r="AC1137" t="str">
        <f>IF(I1131="?",$V$9,I1131)</f>
        <v>tier - 1</v>
      </c>
      <c r="AD1137" t="str">
        <f>IF(J1131="?","Unknown",J1131)</f>
        <v>R1012</v>
      </c>
      <c r="AE1137">
        <v>1994</v>
      </c>
      <c r="AF1137">
        <v>26</v>
      </c>
      <c r="AG1137" t="str">
        <f t="shared" si="34"/>
        <v>26-Oct-1994</v>
      </c>
      <c r="AH1137">
        <v>34633</v>
      </c>
      <c r="AI1137">
        <f t="shared" si="35"/>
        <v>28</v>
      </c>
    </row>
    <row r="1138" spans="1:35" x14ac:dyDescent="0.25">
      <c r="A1138" t="s">
        <v>347</v>
      </c>
      <c r="B1138">
        <v>28</v>
      </c>
      <c r="C1138" t="s">
        <v>37</v>
      </c>
      <c r="D1138">
        <v>1988</v>
      </c>
      <c r="E1138" s="11">
        <v>32444</v>
      </c>
      <c r="F1138">
        <v>3</v>
      </c>
      <c r="G1138">
        <v>3018.04</v>
      </c>
      <c r="H1138" t="s">
        <v>11</v>
      </c>
      <c r="I1138" t="s">
        <v>11</v>
      </c>
      <c r="J1138" t="s">
        <v>23</v>
      </c>
      <c r="K1138" s="13" t="s">
        <v>9455</v>
      </c>
      <c r="L1138" t="s">
        <v>11</v>
      </c>
      <c r="M1138" t="s">
        <v>11</v>
      </c>
      <c r="N1138" t="s">
        <v>23</v>
      </c>
      <c r="O1138">
        <v>34</v>
      </c>
      <c r="AA1138" t="s">
        <v>15</v>
      </c>
      <c r="AB1138" t="str">
        <f>IF(H1132="?",$Q$9,H1132)</f>
        <v>tier - 2</v>
      </c>
      <c r="AC1138" t="str">
        <f>IF(I1132="?",$V$9,I1132)</f>
        <v>tier - 3</v>
      </c>
      <c r="AD1138" t="str">
        <f>IF(J1132="?","Unknown",J1132)</f>
        <v>R1013</v>
      </c>
      <c r="AE1138">
        <v>2002</v>
      </c>
      <c r="AF1138">
        <v>21</v>
      </c>
      <c r="AG1138" t="str">
        <f t="shared" si="34"/>
        <v>21-Nov-2002</v>
      </c>
      <c r="AH1138">
        <v>37581</v>
      </c>
      <c r="AI1138">
        <f t="shared" si="35"/>
        <v>20</v>
      </c>
    </row>
    <row r="1139" spans="1:35" x14ac:dyDescent="0.25">
      <c r="A1139" t="s">
        <v>346</v>
      </c>
      <c r="B1139">
        <v>15</v>
      </c>
      <c r="C1139" t="s">
        <v>15</v>
      </c>
      <c r="D1139">
        <v>2002</v>
      </c>
      <c r="E1139" s="11">
        <v>37575</v>
      </c>
      <c r="F1139">
        <v>0</v>
      </c>
      <c r="G1139">
        <v>3012.22</v>
      </c>
      <c r="H1139" t="s">
        <v>11</v>
      </c>
      <c r="I1139" t="s">
        <v>12</v>
      </c>
      <c r="J1139" t="s">
        <v>23</v>
      </c>
      <c r="K1139" s="13" t="s">
        <v>9456</v>
      </c>
      <c r="L1139" t="s">
        <v>11</v>
      </c>
      <c r="M1139" t="s">
        <v>12</v>
      </c>
      <c r="N1139" t="s">
        <v>23</v>
      </c>
      <c r="O1139">
        <v>20</v>
      </c>
      <c r="AA1139" t="s">
        <v>15</v>
      </c>
      <c r="AB1139" t="str">
        <f>IF(H1133="?",$Q$9,H1133)</f>
        <v>tier - 2</v>
      </c>
      <c r="AC1139" t="str">
        <f>IF(I1133="?",$V$9,I1133)</f>
        <v>tier - 2</v>
      </c>
      <c r="AD1139" t="str">
        <f>IF(J1133="?","Unknown",J1133)</f>
        <v>R1011</v>
      </c>
      <c r="AE1139">
        <v>1997</v>
      </c>
      <c r="AF1139">
        <v>22</v>
      </c>
      <c r="AG1139" t="str">
        <f t="shared" si="34"/>
        <v>22-Nov-1997</v>
      </c>
      <c r="AH1139">
        <v>35756</v>
      </c>
      <c r="AI1139">
        <f t="shared" si="35"/>
        <v>25</v>
      </c>
    </row>
    <row r="1140" spans="1:35" x14ac:dyDescent="0.25">
      <c r="A1140" t="s">
        <v>345</v>
      </c>
      <c r="B1140">
        <v>20</v>
      </c>
      <c r="C1140" t="s">
        <v>15</v>
      </c>
      <c r="D1140">
        <v>1991</v>
      </c>
      <c r="E1140" s="11">
        <v>33562</v>
      </c>
      <c r="F1140">
        <v>3</v>
      </c>
      <c r="G1140">
        <v>2985.67</v>
      </c>
      <c r="H1140" t="s">
        <v>11</v>
      </c>
      <c r="I1140" t="s">
        <v>11</v>
      </c>
      <c r="J1140" t="s">
        <v>13</v>
      </c>
      <c r="K1140" s="13" t="s">
        <v>9457</v>
      </c>
      <c r="L1140" t="s">
        <v>11</v>
      </c>
      <c r="M1140" t="s">
        <v>11</v>
      </c>
      <c r="N1140" t="s">
        <v>13</v>
      </c>
      <c r="O1140">
        <v>31</v>
      </c>
      <c r="AA1140" t="s">
        <v>30</v>
      </c>
      <c r="AB1140" t="str">
        <f>IF(H1134="?",$Q$9,H1134)</f>
        <v>tier - 2</v>
      </c>
      <c r="AC1140" t="str">
        <f>IF(I1134="?",$V$9,I1134)</f>
        <v>tier - 1</v>
      </c>
      <c r="AD1140" t="str">
        <f>IF(J1134="?","Unknown",J1134)</f>
        <v>R1023</v>
      </c>
      <c r="AE1140">
        <v>1998</v>
      </c>
      <c r="AF1140">
        <v>9</v>
      </c>
      <c r="AG1140" t="str">
        <f t="shared" si="34"/>
        <v>9-Dec-1998</v>
      </c>
      <c r="AH1140">
        <v>36138</v>
      </c>
      <c r="AI1140">
        <f t="shared" si="35"/>
        <v>24</v>
      </c>
    </row>
    <row r="1141" spans="1:35" x14ac:dyDescent="0.25">
      <c r="A1141" t="s">
        <v>344</v>
      </c>
      <c r="B1141">
        <v>18</v>
      </c>
      <c r="C1141" t="s">
        <v>18</v>
      </c>
      <c r="D1141">
        <v>1987</v>
      </c>
      <c r="E1141" s="11">
        <v>31946</v>
      </c>
      <c r="F1141">
        <v>3</v>
      </c>
      <c r="G1141">
        <v>2979.52</v>
      </c>
      <c r="H1141" t="s">
        <v>11</v>
      </c>
      <c r="I1141" t="s">
        <v>12</v>
      </c>
      <c r="J1141" t="s">
        <v>13</v>
      </c>
      <c r="K1141" s="13" t="s">
        <v>9458</v>
      </c>
      <c r="L1141" t="s">
        <v>11</v>
      </c>
      <c r="M1141" t="s">
        <v>12</v>
      </c>
      <c r="N1141" t="s">
        <v>13</v>
      </c>
      <c r="O1141">
        <v>35</v>
      </c>
      <c r="AA1141" t="s">
        <v>30</v>
      </c>
      <c r="AB1141" t="str">
        <f>IF(H1135="?",$Q$9,H1135)</f>
        <v>tier - 2</v>
      </c>
      <c r="AC1141" t="str">
        <f>IF(I1135="?",$V$9,I1135)</f>
        <v>tier - 3</v>
      </c>
      <c r="AD1141" t="str">
        <f>IF(J1135="?","Unknown",J1135)</f>
        <v>R1024</v>
      </c>
      <c r="AE1141">
        <v>1998</v>
      </c>
      <c r="AF1141">
        <v>15</v>
      </c>
      <c r="AG1141" t="str">
        <f t="shared" si="34"/>
        <v>15-Dec-1998</v>
      </c>
      <c r="AH1141">
        <v>36144</v>
      </c>
      <c r="AI1141">
        <f t="shared" si="35"/>
        <v>24</v>
      </c>
    </row>
    <row r="1142" spans="1:35" x14ac:dyDescent="0.25">
      <c r="A1142" t="s">
        <v>343</v>
      </c>
      <c r="B1142">
        <v>24</v>
      </c>
      <c r="C1142" t="s">
        <v>15</v>
      </c>
      <c r="D1142">
        <v>1995</v>
      </c>
      <c r="E1142" s="11">
        <v>35027</v>
      </c>
      <c r="F1142">
        <v>0</v>
      </c>
      <c r="G1142">
        <v>2974.13</v>
      </c>
      <c r="H1142" t="s">
        <v>11</v>
      </c>
      <c r="I1142" t="s">
        <v>16</v>
      </c>
      <c r="J1142" t="s">
        <v>42</v>
      </c>
      <c r="K1142" s="13" t="s">
        <v>9459</v>
      </c>
      <c r="L1142" t="s">
        <v>11</v>
      </c>
      <c r="M1142" t="s">
        <v>16</v>
      </c>
      <c r="N1142" t="s">
        <v>42</v>
      </c>
      <c r="O1142">
        <v>27</v>
      </c>
      <c r="AA1142" t="s">
        <v>37</v>
      </c>
      <c r="AB1142" t="str">
        <f>IF(H1136="?",$Q$9,H1136)</f>
        <v>tier - 2</v>
      </c>
      <c r="AC1142" t="str">
        <f>IF(I1136="?",$V$9,I1136)</f>
        <v>tier - 3</v>
      </c>
      <c r="AD1142" t="str">
        <f>IF(J1136="?","Unknown",J1136)</f>
        <v>R1012</v>
      </c>
      <c r="AE1142">
        <v>1997</v>
      </c>
      <c r="AF1142">
        <v>19</v>
      </c>
      <c r="AG1142" t="str">
        <f t="shared" si="34"/>
        <v>19-Oct-1997</v>
      </c>
      <c r="AH1142">
        <v>35722</v>
      </c>
      <c r="AI1142">
        <f t="shared" si="35"/>
        <v>25</v>
      </c>
    </row>
    <row r="1143" spans="1:35" x14ac:dyDescent="0.25">
      <c r="A1143" t="s">
        <v>342</v>
      </c>
      <c r="B1143">
        <v>30</v>
      </c>
      <c r="C1143" t="s">
        <v>10</v>
      </c>
      <c r="D1143">
        <v>2002</v>
      </c>
      <c r="E1143" s="11">
        <v>37467</v>
      </c>
      <c r="F1143">
        <v>0</v>
      </c>
      <c r="G1143">
        <v>2943.41</v>
      </c>
      <c r="H1143" t="s">
        <v>11</v>
      </c>
      <c r="I1143" t="s">
        <v>12</v>
      </c>
      <c r="J1143" t="s">
        <v>23</v>
      </c>
      <c r="K1143" s="13" t="s">
        <v>9460</v>
      </c>
      <c r="L1143" t="s">
        <v>11</v>
      </c>
      <c r="M1143" t="s">
        <v>12</v>
      </c>
      <c r="N1143" t="s">
        <v>23</v>
      </c>
      <c r="O1143">
        <v>20</v>
      </c>
      <c r="AA1143" t="s">
        <v>37</v>
      </c>
      <c r="AB1143" t="str">
        <f>IF(H1137="?",$Q$9,H1137)</f>
        <v>tier - 1</v>
      </c>
      <c r="AC1143" t="str">
        <f>IF(I1137="?",$V$9,I1137)</f>
        <v>tier - 1</v>
      </c>
      <c r="AD1143" t="str">
        <f>IF(J1137="?","Unknown",J1137)</f>
        <v>R1011</v>
      </c>
      <c r="AE1143">
        <v>1996</v>
      </c>
      <c r="AF1143">
        <v>20</v>
      </c>
      <c r="AG1143" t="str">
        <f t="shared" si="34"/>
        <v>20-Oct-1996</v>
      </c>
      <c r="AH1143">
        <v>35358</v>
      </c>
      <c r="AI1143">
        <f t="shared" si="35"/>
        <v>26</v>
      </c>
    </row>
    <row r="1144" spans="1:35" x14ac:dyDescent="0.25">
      <c r="A1144" t="s">
        <v>341</v>
      </c>
      <c r="B1144">
        <v>30</v>
      </c>
      <c r="C1144" t="s">
        <v>18</v>
      </c>
      <c r="D1144">
        <v>1996</v>
      </c>
      <c r="E1144" s="11">
        <v>35246</v>
      </c>
      <c r="F1144">
        <v>1</v>
      </c>
      <c r="G1144">
        <v>2927.06</v>
      </c>
      <c r="H1144" t="s">
        <v>11</v>
      </c>
      <c r="I1144" t="s">
        <v>11</v>
      </c>
      <c r="J1144" t="s">
        <v>13</v>
      </c>
      <c r="K1144" s="13" t="s">
        <v>9461</v>
      </c>
      <c r="L1144" t="s">
        <v>11</v>
      </c>
      <c r="M1144" t="s">
        <v>11</v>
      </c>
      <c r="N1144" t="s">
        <v>13</v>
      </c>
      <c r="O1144">
        <v>26</v>
      </c>
      <c r="AA1144" t="s">
        <v>37</v>
      </c>
      <c r="AB1144" t="str">
        <f>IF(H1138="?",$Q$9,H1138)</f>
        <v>tier - 2</v>
      </c>
      <c r="AC1144" t="str">
        <f>IF(I1138="?",$V$9,I1138)</f>
        <v>tier - 2</v>
      </c>
      <c r="AD1144" t="str">
        <f>IF(J1138="?","Unknown",J1138)</f>
        <v>R1012</v>
      </c>
      <c r="AE1144">
        <v>1988</v>
      </c>
      <c r="AF1144">
        <v>28</v>
      </c>
      <c r="AG1144" t="str">
        <f t="shared" si="34"/>
        <v>28-Oct-1988</v>
      </c>
      <c r="AH1144">
        <v>32444</v>
      </c>
      <c r="AI1144">
        <f t="shared" si="35"/>
        <v>34</v>
      </c>
    </row>
    <row r="1145" spans="1:35" x14ac:dyDescent="0.25">
      <c r="A1145" t="s">
        <v>340</v>
      </c>
      <c r="B1145">
        <v>5</v>
      </c>
      <c r="C1145" t="s">
        <v>15</v>
      </c>
      <c r="D1145">
        <v>2003</v>
      </c>
      <c r="E1145" s="11">
        <v>37930</v>
      </c>
      <c r="F1145">
        <v>2</v>
      </c>
      <c r="G1145">
        <v>2913.57</v>
      </c>
      <c r="H1145" t="s">
        <v>11</v>
      </c>
      <c r="I1145" t="s">
        <v>11</v>
      </c>
      <c r="J1145" t="s">
        <v>42</v>
      </c>
      <c r="K1145" s="13" t="s">
        <v>9462</v>
      </c>
      <c r="L1145" t="s">
        <v>11</v>
      </c>
      <c r="M1145" t="s">
        <v>11</v>
      </c>
      <c r="N1145" t="s">
        <v>42</v>
      </c>
      <c r="O1145">
        <v>19</v>
      </c>
      <c r="AA1145" t="s">
        <v>15</v>
      </c>
      <c r="AB1145" t="str">
        <f>IF(H1139="?",$Q$9,H1139)</f>
        <v>tier - 2</v>
      </c>
      <c r="AC1145" t="str">
        <f>IF(I1139="?",$V$9,I1139)</f>
        <v>tier - 3</v>
      </c>
      <c r="AD1145" t="str">
        <f>IF(J1139="?","Unknown",J1139)</f>
        <v>R1012</v>
      </c>
      <c r="AE1145">
        <v>2002</v>
      </c>
      <c r="AF1145">
        <v>15</v>
      </c>
      <c r="AG1145" t="str">
        <f t="shared" si="34"/>
        <v>15-Nov-2002</v>
      </c>
      <c r="AH1145">
        <v>37575</v>
      </c>
      <c r="AI1145">
        <f t="shared" si="35"/>
        <v>20</v>
      </c>
    </row>
    <row r="1146" spans="1:35" x14ac:dyDescent="0.25">
      <c r="A1146" t="s">
        <v>339</v>
      </c>
      <c r="B1146">
        <v>13</v>
      </c>
      <c r="C1146" t="s">
        <v>35</v>
      </c>
      <c r="D1146">
        <v>1996</v>
      </c>
      <c r="E1146" s="11">
        <v>35290</v>
      </c>
      <c r="F1146">
        <v>1</v>
      </c>
      <c r="G1146">
        <v>2904.09</v>
      </c>
      <c r="H1146" t="s">
        <v>11</v>
      </c>
      <c r="I1146" t="s">
        <v>11</v>
      </c>
      <c r="J1146" t="s">
        <v>42</v>
      </c>
      <c r="K1146" s="13" t="s">
        <v>9463</v>
      </c>
      <c r="L1146" t="s">
        <v>11</v>
      </c>
      <c r="M1146" t="s">
        <v>11</v>
      </c>
      <c r="N1146" t="s">
        <v>42</v>
      </c>
      <c r="O1146">
        <v>26</v>
      </c>
      <c r="AA1146" t="s">
        <v>15</v>
      </c>
      <c r="AB1146" t="str">
        <f>IF(H1140="?",$Q$9,H1140)</f>
        <v>tier - 2</v>
      </c>
      <c r="AC1146" t="str">
        <f>IF(I1140="?",$V$9,I1140)</f>
        <v>tier - 2</v>
      </c>
      <c r="AD1146" t="str">
        <f>IF(J1140="?","Unknown",J1140)</f>
        <v>R1013</v>
      </c>
      <c r="AE1146">
        <v>1991</v>
      </c>
      <c r="AF1146">
        <v>20</v>
      </c>
      <c r="AG1146" t="str">
        <f t="shared" si="34"/>
        <v>20-Nov-1991</v>
      </c>
      <c r="AH1146">
        <v>33562</v>
      </c>
      <c r="AI1146">
        <f t="shared" si="35"/>
        <v>31</v>
      </c>
    </row>
    <row r="1147" spans="1:35" x14ac:dyDescent="0.25">
      <c r="A1147" t="s">
        <v>338</v>
      </c>
      <c r="B1147">
        <v>24</v>
      </c>
      <c r="C1147" t="s">
        <v>35</v>
      </c>
      <c r="D1147">
        <v>1996</v>
      </c>
      <c r="E1147" s="11">
        <v>35301</v>
      </c>
      <c r="F1147">
        <v>1</v>
      </c>
      <c r="G1147">
        <v>2902.91</v>
      </c>
      <c r="H1147" t="s">
        <v>11</v>
      </c>
      <c r="I1147" t="s">
        <v>11</v>
      </c>
      <c r="J1147" t="s">
        <v>13</v>
      </c>
      <c r="K1147" s="13" t="s">
        <v>9464</v>
      </c>
      <c r="L1147" t="s">
        <v>11</v>
      </c>
      <c r="M1147" t="s">
        <v>11</v>
      </c>
      <c r="N1147" t="s">
        <v>13</v>
      </c>
      <c r="O1147">
        <v>26</v>
      </c>
      <c r="AA1147" t="s">
        <v>18</v>
      </c>
      <c r="AB1147" t="str">
        <f>IF(H1141="?",$Q$9,H1141)</f>
        <v>tier - 2</v>
      </c>
      <c r="AC1147" t="str">
        <f>IF(I1141="?",$V$9,I1141)</f>
        <v>tier - 3</v>
      </c>
      <c r="AD1147" t="str">
        <f>IF(J1141="?","Unknown",J1141)</f>
        <v>R1013</v>
      </c>
      <c r="AE1147">
        <v>1987</v>
      </c>
      <c r="AF1147">
        <v>18</v>
      </c>
      <c r="AG1147" t="str">
        <f t="shared" si="34"/>
        <v>18-Jun-1987</v>
      </c>
      <c r="AH1147">
        <v>31946</v>
      </c>
      <c r="AI1147">
        <f t="shared" si="35"/>
        <v>35</v>
      </c>
    </row>
    <row r="1148" spans="1:35" x14ac:dyDescent="0.25">
      <c r="A1148" t="s">
        <v>2170</v>
      </c>
      <c r="B1148">
        <v>22</v>
      </c>
      <c r="C1148" t="s">
        <v>15</v>
      </c>
      <c r="D1148">
        <v>1963</v>
      </c>
      <c r="E1148" s="11">
        <v>23337</v>
      </c>
      <c r="F1148">
        <v>0</v>
      </c>
      <c r="G1148">
        <v>36074.339999999997</v>
      </c>
      <c r="H1148" t="s">
        <v>11</v>
      </c>
      <c r="I1148" t="s">
        <v>16</v>
      </c>
      <c r="J1148" t="s">
        <v>42</v>
      </c>
      <c r="K1148" s="13" t="s">
        <v>9465</v>
      </c>
      <c r="L1148" t="s">
        <v>11</v>
      </c>
      <c r="M1148" t="s">
        <v>16</v>
      </c>
      <c r="N1148" t="s">
        <v>42</v>
      </c>
      <c r="O1148">
        <v>59</v>
      </c>
      <c r="AA1148" t="s">
        <v>15</v>
      </c>
      <c r="AB1148" t="str">
        <f>IF(H1142="?",$Q$9,H1142)</f>
        <v>tier - 2</v>
      </c>
      <c r="AC1148" t="str">
        <f>IF(I1142="?",$V$9,I1142)</f>
        <v>tier - 1</v>
      </c>
      <c r="AD1148" t="str">
        <f>IF(J1142="?","Unknown",J1142)</f>
        <v>R1011</v>
      </c>
      <c r="AE1148">
        <v>1995</v>
      </c>
      <c r="AF1148">
        <v>24</v>
      </c>
      <c r="AG1148" t="str">
        <f t="shared" si="34"/>
        <v>24-Nov-1995</v>
      </c>
      <c r="AH1148">
        <v>35027</v>
      </c>
      <c r="AI1148">
        <f t="shared" si="35"/>
        <v>27</v>
      </c>
    </row>
    <row r="1149" spans="1:35" x14ac:dyDescent="0.25">
      <c r="A1149" t="s">
        <v>337</v>
      </c>
      <c r="B1149">
        <v>1</v>
      </c>
      <c r="C1149" t="s">
        <v>30</v>
      </c>
      <c r="D1149">
        <v>1999</v>
      </c>
      <c r="E1149" s="11">
        <v>36495</v>
      </c>
      <c r="F1149">
        <v>0</v>
      </c>
      <c r="G1149">
        <v>2899.49</v>
      </c>
      <c r="H1149" t="s">
        <v>11</v>
      </c>
      <c r="I1149" t="s">
        <v>11</v>
      </c>
      <c r="J1149" t="s">
        <v>247</v>
      </c>
      <c r="K1149" s="13" t="s">
        <v>9466</v>
      </c>
      <c r="L1149" t="s">
        <v>11</v>
      </c>
      <c r="M1149" t="s">
        <v>11</v>
      </c>
      <c r="N1149" t="s">
        <v>247</v>
      </c>
      <c r="O1149">
        <v>23</v>
      </c>
      <c r="AA1149" t="s">
        <v>10</v>
      </c>
      <c r="AB1149" t="str">
        <f>IF(H1143="?",$Q$9,H1143)</f>
        <v>tier - 2</v>
      </c>
      <c r="AC1149" t="str">
        <f>IF(I1143="?",$V$9,I1143)</f>
        <v>tier - 3</v>
      </c>
      <c r="AD1149" t="str">
        <f>IF(J1143="?","Unknown",J1143)</f>
        <v>R1012</v>
      </c>
      <c r="AE1149">
        <v>2002</v>
      </c>
      <c r="AF1149">
        <v>30</v>
      </c>
      <c r="AG1149" t="str">
        <f t="shared" si="34"/>
        <v>30-Jul-2002</v>
      </c>
      <c r="AH1149">
        <v>37467</v>
      </c>
      <c r="AI1149">
        <f t="shared" si="35"/>
        <v>20</v>
      </c>
    </row>
    <row r="1150" spans="1:35" x14ac:dyDescent="0.25">
      <c r="A1150" t="s">
        <v>336</v>
      </c>
      <c r="B1150">
        <v>14</v>
      </c>
      <c r="C1150" t="s">
        <v>10</v>
      </c>
      <c r="D1150">
        <v>2000</v>
      </c>
      <c r="E1150" s="11">
        <v>36721</v>
      </c>
      <c r="F1150">
        <v>0</v>
      </c>
      <c r="G1150">
        <v>2897.46</v>
      </c>
      <c r="H1150" t="s">
        <v>11</v>
      </c>
      <c r="I1150" t="s">
        <v>16</v>
      </c>
      <c r="J1150" t="s">
        <v>23</v>
      </c>
      <c r="K1150" s="13" t="s">
        <v>9467</v>
      </c>
      <c r="L1150" t="s">
        <v>11</v>
      </c>
      <c r="M1150" t="s">
        <v>16</v>
      </c>
      <c r="N1150" t="s">
        <v>23</v>
      </c>
      <c r="O1150">
        <v>22</v>
      </c>
      <c r="AA1150" t="s">
        <v>18</v>
      </c>
      <c r="AB1150" t="str">
        <f>IF(H1144="?",$Q$9,H1144)</f>
        <v>tier - 2</v>
      </c>
      <c r="AC1150" t="str">
        <f>IF(I1144="?",$V$9,I1144)</f>
        <v>tier - 2</v>
      </c>
      <c r="AD1150" t="str">
        <f>IF(J1144="?","Unknown",J1144)</f>
        <v>R1013</v>
      </c>
      <c r="AE1150">
        <v>1996</v>
      </c>
      <c r="AF1150">
        <v>30</v>
      </c>
      <c r="AG1150" t="str">
        <f t="shared" si="34"/>
        <v>30-Jun-1996</v>
      </c>
      <c r="AH1150">
        <v>35246</v>
      </c>
      <c r="AI1150">
        <f t="shared" si="35"/>
        <v>26</v>
      </c>
    </row>
    <row r="1151" spans="1:35" x14ac:dyDescent="0.25">
      <c r="A1151" t="s">
        <v>335</v>
      </c>
      <c r="B1151">
        <v>21</v>
      </c>
      <c r="C1151" t="s">
        <v>20</v>
      </c>
      <c r="D1151">
        <v>1996</v>
      </c>
      <c r="E1151" s="11">
        <v>35329</v>
      </c>
      <c r="F1151">
        <v>0</v>
      </c>
      <c r="G1151">
        <v>2897.32</v>
      </c>
      <c r="H1151" t="s">
        <v>12</v>
      </c>
      <c r="I1151" t="s">
        <v>12</v>
      </c>
      <c r="J1151" t="s">
        <v>168</v>
      </c>
      <c r="K1151" s="13" t="s">
        <v>9468</v>
      </c>
      <c r="L1151" t="s">
        <v>12</v>
      </c>
      <c r="M1151" t="s">
        <v>12</v>
      </c>
      <c r="N1151" t="s">
        <v>168</v>
      </c>
      <c r="O1151">
        <v>26</v>
      </c>
      <c r="AA1151" t="s">
        <v>15</v>
      </c>
      <c r="AB1151" t="str">
        <f>IF(H1145="?",$Q$9,H1145)</f>
        <v>tier - 2</v>
      </c>
      <c r="AC1151" t="str">
        <f>IF(I1145="?",$V$9,I1145)</f>
        <v>tier - 2</v>
      </c>
      <c r="AD1151" t="str">
        <f>IF(J1145="?","Unknown",J1145)</f>
        <v>R1011</v>
      </c>
      <c r="AE1151">
        <v>2003</v>
      </c>
      <c r="AF1151">
        <v>5</v>
      </c>
      <c r="AG1151" t="str">
        <f t="shared" si="34"/>
        <v>5-Nov-2003</v>
      </c>
      <c r="AH1151">
        <v>37930</v>
      </c>
      <c r="AI1151">
        <f t="shared" si="35"/>
        <v>19</v>
      </c>
    </row>
    <row r="1152" spans="1:35" x14ac:dyDescent="0.25">
      <c r="A1152" t="s">
        <v>334</v>
      </c>
      <c r="B1152">
        <v>12</v>
      </c>
      <c r="C1152" t="s">
        <v>20</v>
      </c>
      <c r="D1152">
        <v>1993</v>
      </c>
      <c r="E1152" s="11">
        <v>34224</v>
      </c>
      <c r="F1152">
        <v>0</v>
      </c>
      <c r="G1152">
        <v>2867.12</v>
      </c>
      <c r="H1152" t="s">
        <v>16</v>
      </c>
      <c r="I1152" t="s">
        <v>12</v>
      </c>
      <c r="J1152" t="s">
        <v>13</v>
      </c>
      <c r="K1152" s="13" t="s">
        <v>9469</v>
      </c>
      <c r="L1152" t="s">
        <v>16</v>
      </c>
      <c r="M1152" t="s">
        <v>12</v>
      </c>
      <c r="N1152" t="s">
        <v>13</v>
      </c>
      <c r="O1152">
        <v>29</v>
      </c>
      <c r="AA1152" t="s">
        <v>35</v>
      </c>
      <c r="AB1152" t="str">
        <f>IF(H1146="?",$Q$9,H1146)</f>
        <v>tier - 2</v>
      </c>
      <c r="AC1152" t="str">
        <f>IF(I1146="?",$V$9,I1146)</f>
        <v>tier - 2</v>
      </c>
      <c r="AD1152" t="str">
        <f>IF(J1146="?","Unknown",J1146)</f>
        <v>R1011</v>
      </c>
      <c r="AE1152">
        <v>1996</v>
      </c>
      <c r="AF1152">
        <v>13</v>
      </c>
      <c r="AG1152" t="str">
        <f t="shared" si="34"/>
        <v>13-Aug-1996</v>
      </c>
      <c r="AH1152">
        <v>35290</v>
      </c>
      <c r="AI1152">
        <f t="shared" si="35"/>
        <v>26</v>
      </c>
    </row>
    <row r="1153" spans="1:35" x14ac:dyDescent="0.25">
      <c r="A1153" t="s">
        <v>333</v>
      </c>
      <c r="B1153">
        <v>1</v>
      </c>
      <c r="C1153" t="s">
        <v>35</v>
      </c>
      <c r="D1153">
        <v>1993</v>
      </c>
      <c r="E1153" s="11">
        <v>34182</v>
      </c>
      <c r="F1153">
        <v>0</v>
      </c>
      <c r="G1153">
        <v>2866.09</v>
      </c>
      <c r="H1153" t="s">
        <v>12</v>
      </c>
      <c r="I1153" t="s">
        <v>12</v>
      </c>
      <c r="J1153" t="s">
        <v>42</v>
      </c>
      <c r="K1153" s="13" t="s">
        <v>9470</v>
      </c>
      <c r="L1153" t="s">
        <v>12</v>
      </c>
      <c r="M1153" t="s">
        <v>12</v>
      </c>
      <c r="N1153" t="s">
        <v>42</v>
      </c>
      <c r="O1153">
        <v>29</v>
      </c>
      <c r="AA1153" t="s">
        <v>35</v>
      </c>
      <c r="AB1153" t="str">
        <f>IF(H1147="?",$Q$9,H1147)</f>
        <v>tier - 2</v>
      </c>
      <c r="AC1153" t="str">
        <f>IF(I1147="?",$V$9,I1147)</f>
        <v>tier - 2</v>
      </c>
      <c r="AD1153" t="str">
        <f>IF(J1147="?","Unknown",J1147)</f>
        <v>R1013</v>
      </c>
      <c r="AE1153">
        <v>1996</v>
      </c>
      <c r="AF1153">
        <v>24</v>
      </c>
      <c r="AG1153" t="str">
        <f t="shared" si="34"/>
        <v>24-Aug-1996</v>
      </c>
      <c r="AH1153">
        <v>35301</v>
      </c>
      <c r="AI1153">
        <f t="shared" si="35"/>
        <v>26</v>
      </c>
    </row>
    <row r="1154" spans="1:35" x14ac:dyDescent="0.25">
      <c r="A1154" t="s">
        <v>332</v>
      </c>
      <c r="B1154">
        <v>4</v>
      </c>
      <c r="C1154" t="s">
        <v>30</v>
      </c>
      <c r="D1154">
        <v>1998</v>
      </c>
      <c r="E1154" s="11">
        <v>36133</v>
      </c>
      <c r="F1154">
        <v>0</v>
      </c>
      <c r="G1154">
        <v>2855.44</v>
      </c>
      <c r="H1154" t="s">
        <v>11</v>
      </c>
      <c r="I1154" t="s">
        <v>12</v>
      </c>
      <c r="J1154" t="s">
        <v>23</v>
      </c>
      <c r="K1154" s="13" t="s">
        <v>9471</v>
      </c>
      <c r="L1154" t="s">
        <v>11</v>
      </c>
      <c r="M1154" t="s">
        <v>12</v>
      </c>
      <c r="N1154" t="s">
        <v>23</v>
      </c>
      <c r="O1154">
        <v>24</v>
      </c>
      <c r="AA1154" t="s">
        <v>15</v>
      </c>
      <c r="AB1154" t="str">
        <f>IF(H1148="?",$Q$9,H1148)</f>
        <v>tier - 2</v>
      </c>
      <c r="AC1154" t="str">
        <f>IF(I1148="?",$V$9,I1148)</f>
        <v>tier - 1</v>
      </c>
      <c r="AD1154" t="str">
        <f>IF(J1148="?","Unknown",J1148)</f>
        <v>R1011</v>
      </c>
      <c r="AE1154">
        <v>1963</v>
      </c>
      <c r="AF1154">
        <v>22</v>
      </c>
      <c r="AG1154" t="str">
        <f t="shared" si="34"/>
        <v>22-Nov-1963</v>
      </c>
      <c r="AH1154">
        <v>23337</v>
      </c>
      <c r="AI1154">
        <f t="shared" si="35"/>
        <v>59</v>
      </c>
    </row>
    <row r="1155" spans="1:35" x14ac:dyDescent="0.25">
      <c r="A1155" t="s">
        <v>331</v>
      </c>
      <c r="B1155">
        <v>17</v>
      </c>
      <c r="C1155" t="s">
        <v>30</v>
      </c>
      <c r="D1155">
        <v>1998</v>
      </c>
      <c r="E1155" s="11">
        <v>36146</v>
      </c>
      <c r="F1155">
        <v>0</v>
      </c>
      <c r="G1155">
        <v>2850.68</v>
      </c>
      <c r="H1155" t="s">
        <v>11</v>
      </c>
      <c r="I1155" t="s">
        <v>12</v>
      </c>
      <c r="J1155" t="s">
        <v>23</v>
      </c>
      <c r="K1155" s="13" t="s">
        <v>9472</v>
      </c>
      <c r="L1155" t="s">
        <v>11</v>
      </c>
      <c r="M1155" t="s">
        <v>12</v>
      </c>
      <c r="N1155" t="s">
        <v>23</v>
      </c>
      <c r="O1155">
        <v>24</v>
      </c>
      <c r="AA1155" t="s">
        <v>30</v>
      </c>
      <c r="AB1155" t="str">
        <f>IF(H1149="?",$Q$9,H1149)</f>
        <v>tier - 2</v>
      </c>
      <c r="AC1155" t="str">
        <f>IF(I1149="?",$V$9,I1149)</f>
        <v>tier - 2</v>
      </c>
      <c r="AD1155" t="str">
        <f>IF(J1149="?","Unknown",J1149)</f>
        <v>R1024</v>
      </c>
      <c r="AE1155">
        <v>1999</v>
      </c>
      <c r="AF1155">
        <v>1</v>
      </c>
      <c r="AG1155" t="str">
        <f t="shared" ref="AG1155:AG1218" si="36">CONCATENATE(AF1155,"-",AA1155,"-",AE1155)</f>
        <v>1-Dec-1999</v>
      </c>
      <c r="AH1155">
        <v>36495</v>
      </c>
      <c r="AI1155">
        <f t="shared" ref="AI1155:AI1218" si="37">INT(YEARFRAC(AH1155,DATE(2023,6,8)*1))</f>
        <v>23</v>
      </c>
    </row>
    <row r="1156" spans="1:35" x14ac:dyDescent="0.25">
      <c r="A1156" t="s">
        <v>330</v>
      </c>
      <c r="B1156">
        <v>15</v>
      </c>
      <c r="C1156" t="s">
        <v>15</v>
      </c>
      <c r="D1156">
        <v>1998</v>
      </c>
      <c r="E1156" s="11">
        <v>36114</v>
      </c>
      <c r="F1156">
        <v>0</v>
      </c>
      <c r="G1156">
        <v>2842.76</v>
      </c>
      <c r="H1156" t="s">
        <v>11</v>
      </c>
      <c r="I1156" t="s">
        <v>12</v>
      </c>
      <c r="J1156" t="s">
        <v>23</v>
      </c>
      <c r="K1156" s="13" t="s">
        <v>9473</v>
      </c>
      <c r="L1156" t="s">
        <v>11</v>
      </c>
      <c r="M1156" t="s">
        <v>12</v>
      </c>
      <c r="N1156" t="s">
        <v>23</v>
      </c>
      <c r="O1156">
        <v>24</v>
      </c>
      <c r="AA1156" t="s">
        <v>10</v>
      </c>
      <c r="AB1156" t="str">
        <f>IF(H1150="?",$Q$9,H1150)</f>
        <v>tier - 2</v>
      </c>
      <c r="AC1156" t="str">
        <f>IF(I1150="?",$V$9,I1150)</f>
        <v>tier - 1</v>
      </c>
      <c r="AD1156" t="str">
        <f>IF(J1150="?","Unknown",J1150)</f>
        <v>R1012</v>
      </c>
      <c r="AE1156">
        <v>2000</v>
      </c>
      <c r="AF1156">
        <v>14</v>
      </c>
      <c r="AG1156" t="str">
        <f t="shared" si="36"/>
        <v>14-Jul-2000</v>
      </c>
      <c r="AH1156">
        <v>36721</v>
      </c>
      <c r="AI1156">
        <f t="shared" si="37"/>
        <v>22</v>
      </c>
    </row>
    <row r="1157" spans="1:35" x14ac:dyDescent="0.25">
      <c r="A1157" t="s">
        <v>329</v>
      </c>
      <c r="B1157">
        <v>1</v>
      </c>
      <c r="C1157" t="s">
        <v>37</v>
      </c>
      <c r="D1157">
        <v>2000</v>
      </c>
      <c r="E1157" s="11">
        <v>36800</v>
      </c>
      <c r="F1157">
        <v>0</v>
      </c>
      <c r="G1157">
        <v>2819.51</v>
      </c>
      <c r="H1157" t="s">
        <v>11</v>
      </c>
      <c r="I1157" t="s">
        <v>12</v>
      </c>
      <c r="J1157" t="s">
        <v>42</v>
      </c>
      <c r="K1157" s="13" t="s">
        <v>9474</v>
      </c>
      <c r="L1157" t="s">
        <v>11</v>
      </c>
      <c r="M1157" t="s">
        <v>12</v>
      </c>
      <c r="N1157" t="s">
        <v>42</v>
      </c>
      <c r="O1157">
        <v>22</v>
      </c>
      <c r="AA1157" t="s">
        <v>20</v>
      </c>
      <c r="AB1157" t="str">
        <f>IF(H1151="?",$Q$9,H1151)</f>
        <v>tier - 3</v>
      </c>
      <c r="AC1157" t="str">
        <f>IF(I1151="?",$V$9,I1151)</f>
        <v>tier - 3</v>
      </c>
      <c r="AD1157" t="str">
        <f>IF(J1151="?","Unknown",J1151)</f>
        <v>R1016</v>
      </c>
      <c r="AE1157">
        <v>1996</v>
      </c>
      <c r="AF1157">
        <v>21</v>
      </c>
      <c r="AG1157" t="str">
        <f t="shared" si="36"/>
        <v>21-Sep-1996</v>
      </c>
      <c r="AH1157">
        <v>35329</v>
      </c>
      <c r="AI1157">
        <f t="shared" si="37"/>
        <v>26</v>
      </c>
    </row>
    <row r="1158" spans="1:35" x14ac:dyDescent="0.25">
      <c r="A1158" t="s">
        <v>328</v>
      </c>
      <c r="B1158">
        <v>23</v>
      </c>
      <c r="C1158" t="s">
        <v>30</v>
      </c>
      <c r="D1158">
        <v>2003</v>
      </c>
      <c r="E1158" s="11">
        <v>37978</v>
      </c>
      <c r="F1158">
        <v>2</v>
      </c>
      <c r="G1158">
        <v>2803.7</v>
      </c>
      <c r="H1158" t="s">
        <v>11</v>
      </c>
      <c r="I1158" t="s">
        <v>16</v>
      </c>
      <c r="J1158" t="s">
        <v>23</v>
      </c>
      <c r="K1158" s="13" t="s">
        <v>9475</v>
      </c>
      <c r="L1158" t="s">
        <v>11</v>
      </c>
      <c r="M1158" t="s">
        <v>16</v>
      </c>
      <c r="N1158" t="s">
        <v>23</v>
      </c>
      <c r="O1158">
        <v>19</v>
      </c>
      <c r="AA1158" t="s">
        <v>20</v>
      </c>
      <c r="AB1158" t="str">
        <f>IF(H1152="?",$Q$9,H1152)</f>
        <v>tier - 1</v>
      </c>
      <c r="AC1158" t="str">
        <f>IF(I1152="?",$V$9,I1152)</f>
        <v>tier - 3</v>
      </c>
      <c r="AD1158" t="str">
        <f>IF(J1152="?","Unknown",J1152)</f>
        <v>R1013</v>
      </c>
      <c r="AE1158">
        <v>1993</v>
      </c>
      <c r="AF1158">
        <v>12</v>
      </c>
      <c r="AG1158" t="str">
        <f t="shared" si="36"/>
        <v>12-Sep-1993</v>
      </c>
      <c r="AH1158">
        <v>34224</v>
      </c>
      <c r="AI1158">
        <f t="shared" si="37"/>
        <v>29</v>
      </c>
    </row>
    <row r="1159" spans="1:35" x14ac:dyDescent="0.25">
      <c r="A1159" t="s">
        <v>2169</v>
      </c>
      <c r="B1159">
        <v>4</v>
      </c>
      <c r="C1159" t="s">
        <v>30</v>
      </c>
      <c r="D1159">
        <v>1999</v>
      </c>
      <c r="E1159" s="11">
        <v>36498</v>
      </c>
      <c r="F1159">
        <v>2</v>
      </c>
      <c r="G1159">
        <v>36021.01</v>
      </c>
      <c r="H1159" t="s">
        <v>11</v>
      </c>
      <c r="I1159" t="s">
        <v>12</v>
      </c>
      <c r="J1159" t="s">
        <v>13</v>
      </c>
      <c r="K1159" s="13" t="s">
        <v>9476</v>
      </c>
      <c r="L1159" t="s">
        <v>11</v>
      </c>
      <c r="M1159" t="s">
        <v>12</v>
      </c>
      <c r="N1159" t="s">
        <v>13</v>
      </c>
      <c r="O1159">
        <v>23</v>
      </c>
      <c r="AA1159" t="s">
        <v>35</v>
      </c>
      <c r="AB1159" t="str">
        <f>IF(H1153="?",$Q$9,H1153)</f>
        <v>tier - 3</v>
      </c>
      <c r="AC1159" t="str">
        <f>IF(I1153="?",$V$9,I1153)</f>
        <v>tier - 3</v>
      </c>
      <c r="AD1159" t="str">
        <f>IF(J1153="?","Unknown",J1153)</f>
        <v>R1011</v>
      </c>
      <c r="AE1159">
        <v>1993</v>
      </c>
      <c r="AF1159">
        <v>1</v>
      </c>
      <c r="AG1159" t="str">
        <f t="shared" si="36"/>
        <v>1-Aug-1993</v>
      </c>
      <c r="AH1159">
        <v>34182</v>
      </c>
      <c r="AI1159">
        <f t="shared" si="37"/>
        <v>29</v>
      </c>
    </row>
    <row r="1160" spans="1:35" x14ac:dyDescent="0.25">
      <c r="A1160" t="s">
        <v>327</v>
      </c>
      <c r="B1160">
        <v>4</v>
      </c>
      <c r="C1160" t="s">
        <v>35</v>
      </c>
      <c r="D1160">
        <v>2004</v>
      </c>
      <c r="E1160" s="11">
        <v>38203</v>
      </c>
      <c r="F1160">
        <v>2</v>
      </c>
      <c r="G1160">
        <v>2801.26</v>
      </c>
      <c r="H1160" t="s">
        <v>11</v>
      </c>
      <c r="I1160" t="s">
        <v>12</v>
      </c>
      <c r="J1160" t="s">
        <v>13</v>
      </c>
      <c r="K1160" s="13" t="s">
        <v>9477</v>
      </c>
      <c r="L1160" t="s">
        <v>11</v>
      </c>
      <c r="M1160" t="s">
        <v>12</v>
      </c>
      <c r="N1160" t="s">
        <v>13</v>
      </c>
      <c r="O1160">
        <v>18</v>
      </c>
      <c r="AA1160" t="s">
        <v>30</v>
      </c>
      <c r="AB1160" t="str">
        <f>IF(H1154="?",$Q$9,H1154)</f>
        <v>tier - 2</v>
      </c>
      <c r="AC1160" t="str">
        <f>IF(I1154="?",$V$9,I1154)</f>
        <v>tier - 3</v>
      </c>
      <c r="AD1160" t="str">
        <f>IF(J1154="?","Unknown",J1154)</f>
        <v>R1012</v>
      </c>
      <c r="AE1160">
        <v>1998</v>
      </c>
      <c r="AF1160">
        <v>4</v>
      </c>
      <c r="AG1160" t="str">
        <f t="shared" si="36"/>
        <v>4-Dec-1998</v>
      </c>
      <c r="AH1160">
        <v>36133</v>
      </c>
      <c r="AI1160">
        <f t="shared" si="37"/>
        <v>24</v>
      </c>
    </row>
    <row r="1161" spans="1:35" x14ac:dyDescent="0.25">
      <c r="A1161" t="s">
        <v>326</v>
      </c>
      <c r="B1161">
        <v>24</v>
      </c>
      <c r="C1161" t="s">
        <v>37</v>
      </c>
      <c r="D1161">
        <v>1999</v>
      </c>
      <c r="E1161" s="11">
        <v>36457</v>
      </c>
      <c r="F1161">
        <v>1</v>
      </c>
      <c r="G1161">
        <v>2789.06</v>
      </c>
      <c r="H1161" t="s">
        <v>11</v>
      </c>
      <c r="I1161" t="s">
        <v>12</v>
      </c>
      <c r="J1161" t="s">
        <v>23</v>
      </c>
      <c r="K1161" s="13" t="s">
        <v>8440</v>
      </c>
      <c r="L1161" t="s">
        <v>11</v>
      </c>
      <c r="M1161" t="s">
        <v>12</v>
      </c>
      <c r="N1161" t="s">
        <v>23</v>
      </c>
      <c r="O1161">
        <v>23</v>
      </c>
      <c r="AA1161" t="s">
        <v>30</v>
      </c>
      <c r="AB1161" t="str">
        <f>IF(H1155="?",$Q$9,H1155)</f>
        <v>tier - 2</v>
      </c>
      <c r="AC1161" t="str">
        <f>IF(I1155="?",$V$9,I1155)</f>
        <v>tier - 3</v>
      </c>
      <c r="AD1161" t="str">
        <f>IF(J1155="?","Unknown",J1155)</f>
        <v>R1012</v>
      </c>
      <c r="AE1161">
        <v>1998</v>
      </c>
      <c r="AF1161">
        <v>17</v>
      </c>
      <c r="AG1161" t="str">
        <f t="shared" si="36"/>
        <v>17-Dec-1998</v>
      </c>
      <c r="AH1161">
        <v>36146</v>
      </c>
      <c r="AI1161">
        <f t="shared" si="37"/>
        <v>24</v>
      </c>
    </row>
    <row r="1162" spans="1:35" x14ac:dyDescent="0.25">
      <c r="A1162" t="s">
        <v>325</v>
      </c>
      <c r="B1162">
        <v>29</v>
      </c>
      <c r="C1162" t="s">
        <v>30</v>
      </c>
      <c r="D1162">
        <v>1999</v>
      </c>
      <c r="E1162" s="11">
        <v>36523</v>
      </c>
      <c r="F1162">
        <v>1</v>
      </c>
      <c r="G1162">
        <v>2775.19</v>
      </c>
      <c r="H1162" t="s">
        <v>11</v>
      </c>
      <c r="I1162" t="s">
        <v>16</v>
      </c>
      <c r="J1162" t="s">
        <v>23</v>
      </c>
      <c r="K1162" s="13" t="s">
        <v>9478</v>
      </c>
      <c r="L1162" t="s">
        <v>11</v>
      </c>
      <c r="M1162" t="s">
        <v>16</v>
      </c>
      <c r="N1162" t="s">
        <v>23</v>
      </c>
      <c r="O1162">
        <v>23</v>
      </c>
      <c r="AA1162" t="s">
        <v>15</v>
      </c>
      <c r="AB1162" t="str">
        <f>IF(H1156="?",$Q$9,H1156)</f>
        <v>tier - 2</v>
      </c>
      <c r="AC1162" t="str">
        <f>IF(I1156="?",$V$9,I1156)</f>
        <v>tier - 3</v>
      </c>
      <c r="AD1162" t="str">
        <f>IF(J1156="?","Unknown",J1156)</f>
        <v>R1012</v>
      </c>
      <c r="AE1162">
        <v>1998</v>
      </c>
      <c r="AF1162">
        <v>15</v>
      </c>
      <c r="AG1162" t="str">
        <f t="shared" si="36"/>
        <v>15-Nov-1998</v>
      </c>
      <c r="AH1162">
        <v>36114</v>
      </c>
      <c r="AI1162">
        <f t="shared" si="37"/>
        <v>24</v>
      </c>
    </row>
    <row r="1163" spans="1:35" x14ac:dyDescent="0.25">
      <c r="A1163" t="s">
        <v>324</v>
      </c>
      <c r="B1163">
        <v>14</v>
      </c>
      <c r="C1163" t="s">
        <v>18</v>
      </c>
      <c r="D1163">
        <v>2004</v>
      </c>
      <c r="E1163" s="11">
        <v>38152</v>
      </c>
      <c r="F1163">
        <v>0</v>
      </c>
      <c r="G1163">
        <v>2773.46</v>
      </c>
      <c r="H1163" t="s">
        <v>11</v>
      </c>
      <c r="I1163" t="s">
        <v>16</v>
      </c>
      <c r="J1163" t="s">
        <v>300</v>
      </c>
      <c r="K1163" s="13" t="s">
        <v>9479</v>
      </c>
      <c r="L1163" t="s">
        <v>11</v>
      </c>
      <c r="M1163" t="s">
        <v>16</v>
      </c>
      <c r="N1163" t="s">
        <v>300</v>
      </c>
      <c r="O1163">
        <v>18</v>
      </c>
      <c r="AA1163" t="s">
        <v>37</v>
      </c>
      <c r="AB1163" t="str">
        <f>IF(H1157="?",$Q$9,H1157)</f>
        <v>tier - 2</v>
      </c>
      <c r="AC1163" t="str">
        <f>IF(I1157="?",$V$9,I1157)</f>
        <v>tier - 3</v>
      </c>
      <c r="AD1163" t="str">
        <f>IF(J1157="?","Unknown",J1157)</f>
        <v>R1011</v>
      </c>
      <c r="AE1163">
        <v>2000</v>
      </c>
      <c r="AF1163">
        <v>1</v>
      </c>
      <c r="AG1163" t="str">
        <f t="shared" si="36"/>
        <v>1-Oct-2000</v>
      </c>
      <c r="AH1163">
        <v>36800</v>
      </c>
      <c r="AI1163">
        <f t="shared" si="37"/>
        <v>22</v>
      </c>
    </row>
    <row r="1164" spans="1:35" x14ac:dyDescent="0.25">
      <c r="A1164" t="s">
        <v>323</v>
      </c>
      <c r="B1164">
        <v>10</v>
      </c>
      <c r="C1164" t="s">
        <v>30</v>
      </c>
      <c r="D1164">
        <v>1997</v>
      </c>
      <c r="E1164" s="11">
        <v>35774</v>
      </c>
      <c r="F1164">
        <v>0</v>
      </c>
      <c r="G1164">
        <v>2758.99</v>
      </c>
      <c r="H1164" t="s">
        <v>11</v>
      </c>
      <c r="I1164" t="s">
        <v>16</v>
      </c>
      <c r="J1164" t="s">
        <v>23</v>
      </c>
      <c r="K1164" s="13" t="s">
        <v>9480</v>
      </c>
      <c r="L1164" t="s">
        <v>11</v>
      </c>
      <c r="M1164" t="s">
        <v>16</v>
      </c>
      <c r="N1164" t="s">
        <v>23</v>
      </c>
      <c r="O1164">
        <v>25</v>
      </c>
      <c r="AA1164" t="s">
        <v>30</v>
      </c>
      <c r="AB1164" t="str">
        <f>IF(H1158="?",$Q$9,H1158)</f>
        <v>tier - 2</v>
      </c>
      <c r="AC1164" t="str">
        <f>IF(I1158="?",$V$9,I1158)</f>
        <v>tier - 1</v>
      </c>
      <c r="AD1164" t="str">
        <f>IF(J1158="?","Unknown",J1158)</f>
        <v>R1012</v>
      </c>
      <c r="AE1164">
        <v>2003</v>
      </c>
      <c r="AF1164">
        <v>23</v>
      </c>
      <c r="AG1164" t="str">
        <f t="shared" si="36"/>
        <v>23-Dec-2003</v>
      </c>
      <c r="AH1164">
        <v>37978</v>
      </c>
      <c r="AI1164">
        <f t="shared" si="37"/>
        <v>19</v>
      </c>
    </row>
    <row r="1165" spans="1:35" x14ac:dyDescent="0.25">
      <c r="A1165" t="s">
        <v>322</v>
      </c>
      <c r="B1165">
        <v>11</v>
      </c>
      <c r="C1165" t="s">
        <v>37</v>
      </c>
      <c r="D1165">
        <v>2000</v>
      </c>
      <c r="E1165" s="11">
        <v>36810</v>
      </c>
      <c r="F1165">
        <v>0</v>
      </c>
      <c r="G1165">
        <v>2755.02</v>
      </c>
      <c r="H1165" t="s">
        <v>11</v>
      </c>
      <c r="I1165" t="s">
        <v>16</v>
      </c>
      <c r="J1165" t="s">
        <v>247</v>
      </c>
      <c r="K1165" s="13" t="s">
        <v>9481</v>
      </c>
      <c r="L1165" t="s">
        <v>11</v>
      </c>
      <c r="M1165" t="s">
        <v>16</v>
      </c>
      <c r="N1165" t="s">
        <v>247</v>
      </c>
      <c r="O1165">
        <v>22</v>
      </c>
      <c r="AA1165" t="s">
        <v>30</v>
      </c>
      <c r="AB1165" t="str">
        <f>IF(H1159="?",$Q$9,H1159)</f>
        <v>tier - 2</v>
      </c>
      <c r="AC1165" t="str">
        <f>IF(I1159="?",$V$9,I1159)</f>
        <v>tier - 3</v>
      </c>
      <c r="AD1165" t="str">
        <f>IF(J1159="?","Unknown",J1159)</f>
        <v>R1013</v>
      </c>
      <c r="AE1165">
        <v>1999</v>
      </c>
      <c r="AF1165">
        <v>4</v>
      </c>
      <c r="AG1165" t="str">
        <f t="shared" si="36"/>
        <v>4-Dec-1999</v>
      </c>
      <c r="AH1165">
        <v>36498</v>
      </c>
      <c r="AI1165">
        <f t="shared" si="37"/>
        <v>23</v>
      </c>
    </row>
    <row r="1166" spans="1:35" x14ac:dyDescent="0.25">
      <c r="A1166" t="s">
        <v>321</v>
      </c>
      <c r="B1166">
        <v>3</v>
      </c>
      <c r="C1166" t="s">
        <v>18</v>
      </c>
      <c r="D1166">
        <v>2000</v>
      </c>
      <c r="E1166" s="11">
        <v>36680</v>
      </c>
      <c r="F1166">
        <v>0</v>
      </c>
      <c r="G1166">
        <v>2741.95</v>
      </c>
      <c r="H1166" t="s">
        <v>11</v>
      </c>
      <c r="I1166" t="s">
        <v>12</v>
      </c>
      <c r="J1166" t="s">
        <v>247</v>
      </c>
      <c r="K1166" s="13" t="s">
        <v>9482</v>
      </c>
      <c r="L1166" t="s">
        <v>11</v>
      </c>
      <c r="M1166" t="s">
        <v>12</v>
      </c>
      <c r="N1166" t="s">
        <v>247</v>
      </c>
      <c r="O1166">
        <v>23</v>
      </c>
      <c r="AA1166" t="s">
        <v>35</v>
      </c>
      <c r="AB1166" t="str">
        <f>IF(H1160="?",$Q$9,H1160)</f>
        <v>tier - 2</v>
      </c>
      <c r="AC1166" t="str">
        <f>IF(I1160="?",$V$9,I1160)</f>
        <v>tier - 3</v>
      </c>
      <c r="AD1166" t="str">
        <f>IF(J1160="?","Unknown",J1160)</f>
        <v>R1013</v>
      </c>
      <c r="AE1166">
        <v>2004</v>
      </c>
      <c r="AF1166">
        <v>4</v>
      </c>
      <c r="AG1166" t="str">
        <f t="shared" si="36"/>
        <v>4-Aug-2004</v>
      </c>
      <c r="AH1166">
        <v>38203</v>
      </c>
      <c r="AI1166">
        <f t="shared" si="37"/>
        <v>18</v>
      </c>
    </row>
    <row r="1167" spans="1:35" x14ac:dyDescent="0.25">
      <c r="A1167" t="s">
        <v>320</v>
      </c>
      <c r="B1167">
        <v>17</v>
      </c>
      <c r="C1167" t="s">
        <v>20</v>
      </c>
      <c r="D1167">
        <v>2000</v>
      </c>
      <c r="E1167" s="11">
        <v>36786</v>
      </c>
      <c r="F1167">
        <v>0</v>
      </c>
      <c r="G1167">
        <v>2731.91</v>
      </c>
      <c r="H1167" t="s">
        <v>11</v>
      </c>
      <c r="I1167" t="s">
        <v>12</v>
      </c>
      <c r="J1167" t="s">
        <v>247</v>
      </c>
      <c r="K1167" s="13" t="s">
        <v>9483</v>
      </c>
      <c r="L1167" t="s">
        <v>11</v>
      </c>
      <c r="M1167" t="s">
        <v>12</v>
      </c>
      <c r="N1167" t="s">
        <v>247</v>
      </c>
      <c r="O1167">
        <v>22</v>
      </c>
      <c r="AA1167" t="s">
        <v>37</v>
      </c>
      <c r="AB1167" t="str">
        <f>IF(H1161="?",$Q$9,H1161)</f>
        <v>tier - 2</v>
      </c>
      <c r="AC1167" t="str">
        <f>IF(I1161="?",$V$9,I1161)</f>
        <v>tier - 3</v>
      </c>
      <c r="AD1167" t="str">
        <f>IF(J1161="?","Unknown",J1161)</f>
        <v>R1012</v>
      </c>
      <c r="AE1167">
        <v>1999</v>
      </c>
      <c r="AF1167">
        <v>24</v>
      </c>
      <c r="AG1167" t="str">
        <f t="shared" si="36"/>
        <v>24-Oct-1999</v>
      </c>
      <c r="AH1167">
        <v>36457</v>
      </c>
      <c r="AI1167">
        <f t="shared" si="37"/>
        <v>23</v>
      </c>
    </row>
    <row r="1168" spans="1:35" x14ac:dyDescent="0.25">
      <c r="A1168" t="s">
        <v>319</v>
      </c>
      <c r="B1168">
        <v>3</v>
      </c>
      <c r="C1168" t="s">
        <v>10</v>
      </c>
      <c r="D1168">
        <v>2003</v>
      </c>
      <c r="E1168" s="11">
        <v>37805</v>
      </c>
      <c r="F1168">
        <v>1</v>
      </c>
      <c r="G1168">
        <v>2730.11</v>
      </c>
      <c r="H1168" t="s">
        <v>11</v>
      </c>
      <c r="I1168" t="s">
        <v>12</v>
      </c>
      <c r="J1168" t="s">
        <v>23</v>
      </c>
      <c r="K1168" s="13" t="s">
        <v>9484</v>
      </c>
      <c r="L1168" t="s">
        <v>11</v>
      </c>
      <c r="M1168" t="s">
        <v>12</v>
      </c>
      <c r="N1168" t="s">
        <v>23</v>
      </c>
      <c r="O1168">
        <v>19</v>
      </c>
      <c r="AA1168" t="s">
        <v>30</v>
      </c>
      <c r="AB1168" t="str">
        <f>IF(H1162="?",$Q$9,H1162)</f>
        <v>tier - 2</v>
      </c>
      <c r="AC1168" t="str">
        <f>IF(I1162="?",$V$9,I1162)</f>
        <v>tier - 1</v>
      </c>
      <c r="AD1168" t="str">
        <f>IF(J1162="?","Unknown",J1162)</f>
        <v>R1012</v>
      </c>
      <c r="AE1168">
        <v>1999</v>
      </c>
      <c r="AF1168">
        <v>29</v>
      </c>
      <c r="AG1168" t="str">
        <f t="shared" si="36"/>
        <v>29-Dec-1999</v>
      </c>
      <c r="AH1168">
        <v>36523</v>
      </c>
      <c r="AI1168">
        <f t="shared" si="37"/>
        <v>23</v>
      </c>
    </row>
    <row r="1169" spans="1:35" x14ac:dyDescent="0.25">
      <c r="A1169" t="s">
        <v>318</v>
      </c>
      <c r="B1169">
        <v>6</v>
      </c>
      <c r="C1169" t="s">
        <v>10</v>
      </c>
      <c r="D1169">
        <v>1997</v>
      </c>
      <c r="E1169" s="11">
        <v>35617</v>
      </c>
      <c r="F1169">
        <v>0</v>
      </c>
      <c r="G1169">
        <v>2727.4</v>
      </c>
      <c r="H1169" t="s">
        <v>12</v>
      </c>
      <c r="I1169" t="s">
        <v>12</v>
      </c>
      <c r="J1169" t="s">
        <v>168</v>
      </c>
      <c r="K1169" s="13" t="s">
        <v>9485</v>
      </c>
      <c r="L1169" t="s">
        <v>12</v>
      </c>
      <c r="M1169" t="s">
        <v>12</v>
      </c>
      <c r="N1169" t="s">
        <v>168</v>
      </c>
      <c r="O1169">
        <v>25</v>
      </c>
      <c r="AA1169" t="s">
        <v>18</v>
      </c>
      <c r="AB1169" t="str">
        <f>IF(H1163="?",$Q$9,H1163)</f>
        <v>tier - 2</v>
      </c>
      <c r="AC1169" t="str">
        <f>IF(I1163="?",$V$9,I1163)</f>
        <v>tier - 1</v>
      </c>
      <c r="AD1169" t="str">
        <f>IF(J1163="?","Unknown",J1163)</f>
        <v>R1021</v>
      </c>
      <c r="AE1169">
        <v>2004</v>
      </c>
      <c r="AF1169">
        <v>14</v>
      </c>
      <c r="AG1169" t="str">
        <f t="shared" si="36"/>
        <v>14-Jun-2004</v>
      </c>
      <c r="AH1169">
        <v>38152</v>
      </c>
      <c r="AI1169">
        <f t="shared" si="37"/>
        <v>18</v>
      </c>
    </row>
    <row r="1170" spans="1:35" x14ac:dyDescent="0.25">
      <c r="A1170" t="s">
        <v>2168</v>
      </c>
      <c r="B1170">
        <v>22</v>
      </c>
      <c r="C1170" t="s">
        <v>35</v>
      </c>
      <c r="D1170">
        <v>1981</v>
      </c>
      <c r="E1170" s="11">
        <v>29820</v>
      </c>
      <c r="F1170">
        <v>1</v>
      </c>
      <c r="G1170">
        <v>35952.65</v>
      </c>
      <c r="H1170" t="s">
        <v>16</v>
      </c>
      <c r="I1170" t="s">
        <v>12</v>
      </c>
      <c r="J1170" t="s">
        <v>42</v>
      </c>
      <c r="K1170" s="13" t="s">
        <v>9038</v>
      </c>
      <c r="L1170" t="s">
        <v>16</v>
      </c>
      <c r="M1170" t="s">
        <v>12</v>
      </c>
      <c r="N1170" t="s">
        <v>42</v>
      </c>
      <c r="O1170">
        <v>41</v>
      </c>
      <c r="AA1170" t="s">
        <v>30</v>
      </c>
      <c r="AB1170" t="str">
        <f>IF(H1164="?",$Q$9,H1164)</f>
        <v>tier - 2</v>
      </c>
      <c r="AC1170" t="str">
        <f>IF(I1164="?",$V$9,I1164)</f>
        <v>tier - 1</v>
      </c>
      <c r="AD1170" t="str">
        <f>IF(J1164="?","Unknown",J1164)</f>
        <v>R1012</v>
      </c>
      <c r="AE1170">
        <v>1997</v>
      </c>
      <c r="AF1170">
        <v>10</v>
      </c>
      <c r="AG1170" t="str">
        <f t="shared" si="36"/>
        <v>10-Dec-1997</v>
      </c>
      <c r="AH1170">
        <v>35774</v>
      </c>
      <c r="AI1170">
        <f t="shared" si="37"/>
        <v>25</v>
      </c>
    </row>
    <row r="1171" spans="1:35" x14ac:dyDescent="0.25">
      <c r="A1171" t="s">
        <v>317</v>
      </c>
      <c r="B1171">
        <v>20</v>
      </c>
      <c r="C1171" t="s">
        <v>20</v>
      </c>
      <c r="D1171">
        <v>1988</v>
      </c>
      <c r="E1171" s="11">
        <v>32406</v>
      </c>
      <c r="F1171">
        <v>3</v>
      </c>
      <c r="G1171">
        <v>2726.06</v>
      </c>
      <c r="H1171" t="s">
        <v>11</v>
      </c>
      <c r="I1171" t="s">
        <v>11</v>
      </c>
      <c r="J1171" t="s">
        <v>13</v>
      </c>
      <c r="K1171" s="13" t="s">
        <v>9486</v>
      </c>
      <c r="L1171" t="s">
        <v>11</v>
      </c>
      <c r="M1171" t="s">
        <v>11</v>
      </c>
      <c r="N1171" t="s">
        <v>13</v>
      </c>
      <c r="O1171">
        <v>34</v>
      </c>
      <c r="AA1171" t="s">
        <v>37</v>
      </c>
      <c r="AB1171" t="str">
        <f>IF(H1165="?",$Q$9,H1165)</f>
        <v>tier - 2</v>
      </c>
      <c r="AC1171" t="str">
        <f>IF(I1165="?",$V$9,I1165)</f>
        <v>tier - 1</v>
      </c>
      <c r="AD1171" t="str">
        <f>IF(J1165="?","Unknown",J1165)</f>
        <v>R1024</v>
      </c>
      <c r="AE1171">
        <v>2000</v>
      </c>
      <c r="AF1171">
        <v>11</v>
      </c>
      <c r="AG1171" t="str">
        <f t="shared" si="36"/>
        <v>11-Oct-2000</v>
      </c>
      <c r="AH1171">
        <v>36810</v>
      </c>
      <c r="AI1171">
        <f t="shared" si="37"/>
        <v>22</v>
      </c>
    </row>
    <row r="1172" spans="1:35" x14ac:dyDescent="0.25">
      <c r="A1172" t="s">
        <v>316</v>
      </c>
      <c r="B1172">
        <v>30</v>
      </c>
      <c r="C1172" t="s">
        <v>15</v>
      </c>
      <c r="D1172">
        <v>1997</v>
      </c>
      <c r="E1172" s="11">
        <v>35764</v>
      </c>
      <c r="F1172">
        <v>0</v>
      </c>
      <c r="G1172">
        <v>2721.32</v>
      </c>
      <c r="H1172" t="s">
        <v>16</v>
      </c>
      <c r="I1172" t="s">
        <v>12</v>
      </c>
      <c r="J1172" t="s">
        <v>276</v>
      </c>
      <c r="K1172" s="13" t="s">
        <v>9487</v>
      </c>
      <c r="L1172" t="s">
        <v>16</v>
      </c>
      <c r="M1172" t="s">
        <v>12</v>
      </c>
      <c r="N1172" t="s">
        <v>276</v>
      </c>
      <c r="O1172">
        <v>25</v>
      </c>
      <c r="AA1172" t="s">
        <v>18</v>
      </c>
      <c r="AB1172" t="str">
        <f>IF(H1166="?",$Q$9,H1166)</f>
        <v>tier - 2</v>
      </c>
      <c r="AC1172" t="str">
        <f>IF(I1166="?",$V$9,I1166)</f>
        <v>tier - 3</v>
      </c>
      <c r="AD1172" t="str">
        <f>IF(J1166="?","Unknown",J1166)</f>
        <v>R1024</v>
      </c>
      <c r="AE1172">
        <v>2000</v>
      </c>
      <c r="AF1172">
        <v>3</v>
      </c>
      <c r="AG1172" t="str">
        <f t="shared" si="36"/>
        <v>3-Jun-2000</v>
      </c>
      <c r="AH1172">
        <v>36680</v>
      </c>
      <c r="AI1172">
        <f t="shared" si="37"/>
        <v>23</v>
      </c>
    </row>
    <row r="1173" spans="1:35" x14ac:dyDescent="0.25">
      <c r="A1173" t="s">
        <v>315</v>
      </c>
      <c r="B1173">
        <v>6</v>
      </c>
      <c r="C1173" t="s">
        <v>20</v>
      </c>
      <c r="D1173">
        <v>2003</v>
      </c>
      <c r="E1173" s="11">
        <v>37870</v>
      </c>
      <c r="F1173">
        <v>1</v>
      </c>
      <c r="G1173">
        <v>2719.28</v>
      </c>
      <c r="H1173" t="s">
        <v>11</v>
      </c>
      <c r="I1173" t="s">
        <v>11</v>
      </c>
      <c r="J1173" t="s">
        <v>23</v>
      </c>
      <c r="K1173" s="13" t="s">
        <v>9488</v>
      </c>
      <c r="L1173" t="s">
        <v>11</v>
      </c>
      <c r="M1173" t="s">
        <v>11</v>
      </c>
      <c r="N1173" t="s">
        <v>23</v>
      </c>
      <c r="O1173">
        <v>19</v>
      </c>
      <c r="AA1173" t="s">
        <v>20</v>
      </c>
      <c r="AB1173" t="str">
        <f>IF(H1167="?",$Q$9,H1167)</f>
        <v>tier - 2</v>
      </c>
      <c r="AC1173" t="str">
        <f>IF(I1167="?",$V$9,I1167)</f>
        <v>tier - 3</v>
      </c>
      <c r="AD1173" t="str">
        <f>IF(J1167="?","Unknown",J1167)</f>
        <v>R1024</v>
      </c>
      <c r="AE1173">
        <v>2000</v>
      </c>
      <c r="AF1173">
        <v>17</v>
      </c>
      <c r="AG1173" t="str">
        <f t="shared" si="36"/>
        <v>17-Sep-2000</v>
      </c>
      <c r="AH1173">
        <v>36786</v>
      </c>
      <c r="AI1173">
        <f t="shared" si="37"/>
        <v>22</v>
      </c>
    </row>
    <row r="1174" spans="1:35" x14ac:dyDescent="0.25">
      <c r="A1174" t="s">
        <v>314</v>
      </c>
      <c r="B1174">
        <v>1</v>
      </c>
      <c r="C1174" t="s">
        <v>10</v>
      </c>
      <c r="D1174">
        <v>2003</v>
      </c>
      <c r="E1174" s="11">
        <v>37803</v>
      </c>
      <c r="F1174">
        <v>1</v>
      </c>
      <c r="G1174">
        <v>2710.83</v>
      </c>
      <c r="H1174" t="s">
        <v>11</v>
      </c>
      <c r="I1174" t="s">
        <v>12</v>
      </c>
      <c r="J1174" t="s">
        <v>23</v>
      </c>
      <c r="K1174" s="13" t="s">
        <v>9489</v>
      </c>
      <c r="L1174" t="s">
        <v>11</v>
      </c>
      <c r="M1174" t="s">
        <v>12</v>
      </c>
      <c r="N1174" t="s">
        <v>23</v>
      </c>
      <c r="O1174">
        <v>19</v>
      </c>
      <c r="AA1174" t="s">
        <v>10</v>
      </c>
      <c r="AB1174" t="str">
        <f>IF(H1168="?",$Q$9,H1168)</f>
        <v>tier - 2</v>
      </c>
      <c r="AC1174" t="str">
        <f>IF(I1168="?",$V$9,I1168)</f>
        <v>tier - 3</v>
      </c>
      <c r="AD1174" t="str">
        <f>IF(J1168="?","Unknown",J1168)</f>
        <v>R1012</v>
      </c>
      <c r="AE1174">
        <v>2003</v>
      </c>
      <c r="AF1174">
        <v>3</v>
      </c>
      <c r="AG1174" t="str">
        <f t="shared" si="36"/>
        <v>3-Jul-2003</v>
      </c>
      <c r="AH1174">
        <v>37805</v>
      </c>
      <c r="AI1174">
        <f t="shared" si="37"/>
        <v>19</v>
      </c>
    </row>
    <row r="1175" spans="1:35" x14ac:dyDescent="0.25">
      <c r="A1175" t="s">
        <v>313</v>
      </c>
      <c r="B1175">
        <v>21</v>
      </c>
      <c r="C1175" t="s">
        <v>18</v>
      </c>
      <c r="D1175">
        <v>2003</v>
      </c>
      <c r="E1175" s="11">
        <v>37793</v>
      </c>
      <c r="F1175">
        <v>1</v>
      </c>
      <c r="G1175">
        <v>2709.24</v>
      </c>
      <c r="H1175" t="s">
        <v>11</v>
      </c>
      <c r="I1175" t="s">
        <v>11</v>
      </c>
      <c r="J1175" t="s">
        <v>23</v>
      </c>
      <c r="K1175" s="13" t="s">
        <v>9490</v>
      </c>
      <c r="L1175" t="s">
        <v>11</v>
      </c>
      <c r="M1175" t="s">
        <v>11</v>
      </c>
      <c r="N1175" t="s">
        <v>23</v>
      </c>
      <c r="O1175">
        <v>19</v>
      </c>
      <c r="AA1175" t="s">
        <v>10</v>
      </c>
      <c r="AB1175" t="str">
        <f>IF(H1169="?",$Q$9,H1169)</f>
        <v>tier - 3</v>
      </c>
      <c r="AC1175" t="str">
        <f>IF(I1169="?",$V$9,I1169)</f>
        <v>tier - 3</v>
      </c>
      <c r="AD1175" t="str">
        <f>IF(J1169="?","Unknown",J1169)</f>
        <v>R1016</v>
      </c>
      <c r="AE1175">
        <v>1997</v>
      </c>
      <c r="AF1175">
        <v>6</v>
      </c>
      <c r="AG1175" t="str">
        <f t="shared" si="36"/>
        <v>6-Jul-1997</v>
      </c>
      <c r="AH1175">
        <v>35617</v>
      </c>
      <c r="AI1175">
        <f t="shared" si="37"/>
        <v>25</v>
      </c>
    </row>
    <row r="1176" spans="1:35" x14ac:dyDescent="0.25">
      <c r="A1176" t="s">
        <v>312</v>
      </c>
      <c r="B1176">
        <v>17</v>
      </c>
      <c r="C1176" t="s">
        <v>20</v>
      </c>
      <c r="D1176">
        <v>2003</v>
      </c>
      <c r="E1176" s="11">
        <v>37881</v>
      </c>
      <c r="F1176">
        <v>1</v>
      </c>
      <c r="G1176">
        <v>2709.11</v>
      </c>
      <c r="H1176" t="s">
        <v>11</v>
      </c>
      <c r="I1176" t="s">
        <v>11</v>
      </c>
      <c r="J1176" t="s">
        <v>23</v>
      </c>
      <c r="K1176" s="13" t="s">
        <v>9491</v>
      </c>
      <c r="L1176" t="s">
        <v>11</v>
      </c>
      <c r="M1176" t="s">
        <v>11</v>
      </c>
      <c r="N1176" t="s">
        <v>23</v>
      </c>
      <c r="O1176">
        <v>19</v>
      </c>
      <c r="AA1176" t="s">
        <v>35</v>
      </c>
      <c r="AB1176" t="str">
        <f>IF(H1170="?",$Q$9,H1170)</f>
        <v>tier - 1</v>
      </c>
      <c r="AC1176" t="str">
        <f>IF(I1170="?",$V$9,I1170)</f>
        <v>tier - 3</v>
      </c>
      <c r="AD1176" t="str">
        <f>IF(J1170="?","Unknown",J1170)</f>
        <v>R1011</v>
      </c>
      <c r="AE1176">
        <v>1981</v>
      </c>
      <c r="AF1176">
        <v>22</v>
      </c>
      <c r="AG1176" t="str">
        <f t="shared" si="36"/>
        <v>22-Aug-1981</v>
      </c>
      <c r="AH1176">
        <v>29820</v>
      </c>
      <c r="AI1176">
        <f t="shared" si="37"/>
        <v>41</v>
      </c>
    </row>
    <row r="1177" spans="1:35" x14ac:dyDescent="0.25">
      <c r="A1177" t="s">
        <v>311</v>
      </c>
      <c r="B1177">
        <v>13</v>
      </c>
      <c r="C1177" t="s">
        <v>35</v>
      </c>
      <c r="D1177">
        <v>1996</v>
      </c>
      <c r="E1177" s="11">
        <v>35290</v>
      </c>
      <c r="F1177">
        <v>0</v>
      </c>
      <c r="G1177">
        <v>2699.57</v>
      </c>
      <c r="H1177" t="s">
        <v>11</v>
      </c>
      <c r="I1177" t="s">
        <v>16</v>
      </c>
      <c r="J1177" t="s">
        <v>23</v>
      </c>
      <c r="K1177" s="13" t="s">
        <v>9463</v>
      </c>
      <c r="L1177" t="s">
        <v>11</v>
      </c>
      <c r="M1177" t="s">
        <v>16</v>
      </c>
      <c r="N1177" t="s">
        <v>23</v>
      </c>
      <c r="O1177">
        <v>26</v>
      </c>
      <c r="AA1177" t="s">
        <v>20</v>
      </c>
      <c r="AB1177" t="str">
        <f>IF(H1171="?",$Q$9,H1171)</f>
        <v>tier - 2</v>
      </c>
      <c r="AC1177" t="str">
        <f>IF(I1171="?",$V$9,I1171)</f>
        <v>tier - 2</v>
      </c>
      <c r="AD1177" t="str">
        <f>IF(J1171="?","Unknown",J1171)</f>
        <v>R1013</v>
      </c>
      <c r="AE1177">
        <v>1988</v>
      </c>
      <c r="AF1177">
        <v>20</v>
      </c>
      <c r="AG1177" t="str">
        <f t="shared" si="36"/>
        <v>20-Sep-1988</v>
      </c>
      <c r="AH1177">
        <v>32406</v>
      </c>
      <c r="AI1177">
        <f t="shared" si="37"/>
        <v>34</v>
      </c>
    </row>
    <row r="1178" spans="1:35" x14ac:dyDescent="0.25">
      <c r="A1178" t="s">
        <v>310</v>
      </c>
      <c r="B1178">
        <v>11</v>
      </c>
      <c r="C1178" t="s">
        <v>10</v>
      </c>
      <c r="D1178">
        <v>1999</v>
      </c>
      <c r="E1178" s="11">
        <v>36352</v>
      </c>
      <c r="F1178">
        <v>0</v>
      </c>
      <c r="G1178">
        <v>2690.11</v>
      </c>
      <c r="H1178" t="s">
        <v>11</v>
      </c>
      <c r="I1178" t="s">
        <v>11</v>
      </c>
      <c r="J1178" t="s">
        <v>23</v>
      </c>
      <c r="K1178" s="13" t="s">
        <v>9492</v>
      </c>
      <c r="L1178" t="s">
        <v>11</v>
      </c>
      <c r="M1178" t="s">
        <v>11</v>
      </c>
      <c r="N1178" t="s">
        <v>23</v>
      </c>
      <c r="O1178">
        <v>23</v>
      </c>
      <c r="AA1178" t="s">
        <v>15</v>
      </c>
      <c r="AB1178" t="str">
        <f>IF(H1172="?",$Q$9,H1172)</f>
        <v>tier - 1</v>
      </c>
      <c r="AC1178" t="str">
        <f>IF(I1172="?",$V$9,I1172)</f>
        <v>tier - 3</v>
      </c>
      <c r="AD1178" t="str">
        <f>IF(J1172="?","Unknown",J1172)</f>
        <v>R1014</v>
      </c>
      <c r="AE1178">
        <v>1997</v>
      </c>
      <c r="AF1178">
        <v>30</v>
      </c>
      <c r="AG1178" t="str">
        <f t="shared" si="36"/>
        <v>30-Nov-1997</v>
      </c>
      <c r="AH1178">
        <v>35764</v>
      </c>
      <c r="AI1178">
        <f t="shared" si="37"/>
        <v>25</v>
      </c>
    </row>
    <row r="1179" spans="1:35" x14ac:dyDescent="0.25">
      <c r="A1179" t="s">
        <v>309</v>
      </c>
      <c r="B1179">
        <v>2</v>
      </c>
      <c r="C1179" t="s">
        <v>10</v>
      </c>
      <c r="D1179">
        <v>1994</v>
      </c>
      <c r="E1179" s="11">
        <v>34517</v>
      </c>
      <c r="F1179">
        <v>0</v>
      </c>
      <c r="G1179">
        <v>2689.5</v>
      </c>
      <c r="H1179" t="s">
        <v>12</v>
      </c>
      <c r="I1179" t="s">
        <v>11</v>
      </c>
      <c r="J1179" t="s">
        <v>13</v>
      </c>
      <c r="K1179" s="13" t="s">
        <v>9493</v>
      </c>
      <c r="L1179" t="s">
        <v>12</v>
      </c>
      <c r="M1179" t="s">
        <v>11</v>
      </c>
      <c r="N1179" t="s">
        <v>13</v>
      </c>
      <c r="O1179">
        <v>28</v>
      </c>
      <c r="AA1179" t="s">
        <v>20</v>
      </c>
      <c r="AB1179" t="str">
        <f>IF(H1173="?",$Q$9,H1173)</f>
        <v>tier - 2</v>
      </c>
      <c r="AC1179" t="str">
        <f>IF(I1173="?",$V$9,I1173)</f>
        <v>tier - 2</v>
      </c>
      <c r="AD1179" t="str">
        <f>IF(J1173="?","Unknown",J1173)</f>
        <v>R1012</v>
      </c>
      <c r="AE1179">
        <v>2003</v>
      </c>
      <c r="AF1179">
        <v>6</v>
      </c>
      <c r="AG1179" t="str">
        <f t="shared" si="36"/>
        <v>6-Sep-2003</v>
      </c>
      <c r="AH1179">
        <v>37870</v>
      </c>
      <c r="AI1179">
        <f t="shared" si="37"/>
        <v>19</v>
      </c>
    </row>
    <row r="1180" spans="1:35" x14ac:dyDescent="0.25">
      <c r="A1180" t="s">
        <v>308</v>
      </c>
      <c r="B1180">
        <v>17</v>
      </c>
      <c r="C1180" t="s">
        <v>20</v>
      </c>
      <c r="D1180">
        <v>1994</v>
      </c>
      <c r="E1180" s="11">
        <v>34594</v>
      </c>
      <c r="F1180">
        <v>0</v>
      </c>
      <c r="G1180">
        <v>2684.69</v>
      </c>
      <c r="H1180" t="s">
        <v>11</v>
      </c>
      <c r="I1180" t="s">
        <v>11</v>
      </c>
      <c r="J1180" t="s">
        <v>13</v>
      </c>
      <c r="K1180" s="13" t="s">
        <v>9494</v>
      </c>
      <c r="L1180" t="s">
        <v>11</v>
      </c>
      <c r="M1180" t="s">
        <v>11</v>
      </c>
      <c r="N1180" t="s">
        <v>13</v>
      </c>
      <c r="O1180">
        <v>28</v>
      </c>
      <c r="AA1180" t="s">
        <v>10</v>
      </c>
      <c r="AB1180" t="str">
        <f>IF(H1174="?",$Q$9,H1174)</f>
        <v>tier - 2</v>
      </c>
      <c r="AC1180" t="str">
        <f>IF(I1174="?",$V$9,I1174)</f>
        <v>tier - 3</v>
      </c>
      <c r="AD1180" t="str">
        <f>IF(J1174="?","Unknown",J1174)</f>
        <v>R1012</v>
      </c>
      <c r="AE1180">
        <v>2003</v>
      </c>
      <c r="AF1180">
        <v>1</v>
      </c>
      <c r="AG1180" t="str">
        <f t="shared" si="36"/>
        <v>1-Jul-2003</v>
      </c>
      <c r="AH1180">
        <v>37803</v>
      </c>
      <c r="AI1180">
        <f t="shared" si="37"/>
        <v>19</v>
      </c>
    </row>
    <row r="1181" spans="1:35" x14ac:dyDescent="0.25">
      <c r="A1181" t="s">
        <v>2167</v>
      </c>
      <c r="B1181">
        <v>18</v>
      </c>
      <c r="C1181" t="s">
        <v>10</v>
      </c>
      <c r="D1181">
        <v>1992</v>
      </c>
      <c r="E1181" s="11">
        <v>33803</v>
      </c>
      <c r="F1181">
        <v>0</v>
      </c>
      <c r="G1181">
        <v>35883.269999999997</v>
      </c>
      <c r="H1181" t="s">
        <v>11</v>
      </c>
      <c r="I1181" t="s">
        <v>16</v>
      </c>
      <c r="J1181" t="s">
        <v>42</v>
      </c>
      <c r="K1181" s="13" t="s">
        <v>8907</v>
      </c>
      <c r="L1181" t="s">
        <v>11</v>
      </c>
      <c r="M1181" t="s">
        <v>16</v>
      </c>
      <c r="N1181" t="s">
        <v>42</v>
      </c>
      <c r="O1181">
        <v>30</v>
      </c>
      <c r="AA1181" t="s">
        <v>18</v>
      </c>
      <c r="AB1181" t="str">
        <f>IF(H1175="?",$Q$9,H1175)</f>
        <v>tier - 2</v>
      </c>
      <c r="AC1181" t="str">
        <f>IF(I1175="?",$V$9,I1175)</f>
        <v>tier - 2</v>
      </c>
      <c r="AD1181" t="str">
        <f>IF(J1175="?","Unknown",J1175)</f>
        <v>R1012</v>
      </c>
      <c r="AE1181">
        <v>2003</v>
      </c>
      <c r="AF1181">
        <v>21</v>
      </c>
      <c r="AG1181" t="str">
        <f t="shared" si="36"/>
        <v>21-Jun-2003</v>
      </c>
      <c r="AH1181">
        <v>37793</v>
      </c>
      <c r="AI1181">
        <f t="shared" si="37"/>
        <v>19</v>
      </c>
    </row>
    <row r="1182" spans="1:35" x14ac:dyDescent="0.25">
      <c r="A1182" t="s">
        <v>307</v>
      </c>
      <c r="B1182">
        <v>5</v>
      </c>
      <c r="C1182" t="s">
        <v>35</v>
      </c>
      <c r="D1182">
        <v>1996</v>
      </c>
      <c r="E1182" s="11">
        <v>35282</v>
      </c>
      <c r="F1182">
        <v>0</v>
      </c>
      <c r="G1182">
        <v>2680.95</v>
      </c>
      <c r="H1182" t="s">
        <v>12</v>
      </c>
      <c r="I1182" t="s">
        <v>11</v>
      </c>
      <c r="J1182" t="s">
        <v>23</v>
      </c>
      <c r="K1182" s="13" t="s">
        <v>9495</v>
      </c>
      <c r="L1182" t="s">
        <v>12</v>
      </c>
      <c r="M1182" t="s">
        <v>11</v>
      </c>
      <c r="N1182" t="s">
        <v>23</v>
      </c>
      <c r="O1182">
        <v>26</v>
      </c>
      <c r="AA1182" t="s">
        <v>20</v>
      </c>
      <c r="AB1182" t="str">
        <f>IF(H1176="?",$Q$9,H1176)</f>
        <v>tier - 2</v>
      </c>
      <c r="AC1182" t="str">
        <f>IF(I1176="?",$V$9,I1176)</f>
        <v>tier - 2</v>
      </c>
      <c r="AD1182" t="str">
        <f>IF(J1176="?","Unknown",J1176)</f>
        <v>R1012</v>
      </c>
      <c r="AE1182">
        <v>2003</v>
      </c>
      <c r="AF1182">
        <v>17</v>
      </c>
      <c r="AG1182" t="str">
        <f t="shared" si="36"/>
        <v>17-Sep-2003</v>
      </c>
      <c r="AH1182">
        <v>37881</v>
      </c>
      <c r="AI1182">
        <f t="shared" si="37"/>
        <v>19</v>
      </c>
    </row>
    <row r="1183" spans="1:35" x14ac:dyDescent="0.25">
      <c r="A1183" t="s">
        <v>306</v>
      </c>
      <c r="B1183">
        <v>9</v>
      </c>
      <c r="C1183" t="s">
        <v>18</v>
      </c>
      <c r="D1183">
        <v>2000</v>
      </c>
      <c r="E1183" s="11">
        <v>36686</v>
      </c>
      <c r="F1183">
        <v>1</v>
      </c>
      <c r="G1183">
        <v>2643.27</v>
      </c>
      <c r="H1183" t="s">
        <v>11</v>
      </c>
      <c r="I1183" t="s">
        <v>16</v>
      </c>
      <c r="J1183" t="s">
        <v>23</v>
      </c>
      <c r="K1183" s="13" t="s">
        <v>9496</v>
      </c>
      <c r="L1183" t="s">
        <v>11</v>
      </c>
      <c r="M1183" t="s">
        <v>16</v>
      </c>
      <c r="N1183" t="s">
        <v>23</v>
      </c>
      <c r="O1183">
        <v>22</v>
      </c>
      <c r="AA1183" t="s">
        <v>35</v>
      </c>
      <c r="AB1183" t="str">
        <f>IF(H1177="?",$Q$9,H1177)</f>
        <v>tier - 2</v>
      </c>
      <c r="AC1183" t="str">
        <f>IF(I1177="?",$V$9,I1177)</f>
        <v>tier - 1</v>
      </c>
      <c r="AD1183" t="str">
        <f>IF(J1177="?","Unknown",J1177)</f>
        <v>R1012</v>
      </c>
      <c r="AE1183">
        <v>1996</v>
      </c>
      <c r="AF1183">
        <v>13</v>
      </c>
      <c r="AG1183" t="str">
        <f t="shared" si="36"/>
        <v>13-Aug-1996</v>
      </c>
      <c r="AH1183">
        <v>35290</v>
      </c>
      <c r="AI1183">
        <f t="shared" si="37"/>
        <v>26</v>
      </c>
    </row>
    <row r="1184" spans="1:35" x14ac:dyDescent="0.25">
      <c r="A1184" t="s">
        <v>305</v>
      </c>
      <c r="B1184">
        <v>24</v>
      </c>
      <c r="C1184" t="s">
        <v>20</v>
      </c>
      <c r="D1184">
        <v>2000</v>
      </c>
      <c r="E1184" s="11">
        <v>36793</v>
      </c>
      <c r="F1184">
        <v>1</v>
      </c>
      <c r="G1184">
        <v>2639.04</v>
      </c>
      <c r="H1184" t="s">
        <v>11</v>
      </c>
      <c r="I1184" t="s">
        <v>11</v>
      </c>
      <c r="J1184" t="s">
        <v>23</v>
      </c>
      <c r="K1184" s="13" t="s">
        <v>9497</v>
      </c>
      <c r="L1184" t="s">
        <v>11</v>
      </c>
      <c r="M1184" t="s">
        <v>11</v>
      </c>
      <c r="N1184" t="s">
        <v>23</v>
      </c>
      <c r="O1184">
        <v>22</v>
      </c>
      <c r="AA1184" t="s">
        <v>10</v>
      </c>
      <c r="AB1184" t="str">
        <f>IF(H1178="?",$Q$9,H1178)</f>
        <v>tier - 2</v>
      </c>
      <c r="AC1184" t="str">
        <f>IF(I1178="?",$V$9,I1178)</f>
        <v>tier - 2</v>
      </c>
      <c r="AD1184" t="str">
        <f>IF(J1178="?","Unknown",J1178)</f>
        <v>R1012</v>
      </c>
      <c r="AE1184">
        <v>1999</v>
      </c>
      <c r="AF1184">
        <v>11</v>
      </c>
      <c r="AG1184" t="str">
        <f t="shared" si="36"/>
        <v>11-Jul-1999</v>
      </c>
      <c r="AH1184">
        <v>36352</v>
      </c>
      <c r="AI1184">
        <f t="shared" si="37"/>
        <v>23</v>
      </c>
    </row>
    <row r="1185" spans="1:35" x14ac:dyDescent="0.25">
      <c r="A1185" t="s">
        <v>304</v>
      </c>
      <c r="B1185">
        <v>26</v>
      </c>
      <c r="C1185" t="s">
        <v>18</v>
      </c>
      <c r="D1185">
        <v>1997</v>
      </c>
      <c r="E1185" s="11">
        <v>35607</v>
      </c>
      <c r="F1185">
        <v>0</v>
      </c>
      <c r="G1185">
        <v>2632.99</v>
      </c>
      <c r="H1185" t="s">
        <v>11</v>
      </c>
      <c r="I1185" t="s">
        <v>16</v>
      </c>
      <c r="J1185" t="s">
        <v>42</v>
      </c>
      <c r="K1185" s="13" t="s">
        <v>9498</v>
      </c>
      <c r="L1185" t="s">
        <v>11</v>
      </c>
      <c r="M1185" t="s">
        <v>16</v>
      </c>
      <c r="N1185" t="s">
        <v>42</v>
      </c>
      <c r="O1185">
        <v>25</v>
      </c>
      <c r="AA1185" t="s">
        <v>10</v>
      </c>
      <c r="AB1185" t="str">
        <f>IF(H1179="?",$Q$9,H1179)</f>
        <v>tier - 3</v>
      </c>
      <c r="AC1185" t="str">
        <f>IF(I1179="?",$V$9,I1179)</f>
        <v>tier - 2</v>
      </c>
      <c r="AD1185" t="str">
        <f>IF(J1179="?","Unknown",J1179)</f>
        <v>R1013</v>
      </c>
      <c r="AE1185">
        <v>1994</v>
      </c>
      <c r="AF1185">
        <v>2</v>
      </c>
      <c r="AG1185" t="str">
        <f t="shared" si="36"/>
        <v>2-Jul-1994</v>
      </c>
      <c r="AH1185">
        <v>34517</v>
      </c>
      <c r="AI1185">
        <f t="shared" si="37"/>
        <v>28</v>
      </c>
    </row>
    <row r="1186" spans="1:35" x14ac:dyDescent="0.25">
      <c r="A1186" t="s">
        <v>303</v>
      </c>
      <c r="B1186">
        <v>26</v>
      </c>
      <c r="C1186" t="s">
        <v>20</v>
      </c>
      <c r="D1186">
        <v>2001</v>
      </c>
      <c r="E1186" s="11">
        <v>37160</v>
      </c>
      <c r="F1186">
        <v>1</v>
      </c>
      <c r="G1186">
        <v>2597.7800000000002</v>
      </c>
      <c r="H1186" t="s">
        <v>11</v>
      </c>
      <c r="I1186" t="s">
        <v>16</v>
      </c>
      <c r="J1186" t="s">
        <v>42</v>
      </c>
      <c r="K1186" s="13" t="s">
        <v>9499</v>
      </c>
      <c r="L1186" t="s">
        <v>11</v>
      </c>
      <c r="M1186" t="s">
        <v>16</v>
      </c>
      <c r="N1186" t="s">
        <v>42</v>
      </c>
      <c r="O1186">
        <v>21</v>
      </c>
      <c r="AA1186" t="s">
        <v>20</v>
      </c>
      <c r="AB1186" t="str">
        <f>IF(H1180="?",$Q$9,H1180)</f>
        <v>tier - 2</v>
      </c>
      <c r="AC1186" t="str">
        <f>IF(I1180="?",$V$9,I1180)</f>
        <v>tier - 2</v>
      </c>
      <c r="AD1186" t="str">
        <f>IF(J1180="?","Unknown",J1180)</f>
        <v>R1013</v>
      </c>
      <c r="AE1186">
        <v>1994</v>
      </c>
      <c r="AF1186">
        <v>17</v>
      </c>
      <c r="AG1186" t="str">
        <f t="shared" si="36"/>
        <v>17-Sep-1994</v>
      </c>
      <c r="AH1186">
        <v>34594</v>
      </c>
      <c r="AI1186">
        <f t="shared" si="37"/>
        <v>28</v>
      </c>
    </row>
    <row r="1187" spans="1:35" x14ac:dyDescent="0.25">
      <c r="A1187" t="s">
        <v>302</v>
      </c>
      <c r="B1187">
        <v>28</v>
      </c>
      <c r="C1187" t="s">
        <v>35</v>
      </c>
      <c r="D1187">
        <v>2001</v>
      </c>
      <c r="E1187" s="11">
        <v>37131</v>
      </c>
      <c r="F1187">
        <v>0</v>
      </c>
      <c r="G1187">
        <v>2585.85</v>
      </c>
      <c r="H1187" t="s">
        <v>11</v>
      </c>
      <c r="I1187" t="s">
        <v>11</v>
      </c>
      <c r="J1187" t="s">
        <v>247</v>
      </c>
      <c r="K1187" s="13" t="s">
        <v>9500</v>
      </c>
      <c r="L1187" t="s">
        <v>11</v>
      </c>
      <c r="M1187" t="s">
        <v>11</v>
      </c>
      <c r="N1187" t="s">
        <v>247</v>
      </c>
      <c r="O1187">
        <v>21</v>
      </c>
      <c r="AA1187" t="s">
        <v>10</v>
      </c>
      <c r="AB1187" t="str">
        <f>IF(H1181="?",$Q$9,H1181)</f>
        <v>tier - 2</v>
      </c>
      <c r="AC1187" t="str">
        <f>IF(I1181="?",$V$9,I1181)</f>
        <v>tier - 1</v>
      </c>
      <c r="AD1187" t="str">
        <f>IF(J1181="?","Unknown",J1181)</f>
        <v>R1011</v>
      </c>
      <c r="AE1187">
        <v>1992</v>
      </c>
      <c r="AF1187">
        <v>18</v>
      </c>
      <c r="AG1187" t="str">
        <f t="shared" si="36"/>
        <v>18-Jul-1992</v>
      </c>
      <c r="AH1187">
        <v>33803</v>
      </c>
      <c r="AI1187">
        <f t="shared" si="37"/>
        <v>30</v>
      </c>
    </row>
    <row r="1188" spans="1:35" x14ac:dyDescent="0.25">
      <c r="A1188" t="s">
        <v>301</v>
      </c>
      <c r="B1188">
        <v>15</v>
      </c>
      <c r="C1188" t="s">
        <v>15</v>
      </c>
      <c r="D1188">
        <v>2001</v>
      </c>
      <c r="E1188" s="11">
        <v>37210</v>
      </c>
      <c r="F1188">
        <v>1</v>
      </c>
      <c r="G1188">
        <v>2585.27</v>
      </c>
      <c r="H1188" t="s">
        <v>11</v>
      </c>
      <c r="I1188" t="s">
        <v>12</v>
      </c>
      <c r="J1188" t="s">
        <v>42</v>
      </c>
      <c r="K1188" s="13" t="s">
        <v>9501</v>
      </c>
      <c r="L1188" t="s">
        <v>11</v>
      </c>
      <c r="M1188" t="s">
        <v>12</v>
      </c>
      <c r="N1188" t="s">
        <v>42</v>
      </c>
      <c r="O1188">
        <v>21</v>
      </c>
      <c r="AA1188" t="s">
        <v>35</v>
      </c>
      <c r="AB1188" t="str">
        <f>IF(H1182="?",$Q$9,H1182)</f>
        <v>tier - 3</v>
      </c>
      <c r="AC1188" t="str">
        <f>IF(I1182="?",$V$9,I1182)</f>
        <v>tier - 2</v>
      </c>
      <c r="AD1188" t="str">
        <f>IF(J1182="?","Unknown",J1182)</f>
        <v>R1012</v>
      </c>
      <c r="AE1188">
        <v>1996</v>
      </c>
      <c r="AF1188">
        <v>5</v>
      </c>
      <c r="AG1188" t="str">
        <f t="shared" si="36"/>
        <v>5-Aug-1996</v>
      </c>
      <c r="AH1188">
        <v>35282</v>
      </c>
      <c r="AI1188">
        <f t="shared" si="37"/>
        <v>26</v>
      </c>
    </row>
    <row r="1189" spans="1:35" x14ac:dyDescent="0.25">
      <c r="A1189" t="s">
        <v>299</v>
      </c>
      <c r="B1189">
        <v>20</v>
      </c>
      <c r="C1189" t="s">
        <v>37</v>
      </c>
      <c r="D1189">
        <v>2002</v>
      </c>
      <c r="E1189" s="11">
        <v>37549</v>
      </c>
      <c r="F1189">
        <v>0</v>
      </c>
      <c r="G1189">
        <v>2585.04</v>
      </c>
      <c r="H1189" t="s">
        <v>11</v>
      </c>
      <c r="I1189" t="s">
        <v>11</v>
      </c>
      <c r="J1189" t="s">
        <v>300</v>
      </c>
      <c r="K1189" s="13" t="s">
        <v>9502</v>
      </c>
      <c r="L1189" t="s">
        <v>11</v>
      </c>
      <c r="M1189" t="s">
        <v>11</v>
      </c>
      <c r="N1189" t="s">
        <v>300</v>
      </c>
      <c r="O1189">
        <v>20</v>
      </c>
      <c r="AA1189" t="s">
        <v>18</v>
      </c>
      <c r="AB1189" t="str">
        <f>IF(H1183="?",$Q$9,H1183)</f>
        <v>tier - 2</v>
      </c>
      <c r="AC1189" t="str">
        <f>IF(I1183="?",$V$9,I1183)</f>
        <v>tier - 1</v>
      </c>
      <c r="AD1189" t="str">
        <f>IF(J1183="?","Unknown",J1183)</f>
        <v>R1012</v>
      </c>
      <c r="AE1189">
        <v>2000</v>
      </c>
      <c r="AF1189">
        <v>9</v>
      </c>
      <c r="AG1189" t="str">
        <f t="shared" si="36"/>
        <v>9-Jun-2000</v>
      </c>
      <c r="AH1189">
        <v>36686</v>
      </c>
      <c r="AI1189">
        <f t="shared" si="37"/>
        <v>22</v>
      </c>
    </row>
    <row r="1190" spans="1:35" x14ac:dyDescent="0.25">
      <c r="A1190" t="s">
        <v>298</v>
      </c>
      <c r="B1190">
        <v>11</v>
      </c>
      <c r="C1190" t="s">
        <v>10</v>
      </c>
      <c r="D1190">
        <v>2002</v>
      </c>
      <c r="E1190" s="11">
        <v>37448</v>
      </c>
      <c r="F1190">
        <v>2</v>
      </c>
      <c r="G1190">
        <v>2566.4699999999998</v>
      </c>
      <c r="H1190" t="s">
        <v>11</v>
      </c>
      <c r="I1190" t="s">
        <v>12</v>
      </c>
      <c r="J1190" t="s">
        <v>13</v>
      </c>
      <c r="K1190" s="13" t="s">
        <v>9503</v>
      </c>
      <c r="L1190" t="s">
        <v>11</v>
      </c>
      <c r="M1190" t="s">
        <v>12</v>
      </c>
      <c r="N1190" t="s">
        <v>13</v>
      </c>
      <c r="O1190">
        <v>20</v>
      </c>
      <c r="AA1190" t="s">
        <v>20</v>
      </c>
      <c r="AB1190" t="str">
        <f>IF(H1184="?",$Q$9,H1184)</f>
        <v>tier - 2</v>
      </c>
      <c r="AC1190" t="str">
        <f>IF(I1184="?",$V$9,I1184)</f>
        <v>tier - 2</v>
      </c>
      <c r="AD1190" t="str">
        <f>IF(J1184="?","Unknown",J1184)</f>
        <v>R1012</v>
      </c>
      <c r="AE1190">
        <v>2000</v>
      </c>
      <c r="AF1190">
        <v>24</v>
      </c>
      <c r="AG1190" t="str">
        <f t="shared" si="36"/>
        <v>24-Sep-2000</v>
      </c>
      <c r="AH1190">
        <v>36793</v>
      </c>
      <c r="AI1190">
        <f t="shared" si="37"/>
        <v>22</v>
      </c>
    </row>
    <row r="1191" spans="1:35" x14ac:dyDescent="0.25">
      <c r="A1191" t="s">
        <v>297</v>
      </c>
      <c r="B1191">
        <v>17</v>
      </c>
      <c r="C1191" t="s">
        <v>37</v>
      </c>
      <c r="D1191">
        <v>1991</v>
      </c>
      <c r="E1191" s="11">
        <v>33528</v>
      </c>
      <c r="F1191">
        <v>3</v>
      </c>
      <c r="G1191">
        <v>2545.6799999999998</v>
      </c>
      <c r="H1191" t="s">
        <v>11</v>
      </c>
      <c r="I1191" t="s">
        <v>16</v>
      </c>
      <c r="J1191" t="s">
        <v>13</v>
      </c>
      <c r="K1191" s="13" t="s">
        <v>8500</v>
      </c>
      <c r="L1191" t="s">
        <v>11</v>
      </c>
      <c r="M1191" t="s">
        <v>16</v>
      </c>
      <c r="N1191" t="s">
        <v>13</v>
      </c>
      <c r="O1191">
        <v>31</v>
      </c>
      <c r="AA1191" t="s">
        <v>18</v>
      </c>
      <c r="AB1191" t="str">
        <f>IF(H1185="?",$Q$9,H1185)</f>
        <v>tier - 2</v>
      </c>
      <c r="AC1191" t="str">
        <f>IF(I1185="?",$V$9,I1185)</f>
        <v>tier - 1</v>
      </c>
      <c r="AD1191" t="str">
        <f>IF(J1185="?","Unknown",J1185)</f>
        <v>R1011</v>
      </c>
      <c r="AE1191">
        <v>1997</v>
      </c>
      <c r="AF1191">
        <v>26</v>
      </c>
      <c r="AG1191" t="str">
        <f t="shared" si="36"/>
        <v>26-Jun-1997</v>
      </c>
      <c r="AH1191">
        <v>35607</v>
      </c>
      <c r="AI1191">
        <f t="shared" si="37"/>
        <v>25</v>
      </c>
    </row>
    <row r="1192" spans="1:35" x14ac:dyDescent="0.25">
      <c r="A1192" t="s">
        <v>2166</v>
      </c>
      <c r="B1192">
        <v>4</v>
      </c>
      <c r="C1192" t="s">
        <v>15</v>
      </c>
      <c r="D1192">
        <v>1976</v>
      </c>
      <c r="E1192" s="11">
        <v>28068</v>
      </c>
      <c r="F1192">
        <v>2</v>
      </c>
      <c r="G1192">
        <v>35733.96</v>
      </c>
      <c r="H1192" t="s">
        <v>11</v>
      </c>
      <c r="I1192" t="s">
        <v>11</v>
      </c>
      <c r="J1192" t="s">
        <v>42</v>
      </c>
      <c r="K1192" s="13" t="s">
        <v>9504</v>
      </c>
      <c r="L1192" t="s">
        <v>11</v>
      </c>
      <c r="M1192" t="s">
        <v>11</v>
      </c>
      <c r="N1192" t="s">
        <v>42</v>
      </c>
      <c r="O1192">
        <v>46</v>
      </c>
      <c r="AA1192" t="s">
        <v>20</v>
      </c>
      <c r="AB1192" t="str">
        <f>IF(H1186="?",$Q$9,H1186)</f>
        <v>tier - 2</v>
      </c>
      <c r="AC1192" t="str">
        <f>IF(I1186="?",$V$9,I1186)</f>
        <v>tier - 1</v>
      </c>
      <c r="AD1192" t="str">
        <f>IF(J1186="?","Unknown",J1186)</f>
        <v>R1011</v>
      </c>
      <c r="AE1192">
        <v>2001</v>
      </c>
      <c r="AF1192">
        <v>26</v>
      </c>
      <c r="AG1192" t="str">
        <f t="shared" si="36"/>
        <v>26-Sep-2001</v>
      </c>
      <c r="AH1192">
        <v>37160</v>
      </c>
      <c r="AI1192">
        <f t="shared" si="37"/>
        <v>21</v>
      </c>
    </row>
    <row r="1193" spans="1:35" x14ac:dyDescent="0.25">
      <c r="A1193" t="s">
        <v>296</v>
      </c>
      <c r="B1193">
        <v>1</v>
      </c>
      <c r="C1193" t="s">
        <v>35</v>
      </c>
      <c r="D1193">
        <v>1990</v>
      </c>
      <c r="E1193" s="11">
        <v>33086</v>
      </c>
      <c r="F1193">
        <v>3</v>
      </c>
      <c r="G1193">
        <v>2540.39</v>
      </c>
      <c r="H1193" t="s">
        <v>11</v>
      </c>
      <c r="I1193" t="s">
        <v>11</v>
      </c>
      <c r="J1193" t="s">
        <v>13</v>
      </c>
      <c r="K1193" s="13" t="s">
        <v>9505</v>
      </c>
      <c r="L1193" t="s">
        <v>11</v>
      </c>
      <c r="M1193" t="s">
        <v>11</v>
      </c>
      <c r="N1193" t="s">
        <v>13</v>
      </c>
      <c r="O1193">
        <v>32</v>
      </c>
      <c r="AA1193" t="s">
        <v>35</v>
      </c>
      <c r="AB1193" t="str">
        <f>IF(H1187="?",$Q$9,H1187)</f>
        <v>tier - 2</v>
      </c>
      <c r="AC1193" t="str">
        <f>IF(I1187="?",$V$9,I1187)</f>
        <v>tier - 2</v>
      </c>
      <c r="AD1193" t="str">
        <f>IF(J1187="?","Unknown",J1187)</f>
        <v>R1024</v>
      </c>
      <c r="AE1193">
        <v>2001</v>
      </c>
      <c r="AF1193">
        <v>28</v>
      </c>
      <c r="AG1193" t="str">
        <f t="shared" si="36"/>
        <v>28-Aug-2001</v>
      </c>
      <c r="AH1193">
        <v>37131</v>
      </c>
      <c r="AI1193">
        <f t="shared" si="37"/>
        <v>21</v>
      </c>
    </row>
    <row r="1194" spans="1:35" x14ac:dyDescent="0.25">
      <c r="A1194" t="s">
        <v>295</v>
      </c>
      <c r="B1194">
        <v>28</v>
      </c>
      <c r="C1194" t="s">
        <v>10</v>
      </c>
      <c r="D1194">
        <v>1997</v>
      </c>
      <c r="E1194" s="11">
        <v>35639</v>
      </c>
      <c r="F1194">
        <v>0</v>
      </c>
      <c r="G1194">
        <v>2534.39</v>
      </c>
      <c r="H1194" t="s">
        <v>12</v>
      </c>
      <c r="I1194" t="s">
        <v>12</v>
      </c>
      <c r="J1194" t="s">
        <v>23</v>
      </c>
      <c r="K1194" s="13" t="s">
        <v>9506</v>
      </c>
      <c r="L1194" t="s">
        <v>12</v>
      </c>
      <c r="M1194" t="s">
        <v>12</v>
      </c>
      <c r="N1194" t="s">
        <v>23</v>
      </c>
      <c r="O1194">
        <v>25</v>
      </c>
      <c r="AA1194" t="s">
        <v>15</v>
      </c>
      <c r="AB1194" t="str">
        <f>IF(H1188="?",$Q$9,H1188)</f>
        <v>tier - 2</v>
      </c>
      <c r="AC1194" t="str">
        <f>IF(I1188="?",$V$9,I1188)</f>
        <v>tier - 3</v>
      </c>
      <c r="AD1194" t="str">
        <f>IF(J1188="?","Unknown",J1188)</f>
        <v>R1011</v>
      </c>
      <c r="AE1194">
        <v>2001</v>
      </c>
      <c r="AF1194">
        <v>15</v>
      </c>
      <c r="AG1194" t="str">
        <f t="shared" si="36"/>
        <v>15-Nov-2001</v>
      </c>
      <c r="AH1194">
        <v>37210</v>
      </c>
      <c r="AI1194">
        <f t="shared" si="37"/>
        <v>21</v>
      </c>
    </row>
    <row r="1195" spans="1:35" x14ac:dyDescent="0.25">
      <c r="A1195" t="s">
        <v>294</v>
      </c>
      <c r="B1195">
        <v>25</v>
      </c>
      <c r="C1195" t="s">
        <v>30</v>
      </c>
      <c r="D1195">
        <v>2000</v>
      </c>
      <c r="E1195" s="11">
        <v>36885</v>
      </c>
      <c r="F1195">
        <v>0</v>
      </c>
      <c r="G1195">
        <v>2527.8200000000002</v>
      </c>
      <c r="H1195" t="s">
        <v>11</v>
      </c>
      <c r="I1195" t="s">
        <v>12</v>
      </c>
      <c r="J1195" t="s">
        <v>23</v>
      </c>
      <c r="K1195" s="13" t="s">
        <v>9507</v>
      </c>
      <c r="L1195" t="s">
        <v>11</v>
      </c>
      <c r="M1195" t="s">
        <v>12</v>
      </c>
      <c r="N1195" t="s">
        <v>23</v>
      </c>
      <c r="O1195">
        <v>22</v>
      </c>
      <c r="AA1195" t="s">
        <v>37</v>
      </c>
      <c r="AB1195" t="str">
        <f>IF(H1189="?",$Q$9,H1189)</f>
        <v>tier - 2</v>
      </c>
      <c r="AC1195" t="str">
        <f>IF(I1189="?",$V$9,I1189)</f>
        <v>tier - 2</v>
      </c>
      <c r="AD1195" t="str">
        <f>IF(J1189="?","Unknown",J1189)</f>
        <v>R1021</v>
      </c>
      <c r="AE1195">
        <v>2002</v>
      </c>
      <c r="AF1195">
        <v>20</v>
      </c>
      <c r="AG1195" t="str">
        <f t="shared" si="36"/>
        <v>20-Oct-2002</v>
      </c>
      <c r="AH1195">
        <v>37549</v>
      </c>
      <c r="AI1195">
        <f t="shared" si="37"/>
        <v>20</v>
      </c>
    </row>
    <row r="1196" spans="1:35" x14ac:dyDescent="0.25">
      <c r="A1196" t="s">
        <v>293</v>
      </c>
      <c r="B1196">
        <v>2</v>
      </c>
      <c r="C1196" t="s">
        <v>10</v>
      </c>
      <c r="D1196">
        <v>1997</v>
      </c>
      <c r="E1196" s="11">
        <v>35613</v>
      </c>
      <c r="F1196">
        <v>0</v>
      </c>
      <c r="G1196">
        <v>2523.17</v>
      </c>
      <c r="H1196" t="s">
        <v>12</v>
      </c>
      <c r="I1196" t="s">
        <v>16</v>
      </c>
      <c r="J1196" t="s">
        <v>23</v>
      </c>
      <c r="K1196" s="13" t="s">
        <v>9508</v>
      </c>
      <c r="L1196" t="s">
        <v>12</v>
      </c>
      <c r="M1196" t="s">
        <v>16</v>
      </c>
      <c r="N1196" t="s">
        <v>23</v>
      </c>
      <c r="O1196">
        <v>25</v>
      </c>
      <c r="AA1196" t="s">
        <v>10</v>
      </c>
      <c r="AB1196" t="str">
        <f>IF(H1190="?",$Q$9,H1190)</f>
        <v>tier - 2</v>
      </c>
      <c r="AC1196" t="str">
        <f>IF(I1190="?",$V$9,I1190)</f>
        <v>tier - 3</v>
      </c>
      <c r="AD1196" t="str">
        <f>IF(J1190="?","Unknown",J1190)</f>
        <v>R1013</v>
      </c>
      <c r="AE1196">
        <v>2002</v>
      </c>
      <c r="AF1196">
        <v>11</v>
      </c>
      <c r="AG1196" t="str">
        <f t="shared" si="36"/>
        <v>11-Jul-2002</v>
      </c>
      <c r="AH1196">
        <v>37448</v>
      </c>
      <c r="AI1196">
        <f t="shared" si="37"/>
        <v>20</v>
      </c>
    </row>
    <row r="1197" spans="1:35" x14ac:dyDescent="0.25">
      <c r="A1197" t="s">
        <v>292</v>
      </c>
      <c r="B1197">
        <v>5</v>
      </c>
      <c r="C1197" t="s">
        <v>37</v>
      </c>
      <c r="D1197">
        <v>1991</v>
      </c>
      <c r="E1197" s="11">
        <v>33516</v>
      </c>
      <c r="F1197">
        <v>3</v>
      </c>
      <c r="G1197">
        <v>2510.79</v>
      </c>
      <c r="H1197" t="s">
        <v>11</v>
      </c>
      <c r="I1197" t="s">
        <v>16</v>
      </c>
      <c r="J1197" t="s">
        <v>13</v>
      </c>
      <c r="K1197" s="13" t="s">
        <v>9509</v>
      </c>
      <c r="L1197" t="s">
        <v>11</v>
      </c>
      <c r="M1197" t="s">
        <v>16</v>
      </c>
      <c r="N1197" t="s">
        <v>13</v>
      </c>
      <c r="O1197">
        <v>31</v>
      </c>
      <c r="AA1197" t="s">
        <v>37</v>
      </c>
      <c r="AB1197" t="str">
        <f>IF(H1191="?",$Q$9,H1191)</f>
        <v>tier - 2</v>
      </c>
      <c r="AC1197" t="str">
        <f>IF(I1191="?",$V$9,I1191)</f>
        <v>tier - 1</v>
      </c>
      <c r="AD1197" t="str">
        <f>IF(J1191="?","Unknown",J1191)</f>
        <v>R1013</v>
      </c>
      <c r="AE1197">
        <v>1991</v>
      </c>
      <c r="AF1197">
        <v>17</v>
      </c>
      <c r="AG1197" t="str">
        <f t="shared" si="36"/>
        <v>17-Oct-1991</v>
      </c>
      <c r="AH1197">
        <v>33528</v>
      </c>
      <c r="AI1197">
        <f t="shared" si="37"/>
        <v>31</v>
      </c>
    </row>
    <row r="1198" spans="1:35" x14ac:dyDescent="0.25">
      <c r="A1198" t="s">
        <v>291</v>
      </c>
      <c r="B1198">
        <v>6</v>
      </c>
      <c r="C1198" t="s">
        <v>15</v>
      </c>
      <c r="D1198">
        <v>2004</v>
      </c>
      <c r="E1198" s="11">
        <v>38297</v>
      </c>
      <c r="F1198">
        <v>0</v>
      </c>
      <c r="G1198">
        <v>2500.9299999999998</v>
      </c>
      <c r="H1198" t="s">
        <v>11</v>
      </c>
      <c r="I1198" t="s">
        <v>11</v>
      </c>
      <c r="J1198" t="s">
        <v>23</v>
      </c>
      <c r="K1198" s="13" t="s">
        <v>9510</v>
      </c>
      <c r="L1198" t="s">
        <v>11</v>
      </c>
      <c r="M1198" t="s">
        <v>11</v>
      </c>
      <c r="N1198" t="s">
        <v>23</v>
      </c>
      <c r="O1198">
        <v>18</v>
      </c>
      <c r="AA1198" t="s">
        <v>15</v>
      </c>
      <c r="AB1198" t="str">
        <f>IF(H1192="?",$Q$9,H1192)</f>
        <v>tier - 2</v>
      </c>
      <c r="AC1198" t="str">
        <f>IF(I1192="?",$V$9,I1192)</f>
        <v>tier - 2</v>
      </c>
      <c r="AD1198" t="str">
        <f>IF(J1192="?","Unknown",J1192)</f>
        <v>R1011</v>
      </c>
      <c r="AE1198">
        <v>1976</v>
      </c>
      <c r="AF1198">
        <v>4</v>
      </c>
      <c r="AG1198" t="str">
        <f t="shared" si="36"/>
        <v>4-Nov-1976</v>
      </c>
      <c r="AH1198">
        <v>28068</v>
      </c>
      <c r="AI1198">
        <f t="shared" si="37"/>
        <v>46</v>
      </c>
    </row>
    <row r="1199" spans="1:35" x14ac:dyDescent="0.25">
      <c r="A1199" t="s">
        <v>290</v>
      </c>
      <c r="B1199">
        <v>15</v>
      </c>
      <c r="C1199" t="s">
        <v>15</v>
      </c>
      <c r="D1199">
        <v>1995</v>
      </c>
      <c r="E1199" s="11">
        <v>35018</v>
      </c>
      <c r="F1199">
        <v>0</v>
      </c>
      <c r="G1199">
        <v>2498.41</v>
      </c>
      <c r="H1199" t="s">
        <v>12</v>
      </c>
      <c r="I1199" t="s">
        <v>12</v>
      </c>
      <c r="J1199" t="s">
        <v>13</v>
      </c>
      <c r="K1199" s="13" t="s">
        <v>9511</v>
      </c>
      <c r="L1199" t="s">
        <v>12</v>
      </c>
      <c r="M1199" t="s">
        <v>12</v>
      </c>
      <c r="N1199" t="s">
        <v>13</v>
      </c>
      <c r="O1199">
        <v>27</v>
      </c>
      <c r="AA1199" t="s">
        <v>35</v>
      </c>
      <c r="AB1199" t="str">
        <f>IF(H1193="?",$Q$9,H1193)</f>
        <v>tier - 2</v>
      </c>
      <c r="AC1199" t="str">
        <f>IF(I1193="?",$V$9,I1193)</f>
        <v>tier - 2</v>
      </c>
      <c r="AD1199" t="str">
        <f>IF(J1193="?","Unknown",J1193)</f>
        <v>R1013</v>
      </c>
      <c r="AE1199">
        <v>1990</v>
      </c>
      <c r="AF1199">
        <v>1</v>
      </c>
      <c r="AG1199" t="str">
        <f t="shared" si="36"/>
        <v>1-Aug-1990</v>
      </c>
      <c r="AH1199">
        <v>33086</v>
      </c>
      <c r="AI1199">
        <f t="shared" si="37"/>
        <v>32</v>
      </c>
    </row>
    <row r="1200" spans="1:35" x14ac:dyDescent="0.25">
      <c r="A1200" t="s">
        <v>289</v>
      </c>
      <c r="B1200">
        <v>9</v>
      </c>
      <c r="C1200" t="s">
        <v>10</v>
      </c>
      <c r="D1200">
        <v>1995</v>
      </c>
      <c r="E1200" s="11">
        <v>34889</v>
      </c>
      <c r="F1200">
        <v>0</v>
      </c>
      <c r="G1200">
        <v>2497.04</v>
      </c>
      <c r="H1200" t="s">
        <v>12</v>
      </c>
      <c r="I1200" t="s">
        <v>12</v>
      </c>
      <c r="J1200" t="s">
        <v>13</v>
      </c>
      <c r="K1200" s="13" t="s">
        <v>9512</v>
      </c>
      <c r="L1200" t="s">
        <v>12</v>
      </c>
      <c r="M1200" t="s">
        <v>12</v>
      </c>
      <c r="N1200" t="s">
        <v>13</v>
      </c>
      <c r="O1200">
        <v>27</v>
      </c>
      <c r="AA1200" t="s">
        <v>10</v>
      </c>
      <c r="AB1200" t="str">
        <f>IF(H1194="?",$Q$9,H1194)</f>
        <v>tier - 3</v>
      </c>
      <c r="AC1200" t="str">
        <f>IF(I1194="?",$V$9,I1194)</f>
        <v>tier - 3</v>
      </c>
      <c r="AD1200" t="str">
        <f>IF(J1194="?","Unknown",J1194)</f>
        <v>R1012</v>
      </c>
      <c r="AE1200">
        <v>1997</v>
      </c>
      <c r="AF1200">
        <v>28</v>
      </c>
      <c r="AG1200" t="str">
        <f t="shared" si="36"/>
        <v>28-Jul-1997</v>
      </c>
      <c r="AH1200">
        <v>35639</v>
      </c>
      <c r="AI1200">
        <f t="shared" si="37"/>
        <v>25</v>
      </c>
    </row>
    <row r="1201" spans="1:35" x14ac:dyDescent="0.25">
      <c r="A1201" t="s">
        <v>288</v>
      </c>
      <c r="B1201">
        <v>14</v>
      </c>
      <c r="C1201" t="s">
        <v>35</v>
      </c>
      <c r="D1201">
        <v>1995</v>
      </c>
      <c r="E1201" s="11">
        <v>34925</v>
      </c>
      <c r="F1201">
        <v>0</v>
      </c>
      <c r="G1201">
        <v>2494.02</v>
      </c>
      <c r="H1201" t="s">
        <v>12</v>
      </c>
      <c r="I1201" t="s">
        <v>16</v>
      </c>
      <c r="J1201" t="s">
        <v>42</v>
      </c>
      <c r="K1201" s="13" t="s">
        <v>9303</v>
      </c>
      <c r="L1201" t="s">
        <v>12</v>
      </c>
      <c r="M1201" t="s">
        <v>16</v>
      </c>
      <c r="N1201" t="s">
        <v>42</v>
      </c>
      <c r="O1201">
        <v>27</v>
      </c>
      <c r="AA1201" t="s">
        <v>30</v>
      </c>
      <c r="AB1201" t="str">
        <f>IF(H1195="?",$Q$9,H1195)</f>
        <v>tier - 2</v>
      </c>
      <c r="AC1201" t="str">
        <f>IF(I1195="?",$V$9,I1195)</f>
        <v>tier - 3</v>
      </c>
      <c r="AD1201" t="str">
        <f>IF(J1195="?","Unknown",J1195)</f>
        <v>R1012</v>
      </c>
      <c r="AE1201">
        <v>2000</v>
      </c>
      <c r="AF1201">
        <v>25</v>
      </c>
      <c r="AG1201" t="str">
        <f t="shared" si="36"/>
        <v>25-Dec-2000</v>
      </c>
      <c r="AH1201">
        <v>36885</v>
      </c>
      <c r="AI1201">
        <f t="shared" si="37"/>
        <v>22</v>
      </c>
    </row>
    <row r="1202" spans="1:35" x14ac:dyDescent="0.25">
      <c r="A1202" t="s">
        <v>287</v>
      </c>
      <c r="B1202">
        <v>6</v>
      </c>
      <c r="C1202" t="s">
        <v>20</v>
      </c>
      <c r="D1202">
        <v>1995</v>
      </c>
      <c r="E1202" s="11">
        <v>34948</v>
      </c>
      <c r="F1202">
        <v>0</v>
      </c>
      <c r="G1202">
        <v>2483.7399999999998</v>
      </c>
      <c r="H1202" t="s">
        <v>12</v>
      </c>
      <c r="I1202" t="s">
        <v>11</v>
      </c>
      <c r="J1202" t="s">
        <v>13</v>
      </c>
      <c r="K1202" s="13" t="s">
        <v>9513</v>
      </c>
      <c r="L1202" t="s">
        <v>12</v>
      </c>
      <c r="M1202" t="s">
        <v>11</v>
      </c>
      <c r="N1202" t="s">
        <v>13</v>
      </c>
      <c r="O1202">
        <v>27</v>
      </c>
      <c r="AA1202" t="s">
        <v>10</v>
      </c>
      <c r="AB1202" t="str">
        <f>IF(H1196="?",$Q$9,H1196)</f>
        <v>tier - 3</v>
      </c>
      <c r="AC1202" t="str">
        <f>IF(I1196="?",$V$9,I1196)</f>
        <v>tier - 1</v>
      </c>
      <c r="AD1202" t="str">
        <f>IF(J1196="?","Unknown",J1196)</f>
        <v>R1012</v>
      </c>
      <c r="AE1202">
        <v>1997</v>
      </c>
      <c r="AF1202">
        <v>2</v>
      </c>
      <c r="AG1202" t="str">
        <f t="shared" si="36"/>
        <v>2-Jul-1997</v>
      </c>
      <c r="AH1202">
        <v>35613</v>
      </c>
      <c r="AI1202">
        <f t="shared" si="37"/>
        <v>25</v>
      </c>
    </row>
    <row r="1203" spans="1:35" x14ac:dyDescent="0.25">
      <c r="A1203" t="s">
        <v>2165</v>
      </c>
      <c r="B1203">
        <v>15</v>
      </c>
      <c r="C1203" t="s">
        <v>35</v>
      </c>
      <c r="D1203">
        <v>1974</v>
      </c>
      <c r="E1203" s="11">
        <v>27256</v>
      </c>
      <c r="F1203">
        <v>0</v>
      </c>
      <c r="G1203">
        <v>35711.39</v>
      </c>
      <c r="H1203" t="s">
        <v>11</v>
      </c>
      <c r="I1203" t="s">
        <v>12</v>
      </c>
      <c r="J1203" t="s">
        <v>23</v>
      </c>
      <c r="K1203" s="13" t="s">
        <v>9514</v>
      </c>
      <c r="L1203" t="s">
        <v>11</v>
      </c>
      <c r="M1203" t="s">
        <v>12</v>
      </c>
      <c r="N1203" t="s">
        <v>23</v>
      </c>
      <c r="O1203">
        <v>48</v>
      </c>
      <c r="AA1203" t="s">
        <v>37</v>
      </c>
      <c r="AB1203" t="str">
        <f>IF(H1197="?",$Q$9,H1197)</f>
        <v>tier - 2</v>
      </c>
      <c r="AC1203" t="str">
        <f>IF(I1197="?",$V$9,I1197)</f>
        <v>tier - 1</v>
      </c>
      <c r="AD1203" t="str">
        <f>IF(J1197="?","Unknown",J1197)</f>
        <v>R1013</v>
      </c>
      <c r="AE1203">
        <v>1991</v>
      </c>
      <c r="AF1203">
        <v>5</v>
      </c>
      <c r="AG1203" t="str">
        <f t="shared" si="36"/>
        <v>5-Oct-1991</v>
      </c>
      <c r="AH1203">
        <v>33516</v>
      </c>
      <c r="AI1203">
        <f t="shared" si="37"/>
        <v>31</v>
      </c>
    </row>
    <row r="1204" spans="1:35" x14ac:dyDescent="0.25">
      <c r="A1204" t="s">
        <v>286</v>
      </c>
      <c r="B1204">
        <v>20</v>
      </c>
      <c r="C1204" t="s">
        <v>30</v>
      </c>
      <c r="D1204">
        <v>1998</v>
      </c>
      <c r="E1204" s="11">
        <v>36149</v>
      </c>
      <c r="F1204">
        <v>0</v>
      </c>
      <c r="G1204">
        <v>2480.98</v>
      </c>
      <c r="H1204" t="s">
        <v>11</v>
      </c>
      <c r="I1204" t="s">
        <v>11</v>
      </c>
      <c r="J1204" t="s">
        <v>13</v>
      </c>
      <c r="K1204" s="13" t="s">
        <v>9515</v>
      </c>
      <c r="L1204" t="s">
        <v>11</v>
      </c>
      <c r="M1204" t="s">
        <v>11</v>
      </c>
      <c r="N1204" t="s">
        <v>13</v>
      </c>
      <c r="O1204">
        <v>24</v>
      </c>
      <c r="AA1204" t="s">
        <v>15</v>
      </c>
      <c r="AB1204" t="str">
        <f>IF(H1198="?",$Q$9,H1198)</f>
        <v>tier - 2</v>
      </c>
      <c r="AC1204" t="str">
        <f>IF(I1198="?",$V$9,I1198)</f>
        <v>tier - 2</v>
      </c>
      <c r="AD1204" t="str">
        <f>IF(J1198="?","Unknown",J1198)</f>
        <v>R1012</v>
      </c>
      <c r="AE1204">
        <v>2004</v>
      </c>
      <c r="AF1204">
        <v>6</v>
      </c>
      <c r="AG1204" t="str">
        <f t="shared" si="36"/>
        <v>6-Nov-2004</v>
      </c>
      <c r="AH1204">
        <v>38297</v>
      </c>
      <c r="AI1204">
        <f t="shared" si="37"/>
        <v>18</v>
      </c>
    </row>
    <row r="1205" spans="1:35" x14ac:dyDescent="0.25">
      <c r="A1205" t="s">
        <v>285</v>
      </c>
      <c r="B1205">
        <v>2</v>
      </c>
      <c r="C1205" t="s">
        <v>20</v>
      </c>
      <c r="D1205">
        <v>1998</v>
      </c>
      <c r="E1205" s="11">
        <v>36040</v>
      </c>
      <c r="F1205">
        <v>0</v>
      </c>
      <c r="G1205">
        <v>2473.33</v>
      </c>
      <c r="H1205" t="s">
        <v>11</v>
      </c>
      <c r="I1205" t="s">
        <v>12</v>
      </c>
      <c r="J1205" t="s">
        <v>13</v>
      </c>
      <c r="K1205" s="13" t="s">
        <v>9516</v>
      </c>
      <c r="L1205" t="s">
        <v>11</v>
      </c>
      <c r="M1205" t="s">
        <v>12</v>
      </c>
      <c r="N1205" t="s">
        <v>13</v>
      </c>
      <c r="O1205">
        <v>24</v>
      </c>
      <c r="AA1205" t="s">
        <v>15</v>
      </c>
      <c r="AB1205" t="str">
        <f>IF(H1199="?",$Q$9,H1199)</f>
        <v>tier - 3</v>
      </c>
      <c r="AC1205" t="str">
        <f>IF(I1199="?",$V$9,I1199)</f>
        <v>tier - 3</v>
      </c>
      <c r="AD1205" t="str">
        <f>IF(J1199="?","Unknown",J1199)</f>
        <v>R1013</v>
      </c>
      <c r="AE1205">
        <v>1995</v>
      </c>
      <c r="AF1205">
        <v>15</v>
      </c>
      <c r="AG1205" t="str">
        <f t="shared" si="36"/>
        <v>15-Nov-1995</v>
      </c>
      <c r="AH1205">
        <v>35018</v>
      </c>
      <c r="AI1205">
        <f t="shared" si="37"/>
        <v>27</v>
      </c>
    </row>
    <row r="1206" spans="1:35" x14ac:dyDescent="0.25">
      <c r="A1206" t="s">
        <v>284</v>
      </c>
      <c r="B1206">
        <v>17</v>
      </c>
      <c r="C1206" t="s">
        <v>30</v>
      </c>
      <c r="D1206">
        <v>1998</v>
      </c>
      <c r="E1206" s="11">
        <v>36146</v>
      </c>
      <c r="F1206">
        <v>0</v>
      </c>
      <c r="G1206">
        <v>2464.62</v>
      </c>
      <c r="H1206" t="s">
        <v>11</v>
      </c>
      <c r="I1206" t="s">
        <v>12</v>
      </c>
      <c r="J1206" t="s">
        <v>13</v>
      </c>
      <c r="K1206" s="13" t="s">
        <v>9517</v>
      </c>
      <c r="L1206" t="s">
        <v>11</v>
      </c>
      <c r="M1206" t="s">
        <v>12</v>
      </c>
      <c r="N1206" t="s">
        <v>13</v>
      </c>
      <c r="O1206">
        <v>24</v>
      </c>
      <c r="AA1206" t="s">
        <v>10</v>
      </c>
      <c r="AB1206" t="str">
        <f>IF(H1200="?",$Q$9,H1200)</f>
        <v>tier - 3</v>
      </c>
      <c r="AC1206" t="str">
        <f>IF(I1200="?",$V$9,I1200)</f>
        <v>tier - 3</v>
      </c>
      <c r="AD1206" t="str">
        <f>IF(J1200="?","Unknown",J1200)</f>
        <v>R1013</v>
      </c>
      <c r="AE1206">
        <v>1995</v>
      </c>
      <c r="AF1206">
        <v>9</v>
      </c>
      <c r="AG1206" t="str">
        <f t="shared" si="36"/>
        <v>9-Jul-1995</v>
      </c>
      <c r="AH1206">
        <v>34889</v>
      </c>
      <c r="AI1206">
        <f t="shared" si="37"/>
        <v>27</v>
      </c>
    </row>
    <row r="1207" spans="1:35" x14ac:dyDescent="0.25">
      <c r="A1207" t="s">
        <v>283</v>
      </c>
      <c r="B1207">
        <v>11</v>
      </c>
      <c r="C1207" t="s">
        <v>37</v>
      </c>
      <c r="D1207">
        <v>2002</v>
      </c>
      <c r="E1207" s="11">
        <v>37540</v>
      </c>
      <c r="F1207">
        <v>0</v>
      </c>
      <c r="G1207">
        <v>2459.7199999999998</v>
      </c>
      <c r="H1207" t="s">
        <v>11</v>
      </c>
      <c r="I1207" t="s">
        <v>11</v>
      </c>
      <c r="J1207" t="s">
        <v>247</v>
      </c>
      <c r="K1207" s="13" t="s">
        <v>9518</v>
      </c>
      <c r="L1207" t="s">
        <v>11</v>
      </c>
      <c r="M1207" t="s">
        <v>11</v>
      </c>
      <c r="N1207" t="s">
        <v>247</v>
      </c>
      <c r="O1207">
        <v>20</v>
      </c>
      <c r="AA1207" t="s">
        <v>35</v>
      </c>
      <c r="AB1207" t="str">
        <f>IF(H1201="?",$Q$9,H1201)</f>
        <v>tier - 3</v>
      </c>
      <c r="AC1207" t="str">
        <f>IF(I1201="?",$V$9,I1201)</f>
        <v>tier - 1</v>
      </c>
      <c r="AD1207" t="str">
        <f>IF(J1201="?","Unknown",J1201)</f>
        <v>R1011</v>
      </c>
      <c r="AE1207">
        <v>1995</v>
      </c>
      <c r="AF1207">
        <v>14</v>
      </c>
      <c r="AG1207" t="str">
        <f t="shared" si="36"/>
        <v>14-Aug-1995</v>
      </c>
      <c r="AH1207">
        <v>34925</v>
      </c>
      <c r="AI1207">
        <f t="shared" si="37"/>
        <v>27</v>
      </c>
    </row>
    <row r="1208" spans="1:35" x14ac:dyDescent="0.25">
      <c r="A1208" t="s">
        <v>282</v>
      </c>
      <c r="B1208">
        <v>19</v>
      </c>
      <c r="C1208" t="s">
        <v>35</v>
      </c>
      <c r="D1208">
        <v>1998</v>
      </c>
      <c r="E1208" s="11">
        <v>36026</v>
      </c>
      <c r="F1208">
        <v>0</v>
      </c>
      <c r="G1208">
        <v>2457.5</v>
      </c>
      <c r="H1208" t="s">
        <v>11</v>
      </c>
      <c r="I1208" t="s">
        <v>16</v>
      </c>
      <c r="J1208" t="s">
        <v>42</v>
      </c>
      <c r="K1208" s="13" t="s">
        <v>9519</v>
      </c>
      <c r="L1208" t="s">
        <v>11</v>
      </c>
      <c r="M1208" t="s">
        <v>16</v>
      </c>
      <c r="N1208" t="s">
        <v>42</v>
      </c>
      <c r="O1208">
        <v>24</v>
      </c>
      <c r="AA1208" t="s">
        <v>20</v>
      </c>
      <c r="AB1208" t="str">
        <f>IF(H1202="?",$Q$9,H1202)</f>
        <v>tier - 3</v>
      </c>
      <c r="AC1208" t="str">
        <f>IF(I1202="?",$V$9,I1202)</f>
        <v>tier - 2</v>
      </c>
      <c r="AD1208" t="str">
        <f>IF(J1202="?","Unknown",J1202)</f>
        <v>R1013</v>
      </c>
      <c r="AE1208">
        <v>1995</v>
      </c>
      <c r="AF1208">
        <v>6</v>
      </c>
      <c r="AG1208" t="str">
        <f t="shared" si="36"/>
        <v>6-Sep-1995</v>
      </c>
      <c r="AH1208">
        <v>34948</v>
      </c>
      <c r="AI1208">
        <f t="shared" si="37"/>
        <v>27</v>
      </c>
    </row>
    <row r="1209" spans="1:35" x14ac:dyDescent="0.25">
      <c r="A1209" t="s">
        <v>281</v>
      </c>
      <c r="B1209">
        <v>29</v>
      </c>
      <c r="C1209" t="s">
        <v>10</v>
      </c>
      <c r="D1209">
        <v>2002</v>
      </c>
      <c r="E1209" s="11">
        <v>37466</v>
      </c>
      <c r="F1209">
        <v>0</v>
      </c>
      <c r="G1209">
        <v>2457.21</v>
      </c>
      <c r="H1209" t="s">
        <v>11</v>
      </c>
      <c r="I1209" t="s">
        <v>16</v>
      </c>
      <c r="J1209" t="s">
        <v>247</v>
      </c>
      <c r="K1209" s="13" t="s">
        <v>9520</v>
      </c>
      <c r="L1209" t="s">
        <v>11</v>
      </c>
      <c r="M1209" t="s">
        <v>16</v>
      </c>
      <c r="N1209" t="s">
        <v>247</v>
      </c>
      <c r="O1209">
        <v>20</v>
      </c>
      <c r="AA1209" t="s">
        <v>35</v>
      </c>
      <c r="AB1209" t="str">
        <f>IF(H1203="?",$Q$9,H1203)</f>
        <v>tier - 2</v>
      </c>
      <c r="AC1209" t="str">
        <f>IF(I1203="?",$V$9,I1203)</f>
        <v>tier - 3</v>
      </c>
      <c r="AD1209" t="str">
        <f>IF(J1203="?","Unknown",J1203)</f>
        <v>R1012</v>
      </c>
      <c r="AE1209">
        <v>1974</v>
      </c>
      <c r="AF1209">
        <v>15</v>
      </c>
      <c r="AG1209" t="str">
        <f t="shared" si="36"/>
        <v>15-Aug-1974</v>
      </c>
      <c r="AH1209">
        <v>27256</v>
      </c>
      <c r="AI1209">
        <f t="shared" si="37"/>
        <v>48</v>
      </c>
    </row>
    <row r="1210" spans="1:35" x14ac:dyDescent="0.25">
      <c r="A1210" t="s">
        <v>280</v>
      </c>
      <c r="B1210">
        <v>21</v>
      </c>
      <c r="C1210" t="s">
        <v>30</v>
      </c>
      <c r="D1210">
        <v>1999</v>
      </c>
      <c r="E1210" s="11">
        <v>36515</v>
      </c>
      <c r="F1210">
        <v>1</v>
      </c>
      <c r="G1210">
        <v>2438.06</v>
      </c>
      <c r="H1210" t="s">
        <v>11</v>
      </c>
      <c r="I1210" t="s">
        <v>11</v>
      </c>
      <c r="J1210" t="s">
        <v>13</v>
      </c>
      <c r="K1210" s="13" t="s">
        <v>9521</v>
      </c>
      <c r="L1210" t="s">
        <v>11</v>
      </c>
      <c r="M1210" t="s">
        <v>11</v>
      </c>
      <c r="N1210" t="s">
        <v>13</v>
      </c>
      <c r="O1210">
        <v>23</v>
      </c>
      <c r="AA1210" t="s">
        <v>30</v>
      </c>
      <c r="AB1210" t="str">
        <f>IF(H1204="?",$Q$9,H1204)</f>
        <v>tier - 2</v>
      </c>
      <c r="AC1210" t="str">
        <f>IF(I1204="?",$V$9,I1204)</f>
        <v>tier - 2</v>
      </c>
      <c r="AD1210" t="str">
        <f>IF(J1204="?","Unknown",J1204)</f>
        <v>R1013</v>
      </c>
      <c r="AE1210">
        <v>1998</v>
      </c>
      <c r="AF1210">
        <v>20</v>
      </c>
      <c r="AG1210" t="str">
        <f t="shared" si="36"/>
        <v>20-Dec-1998</v>
      </c>
      <c r="AH1210">
        <v>36149</v>
      </c>
      <c r="AI1210">
        <f t="shared" si="37"/>
        <v>24</v>
      </c>
    </row>
    <row r="1211" spans="1:35" x14ac:dyDescent="0.25">
      <c r="A1211" t="s">
        <v>279</v>
      </c>
      <c r="B1211">
        <v>12</v>
      </c>
      <c r="C1211" t="s">
        <v>35</v>
      </c>
      <c r="D1211">
        <v>1999</v>
      </c>
      <c r="E1211" s="11">
        <v>36384</v>
      </c>
      <c r="F1211">
        <v>1</v>
      </c>
      <c r="G1211">
        <v>2416.96</v>
      </c>
      <c r="H1211" t="s">
        <v>11</v>
      </c>
      <c r="I1211" t="s">
        <v>11</v>
      </c>
      <c r="J1211" t="s">
        <v>42</v>
      </c>
      <c r="K1211" s="13" t="s">
        <v>8851</v>
      </c>
      <c r="L1211" t="s">
        <v>11</v>
      </c>
      <c r="M1211" t="s">
        <v>11</v>
      </c>
      <c r="N1211" t="s">
        <v>42</v>
      </c>
      <c r="O1211">
        <v>23</v>
      </c>
      <c r="AA1211" t="s">
        <v>20</v>
      </c>
      <c r="AB1211" t="str">
        <f>IF(H1205="?",$Q$9,H1205)</f>
        <v>tier - 2</v>
      </c>
      <c r="AC1211" t="str">
        <f>IF(I1205="?",$V$9,I1205)</f>
        <v>tier - 3</v>
      </c>
      <c r="AD1211" t="str">
        <f>IF(J1205="?","Unknown",J1205)</f>
        <v>R1013</v>
      </c>
      <c r="AE1211">
        <v>1998</v>
      </c>
      <c r="AF1211">
        <v>2</v>
      </c>
      <c r="AG1211" t="str">
        <f t="shared" si="36"/>
        <v>2-Sep-1998</v>
      </c>
      <c r="AH1211">
        <v>36040</v>
      </c>
      <c r="AI1211">
        <f t="shared" si="37"/>
        <v>24</v>
      </c>
    </row>
    <row r="1212" spans="1:35" x14ac:dyDescent="0.25">
      <c r="A1212" t="s">
        <v>278</v>
      </c>
      <c r="B1212">
        <v>3</v>
      </c>
      <c r="C1212" t="s">
        <v>35</v>
      </c>
      <c r="D1212">
        <v>2001</v>
      </c>
      <c r="E1212" s="11">
        <v>37106</v>
      </c>
      <c r="F1212">
        <v>0</v>
      </c>
      <c r="G1212">
        <v>2404.73</v>
      </c>
      <c r="H1212" t="s">
        <v>11</v>
      </c>
      <c r="I1212" t="s">
        <v>12</v>
      </c>
      <c r="J1212" t="s">
        <v>23</v>
      </c>
      <c r="K1212" s="13" t="s">
        <v>9522</v>
      </c>
      <c r="L1212" t="s">
        <v>11</v>
      </c>
      <c r="M1212" t="s">
        <v>12</v>
      </c>
      <c r="N1212" t="s">
        <v>23</v>
      </c>
      <c r="O1212">
        <v>21</v>
      </c>
      <c r="AA1212" t="s">
        <v>30</v>
      </c>
      <c r="AB1212" t="str">
        <f>IF(H1206="?",$Q$9,H1206)</f>
        <v>tier - 2</v>
      </c>
      <c r="AC1212" t="str">
        <f>IF(I1206="?",$V$9,I1206)</f>
        <v>tier - 3</v>
      </c>
      <c r="AD1212" t="str">
        <f>IF(J1206="?","Unknown",J1206)</f>
        <v>R1013</v>
      </c>
      <c r="AE1212">
        <v>1998</v>
      </c>
      <c r="AF1212">
        <v>17</v>
      </c>
      <c r="AG1212" t="str">
        <f t="shared" si="36"/>
        <v>17-Dec-1998</v>
      </c>
      <c r="AH1212">
        <v>36146</v>
      </c>
      <c r="AI1212">
        <f t="shared" si="37"/>
        <v>24</v>
      </c>
    </row>
    <row r="1213" spans="1:35" x14ac:dyDescent="0.25">
      <c r="A1213" t="s">
        <v>277</v>
      </c>
      <c r="B1213">
        <v>10</v>
      </c>
      <c r="C1213" t="s">
        <v>37</v>
      </c>
      <c r="D1213">
        <v>1999</v>
      </c>
      <c r="E1213" s="11">
        <v>36443</v>
      </c>
      <c r="F1213">
        <v>0</v>
      </c>
      <c r="G1213">
        <v>2396.1</v>
      </c>
      <c r="H1213" t="s">
        <v>11</v>
      </c>
      <c r="I1213" t="s">
        <v>16</v>
      </c>
      <c r="J1213" t="s">
        <v>166</v>
      </c>
      <c r="K1213" s="13" t="s">
        <v>9523</v>
      </c>
      <c r="L1213" t="s">
        <v>11</v>
      </c>
      <c r="M1213" t="s">
        <v>16</v>
      </c>
      <c r="N1213" t="s">
        <v>166</v>
      </c>
      <c r="O1213">
        <v>23</v>
      </c>
      <c r="AA1213" t="s">
        <v>37</v>
      </c>
      <c r="AB1213" t="str">
        <f>IF(H1207="?",$Q$9,H1207)</f>
        <v>tier - 2</v>
      </c>
      <c r="AC1213" t="str">
        <f>IF(I1207="?",$V$9,I1207)</f>
        <v>tier - 2</v>
      </c>
      <c r="AD1213" t="str">
        <f>IF(J1207="?","Unknown",J1207)</f>
        <v>R1024</v>
      </c>
      <c r="AE1213">
        <v>2002</v>
      </c>
      <c r="AF1213">
        <v>11</v>
      </c>
      <c r="AG1213" t="str">
        <f t="shared" si="36"/>
        <v>11-Oct-2002</v>
      </c>
      <c r="AH1213">
        <v>37540</v>
      </c>
      <c r="AI1213">
        <f t="shared" si="37"/>
        <v>20</v>
      </c>
    </row>
    <row r="1214" spans="1:35" x14ac:dyDescent="0.25">
      <c r="A1214" t="s">
        <v>2164</v>
      </c>
      <c r="B1214">
        <v>19</v>
      </c>
      <c r="C1214" t="s">
        <v>10</v>
      </c>
      <c r="D1214">
        <v>1978</v>
      </c>
      <c r="E1214" s="11">
        <v>28690</v>
      </c>
      <c r="F1214">
        <v>2</v>
      </c>
      <c r="G1214">
        <v>35701.9</v>
      </c>
      <c r="H1214" t="s">
        <v>11</v>
      </c>
      <c r="I1214" t="s">
        <v>16</v>
      </c>
      <c r="J1214" t="s">
        <v>42</v>
      </c>
      <c r="K1214" s="13" t="s">
        <v>9524</v>
      </c>
      <c r="L1214" t="s">
        <v>11</v>
      </c>
      <c r="M1214" t="s">
        <v>16</v>
      </c>
      <c r="N1214" t="s">
        <v>42</v>
      </c>
      <c r="O1214">
        <v>44</v>
      </c>
      <c r="AA1214" t="s">
        <v>35</v>
      </c>
      <c r="AB1214" t="str">
        <f>IF(H1208="?",$Q$9,H1208)</f>
        <v>tier - 2</v>
      </c>
      <c r="AC1214" t="str">
        <f>IF(I1208="?",$V$9,I1208)</f>
        <v>tier - 1</v>
      </c>
      <c r="AD1214" t="str">
        <f>IF(J1208="?","Unknown",J1208)</f>
        <v>R1011</v>
      </c>
      <c r="AE1214">
        <v>1998</v>
      </c>
      <c r="AF1214">
        <v>19</v>
      </c>
      <c r="AG1214" t="str">
        <f t="shared" si="36"/>
        <v>19-Aug-1998</v>
      </c>
      <c r="AH1214">
        <v>36026</v>
      </c>
      <c r="AI1214">
        <f t="shared" si="37"/>
        <v>24</v>
      </c>
    </row>
    <row r="1215" spans="1:35" x14ac:dyDescent="0.25">
      <c r="A1215" t="s">
        <v>275</v>
      </c>
      <c r="B1215">
        <v>17</v>
      </c>
      <c r="C1215" t="s">
        <v>30</v>
      </c>
      <c r="D1215">
        <v>1999</v>
      </c>
      <c r="E1215" s="11">
        <v>36511</v>
      </c>
      <c r="F1215">
        <v>0</v>
      </c>
      <c r="G1215">
        <v>2395.17</v>
      </c>
      <c r="H1215" t="s">
        <v>11</v>
      </c>
      <c r="I1215" t="s">
        <v>16</v>
      </c>
      <c r="J1215" t="s">
        <v>276</v>
      </c>
      <c r="K1215" s="13" t="s">
        <v>9525</v>
      </c>
      <c r="L1215" t="s">
        <v>11</v>
      </c>
      <c r="M1215" t="s">
        <v>16</v>
      </c>
      <c r="N1215" t="s">
        <v>276</v>
      </c>
      <c r="O1215">
        <v>23</v>
      </c>
      <c r="AA1215" t="s">
        <v>10</v>
      </c>
      <c r="AB1215" t="str">
        <f>IF(H1209="?",$Q$9,H1209)</f>
        <v>tier - 2</v>
      </c>
      <c r="AC1215" t="str">
        <f>IF(I1209="?",$V$9,I1209)</f>
        <v>tier - 1</v>
      </c>
      <c r="AD1215" t="str">
        <f>IF(J1209="?","Unknown",J1209)</f>
        <v>R1024</v>
      </c>
      <c r="AE1215">
        <v>2002</v>
      </c>
      <c r="AF1215">
        <v>29</v>
      </c>
      <c r="AG1215" t="str">
        <f t="shared" si="36"/>
        <v>29-Jul-2002</v>
      </c>
      <c r="AH1215">
        <v>37466</v>
      </c>
      <c r="AI1215">
        <f t="shared" si="37"/>
        <v>20</v>
      </c>
    </row>
    <row r="1216" spans="1:35" x14ac:dyDescent="0.25">
      <c r="A1216" t="s">
        <v>274</v>
      </c>
      <c r="B1216">
        <v>12</v>
      </c>
      <c r="C1216" t="s">
        <v>37</v>
      </c>
      <c r="D1216">
        <v>1988</v>
      </c>
      <c r="E1216" s="11">
        <v>32428</v>
      </c>
      <c r="F1216">
        <v>3</v>
      </c>
      <c r="G1216">
        <v>2373.3000000000002</v>
      </c>
      <c r="H1216" t="s">
        <v>11</v>
      </c>
      <c r="I1216" t="s">
        <v>11</v>
      </c>
      <c r="J1216" t="s">
        <v>13</v>
      </c>
      <c r="K1216" s="13" t="s">
        <v>9526</v>
      </c>
      <c r="L1216" t="s">
        <v>11</v>
      </c>
      <c r="M1216" t="s">
        <v>11</v>
      </c>
      <c r="N1216" t="s">
        <v>13</v>
      </c>
      <c r="O1216">
        <v>34</v>
      </c>
      <c r="AA1216" t="s">
        <v>30</v>
      </c>
      <c r="AB1216" t="str">
        <f>IF(H1210="?",$Q$9,H1210)</f>
        <v>tier - 2</v>
      </c>
      <c r="AC1216" t="str">
        <f>IF(I1210="?",$V$9,I1210)</f>
        <v>tier - 2</v>
      </c>
      <c r="AD1216" t="str">
        <f>IF(J1210="?","Unknown",J1210)</f>
        <v>R1013</v>
      </c>
      <c r="AE1216">
        <v>1999</v>
      </c>
      <c r="AF1216">
        <v>21</v>
      </c>
      <c r="AG1216" t="str">
        <f t="shared" si="36"/>
        <v>21-Dec-1999</v>
      </c>
      <c r="AH1216">
        <v>36515</v>
      </c>
      <c r="AI1216">
        <f t="shared" si="37"/>
        <v>23</v>
      </c>
    </row>
    <row r="1217" spans="1:35" x14ac:dyDescent="0.25">
      <c r="A1217" t="s">
        <v>273</v>
      </c>
      <c r="B1217">
        <v>5</v>
      </c>
      <c r="C1217" t="s">
        <v>35</v>
      </c>
      <c r="D1217">
        <v>2002</v>
      </c>
      <c r="E1217" s="11">
        <v>37473</v>
      </c>
      <c r="F1217">
        <v>1</v>
      </c>
      <c r="G1217">
        <v>2362.23</v>
      </c>
      <c r="H1217" t="s">
        <v>11</v>
      </c>
      <c r="I1217" t="s">
        <v>16</v>
      </c>
      <c r="J1217" t="s">
        <v>23</v>
      </c>
      <c r="K1217" s="13" t="s">
        <v>9527</v>
      </c>
      <c r="L1217" t="s">
        <v>11</v>
      </c>
      <c r="M1217" t="s">
        <v>16</v>
      </c>
      <c r="N1217" t="s">
        <v>23</v>
      </c>
      <c r="O1217">
        <v>20</v>
      </c>
      <c r="AA1217" t="s">
        <v>35</v>
      </c>
      <c r="AB1217" t="str">
        <f>IF(H1211="?",$Q$9,H1211)</f>
        <v>tier - 2</v>
      </c>
      <c r="AC1217" t="str">
        <f>IF(I1211="?",$V$9,I1211)</f>
        <v>tier - 2</v>
      </c>
      <c r="AD1217" t="str">
        <f>IF(J1211="?","Unknown",J1211)</f>
        <v>R1011</v>
      </c>
      <c r="AE1217">
        <v>1999</v>
      </c>
      <c r="AF1217">
        <v>12</v>
      </c>
      <c r="AG1217" t="str">
        <f t="shared" si="36"/>
        <v>12-Aug-1999</v>
      </c>
      <c r="AH1217">
        <v>36384</v>
      </c>
      <c r="AI1217">
        <f t="shared" si="37"/>
        <v>23</v>
      </c>
    </row>
    <row r="1218" spans="1:35" x14ac:dyDescent="0.25">
      <c r="A1218" t="s">
        <v>272</v>
      </c>
      <c r="B1218">
        <v>21</v>
      </c>
      <c r="C1218" t="s">
        <v>10</v>
      </c>
      <c r="D1218">
        <v>1998</v>
      </c>
      <c r="E1218" s="11">
        <v>35997</v>
      </c>
      <c r="F1218">
        <v>0</v>
      </c>
      <c r="G1218">
        <v>2352.9699999999998</v>
      </c>
      <c r="H1218" t="s">
        <v>12</v>
      </c>
      <c r="I1218" t="s">
        <v>12</v>
      </c>
      <c r="J1218" t="s">
        <v>23</v>
      </c>
      <c r="K1218" s="13" t="s">
        <v>9528</v>
      </c>
      <c r="L1218" t="s">
        <v>12</v>
      </c>
      <c r="M1218" t="s">
        <v>12</v>
      </c>
      <c r="N1218" t="s">
        <v>23</v>
      </c>
      <c r="O1218">
        <v>24</v>
      </c>
      <c r="AA1218" t="s">
        <v>35</v>
      </c>
      <c r="AB1218" t="str">
        <f>IF(H1212="?",$Q$9,H1212)</f>
        <v>tier - 2</v>
      </c>
      <c r="AC1218" t="str">
        <f>IF(I1212="?",$V$9,I1212)</f>
        <v>tier - 3</v>
      </c>
      <c r="AD1218" t="str">
        <f>IF(J1212="?","Unknown",J1212)</f>
        <v>R1012</v>
      </c>
      <c r="AE1218">
        <v>2001</v>
      </c>
      <c r="AF1218">
        <v>3</v>
      </c>
      <c r="AG1218" t="str">
        <f t="shared" si="36"/>
        <v>3-Aug-2001</v>
      </c>
      <c r="AH1218">
        <v>37106</v>
      </c>
      <c r="AI1218">
        <f t="shared" si="37"/>
        <v>21</v>
      </c>
    </row>
    <row r="1219" spans="1:35" x14ac:dyDescent="0.25">
      <c r="A1219" t="s">
        <v>271</v>
      </c>
      <c r="B1219">
        <v>18</v>
      </c>
      <c r="C1219" t="s">
        <v>15</v>
      </c>
      <c r="D1219">
        <v>2003</v>
      </c>
      <c r="E1219" s="11">
        <v>37943</v>
      </c>
      <c r="F1219">
        <v>1</v>
      </c>
      <c r="G1219">
        <v>2331.52</v>
      </c>
      <c r="H1219" t="s">
        <v>11</v>
      </c>
      <c r="I1219" t="s">
        <v>12</v>
      </c>
      <c r="J1219" t="s">
        <v>42</v>
      </c>
      <c r="K1219" s="13" t="s">
        <v>9418</v>
      </c>
      <c r="L1219" t="s">
        <v>11</v>
      </c>
      <c r="M1219" t="s">
        <v>12</v>
      </c>
      <c r="N1219" t="s">
        <v>42</v>
      </c>
      <c r="O1219">
        <v>19</v>
      </c>
      <c r="AA1219" t="s">
        <v>37</v>
      </c>
      <c r="AB1219" t="str">
        <f>IF(H1213="?",$Q$9,H1213)</f>
        <v>tier - 2</v>
      </c>
      <c r="AC1219" t="str">
        <f>IF(I1213="?",$V$9,I1213)</f>
        <v>tier - 1</v>
      </c>
      <c r="AD1219" t="str">
        <f>IF(J1213="?","Unknown",J1213)</f>
        <v>R1019</v>
      </c>
      <c r="AE1219">
        <v>1999</v>
      </c>
      <c r="AF1219">
        <v>10</v>
      </c>
      <c r="AG1219" t="str">
        <f t="shared" ref="AG1219:AG1282" si="38">CONCATENATE(AF1219,"-",AA1219,"-",AE1219)</f>
        <v>10-Oct-1999</v>
      </c>
      <c r="AH1219">
        <v>36443</v>
      </c>
      <c r="AI1219">
        <f t="shared" ref="AI1219:AI1282" si="39">INT(YEARFRAC(AH1219,DATE(2023,6,8)*1))</f>
        <v>23</v>
      </c>
    </row>
    <row r="1220" spans="1:35" x14ac:dyDescent="0.25">
      <c r="A1220" t="s">
        <v>270</v>
      </c>
      <c r="B1220">
        <v>17</v>
      </c>
      <c r="C1220" t="s">
        <v>20</v>
      </c>
      <c r="D1220">
        <v>1996</v>
      </c>
      <c r="E1220" s="11">
        <v>35325</v>
      </c>
      <c r="F1220">
        <v>0</v>
      </c>
      <c r="G1220">
        <v>2322.62</v>
      </c>
      <c r="H1220" t="s">
        <v>11</v>
      </c>
      <c r="I1220" t="s">
        <v>16</v>
      </c>
      <c r="J1220" t="s">
        <v>13</v>
      </c>
      <c r="K1220" s="13" t="s">
        <v>9529</v>
      </c>
      <c r="L1220" t="s">
        <v>11</v>
      </c>
      <c r="M1220" t="s">
        <v>16</v>
      </c>
      <c r="N1220" t="s">
        <v>13</v>
      </c>
      <c r="O1220">
        <v>26</v>
      </c>
      <c r="AA1220" t="s">
        <v>10</v>
      </c>
      <c r="AB1220" t="str">
        <f>IF(H1214="?",$Q$9,H1214)</f>
        <v>tier - 2</v>
      </c>
      <c r="AC1220" t="str">
        <f>IF(I1214="?",$V$9,I1214)</f>
        <v>tier - 1</v>
      </c>
      <c r="AD1220" t="str">
        <f>IF(J1214="?","Unknown",J1214)</f>
        <v>R1011</v>
      </c>
      <c r="AE1220">
        <v>1978</v>
      </c>
      <c r="AF1220">
        <v>19</v>
      </c>
      <c r="AG1220" t="str">
        <f t="shared" si="38"/>
        <v>19-Jul-1978</v>
      </c>
      <c r="AH1220">
        <v>28690</v>
      </c>
      <c r="AI1220">
        <f t="shared" si="39"/>
        <v>44</v>
      </c>
    </row>
    <row r="1221" spans="1:35" x14ac:dyDescent="0.25">
      <c r="A1221" t="s">
        <v>269</v>
      </c>
      <c r="B1221">
        <v>6</v>
      </c>
      <c r="C1221" t="s">
        <v>30</v>
      </c>
      <c r="D1221">
        <v>2004</v>
      </c>
      <c r="E1221" s="11">
        <v>38327</v>
      </c>
      <c r="F1221">
        <v>2</v>
      </c>
      <c r="G1221">
        <v>2304</v>
      </c>
      <c r="H1221" t="s">
        <v>11</v>
      </c>
      <c r="I1221" t="s">
        <v>12</v>
      </c>
      <c r="J1221" t="s">
        <v>13</v>
      </c>
      <c r="K1221" s="13" t="s">
        <v>9510</v>
      </c>
      <c r="L1221" t="s">
        <v>11</v>
      </c>
      <c r="M1221" t="s">
        <v>12</v>
      </c>
      <c r="N1221" t="s">
        <v>13</v>
      </c>
      <c r="O1221">
        <v>18</v>
      </c>
      <c r="AA1221" t="s">
        <v>30</v>
      </c>
      <c r="AB1221" t="str">
        <f>IF(H1215="?",$Q$9,H1215)</f>
        <v>tier - 2</v>
      </c>
      <c r="AC1221" t="str">
        <f>IF(I1215="?",$V$9,I1215)</f>
        <v>tier - 1</v>
      </c>
      <c r="AD1221" t="str">
        <f>IF(J1215="?","Unknown",J1215)</f>
        <v>R1014</v>
      </c>
      <c r="AE1221">
        <v>1999</v>
      </c>
      <c r="AF1221">
        <v>17</v>
      </c>
      <c r="AG1221" t="str">
        <f t="shared" si="38"/>
        <v>17-Dec-1999</v>
      </c>
      <c r="AH1221">
        <v>36511</v>
      </c>
      <c r="AI1221">
        <f t="shared" si="39"/>
        <v>23</v>
      </c>
    </row>
    <row r="1222" spans="1:35" x14ac:dyDescent="0.25">
      <c r="A1222" t="s">
        <v>268</v>
      </c>
      <c r="B1222">
        <v>28</v>
      </c>
      <c r="C1222" t="s">
        <v>18</v>
      </c>
      <c r="D1222">
        <v>1996</v>
      </c>
      <c r="E1222" s="11">
        <v>35244</v>
      </c>
      <c r="F1222">
        <v>0</v>
      </c>
      <c r="G1222">
        <v>2302.3000000000002</v>
      </c>
      <c r="H1222" t="s">
        <v>16</v>
      </c>
      <c r="I1222" t="s">
        <v>11</v>
      </c>
      <c r="J1222" t="s">
        <v>42</v>
      </c>
      <c r="K1222" s="13" t="s">
        <v>9530</v>
      </c>
      <c r="L1222" t="s">
        <v>16</v>
      </c>
      <c r="M1222" t="s">
        <v>11</v>
      </c>
      <c r="N1222" t="s">
        <v>42</v>
      </c>
      <c r="O1222">
        <v>26</v>
      </c>
      <c r="AA1222" t="s">
        <v>37</v>
      </c>
      <c r="AB1222" t="str">
        <f>IF(H1216="?",$Q$9,H1216)</f>
        <v>tier - 2</v>
      </c>
      <c r="AC1222" t="str">
        <f>IF(I1216="?",$V$9,I1216)</f>
        <v>tier - 2</v>
      </c>
      <c r="AD1222" t="str">
        <f>IF(J1216="?","Unknown",J1216)</f>
        <v>R1013</v>
      </c>
      <c r="AE1222">
        <v>1988</v>
      </c>
      <c r="AF1222">
        <v>12</v>
      </c>
      <c r="AG1222" t="str">
        <f t="shared" si="38"/>
        <v>12-Oct-1988</v>
      </c>
      <c r="AH1222">
        <v>32428</v>
      </c>
      <c r="AI1222">
        <f t="shared" si="39"/>
        <v>34</v>
      </c>
    </row>
    <row r="1223" spans="1:35" x14ac:dyDescent="0.25">
      <c r="A1223" t="s">
        <v>267</v>
      </c>
      <c r="B1223">
        <v>5</v>
      </c>
      <c r="C1223" t="s">
        <v>37</v>
      </c>
      <c r="D1223">
        <v>1989</v>
      </c>
      <c r="E1223" s="11">
        <v>32786</v>
      </c>
      <c r="F1223">
        <v>3</v>
      </c>
      <c r="G1223">
        <v>2295.2399999999998</v>
      </c>
      <c r="H1223" t="s">
        <v>11</v>
      </c>
      <c r="I1223" t="s">
        <v>16</v>
      </c>
      <c r="J1223" t="s">
        <v>13</v>
      </c>
      <c r="K1223" s="13" t="s">
        <v>9531</v>
      </c>
      <c r="L1223" t="s">
        <v>11</v>
      </c>
      <c r="M1223" t="s">
        <v>16</v>
      </c>
      <c r="N1223" t="s">
        <v>13</v>
      </c>
      <c r="O1223">
        <v>33</v>
      </c>
      <c r="AA1223" t="s">
        <v>35</v>
      </c>
      <c r="AB1223" t="str">
        <f>IF(H1217="?",$Q$9,H1217)</f>
        <v>tier - 2</v>
      </c>
      <c r="AC1223" t="str">
        <f>IF(I1217="?",$V$9,I1217)</f>
        <v>tier - 1</v>
      </c>
      <c r="AD1223" t="str">
        <f>IF(J1217="?","Unknown",J1217)</f>
        <v>R1012</v>
      </c>
      <c r="AE1223">
        <v>2002</v>
      </c>
      <c r="AF1223">
        <v>5</v>
      </c>
      <c r="AG1223" t="str">
        <f t="shared" si="38"/>
        <v>5-Aug-2002</v>
      </c>
      <c r="AH1223">
        <v>37473</v>
      </c>
      <c r="AI1223">
        <f t="shared" si="39"/>
        <v>20</v>
      </c>
    </row>
    <row r="1224" spans="1:35" x14ac:dyDescent="0.25">
      <c r="A1224" t="s">
        <v>266</v>
      </c>
      <c r="B1224">
        <v>16</v>
      </c>
      <c r="C1224" t="s">
        <v>10</v>
      </c>
      <c r="D1224">
        <v>1991</v>
      </c>
      <c r="E1224" s="11">
        <v>33435</v>
      </c>
      <c r="F1224">
        <v>3</v>
      </c>
      <c r="G1224">
        <v>2277.7199999999998</v>
      </c>
      <c r="H1224" t="s">
        <v>11</v>
      </c>
      <c r="I1224" t="s">
        <v>16</v>
      </c>
      <c r="J1224" t="s">
        <v>13</v>
      </c>
      <c r="K1224" s="13" t="s">
        <v>9532</v>
      </c>
      <c r="L1224" t="s">
        <v>11</v>
      </c>
      <c r="M1224" t="s">
        <v>16</v>
      </c>
      <c r="N1224" t="s">
        <v>13</v>
      </c>
      <c r="O1224">
        <v>31</v>
      </c>
      <c r="AA1224" t="s">
        <v>10</v>
      </c>
      <c r="AB1224" t="str">
        <f>IF(H1218="?",$Q$9,H1218)</f>
        <v>tier - 3</v>
      </c>
      <c r="AC1224" t="str">
        <f>IF(I1218="?",$V$9,I1218)</f>
        <v>tier - 3</v>
      </c>
      <c r="AD1224" t="str">
        <f>IF(J1218="?","Unknown",J1218)</f>
        <v>R1012</v>
      </c>
      <c r="AE1224">
        <v>1998</v>
      </c>
      <c r="AF1224">
        <v>21</v>
      </c>
      <c r="AG1224" t="str">
        <f t="shared" si="38"/>
        <v>21-Jul-1998</v>
      </c>
      <c r="AH1224">
        <v>35997</v>
      </c>
      <c r="AI1224">
        <f t="shared" si="39"/>
        <v>24</v>
      </c>
    </row>
    <row r="1225" spans="1:35" x14ac:dyDescent="0.25">
      <c r="A1225" t="s">
        <v>2352</v>
      </c>
      <c r="B1225">
        <v>13</v>
      </c>
      <c r="C1225" t="s">
        <v>37</v>
      </c>
      <c r="D1225">
        <v>1961</v>
      </c>
      <c r="E1225" s="11">
        <v>22567</v>
      </c>
      <c r="F1225">
        <v>1</v>
      </c>
      <c r="G1225">
        <v>47403.88</v>
      </c>
      <c r="H1225" t="s">
        <v>16</v>
      </c>
      <c r="I1225" t="s">
        <v>12</v>
      </c>
      <c r="J1225" t="s">
        <v>42</v>
      </c>
      <c r="K1225" s="13" t="s">
        <v>9533</v>
      </c>
      <c r="L1225" t="s">
        <v>16</v>
      </c>
      <c r="M1225" t="s">
        <v>12</v>
      </c>
      <c r="N1225" t="s">
        <v>42</v>
      </c>
      <c r="O1225">
        <v>61</v>
      </c>
      <c r="AA1225" t="s">
        <v>15</v>
      </c>
      <c r="AB1225" t="str">
        <f>IF(H1219="?",$Q$9,H1219)</f>
        <v>tier - 2</v>
      </c>
      <c r="AC1225" t="str">
        <f>IF(I1219="?",$V$9,I1219)</f>
        <v>tier - 3</v>
      </c>
      <c r="AD1225" t="str">
        <f>IF(J1219="?","Unknown",J1219)</f>
        <v>R1011</v>
      </c>
      <c r="AE1225">
        <v>2003</v>
      </c>
      <c r="AF1225">
        <v>18</v>
      </c>
      <c r="AG1225" t="str">
        <f t="shared" si="38"/>
        <v>18-Nov-2003</v>
      </c>
      <c r="AH1225">
        <v>37943</v>
      </c>
      <c r="AI1225">
        <f t="shared" si="39"/>
        <v>19</v>
      </c>
    </row>
    <row r="1226" spans="1:35" x14ac:dyDescent="0.25">
      <c r="A1226" t="s">
        <v>2163</v>
      </c>
      <c r="B1226">
        <v>17</v>
      </c>
      <c r="C1226" t="s">
        <v>30</v>
      </c>
      <c r="D1226">
        <v>2000</v>
      </c>
      <c r="E1226" s="11">
        <v>36877</v>
      </c>
      <c r="F1226">
        <v>3</v>
      </c>
      <c r="G1226">
        <v>35595.589999999997</v>
      </c>
      <c r="H1226" t="s">
        <v>11</v>
      </c>
      <c r="I1226" t="s">
        <v>12</v>
      </c>
      <c r="J1226" t="s">
        <v>13</v>
      </c>
      <c r="K1226" s="13" t="s">
        <v>9483</v>
      </c>
      <c r="L1226" t="s">
        <v>11</v>
      </c>
      <c r="M1226" t="s">
        <v>12</v>
      </c>
      <c r="N1226" t="s">
        <v>13</v>
      </c>
      <c r="O1226">
        <v>22</v>
      </c>
      <c r="AA1226" t="s">
        <v>20</v>
      </c>
      <c r="AB1226" t="str">
        <f>IF(H1220="?",$Q$9,H1220)</f>
        <v>tier - 2</v>
      </c>
      <c r="AC1226" t="str">
        <f>IF(I1220="?",$V$9,I1220)</f>
        <v>tier - 1</v>
      </c>
      <c r="AD1226" t="str">
        <f>IF(J1220="?","Unknown",J1220)</f>
        <v>R1013</v>
      </c>
      <c r="AE1226">
        <v>1996</v>
      </c>
      <c r="AF1226">
        <v>17</v>
      </c>
      <c r="AG1226" t="str">
        <f t="shared" si="38"/>
        <v>17-Sep-1996</v>
      </c>
      <c r="AH1226">
        <v>35325</v>
      </c>
      <c r="AI1226">
        <f t="shared" si="39"/>
        <v>26</v>
      </c>
    </row>
    <row r="1227" spans="1:35" x14ac:dyDescent="0.25">
      <c r="A1227" t="s">
        <v>265</v>
      </c>
      <c r="B1227">
        <v>12</v>
      </c>
      <c r="C1227" t="s">
        <v>20</v>
      </c>
      <c r="D1227">
        <v>2002</v>
      </c>
      <c r="E1227" s="11">
        <v>37511</v>
      </c>
      <c r="F1227">
        <v>0</v>
      </c>
      <c r="G1227">
        <v>2261.5700000000002</v>
      </c>
      <c r="H1227" t="s">
        <v>11</v>
      </c>
      <c r="I1227" t="s">
        <v>16</v>
      </c>
      <c r="J1227" t="s">
        <v>23</v>
      </c>
      <c r="K1227" s="13" t="s">
        <v>9534</v>
      </c>
      <c r="L1227" t="s">
        <v>11</v>
      </c>
      <c r="M1227" t="s">
        <v>16</v>
      </c>
      <c r="N1227" t="s">
        <v>23</v>
      </c>
      <c r="O1227">
        <v>20</v>
      </c>
      <c r="AA1227" t="s">
        <v>30</v>
      </c>
      <c r="AB1227" t="str">
        <f>IF(H1221="?",$Q$9,H1221)</f>
        <v>tier - 2</v>
      </c>
      <c r="AC1227" t="str">
        <f>IF(I1221="?",$V$9,I1221)</f>
        <v>tier - 3</v>
      </c>
      <c r="AD1227" t="str">
        <f>IF(J1221="?","Unknown",J1221)</f>
        <v>R1013</v>
      </c>
      <c r="AE1227">
        <v>2004</v>
      </c>
      <c r="AF1227">
        <v>6</v>
      </c>
      <c r="AG1227" t="str">
        <f t="shared" si="38"/>
        <v>6-Dec-2004</v>
      </c>
      <c r="AH1227">
        <v>38327</v>
      </c>
      <c r="AI1227">
        <f t="shared" si="39"/>
        <v>18</v>
      </c>
    </row>
    <row r="1228" spans="1:35" x14ac:dyDescent="0.25">
      <c r="A1228" t="s">
        <v>264</v>
      </c>
      <c r="B1228">
        <v>15</v>
      </c>
      <c r="C1228" t="s">
        <v>18</v>
      </c>
      <c r="D1228">
        <v>2002</v>
      </c>
      <c r="E1228" s="11">
        <v>37422</v>
      </c>
      <c r="F1228">
        <v>0</v>
      </c>
      <c r="G1228">
        <v>2257.48</v>
      </c>
      <c r="H1228" t="s">
        <v>11</v>
      </c>
      <c r="I1228" t="s">
        <v>16</v>
      </c>
      <c r="J1228" t="s">
        <v>23</v>
      </c>
      <c r="K1228" s="13" t="s">
        <v>9535</v>
      </c>
      <c r="L1228" t="s">
        <v>11</v>
      </c>
      <c r="M1228" t="s">
        <v>16</v>
      </c>
      <c r="N1228" t="s">
        <v>23</v>
      </c>
      <c r="O1228">
        <v>20</v>
      </c>
      <c r="AA1228" t="s">
        <v>18</v>
      </c>
      <c r="AB1228" t="str">
        <f>IF(H1222="?",$Q$9,H1222)</f>
        <v>tier - 1</v>
      </c>
      <c r="AC1228" t="str">
        <f>IF(I1222="?",$V$9,I1222)</f>
        <v>tier - 2</v>
      </c>
      <c r="AD1228" t="str">
        <f>IF(J1222="?","Unknown",J1222)</f>
        <v>R1011</v>
      </c>
      <c r="AE1228">
        <v>1996</v>
      </c>
      <c r="AF1228">
        <v>28</v>
      </c>
      <c r="AG1228" t="str">
        <f t="shared" si="38"/>
        <v>28-Jun-1996</v>
      </c>
      <c r="AH1228">
        <v>35244</v>
      </c>
      <c r="AI1228">
        <f t="shared" si="39"/>
        <v>26</v>
      </c>
    </row>
    <row r="1229" spans="1:35" x14ac:dyDescent="0.25">
      <c r="A1229" t="s">
        <v>263</v>
      </c>
      <c r="B1229">
        <v>11</v>
      </c>
      <c r="C1229" t="s">
        <v>20</v>
      </c>
      <c r="D1229">
        <v>2000</v>
      </c>
      <c r="E1229" s="11">
        <v>36780</v>
      </c>
      <c r="F1229">
        <v>0</v>
      </c>
      <c r="G1229">
        <v>2254.8000000000002</v>
      </c>
      <c r="H1229" t="s">
        <v>11</v>
      </c>
      <c r="I1229" t="s">
        <v>12</v>
      </c>
      <c r="J1229" t="s">
        <v>168</v>
      </c>
      <c r="K1229" s="13" t="s">
        <v>9220</v>
      </c>
      <c r="L1229" t="s">
        <v>11</v>
      </c>
      <c r="M1229" t="s">
        <v>12</v>
      </c>
      <c r="N1229" t="s">
        <v>168</v>
      </c>
      <c r="O1229">
        <v>22</v>
      </c>
      <c r="AA1229" t="s">
        <v>37</v>
      </c>
      <c r="AB1229" t="str">
        <f>IF(H1223="?",$Q$9,H1223)</f>
        <v>tier - 2</v>
      </c>
      <c r="AC1229" t="str">
        <f>IF(I1223="?",$V$9,I1223)</f>
        <v>tier - 1</v>
      </c>
      <c r="AD1229" t="str">
        <f>IF(J1223="?","Unknown",J1223)</f>
        <v>R1013</v>
      </c>
      <c r="AE1229">
        <v>1989</v>
      </c>
      <c r="AF1229">
        <v>5</v>
      </c>
      <c r="AG1229" t="str">
        <f t="shared" si="38"/>
        <v>5-Oct-1989</v>
      </c>
      <c r="AH1229">
        <v>32786</v>
      </c>
      <c r="AI1229">
        <f t="shared" si="39"/>
        <v>33</v>
      </c>
    </row>
    <row r="1230" spans="1:35" x14ac:dyDescent="0.25">
      <c r="A1230" t="s">
        <v>262</v>
      </c>
      <c r="B1230">
        <v>30</v>
      </c>
      <c r="C1230" t="s">
        <v>35</v>
      </c>
      <c r="D1230">
        <v>2000</v>
      </c>
      <c r="E1230" s="11">
        <v>36768</v>
      </c>
      <c r="F1230">
        <v>0</v>
      </c>
      <c r="G1230">
        <v>2250.84</v>
      </c>
      <c r="H1230" t="s">
        <v>11</v>
      </c>
      <c r="I1230" t="s">
        <v>11</v>
      </c>
      <c r="J1230" t="s">
        <v>170</v>
      </c>
      <c r="K1230" s="13" t="s">
        <v>9536</v>
      </c>
      <c r="L1230" t="s">
        <v>11</v>
      </c>
      <c r="M1230" t="s">
        <v>11</v>
      </c>
      <c r="N1230" t="s">
        <v>170</v>
      </c>
      <c r="O1230">
        <v>22</v>
      </c>
      <c r="AA1230" t="s">
        <v>10</v>
      </c>
      <c r="AB1230" t="str">
        <f>IF(H1224="?",$Q$9,H1224)</f>
        <v>tier - 2</v>
      </c>
      <c r="AC1230" t="str">
        <f>IF(I1224="?",$V$9,I1224)</f>
        <v>tier - 1</v>
      </c>
      <c r="AD1230" t="str">
        <f>IF(J1224="?","Unknown",J1224)</f>
        <v>R1013</v>
      </c>
      <c r="AE1230">
        <v>1991</v>
      </c>
      <c r="AF1230">
        <v>16</v>
      </c>
      <c r="AG1230" t="str">
        <f t="shared" si="38"/>
        <v>16-Jul-1991</v>
      </c>
      <c r="AH1230">
        <v>33435</v>
      </c>
      <c r="AI1230">
        <f t="shared" si="39"/>
        <v>31</v>
      </c>
    </row>
    <row r="1231" spans="1:35" x14ac:dyDescent="0.25">
      <c r="A1231" t="s">
        <v>261</v>
      </c>
      <c r="B1231">
        <v>10</v>
      </c>
      <c r="C1231" t="s">
        <v>20</v>
      </c>
      <c r="D1231">
        <v>2003</v>
      </c>
      <c r="E1231" s="11">
        <v>37874</v>
      </c>
      <c r="F1231">
        <v>1</v>
      </c>
      <c r="G1231">
        <v>2221.56</v>
      </c>
      <c r="H1231" t="s">
        <v>11</v>
      </c>
      <c r="I1231" t="s">
        <v>12</v>
      </c>
      <c r="J1231" t="s">
        <v>23</v>
      </c>
      <c r="K1231" s="13" t="s">
        <v>9537</v>
      </c>
      <c r="L1231" t="s">
        <v>11</v>
      </c>
      <c r="M1231" t="s">
        <v>12</v>
      </c>
      <c r="N1231" t="s">
        <v>23</v>
      </c>
      <c r="O1231">
        <v>19</v>
      </c>
      <c r="AA1231" t="s">
        <v>37</v>
      </c>
      <c r="AB1231" t="str">
        <f>IF(H1225="?",$Q$9,H1225)</f>
        <v>tier - 1</v>
      </c>
      <c r="AC1231" t="str">
        <f>IF(I1225="?",$V$9,I1225)</f>
        <v>tier - 3</v>
      </c>
      <c r="AD1231" t="str">
        <f>IF(J1225="?","Unknown",J1225)</f>
        <v>R1011</v>
      </c>
      <c r="AE1231">
        <v>1961</v>
      </c>
      <c r="AF1231">
        <v>13</v>
      </c>
      <c r="AG1231" t="str">
        <f t="shared" si="38"/>
        <v>13-Oct-1961</v>
      </c>
      <c r="AH1231">
        <v>22567</v>
      </c>
      <c r="AI1231">
        <f t="shared" si="39"/>
        <v>61</v>
      </c>
    </row>
    <row r="1232" spans="1:35" x14ac:dyDescent="0.25">
      <c r="A1232" t="s">
        <v>260</v>
      </c>
      <c r="B1232">
        <v>12</v>
      </c>
      <c r="C1232" t="s">
        <v>15</v>
      </c>
      <c r="D1232">
        <v>2004</v>
      </c>
      <c r="E1232" s="11">
        <v>38303</v>
      </c>
      <c r="F1232">
        <v>1</v>
      </c>
      <c r="G1232">
        <v>2219.4499999999998</v>
      </c>
      <c r="H1232" t="s">
        <v>11</v>
      </c>
      <c r="I1232" t="s">
        <v>16</v>
      </c>
      <c r="J1232" t="s">
        <v>13</v>
      </c>
      <c r="K1232" s="13" t="s">
        <v>9538</v>
      </c>
      <c r="L1232" t="s">
        <v>11</v>
      </c>
      <c r="M1232" t="s">
        <v>16</v>
      </c>
      <c r="N1232" t="s">
        <v>13</v>
      </c>
      <c r="O1232">
        <v>18</v>
      </c>
      <c r="AA1232" t="s">
        <v>30</v>
      </c>
      <c r="AB1232" t="str">
        <f>IF(H1226="?",$Q$9,H1226)</f>
        <v>tier - 2</v>
      </c>
      <c r="AC1232" t="str">
        <f>IF(I1226="?",$V$9,I1226)</f>
        <v>tier - 3</v>
      </c>
      <c r="AD1232" t="str">
        <f>IF(J1226="?","Unknown",J1226)</f>
        <v>R1013</v>
      </c>
      <c r="AE1232">
        <v>2000</v>
      </c>
      <c r="AF1232">
        <v>17</v>
      </c>
      <c r="AG1232" t="str">
        <f t="shared" si="38"/>
        <v>17-Dec-2000</v>
      </c>
      <c r="AH1232">
        <v>36877</v>
      </c>
      <c r="AI1232">
        <f t="shared" si="39"/>
        <v>22</v>
      </c>
    </row>
    <row r="1233" spans="1:35" x14ac:dyDescent="0.25">
      <c r="A1233" t="s">
        <v>259</v>
      </c>
      <c r="B1233">
        <v>25</v>
      </c>
      <c r="C1233" t="s">
        <v>18</v>
      </c>
      <c r="D1233">
        <v>2004</v>
      </c>
      <c r="E1233" s="11">
        <v>38163</v>
      </c>
      <c r="F1233">
        <v>0</v>
      </c>
      <c r="G1233">
        <v>2217.6</v>
      </c>
      <c r="H1233" t="s">
        <v>11</v>
      </c>
      <c r="I1233" t="s">
        <v>16</v>
      </c>
      <c r="J1233" t="s">
        <v>247</v>
      </c>
      <c r="K1233" s="13" t="s">
        <v>9539</v>
      </c>
      <c r="L1233" t="s">
        <v>11</v>
      </c>
      <c r="M1233" t="s">
        <v>16</v>
      </c>
      <c r="N1233" t="s">
        <v>247</v>
      </c>
      <c r="O1233">
        <v>18</v>
      </c>
      <c r="AA1233" t="s">
        <v>20</v>
      </c>
      <c r="AB1233" t="str">
        <f>IF(H1227="?",$Q$9,H1227)</f>
        <v>tier - 2</v>
      </c>
      <c r="AC1233" t="str">
        <f>IF(I1227="?",$V$9,I1227)</f>
        <v>tier - 1</v>
      </c>
      <c r="AD1233" t="str">
        <f>IF(J1227="?","Unknown",J1227)</f>
        <v>R1012</v>
      </c>
      <c r="AE1233">
        <v>2002</v>
      </c>
      <c r="AF1233">
        <v>12</v>
      </c>
      <c r="AG1233" t="str">
        <f t="shared" si="38"/>
        <v>12-Sep-2002</v>
      </c>
      <c r="AH1233">
        <v>37511</v>
      </c>
      <c r="AI1233">
        <f t="shared" si="39"/>
        <v>20</v>
      </c>
    </row>
    <row r="1234" spans="1:35" x14ac:dyDescent="0.25">
      <c r="A1234" t="s">
        <v>258</v>
      </c>
      <c r="B1234">
        <v>13</v>
      </c>
      <c r="C1234" t="s">
        <v>20</v>
      </c>
      <c r="D1234">
        <v>2004</v>
      </c>
      <c r="E1234" s="11">
        <v>38243</v>
      </c>
      <c r="F1234">
        <v>0</v>
      </c>
      <c r="G1234">
        <v>2217.4699999999998</v>
      </c>
      <c r="H1234" t="s">
        <v>11</v>
      </c>
      <c r="I1234" t="s">
        <v>16</v>
      </c>
      <c r="J1234" t="s">
        <v>247</v>
      </c>
      <c r="K1234" s="13" t="s">
        <v>9540</v>
      </c>
      <c r="L1234" t="s">
        <v>11</v>
      </c>
      <c r="M1234" t="s">
        <v>16</v>
      </c>
      <c r="N1234" t="s">
        <v>247</v>
      </c>
      <c r="O1234">
        <v>18</v>
      </c>
      <c r="AA1234" t="s">
        <v>18</v>
      </c>
      <c r="AB1234" t="str">
        <f>IF(H1228="?",$Q$9,H1228)</f>
        <v>tier - 2</v>
      </c>
      <c r="AC1234" t="str">
        <f>IF(I1228="?",$V$9,I1228)</f>
        <v>tier - 1</v>
      </c>
      <c r="AD1234" t="str">
        <f>IF(J1228="?","Unknown",J1228)</f>
        <v>R1012</v>
      </c>
      <c r="AE1234">
        <v>2002</v>
      </c>
      <c r="AF1234">
        <v>15</v>
      </c>
      <c r="AG1234" t="str">
        <f t="shared" si="38"/>
        <v>15-Jun-2002</v>
      </c>
      <c r="AH1234">
        <v>37422</v>
      </c>
      <c r="AI1234">
        <f t="shared" si="39"/>
        <v>20</v>
      </c>
    </row>
    <row r="1235" spans="1:35" x14ac:dyDescent="0.25">
      <c r="A1235" t="s">
        <v>257</v>
      </c>
      <c r="B1235">
        <v>17</v>
      </c>
      <c r="C1235" t="s">
        <v>20</v>
      </c>
      <c r="D1235">
        <v>1994</v>
      </c>
      <c r="E1235" s="11">
        <v>34594</v>
      </c>
      <c r="F1235">
        <v>0</v>
      </c>
      <c r="G1235">
        <v>2213.21</v>
      </c>
      <c r="H1235" t="s">
        <v>11</v>
      </c>
      <c r="I1235" t="s">
        <v>11</v>
      </c>
      <c r="J1235" t="s">
        <v>13</v>
      </c>
      <c r="K1235" s="13" t="s">
        <v>8785</v>
      </c>
      <c r="L1235" t="s">
        <v>11</v>
      </c>
      <c r="M1235" t="s">
        <v>11</v>
      </c>
      <c r="N1235" t="s">
        <v>13</v>
      </c>
      <c r="O1235">
        <v>28</v>
      </c>
      <c r="AA1235" t="s">
        <v>20</v>
      </c>
      <c r="AB1235" t="str">
        <f>IF(H1229="?",$Q$9,H1229)</f>
        <v>tier - 2</v>
      </c>
      <c r="AC1235" t="str">
        <f>IF(I1229="?",$V$9,I1229)</f>
        <v>tier - 3</v>
      </c>
      <c r="AD1235" t="str">
        <f>IF(J1229="?","Unknown",J1229)</f>
        <v>R1016</v>
      </c>
      <c r="AE1235">
        <v>2000</v>
      </c>
      <c r="AF1235">
        <v>11</v>
      </c>
      <c r="AG1235" t="str">
        <f t="shared" si="38"/>
        <v>11-Sep-2000</v>
      </c>
      <c r="AH1235">
        <v>36780</v>
      </c>
      <c r="AI1235">
        <f t="shared" si="39"/>
        <v>22</v>
      </c>
    </row>
    <row r="1236" spans="1:35" x14ac:dyDescent="0.25">
      <c r="A1236" t="s">
        <v>256</v>
      </c>
      <c r="B1236">
        <v>27</v>
      </c>
      <c r="C1236" t="s">
        <v>10</v>
      </c>
      <c r="D1236">
        <v>2004</v>
      </c>
      <c r="E1236" s="11">
        <v>38195</v>
      </c>
      <c r="F1236">
        <v>0</v>
      </c>
      <c r="G1236">
        <v>2211.13</v>
      </c>
      <c r="H1236" t="s">
        <v>11</v>
      </c>
      <c r="I1236" t="s">
        <v>11</v>
      </c>
      <c r="J1236" t="s">
        <v>247</v>
      </c>
      <c r="K1236" s="13" t="s">
        <v>9017</v>
      </c>
      <c r="L1236" t="s">
        <v>11</v>
      </c>
      <c r="M1236" t="s">
        <v>11</v>
      </c>
      <c r="N1236" t="s">
        <v>247</v>
      </c>
      <c r="O1236">
        <v>18</v>
      </c>
      <c r="AA1236" t="s">
        <v>35</v>
      </c>
      <c r="AB1236" t="str">
        <f>IF(H1230="?",$Q$9,H1230)</f>
        <v>tier - 2</v>
      </c>
      <c r="AC1236" t="str">
        <f>IF(I1230="?",$V$9,I1230)</f>
        <v>tier - 2</v>
      </c>
      <c r="AD1236" t="str">
        <f>IF(J1230="?","Unknown",J1230)</f>
        <v>R1018</v>
      </c>
      <c r="AE1236">
        <v>2000</v>
      </c>
      <c r="AF1236">
        <v>30</v>
      </c>
      <c r="AG1236" t="str">
        <f t="shared" si="38"/>
        <v>30-Aug-2000</v>
      </c>
      <c r="AH1236">
        <v>36768</v>
      </c>
      <c r="AI1236">
        <f t="shared" si="39"/>
        <v>22</v>
      </c>
    </row>
    <row r="1237" spans="1:35" x14ac:dyDescent="0.25">
      <c r="A1237" t="s">
        <v>2162</v>
      </c>
      <c r="B1237">
        <v>19</v>
      </c>
      <c r="C1237" t="s">
        <v>15</v>
      </c>
      <c r="D1237">
        <v>2000</v>
      </c>
      <c r="E1237" s="11">
        <v>36849</v>
      </c>
      <c r="F1237">
        <v>0</v>
      </c>
      <c r="G1237">
        <v>35585.58</v>
      </c>
      <c r="H1237" t="s">
        <v>11</v>
      </c>
      <c r="I1237" t="s">
        <v>12</v>
      </c>
      <c r="J1237" t="s">
        <v>42</v>
      </c>
      <c r="K1237" s="13" t="s">
        <v>9541</v>
      </c>
      <c r="L1237" t="s">
        <v>11</v>
      </c>
      <c r="M1237" t="s">
        <v>12</v>
      </c>
      <c r="N1237" t="s">
        <v>42</v>
      </c>
      <c r="O1237">
        <v>22</v>
      </c>
      <c r="AA1237" t="s">
        <v>20</v>
      </c>
      <c r="AB1237" t="str">
        <f>IF(H1231="?",$Q$9,H1231)</f>
        <v>tier - 2</v>
      </c>
      <c r="AC1237" t="str">
        <f>IF(I1231="?",$V$9,I1231)</f>
        <v>tier - 3</v>
      </c>
      <c r="AD1237" t="str">
        <f>IF(J1231="?","Unknown",J1231)</f>
        <v>R1012</v>
      </c>
      <c r="AE1237">
        <v>2003</v>
      </c>
      <c r="AF1237">
        <v>10</v>
      </c>
      <c r="AG1237" t="str">
        <f t="shared" si="38"/>
        <v>10-Sep-2003</v>
      </c>
      <c r="AH1237">
        <v>37874</v>
      </c>
      <c r="AI1237">
        <f t="shared" si="39"/>
        <v>19</v>
      </c>
    </row>
    <row r="1238" spans="1:35" x14ac:dyDescent="0.25">
      <c r="A1238" t="s">
        <v>255</v>
      </c>
      <c r="B1238">
        <v>6</v>
      </c>
      <c r="C1238" t="s">
        <v>35</v>
      </c>
      <c r="D1238">
        <v>2004</v>
      </c>
      <c r="E1238" s="11">
        <v>38205</v>
      </c>
      <c r="F1238">
        <v>0</v>
      </c>
      <c r="G1238">
        <v>2207.6999999999998</v>
      </c>
      <c r="H1238" t="s">
        <v>11</v>
      </c>
      <c r="I1238" t="s">
        <v>11</v>
      </c>
      <c r="J1238" t="s">
        <v>247</v>
      </c>
      <c r="K1238" s="13" t="s">
        <v>9542</v>
      </c>
      <c r="L1238" t="s">
        <v>11</v>
      </c>
      <c r="M1238" t="s">
        <v>11</v>
      </c>
      <c r="N1238" t="s">
        <v>247</v>
      </c>
      <c r="O1238">
        <v>18</v>
      </c>
      <c r="AA1238" t="s">
        <v>15</v>
      </c>
      <c r="AB1238" t="str">
        <f>IF(H1232="?",$Q$9,H1232)</f>
        <v>tier - 2</v>
      </c>
      <c r="AC1238" t="str">
        <f>IF(I1232="?",$V$9,I1232)</f>
        <v>tier - 1</v>
      </c>
      <c r="AD1238" t="str">
        <f>IF(J1232="?","Unknown",J1232)</f>
        <v>R1013</v>
      </c>
      <c r="AE1238">
        <v>2004</v>
      </c>
      <c r="AF1238">
        <v>12</v>
      </c>
      <c r="AG1238" t="str">
        <f t="shared" si="38"/>
        <v>12-Nov-2004</v>
      </c>
      <c r="AH1238">
        <v>38303</v>
      </c>
      <c r="AI1238">
        <f t="shared" si="39"/>
        <v>18</v>
      </c>
    </row>
    <row r="1239" spans="1:35" x14ac:dyDescent="0.25">
      <c r="A1239" t="s">
        <v>254</v>
      </c>
      <c r="B1239">
        <v>13</v>
      </c>
      <c r="C1239" t="s">
        <v>30</v>
      </c>
      <c r="D1239">
        <v>2004</v>
      </c>
      <c r="E1239" s="11">
        <v>38334</v>
      </c>
      <c r="F1239">
        <v>0</v>
      </c>
      <c r="G1239">
        <v>2205.98</v>
      </c>
      <c r="H1239" t="s">
        <v>11</v>
      </c>
      <c r="I1239" t="s">
        <v>12</v>
      </c>
      <c r="J1239" t="s">
        <v>247</v>
      </c>
      <c r="K1239" s="13" t="s">
        <v>9543</v>
      </c>
      <c r="L1239" t="s">
        <v>11</v>
      </c>
      <c r="M1239" t="s">
        <v>12</v>
      </c>
      <c r="N1239" t="s">
        <v>247</v>
      </c>
      <c r="O1239">
        <v>18</v>
      </c>
      <c r="AA1239" t="s">
        <v>18</v>
      </c>
      <c r="AB1239" t="str">
        <f>IF(H1233="?",$Q$9,H1233)</f>
        <v>tier - 2</v>
      </c>
      <c r="AC1239" t="str">
        <f>IF(I1233="?",$V$9,I1233)</f>
        <v>tier - 1</v>
      </c>
      <c r="AD1239" t="str">
        <f>IF(J1233="?","Unknown",J1233)</f>
        <v>R1024</v>
      </c>
      <c r="AE1239">
        <v>2004</v>
      </c>
      <c r="AF1239">
        <v>25</v>
      </c>
      <c r="AG1239" t="str">
        <f t="shared" si="38"/>
        <v>25-Jun-2004</v>
      </c>
      <c r="AH1239">
        <v>38163</v>
      </c>
      <c r="AI1239">
        <f t="shared" si="39"/>
        <v>18</v>
      </c>
    </row>
    <row r="1240" spans="1:35" x14ac:dyDescent="0.25">
      <c r="A1240" t="s">
        <v>253</v>
      </c>
      <c r="B1240">
        <v>28</v>
      </c>
      <c r="C1240" t="s">
        <v>10</v>
      </c>
      <c r="D1240">
        <v>2004</v>
      </c>
      <c r="E1240" s="11">
        <v>38196</v>
      </c>
      <c r="F1240">
        <v>0</v>
      </c>
      <c r="G1240">
        <v>2203.7399999999998</v>
      </c>
      <c r="H1240" t="s">
        <v>11</v>
      </c>
      <c r="I1240" t="s">
        <v>11</v>
      </c>
      <c r="J1240" t="s">
        <v>247</v>
      </c>
      <c r="K1240" s="13" t="s">
        <v>9544</v>
      </c>
      <c r="L1240" t="s">
        <v>11</v>
      </c>
      <c r="M1240" t="s">
        <v>11</v>
      </c>
      <c r="N1240" t="s">
        <v>247</v>
      </c>
      <c r="O1240">
        <v>18</v>
      </c>
      <c r="AA1240" t="s">
        <v>20</v>
      </c>
      <c r="AB1240" t="str">
        <f>IF(H1234="?",$Q$9,H1234)</f>
        <v>tier - 2</v>
      </c>
      <c r="AC1240" t="str">
        <f>IF(I1234="?",$V$9,I1234)</f>
        <v>tier - 1</v>
      </c>
      <c r="AD1240" t="str">
        <f>IF(J1234="?","Unknown",J1234)</f>
        <v>R1024</v>
      </c>
      <c r="AE1240">
        <v>2004</v>
      </c>
      <c r="AF1240">
        <v>13</v>
      </c>
      <c r="AG1240" t="str">
        <f t="shared" si="38"/>
        <v>13-Sep-2004</v>
      </c>
      <c r="AH1240">
        <v>38243</v>
      </c>
      <c r="AI1240">
        <f t="shared" si="39"/>
        <v>18</v>
      </c>
    </row>
    <row r="1241" spans="1:35" x14ac:dyDescent="0.25">
      <c r="A1241" t="s">
        <v>252</v>
      </c>
      <c r="B1241">
        <v>6</v>
      </c>
      <c r="C1241" t="s">
        <v>10</v>
      </c>
      <c r="D1241">
        <v>2004</v>
      </c>
      <c r="E1241" s="11">
        <v>38174</v>
      </c>
      <c r="F1241">
        <v>0</v>
      </c>
      <c r="G1241">
        <v>2203.4699999999998</v>
      </c>
      <c r="H1241" t="s">
        <v>11</v>
      </c>
      <c r="I1241" t="s">
        <v>11</v>
      </c>
      <c r="J1241" t="s">
        <v>247</v>
      </c>
      <c r="K1241" s="13" t="s">
        <v>9542</v>
      </c>
      <c r="L1241" t="s">
        <v>11</v>
      </c>
      <c r="M1241" t="s">
        <v>11</v>
      </c>
      <c r="N1241" t="s">
        <v>247</v>
      </c>
      <c r="O1241">
        <v>18</v>
      </c>
      <c r="AA1241" t="s">
        <v>20</v>
      </c>
      <c r="AB1241" t="str">
        <f>IF(H1235="?",$Q$9,H1235)</f>
        <v>tier - 2</v>
      </c>
      <c r="AC1241" t="str">
        <f>IF(I1235="?",$V$9,I1235)</f>
        <v>tier - 2</v>
      </c>
      <c r="AD1241" t="str">
        <f>IF(J1235="?","Unknown",J1235)</f>
        <v>R1013</v>
      </c>
      <c r="AE1241">
        <v>1994</v>
      </c>
      <c r="AF1241">
        <v>17</v>
      </c>
      <c r="AG1241" t="str">
        <f t="shared" si="38"/>
        <v>17-Sep-1994</v>
      </c>
      <c r="AH1241">
        <v>34594</v>
      </c>
      <c r="AI1241">
        <f t="shared" si="39"/>
        <v>28</v>
      </c>
    </row>
    <row r="1242" spans="1:35" x14ac:dyDescent="0.25">
      <c r="A1242" t="s">
        <v>251</v>
      </c>
      <c r="B1242">
        <v>27</v>
      </c>
      <c r="C1242" t="s">
        <v>35</v>
      </c>
      <c r="D1242">
        <v>2004</v>
      </c>
      <c r="E1242" s="11">
        <v>38226</v>
      </c>
      <c r="F1242">
        <v>1</v>
      </c>
      <c r="G1242">
        <v>2201.1</v>
      </c>
      <c r="H1242" t="s">
        <v>11</v>
      </c>
      <c r="I1242" t="s">
        <v>12</v>
      </c>
      <c r="J1242" t="s">
        <v>13</v>
      </c>
      <c r="K1242" s="13" t="s">
        <v>9017</v>
      </c>
      <c r="L1242" t="s">
        <v>11</v>
      </c>
      <c r="M1242" t="s">
        <v>12</v>
      </c>
      <c r="N1242" t="s">
        <v>13</v>
      </c>
      <c r="O1242">
        <v>18</v>
      </c>
      <c r="AA1242" t="s">
        <v>10</v>
      </c>
      <c r="AB1242" t="str">
        <f>IF(H1236="?",$Q$9,H1236)</f>
        <v>tier - 2</v>
      </c>
      <c r="AC1242" t="str">
        <f>IF(I1236="?",$V$9,I1236)</f>
        <v>tier - 2</v>
      </c>
      <c r="AD1242" t="str">
        <f>IF(J1236="?","Unknown",J1236)</f>
        <v>R1024</v>
      </c>
      <c r="AE1242">
        <v>2004</v>
      </c>
      <c r="AF1242">
        <v>27</v>
      </c>
      <c r="AG1242" t="str">
        <f t="shared" si="38"/>
        <v>27-Jul-2004</v>
      </c>
      <c r="AH1242">
        <v>38195</v>
      </c>
      <c r="AI1242">
        <f t="shared" si="39"/>
        <v>18</v>
      </c>
    </row>
    <row r="1243" spans="1:35" x14ac:dyDescent="0.25">
      <c r="A1243" t="s">
        <v>250</v>
      </c>
      <c r="B1243">
        <v>12</v>
      </c>
      <c r="C1243" t="s">
        <v>20</v>
      </c>
      <c r="D1243">
        <v>2004</v>
      </c>
      <c r="E1243" s="11">
        <v>38242</v>
      </c>
      <c r="F1243">
        <v>0</v>
      </c>
      <c r="G1243">
        <v>2200.83</v>
      </c>
      <c r="H1243" t="s">
        <v>11</v>
      </c>
      <c r="I1243" t="s">
        <v>11</v>
      </c>
      <c r="J1243" t="s">
        <v>247</v>
      </c>
      <c r="K1243" s="13" t="s">
        <v>9545</v>
      </c>
      <c r="L1243" t="s">
        <v>11</v>
      </c>
      <c r="M1243" t="s">
        <v>11</v>
      </c>
      <c r="N1243" t="s">
        <v>247</v>
      </c>
      <c r="O1243">
        <v>18</v>
      </c>
      <c r="AA1243" t="s">
        <v>15</v>
      </c>
      <c r="AB1243" t="str">
        <f>IF(H1237="?",$Q$9,H1237)</f>
        <v>tier - 2</v>
      </c>
      <c r="AC1243" t="str">
        <f>IF(I1237="?",$V$9,I1237)</f>
        <v>tier - 3</v>
      </c>
      <c r="AD1243" t="str">
        <f>IF(J1237="?","Unknown",J1237)</f>
        <v>R1011</v>
      </c>
      <c r="AE1243">
        <v>2000</v>
      </c>
      <c r="AF1243">
        <v>19</v>
      </c>
      <c r="AG1243" t="str">
        <f t="shared" si="38"/>
        <v>19-Nov-2000</v>
      </c>
      <c r="AH1243">
        <v>36849</v>
      </c>
      <c r="AI1243">
        <f t="shared" si="39"/>
        <v>22</v>
      </c>
    </row>
    <row r="1244" spans="1:35" x14ac:dyDescent="0.25">
      <c r="A1244" t="s">
        <v>248</v>
      </c>
      <c r="B1244">
        <v>3</v>
      </c>
      <c r="C1244" t="s">
        <v>18</v>
      </c>
      <c r="D1244">
        <v>2004</v>
      </c>
      <c r="E1244" s="11">
        <v>38141</v>
      </c>
      <c r="F1244">
        <v>0</v>
      </c>
      <c r="G1244">
        <v>2198.19</v>
      </c>
      <c r="H1244" t="s">
        <v>11</v>
      </c>
      <c r="I1244" t="s">
        <v>16</v>
      </c>
      <c r="J1244" t="s">
        <v>249</v>
      </c>
      <c r="K1244" s="13" t="s">
        <v>9546</v>
      </c>
      <c r="L1244" t="s">
        <v>11</v>
      </c>
      <c r="M1244" t="s">
        <v>16</v>
      </c>
      <c r="N1244" t="s">
        <v>249</v>
      </c>
      <c r="O1244">
        <v>19</v>
      </c>
      <c r="AA1244" t="s">
        <v>35</v>
      </c>
      <c r="AB1244" t="str">
        <f>IF(H1238="?",$Q$9,H1238)</f>
        <v>tier - 2</v>
      </c>
      <c r="AC1244" t="str">
        <f>IF(I1238="?",$V$9,I1238)</f>
        <v>tier - 2</v>
      </c>
      <c r="AD1244" t="str">
        <f>IF(J1238="?","Unknown",J1238)</f>
        <v>R1024</v>
      </c>
      <c r="AE1244">
        <v>2004</v>
      </c>
      <c r="AF1244">
        <v>6</v>
      </c>
      <c r="AG1244" t="str">
        <f t="shared" si="38"/>
        <v>6-Aug-2004</v>
      </c>
      <c r="AH1244">
        <v>38205</v>
      </c>
      <c r="AI1244">
        <f t="shared" si="39"/>
        <v>18</v>
      </c>
    </row>
    <row r="1245" spans="1:35" x14ac:dyDescent="0.25">
      <c r="A1245" t="s">
        <v>246</v>
      </c>
      <c r="B1245">
        <v>7</v>
      </c>
      <c r="C1245" t="s">
        <v>20</v>
      </c>
      <c r="D1245">
        <v>2004</v>
      </c>
      <c r="E1245" s="11">
        <v>38237</v>
      </c>
      <c r="F1245">
        <v>0</v>
      </c>
      <c r="G1245">
        <v>2196.4699999999998</v>
      </c>
      <c r="H1245" t="s">
        <v>11</v>
      </c>
      <c r="I1245" t="s">
        <v>12</v>
      </c>
      <c r="J1245" t="s">
        <v>247</v>
      </c>
      <c r="K1245" s="13" t="s">
        <v>9547</v>
      </c>
      <c r="L1245" t="s">
        <v>11</v>
      </c>
      <c r="M1245" t="s">
        <v>12</v>
      </c>
      <c r="N1245" t="s">
        <v>247</v>
      </c>
      <c r="O1245">
        <v>18</v>
      </c>
      <c r="AA1245" t="s">
        <v>30</v>
      </c>
      <c r="AB1245" t="str">
        <f>IF(H1239="?",$Q$9,H1239)</f>
        <v>tier - 2</v>
      </c>
      <c r="AC1245" t="str">
        <f>IF(I1239="?",$V$9,I1239)</f>
        <v>tier - 3</v>
      </c>
      <c r="AD1245" t="str">
        <f>IF(J1239="?","Unknown",J1239)</f>
        <v>R1024</v>
      </c>
      <c r="AE1245">
        <v>2004</v>
      </c>
      <c r="AF1245">
        <v>13</v>
      </c>
      <c r="AG1245" t="str">
        <f t="shared" si="38"/>
        <v>13-Dec-2004</v>
      </c>
      <c r="AH1245">
        <v>38334</v>
      </c>
      <c r="AI1245">
        <f t="shared" si="39"/>
        <v>18</v>
      </c>
    </row>
    <row r="1246" spans="1:35" x14ac:dyDescent="0.25">
      <c r="A1246" t="s">
        <v>245</v>
      </c>
      <c r="B1246">
        <v>16</v>
      </c>
      <c r="C1246" t="s">
        <v>20</v>
      </c>
      <c r="D1246">
        <v>1991</v>
      </c>
      <c r="E1246" s="11">
        <v>33497</v>
      </c>
      <c r="F1246">
        <v>3</v>
      </c>
      <c r="G1246">
        <v>2193.1999999999998</v>
      </c>
      <c r="H1246" t="s">
        <v>11</v>
      </c>
      <c r="I1246" t="s">
        <v>11</v>
      </c>
      <c r="J1246" t="s">
        <v>23</v>
      </c>
      <c r="K1246" s="13" t="s">
        <v>9548</v>
      </c>
      <c r="L1246" t="s">
        <v>11</v>
      </c>
      <c r="M1246" t="s">
        <v>11</v>
      </c>
      <c r="N1246" t="s">
        <v>23</v>
      </c>
      <c r="O1246">
        <v>31</v>
      </c>
      <c r="AA1246" t="s">
        <v>10</v>
      </c>
      <c r="AB1246" t="str">
        <f>IF(H1240="?",$Q$9,H1240)</f>
        <v>tier - 2</v>
      </c>
      <c r="AC1246" t="str">
        <f>IF(I1240="?",$V$9,I1240)</f>
        <v>tier - 2</v>
      </c>
      <c r="AD1246" t="str">
        <f>IF(J1240="?","Unknown",J1240)</f>
        <v>R1024</v>
      </c>
      <c r="AE1246">
        <v>2004</v>
      </c>
      <c r="AF1246">
        <v>28</v>
      </c>
      <c r="AG1246" t="str">
        <f t="shared" si="38"/>
        <v>28-Jul-2004</v>
      </c>
      <c r="AH1246">
        <v>38196</v>
      </c>
      <c r="AI1246">
        <f t="shared" si="39"/>
        <v>18</v>
      </c>
    </row>
    <row r="1247" spans="1:35" x14ac:dyDescent="0.25">
      <c r="A1247" t="s">
        <v>244</v>
      </c>
      <c r="B1247">
        <v>27</v>
      </c>
      <c r="C1247" t="s">
        <v>20</v>
      </c>
      <c r="D1247">
        <v>1994</v>
      </c>
      <c r="E1247" s="11">
        <v>34604</v>
      </c>
      <c r="F1247">
        <v>0</v>
      </c>
      <c r="G1247">
        <v>2170.08</v>
      </c>
      <c r="H1247" t="s">
        <v>11</v>
      </c>
      <c r="I1247" t="s">
        <v>11</v>
      </c>
      <c r="J1247" t="s">
        <v>13</v>
      </c>
      <c r="K1247" s="13" t="s">
        <v>9549</v>
      </c>
      <c r="L1247" t="s">
        <v>11</v>
      </c>
      <c r="M1247" t="s">
        <v>11</v>
      </c>
      <c r="N1247" t="s">
        <v>13</v>
      </c>
      <c r="O1247">
        <v>28</v>
      </c>
      <c r="AA1247" t="s">
        <v>10</v>
      </c>
      <c r="AB1247" t="str">
        <f>IF(H1241="?",$Q$9,H1241)</f>
        <v>tier - 2</v>
      </c>
      <c r="AC1247" t="str">
        <f>IF(I1241="?",$V$9,I1241)</f>
        <v>tier - 2</v>
      </c>
      <c r="AD1247" t="str">
        <f>IF(J1241="?","Unknown",J1241)</f>
        <v>R1024</v>
      </c>
      <c r="AE1247">
        <v>2004</v>
      </c>
      <c r="AF1247">
        <v>6</v>
      </c>
      <c r="AG1247" t="str">
        <f t="shared" si="38"/>
        <v>6-Jul-2004</v>
      </c>
      <c r="AH1247">
        <v>38174</v>
      </c>
      <c r="AI1247">
        <f t="shared" si="39"/>
        <v>18</v>
      </c>
    </row>
    <row r="1248" spans="1:35" x14ac:dyDescent="0.25">
      <c r="A1248" t="s">
        <v>2161</v>
      </c>
      <c r="B1248">
        <v>10</v>
      </c>
      <c r="C1248" t="s">
        <v>10</v>
      </c>
      <c r="D1248">
        <v>1971</v>
      </c>
      <c r="E1248" s="11">
        <v>26124</v>
      </c>
      <c r="F1248">
        <v>0</v>
      </c>
      <c r="G1248">
        <v>35583.17</v>
      </c>
      <c r="H1248" t="s">
        <v>16</v>
      </c>
      <c r="I1248" t="s">
        <v>12</v>
      </c>
      <c r="J1248" t="s">
        <v>42</v>
      </c>
      <c r="K1248" s="13" t="s">
        <v>9550</v>
      </c>
      <c r="L1248" t="s">
        <v>16</v>
      </c>
      <c r="M1248" t="s">
        <v>12</v>
      </c>
      <c r="N1248" t="s">
        <v>42</v>
      </c>
      <c r="O1248">
        <v>51</v>
      </c>
      <c r="AA1248" t="s">
        <v>35</v>
      </c>
      <c r="AB1248" t="str">
        <f>IF(H1242="?",$Q$9,H1242)</f>
        <v>tier - 2</v>
      </c>
      <c r="AC1248" t="str">
        <f>IF(I1242="?",$V$9,I1242)</f>
        <v>tier - 3</v>
      </c>
      <c r="AD1248" t="str">
        <f>IF(J1242="?","Unknown",J1242)</f>
        <v>R1013</v>
      </c>
      <c r="AE1248">
        <v>2004</v>
      </c>
      <c r="AF1248">
        <v>27</v>
      </c>
      <c r="AG1248" t="str">
        <f t="shared" si="38"/>
        <v>27-Aug-2004</v>
      </c>
      <c r="AH1248">
        <v>38226</v>
      </c>
      <c r="AI1248">
        <f t="shared" si="39"/>
        <v>18</v>
      </c>
    </row>
    <row r="1249" spans="1:35" x14ac:dyDescent="0.25">
      <c r="A1249" t="s">
        <v>243</v>
      </c>
      <c r="B1249">
        <v>23</v>
      </c>
      <c r="C1249" t="s">
        <v>18</v>
      </c>
      <c r="D1249">
        <v>2000</v>
      </c>
      <c r="E1249" s="11">
        <v>36700</v>
      </c>
      <c r="F1249">
        <v>0</v>
      </c>
      <c r="G1249">
        <v>2166.73</v>
      </c>
      <c r="H1249" t="s">
        <v>11</v>
      </c>
      <c r="I1249" t="s">
        <v>11</v>
      </c>
      <c r="J1249" t="s">
        <v>42</v>
      </c>
      <c r="K1249" s="13" t="s">
        <v>9551</v>
      </c>
      <c r="L1249" t="s">
        <v>11</v>
      </c>
      <c r="M1249" t="s">
        <v>11</v>
      </c>
      <c r="N1249" t="s">
        <v>42</v>
      </c>
      <c r="O1249">
        <v>22</v>
      </c>
      <c r="AA1249" t="s">
        <v>20</v>
      </c>
      <c r="AB1249" t="str">
        <f>IF(H1243="?",$Q$9,H1243)</f>
        <v>tier - 2</v>
      </c>
      <c r="AC1249" t="str">
        <f>IF(I1243="?",$V$9,I1243)</f>
        <v>tier - 2</v>
      </c>
      <c r="AD1249" t="str">
        <f>IF(J1243="?","Unknown",J1243)</f>
        <v>R1024</v>
      </c>
      <c r="AE1249">
        <v>2004</v>
      </c>
      <c r="AF1249">
        <v>12</v>
      </c>
      <c r="AG1249" t="str">
        <f t="shared" si="38"/>
        <v>12-Sep-2004</v>
      </c>
      <c r="AH1249">
        <v>38242</v>
      </c>
      <c r="AI1249">
        <f t="shared" si="39"/>
        <v>18</v>
      </c>
    </row>
    <row r="1250" spans="1:35" x14ac:dyDescent="0.25">
      <c r="A1250" t="s">
        <v>242</v>
      </c>
      <c r="B1250">
        <v>10</v>
      </c>
      <c r="C1250" t="s">
        <v>37</v>
      </c>
      <c r="D1250">
        <v>2000</v>
      </c>
      <c r="E1250" s="11">
        <v>36809</v>
      </c>
      <c r="F1250">
        <v>0</v>
      </c>
      <c r="G1250">
        <v>2156.75</v>
      </c>
      <c r="H1250" t="s">
        <v>11</v>
      </c>
      <c r="I1250" t="s">
        <v>11</v>
      </c>
      <c r="J1250" t="s">
        <v>13</v>
      </c>
      <c r="K1250" s="13" t="s">
        <v>9552</v>
      </c>
      <c r="L1250" t="s">
        <v>11</v>
      </c>
      <c r="M1250" t="s">
        <v>11</v>
      </c>
      <c r="N1250" t="s">
        <v>13</v>
      </c>
      <c r="O1250">
        <v>22</v>
      </c>
      <c r="AA1250" t="s">
        <v>18</v>
      </c>
      <c r="AB1250" t="str">
        <f>IF(H1244="?",$Q$9,H1244)</f>
        <v>tier - 2</v>
      </c>
      <c r="AC1250" t="str">
        <f>IF(I1244="?",$V$9,I1244)</f>
        <v>tier - 1</v>
      </c>
      <c r="AD1250" t="str">
        <f>IF(J1244="?","Unknown",J1244)</f>
        <v>R1023</v>
      </c>
      <c r="AE1250">
        <v>2004</v>
      </c>
      <c r="AF1250">
        <v>3</v>
      </c>
      <c r="AG1250" t="str">
        <f t="shared" si="38"/>
        <v>3-Jun-2004</v>
      </c>
      <c r="AH1250">
        <v>38141</v>
      </c>
      <c r="AI1250">
        <f t="shared" si="39"/>
        <v>19</v>
      </c>
    </row>
    <row r="1251" spans="1:35" x14ac:dyDescent="0.25">
      <c r="A1251" t="s">
        <v>241</v>
      </c>
      <c r="B1251">
        <v>29</v>
      </c>
      <c r="C1251" t="s">
        <v>37</v>
      </c>
      <c r="D1251">
        <v>2000</v>
      </c>
      <c r="E1251" s="11">
        <v>36828</v>
      </c>
      <c r="F1251">
        <v>0</v>
      </c>
      <c r="G1251">
        <v>2155.6799999999998</v>
      </c>
      <c r="H1251" t="s">
        <v>11</v>
      </c>
      <c r="I1251" t="s">
        <v>12</v>
      </c>
      <c r="J1251" t="s">
        <v>13</v>
      </c>
      <c r="K1251" s="13" t="s">
        <v>9553</v>
      </c>
      <c r="L1251" t="s">
        <v>11</v>
      </c>
      <c r="M1251" t="s">
        <v>12</v>
      </c>
      <c r="N1251" t="s">
        <v>13</v>
      </c>
      <c r="O1251">
        <v>22</v>
      </c>
      <c r="AA1251" t="s">
        <v>20</v>
      </c>
      <c r="AB1251" t="str">
        <f>IF(H1245="?",$Q$9,H1245)</f>
        <v>tier - 2</v>
      </c>
      <c r="AC1251" t="str">
        <f>IF(I1245="?",$V$9,I1245)</f>
        <v>tier - 3</v>
      </c>
      <c r="AD1251" t="str">
        <f>IF(J1245="?","Unknown",J1245)</f>
        <v>R1024</v>
      </c>
      <c r="AE1251">
        <v>2004</v>
      </c>
      <c r="AF1251">
        <v>7</v>
      </c>
      <c r="AG1251" t="str">
        <f t="shared" si="38"/>
        <v>7-Sep-2004</v>
      </c>
      <c r="AH1251">
        <v>38237</v>
      </c>
      <c r="AI1251">
        <f t="shared" si="39"/>
        <v>18</v>
      </c>
    </row>
    <row r="1252" spans="1:35" x14ac:dyDescent="0.25">
      <c r="A1252" t="s">
        <v>240</v>
      </c>
      <c r="B1252">
        <v>22</v>
      </c>
      <c r="C1252" t="s">
        <v>15</v>
      </c>
      <c r="D1252">
        <v>2000</v>
      </c>
      <c r="E1252" s="11">
        <v>36852</v>
      </c>
      <c r="F1252">
        <v>0</v>
      </c>
      <c r="G1252">
        <v>2154.36</v>
      </c>
      <c r="H1252" t="s">
        <v>11</v>
      </c>
      <c r="I1252" t="s">
        <v>11</v>
      </c>
      <c r="J1252" t="s">
        <v>42</v>
      </c>
      <c r="K1252" s="13" t="s">
        <v>9554</v>
      </c>
      <c r="L1252" t="s">
        <v>11</v>
      </c>
      <c r="M1252" t="s">
        <v>11</v>
      </c>
      <c r="N1252" t="s">
        <v>42</v>
      </c>
      <c r="O1252">
        <v>22</v>
      </c>
      <c r="AA1252" t="s">
        <v>20</v>
      </c>
      <c r="AB1252" t="str">
        <f>IF(H1246="?",$Q$9,H1246)</f>
        <v>tier - 2</v>
      </c>
      <c r="AC1252" t="str">
        <f>IF(I1246="?",$V$9,I1246)</f>
        <v>tier - 2</v>
      </c>
      <c r="AD1252" t="str">
        <f>IF(J1246="?","Unknown",J1246)</f>
        <v>R1012</v>
      </c>
      <c r="AE1252">
        <v>1991</v>
      </c>
      <c r="AF1252">
        <v>16</v>
      </c>
      <c r="AG1252" t="str">
        <f t="shared" si="38"/>
        <v>16-Sep-1991</v>
      </c>
      <c r="AH1252">
        <v>33497</v>
      </c>
      <c r="AI1252">
        <f t="shared" si="39"/>
        <v>31</v>
      </c>
    </row>
    <row r="1253" spans="1:35" x14ac:dyDescent="0.25">
      <c r="A1253" t="s">
        <v>239</v>
      </c>
      <c r="B1253">
        <v>27</v>
      </c>
      <c r="C1253" t="s">
        <v>30</v>
      </c>
      <c r="D1253">
        <v>2000</v>
      </c>
      <c r="E1253" s="11">
        <v>36887</v>
      </c>
      <c r="F1253">
        <v>0</v>
      </c>
      <c r="G1253">
        <v>2150.4699999999998</v>
      </c>
      <c r="H1253" t="s">
        <v>11</v>
      </c>
      <c r="I1253" t="s">
        <v>12</v>
      </c>
      <c r="J1253" t="s">
        <v>42</v>
      </c>
      <c r="K1253" s="13" t="s">
        <v>9555</v>
      </c>
      <c r="L1253" t="s">
        <v>11</v>
      </c>
      <c r="M1253" t="s">
        <v>12</v>
      </c>
      <c r="N1253" t="s">
        <v>42</v>
      </c>
      <c r="O1253">
        <v>22</v>
      </c>
      <c r="AA1253" t="s">
        <v>20</v>
      </c>
      <c r="AB1253" t="str">
        <f>IF(H1247="?",$Q$9,H1247)</f>
        <v>tier - 2</v>
      </c>
      <c r="AC1253" t="str">
        <f>IF(I1247="?",$V$9,I1247)</f>
        <v>tier - 2</v>
      </c>
      <c r="AD1253" t="str">
        <f>IF(J1247="?","Unknown",J1247)</f>
        <v>R1013</v>
      </c>
      <c r="AE1253">
        <v>1994</v>
      </c>
      <c r="AF1253">
        <v>27</v>
      </c>
      <c r="AG1253" t="str">
        <f t="shared" si="38"/>
        <v>27-Sep-1994</v>
      </c>
      <c r="AH1253">
        <v>34604</v>
      </c>
      <c r="AI1253">
        <f t="shared" si="39"/>
        <v>28</v>
      </c>
    </row>
    <row r="1254" spans="1:35" x14ac:dyDescent="0.25">
      <c r="A1254" t="s">
        <v>238</v>
      </c>
      <c r="B1254">
        <v>4</v>
      </c>
      <c r="C1254" t="s">
        <v>35</v>
      </c>
      <c r="D1254">
        <v>2004</v>
      </c>
      <c r="E1254" s="11">
        <v>38203</v>
      </c>
      <c r="F1254">
        <v>0</v>
      </c>
      <c r="G1254">
        <v>2144.85</v>
      </c>
      <c r="H1254" t="s">
        <v>11</v>
      </c>
      <c r="I1254" t="s">
        <v>16</v>
      </c>
      <c r="J1254" t="s">
        <v>42</v>
      </c>
      <c r="K1254" s="13" t="s">
        <v>9556</v>
      </c>
      <c r="L1254" t="s">
        <v>11</v>
      </c>
      <c r="M1254" t="s">
        <v>16</v>
      </c>
      <c r="N1254" t="s">
        <v>42</v>
      </c>
      <c r="O1254">
        <v>18</v>
      </c>
      <c r="AA1254" t="s">
        <v>10</v>
      </c>
      <c r="AB1254" t="str">
        <f>IF(H1248="?",$Q$9,H1248)</f>
        <v>tier - 1</v>
      </c>
      <c r="AC1254" t="str">
        <f>IF(I1248="?",$V$9,I1248)</f>
        <v>tier - 3</v>
      </c>
      <c r="AD1254" t="str">
        <f>IF(J1248="?","Unknown",J1248)</f>
        <v>R1011</v>
      </c>
      <c r="AE1254">
        <v>1971</v>
      </c>
      <c r="AF1254">
        <v>10</v>
      </c>
      <c r="AG1254" t="str">
        <f t="shared" si="38"/>
        <v>10-Jul-1971</v>
      </c>
      <c r="AH1254">
        <v>26124</v>
      </c>
      <c r="AI1254">
        <f t="shared" si="39"/>
        <v>51</v>
      </c>
    </row>
    <row r="1255" spans="1:35" x14ac:dyDescent="0.25">
      <c r="A1255" t="s">
        <v>237</v>
      </c>
      <c r="B1255">
        <v>19</v>
      </c>
      <c r="C1255" t="s">
        <v>35</v>
      </c>
      <c r="D1255">
        <v>2003</v>
      </c>
      <c r="E1255" s="11">
        <v>37852</v>
      </c>
      <c r="F1255">
        <v>0</v>
      </c>
      <c r="G1255">
        <v>2138.0700000000002</v>
      </c>
      <c r="H1255" t="s">
        <v>11</v>
      </c>
      <c r="I1255" t="s">
        <v>16</v>
      </c>
      <c r="J1255" t="s">
        <v>23</v>
      </c>
      <c r="K1255" s="13" t="s">
        <v>9557</v>
      </c>
      <c r="L1255" t="s">
        <v>11</v>
      </c>
      <c r="M1255" t="s">
        <v>16</v>
      </c>
      <c r="N1255" t="s">
        <v>23</v>
      </c>
      <c r="O1255">
        <v>19</v>
      </c>
      <c r="AA1255" t="s">
        <v>18</v>
      </c>
      <c r="AB1255" t="str">
        <f>IF(H1249="?",$Q$9,H1249)</f>
        <v>tier - 2</v>
      </c>
      <c r="AC1255" t="str">
        <f>IF(I1249="?",$V$9,I1249)</f>
        <v>tier - 2</v>
      </c>
      <c r="AD1255" t="str">
        <f>IF(J1249="?","Unknown",J1249)</f>
        <v>R1011</v>
      </c>
      <c r="AE1255">
        <v>2000</v>
      </c>
      <c r="AF1255">
        <v>23</v>
      </c>
      <c r="AG1255" t="str">
        <f t="shared" si="38"/>
        <v>23-Jun-2000</v>
      </c>
      <c r="AH1255">
        <v>36700</v>
      </c>
      <c r="AI1255">
        <f t="shared" si="39"/>
        <v>22</v>
      </c>
    </row>
    <row r="1256" spans="1:35" x14ac:dyDescent="0.25">
      <c r="A1256" t="s">
        <v>236</v>
      </c>
      <c r="B1256">
        <v>3</v>
      </c>
      <c r="C1256" t="s">
        <v>15</v>
      </c>
      <c r="D1256">
        <v>1997</v>
      </c>
      <c r="E1256" s="11">
        <v>35737</v>
      </c>
      <c r="F1256">
        <v>0</v>
      </c>
      <c r="G1256">
        <v>2137.65</v>
      </c>
      <c r="H1256" t="s">
        <v>12</v>
      </c>
      <c r="I1256" t="s">
        <v>16</v>
      </c>
      <c r="J1256" t="s">
        <v>13</v>
      </c>
      <c r="K1256" s="13" t="s">
        <v>9558</v>
      </c>
      <c r="L1256" t="s">
        <v>12</v>
      </c>
      <c r="M1256" t="s">
        <v>16</v>
      </c>
      <c r="N1256" t="s">
        <v>13</v>
      </c>
      <c r="O1256">
        <v>25</v>
      </c>
      <c r="AA1256" t="s">
        <v>37</v>
      </c>
      <c r="AB1256" t="str">
        <f>IF(H1250="?",$Q$9,H1250)</f>
        <v>tier - 2</v>
      </c>
      <c r="AC1256" t="str">
        <f>IF(I1250="?",$V$9,I1250)</f>
        <v>tier - 2</v>
      </c>
      <c r="AD1256" t="str">
        <f>IF(J1250="?","Unknown",J1250)</f>
        <v>R1013</v>
      </c>
      <c r="AE1256">
        <v>2000</v>
      </c>
      <c r="AF1256">
        <v>10</v>
      </c>
      <c r="AG1256" t="str">
        <f t="shared" si="38"/>
        <v>10-Oct-2000</v>
      </c>
      <c r="AH1256">
        <v>36809</v>
      </c>
      <c r="AI1256">
        <f t="shared" si="39"/>
        <v>22</v>
      </c>
    </row>
    <row r="1257" spans="1:35" x14ac:dyDescent="0.25">
      <c r="A1257" t="s">
        <v>235</v>
      </c>
      <c r="B1257">
        <v>26</v>
      </c>
      <c r="C1257" t="s">
        <v>37</v>
      </c>
      <c r="D1257">
        <v>2003</v>
      </c>
      <c r="E1257" s="11">
        <v>37920</v>
      </c>
      <c r="F1257">
        <v>0</v>
      </c>
      <c r="G1257">
        <v>2136.88</v>
      </c>
      <c r="H1257" t="s">
        <v>11</v>
      </c>
      <c r="I1257" t="s">
        <v>11</v>
      </c>
      <c r="J1257" t="s">
        <v>23</v>
      </c>
      <c r="K1257" s="13" t="s">
        <v>9559</v>
      </c>
      <c r="L1257" t="s">
        <v>11</v>
      </c>
      <c r="M1257" t="s">
        <v>11</v>
      </c>
      <c r="N1257" t="s">
        <v>23</v>
      </c>
      <c r="O1257">
        <v>19</v>
      </c>
      <c r="AA1257" t="s">
        <v>37</v>
      </c>
      <c r="AB1257" t="str">
        <f>IF(H1251="?",$Q$9,H1251)</f>
        <v>tier - 2</v>
      </c>
      <c r="AC1257" t="str">
        <f>IF(I1251="?",$V$9,I1251)</f>
        <v>tier - 3</v>
      </c>
      <c r="AD1257" t="str">
        <f>IF(J1251="?","Unknown",J1251)</f>
        <v>R1013</v>
      </c>
      <c r="AE1257">
        <v>2000</v>
      </c>
      <c r="AF1257">
        <v>29</v>
      </c>
      <c r="AG1257" t="str">
        <f t="shared" si="38"/>
        <v>29-Oct-2000</v>
      </c>
      <c r="AH1257">
        <v>36828</v>
      </c>
      <c r="AI1257">
        <f t="shared" si="39"/>
        <v>22</v>
      </c>
    </row>
    <row r="1258" spans="1:35" x14ac:dyDescent="0.25">
      <c r="A1258" t="s">
        <v>234</v>
      </c>
      <c r="B1258">
        <v>1</v>
      </c>
      <c r="C1258" t="s">
        <v>35</v>
      </c>
      <c r="D1258">
        <v>2003</v>
      </c>
      <c r="E1258" s="11">
        <v>37834</v>
      </c>
      <c r="F1258">
        <v>0</v>
      </c>
      <c r="G1258">
        <v>2134.9</v>
      </c>
      <c r="H1258" t="s">
        <v>11</v>
      </c>
      <c r="I1258" t="s">
        <v>12</v>
      </c>
      <c r="J1258" t="s">
        <v>23</v>
      </c>
      <c r="K1258" s="13" t="s">
        <v>9560</v>
      </c>
      <c r="L1258" t="s">
        <v>11</v>
      </c>
      <c r="M1258" t="s">
        <v>12</v>
      </c>
      <c r="N1258" t="s">
        <v>23</v>
      </c>
      <c r="O1258">
        <v>19</v>
      </c>
      <c r="AA1258" t="s">
        <v>15</v>
      </c>
      <c r="AB1258" t="str">
        <f>IF(H1252="?",$Q$9,H1252)</f>
        <v>tier - 2</v>
      </c>
      <c r="AC1258" t="str">
        <f>IF(I1252="?",$V$9,I1252)</f>
        <v>tier - 2</v>
      </c>
      <c r="AD1258" t="str">
        <f>IF(J1252="?","Unknown",J1252)</f>
        <v>R1011</v>
      </c>
      <c r="AE1258">
        <v>2000</v>
      </c>
      <c r="AF1258">
        <v>22</v>
      </c>
      <c r="AG1258" t="str">
        <f t="shared" si="38"/>
        <v>22-Nov-2000</v>
      </c>
      <c r="AH1258">
        <v>36852</v>
      </c>
      <c r="AI1258">
        <f t="shared" si="39"/>
        <v>22</v>
      </c>
    </row>
    <row r="1259" spans="1:35" x14ac:dyDescent="0.25">
      <c r="A1259" t="s">
        <v>2160</v>
      </c>
      <c r="B1259">
        <v>29</v>
      </c>
      <c r="C1259" t="s">
        <v>10</v>
      </c>
      <c r="D1259">
        <v>1964</v>
      </c>
      <c r="E1259" s="11">
        <v>23587</v>
      </c>
      <c r="F1259">
        <v>0</v>
      </c>
      <c r="G1259">
        <v>35573.26</v>
      </c>
      <c r="H1259" t="s">
        <v>11</v>
      </c>
      <c r="I1259" t="s">
        <v>16</v>
      </c>
      <c r="J1259" t="s">
        <v>42</v>
      </c>
      <c r="K1259" s="13" t="s">
        <v>9561</v>
      </c>
      <c r="L1259" t="s">
        <v>11</v>
      </c>
      <c r="M1259" t="s">
        <v>16</v>
      </c>
      <c r="N1259" t="s">
        <v>42</v>
      </c>
      <c r="O1259">
        <v>58</v>
      </c>
      <c r="AA1259" t="s">
        <v>30</v>
      </c>
      <c r="AB1259" t="str">
        <f>IF(H1253="?",$Q$9,H1253)</f>
        <v>tier - 2</v>
      </c>
      <c r="AC1259" t="str">
        <f>IF(I1253="?",$V$9,I1253)</f>
        <v>tier - 3</v>
      </c>
      <c r="AD1259" t="str">
        <f>IF(J1253="?","Unknown",J1253)</f>
        <v>R1011</v>
      </c>
      <c r="AE1259">
        <v>2000</v>
      </c>
      <c r="AF1259">
        <v>27</v>
      </c>
      <c r="AG1259" t="str">
        <f t="shared" si="38"/>
        <v>27-Dec-2000</v>
      </c>
      <c r="AH1259">
        <v>36887</v>
      </c>
      <c r="AI1259">
        <f t="shared" si="39"/>
        <v>22</v>
      </c>
    </row>
    <row r="1260" spans="1:35" x14ac:dyDescent="0.25">
      <c r="A1260" t="s">
        <v>233</v>
      </c>
      <c r="B1260">
        <v>22</v>
      </c>
      <c r="C1260" t="s">
        <v>20</v>
      </c>
      <c r="D1260">
        <v>2003</v>
      </c>
      <c r="E1260" s="11">
        <v>37886</v>
      </c>
      <c r="F1260">
        <v>0</v>
      </c>
      <c r="G1260">
        <v>2130.6799999999998</v>
      </c>
      <c r="H1260" t="s">
        <v>11</v>
      </c>
      <c r="I1260" t="s">
        <v>12</v>
      </c>
      <c r="J1260" t="s">
        <v>23</v>
      </c>
      <c r="K1260" s="13" t="s">
        <v>9562</v>
      </c>
      <c r="L1260" t="s">
        <v>11</v>
      </c>
      <c r="M1260" t="s">
        <v>12</v>
      </c>
      <c r="N1260" t="s">
        <v>23</v>
      </c>
      <c r="O1260">
        <v>19</v>
      </c>
      <c r="AA1260" t="s">
        <v>35</v>
      </c>
      <c r="AB1260" t="str">
        <f>IF(H1254="?",$Q$9,H1254)</f>
        <v>tier - 2</v>
      </c>
      <c r="AC1260" t="str">
        <f>IF(I1254="?",$V$9,I1254)</f>
        <v>tier - 1</v>
      </c>
      <c r="AD1260" t="str">
        <f>IF(J1254="?","Unknown",J1254)</f>
        <v>R1011</v>
      </c>
      <c r="AE1260">
        <v>2004</v>
      </c>
      <c r="AF1260">
        <v>4</v>
      </c>
      <c r="AG1260" t="str">
        <f t="shared" si="38"/>
        <v>4-Aug-2004</v>
      </c>
      <c r="AH1260">
        <v>38203</v>
      </c>
      <c r="AI1260">
        <f t="shared" si="39"/>
        <v>18</v>
      </c>
    </row>
    <row r="1261" spans="1:35" x14ac:dyDescent="0.25">
      <c r="A1261" t="s">
        <v>232</v>
      </c>
      <c r="B1261">
        <v>30</v>
      </c>
      <c r="C1261" t="s">
        <v>18</v>
      </c>
      <c r="D1261">
        <v>2003</v>
      </c>
      <c r="E1261" s="11">
        <v>37802</v>
      </c>
      <c r="F1261">
        <v>0</v>
      </c>
      <c r="G1261">
        <v>2128.4299999999998</v>
      </c>
      <c r="H1261" t="s">
        <v>11</v>
      </c>
      <c r="I1261" t="s">
        <v>16</v>
      </c>
      <c r="J1261" t="s">
        <v>23</v>
      </c>
      <c r="K1261" s="13" t="s">
        <v>9563</v>
      </c>
      <c r="L1261" t="s">
        <v>11</v>
      </c>
      <c r="M1261" t="s">
        <v>16</v>
      </c>
      <c r="N1261" t="s">
        <v>23</v>
      </c>
      <c r="O1261">
        <v>19</v>
      </c>
      <c r="AA1261" t="s">
        <v>35</v>
      </c>
      <c r="AB1261" t="str">
        <f>IF(H1255="?",$Q$9,H1255)</f>
        <v>tier - 2</v>
      </c>
      <c r="AC1261" t="str">
        <f>IF(I1255="?",$V$9,I1255)</f>
        <v>tier - 1</v>
      </c>
      <c r="AD1261" t="str">
        <f>IF(J1255="?","Unknown",J1255)</f>
        <v>R1012</v>
      </c>
      <c r="AE1261">
        <v>2003</v>
      </c>
      <c r="AF1261">
        <v>19</v>
      </c>
      <c r="AG1261" t="str">
        <f t="shared" si="38"/>
        <v>19-Aug-2003</v>
      </c>
      <c r="AH1261">
        <v>37852</v>
      </c>
      <c r="AI1261">
        <f t="shared" si="39"/>
        <v>19</v>
      </c>
    </row>
    <row r="1262" spans="1:35" x14ac:dyDescent="0.25">
      <c r="A1262" t="s">
        <v>231</v>
      </c>
      <c r="B1262">
        <v>4</v>
      </c>
      <c r="C1262" t="s">
        <v>35</v>
      </c>
      <c r="D1262">
        <v>2004</v>
      </c>
      <c r="E1262" s="11">
        <v>38203</v>
      </c>
      <c r="F1262">
        <v>0</v>
      </c>
      <c r="G1262">
        <v>2118.61</v>
      </c>
      <c r="H1262" t="s">
        <v>11</v>
      </c>
      <c r="I1262" t="s">
        <v>16</v>
      </c>
      <c r="J1262" t="s">
        <v>23</v>
      </c>
      <c r="K1262" s="13" t="s">
        <v>9564</v>
      </c>
      <c r="L1262" t="s">
        <v>11</v>
      </c>
      <c r="M1262" t="s">
        <v>16</v>
      </c>
      <c r="N1262" t="s">
        <v>23</v>
      </c>
      <c r="O1262">
        <v>18</v>
      </c>
      <c r="AA1262" t="s">
        <v>15</v>
      </c>
      <c r="AB1262" t="str">
        <f>IF(H1256="?",$Q$9,H1256)</f>
        <v>tier - 3</v>
      </c>
      <c r="AC1262" t="str">
        <f>IF(I1256="?",$V$9,I1256)</f>
        <v>tier - 1</v>
      </c>
      <c r="AD1262" t="str">
        <f>IF(J1256="?","Unknown",J1256)</f>
        <v>R1013</v>
      </c>
      <c r="AE1262">
        <v>1997</v>
      </c>
      <c r="AF1262">
        <v>3</v>
      </c>
      <c r="AG1262" t="str">
        <f t="shared" si="38"/>
        <v>3-Nov-1997</v>
      </c>
      <c r="AH1262">
        <v>35737</v>
      </c>
      <c r="AI1262">
        <f t="shared" si="39"/>
        <v>25</v>
      </c>
    </row>
    <row r="1263" spans="1:35" x14ac:dyDescent="0.25">
      <c r="A1263" t="s">
        <v>230</v>
      </c>
      <c r="B1263">
        <v>30</v>
      </c>
      <c r="C1263" t="s">
        <v>37</v>
      </c>
      <c r="D1263">
        <v>2003</v>
      </c>
      <c r="E1263" s="11">
        <v>37924</v>
      </c>
      <c r="F1263">
        <v>0</v>
      </c>
      <c r="G1263">
        <v>2117.34</v>
      </c>
      <c r="H1263" t="s">
        <v>11</v>
      </c>
      <c r="I1263" t="s">
        <v>12</v>
      </c>
      <c r="J1263" t="s">
        <v>23</v>
      </c>
      <c r="K1263" s="13" t="s">
        <v>9565</v>
      </c>
      <c r="L1263" t="s">
        <v>11</v>
      </c>
      <c r="M1263" t="s">
        <v>12</v>
      </c>
      <c r="N1263" t="s">
        <v>23</v>
      </c>
      <c r="O1263">
        <v>19</v>
      </c>
      <c r="AA1263" t="s">
        <v>37</v>
      </c>
      <c r="AB1263" t="str">
        <f>IF(H1257="?",$Q$9,H1257)</f>
        <v>tier - 2</v>
      </c>
      <c r="AC1263" t="str">
        <f>IF(I1257="?",$V$9,I1257)</f>
        <v>tier - 2</v>
      </c>
      <c r="AD1263" t="str">
        <f>IF(J1257="?","Unknown",J1257)</f>
        <v>R1012</v>
      </c>
      <c r="AE1263">
        <v>2003</v>
      </c>
      <c r="AF1263">
        <v>26</v>
      </c>
      <c r="AG1263" t="str">
        <f t="shared" si="38"/>
        <v>26-Oct-2003</v>
      </c>
      <c r="AH1263">
        <v>37920</v>
      </c>
      <c r="AI1263">
        <f t="shared" si="39"/>
        <v>19</v>
      </c>
    </row>
    <row r="1264" spans="1:35" x14ac:dyDescent="0.25">
      <c r="A1264" t="s">
        <v>229</v>
      </c>
      <c r="B1264">
        <v>21</v>
      </c>
      <c r="C1264" t="s">
        <v>37</v>
      </c>
      <c r="D1264">
        <v>1989</v>
      </c>
      <c r="E1264" s="11">
        <v>32802</v>
      </c>
      <c r="F1264">
        <v>3</v>
      </c>
      <c r="G1264">
        <v>2106.2600000000002</v>
      </c>
      <c r="H1264" t="s">
        <v>11</v>
      </c>
      <c r="I1264" t="s">
        <v>11</v>
      </c>
      <c r="J1264" t="s">
        <v>13</v>
      </c>
      <c r="K1264" s="13" t="s">
        <v>9566</v>
      </c>
      <c r="L1264" t="s">
        <v>11</v>
      </c>
      <c r="M1264" t="s">
        <v>11</v>
      </c>
      <c r="N1264" t="s">
        <v>13</v>
      </c>
      <c r="O1264">
        <v>33</v>
      </c>
      <c r="AA1264" t="s">
        <v>35</v>
      </c>
      <c r="AB1264" t="str">
        <f>IF(H1258="?",$Q$9,H1258)</f>
        <v>tier - 2</v>
      </c>
      <c r="AC1264" t="str">
        <f>IF(I1258="?",$V$9,I1258)</f>
        <v>tier - 3</v>
      </c>
      <c r="AD1264" t="str">
        <f>IF(J1258="?","Unknown",J1258)</f>
        <v>R1012</v>
      </c>
      <c r="AE1264">
        <v>2003</v>
      </c>
      <c r="AF1264">
        <v>1</v>
      </c>
      <c r="AG1264" t="str">
        <f t="shared" si="38"/>
        <v>1-Aug-2003</v>
      </c>
      <c r="AH1264">
        <v>37834</v>
      </c>
      <c r="AI1264">
        <f t="shared" si="39"/>
        <v>19</v>
      </c>
    </row>
    <row r="1265" spans="1:35" x14ac:dyDescent="0.25">
      <c r="A1265" t="s">
        <v>228</v>
      </c>
      <c r="B1265">
        <v>28</v>
      </c>
      <c r="C1265" t="s">
        <v>20</v>
      </c>
      <c r="D1265">
        <v>2001</v>
      </c>
      <c r="E1265" s="11">
        <v>37162</v>
      </c>
      <c r="F1265">
        <v>0</v>
      </c>
      <c r="G1265">
        <v>2104.11</v>
      </c>
      <c r="H1265" t="s">
        <v>11</v>
      </c>
      <c r="I1265" t="s">
        <v>16</v>
      </c>
      <c r="J1265" t="s">
        <v>168</v>
      </c>
      <c r="K1265" s="13" t="s">
        <v>9567</v>
      </c>
      <c r="L1265" t="s">
        <v>11</v>
      </c>
      <c r="M1265" t="s">
        <v>16</v>
      </c>
      <c r="N1265" t="s">
        <v>168</v>
      </c>
      <c r="O1265">
        <v>21</v>
      </c>
      <c r="AA1265" t="s">
        <v>10</v>
      </c>
      <c r="AB1265" t="str">
        <f>IF(H1259="?",$Q$9,H1259)</f>
        <v>tier - 2</v>
      </c>
      <c r="AC1265" t="str">
        <f>IF(I1259="?",$V$9,I1259)</f>
        <v>tier - 1</v>
      </c>
      <c r="AD1265" t="str">
        <f>IF(J1259="?","Unknown",J1259)</f>
        <v>R1011</v>
      </c>
      <c r="AE1265">
        <v>1964</v>
      </c>
      <c r="AF1265">
        <v>29</v>
      </c>
      <c r="AG1265" t="str">
        <f t="shared" si="38"/>
        <v>29-Jul-1964</v>
      </c>
      <c r="AH1265">
        <v>23587</v>
      </c>
      <c r="AI1265">
        <f t="shared" si="39"/>
        <v>58</v>
      </c>
    </row>
    <row r="1266" spans="1:35" x14ac:dyDescent="0.25">
      <c r="A1266" t="s">
        <v>227</v>
      </c>
      <c r="B1266">
        <v>22</v>
      </c>
      <c r="C1266" t="s">
        <v>18</v>
      </c>
      <c r="D1266">
        <v>2001</v>
      </c>
      <c r="E1266" s="11">
        <v>37064</v>
      </c>
      <c r="F1266">
        <v>1</v>
      </c>
      <c r="G1266">
        <v>2103.08</v>
      </c>
      <c r="H1266" t="s">
        <v>12</v>
      </c>
      <c r="I1266" t="s">
        <v>11</v>
      </c>
      <c r="J1266" t="s">
        <v>42</v>
      </c>
      <c r="K1266" s="13" t="s">
        <v>9568</v>
      </c>
      <c r="L1266" t="s">
        <v>12</v>
      </c>
      <c r="M1266" t="s">
        <v>11</v>
      </c>
      <c r="N1266" t="s">
        <v>42</v>
      </c>
      <c r="O1266">
        <v>21</v>
      </c>
      <c r="AA1266" t="s">
        <v>20</v>
      </c>
      <c r="AB1266" t="str">
        <f>IF(H1260="?",$Q$9,H1260)</f>
        <v>tier - 2</v>
      </c>
      <c r="AC1266" t="str">
        <f>IF(I1260="?",$V$9,I1260)</f>
        <v>tier - 3</v>
      </c>
      <c r="AD1266" t="str">
        <f>IF(J1260="?","Unknown",J1260)</f>
        <v>R1012</v>
      </c>
      <c r="AE1266">
        <v>2003</v>
      </c>
      <c r="AF1266">
        <v>22</v>
      </c>
      <c r="AG1266" t="str">
        <f t="shared" si="38"/>
        <v>22-Sep-2003</v>
      </c>
      <c r="AH1266">
        <v>37886</v>
      </c>
      <c r="AI1266">
        <f t="shared" si="39"/>
        <v>19</v>
      </c>
    </row>
    <row r="1267" spans="1:35" x14ac:dyDescent="0.25">
      <c r="A1267" t="s">
        <v>226</v>
      </c>
      <c r="B1267">
        <v>14</v>
      </c>
      <c r="C1267" t="s">
        <v>10</v>
      </c>
      <c r="D1267">
        <v>2001</v>
      </c>
      <c r="E1267" s="11">
        <v>37086</v>
      </c>
      <c r="F1267">
        <v>0</v>
      </c>
      <c r="G1267">
        <v>2102.2600000000002</v>
      </c>
      <c r="H1267" t="s">
        <v>12</v>
      </c>
      <c r="I1267" t="s">
        <v>11</v>
      </c>
      <c r="J1267" t="s">
        <v>166</v>
      </c>
      <c r="K1267" s="13" t="s">
        <v>9569</v>
      </c>
      <c r="L1267" t="s">
        <v>12</v>
      </c>
      <c r="M1267" t="s">
        <v>11</v>
      </c>
      <c r="N1267" t="s">
        <v>166</v>
      </c>
      <c r="O1267">
        <v>21</v>
      </c>
      <c r="AA1267" t="s">
        <v>18</v>
      </c>
      <c r="AB1267" t="str">
        <f>IF(H1261="?",$Q$9,H1261)</f>
        <v>tier - 2</v>
      </c>
      <c r="AC1267" t="str">
        <f>IF(I1261="?",$V$9,I1261)</f>
        <v>tier - 1</v>
      </c>
      <c r="AD1267" t="str">
        <f>IF(J1261="?","Unknown",J1261)</f>
        <v>R1012</v>
      </c>
      <c r="AE1267">
        <v>2003</v>
      </c>
      <c r="AF1267">
        <v>30</v>
      </c>
      <c r="AG1267" t="str">
        <f t="shared" si="38"/>
        <v>30-Jun-2003</v>
      </c>
      <c r="AH1267">
        <v>37802</v>
      </c>
      <c r="AI1267">
        <f t="shared" si="39"/>
        <v>19</v>
      </c>
    </row>
    <row r="1268" spans="1:35" x14ac:dyDescent="0.25">
      <c r="A1268" t="s">
        <v>225</v>
      </c>
      <c r="B1268">
        <v>12</v>
      </c>
      <c r="C1268" t="s">
        <v>30</v>
      </c>
      <c r="D1268">
        <v>2004</v>
      </c>
      <c r="E1268" s="11">
        <v>38333</v>
      </c>
      <c r="F1268">
        <v>0</v>
      </c>
      <c r="G1268">
        <v>2094.1</v>
      </c>
      <c r="H1268" t="s">
        <v>12</v>
      </c>
      <c r="I1268" t="s">
        <v>11</v>
      </c>
      <c r="J1268" t="s">
        <v>200</v>
      </c>
      <c r="K1268" s="13" t="s">
        <v>9570</v>
      </c>
      <c r="L1268" t="s">
        <v>12</v>
      </c>
      <c r="M1268" t="s">
        <v>11</v>
      </c>
      <c r="N1268" t="s">
        <v>200</v>
      </c>
      <c r="O1268">
        <v>18</v>
      </c>
      <c r="AA1268" t="s">
        <v>35</v>
      </c>
      <c r="AB1268" t="str">
        <f>IF(H1262="?",$Q$9,H1262)</f>
        <v>tier - 2</v>
      </c>
      <c r="AC1268" t="str">
        <f>IF(I1262="?",$V$9,I1262)</f>
        <v>tier - 1</v>
      </c>
      <c r="AD1268" t="str">
        <f>IF(J1262="?","Unknown",J1262)</f>
        <v>R1012</v>
      </c>
      <c r="AE1268">
        <v>2004</v>
      </c>
      <c r="AF1268">
        <v>4</v>
      </c>
      <c r="AG1268" t="str">
        <f t="shared" si="38"/>
        <v>4-Aug-2004</v>
      </c>
      <c r="AH1268">
        <v>38203</v>
      </c>
      <c r="AI1268">
        <f t="shared" si="39"/>
        <v>18</v>
      </c>
    </row>
    <row r="1269" spans="1:35" x14ac:dyDescent="0.25">
      <c r="A1269" t="s">
        <v>224</v>
      </c>
      <c r="B1269">
        <v>26</v>
      </c>
      <c r="C1269" t="s">
        <v>30</v>
      </c>
      <c r="D1269">
        <v>2000</v>
      </c>
      <c r="E1269" s="11">
        <v>36886</v>
      </c>
      <c r="F1269">
        <v>0</v>
      </c>
      <c r="G1269">
        <v>2055.3200000000002</v>
      </c>
      <c r="H1269" t="s">
        <v>12</v>
      </c>
      <c r="I1269" t="s">
        <v>12</v>
      </c>
      <c r="J1269" t="s">
        <v>23</v>
      </c>
      <c r="K1269" s="13" t="s">
        <v>9571</v>
      </c>
      <c r="L1269" t="s">
        <v>12</v>
      </c>
      <c r="M1269" t="s">
        <v>12</v>
      </c>
      <c r="N1269" t="s">
        <v>23</v>
      </c>
      <c r="O1269">
        <v>22</v>
      </c>
      <c r="AA1269" t="s">
        <v>37</v>
      </c>
      <c r="AB1269" t="str">
        <f>IF(H1263="?",$Q$9,H1263)</f>
        <v>tier - 2</v>
      </c>
      <c r="AC1269" t="str">
        <f>IF(I1263="?",$V$9,I1263)</f>
        <v>tier - 3</v>
      </c>
      <c r="AD1269" t="str">
        <f>IF(J1263="?","Unknown",J1263)</f>
        <v>R1012</v>
      </c>
      <c r="AE1269">
        <v>2003</v>
      </c>
      <c r="AF1269">
        <v>30</v>
      </c>
      <c r="AG1269" t="str">
        <f t="shared" si="38"/>
        <v>30-Oct-2003</v>
      </c>
      <c r="AH1269">
        <v>37924</v>
      </c>
      <c r="AI1269">
        <f t="shared" si="39"/>
        <v>19</v>
      </c>
    </row>
    <row r="1270" spans="1:35" x14ac:dyDescent="0.25">
      <c r="A1270" t="s">
        <v>2159</v>
      </c>
      <c r="B1270">
        <v>27</v>
      </c>
      <c r="C1270" t="s">
        <v>15</v>
      </c>
      <c r="D1270">
        <v>1973</v>
      </c>
      <c r="E1270" s="11">
        <v>26995</v>
      </c>
      <c r="F1270">
        <v>0</v>
      </c>
      <c r="G1270">
        <v>35547.72</v>
      </c>
      <c r="H1270" t="s">
        <v>16</v>
      </c>
      <c r="I1270" t="s">
        <v>16</v>
      </c>
      <c r="J1270" t="s">
        <v>42</v>
      </c>
      <c r="K1270" s="13" t="s">
        <v>8624</v>
      </c>
      <c r="L1270" t="s">
        <v>16</v>
      </c>
      <c r="M1270" t="s">
        <v>16</v>
      </c>
      <c r="N1270" t="s">
        <v>42</v>
      </c>
      <c r="O1270">
        <v>49</v>
      </c>
      <c r="AA1270" t="s">
        <v>37</v>
      </c>
      <c r="AB1270" t="str">
        <f>IF(H1264="?",$Q$9,H1264)</f>
        <v>tier - 2</v>
      </c>
      <c r="AC1270" t="str">
        <f>IF(I1264="?",$V$9,I1264)</f>
        <v>tier - 2</v>
      </c>
      <c r="AD1270" t="str">
        <f>IF(J1264="?","Unknown",J1264)</f>
        <v>R1013</v>
      </c>
      <c r="AE1270">
        <v>1989</v>
      </c>
      <c r="AF1270">
        <v>21</v>
      </c>
      <c r="AG1270" t="str">
        <f t="shared" si="38"/>
        <v>21-Oct-1989</v>
      </c>
      <c r="AH1270">
        <v>32802</v>
      </c>
      <c r="AI1270">
        <f t="shared" si="39"/>
        <v>33</v>
      </c>
    </row>
    <row r="1271" spans="1:35" x14ac:dyDescent="0.25">
      <c r="A1271" t="s">
        <v>223</v>
      </c>
      <c r="B1271">
        <v>2</v>
      </c>
      <c r="C1271" t="s">
        <v>15</v>
      </c>
      <c r="D1271">
        <v>2000</v>
      </c>
      <c r="E1271" s="11">
        <v>36832</v>
      </c>
      <c r="F1271">
        <v>0</v>
      </c>
      <c r="G1271">
        <v>2045.69</v>
      </c>
      <c r="H1271" t="s">
        <v>12</v>
      </c>
      <c r="I1271" t="s">
        <v>12</v>
      </c>
      <c r="J1271" t="s">
        <v>23</v>
      </c>
      <c r="K1271" s="13" t="s">
        <v>9572</v>
      </c>
      <c r="L1271" t="s">
        <v>12</v>
      </c>
      <c r="M1271" t="s">
        <v>12</v>
      </c>
      <c r="N1271" t="s">
        <v>23</v>
      </c>
      <c r="O1271">
        <v>22</v>
      </c>
      <c r="AA1271" t="s">
        <v>20</v>
      </c>
      <c r="AB1271" t="str">
        <f>IF(H1265="?",$Q$9,H1265)</f>
        <v>tier - 2</v>
      </c>
      <c r="AC1271" t="str">
        <f>IF(I1265="?",$V$9,I1265)</f>
        <v>tier - 1</v>
      </c>
      <c r="AD1271" t="str">
        <f>IF(J1265="?","Unknown",J1265)</f>
        <v>R1016</v>
      </c>
      <c r="AE1271">
        <v>2001</v>
      </c>
      <c r="AF1271">
        <v>28</v>
      </c>
      <c r="AG1271" t="str">
        <f t="shared" si="38"/>
        <v>28-Sep-2001</v>
      </c>
      <c r="AH1271">
        <v>37162</v>
      </c>
      <c r="AI1271">
        <f t="shared" si="39"/>
        <v>21</v>
      </c>
    </row>
    <row r="1272" spans="1:35" x14ac:dyDescent="0.25">
      <c r="A1272" t="s">
        <v>222</v>
      </c>
      <c r="B1272">
        <v>4</v>
      </c>
      <c r="C1272" t="s">
        <v>30</v>
      </c>
      <c r="D1272">
        <v>2001</v>
      </c>
      <c r="E1272" s="11">
        <v>37229</v>
      </c>
      <c r="F1272">
        <v>0</v>
      </c>
      <c r="G1272">
        <v>2026.97</v>
      </c>
      <c r="H1272" t="s">
        <v>12</v>
      </c>
      <c r="I1272" t="s">
        <v>11</v>
      </c>
      <c r="J1272" t="s">
        <v>13</v>
      </c>
      <c r="K1272" s="13" t="s">
        <v>9573</v>
      </c>
      <c r="L1272" t="s">
        <v>12</v>
      </c>
      <c r="M1272" t="s">
        <v>11</v>
      </c>
      <c r="N1272" t="s">
        <v>13</v>
      </c>
      <c r="O1272">
        <v>21</v>
      </c>
      <c r="AA1272" t="s">
        <v>18</v>
      </c>
      <c r="AB1272" t="str">
        <f>IF(H1266="?",$Q$9,H1266)</f>
        <v>tier - 3</v>
      </c>
      <c r="AC1272" t="str">
        <f>IF(I1266="?",$V$9,I1266)</f>
        <v>tier - 2</v>
      </c>
      <c r="AD1272" t="str">
        <f>IF(J1266="?","Unknown",J1266)</f>
        <v>R1011</v>
      </c>
      <c r="AE1272">
        <v>2001</v>
      </c>
      <c r="AF1272">
        <v>22</v>
      </c>
      <c r="AG1272" t="str">
        <f t="shared" si="38"/>
        <v>22-Jun-2001</v>
      </c>
      <c r="AH1272">
        <v>37064</v>
      </c>
      <c r="AI1272">
        <f t="shared" si="39"/>
        <v>21</v>
      </c>
    </row>
    <row r="1273" spans="1:35" x14ac:dyDescent="0.25">
      <c r="A1273" t="s">
        <v>221</v>
      </c>
      <c r="B1273">
        <v>6</v>
      </c>
      <c r="C1273" t="s">
        <v>10</v>
      </c>
      <c r="D1273">
        <v>2001</v>
      </c>
      <c r="E1273" s="11">
        <v>37078</v>
      </c>
      <c r="F1273">
        <v>0</v>
      </c>
      <c r="G1273">
        <v>2020.55</v>
      </c>
      <c r="H1273" t="s">
        <v>12</v>
      </c>
      <c r="I1273" t="s">
        <v>11</v>
      </c>
      <c r="J1273" t="s">
        <v>13</v>
      </c>
      <c r="K1273" s="13" t="s">
        <v>9574</v>
      </c>
      <c r="L1273" t="s">
        <v>12</v>
      </c>
      <c r="M1273" t="s">
        <v>11</v>
      </c>
      <c r="N1273" t="s">
        <v>13</v>
      </c>
      <c r="O1273">
        <v>21</v>
      </c>
      <c r="AA1273" t="s">
        <v>10</v>
      </c>
      <c r="AB1273" t="str">
        <f>IF(H1267="?",$Q$9,H1267)</f>
        <v>tier - 3</v>
      </c>
      <c r="AC1273" t="str">
        <f>IF(I1267="?",$V$9,I1267)</f>
        <v>tier - 2</v>
      </c>
      <c r="AD1273" t="str">
        <f>IF(J1267="?","Unknown",J1267)</f>
        <v>R1019</v>
      </c>
      <c r="AE1273">
        <v>2001</v>
      </c>
      <c r="AF1273">
        <v>14</v>
      </c>
      <c r="AG1273" t="str">
        <f t="shared" si="38"/>
        <v>14-Jul-2001</v>
      </c>
      <c r="AH1273">
        <v>37086</v>
      </c>
      <c r="AI1273">
        <f t="shared" si="39"/>
        <v>21</v>
      </c>
    </row>
    <row r="1274" spans="1:35" x14ac:dyDescent="0.25">
      <c r="A1274" t="s">
        <v>220</v>
      </c>
      <c r="B1274">
        <v>1</v>
      </c>
      <c r="C1274" t="s">
        <v>18</v>
      </c>
      <c r="D1274">
        <v>2001</v>
      </c>
      <c r="E1274" s="11">
        <v>37043</v>
      </c>
      <c r="F1274">
        <v>0</v>
      </c>
      <c r="G1274">
        <v>2020.18</v>
      </c>
      <c r="H1274" t="s">
        <v>12</v>
      </c>
      <c r="I1274" t="s">
        <v>16</v>
      </c>
      <c r="J1274" t="s">
        <v>42</v>
      </c>
      <c r="K1274" s="13" t="s">
        <v>9575</v>
      </c>
      <c r="L1274" t="s">
        <v>12</v>
      </c>
      <c r="M1274" t="s">
        <v>16</v>
      </c>
      <c r="N1274" t="s">
        <v>42</v>
      </c>
      <c r="O1274">
        <v>22</v>
      </c>
      <c r="AA1274" t="s">
        <v>30</v>
      </c>
      <c r="AB1274" t="str">
        <f>IF(H1268="?",$Q$9,H1268)</f>
        <v>tier - 3</v>
      </c>
      <c r="AC1274" t="str">
        <f>IF(I1268="?",$V$9,I1268)</f>
        <v>tier - 2</v>
      </c>
      <c r="AD1274" t="str">
        <f>IF(J1268="?","Unknown",J1268)</f>
        <v>R1025</v>
      </c>
      <c r="AE1274">
        <v>2004</v>
      </c>
      <c r="AF1274">
        <v>12</v>
      </c>
      <c r="AG1274" t="str">
        <f t="shared" si="38"/>
        <v>12-Dec-2004</v>
      </c>
      <c r="AH1274">
        <v>38333</v>
      </c>
      <c r="AI1274">
        <f t="shared" si="39"/>
        <v>18</v>
      </c>
    </row>
    <row r="1275" spans="1:35" x14ac:dyDescent="0.25">
      <c r="A1275" t="s">
        <v>219</v>
      </c>
      <c r="B1275">
        <v>14</v>
      </c>
      <c r="C1275" t="s">
        <v>10</v>
      </c>
      <c r="D1275">
        <v>2001</v>
      </c>
      <c r="E1275" s="11">
        <v>37086</v>
      </c>
      <c r="F1275">
        <v>0</v>
      </c>
      <c r="G1275">
        <v>2007.95</v>
      </c>
      <c r="H1275" t="s">
        <v>12</v>
      </c>
      <c r="I1275" t="s">
        <v>11</v>
      </c>
      <c r="J1275" t="s">
        <v>42</v>
      </c>
      <c r="K1275" s="13" t="s">
        <v>9569</v>
      </c>
      <c r="L1275" t="s">
        <v>12</v>
      </c>
      <c r="M1275" t="s">
        <v>11</v>
      </c>
      <c r="N1275" t="s">
        <v>42</v>
      </c>
      <c r="O1275">
        <v>21</v>
      </c>
      <c r="AA1275" t="s">
        <v>30</v>
      </c>
      <c r="AB1275" t="str">
        <f>IF(H1269="?",$Q$9,H1269)</f>
        <v>tier - 3</v>
      </c>
      <c r="AC1275" t="str">
        <f>IF(I1269="?",$V$9,I1269)</f>
        <v>tier - 3</v>
      </c>
      <c r="AD1275" t="str">
        <f>IF(J1269="?","Unknown",J1269)</f>
        <v>R1012</v>
      </c>
      <c r="AE1275">
        <v>2000</v>
      </c>
      <c r="AF1275">
        <v>26</v>
      </c>
      <c r="AG1275" t="str">
        <f t="shared" si="38"/>
        <v>26-Dec-2000</v>
      </c>
      <c r="AH1275">
        <v>36886</v>
      </c>
      <c r="AI1275">
        <f t="shared" si="39"/>
        <v>22</v>
      </c>
    </row>
    <row r="1276" spans="1:35" x14ac:dyDescent="0.25">
      <c r="A1276" t="s">
        <v>218</v>
      </c>
      <c r="B1276">
        <v>14</v>
      </c>
      <c r="C1276" t="s">
        <v>18</v>
      </c>
      <c r="D1276">
        <v>1998</v>
      </c>
      <c r="E1276" s="11">
        <v>35960</v>
      </c>
      <c r="F1276">
        <v>0</v>
      </c>
      <c r="G1276">
        <v>1986.93</v>
      </c>
      <c r="H1276" t="s">
        <v>12</v>
      </c>
      <c r="I1276" t="s">
        <v>11</v>
      </c>
      <c r="J1276" t="s">
        <v>13</v>
      </c>
      <c r="K1276" s="13" t="s">
        <v>9576</v>
      </c>
      <c r="L1276" t="s">
        <v>12</v>
      </c>
      <c r="M1276" t="s">
        <v>11</v>
      </c>
      <c r="N1276" t="s">
        <v>13</v>
      </c>
      <c r="O1276">
        <v>24</v>
      </c>
      <c r="AA1276" t="s">
        <v>15</v>
      </c>
      <c r="AB1276" t="str">
        <f>IF(H1270="?",$Q$9,H1270)</f>
        <v>tier - 1</v>
      </c>
      <c r="AC1276" t="str">
        <f>IF(I1270="?",$V$9,I1270)</f>
        <v>tier - 1</v>
      </c>
      <c r="AD1276" t="str">
        <f>IF(J1270="?","Unknown",J1270)</f>
        <v>R1011</v>
      </c>
      <c r="AE1276">
        <v>1973</v>
      </c>
      <c r="AF1276">
        <v>27</v>
      </c>
      <c r="AG1276" t="str">
        <f t="shared" si="38"/>
        <v>27-Nov-1973</v>
      </c>
      <c r="AH1276">
        <v>26995</v>
      </c>
      <c r="AI1276">
        <f t="shared" si="39"/>
        <v>49</v>
      </c>
    </row>
    <row r="1277" spans="1:35" x14ac:dyDescent="0.25">
      <c r="A1277" t="s">
        <v>217</v>
      </c>
      <c r="B1277">
        <v>29</v>
      </c>
      <c r="C1277" t="s">
        <v>10</v>
      </c>
      <c r="D1277">
        <v>2002</v>
      </c>
      <c r="E1277" s="11">
        <v>37466</v>
      </c>
      <c r="F1277">
        <v>0</v>
      </c>
      <c r="G1277">
        <v>1984.45</v>
      </c>
      <c r="H1277" t="s">
        <v>12</v>
      </c>
      <c r="I1277" t="s">
        <v>12</v>
      </c>
      <c r="J1277" t="s">
        <v>168</v>
      </c>
      <c r="K1277" s="13" t="s">
        <v>9577</v>
      </c>
      <c r="L1277" t="s">
        <v>12</v>
      </c>
      <c r="M1277" t="s">
        <v>12</v>
      </c>
      <c r="N1277" t="s">
        <v>168</v>
      </c>
      <c r="O1277">
        <v>20</v>
      </c>
      <c r="AA1277" t="s">
        <v>15</v>
      </c>
      <c r="AB1277" t="str">
        <f>IF(H1271="?",$Q$9,H1271)</f>
        <v>tier - 3</v>
      </c>
      <c r="AC1277" t="str">
        <f>IF(I1271="?",$V$9,I1271)</f>
        <v>tier - 3</v>
      </c>
      <c r="AD1277" t="str">
        <f>IF(J1271="?","Unknown",J1271)</f>
        <v>R1012</v>
      </c>
      <c r="AE1277">
        <v>2000</v>
      </c>
      <c r="AF1277">
        <v>2</v>
      </c>
      <c r="AG1277" t="str">
        <f t="shared" si="38"/>
        <v>2-Nov-2000</v>
      </c>
      <c r="AH1277">
        <v>36832</v>
      </c>
      <c r="AI1277">
        <f t="shared" si="39"/>
        <v>22</v>
      </c>
    </row>
    <row r="1278" spans="1:35" x14ac:dyDescent="0.25">
      <c r="A1278" t="s">
        <v>216</v>
      </c>
      <c r="B1278">
        <v>29</v>
      </c>
      <c r="C1278" t="s">
        <v>10</v>
      </c>
      <c r="D1278">
        <v>1998</v>
      </c>
      <c r="E1278" s="11">
        <v>36005</v>
      </c>
      <c r="F1278">
        <v>0</v>
      </c>
      <c r="G1278">
        <v>1981.58</v>
      </c>
      <c r="H1278" t="s">
        <v>12</v>
      </c>
      <c r="I1278" t="s">
        <v>16</v>
      </c>
      <c r="J1278" t="s">
        <v>13</v>
      </c>
      <c r="K1278" s="13" t="s">
        <v>9578</v>
      </c>
      <c r="L1278" t="s">
        <v>12</v>
      </c>
      <c r="M1278" t="s">
        <v>16</v>
      </c>
      <c r="N1278" t="s">
        <v>13</v>
      </c>
      <c r="O1278">
        <v>24</v>
      </c>
      <c r="AA1278" t="s">
        <v>30</v>
      </c>
      <c r="AB1278" t="str">
        <f>IF(H1272="?",$Q$9,H1272)</f>
        <v>tier - 3</v>
      </c>
      <c r="AC1278" t="str">
        <f>IF(I1272="?",$V$9,I1272)</f>
        <v>tier - 2</v>
      </c>
      <c r="AD1278" t="str">
        <f>IF(J1272="?","Unknown",J1272)</f>
        <v>R1013</v>
      </c>
      <c r="AE1278">
        <v>2001</v>
      </c>
      <c r="AF1278">
        <v>4</v>
      </c>
      <c r="AG1278" t="str">
        <f t="shared" si="38"/>
        <v>4-Dec-2001</v>
      </c>
      <c r="AH1278">
        <v>37229</v>
      </c>
      <c r="AI1278">
        <f t="shared" si="39"/>
        <v>21</v>
      </c>
    </row>
    <row r="1279" spans="1:35" x14ac:dyDescent="0.25">
      <c r="A1279" t="s">
        <v>215</v>
      </c>
      <c r="B1279">
        <v>16</v>
      </c>
      <c r="C1279" t="s">
        <v>35</v>
      </c>
      <c r="D1279">
        <v>2002</v>
      </c>
      <c r="E1279" s="11">
        <v>37484</v>
      </c>
      <c r="F1279">
        <v>1</v>
      </c>
      <c r="G1279">
        <v>1980.07</v>
      </c>
      <c r="H1279" t="s">
        <v>12</v>
      </c>
      <c r="I1279" t="s">
        <v>12</v>
      </c>
      <c r="J1279" t="s">
        <v>42</v>
      </c>
      <c r="K1279" s="13" t="s">
        <v>9579</v>
      </c>
      <c r="L1279" t="s">
        <v>12</v>
      </c>
      <c r="M1279" t="s">
        <v>12</v>
      </c>
      <c r="N1279" t="s">
        <v>42</v>
      </c>
      <c r="O1279">
        <v>20</v>
      </c>
      <c r="AA1279" t="s">
        <v>10</v>
      </c>
      <c r="AB1279" t="str">
        <f>IF(H1273="?",$Q$9,H1273)</f>
        <v>tier - 3</v>
      </c>
      <c r="AC1279" t="str">
        <f>IF(I1273="?",$V$9,I1273)</f>
        <v>tier - 2</v>
      </c>
      <c r="AD1279" t="str">
        <f>IF(J1273="?","Unknown",J1273)</f>
        <v>R1013</v>
      </c>
      <c r="AE1279">
        <v>2001</v>
      </c>
      <c r="AF1279">
        <v>6</v>
      </c>
      <c r="AG1279" t="str">
        <f t="shared" si="38"/>
        <v>6-Jul-2001</v>
      </c>
      <c r="AH1279">
        <v>37078</v>
      </c>
      <c r="AI1279">
        <f t="shared" si="39"/>
        <v>21</v>
      </c>
    </row>
    <row r="1280" spans="1:35" x14ac:dyDescent="0.25">
      <c r="A1280" t="s">
        <v>214</v>
      </c>
      <c r="B1280">
        <v>29</v>
      </c>
      <c r="C1280" t="s">
        <v>15</v>
      </c>
      <c r="D1280">
        <v>1998</v>
      </c>
      <c r="E1280" s="11">
        <v>36128</v>
      </c>
      <c r="F1280">
        <v>0</v>
      </c>
      <c r="G1280">
        <v>1977.82</v>
      </c>
      <c r="H1280" t="s">
        <v>12</v>
      </c>
      <c r="I1280" t="s">
        <v>16</v>
      </c>
      <c r="J1280" t="s">
        <v>42</v>
      </c>
      <c r="K1280" s="13" t="s">
        <v>9580</v>
      </c>
      <c r="L1280" t="s">
        <v>12</v>
      </c>
      <c r="M1280" t="s">
        <v>16</v>
      </c>
      <c r="N1280" t="s">
        <v>42</v>
      </c>
      <c r="O1280">
        <v>24</v>
      </c>
      <c r="AA1280" t="s">
        <v>18</v>
      </c>
      <c r="AB1280" t="str">
        <f>IF(H1274="?",$Q$9,H1274)</f>
        <v>tier - 3</v>
      </c>
      <c r="AC1280" t="str">
        <f>IF(I1274="?",$V$9,I1274)</f>
        <v>tier - 1</v>
      </c>
      <c r="AD1280" t="str">
        <f>IF(J1274="?","Unknown",J1274)</f>
        <v>R1011</v>
      </c>
      <c r="AE1280">
        <v>2001</v>
      </c>
      <c r="AF1280">
        <v>1</v>
      </c>
      <c r="AG1280" t="str">
        <f t="shared" si="38"/>
        <v>1-Jun-2001</v>
      </c>
      <c r="AH1280">
        <v>37043</v>
      </c>
      <c r="AI1280">
        <f t="shared" si="39"/>
        <v>22</v>
      </c>
    </row>
    <row r="1281" spans="1:35" x14ac:dyDescent="0.25">
      <c r="A1281" t="s">
        <v>2158</v>
      </c>
      <c r="B1281">
        <v>13</v>
      </c>
      <c r="C1281" t="s">
        <v>20</v>
      </c>
      <c r="D1281">
        <v>1992</v>
      </c>
      <c r="E1281" s="11">
        <v>33860</v>
      </c>
      <c r="F1281">
        <v>0</v>
      </c>
      <c r="G1281">
        <v>35547.47</v>
      </c>
      <c r="H1281" t="s">
        <v>11</v>
      </c>
      <c r="I1281" t="s">
        <v>12</v>
      </c>
      <c r="J1281" t="s">
        <v>42</v>
      </c>
      <c r="K1281" s="13" t="s">
        <v>9177</v>
      </c>
      <c r="L1281" t="s">
        <v>11</v>
      </c>
      <c r="M1281" t="s">
        <v>12</v>
      </c>
      <c r="N1281" t="s">
        <v>42</v>
      </c>
      <c r="O1281">
        <v>30</v>
      </c>
      <c r="AA1281" t="s">
        <v>10</v>
      </c>
      <c r="AB1281" t="str">
        <f>IF(H1275="?",$Q$9,H1275)</f>
        <v>tier - 3</v>
      </c>
      <c r="AC1281" t="str">
        <f>IF(I1275="?",$V$9,I1275)</f>
        <v>tier - 2</v>
      </c>
      <c r="AD1281" t="str">
        <f>IF(J1275="?","Unknown",J1275)</f>
        <v>R1011</v>
      </c>
      <c r="AE1281">
        <v>2001</v>
      </c>
      <c r="AF1281">
        <v>14</v>
      </c>
      <c r="AG1281" t="str">
        <f t="shared" si="38"/>
        <v>14-Jul-2001</v>
      </c>
      <c r="AH1281">
        <v>37086</v>
      </c>
      <c r="AI1281">
        <f t="shared" si="39"/>
        <v>21</v>
      </c>
    </row>
    <row r="1282" spans="1:35" x14ac:dyDescent="0.25">
      <c r="A1282" t="s">
        <v>213</v>
      </c>
      <c r="B1282">
        <v>5</v>
      </c>
      <c r="C1282" t="s">
        <v>35</v>
      </c>
      <c r="D1282">
        <v>1998</v>
      </c>
      <c r="E1282" s="11">
        <v>36012</v>
      </c>
      <c r="F1282">
        <v>0</v>
      </c>
      <c r="G1282">
        <v>1972.95</v>
      </c>
      <c r="H1282" t="s">
        <v>12</v>
      </c>
      <c r="I1282" t="s">
        <v>16</v>
      </c>
      <c r="J1282" t="s">
        <v>42</v>
      </c>
      <c r="K1282" s="13" t="s">
        <v>9581</v>
      </c>
      <c r="L1282" t="s">
        <v>12</v>
      </c>
      <c r="M1282" t="s">
        <v>16</v>
      </c>
      <c r="N1282" t="s">
        <v>42</v>
      </c>
      <c r="O1282">
        <v>24</v>
      </c>
      <c r="AA1282" t="s">
        <v>18</v>
      </c>
      <c r="AB1282" t="str">
        <f>IF(H1276="?",$Q$9,H1276)</f>
        <v>tier - 3</v>
      </c>
      <c r="AC1282" t="str">
        <f>IF(I1276="?",$V$9,I1276)</f>
        <v>tier - 2</v>
      </c>
      <c r="AD1282" t="str">
        <f>IF(J1276="?","Unknown",J1276)</f>
        <v>R1013</v>
      </c>
      <c r="AE1282">
        <v>1998</v>
      </c>
      <c r="AF1282">
        <v>14</v>
      </c>
      <c r="AG1282" t="str">
        <f t="shared" si="38"/>
        <v>14-Jun-1998</v>
      </c>
      <c r="AH1282">
        <v>35960</v>
      </c>
      <c r="AI1282">
        <f t="shared" si="39"/>
        <v>24</v>
      </c>
    </row>
    <row r="1283" spans="1:35" x14ac:dyDescent="0.25">
      <c r="A1283" t="s">
        <v>212</v>
      </c>
      <c r="B1283">
        <v>28</v>
      </c>
      <c r="C1283" t="s">
        <v>20</v>
      </c>
      <c r="D1283">
        <v>1998</v>
      </c>
      <c r="E1283" s="11">
        <v>36066</v>
      </c>
      <c r="F1283">
        <v>0</v>
      </c>
      <c r="G1283">
        <v>1969.61</v>
      </c>
      <c r="H1283" t="s">
        <v>12</v>
      </c>
      <c r="I1283" t="s">
        <v>12</v>
      </c>
      <c r="J1283" t="s">
        <v>42</v>
      </c>
      <c r="K1283" s="13" t="s">
        <v>9582</v>
      </c>
      <c r="L1283" t="s">
        <v>12</v>
      </c>
      <c r="M1283" t="s">
        <v>12</v>
      </c>
      <c r="N1283" t="s">
        <v>42</v>
      </c>
      <c r="O1283">
        <v>24</v>
      </c>
      <c r="AA1283" t="s">
        <v>10</v>
      </c>
      <c r="AB1283" t="str">
        <f>IF(H1277="?",$Q$9,H1277)</f>
        <v>tier - 3</v>
      </c>
      <c r="AC1283" t="str">
        <f>IF(I1277="?",$V$9,I1277)</f>
        <v>tier - 3</v>
      </c>
      <c r="AD1283" t="str">
        <f>IF(J1277="?","Unknown",J1277)</f>
        <v>R1016</v>
      </c>
      <c r="AE1283">
        <v>2002</v>
      </c>
      <c r="AF1283">
        <v>29</v>
      </c>
      <c r="AG1283" t="str">
        <f t="shared" ref="AG1283:AG1346" si="40">CONCATENATE(AF1283,"-",AA1283,"-",AE1283)</f>
        <v>29-Jul-2002</v>
      </c>
      <c r="AH1283">
        <v>37466</v>
      </c>
      <c r="AI1283">
        <f t="shared" ref="AI1283:AI1346" si="41">INT(YEARFRAC(AH1283,DATE(2023,6,8)*1))</f>
        <v>20</v>
      </c>
    </row>
    <row r="1284" spans="1:35" x14ac:dyDescent="0.25">
      <c r="A1284" t="s">
        <v>211</v>
      </c>
      <c r="B1284">
        <v>29</v>
      </c>
      <c r="C1284" t="s">
        <v>37</v>
      </c>
      <c r="D1284">
        <v>2002</v>
      </c>
      <c r="E1284" s="11">
        <v>37558</v>
      </c>
      <c r="F1284">
        <v>0</v>
      </c>
      <c r="G1284">
        <v>1967.02</v>
      </c>
      <c r="H1284" t="s">
        <v>12</v>
      </c>
      <c r="I1284" t="s">
        <v>11</v>
      </c>
      <c r="J1284" t="s">
        <v>168</v>
      </c>
      <c r="K1284" s="13" t="s">
        <v>9520</v>
      </c>
      <c r="L1284" t="s">
        <v>12</v>
      </c>
      <c r="M1284" t="s">
        <v>11</v>
      </c>
      <c r="N1284" t="s">
        <v>168</v>
      </c>
      <c r="O1284">
        <v>20</v>
      </c>
      <c r="AA1284" t="s">
        <v>10</v>
      </c>
      <c r="AB1284" t="str">
        <f>IF(H1278="?",$Q$9,H1278)</f>
        <v>tier - 3</v>
      </c>
      <c r="AC1284" t="str">
        <f>IF(I1278="?",$V$9,I1278)</f>
        <v>tier - 1</v>
      </c>
      <c r="AD1284" t="str">
        <f>IF(J1278="?","Unknown",J1278)</f>
        <v>R1013</v>
      </c>
      <c r="AE1284">
        <v>1998</v>
      </c>
      <c r="AF1284">
        <v>29</v>
      </c>
      <c r="AG1284" t="str">
        <f t="shared" si="40"/>
        <v>29-Jul-1998</v>
      </c>
      <c r="AH1284">
        <v>36005</v>
      </c>
      <c r="AI1284">
        <f t="shared" si="41"/>
        <v>24</v>
      </c>
    </row>
    <row r="1285" spans="1:35" x14ac:dyDescent="0.25">
      <c r="A1285" t="s">
        <v>210</v>
      </c>
      <c r="B1285">
        <v>7</v>
      </c>
      <c r="C1285" t="s">
        <v>10</v>
      </c>
      <c r="D1285">
        <v>2002</v>
      </c>
      <c r="E1285" s="11">
        <v>37444</v>
      </c>
      <c r="F1285">
        <v>1</v>
      </c>
      <c r="G1285">
        <v>1964.78</v>
      </c>
      <c r="H1285" t="s">
        <v>12</v>
      </c>
      <c r="I1285" t="s">
        <v>16</v>
      </c>
      <c r="J1285" t="s">
        <v>42</v>
      </c>
      <c r="K1285" s="13" t="s">
        <v>9583</v>
      </c>
      <c r="L1285" t="s">
        <v>12</v>
      </c>
      <c r="M1285" t="s">
        <v>16</v>
      </c>
      <c r="N1285" t="s">
        <v>42</v>
      </c>
      <c r="O1285">
        <v>20</v>
      </c>
      <c r="AA1285" t="s">
        <v>35</v>
      </c>
      <c r="AB1285" t="str">
        <f>IF(H1279="?",$Q$9,H1279)</f>
        <v>tier - 3</v>
      </c>
      <c r="AC1285" t="str">
        <f>IF(I1279="?",$V$9,I1279)</f>
        <v>tier - 3</v>
      </c>
      <c r="AD1285" t="str">
        <f>IF(J1279="?","Unknown",J1279)</f>
        <v>R1011</v>
      </c>
      <c r="AE1285">
        <v>2002</v>
      </c>
      <c r="AF1285">
        <v>16</v>
      </c>
      <c r="AG1285" t="str">
        <f t="shared" si="40"/>
        <v>16-Aug-2002</v>
      </c>
      <c r="AH1285">
        <v>37484</v>
      </c>
      <c r="AI1285">
        <f t="shared" si="41"/>
        <v>20</v>
      </c>
    </row>
    <row r="1286" spans="1:35" x14ac:dyDescent="0.25">
      <c r="A1286" t="s">
        <v>209</v>
      </c>
      <c r="B1286">
        <v>9</v>
      </c>
      <c r="C1286" t="s">
        <v>37</v>
      </c>
      <c r="D1286">
        <v>2001</v>
      </c>
      <c r="E1286" s="11">
        <v>37173</v>
      </c>
      <c r="F1286">
        <v>0</v>
      </c>
      <c r="G1286">
        <v>1917.32</v>
      </c>
      <c r="H1286" t="s">
        <v>12</v>
      </c>
      <c r="I1286" t="s">
        <v>11</v>
      </c>
      <c r="J1286" t="s">
        <v>23</v>
      </c>
      <c r="K1286" s="13" t="s">
        <v>9584</v>
      </c>
      <c r="L1286" t="s">
        <v>12</v>
      </c>
      <c r="M1286" t="s">
        <v>11</v>
      </c>
      <c r="N1286" t="s">
        <v>23</v>
      </c>
      <c r="O1286">
        <v>21</v>
      </c>
      <c r="AA1286" t="s">
        <v>15</v>
      </c>
      <c r="AB1286" t="str">
        <f>IF(H1280="?",$Q$9,H1280)</f>
        <v>tier - 3</v>
      </c>
      <c r="AC1286" t="str">
        <f>IF(I1280="?",$V$9,I1280)</f>
        <v>tier - 1</v>
      </c>
      <c r="AD1286" t="str">
        <f>IF(J1280="?","Unknown",J1280)</f>
        <v>R1011</v>
      </c>
      <c r="AE1286">
        <v>1998</v>
      </c>
      <c r="AF1286">
        <v>29</v>
      </c>
      <c r="AG1286" t="str">
        <f t="shared" si="40"/>
        <v>29-Nov-1998</v>
      </c>
      <c r="AH1286">
        <v>36128</v>
      </c>
      <c r="AI1286">
        <f t="shared" si="41"/>
        <v>24</v>
      </c>
    </row>
    <row r="1287" spans="1:35" x14ac:dyDescent="0.25">
      <c r="A1287" t="s">
        <v>208</v>
      </c>
      <c r="B1287">
        <v>3</v>
      </c>
      <c r="C1287" t="s">
        <v>18</v>
      </c>
      <c r="D1287">
        <v>2001</v>
      </c>
      <c r="E1287" s="11">
        <v>37045</v>
      </c>
      <c r="F1287">
        <v>0</v>
      </c>
      <c r="G1287">
        <v>1909.53</v>
      </c>
      <c r="H1287" t="s">
        <v>12</v>
      </c>
      <c r="I1287" t="s">
        <v>12</v>
      </c>
      <c r="J1287" t="s">
        <v>23</v>
      </c>
      <c r="K1287" s="13" t="s">
        <v>9585</v>
      </c>
      <c r="L1287" t="s">
        <v>12</v>
      </c>
      <c r="M1287" t="s">
        <v>12</v>
      </c>
      <c r="N1287" t="s">
        <v>23</v>
      </c>
      <c r="O1287">
        <v>22</v>
      </c>
      <c r="AA1287" t="s">
        <v>20</v>
      </c>
      <c r="AB1287" t="str">
        <f>IF(H1281="?",$Q$9,H1281)</f>
        <v>tier - 2</v>
      </c>
      <c r="AC1287" t="str">
        <f>IF(I1281="?",$V$9,I1281)</f>
        <v>tier - 3</v>
      </c>
      <c r="AD1287" t="str">
        <f>IF(J1281="?","Unknown",J1281)</f>
        <v>R1011</v>
      </c>
      <c r="AE1287">
        <v>1992</v>
      </c>
      <c r="AF1287">
        <v>13</v>
      </c>
      <c r="AG1287" t="str">
        <f t="shared" si="40"/>
        <v>13-Sep-1992</v>
      </c>
      <c r="AH1287">
        <v>33860</v>
      </c>
      <c r="AI1287">
        <f t="shared" si="41"/>
        <v>30</v>
      </c>
    </row>
    <row r="1288" spans="1:35" x14ac:dyDescent="0.25">
      <c r="A1288" t="s">
        <v>207</v>
      </c>
      <c r="B1288">
        <v>6</v>
      </c>
      <c r="C1288" t="s">
        <v>30</v>
      </c>
      <c r="D1288">
        <v>1994</v>
      </c>
      <c r="E1288" s="11">
        <v>34674</v>
      </c>
      <c r="F1288">
        <v>0</v>
      </c>
      <c r="G1288">
        <v>1908.9</v>
      </c>
      <c r="H1288" t="s">
        <v>12</v>
      </c>
      <c r="I1288" t="s">
        <v>12</v>
      </c>
      <c r="J1288" t="s">
        <v>13</v>
      </c>
      <c r="K1288" s="13" t="s">
        <v>9586</v>
      </c>
      <c r="L1288" t="s">
        <v>12</v>
      </c>
      <c r="M1288" t="s">
        <v>12</v>
      </c>
      <c r="N1288" t="s">
        <v>13</v>
      </c>
      <c r="O1288">
        <v>28</v>
      </c>
      <c r="AA1288" t="s">
        <v>35</v>
      </c>
      <c r="AB1288" t="str">
        <f>IF(H1282="?",$Q$9,H1282)</f>
        <v>tier - 3</v>
      </c>
      <c r="AC1288" t="str">
        <f>IF(I1282="?",$V$9,I1282)</f>
        <v>tier - 1</v>
      </c>
      <c r="AD1288" t="str">
        <f>IF(J1282="?","Unknown",J1282)</f>
        <v>R1011</v>
      </c>
      <c r="AE1288">
        <v>1998</v>
      </c>
      <c r="AF1288">
        <v>5</v>
      </c>
      <c r="AG1288" t="str">
        <f t="shared" si="40"/>
        <v>5-Aug-1998</v>
      </c>
      <c r="AH1288">
        <v>36012</v>
      </c>
      <c r="AI1288">
        <f t="shared" si="41"/>
        <v>24</v>
      </c>
    </row>
    <row r="1289" spans="1:35" x14ac:dyDescent="0.25">
      <c r="A1289" t="s">
        <v>206</v>
      </c>
      <c r="B1289">
        <v>10</v>
      </c>
      <c r="C1289" t="s">
        <v>35</v>
      </c>
      <c r="D1289">
        <v>2001</v>
      </c>
      <c r="E1289" s="11">
        <v>37113</v>
      </c>
      <c r="F1289">
        <v>0</v>
      </c>
      <c r="G1289">
        <v>1906.36</v>
      </c>
      <c r="H1289" t="s">
        <v>12</v>
      </c>
      <c r="I1289" t="s">
        <v>16</v>
      </c>
      <c r="J1289" t="s">
        <v>23</v>
      </c>
      <c r="K1289" s="13" t="s">
        <v>9587</v>
      </c>
      <c r="L1289" t="s">
        <v>12</v>
      </c>
      <c r="M1289" t="s">
        <v>16</v>
      </c>
      <c r="N1289" t="s">
        <v>23</v>
      </c>
      <c r="O1289">
        <v>21</v>
      </c>
      <c r="AA1289" t="s">
        <v>20</v>
      </c>
      <c r="AB1289" t="str">
        <f>IF(H1283="?",$Q$9,H1283)</f>
        <v>tier - 3</v>
      </c>
      <c r="AC1289" t="str">
        <f>IF(I1283="?",$V$9,I1283)</f>
        <v>tier - 3</v>
      </c>
      <c r="AD1289" t="str">
        <f>IF(J1283="?","Unknown",J1283)</f>
        <v>R1011</v>
      </c>
      <c r="AE1289">
        <v>1998</v>
      </c>
      <c r="AF1289">
        <v>28</v>
      </c>
      <c r="AG1289" t="str">
        <f t="shared" si="40"/>
        <v>28-Sep-1998</v>
      </c>
      <c r="AH1289">
        <v>36066</v>
      </c>
      <c r="AI1289">
        <f t="shared" si="41"/>
        <v>24</v>
      </c>
    </row>
    <row r="1290" spans="1:35" x14ac:dyDescent="0.25">
      <c r="A1290" t="s">
        <v>205</v>
      </c>
      <c r="B1290">
        <v>21</v>
      </c>
      <c r="C1290" t="s">
        <v>15</v>
      </c>
      <c r="D1290">
        <v>2002</v>
      </c>
      <c r="E1290" s="11">
        <v>37581</v>
      </c>
      <c r="F1290">
        <v>0</v>
      </c>
      <c r="G1290">
        <v>1880.49</v>
      </c>
      <c r="H1290" t="s">
        <v>12</v>
      </c>
      <c r="I1290" t="s">
        <v>16</v>
      </c>
      <c r="J1290" t="s">
        <v>42</v>
      </c>
      <c r="K1290" s="13" t="s">
        <v>9202</v>
      </c>
      <c r="L1290" t="s">
        <v>12</v>
      </c>
      <c r="M1290" t="s">
        <v>16</v>
      </c>
      <c r="N1290" t="s">
        <v>42</v>
      </c>
      <c r="O1290">
        <v>20</v>
      </c>
      <c r="AA1290" t="s">
        <v>37</v>
      </c>
      <c r="AB1290" t="str">
        <f>IF(H1284="?",$Q$9,H1284)</f>
        <v>tier - 3</v>
      </c>
      <c r="AC1290" t="str">
        <f>IF(I1284="?",$V$9,I1284)</f>
        <v>tier - 2</v>
      </c>
      <c r="AD1290" t="str">
        <f>IF(J1284="?","Unknown",J1284)</f>
        <v>R1016</v>
      </c>
      <c r="AE1290">
        <v>2002</v>
      </c>
      <c r="AF1290">
        <v>29</v>
      </c>
      <c r="AG1290" t="str">
        <f t="shared" si="40"/>
        <v>29-Oct-2002</v>
      </c>
      <c r="AH1290">
        <v>37558</v>
      </c>
      <c r="AI1290">
        <f t="shared" si="41"/>
        <v>20</v>
      </c>
    </row>
    <row r="1291" spans="1:35" x14ac:dyDescent="0.25">
      <c r="A1291" t="s">
        <v>204</v>
      </c>
      <c r="B1291">
        <v>29</v>
      </c>
      <c r="C1291" t="s">
        <v>15</v>
      </c>
      <c r="D1291">
        <v>2002</v>
      </c>
      <c r="E1291" s="11">
        <v>37589</v>
      </c>
      <c r="F1291">
        <v>0</v>
      </c>
      <c r="G1291">
        <v>1880.07</v>
      </c>
      <c r="H1291" t="s">
        <v>12</v>
      </c>
      <c r="I1291" t="s">
        <v>11</v>
      </c>
      <c r="J1291" t="s">
        <v>13</v>
      </c>
      <c r="K1291" s="13" t="s">
        <v>9588</v>
      </c>
      <c r="L1291" t="s">
        <v>12</v>
      </c>
      <c r="M1291" t="s">
        <v>11</v>
      </c>
      <c r="N1291" t="s">
        <v>13</v>
      </c>
      <c r="O1291">
        <v>20</v>
      </c>
      <c r="AA1291" t="s">
        <v>10</v>
      </c>
      <c r="AB1291" t="str">
        <f>IF(H1285="?",$Q$9,H1285)</f>
        <v>tier - 3</v>
      </c>
      <c r="AC1291" t="str">
        <f>IF(I1285="?",$V$9,I1285)</f>
        <v>tier - 1</v>
      </c>
      <c r="AD1291" t="str">
        <f>IF(J1285="?","Unknown",J1285)</f>
        <v>R1011</v>
      </c>
      <c r="AE1291">
        <v>2002</v>
      </c>
      <c r="AF1291">
        <v>7</v>
      </c>
      <c r="AG1291" t="str">
        <f t="shared" si="40"/>
        <v>7-Jul-2002</v>
      </c>
      <c r="AH1291">
        <v>37444</v>
      </c>
      <c r="AI1291">
        <f t="shared" si="41"/>
        <v>20</v>
      </c>
    </row>
    <row r="1292" spans="1:35" x14ac:dyDescent="0.25">
      <c r="A1292" t="s">
        <v>2157</v>
      </c>
      <c r="B1292">
        <v>16</v>
      </c>
      <c r="C1292" t="s">
        <v>30</v>
      </c>
      <c r="D1292">
        <v>1973</v>
      </c>
      <c r="E1292" s="11">
        <v>27014</v>
      </c>
      <c r="F1292">
        <v>0</v>
      </c>
      <c r="G1292">
        <v>35517.19</v>
      </c>
      <c r="H1292" t="s">
        <v>11</v>
      </c>
      <c r="I1292" t="s">
        <v>11</v>
      </c>
      <c r="J1292" t="s">
        <v>42</v>
      </c>
      <c r="K1292" s="13" t="s">
        <v>8753</v>
      </c>
      <c r="L1292" t="s">
        <v>11</v>
      </c>
      <c r="M1292" t="s">
        <v>11</v>
      </c>
      <c r="N1292" t="s">
        <v>42</v>
      </c>
      <c r="O1292">
        <v>49</v>
      </c>
      <c r="AA1292" t="s">
        <v>37</v>
      </c>
      <c r="AB1292" t="str">
        <f>IF(H1286="?",$Q$9,H1286)</f>
        <v>tier - 3</v>
      </c>
      <c r="AC1292" t="str">
        <f>IF(I1286="?",$V$9,I1286)</f>
        <v>tier - 2</v>
      </c>
      <c r="AD1292" t="str">
        <f>IF(J1286="?","Unknown",J1286)</f>
        <v>R1012</v>
      </c>
      <c r="AE1292">
        <v>2001</v>
      </c>
      <c r="AF1292">
        <v>9</v>
      </c>
      <c r="AG1292" t="str">
        <f t="shared" si="40"/>
        <v>9-Oct-2001</v>
      </c>
      <c r="AH1292">
        <v>37173</v>
      </c>
      <c r="AI1292">
        <f t="shared" si="41"/>
        <v>21</v>
      </c>
    </row>
    <row r="1293" spans="1:35" x14ac:dyDescent="0.25">
      <c r="A1293" t="s">
        <v>203</v>
      </c>
      <c r="B1293">
        <v>29</v>
      </c>
      <c r="C1293" t="s">
        <v>37</v>
      </c>
      <c r="D1293">
        <v>2002</v>
      </c>
      <c r="E1293" s="11">
        <v>37558</v>
      </c>
      <c r="F1293">
        <v>0</v>
      </c>
      <c r="G1293">
        <v>1877.93</v>
      </c>
      <c r="H1293" t="s">
        <v>12</v>
      </c>
      <c r="I1293" t="s">
        <v>16</v>
      </c>
      <c r="J1293" t="s">
        <v>13</v>
      </c>
      <c r="K1293" s="13" t="s">
        <v>9589</v>
      </c>
      <c r="L1293" t="s">
        <v>12</v>
      </c>
      <c r="M1293" t="s">
        <v>16</v>
      </c>
      <c r="N1293" t="s">
        <v>13</v>
      </c>
      <c r="O1293">
        <v>20</v>
      </c>
      <c r="AA1293" t="s">
        <v>18</v>
      </c>
      <c r="AB1293" t="str">
        <f>IF(H1287="?",$Q$9,H1287)</f>
        <v>tier - 3</v>
      </c>
      <c r="AC1293" t="str">
        <f>IF(I1287="?",$V$9,I1287)</f>
        <v>tier - 3</v>
      </c>
      <c r="AD1293" t="str">
        <f>IF(J1287="?","Unknown",J1287)</f>
        <v>R1012</v>
      </c>
      <c r="AE1293">
        <v>2001</v>
      </c>
      <c r="AF1293">
        <v>3</v>
      </c>
      <c r="AG1293" t="str">
        <f t="shared" si="40"/>
        <v>3-Jun-2001</v>
      </c>
      <c r="AH1293">
        <v>37045</v>
      </c>
      <c r="AI1293">
        <f t="shared" si="41"/>
        <v>22</v>
      </c>
    </row>
    <row r="1294" spans="1:35" x14ac:dyDescent="0.25">
      <c r="A1294" t="s">
        <v>202</v>
      </c>
      <c r="B1294">
        <v>22</v>
      </c>
      <c r="C1294" t="s">
        <v>37</v>
      </c>
      <c r="D1294">
        <v>2002</v>
      </c>
      <c r="E1294" s="11">
        <v>37551</v>
      </c>
      <c r="F1294">
        <v>0</v>
      </c>
      <c r="G1294">
        <v>1875.34</v>
      </c>
      <c r="H1294" t="s">
        <v>12</v>
      </c>
      <c r="I1294" t="s">
        <v>11</v>
      </c>
      <c r="J1294" t="s">
        <v>42</v>
      </c>
      <c r="K1294" s="13" t="s">
        <v>9590</v>
      </c>
      <c r="L1294" t="s">
        <v>12</v>
      </c>
      <c r="M1294" t="s">
        <v>11</v>
      </c>
      <c r="N1294" t="s">
        <v>42</v>
      </c>
      <c r="O1294">
        <v>20</v>
      </c>
      <c r="AA1294" t="s">
        <v>30</v>
      </c>
      <c r="AB1294" t="str">
        <f>IF(H1288="?",$Q$9,H1288)</f>
        <v>tier - 3</v>
      </c>
      <c r="AC1294" t="str">
        <f>IF(I1288="?",$V$9,I1288)</f>
        <v>tier - 3</v>
      </c>
      <c r="AD1294" t="str">
        <f>IF(J1288="?","Unknown",J1288)</f>
        <v>R1013</v>
      </c>
      <c r="AE1294">
        <v>1994</v>
      </c>
      <c r="AF1294">
        <v>6</v>
      </c>
      <c r="AG1294" t="str">
        <f t="shared" si="40"/>
        <v>6-Dec-1994</v>
      </c>
      <c r="AH1294">
        <v>34674</v>
      </c>
      <c r="AI1294">
        <f t="shared" si="41"/>
        <v>28</v>
      </c>
    </row>
    <row r="1295" spans="1:35" x14ac:dyDescent="0.25">
      <c r="A1295" t="s">
        <v>201</v>
      </c>
      <c r="B1295">
        <v>2</v>
      </c>
      <c r="C1295" t="s">
        <v>30</v>
      </c>
      <c r="D1295">
        <v>1996</v>
      </c>
      <c r="E1295" s="11">
        <v>35401</v>
      </c>
      <c r="F1295">
        <v>0</v>
      </c>
      <c r="G1295">
        <v>1865.98</v>
      </c>
      <c r="H1295" t="s">
        <v>12</v>
      </c>
      <c r="I1295" t="s">
        <v>12</v>
      </c>
      <c r="J1295" t="s">
        <v>23</v>
      </c>
      <c r="K1295" s="13" t="s">
        <v>9591</v>
      </c>
      <c r="L1295" t="s">
        <v>12</v>
      </c>
      <c r="M1295" t="s">
        <v>12</v>
      </c>
      <c r="N1295" t="s">
        <v>23</v>
      </c>
      <c r="O1295">
        <v>26</v>
      </c>
      <c r="AA1295" t="s">
        <v>35</v>
      </c>
      <c r="AB1295" t="str">
        <f>IF(H1289="?",$Q$9,H1289)</f>
        <v>tier - 3</v>
      </c>
      <c r="AC1295" t="str">
        <f>IF(I1289="?",$V$9,I1289)</f>
        <v>tier - 1</v>
      </c>
      <c r="AD1295" t="str">
        <f>IF(J1289="?","Unknown",J1289)</f>
        <v>R1012</v>
      </c>
      <c r="AE1295">
        <v>2001</v>
      </c>
      <c r="AF1295">
        <v>10</v>
      </c>
      <c r="AG1295" t="str">
        <f t="shared" si="40"/>
        <v>10-Aug-2001</v>
      </c>
      <c r="AH1295">
        <v>37113</v>
      </c>
      <c r="AI1295">
        <f t="shared" si="41"/>
        <v>21</v>
      </c>
    </row>
    <row r="1296" spans="1:35" x14ac:dyDescent="0.25">
      <c r="A1296" t="s">
        <v>199</v>
      </c>
      <c r="B1296">
        <v>27</v>
      </c>
      <c r="C1296" t="s">
        <v>37</v>
      </c>
      <c r="D1296">
        <v>2004</v>
      </c>
      <c r="E1296" s="11">
        <v>38287</v>
      </c>
      <c r="F1296">
        <v>0</v>
      </c>
      <c r="G1296">
        <v>1863.45</v>
      </c>
      <c r="H1296" t="s">
        <v>12</v>
      </c>
      <c r="I1296" t="s">
        <v>16</v>
      </c>
      <c r="J1296" t="s">
        <v>200</v>
      </c>
      <c r="K1296" s="13" t="s">
        <v>9592</v>
      </c>
      <c r="L1296" t="s">
        <v>12</v>
      </c>
      <c r="M1296" t="s">
        <v>16</v>
      </c>
      <c r="N1296" t="s">
        <v>200</v>
      </c>
      <c r="O1296">
        <v>18</v>
      </c>
      <c r="AA1296" t="s">
        <v>15</v>
      </c>
      <c r="AB1296" t="str">
        <f>IF(H1290="?",$Q$9,H1290)</f>
        <v>tier - 3</v>
      </c>
      <c r="AC1296" t="str">
        <f>IF(I1290="?",$V$9,I1290)</f>
        <v>tier - 1</v>
      </c>
      <c r="AD1296" t="str">
        <f>IF(J1290="?","Unknown",J1290)</f>
        <v>R1011</v>
      </c>
      <c r="AE1296">
        <v>2002</v>
      </c>
      <c r="AF1296">
        <v>21</v>
      </c>
      <c r="AG1296" t="str">
        <f t="shared" si="40"/>
        <v>21-Nov-2002</v>
      </c>
      <c r="AH1296">
        <v>37581</v>
      </c>
      <c r="AI1296">
        <f t="shared" si="41"/>
        <v>20</v>
      </c>
    </row>
    <row r="1297" spans="1:35" x14ac:dyDescent="0.25">
      <c r="A1297" t="s">
        <v>198</v>
      </c>
      <c r="B1297">
        <v>6</v>
      </c>
      <c r="C1297" t="s">
        <v>10</v>
      </c>
      <c r="D1297">
        <v>1994</v>
      </c>
      <c r="E1297" s="11">
        <v>34521</v>
      </c>
      <c r="F1297">
        <v>0</v>
      </c>
      <c r="G1297">
        <v>1850.55</v>
      </c>
      <c r="H1297" t="s">
        <v>12</v>
      </c>
      <c r="I1297" t="s">
        <v>11</v>
      </c>
      <c r="J1297" t="s">
        <v>23</v>
      </c>
      <c r="K1297" s="13" t="s">
        <v>9593</v>
      </c>
      <c r="L1297" t="s">
        <v>12</v>
      </c>
      <c r="M1297" t="s">
        <v>11</v>
      </c>
      <c r="N1297" t="s">
        <v>23</v>
      </c>
      <c r="O1297">
        <v>28</v>
      </c>
      <c r="AA1297" t="s">
        <v>15</v>
      </c>
      <c r="AB1297" t="str">
        <f>IF(H1291="?",$Q$9,H1291)</f>
        <v>tier - 3</v>
      </c>
      <c r="AC1297" t="str">
        <f>IF(I1291="?",$V$9,I1291)</f>
        <v>tier - 2</v>
      </c>
      <c r="AD1297" t="str">
        <f>IF(J1291="?","Unknown",J1291)</f>
        <v>R1013</v>
      </c>
      <c r="AE1297">
        <v>2002</v>
      </c>
      <c r="AF1297">
        <v>29</v>
      </c>
      <c r="AG1297" t="str">
        <f t="shared" si="40"/>
        <v>29-Nov-2002</v>
      </c>
      <c r="AH1297">
        <v>37589</v>
      </c>
      <c r="AI1297">
        <f t="shared" si="41"/>
        <v>20</v>
      </c>
    </row>
    <row r="1298" spans="1:35" x14ac:dyDescent="0.25">
      <c r="A1298" t="s">
        <v>197</v>
      </c>
      <c r="B1298">
        <v>20</v>
      </c>
      <c r="C1298" t="s">
        <v>30</v>
      </c>
      <c r="D1298">
        <v>2003</v>
      </c>
      <c r="E1298" s="11">
        <v>37975</v>
      </c>
      <c r="F1298">
        <v>1</v>
      </c>
      <c r="G1298">
        <v>1842.52</v>
      </c>
      <c r="H1298" t="s">
        <v>12</v>
      </c>
      <c r="I1298" t="s">
        <v>11</v>
      </c>
      <c r="J1298" t="s">
        <v>42</v>
      </c>
      <c r="K1298" s="13" t="s">
        <v>9594</v>
      </c>
      <c r="L1298" t="s">
        <v>12</v>
      </c>
      <c r="M1298" t="s">
        <v>11</v>
      </c>
      <c r="N1298" t="s">
        <v>42</v>
      </c>
      <c r="O1298">
        <v>19</v>
      </c>
      <c r="AA1298" t="s">
        <v>30</v>
      </c>
      <c r="AB1298" t="str">
        <f>IF(H1292="?",$Q$9,H1292)</f>
        <v>tier - 2</v>
      </c>
      <c r="AC1298" t="str">
        <f>IF(I1292="?",$V$9,I1292)</f>
        <v>tier - 2</v>
      </c>
      <c r="AD1298" t="str">
        <f>IF(J1292="?","Unknown",J1292)</f>
        <v>R1011</v>
      </c>
      <c r="AE1298">
        <v>1973</v>
      </c>
      <c r="AF1298">
        <v>16</v>
      </c>
      <c r="AG1298" t="str">
        <f t="shared" si="40"/>
        <v>16-Dec-1973</v>
      </c>
      <c r="AH1298">
        <v>27014</v>
      </c>
      <c r="AI1298">
        <f t="shared" si="41"/>
        <v>49</v>
      </c>
    </row>
    <row r="1299" spans="1:35" x14ac:dyDescent="0.25">
      <c r="A1299" t="s">
        <v>196</v>
      </c>
      <c r="B1299">
        <v>12</v>
      </c>
      <c r="C1299" t="s">
        <v>20</v>
      </c>
      <c r="D1299">
        <v>1999</v>
      </c>
      <c r="E1299" s="11">
        <v>36415</v>
      </c>
      <c r="F1299">
        <v>0</v>
      </c>
      <c r="G1299">
        <v>1837.28</v>
      </c>
      <c r="H1299" t="s">
        <v>12</v>
      </c>
      <c r="I1299" t="s">
        <v>11</v>
      </c>
      <c r="J1299" t="s">
        <v>13</v>
      </c>
      <c r="K1299" s="13" t="s">
        <v>9595</v>
      </c>
      <c r="L1299" t="s">
        <v>12</v>
      </c>
      <c r="M1299" t="s">
        <v>11</v>
      </c>
      <c r="N1299" t="s">
        <v>13</v>
      </c>
      <c r="O1299">
        <v>23</v>
      </c>
      <c r="AA1299" t="s">
        <v>37</v>
      </c>
      <c r="AB1299" t="str">
        <f>IF(H1293="?",$Q$9,H1293)</f>
        <v>tier - 3</v>
      </c>
      <c r="AC1299" t="str">
        <f>IF(I1293="?",$V$9,I1293)</f>
        <v>tier - 1</v>
      </c>
      <c r="AD1299" t="str">
        <f>IF(J1293="?","Unknown",J1293)</f>
        <v>R1013</v>
      </c>
      <c r="AE1299">
        <v>2002</v>
      </c>
      <c r="AF1299">
        <v>29</v>
      </c>
      <c r="AG1299" t="str">
        <f t="shared" si="40"/>
        <v>29-Oct-2002</v>
      </c>
      <c r="AH1299">
        <v>37558</v>
      </c>
      <c r="AI1299">
        <f t="shared" si="41"/>
        <v>20</v>
      </c>
    </row>
    <row r="1300" spans="1:35" x14ac:dyDescent="0.25">
      <c r="A1300" t="s">
        <v>195</v>
      </c>
      <c r="B1300">
        <v>4</v>
      </c>
      <c r="C1300" t="s">
        <v>15</v>
      </c>
      <c r="D1300">
        <v>2003</v>
      </c>
      <c r="E1300" s="11">
        <v>37929</v>
      </c>
      <c r="F1300">
        <v>1</v>
      </c>
      <c r="G1300">
        <v>1837.24</v>
      </c>
      <c r="H1300" t="s">
        <v>12</v>
      </c>
      <c r="I1300" t="s">
        <v>11</v>
      </c>
      <c r="J1300" t="s">
        <v>42</v>
      </c>
      <c r="K1300" s="13" t="s">
        <v>9596</v>
      </c>
      <c r="L1300" t="s">
        <v>12</v>
      </c>
      <c r="M1300" t="s">
        <v>11</v>
      </c>
      <c r="N1300" t="s">
        <v>42</v>
      </c>
      <c r="O1300">
        <v>19</v>
      </c>
      <c r="AA1300" t="s">
        <v>37</v>
      </c>
      <c r="AB1300" t="str">
        <f>IF(H1294="?",$Q$9,H1294)</f>
        <v>tier - 3</v>
      </c>
      <c r="AC1300" t="str">
        <f>IF(I1294="?",$V$9,I1294)</f>
        <v>tier - 2</v>
      </c>
      <c r="AD1300" t="str">
        <f>IF(J1294="?","Unknown",J1294)</f>
        <v>R1011</v>
      </c>
      <c r="AE1300">
        <v>2002</v>
      </c>
      <c r="AF1300">
        <v>22</v>
      </c>
      <c r="AG1300" t="str">
        <f t="shared" si="40"/>
        <v>22-Oct-2002</v>
      </c>
      <c r="AH1300">
        <v>37551</v>
      </c>
      <c r="AI1300">
        <f t="shared" si="41"/>
        <v>20</v>
      </c>
    </row>
    <row r="1301" spans="1:35" x14ac:dyDescent="0.25">
      <c r="A1301" t="s">
        <v>194</v>
      </c>
      <c r="B1301">
        <v>11</v>
      </c>
      <c r="C1301" t="s">
        <v>15</v>
      </c>
      <c r="D1301">
        <v>2003</v>
      </c>
      <c r="E1301" s="11">
        <v>37936</v>
      </c>
      <c r="F1301">
        <v>1</v>
      </c>
      <c r="G1301">
        <v>1832.09</v>
      </c>
      <c r="H1301" t="s">
        <v>12</v>
      </c>
      <c r="I1301" t="s">
        <v>12</v>
      </c>
      <c r="J1301" t="s">
        <v>42</v>
      </c>
      <c r="K1301" s="13" t="s">
        <v>9597</v>
      </c>
      <c r="L1301" t="s">
        <v>12</v>
      </c>
      <c r="M1301" t="s">
        <v>12</v>
      </c>
      <c r="N1301" t="s">
        <v>42</v>
      </c>
      <c r="O1301">
        <v>19</v>
      </c>
      <c r="AA1301" t="s">
        <v>30</v>
      </c>
      <c r="AB1301" t="str">
        <f>IF(H1295="?",$Q$9,H1295)</f>
        <v>tier - 3</v>
      </c>
      <c r="AC1301" t="str">
        <f>IF(I1295="?",$V$9,I1295)</f>
        <v>tier - 3</v>
      </c>
      <c r="AD1301" t="str">
        <f>IF(J1295="?","Unknown",J1295)</f>
        <v>R1012</v>
      </c>
      <c r="AE1301">
        <v>1996</v>
      </c>
      <c r="AF1301">
        <v>2</v>
      </c>
      <c r="AG1301" t="str">
        <f t="shared" si="40"/>
        <v>2-Dec-1996</v>
      </c>
      <c r="AH1301">
        <v>35401</v>
      </c>
      <c r="AI1301">
        <f t="shared" si="41"/>
        <v>26</v>
      </c>
    </row>
    <row r="1302" spans="1:35" x14ac:dyDescent="0.25">
      <c r="A1302" t="s">
        <v>193</v>
      </c>
      <c r="B1302">
        <v>1</v>
      </c>
      <c r="C1302" t="s">
        <v>15</v>
      </c>
      <c r="D1302">
        <v>1999</v>
      </c>
      <c r="E1302" s="11">
        <v>36465</v>
      </c>
      <c r="F1302">
        <v>0</v>
      </c>
      <c r="G1302">
        <v>1826.84</v>
      </c>
      <c r="H1302" t="s">
        <v>12</v>
      </c>
      <c r="I1302" t="s">
        <v>11</v>
      </c>
      <c r="J1302" t="s">
        <v>42</v>
      </c>
      <c r="K1302" s="13" t="s">
        <v>9401</v>
      </c>
      <c r="L1302" t="s">
        <v>12</v>
      </c>
      <c r="M1302" t="s">
        <v>11</v>
      </c>
      <c r="N1302" t="s">
        <v>42</v>
      </c>
      <c r="O1302">
        <v>23</v>
      </c>
      <c r="AA1302" t="s">
        <v>37</v>
      </c>
      <c r="AB1302" t="str">
        <f>IF(H1296="?",$Q$9,H1296)</f>
        <v>tier - 3</v>
      </c>
      <c r="AC1302" t="str">
        <f>IF(I1296="?",$V$9,I1296)</f>
        <v>tier - 1</v>
      </c>
      <c r="AD1302" t="str">
        <f>IF(J1296="?","Unknown",J1296)</f>
        <v>R1025</v>
      </c>
      <c r="AE1302">
        <v>2004</v>
      </c>
      <c r="AF1302">
        <v>27</v>
      </c>
      <c r="AG1302" t="str">
        <f t="shared" si="40"/>
        <v>27-Oct-2004</v>
      </c>
      <c r="AH1302">
        <v>38287</v>
      </c>
      <c r="AI1302">
        <f t="shared" si="41"/>
        <v>18</v>
      </c>
    </row>
    <row r="1303" spans="1:35" x14ac:dyDescent="0.25">
      <c r="A1303" t="s">
        <v>2156</v>
      </c>
      <c r="B1303">
        <v>20</v>
      </c>
      <c r="C1303" t="s">
        <v>30</v>
      </c>
      <c r="D1303">
        <v>1988</v>
      </c>
      <c r="E1303" s="11">
        <v>32497</v>
      </c>
      <c r="F1303">
        <v>0</v>
      </c>
      <c r="G1303">
        <v>35491.64</v>
      </c>
      <c r="H1303" t="s">
        <v>16</v>
      </c>
      <c r="I1303" t="s">
        <v>11</v>
      </c>
      <c r="J1303" t="s">
        <v>42</v>
      </c>
      <c r="K1303" s="13" t="s">
        <v>9598</v>
      </c>
      <c r="L1303" t="s">
        <v>16</v>
      </c>
      <c r="M1303" t="s">
        <v>11</v>
      </c>
      <c r="N1303" t="s">
        <v>42</v>
      </c>
      <c r="O1303">
        <v>34</v>
      </c>
      <c r="AA1303" t="s">
        <v>10</v>
      </c>
      <c r="AB1303" t="str">
        <f>IF(H1297="?",$Q$9,H1297)</f>
        <v>tier - 3</v>
      </c>
      <c r="AC1303" t="str">
        <f>IF(I1297="?",$V$9,I1297)</f>
        <v>tier - 2</v>
      </c>
      <c r="AD1303" t="str">
        <f>IF(J1297="?","Unknown",J1297)</f>
        <v>R1012</v>
      </c>
      <c r="AE1303">
        <v>1994</v>
      </c>
      <c r="AF1303">
        <v>6</v>
      </c>
      <c r="AG1303" t="str">
        <f t="shared" si="40"/>
        <v>6-Jul-1994</v>
      </c>
      <c r="AH1303">
        <v>34521</v>
      </c>
      <c r="AI1303">
        <f t="shared" si="41"/>
        <v>28</v>
      </c>
    </row>
    <row r="1304" spans="1:35" x14ac:dyDescent="0.25">
      <c r="A1304" t="s">
        <v>192</v>
      </c>
      <c r="B1304">
        <v>17</v>
      </c>
      <c r="C1304" t="s">
        <v>35</v>
      </c>
      <c r="D1304">
        <v>1999</v>
      </c>
      <c r="E1304" s="11">
        <v>36389</v>
      </c>
      <c r="F1304">
        <v>0</v>
      </c>
      <c r="G1304">
        <v>1824.29</v>
      </c>
      <c r="H1304" t="s">
        <v>12</v>
      </c>
      <c r="I1304" t="s">
        <v>12</v>
      </c>
      <c r="J1304" t="s">
        <v>13</v>
      </c>
      <c r="K1304" s="13" t="s">
        <v>9599</v>
      </c>
      <c r="L1304" t="s">
        <v>12</v>
      </c>
      <c r="M1304" t="s">
        <v>12</v>
      </c>
      <c r="N1304" t="s">
        <v>13</v>
      </c>
      <c r="O1304">
        <v>23</v>
      </c>
      <c r="AA1304" t="s">
        <v>30</v>
      </c>
      <c r="AB1304" t="str">
        <f>IF(H1298="?",$Q$9,H1298)</f>
        <v>tier - 3</v>
      </c>
      <c r="AC1304" t="str">
        <f>IF(I1298="?",$V$9,I1298)</f>
        <v>tier - 2</v>
      </c>
      <c r="AD1304" t="str">
        <f>IF(J1298="?","Unknown",J1298)</f>
        <v>R1011</v>
      </c>
      <c r="AE1304">
        <v>2003</v>
      </c>
      <c r="AF1304">
        <v>20</v>
      </c>
      <c r="AG1304" t="str">
        <f t="shared" si="40"/>
        <v>20-Dec-2003</v>
      </c>
      <c r="AH1304">
        <v>37975</v>
      </c>
      <c r="AI1304">
        <f t="shared" si="41"/>
        <v>19</v>
      </c>
    </row>
    <row r="1305" spans="1:35" x14ac:dyDescent="0.25">
      <c r="A1305" t="s">
        <v>191</v>
      </c>
      <c r="B1305">
        <v>19</v>
      </c>
      <c r="C1305" t="s">
        <v>18</v>
      </c>
      <c r="D1305">
        <v>2004</v>
      </c>
      <c r="E1305" s="11">
        <v>38157</v>
      </c>
      <c r="F1305">
        <v>0</v>
      </c>
      <c r="G1305">
        <v>1822.54</v>
      </c>
      <c r="H1305" t="s">
        <v>12</v>
      </c>
      <c r="I1305" t="s">
        <v>16</v>
      </c>
      <c r="J1305" t="s">
        <v>23</v>
      </c>
      <c r="K1305" s="13" t="s">
        <v>9600</v>
      </c>
      <c r="L1305" t="s">
        <v>12</v>
      </c>
      <c r="M1305" t="s">
        <v>16</v>
      </c>
      <c r="N1305" t="s">
        <v>23</v>
      </c>
      <c r="O1305">
        <v>18</v>
      </c>
      <c r="AA1305" t="s">
        <v>20</v>
      </c>
      <c r="AB1305" t="str">
        <f>IF(H1299="?",$Q$9,H1299)</f>
        <v>tier - 3</v>
      </c>
      <c r="AC1305" t="str">
        <f>IF(I1299="?",$V$9,I1299)</f>
        <v>tier - 2</v>
      </c>
      <c r="AD1305" t="str">
        <f>IF(J1299="?","Unknown",J1299)</f>
        <v>R1013</v>
      </c>
      <c r="AE1305">
        <v>1999</v>
      </c>
      <c r="AF1305">
        <v>12</v>
      </c>
      <c r="AG1305" t="str">
        <f t="shared" si="40"/>
        <v>12-Sep-1999</v>
      </c>
      <c r="AH1305">
        <v>36415</v>
      </c>
      <c r="AI1305">
        <f t="shared" si="41"/>
        <v>23</v>
      </c>
    </row>
    <row r="1306" spans="1:35" x14ac:dyDescent="0.25">
      <c r="A1306" t="s">
        <v>190</v>
      </c>
      <c r="B1306">
        <v>25</v>
      </c>
      <c r="C1306" t="s">
        <v>10</v>
      </c>
      <c r="D1306">
        <v>1999</v>
      </c>
      <c r="E1306" s="11">
        <v>36366</v>
      </c>
      <c r="F1306">
        <v>0</v>
      </c>
      <c r="G1306">
        <v>1815.88</v>
      </c>
      <c r="H1306" t="s">
        <v>12</v>
      </c>
      <c r="I1306" t="s">
        <v>12</v>
      </c>
      <c r="J1306" t="s">
        <v>13</v>
      </c>
      <c r="K1306" s="13" t="s">
        <v>9601</v>
      </c>
      <c r="L1306" t="s">
        <v>12</v>
      </c>
      <c r="M1306" t="s">
        <v>12</v>
      </c>
      <c r="N1306" t="s">
        <v>13</v>
      </c>
      <c r="O1306">
        <v>23</v>
      </c>
      <c r="AA1306" t="s">
        <v>15</v>
      </c>
      <c r="AB1306" t="str">
        <f>IF(H1300="?",$Q$9,H1300)</f>
        <v>tier - 3</v>
      </c>
      <c r="AC1306" t="str">
        <f>IF(I1300="?",$V$9,I1300)</f>
        <v>tier - 2</v>
      </c>
      <c r="AD1306" t="str">
        <f>IF(J1300="?","Unknown",J1300)</f>
        <v>R1011</v>
      </c>
      <c r="AE1306">
        <v>2003</v>
      </c>
      <c r="AF1306">
        <v>4</v>
      </c>
      <c r="AG1306" t="str">
        <f t="shared" si="40"/>
        <v>4-Nov-2003</v>
      </c>
      <c r="AH1306">
        <v>37929</v>
      </c>
      <c r="AI1306">
        <f t="shared" si="41"/>
        <v>19</v>
      </c>
    </row>
    <row r="1307" spans="1:35" x14ac:dyDescent="0.25">
      <c r="A1307" t="s">
        <v>189</v>
      </c>
      <c r="B1307">
        <v>13</v>
      </c>
      <c r="C1307" t="s">
        <v>37</v>
      </c>
      <c r="D1307">
        <v>2002</v>
      </c>
      <c r="E1307" s="11">
        <v>37542</v>
      </c>
      <c r="F1307">
        <v>0</v>
      </c>
      <c r="G1307">
        <v>1769.53</v>
      </c>
      <c r="H1307" t="s">
        <v>12</v>
      </c>
      <c r="I1307" t="s">
        <v>12</v>
      </c>
      <c r="J1307" t="s">
        <v>23</v>
      </c>
      <c r="K1307" s="13" t="s">
        <v>9602</v>
      </c>
      <c r="L1307" t="s">
        <v>12</v>
      </c>
      <c r="M1307" t="s">
        <v>12</v>
      </c>
      <c r="N1307" t="s">
        <v>23</v>
      </c>
      <c r="O1307">
        <v>20</v>
      </c>
      <c r="AA1307" t="s">
        <v>15</v>
      </c>
      <c r="AB1307" t="str">
        <f>IF(H1301="?",$Q$9,H1301)</f>
        <v>tier - 3</v>
      </c>
      <c r="AC1307" t="str">
        <f>IF(I1301="?",$V$9,I1301)</f>
        <v>tier - 3</v>
      </c>
      <c r="AD1307" t="str">
        <f>IF(J1301="?","Unknown",J1301)</f>
        <v>R1011</v>
      </c>
      <c r="AE1307">
        <v>2003</v>
      </c>
      <c r="AF1307">
        <v>11</v>
      </c>
      <c r="AG1307" t="str">
        <f t="shared" si="40"/>
        <v>11-Nov-2003</v>
      </c>
      <c r="AH1307">
        <v>37936</v>
      </c>
      <c r="AI1307">
        <f t="shared" si="41"/>
        <v>19</v>
      </c>
    </row>
    <row r="1308" spans="1:35" x14ac:dyDescent="0.25">
      <c r="A1308" t="s">
        <v>188</v>
      </c>
      <c r="B1308">
        <v>19</v>
      </c>
      <c r="C1308" t="s">
        <v>30</v>
      </c>
      <c r="D1308">
        <v>2003</v>
      </c>
      <c r="E1308" s="11">
        <v>37974</v>
      </c>
      <c r="F1308">
        <v>0</v>
      </c>
      <c r="G1308">
        <v>1759.34</v>
      </c>
      <c r="H1308" t="s">
        <v>12</v>
      </c>
      <c r="I1308" t="s">
        <v>16</v>
      </c>
      <c r="J1308" t="s">
        <v>42</v>
      </c>
      <c r="K1308" s="13" t="s">
        <v>9603</v>
      </c>
      <c r="L1308" t="s">
        <v>12</v>
      </c>
      <c r="M1308" t="s">
        <v>16</v>
      </c>
      <c r="N1308" t="s">
        <v>42</v>
      </c>
      <c r="O1308">
        <v>19</v>
      </c>
      <c r="AA1308" t="s">
        <v>15</v>
      </c>
      <c r="AB1308" t="str">
        <f>IF(H1302="?",$Q$9,H1302)</f>
        <v>tier - 3</v>
      </c>
      <c r="AC1308" t="str">
        <f>IF(I1302="?",$V$9,I1302)</f>
        <v>tier - 2</v>
      </c>
      <c r="AD1308" t="str">
        <f>IF(J1302="?","Unknown",J1302)</f>
        <v>R1011</v>
      </c>
      <c r="AE1308">
        <v>1999</v>
      </c>
      <c r="AF1308">
        <v>1</v>
      </c>
      <c r="AG1308" t="str">
        <f t="shared" si="40"/>
        <v>1-Nov-1999</v>
      </c>
      <c r="AH1308">
        <v>36465</v>
      </c>
      <c r="AI1308">
        <f t="shared" si="41"/>
        <v>23</v>
      </c>
    </row>
    <row r="1309" spans="1:35" x14ac:dyDescent="0.25">
      <c r="A1309" t="s">
        <v>187</v>
      </c>
      <c r="B1309">
        <v>7</v>
      </c>
      <c r="C1309" t="s">
        <v>20</v>
      </c>
      <c r="D1309">
        <v>1998</v>
      </c>
      <c r="E1309" s="11">
        <v>36045</v>
      </c>
      <c r="F1309">
        <v>0</v>
      </c>
      <c r="G1309">
        <v>1756.6</v>
      </c>
      <c r="H1309" t="s">
        <v>12</v>
      </c>
      <c r="I1309" t="s">
        <v>12</v>
      </c>
      <c r="J1309" t="s">
        <v>13</v>
      </c>
      <c r="K1309" s="13" t="s">
        <v>9604</v>
      </c>
      <c r="L1309" t="s">
        <v>12</v>
      </c>
      <c r="M1309" t="s">
        <v>12</v>
      </c>
      <c r="N1309" t="s">
        <v>13</v>
      </c>
      <c r="O1309">
        <v>24</v>
      </c>
      <c r="AA1309" t="s">
        <v>30</v>
      </c>
      <c r="AB1309" t="str">
        <f>IF(H1303="?",$Q$9,H1303)</f>
        <v>tier - 1</v>
      </c>
      <c r="AC1309" t="str">
        <f>IF(I1303="?",$V$9,I1303)</f>
        <v>tier - 2</v>
      </c>
      <c r="AD1309" t="str">
        <f>IF(J1303="?","Unknown",J1303)</f>
        <v>R1011</v>
      </c>
      <c r="AE1309">
        <v>1988</v>
      </c>
      <c r="AF1309">
        <v>20</v>
      </c>
      <c r="AG1309" t="str">
        <f t="shared" si="40"/>
        <v>20-Dec-1988</v>
      </c>
      <c r="AH1309">
        <v>32497</v>
      </c>
      <c r="AI1309">
        <f t="shared" si="41"/>
        <v>34</v>
      </c>
    </row>
    <row r="1310" spans="1:35" x14ac:dyDescent="0.25">
      <c r="A1310" t="s">
        <v>186</v>
      </c>
      <c r="B1310">
        <v>26</v>
      </c>
      <c r="C1310" t="s">
        <v>37</v>
      </c>
      <c r="D1310">
        <v>2003</v>
      </c>
      <c r="E1310" s="11">
        <v>37920</v>
      </c>
      <c r="F1310">
        <v>0</v>
      </c>
      <c r="G1310">
        <v>1748.77</v>
      </c>
      <c r="H1310" t="s">
        <v>12</v>
      </c>
      <c r="I1310" t="s">
        <v>16</v>
      </c>
      <c r="J1310" t="s">
        <v>42</v>
      </c>
      <c r="K1310" s="13" t="s">
        <v>9559</v>
      </c>
      <c r="L1310" t="s">
        <v>12</v>
      </c>
      <c r="M1310" t="s">
        <v>16</v>
      </c>
      <c r="N1310" t="s">
        <v>42</v>
      </c>
      <c r="O1310">
        <v>19</v>
      </c>
      <c r="AA1310" t="s">
        <v>35</v>
      </c>
      <c r="AB1310" t="str">
        <f>IF(H1304="?",$Q$9,H1304)</f>
        <v>tier - 3</v>
      </c>
      <c r="AC1310" t="str">
        <f>IF(I1304="?",$V$9,I1304)</f>
        <v>tier - 3</v>
      </c>
      <c r="AD1310" t="str">
        <f>IF(J1304="?","Unknown",J1304)</f>
        <v>R1013</v>
      </c>
      <c r="AE1310">
        <v>1999</v>
      </c>
      <c r="AF1310">
        <v>17</v>
      </c>
      <c r="AG1310" t="str">
        <f t="shared" si="40"/>
        <v>17-Aug-1999</v>
      </c>
      <c r="AH1310">
        <v>36389</v>
      </c>
      <c r="AI1310">
        <f t="shared" si="41"/>
        <v>23</v>
      </c>
    </row>
    <row r="1311" spans="1:35" x14ac:dyDescent="0.25">
      <c r="A1311" t="s">
        <v>185</v>
      </c>
      <c r="B1311">
        <v>28</v>
      </c>
      <c r="C1311" t="s">
        <v>30</v>
      </c>
      <c r="D1311">
        <v>2003</v>
      </c>
      <c r="E1311" s="11">
        <v>37983</v>
      </c>
      <c r="F1311">
        <v>0</v>
      </c>
      <c r="G1311">
        <v>1744.47</v>
      </c>
      <c r="H1311" t="s">
        <v>12</v>
      </c>
      <c r="I1311" t="s">
        <v>16</v>
      </c>
      <c r="J1311" t="s">
        <v>42</v>
      </c>
      <c r="K1311" s="13" t="s">
        <v>9605</v>
      </c>
      <c r="L1311" t="s">
        <v>12</v>
      </c>
      <c r="M1311" t="s">
        <v>16</v>
      </c>
      <c r="N1311" t="s">
        <v>42</v>
      </c>
      <c r="O1311">
        <v>19</v>
      </c>
      <c r="AA1311" t="s">
        <v>18</v>
      </c>
      <c r="AB1311" t="str">
        <f>IF(H1305="?",$Q$9,H1305)</f>
        <v>tier - 3</v>
      </c>
      <c r="AC1311" t="str">
        <f>IF(I1305="?",$V$9,I1305)</f>
        <v>tier - 1</v>
      </c>
      <c r="AD1311" t="str">
        <f>IF(J1305="?","Unknown",J1305)</f>
        <v>R1012</v>
      </c>
      <c r="AE1311">
        <v>2004</v>
      </c>
      <c r="AF1311">
        <v>19</v>
      </c>
      <c r="AG1311" t="str">
        <f t="shared" si="40"/>
        <v>19-Jun-2004</v>
      </c>
      <c r="AH1311">
        <v>38157</v>
      </c>
      <c r="AI1311">
        <f t="shared" si="41"/>
        <v>18</v>
      </c>
    </row>
    <row r="1312" spans="1:35" x14ac:dyDescent="0.25">
      <c r="A1312" t="s">
        <v>184</v>
      </c>
      <c r="B1312">
        <v>25</v>
      </c>
      <c r="C1312" t="s">
        <v>18</v>
      </c>
      <c r="D1312">
        <v>2003</v>
      </c>
      <c r="E1312" s="11">
        <v>37797</v>
      </c>
      <c r="F1312">
        <v>0</v>
      </c>
      <c r="G1312">
        <v>1743.21</v>
      </c>
      <c r="H1312" t="s">
        <v>12</v>
      </c>
      <c r="I1312" t="s">
        <v>16</v>
      </c>
      <c r="J1312" t="s">
        <v>42</v>
      </c>
      <c r="K1312" s="13" t="s">
        <v>9606</v>
      </c>
      <c r="L1312" t="s">
        <v>12</v>
      </c>
      <c r="M1312" t="s">
        <v>16</v>
      </c>
      <c r="N1312" t="s">
        <v>42</v>
      </c>
      <c r="O1312">
        <v>19</v>
      </c>
      <c r="AA1312" t="s">
        <v>10</v>
      </c>
      <c r="AB1312" t="str">
        <f>IF(H1306="?",$Q$9,H1306)</f>
        <v>tier - 3</v>
      </c>
      <c r="AC1312" t="str">
        <f>IF(I1306="?",$V$9,I1306)</f>
        <v>tier - 3</v>
      </c>
      <c r="AD1312" t="str">
        <f>IF(J1306="?","Unknown",J1306)</f>
        <v>R1013</v>
      </c>
      <c r="AE1312">
        <v>1999</v>
      </c>
      <c r="AF1312">
        <v>25</v>
      </c>
      <c r="AG1312" t="str">
        <f t="shared" si="40"/>
        <v>25-Jul-1999</v>
      </c>
      <c r="AH1312">
        <v>36366</v>
      </c>
      <c r="AI1312">
        <f t="shared" si="41"/>
        <v>23</v>
      </c>
    </row>
    <row r="1313" spans="1:35" x14ac:dyDescent="0.25">
      <c r="A1313" t="s">
        <v>183</v>
      </c>
      <c r="B1313">
        <v>14</v>
      </c>
      <c r="C1313" t="s">
        <v>10</v>
      </c>
      <c r="D1313">
        <v>2003</v>
      </c>
      <c r="E1313" s="11">
        <v>37816</v>
      </c>
      <c r="F1313">
        <v>0</v>
      </c>
      <c r="G1313">
        <v>1737.38</v>
      </c>
      <c r="H1313" t="s">
        <v>12</v>
      </c>
      <c r="I1313" t="s">
        <v>11</v>
      </c>
      <c r="J1313" t="s">
        <v>42</v>
      </c>
      <c r="K1313" s="13" t="s">
        <v>9607</v>
      </c>
      <c r="L1313" t="s">
        <v>12</v>
      </c>
      <c r="M1313" t="s">
        <v>11</v>
      </c>
      <c r="N1313" t="s">
        <v>42</v>
      </c>
      <c r="O1313">
        <v>19</v>
      </c>
      <c r="AA1313" t="s">
        <v>37</v>
      </c>
      <c r="AB1313" t="str">
        <f>IF(H1307="?",$Q$9,H1307)</f>
        <v>tier - 3</v>
      </c>
      <c r="AC1313" t="str">
        <f>IF(I1307="?",$V$9,I1307)</f>
        <v>tier - 3</v>
      </c>
      <c r="AD1313" t="str">
        <f>IF(J1307="?","Unknown",J1307)</f>
        <v>R1012</v>
      </c>
      <c r="AE1313">
        <v>2002</v>
      </c>
      <c r="AF1313">
        <v>13</v>
      </c>
      <c r="AG1313" t="str">
        <f t="shared" si="40"/>
        <v>13-Oct-2002</v>
      </c>
      <c r="AH1313">
        <v>37542</v>
      </c>
      <c r="AI1313">
        <f t="shared" si="41"/>
        <v>20</v>
      </c>
    </row>
    <row r="1314" spans="1:35" x14ac:dyDescent="0.25">
      <c r="A1314" t="s">
        <v>2155</v>
      </c>
      <c r="B1314">
        <v>22</v>
      </c>
      <c r="C1314" t="s">
        <v>30</v>
      </c>
      <c r="D1314">
        <v>1971</v>
      </c>
      <c r="E1314" s="11">
        <v>26289</v>
      </c>
      <c r="F1314">
        <v>0</v>
      </c>
      <c r="G1314">
        <v>35345.730000000003</v>
      </c>
      <c r="H1314" t="s">
        <v>11</v>
      </c>
      <c r="I1314" t="s">
        <v>12</v>
      </c>
      <c r="J1314" t="s">
        <v>42</v>
      </c>
      <c r="K1314" s="13" t="s">
        <v>9608</v>
      </c>
      <c r="L1314" t="s">
        <v>11</v>
      </c>
      <c r="M1314" t="s">
        <v>12</v>
      </c>
      <c r="N1314" t="s">
        <v>42</v>
      </c>
      <c r="O1314">
        <v>51</v>
      </c>
      <c r="AA1314" t="s">
        <v>30</v>
      </c>
      <c r="AB1314" t="str">
        <f>IF(H1308="?",$Q$9,H1308)</f>
        <v>tier - 3</v>
      </c>
      <c r="AC1314" t="str">
        <f>IF(I1308="?",$V$9,I1308)</f>
        <v>tier - 1</v>
      </c>
      <c r="AD1314" t="str">
        <f>IF(J1308="?","Unknown",J1308)</f>
        <v>R1011</v>
      </c>
      <c r="AE1314">
        <v>2003</v>
      </c>
      <c r="AF1314">
        <v>19</v>
      </c>
      <c r="AG1314" t="str">
        <f t="shared" si="40"/>
        <v>19-Dec-2003</v>
      </c>
      <c r="AH1314">
        <v>37974</v>
      </c>
      <c r="AI1314">
        <f t="shared" si="41"/>
        <v>19</v>
      </c>
    </row>
    <row r="1315" spans="1:35" x14ac:dyDescent="0.25">
      <c r="A1315" t="s">
        <v>182</v>
      </c>
      <c r="B1315">
        <v>9</v>
      </c>
      <c r="C1315" t="s">
        <v>37</v>
      </c>
      <c r="D1315">
        <v>2003</v>
      </c>
      <c r="E1315" s="11">
        <v>37903</v>
      </c>
      <c r="F1315">
        <v>0</v>
      </c>
      <c r="G1315">
        <v>1731.68</v>
      </c>
      <c r="H1315" t="s">
        <v>12</v>
      </c>
      <c r="I1315" t="s">
        <v>11</v>
      </c>
      <c r="J1315" t="s">
        <v>42</v>
      </c>
      <c r="K1315" s="13" t="s">
        <v>9609</v>
      </c>
      <c r="L1315" t="s">
        <v>12</v>
      </c>
      <c r="M1315" t="s">
        <v>11</v>
      </c>
      <c r="N1315" t="s">
        <v>42</v>
      </c>
      <c r="O1315">
        <v>19</v>
      </c>
      <c r="AA1315" t="s">
        <v>20</v>
      </c>
      <c r="AB1315" t="str">
        <f>IF(H1309="?",$Q$9,H1309)</f>
        <v>tier - 3</v>
      </c>
      <c r="AC1315" t="str">
        <f>IF(I1309="?",$V$9,I1309)</f>
        <v>tier - 3</v>
      </c>
      <c r="AD1315" t="str">
        <f>IF(J1309="?","Unknown",J1309)</f>
        <v>R1013</v>
      </c>
      <c r="AE1315">
        <v>1998</v>
      </c>
      <c r="AF1315">
        <v>7</v>
      </c>
      <c r="AG1315" t="str">
        <f t="shared" si="40"/>
        <v>7-Sep-1998</v>
      </c>
      <c r="AH1315">
        <v>36045</v>
      </c>
      <c r="AI1315">
        <f t="shared" si="41"/>
        <v>24</v>
      </c>
    </row>
    <row r="1316" spans="1:35" x14ac:dyDescent="0.25">
      <c r="A1316" t="s">
        <v>181</v>
      </c>
      <c r="B1316">
        <v>1</v>
      </c>
      <c r="C1316" t="s">
        <v>35</v>
      </c>
      <c r="D1316">
        <v>2003</v>
      </c>
      <c r="E1316" s="11">
        <v>37834</v>
      </c>
      <c r="F1316">
        <v>0</v>
      </c>
      <c r="G1316">
        <v>1728.9</v>
      </c>
      <c r="H1316" t="s">
        <v>12</v>
      </c>
      <c r="I1316" t="s">
        <v>11</v>
      </c>
      <c r="J1316" t="s">
        <v>42</v>
      </c>
      <c r="K1316" s="13" t="s">
        <v>9560</v>
      </c>
      <c r="L1316" t="s">
        <v>12</v>
      </c>
      <c r="M1316" t="s">
        <v>11</v>
      </c>
      <c r="N1316" t="s">
        <v>42</v>
      </c>
      <c r="O1316">
        <v>19</v>
      </c>
      <c r="AA1316" t="s">
        <v>37</v>
      </c>
      <c r="AB1316" t="str">
        <f>IF(H1310="?",$Q$9,H1310)</f>
        <v>tier - 3</v>
      </c>
      <c r="AC1316" t="str">
        <f>IF(I1310="?",$V$9,I1310)</f>
        <v>tier - 1</v>
      </c>
      <c r="AD1316" t="str">
        <f>IF(J1310="?","Unknown",J1310)</f>
        <v>R1011</v>
      </c>
      <c r="AE1316">
        <v>2003</v>
      </c>
      <c r="AF1316">
        <v>26</v>
      </c>
      <c r="AG1316" t="str">
        <f t="shared" si="40"/>
        <v>26-Oct-2003</v>
      </c>
      <c r="AH1316">
        <v>37920</v>
      </c>
      <c r="AI1316">
        <f t="shared" si="41"/>
        <v>19</v>
      </c>
    </row>
    <row r="1317" spans="1:35" x14ac:dyDescent="0.25">
      <c r="A1317" t="s">
        <v>180</v>
      </c>
      <c r="B1317">
        <v>21</v>
      </c>
      <c r="C1317" t="s">
        <v>30</v>
      </c>
      <c r="D1317">
        <v>2003</v>
      </c>
      <c r="E1317" s="11">
        <v>37976</v>
      </c>
      <c r="F1317">
        <v>0</v>
      </c>
      <c r="G1317">
        <v>1727.79</v>
      </c>
      <c r="H1317" t="s">
        <v>12</v>
      </c>
      <c r="I1317" t="s">
        <v>12</v>
      </c>
      <c r="J1317" t="s">
        <v>42</v>
      </c>
      <c r="K1317" s="13" t="s">
        <v>9490</v>
      </c>
      <c r="L1317" t="s">
        <v>12</v>
      </c>
      <c r="M1317" t="s">
        <v>12</v>
      </c>
      <c r="N1317" t="s">
        <v>42</v>
      </c>
      <c r="O1317">
        <v>19</v>
      </c>
      <c r="AA1317" t="s">
        <v>30</v>
      </c>
      <c r="AB1317" t="str">
        <f>IF(H1311="?",$Q$9,H1311)</f>
        <v>tier - 3</v>
      </c>
      <c r="AC1317" t="str">
        <f>IF(I1311="?",$V$9,I1311)</f>
        <v>tier - 1</v>
      </c>
      <c r="AD1317" t="str">
        <f>IF(J1311="?","Unknown",J1311)</f>
        <v>R1011</v>
      </c>
      <c r="AE1317">
        <v>2003</v>
      </c>
      <c r="AF1317">
        <v>28</v>
      </c>
      <c r="AG1317" t="str">
        <f t="shared" si="40"/>
        <v>28-Dec-2003</v>
      </c>
      <c r="AH1317">
        <v>37983</v>
      </c>
      <c r="AI1317">
        <f t="shared" si="41"/>
        <v>19</v>
      </c>
    </row>
    <row r="1318" spans="1:35" x14ac:dyDescent="0.25">
      <c r="A1318" t="s">
        <v>179</v>
      </c>
      <c r="B1318">
        <v>9</v>
      </c>
      <c r="C1318" t="s">
        <v>20</v>
      </c>
      <c r="D1318">
        <v>2004</v>
      </c>
      <c r="E1318" s="11">
        <v>38239</v>
      </c>
      <c r="F1318">
        <v>1</v>
      </c>
      <c r="G1318">
        <v>1727.54</v>
      </c>
      <c r="H1318" t="s">
        <v>12</v>
      </c>
      <c r="I1318" t="s">
        <v>16</v>
      </c>
      <c r="J1318" t="s">
        <v>13</v>
      </c>
      <c r="K1318" s="13" t="s">
        <v>9610</v>
      </c>
      <c r="L1318" t="s">
        <v>12</v>
      </c>
      <c r="M1318" t="s">
        <v>16</v>
      </c>
      <c r="N1318" t="s">
        <v>13</v>
      </c>
      <c r="O1318">
        <v>18</v>
      </c>
      <c r="AA1318" t="s">
        <v>18</v>
      </c>
      <c r="AB1318" t="str">
        <f>IF(H1312="?",$Q$9,H1312)</f>
        <v>tier - 3</v>
      </c>
      <c r="AC1318" t="str">
        <f>IF(I1312="?",$V$9,I1312)</f>
        <v>tier - 1</v>
      </c>
      <c r="AD1318" t="str">
        <f>IF(J1312="?","Unknown",J1312)</f>
        <v>R1011</v>
      </c>
      <c r="AE1318">
        <v>2003</v>
      </c>
      <c r="AF1318">
        <v>25</v>
      </c>
      <c r="AG1318" t="str">
        <f t="shared" si="40"/>
        <v>25-Jun-2003</v>
      </c>
      <c r="AH1318">
        <v>37797</v>
      </c>
      <c r="AI1318">
        <f t="shared" si="41"/>
        <v>19</v>
      </c>
    </row>
    <row r="1319" spans="1:35" x14ac:dyDescent="0.25">
      <c r="A1319" t="s">
        <v>178</v>
      </c>
      <c r="B1319">
        <v>21</v>
      </c>
      <c r="C1319" t="s">
        <v>15</v>
      </c>
      <c r="D1319">
        <v>2004</v>
      </c>
      <c r="E1319" s="11">
        <v>38312</v>
      </c>
      <c r="F1319">
        <v>1</v>
      </c>
      <c r="G1319">
        <v>1725.55</v>
      </c>
      <c r="H1319" t="s">
        <v>12</v>
      </c>
      <c r="I1319" t="s">
        <v>11</v>
      </c>
      <c r="J1319" t="s">
        <v>13</v>
      </c>
      <c r="K1319" s="13" t="s">
        <v>9611</v>
      </c>
      <c r="L1319" t="s">
        <v>12</v>
      </c>
      <c r="M1319" t="s">
        <v>11</v>
      </c>
      <c r="N1319" t="s">
        <v>13</v>
      </c>
      <c r="O1319">
        <v>18</v>
      </c>
      <c r="AA1319" t="s">
        <v>10</v>
      </c>
      <c r="AB1319" t="str">
        <f>IF(H1313="?",$Q$9,H1313)</f>
        <v>tier - 3</v>
      </c>
      <c r="AC1319" t="str">
        <f>IF(I1313="?",$V$9,I1313)</f>
        <v>tier - 2</v>
      </c>
      <c r="AD1319" t="str">
        <f>IF(J1313="?","Unknown",J1313)</f>
        <v>R1011</v>
      </c>
      <c r="AE1319">
        <v>2003</v>
      </c>
      <c r="AF1319">
        <v>14</v>
      </c>
      <c r="AG1319" t="str">
        <f t="shared" si="40"/>
        <v>14-Jul-2003</v>
      </c>
      <c r="AH1319">
        <v>37816</v>
      </c>
      <c r="AI1319">
        <f t="shared" si="41"/>
        <v>19</v>
      </c>
    </row>
    <row r="1320" spans="1:35" x14ac:dyDescent="0.25">
      <c r="A1320" t="s">
        <v>177</v>
      </c>
      <c r="B1320">
        <v>11</v>
      </c>
      <c r="C1320" t="s">
        <v>15</v>
      </c>
      <c r="D1320">
        <v>2004</v>
      </c>
      <c r="E1320" s="11">
        <v>38302</v>
      </c>
      <c r="F1320">
        <v>1</v>
      </c>
      <c r="G1320">
        <v>1720.35</v>
      </c>
      <c r="H1320" t="s">
        <v>12</v>
      </c>
      <c r="I1320" t="s">
        <v>12</v>
      </c>
      <c r="J1320" t="s">
        <v>13</v>
      </c>
      <c r="K1320" s="13" t="s">
        <v>9612</v>
      </c>
      <c r="L1320" t="s">
        <v>12</v>
      </c>
      <c r="M1320" t="s">
        <v>12</v>
      </c>
      <c r="N1320" t="s">
        <v>13</v>
      </c>
      <c r="O1320">
        <v>18</v>
      </c>
      <c r="AA1320" t="s">
        <v>30</v>
      </c>
      <c r="AB1320" t="str">
        <f>IF(H1314="?",$Q$9,H1314)</f>
        <v>tier - 2</v>
      </c>
      <c r="AC1320" t="str">
        <f>IF(I1314="?",$V$9,I1314)</f>
        <v>tier - 3</v>
      </c>
      <c r="AD1320" t="str">
        <f>IF(J1314="?","Unknown",J1314)</f>
        <v>R1011</v>
      </c>
      <c r="AE1320">
        <v>1971</v>
      </c>
      <c r="AF1320">
        <v>22</v>
      </c>
      <c r="AG1320" t="str">
        <f t="shared" si="40"/>
        <v>22-Dec-1971</v>
      </c>
      <c r="AH1320">
        <v>26289</v>
      </c>
      <c r="AI1320">
        <f t="shared" si="41"/>
        <v>51</v>
      </c>
    </row>
    <row r="1321" spans="1:35" x14ac:dyDescent="0.25">
      <c r="A1321" t="s">
        <v>176</v>
      </c>
      <c r="B1321">
        <v>10</v>
      </c>
      <c r="C1321" t="s">
        <v>15</v>
      </c>
      <c r="D1321">
        <v>2004</v>
      </c>
      <c r="E1321" s="11">
        <v>38301</v>
      </c>
      <c r="F1321">
        <v>1</v>
      </c>
      <c r="G1321">
        <v>1719.44</v>
      </c>
      <c r="H1321" t="s">
        <v>12</v>
      </c>
      <c r="I1321" t="s">
        <v>12</v>
      </c>
      <c r="J1321" t="s">
        <v>13</v>
      </c>
      <c r="K1321" s="13" t="s">
        <v>9613</v>
      </c>
      <c r="L1321" t="s">
        <v>12</v>
      </c>
      <c r="M1321" t="s">
        <v>12</v>
      </c>
      <c r="N1321" t="s">
        <v>13</v>
      </c>
      <c r="O1321">
        <v>18</v>
      </c>
      <c r="AA1321" t="s">
        <v>37</v>
      </c>
      <c r="AB1321" t="str">
        <f>IF(H1315="?",$Q$9,H1315)</f>
        <v>tier - 3</v>
      </c>
      <c r="AC1321" t="str">
        <f>IF(I1315="?",$V$9,I1315)</f>
        <v>tier - 2</v>
      </c>
      <c r="AD1321" t="str">
        <f>IF(J1315="?","Unknown",J1315)</f>
        <v>R1011</v>
      </c>
      <c r="AE1321">
        <v>2003</v>
      </c>
      <c r="AF1321">
        <v>9</v>
      </c>
      <c r="AG1321" t="str">
        <f t="shared" si="40"/>
        <v>9-Oct-2003</v>
      </c>
      <c r="AH1321">
        <v>37903</v>
      </c>
      <c r="AI1321">
        <f t="shared" si="41"/>
        <v>19</v>
      </c>
    </row>
    <row r="1322" spans="1:35" x14ac:dyDescent="0.25">
      <c r="A1322" t="s">
        <v>175</v>
      </c>
      <c r="B1322">
        <v>21</v>
      </c>
      <c r="C1322" t="s">
        <v>20</v>
      </c>
      <c r="D1322">
        <v>2004</v>
      </c>
      <c r="E1322" s="11">
        <v>38251</v>
      </c>
      <c r="F1322">
        <v>0</v>
      </c>
      <c r="G1322">
        <v>1712.23</v>
      </c>
      <c r="H1322" t="s">
        <v>12</v>
      </c>
      <c r="I1322" t="s">
        <v>16</v>
      </c>
      <c r="J1322" t="s">
        <v>168</v>
      </c>
      <c r="K1322" s="13" t="s">
        <v>9614</v>
      </c>
      <c r="L1322" t="s">
        <v>12</v>
      </c>
      <c r="M1322" t="s">
        <v>16</v>
      </c>
      <c r="N1322" t="s">
        <v>168</v>
      </c>
      <c r="O1322">
        <v>18</v>
      </c>
      <c r="AA1322" t="s">
        <v>35</v>
      </c>
      <c r="AB1322" t="str">
        <f>IF(H1316="?",$Q$9,H1316)</f>
        <v>tier - 3</v>
      </c>
      <c r="AC1322" t="str">
        <f>IF(I1316="?",$V$9,I1316)</f>
        <v>tier - 2</v>
      </c>
      <c r="AD1322" t="str">
        <f>IF(J1316="?","Unknown",J1316)</f>
        <v>R1011</v>
      </c>
      <c r="AE1322">
        <v>2003</v>
      </c>
      <c r="AF1322">
        <v>1</v>
      </c>
      <c r="AG1322" t="str">
        <f t="shared" si="40"/>
        <v>1-Aug-2003</v>
      </c>
      <c r="AH1322">
        <v>37834</v>
      </c>
      <c r="AI1322">
        <f t="shared" si="41"/>
        <v>19</v>
      </c>
    </row>
    <row r="1323" spans="1:35" x14ac:dyDescent="0.25">
      <c r="A1323" t="s">
        <v>174</v>
      </c>
      <c r="B1323">
        <v>19</v>
      </c>
      <c r="C1323" t="s">
        <v>37</v>
      </c>
      <c r="D1323">
        <v>2004</v>
      </c>
      <c r="E1323" s="11">
        <v>38279</v>
      </c>
      <c r="F1323">
        <v>1</v>
      </c>
      <c r="G1323">
        <v>1711.03</v>
      </c>
      <c r="H1323" t="s">
        <v>12</v>
      </c>
      <c r="I1323" t="s">
        <v>12</v>
      </c>
      <c r="J1323" t="s">
        <v>13</v>
      </c>
      <c r="K1323" s="13" t="s">
        <v>9615</v>
      </c>
      <c r="L1323" t="s">
        <v>12</v>
      </c>
      <c r="M1323" t="s">
        <v>12</v>
      </c>
      <c r="N1323" t="s">
        <v>13</v>
      </c>
      <c r="O1323">
        <v>18</v>
      </c>
      <c r="AA1323" t="s">
        <v>30</v>
      </c>
      <c r="AB1323" t="str">
        <f>IF(H1317="?",$Q$9,H1317)</f>
        <v>tier - 3</v>
      </c>
      <c r="AC1323" t="str">
        <f>IF(I1317="?",$V$9,I1317)</f>
        <v>tier - 3</v>
      </c>
      <c r="AD1323" t="str">
        <f>IF(J1317="?","Unknown",J1317)</f>
        <v>R1011</v>
      </c>
      <c r="AE1323">
        <v>2003</v>
      </c>
      <c r="AF1323">
        <v>21</v>
      </c>
      <c r="AG1323" t="str">
        <f t="shared" si="40"/>
        <v>21-Dec-2003</v>
      </c>
      <c r="AH1323">
        <v>37976</v>
      </c>
      <c r="AI1323">
        <f t="shared" si="41"/>
        <v>19</v>
      </c>
    </row>
    <row r="1324" spans="1:35" x14ac:dyDescent="0.25">
      <c r="A1324" t="s">
        <v>173</v>
      </c>
      <c r="B1324">
        <v>12</v>
      </c>
      <c r="C1324" t="s">
        <v>20</v>
      </c>
      <c r="D1324">
        <v>2004</v>
      </c>
      <c r="E1324" s="11">
        <v>38242</v>
      </c>
      <c r="F1324">
        <v>0</v>
      </c>
      <c r="G1324">
        <v>1708.93</v>
      </c>
      <c r="H1324" t="s">
        <v>12</v>
      </c>
      <c r="I1324" t="s">
        <v>16</v>
      </c>
      <c r="J1324" t="s">
        <v>166</v>
      </c>
      <c r="K1324" s="13" t="s">
        <v>9538</v>
      </c>
      <c r="L1324" t="s">
        <v>12</v>
      </c>
      <c r="M1324" t="s">
        <v>16</v>
      </c>
      <c r="N1324" t="s">
        <v>166</v>
      </c>
      <c r="O1324">
        <v>18</v>
      </c>
      <c r="AA1324" t="s">
        <v>20</v>
      </c>
      <c r="AB1324" t="str">
        <f>IF(H1318="?",$Q$9,H1318)</f>
        <v>tier - 3</v>
      </c>
      <c r="AC1324" t="str">
        <f>IF(I1318="?",$V$9,I1318)</f>
        <v>tier - 1</v>
      </c>
      <c r="AD1324" t="str">
        <f>IF(J1318="?","Unknown",J1318)</f>
        <v>R1013</v>
      </c>
      <c r="AE1324">
        <v>2004</v>
      </c>
      <c r="AF1324">
        <v>9</v>
      </c>
      <c r="AG1324" t="str">
        <f t="shared" si="40"/>
        <v>9-Sep-2004</v>
      </c>
      <c r="AH1324">
        <v>38239</v>
      </c>
      <c r="AI1324">
        <f t="shared" si="41"/>
        <v>18</v>
      </c>
    </row>
    <row r="1325" spans="1:35" x14ac:dyDescent="0.25">
      <c r="A1325" t="s">
        <v>2154</v>
      </c>
      <c r="B1325">
        <v>19</v>
      </c>
      <c r="C1325" t="s">
        <v>10</v>
      </c>
      <c r="D1325">
        <v>1988</v>
      </c>
      <c r="E1325" s="11">
        <v>32343</v>
      </c>
      <c r="F1325">
        <v>3</v>
      </c>
      <c r="G1325">
        <v>35315.96</v>
      </c>
      <c r="H1325" t="s">
        <v>11</v>
      </c>
      <c r="I1325" t="s">
        <v>16</v>
      </c>
      <c r="J1325" t="s">
        <v>42</v>
      </c>
      <c r="K1325" s="13" t="s">
        <v>9616</v>
      </c>
      <c r="L1325" t="s">
        <v>11</v>
      </c>
      <c r="M1325" t="s">
        <v>16</v>
      </c>
      <c r="N1325" t="s">
        <v>42</v>
      </c>
      <c r="O1325">
        <v>34</v>
      </c>
      <c r="AA1325" t="s">
        <v>15</v>
      </c>
      <c r="AB1325" t="str">
        <f>IF(H1319="?",$Q$9,H1319)</f>
        <v>tier - 3</v>
      </c>
      <c r="AC1325" t="str">
        <f>IF(I1319="?",$V$9,I1319)</f>
        <v>tier - 2</v>
      </c>
      <c r="AD1325" t="str">
        <f>IF(J1319="?","Unknown",J1319)</f>
        <v>R1013</v>
      </c>
      <c r="AE1325">
        <v>2004</v>
      </c>
      <c r="AF1325">
        <v>21</v>
      </c>
      <c r="AG1325" t="str">
        <f t="shared" si="40"/>
        <v>21-Nov-2004</v>
      </c>
      <c r="AH1325">
        <v>38312</v>
      </c>
      <c r="AI1325">
        <f t="shared" si="41"/>
        <v>18</v>
      </c>
    </row>
    <row r="1326" spans="1:35" x14ac:dyDescent="0.25">
      <c r="A1326" t="s">
        <v>172</v>
      </c>
      <c r="B1326">
        <v>17</v>
      </c>
      <c r="C1326" t="s">
        <v>35</v>
      </c>
      <c r="D1326">
        <v>2004</v>
      </c>
      <c r="E1326" s="11">
        <v>38216</v>
      </c>
      <c r="F1326">
        <v>0</v>
      </c>
      <c r="G1326">
        <v>1708</v>
      </c>
      <c r="H1326" t="s">
        <v>12</v>
      </c>
      <c r="I1326" t="s">
        <v>11</v>
      </c>
      <c r="J1326" t="s">
        <v>168</v>
      </c>
      <c r="K1326" s="13" t="s">
        <v>9617</v>
      </c>
      <c r="L1326" t="s">
        <v>12</v>
      </c>
      <c r="M1326" t="s">
        <v>11</v>
      </c>
      <c r="N1326" t="s">
        <v>168</v>
      </c>
      <c r="O1326">
        <v>18</v>
      </c>
      <c r="AA1326" t="s">
        <v>15</v>
      </c>
      <c r="AB1326" t="str">
        <f>IF(H1320="?",$Q$9,H1320)</f>
        <v>tier - 3</v>
      </c>
      <c r="AC1326" t="str">
        <f>IF(I1320="?",$V$9,I1320)</f>
        <v>tier - 3</v>
      </c>
      <c r="AD1326" t="str">
        <f>IF(J1320="?","Unknown",J1320)</f>
        <v>R1013</v>
      </c>
      <c r="AE1326">
        <v>2004</v>
      </c>
      <c r="AF1326">
        <v>11</v>
      </c>
      <c r="AG1326" t="str">
        <f t="shared" si="40"/>
        <v>11-Nov-2004</v>
      </c>
      <c r="AH1326">
        <v>38302</v>
      </c>
      <c r="AI1326">
        <f t="shared" si="41"/>
        <v>18</v>
      </c>
    </row>
    <row r="1327" spans="1:35" x14ac:dyDescent="0.25">
      <c r="A1327" t="s">
        <v>171</v>
      </c>
      <c r="B1327">
        <v>6</v>
      </c>
      <c r="C1327" t="s">
        <v>15</v>
      </c>
      <c r="D1327">
        <v>2004</v>
      </c>
      <c r="E1327" s="11">
        <v>38297</v>
      </c>
      <c r="F1327">
        <v>0</v>
      </c>
      <c r="G1327">
        <v>1705.62</v>
      </c>
      <c r="H1327" t="s">
        <v>11</v>
      </c>
      <c r="I1327" t="s">
        <v>11</v>
      </c>
      <c r="J1327" t="s">
        <v>164</v>
      </c>
      <c r="K1327" s="13" t="s">
        <v>9618</v>
      </c>
      <c r="L1327" t="s">
        <v>11</v>
      </c>
      <c r="M1327" t="s">
        <v>11</v>
      </c>
      <c r="N1327" t="s">
        <v>164</v>
      </c>
      <c r="O1327">
        <v>18</v>
      </c>
      <c r="AA1327" t="s">
        <v>15</v>
      </c>
      <c r="AB1327" t="str">
        <f>IF(H1321="?",$Q$9,H1321)</f>
        <v>tier - 3</v>
      </c>
      <c r="AC1327" t="str">
        <f>IF(I1321="?",$V$9,I1321)</f>
        <v>tier - 3</v>
      </c>
      <c r="AD1327" t="str">
        <f>IF(J1321="?","Unknown",J1321)</f>
        <v>R1013</v>
      </c>
      <c r="AE1327">
        <v>2004</v>
      </c>
      <c r="AF1327">
        <v>10</v>
      </c>
      <c r="AG1327" t="str">
        <f t="shared" si="40"/>
        <v>10-Nov-2004</v>
      </c>
      <c r="AH1327">
        <v>38301</v>
      </c>
      <c r="AI1327">
        <f t="shared" si="41"/>
        <v>18</v>
      </c>
    </row>
    <row r="1328" spans="1:35" x14ac:dyDescent="0.25">
      <c r="A1328" t="s">
        <v>169</v>
      </c>
      <c r="B1328">
        <v>14</v>
      </c>
      <c r="C1328" t="s">
        <v>18</v>
      </c>
      <c r="D1328">
        <v>2004</v>
      </c>
      <c r="E1328" s="11">
        <v>38152</v>
      </c>
      <c r="F1328">
        <v>0</v>
      </c>
      <c r="G1328">
        <v>1704.7</v>
      </c>
      <c r="H1328" t="s">
        <v>11</v>
      </c>
      <c r="I1328" t="s">
        <v>12</v>
      </c>
      <c r="J1328" t="s">
        <v>170</v>
      </c>
      <c r="K1328" s="13" t="s">
        <v>9619</v>
      </c>
      <c r="L1328" t="s">
        <v>11</v>
      </c>
      <c r="M1328" t="s">
        <v>12</v>
      </c>
      <c r="N1328" t="s">
        <v>170</v>
      </c>
      <c r="O1328">
        <v>18</v>
      </c>
      <c r="AA1328" t="s">
        <v>20</v>
      </c>
      <c r="AB1328" t="str">
        <f>IF(H1322="?",$Q$9,H1322)</f>
        <v>tier - 3</v>
      </c>
      <c r="AC1328" t="str">
        <f>IF(I1322="?",$V$9,I1322)</f>
        <v>tier - 1</v>
      </c>
      <c r="AD1328" t="str">
        <f>IF(J1322="?","Unknown",J1322)</f>
        <v>R1016</v>
      </c>
      <c r="AE1328">
        <v>2004</v>
      </c>
      <c r="AF1328">
        <v>21</v>
      </c>
      <c r="AG1328" t="str">
        <f t="shared" si="40"/>
        <v>21-Sep-2004</v>
      </c>
      <c r="AH1328">
        <v>38251</v>
      </c>
      <c r="AI1328">
        <f t="shared" si="41"/>
        <v>18</v>
      </c>
    </row>
    <row r="1329" spans="1:35" x14ac:dyDescent="0.25">
      <c r="A1329" t="s">
        <v>167</v>
      </c>
      <c r="B1329">
        <v>7</v>
      </c>
      <c r="C1329" t="s">
        <v>35</v>
      </c>
      <c r="D1329">
        <v>2004</v>
      </c>
      <c r="E1329" s="11">
        <v>38206</v>
      </c>
      <c r="F1329">
        <v>0</v>
      </c>
      <c r="G1329">
        <v>1704.57</v>
      </c>
      <c r="H1329" t="s">
        <v>11</v>
      </c>
      <c r="I1329" t="s">
        <v>16</v>
      </c>
      <c r="J1329" t="s">
        <v>168</v>
      </c>
      <c r="K1329" s="13" t="s">
        <v>9620</v>
      </c>
      <c r="L1329" t="s">
        <v>11</v>
      </c>
      <c r="M1329" t="s">
        <v>16</v>
      </c>
      <c r="N1329" t="s">
        <v>168</v>
      </c>
      <c r="O1329">
        <v>18</v>
      </c>
      <c r="AA1329" t="s">
        <v>37</v>
      </c>
      <c r="AB1329" t="str">
        <f>IF(H1323="?",$Q$9,H1323)</f>
        <v>tier - 3</v>
      </c>
      <c r="AC1329" t="str">
        <f>IF(I1323="?",$V$9,I1323)</f>
        <v>tier - 3</v>
      </c>
      <c r="AD1329" t="str">
        <f>IF(J1323="?","Unknown",J1323)</f>
        <v>R1013</v>
      </c>
      <c r="AE1329">
        <v>2004</v>
      </c>
      <c r="AF1329">
        <v>19</v>
      </c>
      <c r="AG1329" t="str">
        <f t="shared" si="40"/>
        <v>19-Oct-2004</v>
      </c>
      <c r="AH1329">
        <v>38279</v>
      </c>
      <c r="AI1329">
        <f t="shared" si="41"/>
        <v>18</v>
      </c>
    </row>
    <row r="1330" spans="1:35" x14ac:dyDescent="0.25">
      <c r="A1330" t="s">
        <v>165</v>
      </c>
      <c r="B1330">
        <v>10</v>
      </c>
      <c r="C1330" t="s">
        <v>20</v>
      </c>
      <c r="D1330">
        <v>2004</v>
      </c>
      <c r="E1330" s="11">
        <v>38240</v>
      </c>
      <c r="F1330">
        <v>0</v>
      </c>
      <c r="G1330">
        <v>1702.46</v>
      </c>
      <c r="H1330" t="s">
        <v>11</v>
      </c>
      <c r="I1330" t="s">
        <v>12</v>
      </c>
      <c r="J1330" t="s">
        <v>166</v>
      </c>
      <c r="K1330" s="13" t="s">
        <v>9621</v>
      </c>
      <c r="L1330" t="s">
        <v>11</v>
      </c>
      <c r="M1330" t="s">
        <v>12</v>
      </c>
      <c r="N1330" t="s">
        <v>166</v>
      </c>
      <c r="O1330">
        <v>18</v>
      </c>
      <c r="AA1330" t="s">
        <v>20</v>
      </c>
      <c r="AB1330" t="str">
        <f>IF(H1324="?",$Q$9,H1324)</f>
        <v>tier - 3</v>
      </c>
      <c r="AC1330" t="str">
        <f>IF(I1324="?",$V$9,I1324)</f>
        <v>tier - 1</v>
      </c>
      <c r="AD1330" t="str">
        <f>IF(J1324="?","Unknown",J1324)</f>
        <v>R1019</v>
      </c>
      <c r="AE1330">
        <v>2004</v>
      </c>
      <c r="AF1330">
        <v>12</v>
      </c>
      <c r="AG1330" t="str">
        <f t="shared" si="40"/>
        <v>12-Sep-2004</v>
      </c>
      <c r="AH1330">
        <v>38242</v>
      </c>
      <c r="AI1330">
        <f t="shared" si="41"/>
        <v>18</v>
      </c>
    </row>
    <row r="1331" spans="1:35" x14ac:dyDescent="0.25">
      <c r="A1331" t="s">
        <v>163</v>
      </c>
      <c r="B1331">
        <v>17</v>
      </c>
      <c r="C1331" t="s">
        <v>18</v>
      </c>
      <c r="D1331">
        <v>2004</v>
      </c>
      <c r="E1331" s="11">
        <v>38155</v>
      </c>
      <c r="F1331">
        <v>0</v>
      </c>
      <c r="G1331">
        <v>1694.8</v>
      </c>
      <c r="H1331" t="s">
        <v>11</v>
      </c>
      <c r="I1331" t="s">
        <v>11</v>
      </c>
      <c r="J1331" t="s">
        <v>164</v>
      </c>
      <c r="K1331" s="13" t="s">
        <v>9622</v>
      </c>
      <c r="L1331" t="s">
        <v>11</v>
      </c>
      <c r="M1331" t="s">
        <v>11</v>
      </c>
      <c r="N1331" t="s">
        <v>164</v>
      </c>
      <c r="O1331">
        <v>18</v>
      </c>
      <c r="AA1331" t="s">
        <v>10</v>
      </c>
      <c r="AB1331" t="str">
        <f>IF(H1325="?",$Q$9,H1325)</f>
        <v>tier - 2</v>
      </c>
      <c r="AC1331" t="str">
        <f>IF(I1325="?",$V$9,I1325)</f>
        <v>tier - 1</v>
      </c>
      <c r="AD1331" t="str">
        <f>IF(J1325="?","Unknown",J1325)</f>
        <v>R1011</v>
      </c>
      <c r="AE1331">
        <v>1988</v>
      </c>
      <c r="AF1331">
        <v>19</v>
      </c>
      <c r="AG1331" t="str">
        <f t="shared" si="40"/>
        <v>19-Jul-1988</v>
      </c>
      <c r="AH1331">
        <v>32343</v>
      </c>
      <c r="AI1331">
        <f t="shared" si="41"/>
        <v>34</v>
      </c>
    </row>
    <row r="1332" spans="1:35" x14ac:dyDescent="0.25">
      <c r="A1332" t="s">
        <v>162</v>
      </c>
      <c r="B1332">
        <v>21</v>
      </c>
      <c r="C1332" t="s">
        <v>18</v>
      </c>
      <c r="D1332">
        <v>2000</v>
      </c>
      <c r="E1332" s="11">
        <v>36698</v>
      </c>
      <c r="F1332">
        <v>0</v>
      </c>
      <c r="G1332">
        <v>1682.6</v>
      </c>
      <c r="H1332" t="s">
        <v>11</v>
      </c>
      <c r="I1332" t="s">
        <v>11</v>
      </c>
      <c r="J1332" t="s">
        <v>42</v>
      </c>
      <c r="K1332" s="13" t="s">
        <v>9623</v>
      </c>
      <c r="L1332" t="s">
        <v>11</v>
      </c>
      <c r="M1332" t="s">
        <v>11</v>
      </c>
      <c r="N1332" t="s">
        <v>42</v>
      </c>
      <c r="O1332">
        <v>22</v>
      </c>
      <c r="AA1332" t="s">
        <v>35</v>
      </c>
      <c r="AB1332" t="str">
        <f>IF(H1326="?",$Q$9,H1326)</f>
        <v>tier - 3</v>
      </c>
      <c r="AC1332" t="str">
        <f>IF(I1326="?",$V$9,I1326)</f>
        <v>tier - 2</v>
      </c>
      <c r="AD1332" t="str">
        <f>IF(J1326="?","Unknown",J1326)</f>
        <v>R1016</v>
      </c>
      <c r="AE1332">
        <v>2004</v>
      </c>
      <c r="AF1332">
        <v>17</v>
      </c>
      <c r="AG1332" t="str">
        <f t="shared" si="40"/>
        <v>17-Aug-2004</v>
      </c>
      <c r="AH1332">
        <v>38216</v>
      </c>
      <c r="AI1332">
        <f t="shared" si="41"/>
        <v>18</v>
      </c>
    </row>
    <row r="1333" spans="1:35" x14ac:dyDescent="0.25">
      <c r="A1333" t="s">
        <v>161</v>
      </c>
      <c r="B1333">
        <v>10</v>
      </c>
      <c r="C1333" t="s">
        <v>30</v>
      </c>
      <c r="D1333">
        <v>2000</v>
      </c>
      <c r="E1333" s="11">
        <v>36870</v>
      </c>
      <c r="F1333">
        <v>0</v>
      </c>
      <c r="G1333">
        <v>1674.63</v>
      </c>
      <c r="H1333" t="s">
        <v>11</v>
      </c>
      <c r="I1333" t="s">
        <v>11</v>
      </c>
      <c r="J1333" t="s">
        <v>13</v>
      </c>
      <c r="K1333" s="13" t="s">
        <v>9624</v>
      </c>
      <c r="L1333" t="s">
        <v>11</v>
      </c>
      <c r="M1333" t="s">
        <v>11</v>
      </c>
      <c r="N1333" t="s">
        <v>13</v>
      </c>
      <c r="O1333">
        <v>22</v>
      </c>
      <c r="AA1333" t="s">
        <v>15</v>
      </c>
      <c r="AB1333" t="str">
        <f>IF(H1327="?",$Q$9,H1327)</f>
        <v>tier - 2</v>
      </c>
      <c r="AC1333" t="str">
        <f>IF(I1327="?",$V$9,I1327)</f>
        <v>tier - 2</v>
      </c>
      <c r="AD1333" t="str">
        <f>IF(J1327="?","Unknown",J1327)</f>
        <v>R1015</v>
      </c>
      <c r="AE1333">
        <v>2004</v>
      </c>
      <c r="AF1333">
        <v>6</v>
      </c>
      <c r="AG1333" t="str">
        <f t="shared" si="40"/>
        <v>6-Nov-2004</v>
      </c>
      <c r="AH1333">
        <v>38297</v>
      </c>
      <c r="AI1333">
        <f t="shared" si="41"/>
        <v>18</v>
      </c>
    </row>
    <row r="1334" spans="1:35" x14ac:dyDescent="0.25">
      <c r="A1334" t="s">
        <v>160</v>
      </c>
      <c r="B1334">
        <v>23</v>
      </c>
      <c r="C1334" t="s">
        <v>30</v>
      </c>
      <c r="D1334">
        <v>2000</v>
      </c>
      <c r="E1334" s="11">
        <v>36883</v>
      </c>
      <c r="F1334">
        <v>0</v>
      </c>
      <c r="G1334">
        <v>1665</v>
      </c>
      <c r="H1334" t="s">
        <v>11</v>
      </c>
      <c r="I1334" t="s">
        <v>11</v>
      </c>
      <c r="J1334" t="s">
        <v>13</v>
      </c>
      <c r="K1334" s="13" t="s">
        <v>9625</v>
      </c>
      <c r="L1334" t="s">
        <v>11</v>
      </c>
      <c r="M1334" t="s">
        <v>11</v>
      </c>
      <c r="N1334" t="s">
        <v>13</v>
      </c>
      <c r="O1334">
        <v>22</v>
      </c>
      <c r="AA1334" t="s">
        <v>18</v>
      </c>
      <c r="AB1334" t="str">
        <f>IF(H1328="?",$Q$9,H1328)</f>
        <v>tier - 2</v>
      </c>
      <c r="AC1334" t="str">
        <f>IF(I1328="?",$V$9,I1328)</f>
        <v>tier - 3</v>
      </c>
      <c r="AD1334" t="str">
        <f>IF(J1328="?","Unknown",J1328)</f>
        <v>R1018</v>
      </c>
      <c r="AE1334">
        <v>2004</v>
      </c>
      <c r="AF1334">
        <v>14</v>
      </c>
      <c r="AG1334" t="str">
        <f t="shared" si="40"/>
        <v>14-Jun-2004</v>
      </c>
      <c r="AH1334">
        <v>38152</v>
      </c>
      <c r="AI1334">
        <f t="shared" si="41"/>
        <v>18</v>
      </c>
    </row>
    <row r="1335" spans="1:35" x14ac:dyDescent="0.25">
      <c r="A1335" t="s">
        <v>159</v>
      </c>
      <c r="B1335">
        <v>30</v>
      </c>
      <c r="C1335" t="s">
        <v>35</v>
      </c>
      <c r="D1335">
        <v>2003</v>
      </c>
      <c r="E1335" s="11">
        <v>37863</v>
      </c>
      <c r="F1335">
        <v>0</v>
      </c>
      <c r="G1335">
        <v>1646.43</v>
      </c>
      <c r="H1335" t="s">
        <v>11</v>
      </c>
      <c r="I1335" t="s">
        <v>16</v>
      </c>
      <c r="J1335" t="s">
        <v>23</v>
      </c>
      <c r="K1335" s="13" t="s">
        <v>9626</v>
      </c>
      <c r="L1335" t="s">
        <v>11</v>
      </c>
      <c r="M1335" t="s">
        <v>16</v>
      </c>
      <c r="N1335" t="s">
        <v>23</v>
      </c>
      <c r="O1335">
        <v>19</v>
      </c>
      <c r="AA1335" t="s">
        <v>35</v>
      </c>
      <c r="AB1335" t="str">
        <f>IF(H1329="?",$Q$9,H1329)</f>
        <v>tier - 2</v>
      </c>
      <c r="AC1335" t="str">
        <f>IF(I1329="?",$V$9,I1329)</f>
        <v>tier - 1</v>
      </c>
      <c r="AD1335" t="str">
        <f>IF(J1329="?","Unknown",J1329)</f>
        <v>R1016</v>
      </c>
      <c r="AE1335">
        <v>2004</v>
      </c>
      <c r="AF1335">
        <v>7</v>
      </c>
      <c r="AG1335" t="str">
        <f t="shared" si="40"/>
        <v>7-Aug-2004</v>
      </c>
      <c r="AH1335">
        <v>38206</v>
      </c>
      <c r="AI1335">
        <f t="shared" si="41"/>
        <v>18</v>
      </c>
    </row>
    <row r="1336" spans="1:35" x14ac:dyDescent="0.25">
      <c r="A1336" t="s">
        <v>2351</v>
      </c>
      <c r="B1336">
        <v>4</v>
      </c>
      <c r="C1336" t="s">
        <v>37</v>
      </c>
      <c r="D1336">
        <v>1959</v>
      </c>
      <c r="E1336" s="11">
        <v>21827</v>
      </c>
      <c r="F1336">
        <v>2</v>
      </c>
      <c r="G1336">
        <v>47305.31</v>
      </c>
      <c r="H1336" t="s">
        <v>11</v>
      </c>
      <c r="I1336" t="s">
        <v>16</v>
      </c>
      <c r="J1336" t="s">
        <v>42</v>
      </c>
      <c r="K1336" s="13" t="s">
        <v>9627</v>
      </c>
      <c r="L1336" t="s">
        <v>11</v>
      </c>
      <c r="M1336" t="s">
        <v>16</v>
      </c>
      <c r="N1336" t="s">
        <v>42</v>
      </c>
      <c r="O1336">
        <v>63</v>
      </c>
      <c r="AA1336" t="s">
        <v>20</v>
      </c>
      <c r="AB1336" t="str">
        <f>IF(H1330="?",$Q$9,H1330)</f>
        <v>tier - 2</v>
      </c>
      <c r="AC1336" t="str">
        <f>IF(I1330="?",$V$9,I1330)</f>
        <v>tier - 3</v>
      </c>
      <c r="AD1336" t="str">
        <f>IF(J1330="?","Unknown",J1330)</f>
        <v>R1019</v>
      </c>
      <c r="AE1336">
        <v>2004</v>
      </c>
      <c r="AF1336">
        <v>10</v>
      </c>
      <c r="AG1336" t="str">
        <f t="shared" si="40"/>
        <v>10-Sep-2004</v>
      </c>
      <c r="AH1336">
        <v>38240</v>
      </c>
      <c r="AI1336">
        <f t="shared" si="41"/>
        <v>18</v>
      </c>
    </row>
    <row r="1337" spans="1:35" x14ac:dyDescent="0.25">
      <c r="A1337" t="s">
        <v>2153</v>
      </c>
      <c r="B1337">
        <v>9</v>
      </c>
      <c r="C1337" t="s">
        <v>37</v>
      </c>
      <c r="D1337">
        <v>1997</v>
      </c>
      <c r="E1337" s="11">
        <v>35712</v>
      </c>
      <c r="F1337">
        <v>0</v>
      </c>
      <c r="G1337">
        <v>35302.089999999997</v>
      </c>
      <c r="H1337" t="s">
        <v>16</v>
      </c>
      <c r="I1337" t="s">
        <v>11</v>
      </c>
      <c r="J1337" t="s">
        <v>42</v>
      </c>
      <c r="K1337" s="13" t="s">
        <v>9628</v>
      </c>
      <c r="L1337" t="s">
        <v>16</v>
      </c>
      <c r="M1337" t="s">
        <v>11</v>
      </c>
      <c r="N1337" t="s">
        <v>42</v>
      </c>
      <c r="O1337">
        <v>25</v>
      </c>
      <c r="AA1337" t="s">
        <v>18</v>
      </c>
      <c r="AB1337" t="str">
        <f>IF(H1331="?",$Q$9,H1331)</f>
        <v>tier - 2</v>
      </c>
      <c r="AC1337" t="str">
        <f>IF(I1331="?",$V$9,I1331)</f>
        <v>tier - 2</v>
      </c>
      <c r="AD1337" t="str">
        <f>IF(J1331="?","Unknown",J1331)</f>
        <v>R1015</v>
      </c>
      <c r="AE1337">
        <v>2004</v>
      </c>
      <c r="AF1337">
        <v>17</v>
      </c>
      <c r="AG1337" t="str">
        <f t="shared" si="40"/>
        <v>17-Jun-2004</v>
      </c>
      <c r="AH1337">
        <v>38155</v>
      </c>
      <c r="AI1337">
        <f t="shared" si="41"/>
        <v>18</v>
      </c>
    </row>
    <row r="1338" spans="1:35" x14ac:dyDescent="0.25">
      <c r="A1338" t="s">
        <v>158</v>
      </c>
      <c r="B1338">
        <v>21</v>
      </c>
      <c r="C1338" t="s">
        <v>30</v>
      </c>
      <c r="D1338">
        <v>2003</v>
      </c>
      <c r="E1338" s="11">
        <v>37976</v>
      </c>
      <c r="F1338">
        <v>0</v>
      </c>
      <c r="G1338">
        <v>1639.56</v>
      </c>
      <c r="H1338" t="s">
        <v>11</v>
      </c>
      <c r="I1338" t="s">
        <v>11</v>
      </c>
      <c r="J1338" t="s">
        <v>23</v>
      </c>
      <c r="K1338" s="13" t="s">
        <v>9629</v>
      </c>
      <c r="L1338" t="s">
        <v>11</v>
      </c>
      <c r="M1338" t="s">
        <v>11</v>
      </c>
      <c r="N1338" t="s">
        <v>23</v>
      </c>
      <c r="O1338">
        <v>19</v>
      </c>
      <c r="AA1338" t="s">
        <v>18</v>
      </c>
      <c r="AB1338" t="str">
        <f>IF(H1332="?",$Q$9,H1332)</f>
        <v>tier - 2</v>
      </c>
      <c r="AC1338" t="str">
        <f>IF(I1332="?",$V$9,I1332)</f>
        <v>tier - 2</v>
      </c>
      <c r="AD1338" t="str">
        <f>IF(J1332="?","Unknown",J1332)</f>
        <v>R1011</v>
      </c>
      <c r="AE1338">
        <v>2000</v>
      </c>
      <c r="AF1338">
        <v>21</v>
      </c>
      <c r="AG1338" t="str">
        <f t="shared" si="40"/>
        <v>21-Jun-2000</v>
      </c>
      <c r="AH1338">
        <v>36698</v>
      </c>
      <c r="AI1338">
        <f t="shared" si="41"/>
        <v>22</v>
      </c>
    </row>
    <row r="1339" spans="1:35" x14ac:dyDescent="0.25">
      <c r="A1339" t="s">
        <v>157</v>
      </c>
      <c r="B1339">
        <v>16</v>
      </c>
      <c r="C1339" t="s">
        <v>37</v>
      </c>
      <c r="D1339">
        <v>2003</v>
      </c>
      <c r="E1339" s="11">
        <v>37910</v>
      </c>
      <c r="F1339">
        <v>0</v>
      </c>
      <c r="G1339">
        <v>1639.56</v>
      </c>
      <c r="H1339" t="s">
        <v>11</v>
      </c>
      <c r="I1339" t="s">
        <v>11</v>
      </c>
      <c r="J1339" t="s">
        <v>23</v>
      </c>
      <c r="K1339" s="13" t="s">
        <v>9630</v>
      </c>
      <c r="L1339" t="s">
        <v>11</v>
      </c>
      <c r="M1339" t="s">
        <v>11</v>
      </c>
      <c r="N1339" t="s">
        <v>23</v>
      </c>
      <c r="O1339">
        <v>19</v>
      </c>
      <c r="AA1339" t="s">
        <v>30</v>
      </c>
      <c r="AB1339" t="str">
        <f>IF(H1333="?",$Q$9,H1333)</f>
        <v>tier - 2</v>
      </c>
      <c r="AC1339" t="str">
        <f>IF(I1333="?",$V$9,I1333)</f>
        <v>tier - 2</v>
      </c>
      <c r="AD1339" t="str">
        <f>IF(J1333="?","Unknown",J1333)</f>
        <v>R1013</v>
      </c>
      <c r="AE1339">
        <v>2000</v>
      </c>
      <c r="AF1339">
        <v>10</v>
      </c>
      <c r="AG1339" t="str">
        <f t="shared" si="40"/>
        <v>10-Dec-2000</v>
      </c>
      <c r="AH1339">
        <v>36870</v>
      </c>
      <c r="AI1339">
        <f t="shared" si="41"/>
        <v>22</v>
      </c>
    </row>
    <row r="1340" spans="1:35" x14ac:dyDescent="0.25">
      <c r="A1340" t="s">
        <v>156</v>
      </c>
      <c r="B1340">
        <v>30</v>
      </c>
      <c r="C1340" t="s">
        <v>18</v>
      </c>
      <c r="D1340">
        <v>2003</v>
      </c>
      <c r="E1340" s="11">
        <v>37802</v>
      </c>
      <c r="F1340">
        <v>0</v>
      </c>
      <c r="G1340">
        <v>1635.73</v>
      </c>
      <c r="H1340" t="s">
        <v>11</v>
      </c>
      <c r="I1340" t="s">
        <v>12</v>
      </c>
      <c r="J1340" t="s">
        <v>23</v>
      </c>
      <c r="K1340" s="13" t="s">
        <v>9626</v>
      </c>
      <c r="L1340" t="s">
        <v>11</v>
      </c>
      <c r="M1340" t="s">
        <v>12</v>
      </c>
      <c r="N1340" t="s">
        <v>23</v>
      </c>
      <c r="O1340">
        <v>19</v>
      </c>
      <c r="AA1340" t="s">
        <v>30</v>
      </c>
      <c r="AB1340" t="str">
        <f>IF(H1334="?",$Q$9,H1334)</f>
        <v>tier - 2</v>
      </c>
      <c r="AC1340" t="str">
        <f>IF(I1334="?",$V$9,I1334)</f>
        <v>tier - 2</v>
      </c>
      <c r="AD1340" t="str">
        <f>IF(J1334="?","Unknown",J1334)</f>
        <v>R1013</v>
      </c>
      <c r="AE1340">
        <v>2000</v>
      </c>
      <c r="AF1340">
        <v>23</v>
      </c>
      <c r="AG1340" t="str">
        <f t="shared" si="40"/>
        <v>23-Dec-2000</v>
      </c>
      <c r="AH1340">
        <v>36883</v>
      </c>
      <c r="AI1340">
        <f t="shared" si="41"/>
        <v>22</v>
      </c>
    </row>
    <row r="1341" spans="1:35" x14ac:dyDescent="0.25">
      <c r="A1341" t="s">
        <v>155</v>
      </c>
      <c r="B1341">
        <v>13</v>
      </c>
      <c r="C1341" t="s">
        <v>18</v>
      </c>
      <c r="D1341">
        <v>2004</v>
      </c>
      <c r="E1341" s="11">
        <v>38151</v>
      </c>
      <c r="F1341">
        <v>0</v>
      </c>
      <c r="G1341">
        <v>1634.57</v>
      </c>
      <c r="H1341" t="s">
        <v>11</v>
      </c>
      <c r="I1341" t="s">
        <v>11</v>
      </c>
      <c r="J1341" t="s">
        <v>13</v>
      </c>
      <c r="K1341" s="13" t="s">
        <v>9540</v>
      </c>
      <c r="L1341" t="s">
        <v>11</v>
      </c>
      <c r="M1341" t="s">
        <v>11</v>
      </c>
      <c r="N1341" t="s">
        <v>13</v>
      </c>
      <c r="O1341">
        <v>18</v>
      </c>
      <c r="AA1341" t="s">
        <v>35</v>
      </c>
      <c r="AB1341" t="str">
        <f>IF(H1335="?",$Q$9,H1335)</f>
        <v>tier - 2</v>
      </c>
      <c r="AC1341" t="str">
        <f>IF(I1335="?",$V$9,I1335)</f>
        <v>tier - 1</v>
      </c>
      <c r="AD1341" t="str">
        <f>IF(J1335="?","Unknown",J1335)</f>
        <v>R1012</v>
      </c>
      <c r="AE1341">
        <v>2003</v>
      </c>
      <c r="AF1341">
        <v>30</v>
      </c>
      <c r="AG1341" t="str">
        <f t="shared" si="40"/>
        <v>30-Aug-2003</v>
      </c>
      <c r="AH1341">
        <v>37863</v>
      </c>
      <c r="AI1341">
        <f t="shared" si="41"/>
        <v>19</v>
      </c>
    </row>
    <row r="1342" spans="1:35" x14ac:dyDescent="0.25">
      <c r="A1342" t="s">
        <v>154</v>
      </c>
      <c r="B1342">
        <v>8</v>
      </c>
      <c r="C1342" t="s">
        <v>15</v>
      </c>
      <c r="D1342">
        <v>2004</v>
      </c>
      <c r="E1342" s="11">
        <v>38299</v>
      </c>
      <c r="F1342">
        <v>0</v>
      </c>
      <c r="G1342">
        <v>1633.96</v>
      </c>
      <c r="H1342" t="s">
        <v>11</v>
      </c>
      <c r="I1342" t="s">
        <v>16</v>
      </c>
      <c r="J1342" t="s">
        <v>13</v>
      </c>
      <c r="K1342" s="13" t="s">
        <v>9631</v>
      </c>
      <c r="L1342" t="s">
        <v>11</v>
      </c>
      <c r="M1342" t="s">
        <v>16</v>
      </c>
      <c r="N1342" t="s">
        <v>13</v>
      </c>
      <c r="O1342">
        <v>18</v>
      </c>
      <c r="AA1342" t="s">
        <v>37</v>
      </c>
      <c r="AB1342" t="str">
        <f>IF(H1336="?",$Q$9,H1336)</f>
        <v>tier - 2</v>
      </c>
      <c r="AC1342" t="str">
        <f>IF(I1336="?",$V$9,I1336)</f>
        <v>tier - 1</v>
      </c>
      <c r="AD1342" t="str">
        <f>IF(J1336="?","Unknown",J1336)</f>
        <v>R1011</v>
      </c>
      <c r="AE1342">
        <v>1959</v>
      </c>
      <c r="AF1342">
        <v>4</v>
      </c>
      <c r="AG1342" t="str">
        <f t="shared" si="40"/>
        <v>4-Oct-1959</v>
      </c>
      <c r="AH1342">
        <v>21827</v>
      </c>
      <c r="AI1342">
        <f t="shared" si="41"/>
        <v>63</v>
      </c>
    </row>
    <row r="1343" spans="1:35" x14ac:dyDescent="0.25">
      <c r="A1343" t="s">
        <v>153</v>
      </c>
      <c r="B1343">
        <v>13</v>
      </c>
      <c r="C1343" t="s">
        <v>20</v>
      </c>
      <c r="D1343">
        <v>2004</v>
      </c>
      <c r="E1343" s="11">
        <v>38243</v>
      </c>
      <c r="F1343">
        <v>0</v>
      </c>
      <c r="G1343">
        <v>1633.04</v>
      </c>
      <c r="H1343" t="s">
        <v>11</v>
      </c>
      <c r="I1343" t="s">
        <v>11</v>
      </c>
      <c r="J1343" t="s">
        <v>13</v>
      </c>
      <c r="K1343" s="13" t="s">
        <v>9632</v>
      </c>
      <c r="L1343" t="s">
        <v>11</v>
      </c>
      <c r="M1343" t="s">
        <v>11</v>
      </c>
      <c r="N1343" t="s">
        <v>13</v>
      </c>
      <c r="O1343">
        <v>18</v>
      </c>
      <c r="AA1343" t="s">
        <v>37</v>
      </c>
      <c r="AB1343" t="str">
        <f>IF(H1337="?",$Q$9,H1337)</f>
        <v>tier - 1</v>
      </c>
      <c r="AC1343" t="str">
        <f>IF(I1337="?",$V$9,I1337)</f>
        <v>tier - 2</v>
      </c>
      <c r="AD1343" t="str">
        <f>IF(J1337="?","Unknown",J1337)</f>
        <v>R1011</v>
      </c>
      <c r="AE1343">
        <v>1997</v>
      </c>
      <c r="AF1343">
        <v>9</v>
      </c>
      <c r="AG1343" t="str">
        <f t="shared" si="40"/>
        <v>9-Oct-1997</v>
      </c>
      <c r="AH1343">
        <v>35712</v>
      </c>
      <c r="AI1343">
        <f t="shared" si="41"/>
        <v>25</v>
      </c>
    </row>
    <row r="1344" spans="1:35" x14ac:dyDescent="0.25">
      <c r="A1344" t="s">
        <v>152</v>
      </c>
      <c r="B1344">
        <v>16</v>
      </c>
      <c r="C1344" t="s">
        <v>37</v>
      </c>
      <c r="D1344">
        <v>2003</v>
      </c>
      <c r="E1344" s="11">
        <v>37910</v>
      </c>
      <c r="F1344">
        <v>0</v>
      </c>
      <c r="G1344">
        <v>1632.56</v>
      </c>
      <c r="H1344" t="s">
        <v>11</v>
      </c>
      <c r="I1344" t="s">
        <v>11</v>
      </c>
      <c r="J1344" t="s">
        <v>23</v>
      </c>
      <c r="K1344" s="13" t="s">
        <v>9630</v>
      </c>
      <c r="L1344" t="s">
        <v>11</v>
      </c>
      <c r="M1344" t="s">
        <v>11</v>
      </c>
      <c r="N1344" t="s">
        <v>23</v>
      </c>
      <c r="O1344">
        <v>19</v>
      </c>
      <c r="AA1344" t="s">
        <v>30</v>
      </c>
      <c r="AB1344" t="str">
        <f>IF(H1338="?",$Q$9,H1338)</f>
        <v>tier - 2</v>
      </c>
      <c r="AC1344" t="str">
        <f>IF(I1338="?",$V$9,I1338)</f>
        <v>tier - 2</v>
      </c>
      <c r="AD1344" t="str">
        <f>IF(J1338="?","Unknown",J1338)</f>
        <v>R1012</v>
      </c>
      <c r="AE1344">
        <v>2003</v>
      </c>
      <c r="AF1344">
        <v>21</v>
      </c>
      <c r="AG1344" t="str">
        <f t="shared" si="40"/>
        <v>21-Dec-2003</v>
      </c>
      <c r="AH1344">
        <v>37976</v>
      </c>
      <c r="AI1344">
        <f t="shared" si="41"/>
        <v>19</v>
      </c>
    </row>
    <row r="1345" spans="1:35" x14ac:dyDescent="0.25">
      <c r="A1345" t="s">
        <v>151</v>
      </c>
      <c r="B1345">
        <v>3</v>
      </c>
      <c r="C1345" t="s">
        <v>15</v>
      </c>
      <c r="D1345">
        <v>2003</v>
      </c>
      <c r="E1345" s="11">
        <v>37928</v>
      </c>
      <c r="F1345">
        <v>0</v>
      </c>
      <c r="G1345">
        <v>1632.04</v>
      </c>
      <c r="H1345" t="s">
        <v>11</v>
      </c>
      <c r="I1345" t="s">
        <v>11</v>
      </c>
      <c r="J1345" t="s">
        <v>23</v>
      </c>
      <c r="K1345" s="13" t="s">
        <v>9633</v>
      </c>
      <c r="L1345" t="s">
        <v>11</v>
      </c>
      <c r="M1345" t="s">
        <v>11</v>
      </c>
      <c r="N1345" t="s">
        <v>23</v>
      </c>
      <c r="O1345">
        <v>19</v>
      </c>
      <c r="AA1345" t="s">
        <v>37</v>
      </c>
      <c r="AB1345" t="str">
        <f>IF(H1339="?",$Q$9,H1339)</f>
        <v>tier - 2</v>
      </c>
      <c r="AC1345" t="str">
        <f>IF(I1339="?",$V$9,I1339)</f>
        <v>tier - 2</v>
      </c>
      <c r="AD1345" t="str">
        <f>IF(J1339="?","Unknown",J1339)</f>
        <v>R1012</v>
      </c>
      <c r="AE1345">
        <v>2003</v>
      </c>
      <c r="AF1345">
        <v>16</v>
      </c>
      <c r="AG1345" t="str">
        <f t="shared" si="40"/>
        <v>16-Oct-2003</v>
      </c>
      <c r="AH1345">
        <v>37910</v>
      </c>
      <c r="AI1345">
        <f t="shared" si="41"/>
        <v>19</v>
      </c>
    </row>
    <row r="1346" spans="1:35" x14ac:dyDescent="0.25">
      <c r="A1346" t="s">
        <v>150</v>
      </c>
      <c r="B1346">
        <v>9</v>
      </c>
      <c r="C1346" t="s">
        <v>30</v>
      </c>
      <c r="D1346">
        <v>2004</v>
      </c>
      <c r="E1346" s="11">
        <v>38330</v>
      </c>
      <c r="F1346">
        <v>0</v>
      </c>
      <c r="G1346">
        <v>1631.82</v>
      </c>
      <c r="H1346" t="s">
        <v>11</v>
      </c>
      <c r="I1346" t="s">
        <v>16</v>
      </c>
      <c r="J1346" t="s">
        <v>13</v>
      </c>
      <c r="K1346" s="13" t="s">
        <v>9634</v>
      </c>
      <c r="L1346" t="s">
        <v>11</v>
      </c>
      <c r="M1346" t="s">
        <v>16</v>
      </c>
      <c r="N1346" t="s">
        <v>13</v>
      </c>
      <c r="O1346">
        <v>18</v>
      </c>
      <c r="AA1346" t="s">
        <v>18</v>
      </c>
      <c r="AB1346" t="str">
        <f>IF(H1340="?",$Q$9,H1340)</f>
        <v>tier - 2</v>
      </c>
      <c r="AC1346" t="str">
        <f>IF(I1340="?",$V$9,I1340)</f>
        <v>tier - 3</v>
      </c>
      <c r="AD1346" t="str">
        <f>IF(J1340="?","Unknown",J1340)</f>
        <v>R1012</v>
      </c>
      <c r="AE1346">
        <v>2003</v>
      </c>
      <c r="AF1346">
        <v>30</v>
      </c>
      <c r="AG1346" t="str">
        <f t="shared" si="40"/>
        <v>30-Jun-2003</v>
      </c>
      <c r="AH1346">
        <v>37802</v>
      </c>
      <c r="AI1346">
        <f t="shared" si="41"/>
        <v>19</v>
      </c>
    </row>
    <row r="1347" spans="1:35" x14ac:dyDescent="0.25">
      <c r="A1347" t="s">
        <v>149</v>
      </c>
      <c r="B1347">
        <v>5</v>
      </c>
      <c r="C1347" t="s">
        <v>10</v>
      </c>
      <c r="D1347">
        <v>2004</v>
      </c>
      <c r="E1347" s="11">
        <v>38173</v>
      </c>
      <c r="F1347">
        <v>0</v>
      </c>
      <c r="G1347">
        <v>1631.67</v>
      </c>
      <c r="H1347" t="s">
        <v>11</v>
      </c>
      <c r="I1347" t="s">
        <v>12</v>
      </c>
      <c r="J1347" t="s">
        <v>13</v>
      </c>
      <c r="K1347" s="13" t="s">
        <v>8786</v>
      </c>
      <c r="L1347" t="s">
        <v>11</v>
      </c>
      <c r="M1347" t="s">
        <v>12</v>
      </c>
      <c r="N1347" t="s">
        <v>13</v>
      </c>
      <c r="O1347">
        <v>18</v>
      </c>
      <c r="AA1347" t="s">
        <v>18</v>
      </c>
      <c r="AB1347" t="str">
        <f>IF(H1341="?",$Q$9,H1341)</f>
        <v>tier - 2</v>
      </c>
      <c r="AC1347" t="str">
        <f>IF(I1341="?",$V$9,I1341)</f>
        <v>tier - 2</v>
      </c>
      <c r="AD1347" t="str">
        <f>IF(J1341="?","Unknown",J1341)</f>
        <v>R1013</v>
      </c>
      <c r="AE1347">
        <v>2004</v>
      </c>
      <c r="AF1347">
        <v>13</v>
      </c>
      <c r="AG1347" t="str">
        <f t="shared" ref="AG1347:AG1410" si="42">CONCATENATE(AF1347,"-",AA1347,"-",AE1347)</f>
        <v>13-Jun-2004</v>
      </c>
      <c r="AH1347">
        <v>38151</v>
      </c>
      <c r="AI1347">
        <f t="shared" ref="AI1347:AI1410" si="43">INT(YEARFRAC(AH1347,DATE(2023,6,8)*1))</f>
        <v>18</v>
      </c>
    </row>
    <row r="1348" spans="1:35" x14ac:dyDescent="0.25">
      <c r="A1348" t="s">
        <v>2152</v>
      </c>
      <c r="B1348">
        <v>30</v>
      </c>
      <c r="C1348" t="s">
        <v>20</v>
      </c>
      <c r="D1348">
        <v>1967</v>
      </c>
      <c r="E1348" s="11">
        <v>24745</v>
      </c>
      <c r="F1348">
        <v>1</v>
      </c>
      <c r="G1348">
        <v>35160.129999999997</v>
      </c>
      <c r="H1348" t="s">
        <v>11</v>
      </c>
      <c r="I1348" t="s">
        <v>11</v>
      </c>
      <c r="J1348" t="s">
        <v>42</v>
      </c>
      <c r="K1348" s="13" t="s">
        <v>9635</v>
      </c>
      <c r="L1348" t="s">
        <v>11</v>
      </c>
      <c r="M1348" t="s">
        <v>11</v>
      </c>
      <c r="N1348" t="s">
        <v>42</v>
      </c>
      <c r="O1348">
        <v>55</v>
      </c>
      <c r="AA1348" t="s">
        <v>15</v>
      </c>
      <c r="AB1348" t="str">
        <f>IF(H1342="?",$Q$9,H1342)</f>
        <v>tier - 2</v>
      </c>
      <c r="AC1348" t="str">
        <f>IF(I1342="?",$V$9,I1342)</f>
        <v>tier - 1</v>
      </c>
      <c r="AD1348" t="str">
        <f>IF(J1342="?","Unknown",J1342)</f>
        <v>R1013</v>
      </c>
      <c r="AE1348">
        <v>2004</v>
      </c>
      <c r="AF1348">
        <v>8</v>
      </c>
      <c r="AG1348" t="str">
        <f t="shared" si="42"/>
        <v>8-Nov-2004</v>
      </c>
      <c r="AH1348">
        <v>38299</v>
      </c>
      <c r="AI1348">
        <f t="shared" si="43"/>
        <v>18</v>
      </c>
    </row>
    <row r="1349" spans="1:35" x14ac:dyDescent="0.25">
      <c r="A1349" t="s">
        <v>148</v>
      </c>
      <c r="B1349">
        <v>4</v>
      </c>
      <c r="C1349" t="s">
        <v>35</v>
      </c>
      <c r="D1349">
        <v>2004</v>
      </c>
      <c r="E1349" s="11">
        <v>38203</v>
      </c>
      <c r="F1349">
        <v>0</v>
      </c>
      <c r="G1349">
        <v>1629.83</v>
      </c>
      <c r="H1349" t="s">
        <v>11</v>
      </c>
      <c r="I1349" t="s">
        <v>11</v>
      </c>
      <c r="J1349" t="s">
        <v>13</v>
      </c>
      <c r="K1349" s="13" t="s">
        <v>9556</v>
      </c>
      <c r="L1349" t="s">
        <v>11</v>
      </c>
      <c r="M1349" t="s">
        <v>11</v>
      </c>
      <c r="N1349" t="s">
        <v>13</v>
      </c>
      <c r="O1349">
        <v>18</v>
      </c>
      <c r="AA1349" t="s">
        <v>20</v>
      </c>
      <c r="AB1349" t="str">
        <f>IF(H1343="?",$Q$9,H1343)</f>
        <v>tier - 2</v>
      </c>
      <c r="AC1349" t="str">
        <f>IF(I1343="?",$V$9,I1343)</f>
        <v>tier - 2</v>
      </c>
      <c r="AD1349" t="str">
        <f>IF(J1343="?","Unknown",J1343)</f>
        <v>R1013</v>
      </c>
      <c r="AE1349">
        <v>2004</v>
      </c>
      <c r="AF1349">
        <v>13</v>
      </c>
      <c r="AG1349" t="str">
        <f t="shared" si="42"/>
        <v>13-Sep-2004</v>
      </c>
      <c r="AH1349">
        <v>38243</v>
      </c>
      <c r="AI1349">
        <f t="shared" si="43"/>
        <v>18</v>
      </c>
    </row>
    <row r="1350" spans="1:35" x14ac:dyDescent="0.25">
      <c r="A1350" t="s">
        <v>147</v>
      </c>
      <c r="B1350">
        <v>17</v>
      </c>
      <c r="C1350" t="s">
        <v>15</v>
      </c>
      <c r="D1350">
        <v>2003</v>
      </c>
      <c r="E1350" s="11">
        <v>37942</v>
      </c>
      <c r="F1350">
        <v>0</v>
      </c>
      <c r="G1350">
        <v>1628.47</v>
      </c>
      <c r="H1350" t="s">
        <v>11</v>
      </c>
      <c r="I1350" t="s">
        <v>16</v>
      </c>
      <c r="J1350" t="s">
        <v>23</v>
      </c>
      <c r="K1350" s="13" t="s">
        <v>9491</v>
      </c>
      <c r="L1350" t="s">
        <v>11</v>
      </c>
      <c r="M1350" t="s">
        <v>16</v>
      </c>
      <c r="N1350" t="s">
        <v>23</v>
      </c>
      <c r="O1350">
        <v>19</v>
      </c>
      <c r="AA1350" t="s">
        <v>37</v>
      </c>
      <c r="AB1350" t="str">
        <f>IF(H1344="?",$Q$9,H1344)</f>
        <v>tier - 2</v>
      </c>
      <c r="AC1350" t="str">
        <f>IF(I1344="?",$V$9,I1344)</f>
        <v>tier - 2</v>
      </c>
      <c r="AD1350" t="str">
        <f>IF(J1344="?","Unknown",J1344)</f>
        <v>R1012</v>
      </c>
      <c r="AE1350">
        <v>2003</v>
      </c>
      <c r="AF1350">
        <v>16</v>
      </c>
      <c r="AG1350" t="str">
        <f t="shared" si="42"/>
        <v>16-Oct-2003</v>
      </c>
      <c r="AH1350">
        <v>37910</v>
      </c>
      <c r="AI1350">
        <f t="shared" si="43"/>
        <v>19</v>
      </c>
    </row>
    <row r="1351" spans="1:35" x14ac:dyDescent="0.25">
      <c r="A1351" t="s">
        <v>146</v>
      </c>
      <c r="B1351">
        <v>4</v>
      </c>
      <c r="C1351" t="s">
        <v>10</v>
      </c>
      <c r="D1351">
        <v>2003</v>
      </c>
      <c r="E1351" s="11">
        <v>37806</v>
      </c>
      <c r="F1351">
        <v>0</v>
      </c>
      <c r="G1351">
        <v>1627.28</v>
      </c>
      <c r="H1351" t="s">
        <v>11</v>
      </c>
      <c r="I1351" t="s">
        <v>11</v>
      </c>
      <c r="J1351" t="s">
        <v>23</v>
      </c>
      <c r="K1351" s="13" t="s">
        <v>9636</v>
      </c>
      <c r="L1351" t="s">
        <v>11</v>
      </c>
      <c r="M1351" t="s">
        <v>11</v>
      </c>
      <c r="N1351" t="s">
        <v>23</v>
      </c>
      <c r="O1351">
        <v>19</v>
      </c>
      <c r="AA1351" t="s">
        <v>15</v>
      </c>
      <c r="AB1351" t="str">
        <f>IF(H1345="?",$Q$9,H1345)</f>
        <v>tier - 2</v>
      </c>
      <c r="AC1351" t="str">
        <f>IF(I1345="?",$V$9,I1345)</f>
        <v>tier - 2</v>
      </c>
      <c r="AD1351" t="str">
        <f>IF(J1345="?","Unknown",J1345)</f>
        <v>R1012</v>
      </c>
      <c r="AE1351">
        <v>2003</v>
      </c>
      <c r="AF1351">
        <v>3</v>
      </c>
      <c r="AG1351" t="str">
        <f t="shared" si="42"/>
        <v>3-Nov-2003</v>
      </c>
      <c r="AH1351">
        <v>37928</v>
      </c>
      <c r="AI1351">
        <f t="shared" si="43"/>
        <v>19</v>
      </c>
    </row>
    <row r="1352" spans="1:35" x14ac:dyDescent="0.25">
      <c r="A1352" t="s">
        <v>145</v>
      </c>
      <c r="B1352">
        <v>9</v>
      </c>
      <c r="C1352" t="s">
        <v>15</v>
      </c>
      <c r="D1352">
        <v>2003</v>
      </c>
      <c r="E1352" s="11">
        <v>37934</v>
      </c>
      <c r="F1352">
        <v>0</v>
      </c>
      <c r="G1352">
        <v>1625.43</v>
      </c>
      <c r="H1352" t="s">
        <v>11</v>
      </c>
      <c r="I1352" t="s">
        <v>12</v>
      </c>
      <c r="J1352" t="s">
        <v>23</v>
      </c>
      <c r="K1352" s="13" t="s">
        <v>9637</v>
      </c>
      <c r="L1352" t="s">
        <v>11</v>
      </c>
      <c r="M1352" t="s">
        <v>12</v>
      </c>
      <c r="N1352" t="s">
        <v>23</v>
      </c>
      <c r="O1352">
        <v>19</v>
      </c>
      <c r="AA1352" t="s">
        <v>30</v>
      </c>
      <c r="AB1352" t="str">
        <f>IF(H1346="?",$Q$9,H1346)</f>
        <v>tier - 2</v>
      </c>
      <c r="AC1352" t="str">
        <f>IF(I1346="?",$V$9,I1346)</f>
        <v>tier - 1</v>
      </c>
      <c r="AD1352" t="str">
        <f>IF(J1346="?","Unknown",J1346)</f>
        <v>R1013</v>
      </c>
      <c r="AE1352">
        <v>2004</v>
      </c>
      <c r="AF1352">
        <v>9</v>
      </c>
      <c r="AG1352" t="str">
        <f t="shared" si="42"/>
        <v>9-Dec-2004</v>
      </c>
      <c r="AH1352">
        <v>38330</v>
      </c>
      <c r="AI1352">
        <f t="shared" si="43"/>
        <v>18</v>
      </c>
    </row>
    <row r="1353" spans="1:35" x14ac:dyDescent="0.25">
      <c r="A1353" t="s">
        <v>144</v>
      </c>
      <c r="B1353">
        <v>25</v>
      </c>
      <c r="C1353" t="s">
        <v>20</v>
      </c>
      <c r="D1353">
        <v>2004</v>
      </c>
      <c r="E1353" s="11">
        <v>38255</v>
      </c>
      <c r="F1353">
        <v>0</v>
      </c>
      <c r="G1353">
        <v>1622.19</v>
      </c>
      <c r="H1353" t="s">
        <v>11</v>
      </c>
      <c r="I1353" t="s">
        <v>16</v>
      </c>
      <c r="J1353" t="s">
        <v>13</v>
      </c>
      <c r="K1353" s="13" t="s">
        <v>9638</v>
      </c>
      <c r="L1353" t="s">
        <v>11</v>
      </c>
      <c r="M1353" t="s">
        <v>16</v>
      </c>
      <c r="N1353" t="s">
        <v>13</v>
      </c>
      <c r="O1353">
        <v>18</v>
      </c>
      <c r="AA1353" t="s">
        <v>10</v>
      </c>
      <c r="AB1353" t="str">
        <f>IF(H1347="?",$Q$9,H1347)</f>
        <v>tier - 2</v>
      </c>
      <c r="AC1353" t="str">
        <f>IF(I1347="?",$V$9,I1347)</f>
        <v>tier - 3</v>
      </c>
      <c r="AD1353" t="str">
        <f>IF(J1347="?","Unknown",J1347)</f>
        <v>R1013</v>
      </c>
      <c r="AE1353">
        <v>2004</v>
      </c>
      <c r="AF1353">
        <v>5</v>
      </c>
      <c r="AG1353" t="str">
        <f t="shared" si="42"/>
        <v>5-Jul-2004</v>
      </c>
      <c r="AH1353">
        <v>38173</v>
      </c>
      <c r="AI1353">
        <f t="shared" si="43"/>
        <v>18</v>
      </c>
    </row>
    <row r="1354" spans="1:35" x14ac:dyDescent="0.25">
      <c r="A1354" t="s">
        <v>143</v>
      </c>
      <c r="B1354">
        <v>21</v>
      </c>
      <c r="C1354" t="s">
        <v>10</v>
      </c>
      <c r="D1354">
        <v>2004</v>
      </c>
      <c r="E1354" s="11">
        <v>38189</v>
      </c>
      <c r="F1354">
        <v>0</v>
      </c>
      <c r="G1354">
        <v>1621.88</v>
      </c>
      <c r="H1354" t="s">
        <v>11</v>
      </c>
      <c r="I1354" t="s">
        <v>11</v>
      </c>
      <c r="J1354" t="s">
        <v>13</v>
      </c>
      <c r="K1354" s="13" t="s">
        <v>9639</v>
      </c>
      <c r="L1354" t="s">
        <v>11</v>
      </c>
      <c r="M1354" t="s">
        <v>11</v>
      </c>
      <c r="N1354" t="s">
        <v>13</v>
      </c>
      <c r="O1354">
        <v>18</v>
      </c>
      <c r="AA1354" t="s">
        <v>20</v>
      </c>
      <c r="AB1354" t="str">
        <f>IF(H1348="?",$Q$9,H1348)</f>
        <v>tier - 2</v>
      </c>
      <c r="AC1354" t="str">
        <f>IF(I1348="?",$V$9,I1348)</f>
        <v>tier - 2</v>
      </c>
      <c r="AD1354" t="str">
        <f>IF(J1348="?","Unknown",J1348)</f>
        <v>R1011</v>
      </c>
      <c r="AE1354">
        <v>1967</v>
      </c>
      <c r="AF1354">
        <v>30</v>
      </c>
      <c r="AG1354" t="str">
        <f t="shared" si="42"/>
        <v>30-Sep-1967</v>
      </c>
      <c r="AH1354">
        <v>24745</v>
      </c>
      <c r="AI1354">
        <f t="shared" si="43"/>
        <v>55</v>
      </c>
    </row>
    <row r="1355" spans="1:35" x14ac:dyDescent="0.25">
      <c r="A1355" t="s">
        <v>142</v>
      </c>
      <c r="B1355">
        <v>14</v>
      </c>
      <c r="C1355" t="s">
        <v>10</v>
      </c>
      <c r="D1355">
        <v>2003</v>
      </c>
      <c r="E1355" s="11">
        <v>37816</v>
      </c>
      <c r="F1355">
        <v>0</v>
      </c>
      <c r="G1355">
        <v>1621.34</v>
      </c>
      <c r="H1355" t="s">
        <v>11</v>
      </c>
      <c r="I1355" t="s">
        <v>11</v>
      </c>
      <c r="J1355" t="s">
        <v>23</v>
      </c>
      <c r="K1355" s="13" t="s">
        <v>9640</v>
      </c>
      <c r="L1355" t="s">
        <v>11</v>
      </c>
      <c r="M1355" t="s">
        <v>11</v>
      </c>
      <c r="N1355" t="s">
        <v>23</v>
      </c>
      <c r="O1355">
        <v>19</v>
      </c>
      <c r="AA1355" t="s">
        <v>35</v>
      </c>
      <c r="AB1355" t="str">
        <f>IF(H1349="?",$Q$9,H1349)</f>
        <v>tier - 2</v>
      </c>
      <c r="AC1355" t="str">
        <f>IF(I1349="?",$V$9,I1349)</f>
        <v>tier - 2</v>
      </c>
      <c r="AD1355" t="str">
        <f>IF(J1349="?","Unknown",J1349)</f>
        <v>R1013</v>
      </c>
      <c r="AE1355">
        <v>2004</v>
      </c>
      <c r="AF1355">
        <v>4</v>
      </c>
      <c r="AG1355" t="str">
        <f t="shared" si="42"/>
        <v>4-Aug-2004</v>
      </c>
      <c r="AH1355">
        <v>38203</v>
      </c>
      <c r="AI1355">
        <f t="shared" si="43"/>
        <v>18</v>
      </c>
    </row>
    <row r="1356" spans="1:35" x14ac:dyDescent="0.25">
      <c r="A1356" t="s">
        <v>141</v>
      </c>
      <c r="B1356">
        <v>5</v>
      </c>
      <c r="C1356" t="s">
        <v>30</v>
      </c>
      <c r="D1356">
        <v>1995</v>
      </c>
      <c r="E1356" s="11">
        <v>35038</v>
      </c>
      <c r="F1356">
        <v>0</v>
      </c>
      <c r="G1356">
        <v>1617.16</v>
      </c>
      <c r="H1356" t="s">
        <v>11</v>
      </c>
      <c r="I1356" t="s">
        <v>16</v>
      </c>
      <c r="J1356" t="s">
        <v>13</v>
      </c>
      <c r="K1356" s="13" t="s">
        <v>9641</v>
      </c>
      <c r="L1356" t="s">
        <v>11</v>
      </c>
      <c r="M1356" t="s">
        <v>16</v>
      </c>
      <c r="N1356" t="s">
        <v>13</v>
      </c>
      <c r="O1356">
        <v>27</v>
      </c>
      <c r="AA1356" t="s">
        <v>15</v>
      </c>
      <c r="AB1356" t="str">
        <f>IF(H1350="?",$Q$9,H1350)</f>
        <v>tier - 2</v>
      </c>
      <c r="AC1356" t="str">
        <f>IF(I1350="?",$V$9,I1350)</f>
        <v>tier - 1</v>
      </c>
      <c r="AD1356" t="str">
        <f>IF(J1350="?","Unknown",J1350)</f>
        <v>R1012</v>
      </c>
      <c r="AE1356">
        <v>2003</v>
      </c>
      <c r="AF1356">
        <v>17</v>
      </c>
      <c r="AG1356" t="str">
        <f t="shared" si="42"/>
        <v>17-Nov-2003</v>
      </c>
      <c r="AH1356">
        <v>37942</v>
      </c>
      <c r="AI1356">
        <f t="shared" si="43"/>
        <v>19</v>
      </c>
    </row>
    <row r="1357" spans="1:35" x14ac:dyDescent="0.25">
      <c r="A1357" t="s">
        <v>140</v>
      </c>
      <c r="B1357">
        <v>22</v>
      </c>
      <c r="C1357" t="s">
        <v>18</v>
      </c>
      <c r="D1357">
        <v>2004</v>
      </c>
      <c r="E1357" s="11">
        <v>38160</v>
      </c>
      <c r="F1357">
        <v>0</v>
      </c>
      <c r="G1357">
        <v>1615.77</v>
      </c>
      <c r="H1357" t="s">
        <v>11</v>
      </c>
      <c r="I1357" t="s">
        <v>16</v>
      </c>
      <c r="J1357" t="s">
        <v>13</v>
      </c>
      <c r="K1357" s="13" t="s">
        <v>9642</v>
      </c>
      <c r="L1357" t="s">
        <v>11</v>
      </c>
      <c r="M1357" t="s">
        <v>16</v>
      </c>
      <c r="N1357" t="s">
        <v>13</v>
      </c>
      <c r="O1357">
        <v>18</v>
      </c>
      <c r="AA1357" t="s">
        <v>10</v>
      </c>
      <c r="AB1357" t="str">
        <f>IF(H1351="?",$Q$9,H1351)</f>
        <v>tier - 2</v>
      </c>
      <c r="AC1357" t="str">
        <f>IF(I1351="?",$V$9,I1351)</f>
        <v>tier - 2</v>
      </c>
      <c r="AD1357" t="str">
        <f>IF(J1351="?","Unknown",J1351)</f>
        <v>R1012</v>
      </c>
      <c r="AE1357">
        <v>2003</v>
      </c>
      <c r="AF1357">
        <v>4</v>
      </c>
      <c r="AG1357" t="str">
        <f t="shared" si="42"/>
        <v>4-Jul-2003</v>
      </c>
      <c r="AH1357">
        <v>37806</v>
      </c>
      <c r="AI1357">
        <f t="shared" si="43"/>
        <v>19</v>
      </c>
    </row>
    <row r="1358" spans="1:35" x14ac:dyDescent="0.25">
      <c r="A1358" t="s">
        <v>139</v>
      </c>
      <c r="B1358">
        <v>19</v>
      </c>
      <c r="C1358" t="s">
        <v>30</v>
      </c>
      <c r="D1358">
        <v>2004</v>
      </c>
      <c r="E1358" s="11">
        <v>38340</v>
      </c>
      <c r="F1358">
        <v>0</v>
      </c>
      <c r="G1358">
        <v>1607.51</v>
      </c>
      <c r="H1358" t="s">
        <v>11</v>
      </c>
      <c r="I1358" t="s">
        <v>12</v>
      </c>
      <c r="J1358" t="s">
        <v>13</v>
      </c>
      <c r="K1358" s="13" t="s">
        <v>9643</v>
      </c>
      <c r="L1358" t="s">
        <v>11</v>
      </c>
      <c r="M1358" t="s">
        <v>12</v>
      </c>
      <c r="N1358" t="s">
        <v>13</v>
      </c>
      <c r="O1358">
        <v>18</v>
      </c>
      <c r="AA1358" t="s">
        <v>15</v>
      </c>
      <c r="AB1358" t="str">
        <f>IF(H1352="?",$Q$9,H1352)</f>
        <v>tier - 2</v>
      </c>
      <c r="AC1358" t="str">
        <f>IF(I1352="?",$V$9,I1352)</f>
        <v>tier - 3</v>
      </c>
      <c r="AD1358" t="str">
        <f>IF(J1352="?","Unknown",J1352)</f>
        <v>R1012</v>
      </c>
      <c r="AE1358">
        <v>2003</v>
      </c>
      <c r="AF1358">
        <v>9</v>
      </c>
      <c r="AG1358" t="str">
        <f t="shared" si="42"/>
        <v>9-Nov-2003</v>
      </c>
      <c r="AH1358">
        <v>37934</v>
      </c>
      <c r="AI1358">
        <f t="shared" si="43"/>
        <v>19</v>
      </c>
    </row>
    <row r="1359" spans="1:35" x14ac:dyDescent="0.25">
      <c r="A1359" t="s">
        <v>2151</v>
      </c>
      <c r="B1359">
        <v>22</v>
      </c>
      <c r="C1359" t="s">
        <v>18</v>
      </c>
      <c r="D1359">
        <v>1998</v>
      </c>
      <c r="E1359" s="11">
        <v>35968</v>
      </c>
      <c r="F1359">
        <v>0</v>
      </c>
      <c r="G1359">
        <v>35147.53</v>
      </c>
      <c r="H1359" t="s">
        <v>16</v>
      </c>
      <c r="I1359" t="s">
        <v>16</v>
      </c>
      <c r="J1359" t="s">
        <v>168</v>
      </c>
      <c r="K1359" s="13" t="s">
        <v>9644</v>
      </c>
      <c r="L1359" t="s">
        <v>16</v>
      </c>
      <c r="M1359" t="s">
        <v>16</v>
      </c>
      <c r="N1359" t="s">
        <v>168</v>
      </c>
      <c r="O1359">
        <v>24</v>
      </c>
      <c r="AA1359" t="s">
        <v>20</v>
      </c>
      <c r="AB1359" t="str">
        <f>IF(H1353="?",$Q$9,H1353)</f>
        <v>tier - 2</v>
      </c>
      <c r="AC1359" t="str">
        <f>IF(I1353="?",$V$9,I1353)</f>
        <v>tier - 1</v>
      </c>
      <c r="AD1359" t="str">
        <f>IF(J1353="?","Unknown",J1353)</f>
        <v>R1013</v>
      </c>
      <c r="AE1359">
        <v>2004</v>
      </c>
      <c r="AF1359">
        <v>25</v>
      </c>
      <c r="AG1359" t="str">
        <f t="shared" si="42"/>
        <v>25-Sep-2004</v>
      </c>
      <c r="AH1359">
        <v>38255</v>
      </c>
      <c r="AI1359">
        <f t="shared" si="43"/>
        <v>18</v>
      </c>
    </row>
    <row r="1360" spans="1:35" x14ac:dyDescent="0.25">
      <c r="A1360" t="s">
        <v>138</v>
      </c>
      <c r="B1360">
        <v>22</v>
      </c>
      <c r="C1360" t="s">
        <v>10</v>
      </c>
      <c r="D1360">
        <v>1992</v>
      </c>
      <c r="E1360" s="11">
        <v>33807</v>
      </c>
      <c r="F1360">
        <v>0</v>
      </c>
      <c r="G1360">
        <v>1566.88</v>
      </c>
      <c r="H1360" t="s">
        <v>11</v>
      </c>
      <c r="I1360" t="s">
        <v>16</v>
      </c>
      <c r="J1360" t="s">
        <v>13</v>
      </c>
      <c r="K1360" s="13" t="s">
        <v>9645</v>
      </c>
      <c r="L1360" t="s">
        <v>11</v>
      </c>
      <c r="M1360" t="s">
        <v>16</v>
      </c>
      <c r="N1360" t="s">
        <v>13</v>
      </c>
      <c r="O1360">
        <v>30</v>
      </c>
      <c r="AA1360" t="s">
        <v>10</v>
      </c>
      <c r="AB1360" t="str">
        <f>IF(H1354="?",$Q$9,H1354)</f>
        <v>tier - 2</v>
      </c>
      <c r="AC1360" t="str">
        <f>IF(I1354="?",$V$9,I1354)</f>
        <v>tier - 2</v>
      </c>
      <c r="AD1360" t="str">
        <f>IF(J1354="?","Unknown",J1354)</f>
        <v>R1013</v>
      </c>
      <c r="AE1360">
        <v>2004</v>
      </c>
      <c r="AF1360">
        <v>21</v>
      </c>
      <c r="AG1360" t="str">
        <f t="shared" si="42"/>
        <v>21-Jul-2004</v>
      </c>
      <c r="AH1360">
        <v>38189</v>
      </c>
      <c r="AI1360">
        <f t="shared" si="43"/>
        <v>18</v>
      </c>
    </row>
    <row r="1361" spans="1:35" x14ac:dyDescent="0.25">
      <c r="A1361" t="s">
        <v>137</v>
      </c>
      <c r="B1361">
        <v>5</v>
      </c>
      <c r="C1361" t="s">
        <v>30</v>
      </c>
      <c r="D1361">
        <v>2001</v>
      </c>
      <c r="E1361" s="11">
        <v>37230</v>
      </c>
      <c r="F1361">
        <v>0</v>
      </c>
      <c r="G1361">
        <v>1534.3</v>
      </c>
      <c r="H1361" t="s">
        <v>11</v>
      </c>
      <c r="I1361" t="s">
        <v>11</v>
      </c>
      <c r="J1361" t="s">
        <v>13</v>
      </c>
      <c r="K1361" s="13" t="s">
        <v>9646</v>
      </c>
      <c r="L1361" t="s">
        <v>11</v>
      </c>
      <c r="M1361" t="s">
        <v>11</v>
      </c>
      <c r="N1361" t="s">
        <v>13</v>
      </c>
      <c r="O1361">
        <v>21</v>
      </c>
      <c r="AA1361" t="s">
        <v>10</v>
      </c>
      <c r="AB1361" t="str">
        <f>IF(H1355="?",$Q$9,H1355)</f>
        <v>tier - 2</v>
      </c>
      <c r="AC1361" t="str">
        <f>IF(I1355="?",$V$9,I1355)</f>
        <v>tier - 2</v>
      </c>
      <c r="AD1361" t="str">
        <f>IF(J1355="?","Unknown",J1355)</f>
        <v>R1012</v>
      </c>
      <c r="AE1361">
        <v>2003</v>
      </c>
      <c r="AF1361">
        <v>14</v>
      </c>
      <c r="AG1361" t="str">
        <f t="shared" si="42"/>
        <v>14-Jul-2003</v>
      </c>
      <c r="AH1361">
        <v>37816</v>
      </c>
      <c r="AI1361">
        <f t="shared" si="43"/>
        <v>19</v>
      </c>
    </row>
    <row r="1362" spans="1:35" x14ac:dyDescent="0.25">
      <c r="A1362" t="s">
        <v>136</v>
      </c>
      <c r="B1362">
        <v>2</v>
      </c>
      <c r="C1362" t="s">
        <v>37</v>
      </c>
      <c r="D1362">
        <v>2001</v>
      </c>
      <c r="E1362" s="11">
        <v>37166</v>
      </c>
      <c r="F1362">
        <v>0</v>
      </c>
      <c r="G1362">
        <v>1532.47</v>
      </c>
      <c r="H1362" t="s">
        <v>11</v>
      </c>
      <c r="I1362" t="s">
        <v>11</v>
      </c>
      <c r="J1362" t="s">
        <v>13</v>
      </c>
      <c r="K1362" s="13" t="s">
        <v>9647</v>
      </c>
      <c r="L1362" t="s">
        <v>11</v>
      </c>
      <c r="M1362" t="s">
        <v>11</v>
      </c>
      <c r="N1362" t="s">
        <v>13</v>
      </c>
      <c r="O1362">
        <v>21</v>
      </c>
      <c r="AA1362" t="s">
        <v>30</v>
      </c>
      <c r="AB1362" t="str">
        <f>IF(H1356="?",$Q$9,H1356)</f>
        <v>tier - 2</v>
      </c>
      <c r="AC1362" t="str">
        <f>IF(I1356="?",$V$9,I1356)</f>
        <v>tier - 1</v>
      </c>
      <c r="AD1362" t="str">
        <f>IF(J1356="?","Unknown",J1356)</f>
        <v>R1013</v>
      </c>
      <c r="AE1362">
        <v>1995</v>
      </c>
      <c r="AF1362">
        <v>5</v>
      </c>
      <c r="AG1362" t="str">
        <f t="shared" si="42"/>
        <v>5-Dec-1995</v>
      </c>
      <c r="AH1362">
        <v>35038</v>
      </c>
      <c r="AI1362">
        <f t="shared" si="43"/>
        <v>27</v>
      </c>
    </row>
    <row r="1363" spans="1:35" x14ac:dyDescent="0.25">
      <c r="A1363" t="s">
        <v>135</v>
      </c>
      <c r="B1363">
        <v>7</v>
      </c>
      <c r="C1363" t="s">
        <v>37</v>
      </c>
      <c r="D1363">
        <v>2001</v>
      </c>
      <c r="E1363" s="11">
        <v>37171</v>
      </c>
      <c r="F1363">
        <v>0</v>
      </c>
      <c r="G1363">
        <v>1526.31</v>
      </c>
      <c r="H1363" t="s">
        <v>11</v>
      </c>
      <c r="I1363" t="s">
        <v>12</v>
      </c>
      <c r="J1363" t="s">
        <v>42</v>
      </c>
      <c r="K1363" s="13" t="s">
        <v>9648</v>
      </c>
      <c r="L1363" t="s">
        <v>11</v>
      </c>
      <c r="M1363" t="s">
        <v>12</v>
      </c>
      <c r="N1363" t="s">
        <v>42</v>
      </c>
      <c r="O1363">
        <v>21</v>
      </c>
      <c r="AA1363" t="s">
        <v>18</v>
      </c>
      <c r="AB1363" t="str">
        <f>IF(H1357="?",$Q$9,H1357)</f>
        <v>tier - 2</v>
      </c>
      <c r="AC1363" t="str">
        <f>IF(I1357="?",$V$9,I1357)</f>
        <v>tier - 1</v>
      </c>
      <c r="AD1363" t="str">
        <f>IF(J1357="?","Unknown",J1357)</f>
        <v>R1013</v>
      </c>
      <c r="AE1363">
        <v>2004</v>
      </c>
      <c r="AF1363">
        <v>22</v>
      </c>
      <c r="AG1363" t="str">
        <f t="shared" si="42"/>
        <v>22-Jun-2004</v>
      </c>
      <c r="AH1363">
        <v>38160</v>
      </c>
      <c r="AI1363">
        <f t="shared" si="43"/>
        <v>18</v>
      </c>
    </row>
    <row r="1364" spans="1:35" x14ac:dyDescent="0.25">
      <c r="A1364" t="s">
        <v>134</v>
      </c>
      <c r="B1364">
        <v>25</v>
      </c>
      <c r="C1364" t="s">
        <v>37</v>
      </c>
      <c r="D1364">
        <v>2001</v>
      </c>
      <c r="E1364" s="11">
        <v>37189</v>
      </c>
      <c r="F1364">
        <v>0</v>
      </c>
      <c r="G1364">
        <v>1515.34</v>
      </c>
      <c r="H1364" t="s">
        <v>11</v>
      </c>
      <c r="I1364" t="s">
        <v>12</v>
      </c>
      <c r="J1364" t="s">
        <v>13</v>
      </c>
      <c r="K1364" s="13" t="s">
        <v>9649</v>
      </c>
      <c r="L1364" t="s">
        <v>11</v>
      </c>
      <c r="M1364" t="s">
        <v>12</v>
      </c>
      <c r="N1364" t="s">
        <v>13</v>
      </c>
      <c r="O1364">
        <v>21</v>
      </c>
      <c r="AA1364" t="s">
        <v>30</v>
      </c>
      <c r="AB1364" t="str">
        <f>IF(H1358="?",$Q$9,H1358)</f>
        <v>tier - 2</v>
      </c>
      <c r="AC1364" t="str">
        <f>IF(I1358="?",$V$9,I1358)</f>
        <v>tier - 3</v>
      </c>
      <c r="AD1364" t="str">
        <f>IF(J1358="?","Unknown",J1358)</f>
        <v>R1013</v>
      </c>
      <c r="AE1364">
        <v>2004</v>
      </c>
      <c r="AF1364">
        <v>19</v>
      </c>
      <c r="AG1364" t="str">
        <f t="shared" si="42"/>
        <v>19-Dec-2004</v>
      </c>
      <c r="AH1364">
        <v>38340</v>
      </c>
      <c r="AI1364">
        <f t="shared" si="43"/>
        <v>18</v>
      </c>
    </row>
    <row r="1365" spans="1:35" x14ac:dyDescent="0.25">
      <c r="A1365" t="s">
        <v>133</v>
      </c>
      <c r="B1365">
        <v>19</v>
      </c>
      <c r="C1365" t="s">
        <v>18</v>
      </c>
      <c r="D1365">
        <v>1998</v>
      </c>
      <c r="E1365" s="11">
        <v>35965</v>
      </c>
      <c r="F1365">
        <v>0</v>
      </c>
      <c r="G1365">
        <v>1497</v>
      </c>
      <c r="H1365" t="s">
        <v>11</v>
      </c>
      <c r="I1365" t="s">
        <v>11</v>
      </c>
      <c r="J1365" t="s">
        <v>13</v>
      </c>
      <c r="K1365" s="13" t="s">
        <v>9650</v>
      </c>
      <c r="L1365" t="s">
        <v>11</v>
      </c>
      <c r="M1365" t="s">
        <v>11</v>
      </c>
      <c r="N1365" t="s">
        <v>13</v>
      </c>
      <c r="O1365">
        <v>24</v>
      </c>
      <c r="AA1365" t="s">
        <v>18</v>
      </c>
      <c r="AB1365" t="str">
        <f>IF(H1359="?",$Q$9,H1359)</f>
        <v>tier - 1</v>
      </c>
      <c r="AC1365" t="str">
        <f>IF(I1359="?",$V$9,I1359)</f>
        <v>tier - 1</v>
      </c>
      <c r="AD1365" t="str">
        <f>IF(J1359="?","Unknown",J1359)</f>
        <v>R1016</v>
      </c>
      <c r="AE1365">
        <v>1998</v>
      </c>
      <c r="AF1365">
        <v>22</v>
      </c>
      <c r="AG1365" t="str">
        <f t="shared" si="42"/>
        <v>22-Jun-1998</v>
      </c>
      <c r="AH1365">
        <v>35968</v>
      </c>
      <c r="AI1365">
        <f t="shared" si="43"/>
        <v>24</v>
      </c>
    </row>
    <row r="1366" spans="1:35" x14ac:dyDescent="0.25">
      <c r="A1366" t="s">
        <v>132</v>
      </c>
      <c r="B1366">
        <v>7</v>
      </c>
      <c r="C1366" t="s">
        <v>10</v>
      </c>
      <c r="D1366">
        <v>1995</v>
      </c>
      <c r="E1366" s="11">
        <v>34887</v>
      </c>
      <c r="F1366">
        <v>0</v>
      </c>
      <c r="G1366">
        <v>1493</v>
      </c>
      <c r="H1366" t="s">
        <v>11</v>
      </c>
      <c r="I1366" t="s">
        <v>12</v>
      </c>
      <c r="J1366" t="s">
        <v>13</v>
      </c>
      <c r="K1366" s="13" t="s">
        <v>9651</v>
      </c>
      <c r="L1366" t="s">
        <v>11</v>
      </c>
      <c r="M1366" t="s">
        <v>12</v>
      </c>
      <c r="N1366" t="s">
        <v>13</v>
      </c>
      <c r="O1366">
        <v>27</v>
      </c>
      <c r="AA1366" t="s">
        <v>10</v>
      </c>
      <c r="AB1366" t="str">
        <f>IF(H1360="?",$Q$9,H1360)</f>
        <v>tier - 2</v>
      </c>
      <c r="AC1366" t="str">
        <f>IF(I1360="?",$V$9,I1360)</f>
        <v>tier - 1</v>
      </c>
      <c r="AD1366" t="str">
        <f>IF(J1360="?","Unknown",J1360)</f>
        <v>R1013</v>
      </c>
      <c r="AE1366">
        <v>1992</v>
      </c>
      <c r="AF1366">
        <v>22</v>
      </c>
      <c r="AG1366" t="str">
        <f t="shared" si="42"/>
        <v>22-Jul-1992</v>
      </c>
      <c r="AH1366">
        <v>33807</v>
      </c>
      <c r="AI1366">
        <f t="shared" si="43"/>
        <v>30</v>
      </c>
    </row>
    <row r="1367" spans="1:35" x14ac:dyDescent="0.25">
      <c r="A1367" t="s">
        <v>131</v>
      </c>
      <c r="B1367">
        <v>9</v>
      </c>
      <c r="C1367" t="s">
        <v>20</v>
      </c>
      <c r="D1367">
        <v>1997</v>
      </c>
      <c r="E1367" s="11">
        <v>35682</v>
      </c>
      <c r="F1367">
        <v>0</v>
      </c>
      <c r="G1367">
        <v>1481</v>
      </c>
      <c r="H1367" t="s">
        <v>11</v>
      </c>
      <c r="I1367" t="s">
        <v>16</v>
      </c>
      <c r="J1367" t="s">
        <v>23</v>
      </c>
      <c r="K1367" s="13" t="s">
        <v>9652</v>
      </c>
      <c r="L1367" t="s">
        <v>11</v>
      </c>
      <c r="M1367" t="s">
        <v>16</v>
      </c>
      <c r="N1367" t="s">
        <v>23</v>
      </c>
      <c r="O1367">
        <v>25</v>
      </c>
      <c r="AA1367" t="s">
        <v>30</v>
      </c>
      <c r="AB1367" t="str">
        <f>IF(H1361="?",$Q$9,H1361)</f>
        <v>tier - 2</v>
      </c>
      <c r="AC1367" t="str">
        <f>IF(I1361="?",$V$9,I1361)</f>
        <v>tier - 2</v>
      </c>
      <c r="AD1367" t="str">
        <f>IF(J1361="?","Unknown",J1361)</f>
        <v>R1013</v>
      </c>
      <c r="AE1367">
        <v>2001</v>
      </c>
      <c r="AF1367">
        <v>5</v>
      </c>
      <c r="AG1367" t="str">
        <f t="shared" si="42"/>
        <v>5-Dec-2001</v>
      </c>
      <c r="AH1367">
        <v>37230</v>
      </c>
      <c r="AI1367">
        <f t="shared" si="43"/>
        <v>21</v>
      </c>
    </row>
    <row r="1368" spans="1:35" x14ac:dyDescent="0.25">
      <c r="A1368" t="s">
        <v>130</v>
      </c>
      <c r="B1368">
        <v>7</v>
      </c>
      <c r="C1368" t="s">
        <v>18</v>
      </c>
      <c r="D1368">
        <v>1998</v>
      </c>
      <c r="E1368" s="11">
        <v>35953</v>
      </c>
      <c r="F1368">
        <v>0</v>
      </c>
      <c r="G1368">
        <v>1477</v>
      </c>
      <c r="H1368" t="s">
        <v>11</v>
      </c>
      <c r="I1368" t="s">
        <v>16</v>
      </c>
      <c r="J1368" t="s">
        <v>13</v>
      </c>
      <c r="K1368" s="13" t="s">
        <v>9653</v>
      </c>
      <c r="L1368" t="s">
        <v>11</v>
      </c>
      <c r="M1368" t="s">
        <v>16</v>
      </c>
      <c r="N1368" t="s">
        <v>13</v>
      </c>
      <c r="O1368">
        <v>25</v>
      </c>
      <c r="AA1368" t="s">
        <v>37</v>
      </c>
      <c r="AB1368" t="str">
        <f>IF(H1362="?",$Q$9,H1362)</f>
        <v>tier - 2</v>
      </c>
      <c r="AC1368" t="str">
        <f>IF(I1362="?",$V$9,I1362)</f>
        <v>tier - 2</v>
      </c>
      <c r="AD1368" t="str">
        <f>IF(J1362="?","Unknown",J1362)</f>
        <v>R1013</v>
      </c>
      <c r="AE1368">
        <v>2001</v>
      </c>
      <c r="AF1368">
        <v>2</v>
      </c>
      <c r="AG1368" t="str">
        <f t="shared" si="42"/>
        <v>2-Oct-2001</v>
      </c>
      <c r="AH1368">
        <v>37166</v>
      </c>
      <c r="AI1368">
        <f t="shared" si="43"/>
        <v>21</v>
      </c>
    </row>
    <row r="1369" spans="1:35" x14ac:dyDescent="0.25">
      <c r="A1369" t="s">
        <v>129</v>
      </c>
      <c r="B1369">
        <v>20</v>
      </c>
      <c r="C1369" t="s">
        <v>18</v>
      </c>
      <c r="D1369">
        <v>2003</v>
      </c>
      <c r="E1369" s="11">
        <v>37792</v>
      </c>
      <c r="F1369">
        <v>0</v>
      </c>
      <c r="G1369">
        <v>1467</v>
      </c>
      <c r="H1369" t="s">
        <v>11</v>
      </c>
      <c r="I1369" t="s">
        <v>11</v>
      </c>
      <c r="J1369" t="s">
        <v>13</v>
      </c>
      <c r="K1369" s="13" t="s">
        <v>9654</v>
      </c>
      <c r="L1369" t="s">
        <v>11</v>
      </c>
      <c r="M1369" t="s">
        <v>11</v>
      </c>
      <c r="N1369" t="s">
        <v>13</v>
      </c>
      <c r="O1369">
        <v>19</v>
      </c>
      <c r="AA1369" t="s">
        <v>37</v>
      </c>
      <c r="AB1369" t="str">
        <f>IF(H1363="?",$Q$9,H1363)</f>
        <v>tier - 2</v>
      </c>
      <c r="AC1369" t="str">
        <f>IF(I1363="?",$V$9,I1363)</f>
        <v>tier - 3</v>
      </c>
      <c r="AD1369" t="str">
        <f>IF(J1363="?","Unknown",J1363)</f>
        <v>R1011</v>
      </c>
      <c r="AE1369">
        <v>2001</v>
      </c>
      <c r="AF1369">
        <v>7</v>
      </c>
      <c r="AG1369" t="str">
        <f t="shared" si="42"/>
        <v>7-Oct-2001</v>
      </c>
      <c r="AH1369">
        <v>37171</v>
      </c>
      <c r="AI1369">
        <f t="shared" si="43"/>
        <v>21</v>
      </c>
    </row>
    <row r="1370" spans="1:35" x14ac:dyDescent="0.25">
      <c r="A1370" t="s">
        <v>2150</v>
      </c>
      <c r="B1370">
        <v>29</v>
      </c>
      <c r="C1370" t="s">
        <v>20</v>
      </c>
      <c r="D1370">
        <v>1977</v>
      </c>
      <c r="E1370" s="11">
        <v>28397</v>
      </c>
      <c r="F1370">
        <v>0</v>
      </c>
      <c r="G1370">
        <v>35069.370000000003</v>
      </c>
      <c r="H1370" t="s">
        <v>16</v>
      </c>
      <c r="I1370" t="s">
        <v>16</v>
      </c>
      <c r="J1370" t="s">
        <v>356</v>
      </c>
      <c r="K1370" s="13" t="s">
        <v>9655</v>
      </c>
      <c r="L1370" t="s">
        <v>16</v>
      </c>
      <c r="M1370" t="s">
        <v>16</v>
      </c>
      <c r="N1370" t="s">
        <v>356</v>
      </c>
      <c r="O1370">
        <v>45</v>
      </c>
      <c r="AA1370" t="s">
        <v>37</v>
      </c>
      <c r="AB1370" t="str">
        <f>IF(H1364="?",$Q$9,H1364)</f>
        <v>tier - 2</v>
      </c>
      <c r="AC1370" t="str">
        <f>IF(I1364="?",$V$9,I1364)</f>
        <v>tier - 3</v>
      </c>
      <c r="AD1370" t="str">
        <f>IF(J1364="?","Unknown",J1364)</f>
        <v>R1013</v>
      </c>
      <c r="AE1370">
        <v>2001</v>
      </c>
      <c r="AF1370">
        <v>25</v>
      </c>
      <c r="AG1370" t="str">
        <f t="shared" si="42"/>
        <v>25-Oct-2001</v>
      </c>
      <c r="AH1370">
        <v>37189</v>
      </c>
      <c r="AI1370">
        <f t="shared" si="43"/>
        <v>21</v>
      </c>
    </row>
    <row r="1371" spans="1:35" x14ac:dyDescent="0.25">
      <c r="A1371" t="s">
        <v>128</v>
      </c>
      <c r="B1371">
        <v>19</v>
      </c>
      <c r="C1371" t="s">
        <v>20</v>
      </c>
      <c r="D1371">
        <v>1997</v>
      </c>
      <c r="E1371" s="11">
        <v>35692</v>
      </c>
      <c r="F1371">
        <v>0</v>
      </c>
      <c r="G1371">
        <v>1445</v>
      </c>
      <c r="H1371" t="s">
        <v>11</v>
      </c>
      <c r="I1371" t="s">
        <v>16</v>
      </c>
      <c r="J1371" t="s">
        <v>13</v>
      </c>
      <c r="K1371" s="13" t="s">
        <v>9656</v>
      </c>
      <c r="L1371" t="s">
        <v>11</v>
      </c>
      <c r="M1371" t="s">
        <v>16</v>
      </c>
      <c r="N1371" t="s">
        <v>13</v>
      </c>
      <c r="O1371">
        <v>25</v>
      </c>
      <c r="AA1371" t="s">
        <v>18</v>
      </c>
      <c r="AB1371" t="str">
        <f>IF(H1365="?",$Q$9,H1365)</f>
        <v>tier - 2</v>
      </c>
      <c r="AC1371" t="str">
        <f>IF(I1365="?",$V$9,I1365)</f>
        <v>tier - 2</v>
      </c>
      <c r="AD1371" t="str">
        <f>IF(J1365="?","Unknown",J1365)</f>
        <v>R1013</v>
      </c>
      <c r="AE1371">
        <v>1998</v>
      </c>
      <c r="AF1371">
        <v>19</v>
      </c>
      <c r="AG1371" t="str">
        <f t="shared" si="42"/>
        <v>19-Jun-1998</v>
      </c>
      <c r="AH1371">
        <v>35965</v>
      </c>
      <c r="AI1371">
        <f t="shared" si="43"/>
        <v>24</v>
      </c>
    </row>
    <row r="1372" spans="1:35" x14ac:dyDescent="0.25">
      <c r="A1372" t="s">
        <v>127</v>
      </c>
      <c r="B1372">
        <v>1</v>
      </c>
      <c r="C1372" t="s">
        <v>37</v>
      </c>
      <c r="D1372">
        <v>2000</v>
      </c>
      <c r="E1372" s="11">
        <v>36800</v>
      </c>
      <c r="F1372">
        <v>0</v>
      </c>
      <c r="G1372">
        <v>1438</v>
      </c>
      <c r="H1372" t="s">
        <v>11</v>
      </c>
      <c r="I1372" t="s">
        <v>11</v>
      </c>
      <c r="J1372" t="s">
        <v>13</v>
      </c>
      <c r="K1372" s="13" t="s">
        <v>9657</v>
      </c>
      <c r="L1372" t="s">
        <v>11</v>
      </c>
      <c r="M1372" t="s">
        <v>11</v>
      </c>
      <c r="N1372" t="s">
        <v>13</v>
      </c>
      <c r="O1372">
        <v>22</v>
      </c>
      <c r="AA1372" t="s">
        <v>10</v>
      </c>
      <c r="AB1372" t="str">
        <f>IF(H1366="?",$Q$9,H1366)</f>
        <v>tier - 2</v>
      </c>
      <c r="AC1372" t="str">
        <f>IF(I1366="?",$V$9,I1366)</f>
        <v>tier - 3</v>
      </c>
      <c r="AD1372" t="str">
        <f>IF(J1366="?","Unknown",J1366)</f>
        <v>R1013</v>
      </c>
      <c r="AE1372">
        <v>1995</v>
      </c>
      <c r="AF1372">
        <v>7</v>
      </c>
      <c r="AG1372" t="str">
        <f t="shared" si="42"/>
        <v>7-Jul-1995</v>
      </c>
      <c r="AH1372">
        <v>34887</v>
      </c>
      <c r="AI1372">
        <f t="shared" si="43"/>
        <v>27</v>
      </c>
    </row>
    <row r="1373" spans="1:35" x14ac:dyDescent="0.25">
      <c r="A1373" t="s">
        <v>126</v>
      </c>
      <c r="B1373">
        <v>5</v>
      </c>
      <c r="C1373" t="s">
        <v>18</v>
      </c>
      <c r="D1373">
        <v>1997</v>
      </c>
      <c r="E1373" s="11">
        <v>35586</v>
      </c>
      <c r="F1373">
        <v>0</v>
      </c>
      <c r="G1373">
        <v>1422</v>
      </c>
      <c r="H1373" t="s">
        <v>11</v>
      </c>
      <c r="I1373" t="s">
        <v>11</v>
      </c>
      <c r="J1373" t="s">
        <v>13</v>
      </c>
      <c r="K1373" s="13" t="s">
        <v>9658</v>
      </c>
      <c r="L1373" t="s">
        <v>11</v>
      </c>
      <c r="M1373" t="s">
        <v>11</v>
      </c>
      <c r="N1373" t="s">
        <v>13</v>
      </c>
      <c r="O1373">
        <v>26</v>
      </c>
      <c r="AA1373" t="s">
        <v>20</v>
      </c>
      <c r="AB1373" t="str">
        <f>IF(H1367="?",$Q$9,H1367)</f>
        <v>tier - 2</v>
      </c>
      <c r="AC1373" t="str">
        <f>IF(I1367="?",$V$9,I1367)</f>
        <v>tier - 1</v>
      </c>
      <c r="AD1373" t="str">
        <f>IF(J1367="?","Unknown",J1367)</f>
        <v>R1012</v>
      </c>
      <c r="AE1373">
        <v>1997</v>
      </c>
      <c r="AF1373">
        <v>9</v>
      </c>
      <c r="AG1373" t="str">
        <f t="shared" si="42"/>
        <v>9-Sep-1997</v>
      </c>
      <c r="AH1373">
        <v>35682</v>
      </c>
      <c r="AI1373">
        <f t="shared" si="43"/>
        <v>25</v>
      </c>
    </row>
    <row r="1374" spans="1:35" x14ac:dyDescent="0.25">
      <c r="A1374" t="s">
        <v>125</v>
      </c>
      <c r="B1374">
        <v>23</v>
      </c>
      <c r="C1374" t="s">
        <v>35</v>
      </c>
      <c r="D1374">
        <v>2001</v>
      </c>
      <c r="E1374" s="11">
        <v>37126</v>
      </c>
      <c r="F1374">
        <v>0</v>
      </c>
      <c r="G1374">
        <v>1421</v>
      </c>
      <c r="H1374" t="s">
        <v>11</v>
      </c>
      <c r="I1374" t="s">
        <v>11</v>
      </c>
      <c r="J1374" t="s">
        <v>13</v>
      </c>
      <c r="K1374" s="13" t="s">
        <v>9659</v>
      </c>
      <c r="L1374" t="s">
        <v>11</v>
      </c>
      <c r="M1374" t="s">
        <v>11</v>
      </c>
      <c r="N1374" t="s">
        <v>13</v>
      </c>
      <c r="O1374">
        <v>21</v>
      </c>
      <c r="AA1374" t="s">
        <v>18</v>
      </c>
      <c r="AB1374" t="str">
        <f>IF(H1368="?",$Q$9,H1368)</f>
        <v>tier - 2</v>
      </c>
      <c r="AC1374" t="str">
        <f>IF(I1368="?",$V$9,I1368)</f>
        <v>tier - 1</v>
      </c>
      <c r="AD1374" t="str">
        <f>IF(J1368="?","Unknown",J1368)</f>
        <v>R1013</v>
      </c>
      <c r="AE1374">
        <v>1998</v>
      </c>
      <c r="AF1374">
        <v>7</v>
      </c>
      <c r="AG1374" t="str">
        <f t="shared" si="42"/>
        <v>7-Jun-1998</v>
      </c>
      <c r="AH1374">
        <v>35953</v>
      </c>
      <c r="AI1374">
        <f t="shared" si="43"/>
        <v>25</v>
      </c>
    </row>
    <row r="1375" spans="1:35" x14ac:dyDescent="0.25">
      <c r="A1375" t="s">
        <v>124</v>
      </c>
      <c r="B1375">
        <v>23</v>
      </c>
      <c r="C1375" t="s">
        <v>37</v>
      </c>
      <c r="D1375">
        <v>1996</v>
      </c>
      <c r="E1375" s="11">
        <v>35361</v>
      </c>
      <c r="F1375">
        <v>0</v>
      </c>
      <c r="G1375">
        <v>1417</v>
      </c>
      <c r="H1375" t="s">
        <v>11</v>
      </c>
      <c r="I1375" t="s">
        <v>12</v>
      </c>
      <c r="J1375" t="s">
        <v>13</v>
      </c>
      <c r="K1375" s="13" t="s">
        <v>9660</v>
      </c>
      <c r="L1375" t="s">
        <v>11</v>
      </c>
      <c r="M1375" t="s">
        <v>12</v>
      </c>
      <c r="N1375" t="s">
        <v>13</v>
      </c>
      <c r="O1375">
        <v>26</v>
      </c>
      <c r="AA1375" t="s">
        <v>18</v>
      </c>
      <c r="AB1375" t="str">
        <f>IF(H1369="?",$Q$9,H1369)</f>
        <v>tier - 2</v>
      </c>
      <c r="AC1375" t="str">
        <f>IF(I1369="?",$V$9,I1369)</f>
        <v>tier - 2</v>
      </c>
      <c r="AD1375" t="str">
        <f>IF(J1369="?","Unknown",J1369)</f>
        <v>R1013</v>
      </c>
      <c r="AE1375">
        <v>2003</v>
      </c>
      <c r="AF1375">
        <v>20</v>
      </c>
      <c r="AG1375" t="str">
        <f t="shared" si="42"/>
        <v>20-Jun-2003</v>
      </c>
      <c r="AH1375">
        <v>37792</v>
      </c>
      <c r="AI1375">
        <f t="shared" si="43"/>
        <v>19</v>
      </c>
    </row>
    <row r="1376" spans="1:35" x14ac:dyDescent="0.25">
      <c r="A1376" t="s">
        <v>123</v>
      </c>
      <c r="B1376">
        <v>27</v>
      </c>
      <c r="C1376" t="s">
        <v>18</v>
      </c>
      <c r="D1376">
        <v>1997</v>
      </c>
      <c r="E1376" s="11">
        <v>35608</v>
      </c>
      <c r="F1376">
        <v>0</v>
      </c>
      <c r="G1376">
        <v>1402</v>
      </c>
      <c r="H1376" t="s">
        <v>11</v>
      </c>
      <c r="I1376" t="s">
        <v>12</v>
      </c>
      <c r="J1376" t="s">
        <v>42</v>
      </c>
      <c r="K1376" s="13" t="s">
        <v>9661</v>
      </c>
      <c r="L1376" t="s">
        <v>11</v>
      </c>
      <c r="M1376" t="s">
        <v>12</v>
      </c>
      <c r="N1376" t="s">
        <v>42</v>
      </c>
      <c r="O1376">
        <v>25</v>
      </c>
      <c r="AA1376" t="s">
        <v>20</v>
      </c>
      <c r="AB1376" t="str">
        <f>IF(H1370="?",$Q$9,H1370)</f>
        <v>tier - 1</v>
      </c>
      <c r="AC1376" t="str">
        <f>IF(I1370="?",$V$9,I1370)</f>
        <v>tier - 1</v>
      </c>
      <c r="AD1376" t="str">
        <f>IF(J1370="?","Unknown",J1370)</f>
        <v>R1017</v>
      </c>
      <c r="AE1376">
        <v>1977</v>
      </c>
      <c r="AF1376">
        <v>29</v>
      </c>
      <c r="AG1376" t="str">
        <f t="shared" si="42"/>
        <v>29-Sep-1977</v>
      </c>
      <c r="AH1376">
        <v>28397</v>
      </c>
      <c r="AI1376">
        <f t="shared" si="43"/>
        <v>45</v>
      </c>
    </row>
    <row r="1377" spans="1:35" x14ac:dyDescent="0.25">
      <c r="A1377" t="s">
        <v>122</v>
      </c>
      <c r="B1377">
        <v>5</v>
      </c>
      <c r="C1377" t="s">
        <v>30</v>
      </c>
      <c r="D1377">
        <v>1998</v>
      </c>
      <c r="E1377" s="11">
        <v>36134</v>
      </c>
      <c r="F1377">
        <v>0</v>
      </c>
      <c r="G1377">
        <v>1400.44</v>
      </c>
      <c r="H1377" t="s">
        <v>11</v>
      </c>
      <c r="I1377" t="s">
        <v>11</v>
      </c>
      <c r="J1377" t="s">
        <v>13</v>
      </c>
      <c r="K1377" s="13" t="s">
        <v>9662</v>
      </c>
      <c r="L1377" t="s">
        <v>11</v>
      </c>
      <c r="M1377" t="s">
        <v>11</v>
      </c>
      <c r="N1377" t="s">
        <v>13</v>
      </c>
      <c r="O1377">
        <v>24</v>
      </c>
      <c r="AA1377" t="s">
        <v>20</v>
      </c>
      <c r="AB1377" t="str">
        <f>IF(H1371="?",$Q$9,H1371)</f>
        <v>tier - 2</v>
      </c>
      <c r="AC1377" t="str">
        <f>IF(I1371="?",$V$9,I1371)</f>
        <v>tier - 1</v>
      </c>
      <c r="AD1377" t="str">
        <f>IF(J1371="?","Unknown",J1371)</f>
        <v>R1013</v>
      </c>
      <c r="AE1377">
        <v>1997</v>
      </c>
      <c r="AF1377">
        <v>19</v>
      </c>
      <c r="AG1377" t="str">
        <f t="shared" si="42"/>
        <v>19-Sep-1997</v>
      </c>
      <c r="AH1377">
        <v>35692</v>
      </c>
      <c r="AI1377">
        <f t="shared" si="43"/>
        <v>25</v>
      </c>
    </row>
    <row r="1378" spans="1:35" x14ac:dyDescent="0.25">
      <c r="A1378" t="s">
        <v>121</v>
      </c>
      <c r="B1378">
        <v>22</v>
      </c>
      <c r="C1378" t="s">
        <v>18</v>
      </c>
      <c r="D1378">
        <v>2002</v>
      </c>
      <c r="E1378" s="11">
        <v>37429</v>
      </c>
      <c r="F1378">
        <v>0</v>
      </c>
      <c r="G1378">
        <v>1391.53</v>
      </c>
      <c r="H1378" t="s">
        <v>11</v>
      </c>
      <c r="I1378" t="s">
        <v>16</v>
      </c>
      <c r="J1378" t="s">
        <v>13</v>
      </c>
      <c r="K1378" s="13" t="s">
        <v>9663</v>
      </c>
      <c r="L1378" t="s">
        <v>11</v>
      </c>
      <c r="M1378" t="s">
        <v>16</v>
      </c>
      <c r="N1378" t="s">
        <v>13</v>
      </c>
      <c r="O1378">
        <v>20</v>
      </c>
      <c r="AA1378" t="s">
        <v>37</v>
      </c>
      <c r="AB1378" t="str">
        <f>IF(H1372="?",$Q$9,H1372)</f>
        <v>tier - 2</v>
      </c>
      <c r="AC1378" t="str">
        <f>IF(I1372="?",$V$9,I1372)</f>
        <v>tier - 2</v>
      </c>
      <c r="AD1378" t="str">
        <f>IF(J1372="?","Unknown",J1372)</f>
        <v>R1013</v>
      </c>
      <c r="AE1378">
        <v>2000</v>
      </c>
      <c r="AF1378">
        <v>1</v>
      </c>
      <c r="AG1378" t="str">
        <f t="shared" si="42"/>
        <v>1-Oct-2000</v>
      </c>
      <c r="AH1378">
        <v>36800</v>
      </c>
      <c r="AI1378">
        <f t="shared" si="43"/>
        <v>22</v>
      </c>
    </row>
    <row r="1379" spans="1:35" x14ac:dyDescent="0.25">
      <c r="A1379" t="s">
        <v>120</v>
      </c>
      <c r="B1379">
        <v>14</v>
      </c>
      <c r="C1379" t="s">
        <v>10</v>
      </c>
      <c r="D1379">
        <v>2002</v>
      </c>
      <c r="E1379" s="11">
        <v>37451</v>
      </c>
      <c r="F1379">
        <v>0</v>
      </c>
      <c r="G1379">
        <v>1390</v>
      </c>
      <c r="H1379" t="s">
        <v>11</v>
      </c>
      <c r="I1379" t="s">
        <v>11</v>
      </c>
      <c r="J1379" t="s">
        <v>13</v>
      </c>
      <c r="K1379" s="13" t="s">
        <v>9664</v>
      </c>
      <c r="L1379" t="s">
        <v>11</v>
      </c>
      <c r="M1379" t="s">
        <v>11</v>
      </c>
      <c r="N1379" t="s">
        <v>13</v>
      </c>
      <c r="O1379">
        <v>20</v>
      </c>
      <c r="AA1379" t="s">
        <v>18</v>
      </c>
      <c r="AB1379" t="str">
        <f>IF(H1373="?",$Q$9,H1373)</f>
        <v>tier - 2</v>
      </c>
      <c r="AC1379" t="str">
        <f>IF(I1373="?",$V$9,I1373)</f>
        <v>tier - 2</v>
      </c>
      <c r="AD1379" t="str">
        <f>IF(J1373="?","Unknown",J1373)</f>
        <v>R1013</v>
      </c>
      <c r="AE1379">
        <v>1997</v>
      </c>
      <c r="AF1379">
        <v>5</v>
      </c>
      <c r="AG1379" t="str">
        <f t="shared" si="42"/>
        <v>5-Jun-1997</v>
      </c>
      <c r="AH1379">
        <v>35586</v>
      </c>
      <c r="AI1379">
        <f t="shared" si="43"/>
        <v>26</v>
      </c>
    </row>
    <row r="1380" spans="1:35" x14ac:dyDescent="0.25">
      <c r="A1380" t="s">
        <v>119</v>
      </c>
      <c r="B1380">
        <v>6</v>
      </c>
      <c r="C1380" t="s">
        <v>37</v>
      </c>
      <c r="D1380">
        <v>1999</v>
      </c>
      <c r="E1380" s="11">
        <v>36439</v>
      </c>
      <c r="F1380">
        <v>0</v>
      </c>
      <c r="G1380">
        <v>1389</v>
      </c>
      <c r="H1380" t="s">
        <v>11</v>
      </c>
      <c r="I1380" t="s">
        <v>11</v>
      </c>
      <c r="J1380" t="s">
        <v>13</v>
      </c>
      <c r="K1380" s="13" t="s">
        <v>9665</v>
      </c>
      <c r="L1380" t="s">
        <v>11</v>
      </c>
      <c r="M1380" t="s">
        <v>11</v>
      </c>
      <c r="N1380" t="s">
        <v>13</v>
      </c>
      <c r="O1380">
        <v>23</v>
      </c>
      <c r="AA1380" t="s">
        <v>35</v>
      </c>
      <c r="AB1380" t="str">
        <f>IF(H1374="?",$Q$9,H1374)</f>
        <v>tier - 2</v>
      </c>
      <c r="AC1380" t="str">
        <f>IF(I1374="?",$V$9,I1374)</f>
        <v>tier - 2</v>
      </c>
      <c r="AD1380" t="str">
        <f>IF(J1374="?","Unknown",J1374)</f>
        <v>R1013</v>
      </c>
      <c r="AE1380">
        <v>2001</v>
      </c>
      <c r="AF1380">
        <v>23</v>
      </c>
      <c r="AG1380" t="str">
        <f t="shared" si="42"/>
        <v>23-Aug-2001</v>
      </c>
      <c r="AH1380">
        <v>37126</v>
      </c>
      <c r="AI1380">
        <f t="shared" si="43"/>
        <v>21</v>
      </c>
    </row>
    <row r="1381" spans="1:35" x14ac:dyDescent="0.25">
      <c r="A1381" t="s">
        <v>2149</v>
      </c>
      <c r="B1381">
        <v>29</v>
      </c>
      <c r="C1381" t="s">
        <v>15</v>
      </c>
      <c r="D1381">
        <v>1975</v>
      </c>
      <c r="E1381" s="11">
        <v>27727</v>
      </c>
      <c r="F1381">
        <v>1</v>
      </c>
      <c r="G1381">
        <v>35050.620000000003</v>
      </c>
      <c r="H1381" t="s">
        <v>11</v>
      </c>
      <c r="I1381" t="s">
        <v>16</v>
      </c>
      <c r="J1381" t="s">
        <v>42</v>
      </c>
      <c r="K1381" s="13" t="s">
        <v>9666</v>
      </c>
      <c r="L1381" t="s">
        <v>11</v>
      </c>
      <c r="M1381" t="s">
        <v>16</v>
      </c>
      <c r="N1381" t="s">
        <v>42</v>
      </c>
      <c r="O1381">
        <v>47</v>
      </c>
      <c r="AA1381" t="s">
        <v>37</v>
      </c>
      <c r="AB1381" t="str">
        <f>IF(H1375="?",$Q$9,H1375)</f>
        <v>tier - 2</v>
      </c>
      <c r="AC1381" t="str">
        <f>IF(I1375="?",$V$9,I1375)</f>
        <v>tier - 3</v>
      </c>
      <c r="AD1381" t="str">
        <f>IF(J1375="?","Unknown",J1375)</f>
        <v>R1013</v>
      </c>
      <c r="AE1381">
        <v>1996</v>
      </c>
      <c r="AF1381">
        <v>23</v>
      </c>
      <c r="AG1381" t="str">
        <f t="shared" si="42"/>
        <v>23-Oct-1996</v>
      </c>
      <c r="AH1381">
        <v>35361</v>
      </c>
      <c r="AI1381">
        <f t="shared" si="43"/>
        <v>26</v>
      </c>
    </row>
    <row r="1382" spans="1:35" x14ac:dyDescent="0.25">
      <c r="A1382" t="s">
        <v>118</v>
      </c>
      <c r="B1382">
        <v>15</v>
      </c>
      <c r="C1382" t="s">
        <v>30</v>
      </c>
      <c r="D1382">
        <v>2002</v>
      </c>
      <c r="E1382" s="11">
        <v>37605</v>
      </c>
      <c r="F1382">
        <v>0</v>
      </c>
      <c r="G1382">
        <v>1382</v>
      </c>
      <c r="H1382" t="s">
        <v>11</v>
      </c>
      <c r="I1382" t="s">
        <v>16</v>
      </c>
      <c r="J1382" t="s">
        <v>13</v>
      </c>
      <c r="K1382" s="13" t="s">
        <v>9667</v>
      </c>
      <c r="L1382" t="s">
        <v>11</v>
      </c>
      <c r="M1382" t="s">
        <v>16</v>
      </c>
      <c r="N1382" t="s">
        <v>13</v>
      </c>
      <c r="O1382">
        <v>20</v>
      </c>
      <c r="AA1382" t="s">
        <v>18</v>
      </c>
      <c r="AB1382" t="str">
        <f>IF(H1376="?",$Q$9,H1376)</f>
        <v>tier - 2</v>
      </c>
      <c r="AC1382" t="str">
        <f>IF(I1376="?",$V$9,I1376)</f>
        <v>tier - 3</v>
      </c>
      <c r="AD1382" t="str">
        <f>IF(J1376="?","Unknown",J1376)</f>
        <v>R1011</v>
      </c>
      <c r="AE1382">
        <v>1997</v>
      </c>
      <c r="AF1382">
        <v>27</v>
      </c>
      <c r="AG1382" t="str">
        <f t="shared" si="42"/>
        <v>27-Jun-1997</v>
      </c>
      <c r="AH1382">
        <v>35608</v>
      </c>
      <c r="AI1382">
        <f t="shared" si="43"/>
        <v>25</v>
      </c>
    </row>
    <row r="1383" spans="1:35" x14ac:dyDescent="0.25">
      <c r="A1383" t="s">
        <v>117</v>
      </c>
      <c r="B1383">
        <v>3</v>
      </c>
      <c r="C1383" t="s">
        <v>10</v>
      </c>
      <c r="D1383">
        <v>1998</v>
      </c>
      <c r="E1383" s="11">
        <v>35979</v>
      </c>
      <c r="F1383">
        <v>0</v>
      </c>
      <c r="G1383">
        <v>1359</v>
      </c>
      <c r="H1383" t="s">
        <v>11</v>
      </c>
      <c r="I1383" t="s">
        <v>16</v>
      </c>
      <c r="J1383" t="s">
        <v>13</v>
      </c>
      <c r="K1383" s="13" t="s">
        <v>9668</v>
      </c>
      <c r="L1383" t="s">
        <v>11</v>
      </c>
      <c r="M1383" t="s">
        <v>16</v>
      </c>
      <c r="N1383" t="s">
        <v>13</v>
      </c>
      <c r="O1383">
        <v>24</v>
      </c>
      <c r="AA1383" t="s">
        <v>30</v>
      </c>
      <c r="AB1383" t="str">
        <f>IF(H1377="?",$Q$9,H1377)</f>
        <v>tier - 2</v>
      </c>
      <c r="AC1383" t="str">
        <f>IF(I1377="?",$V$9,I1377)</f>
        <v>tier - 2</v>
      </c>
      <c r="AD1383" t="str">
        <f>IF(J1377="?","Unknown",J1377)</f>
        <v>R1013</v>
      </c>
      <c r="AE1383">
        <v>1998</v>
      </c>
      <c r="AF1383">
        <v>5</v>
      </c>
      <c r="AG1383" t="str">
        <f t="shared" si="42"/>
        <v>5-Dec-1998</v>
      </c>
      <c r="AH1383">
        <v>36134</v>
      </c>
      <c r="AI1383">
        <f t="shared" si="43"/>
        <v>24</v>
      </c>
    </row>
    <row r="1384" spans="1:35" x14ac:dyDescent="0.25">
      <c r="A1384" t="s">
        <v>116</v>
      </c>
      <c r="B1384">
        <v>7</v>
      </c>
      <c r="C1384" t="s">
        <v>37</v>
      </c>
      <c r="D1384">
        <v>1997</v>
      </c>
      <c r="E1384" s="11">
        <v>35710</v>
      </c>
      <c r="F1384">
        <v>0</v>
      </c>
      <c r="G1384">
        <v>1341.16</v>
      </c>
      <c r="H1384" t="s">
        <v>11</v>
      </c>
      <c r="I1384" t="s">
        <v>11</v>
      </c>
      <c r="J1384" t="s">
        <v>23</v>
      </c>
      <c r="K1384" s="13" t="s">
        <v>9669</v>
      </c>
      <c r="L1384" t="s">
        <v>11</v>
      </c>
      <c r="M1384" t="s">
        <v>11</v>
      </c>
      <c r="N1384" t="s">
        <v>23</v>
      </c>
      <c r="O1384">
        <v>25</v>
      </c>
      <c r="AA1384" t="s">
        <v>18</v>
      </c>
      <c r="AB1384" t="str">
        <f>IF(H1378="?",$Q$9,H1378)</f>
        <v>tier - 2</v>
      </c>
      <c r="AC1384" t="str">
        <f>IF(I1378="?",$V$9,I1378)</f>
        <v>tier - 1</v>
      </c>
      <c r="AD1384" t="str">
        <f>IF(J1378="?","Unknown",J1378)</f>
        <v>R1013</v>
      </c>
      <c r="AE1384">
        <v>2002</v>
      </c>
      <c r="AF1384">
        <v>22</v>
      </c>
      <c r="AG1384" t="str">
        <f t="shared" si="42"/>
        <v>22-Jun-2002</v>
      </c>
      <c r="AH1384">
        <v>37429</v>
      </c>
      <c r="AI1384">
        <f t="shared" si="43"/>
        <v>20</v>
      </c>
    </row>
    <row r="1385" spans="1:35" x14ac:dyDescent="0.25">
      <c r="A1385" t="s">
        <v>115</v>
      </c>
      <c r="B1385">
        <v>30</v>
      </c>
      <c r="C1385" t="s">
        <v>30</v>
      </c>
      <c r="D1385">
        <v>1995</v>
      </c>
      <c r="E1385" s="11">
        <v>35063</v>
      </c>
      <c r="F1385">
        <v>0</v>
      </c>
      <c r="G1385">
        <v>1338</v>
      </c>
      <c r="H1385" t="s">
        <v>11</v>
      </c>
      <c r="I1385" t="s">
        <v>12</v>
      </c>
      <c r="J1385" t="s">
        <v>23</v>
      </c>
      <c r="K1385" s="13" t="s">
        <v>9670</v>
      </c>
      <c r="L1385" t="s">
        <v>11</v>
      </c>
      <c r="M1385" t="s">
        <v>12</v>
      </c>
      <c r="N1385" t="s">
        <v>23</v>
      </c>
      <c r="O1385">
        <v>27</v>
      </c>
      <c r="AA1385" t="s">
        <v>10</v>
      </c>
      <c r="AB1385" t="str">
        <f>IF(H1379="?",$Q$9,H1379)</f>
        <v>tier - 2</v>
      </c>
      <c r="AC1385" t="str">
        <f>IF(I1379="?",$V$9,I1379)</f>
        <v>tier - 2</v>
      </c>
      <c r="AD1385" t="str">
        <f>IF(J1379="?","Unknown",J1379)</f>
        <v>R1013</v>
      </c>
      <c r="AE1385">
        <v>2002</v>
      </c>
      <c r="AF1385">
        <v>14</v>
      </c>
      <c r="AG1385" t="str">
        <f t="shared" si="42"/>
        <v>14-Jul-2002</v>
      </c>
      <c r="AH1385">
        <v>37451</v>
      </c>
      <c r="AI1385">
        <f t="shared" si="43"/>
        <v>20</v>
      </c>
    </row>
    <row r="1386" spans="1:35" x14ac:dyDescent="0.25">
      <c r="A1386" t="s">
        <v>114</v>
      </c>
      <c r="B1386">
        <v>12</v>
      </c>
      <c r="C1386" t="s">
        <v>15</v>
      </c>
      <c r="D1386">
        <v>1998</v>
      </c>
      <c r="E1386" s="11">
        <v>36111</v>
      </c>
      <c r="F1386">
        <v>0</v>
      </c>
      <c r="G1386">
        <v>1332.61</v>
      </c>
      <c r="H1386" t="s">
        <v>11</v>
      </c>
      <c r="I1386" t="s">
        <v>12</v>
      </c>
      <c r="J1386" t="s">
        <v>13</v>
      </c>
      <c r="K1386" s="13" t="s">
        <v>9671</v>
      </c>
      <c r="L1386" t="s">
        <v>11</v>
      </c>
      <c r="M1386" t="s">
        <v>12</v>
      </c>
      <c r="N1386" t="s">
        <v>13</v>
      </c>
      <c r="O1386">
        <v>24</v>
      </c>
      <c r="AA1386" t="s">
        <v>37</v>
      </c>
      <c r="AB1386" t="str">
        <f>IF(H1380="?",$Q$9,H1380)</f>
        <v>tier - 2</v>
      </c>
      <c r="AC1386" t="str">
        <f>IF(I1380="?",$V$9,I1380)</f>
        <v>tier - 2</v>
      </c>
      <c r="AD1386" t="str">
        <f>IF(J1380="?","Unknown",J1380)</f>
        <v>R1013</v>
      </c>
      <c r="AE1386">
        <v>1999</v>
      </c>
      <c r="AF1386">
        <v>6</v>
      </c>
      <c r="AG1386" t="str">
        <f t="shared" si="42"/>
        <v>6-Oct-1999</v>
      </c>
      <c r="AH1386">
        <v>36439</v>
      </c>
      <c r="AI1386">
        <f t="shared" si="43"/>
        <v>23</v>
      </c>
    </row>
    <row r="1387" spans="1:35" x14ac:dyDescent="0.25">
      <c r="A1387" t="s">
        <v>113</v>
      </c>
      <c r="B1387">
        <v>14</v>
      </c>
      <c r="C1387" t="s">
        <v>18</v>
      </c>
      <c r="D1387">
        <v>1999</v>
      </c>
      <c r="E1387" s="11">
        <v>36325</v>
      </c>
      <c r="F1387">
        <v>0</v>
      </c>
      <c r="G1387">
        <v>1329.17</v>
      </c>
      <c r="H1387" t="s">
        <v>11</v>
      </c>
      <c r="I1387" t="s">
        <v>12</v>
      </c>
      <c r="J1387" t="s">
        <v>13</v>
      </c>
      <c r="K1387" s="13" t="s">
        <v>9672</v>
      </c>
      <c r="L1387" t="s">
        <v>11</v>
      </c>
      <c r="M1387" t="s">
        <v>12</v>
      </c>
      <c r="N1387" t="s">
        <v>13</v>
      </c>
      <c r="O1387">
        <v>23</v>
      </c>
      <c r="AA1387" t="s">
        <v>15</v>
      </c>
      <c r="AB1387" t="str">
        <f>IF(H1381="?",$Q$9,H1381)</f>
        <v>tier - 2</v>
      </c>
      <c r="AC1387" t="str">
        <f>IF(I1381="?",$V$9,I1381)</f>
        <v>tier - 1</v>
      </c>
      <c r="AD1387" t="str">
        <f>IF(J1381="?","Unknown",J1381)</f>
        <v>R1011</v>
      </c>
      <c r="AE1387">
        <v>1975</v>
      </c>
      <c r="AF1387">
        <v>29</v>
      </c>
      <c r="AG1387" t="str">
        <f t="shared" si="42"/>
        <v>29-Nov-1975</v>
      </c>
      <c r="AH1387">
        <v>27727</v>
      </c>
      <c r="AI1387">
        <f t="shared" si="43"/>
        <v>47</v>
      </c>
    </row>
    <row r="1388" spans="1:35" x14ac:dyDescent="0.25">
      <c r="A1388" t="s">
        <v>112</v>
      </c>
      <c r="B1388">
        <v>13</v>
      </c>
      <c r="C1388" t="s">
        <v>10</v>
      </c>
      <c r="D1388">
        <v>2002</v>
      </c>
      <c r="E1388" s="11">
        <v>37450</v>
      </c>
      <c r="F1388">
        <v>0</v>
      </c>
      <c r="G1388">
        <v>1315</v>
      </c>
      <c r="H1388" t="s">
        <v>11</v>
      </c>
      <c r="I1388" t="s">
        <v>11</v>
      </c>
      <c r="J1388" t="s">
        <v>13</v>
      </c>
      <c r="K1388" s="13" t="s">
        <v>9673</v>
      </c>
      <c r="L1388" t="s">
        <v>11</v>
      </c>
      <c r="M1388" t="s">
        <v>11</v>
      </c>
      <c r="N1388" t="s">
        <v>13</v>
      </c>
      <c r="O1388">
        <v>20</v>
      </c>
      <c r="AA1388" t="s">
        <v>30</v>
      </c>
      <c r="AB1388" t="str">
        <f>IF(H1382="?",$Q$9,H1382)</f>
        <v>tier - 2</v>
      </c>
      <c r="AC1388" t="str">
        <f>IF(I1382="?",$V$9,I1382)</f>
        <v>tier - 1</v>
      </c>
      <c r="AD1388" t="str">
        <f>IF(J1382="?","Unknown",J1382)</f>
        <v>R1013</v>
      </c>
      <c r="AE1388">
        <v>2002</v>
      </c>
      <c r="AF1388">
        <v>15</v>
      </c>
      <c r="AG1388" t="str">
        <f t="shared" si="42"/>
        <v>15-Dec-2002</v>
      </c>
      <c r="AH1388">
        <v>37605</v>
      </c>
      <c r="AI1388">
        <f t="shared" si="43"/>
        <v>20</v>
      </c>
    </row>
    <row r="1389" spans="1:35" x14ac:dyDescent="0.25">
      <c r="A1389" t="s">
        <v>111</v>
      </c>
      <c r="B1389">
        <v>2</v>
      </c>
      <c r="C1389" t="s">
        <v>37</v>
      </c>
      <c r="D1389">
        <v>1999</v>
      </c>
      <c r="E1389" s="11">
        <v>36435</v>
      </c>
      <c r="F1389">
        <v>0</v>
      </c>
      <c r="G1389">
        <v>1304</v>
      </c>
      <c r="H1389" t="s">
        <v>11</v>
      </c>
      <c r="I1389" t="s">
        <v>11</v>
      </c>
      <c r="J1389" t="s">
        <v>13</v>
      </c>
      <c r="K1389" s="13" t="s">
        <v>9674</v>
      </c>
      <c r="L1389" t="s">
        <v>11</v>
      </c>
      <c r="M1389" t="s">
        <v>11</v>
      </c>
      <c r="N1389" t="s">
        <v>13</v>
      </c>
      <c r="O1389">
        <v>23</v>
      </c>
      <c r="AA1389" t="s">
        <v>10</v>
      </c>
      <c r="AB1389" t="str">
        <f>IF(H1383="?",$Q$9,H1383)</f>
        <v>tier - 2</v>
      </c>
      <c r="AC1389" t="str">
        <f>IF(I1383="?",$V$9,I1383)</f>
        <v>tier - 1</v>
      </c>
      <c r="AD1389" t="str">
        <f>IF(J1383="?","Unknown",J1383)</f>
        <v>R1013</v>
      </c>
      <c r="AE1389">
        <v>1998</v>
      </c>
      <c r="AF1389">
        <v>3</v>
      </c>
      <c r="AG1389" t="str">
        <f t="shared" si="42"/>
        <v>3-Jul-1998</v>
      </c>
      <c r="AH1389">
        <v>35979</v>
      </c>
      <c r="AI1389">
        <f t="shared" si="43"/>
        <v>24</v>
      </c>
    </row>
    <row r="1390" spans="1:35" x14ac:dyDescent="0.25">
      <c r="A1390" t="s">
        <v>110</v>
      </c>
      <c r="B1390">
        <v>10</v>
      </c>
      <c r="C1390" t="s">
        <v>10</v>
      </c>
      <c r="D1390">
        <v>2002</v>
      </c>
      <c r="E1390" s="11">
        <v>37447</v>
      </c>
      <c r="F1390">
        <v>0</v>
      </c>
      <c r="G1390">
        <v>1304</v>
      </c>
      <c r="H1390" t="s">
        <v>11</v>
      </c>
      <c r="I1390" t="s">
        <v>11</v>
      </c>
      <c r="J1390" t="s">
        <v>23</v>
      </c>
      <c r="K1390" s="13" t="s">
        <v>9675</v>
      </c>
      <c r="L1390" t="s">
        <v>11</v>
      </c>
      <c r="M1390" t="s">
        <v>11</v>
      </c>
      <c r="N1390" t="s">
        <v>23</v>
      </c>
      <c r="O1390">
        <v>20</v>
      </c>
      <c r="AA1390" t="s">
        <v>37</v>
      </c>
      <c r="AB1390" t="str">
        <f>IF(H1384="?",$Q$9,H1384)</f>
        <v>tier - 2</v>
      </c>
      <c r="AC1390" t="str">
        <f>IF(I1384="?",$V$9,I1384)</f>
        <v>tier - 2</v>
      </c>
      <c r="AD1390" t="str">
        <f>IF(J1384="?","Unknown",J1384)</f>
        <v>R1012</v>
      </c>
      <c r="AE1390">
        <v>1997</v>
      </c>
      <c r="AF1390">
        <v>7</v>
      </c>
      <c r="AG1390" t="str">
        <f t="shared" si="42"/>
        <v>7-Oct-1997</v>
      </c>
      <c r="AH1390">
        <v>35710</v>
      </c>
      <c r="AI1390">
        <f t="shared" si="43"/>
        <v>25</v>
      </c>
    </row>
    <row r="1391" spans="1:35" x14ac:dyDescent="0.25">
      <c r="A1391" t="s">
        <v>109</v>
      </c>
      <c r="B1391">
        <v>29</v>
      </c>
      <c r="C1391" t="s">
        <v>10</v>
      </c>
      <c r="D1391">
        <v>2001</v>
      </c>
      <c r="E1391" s="11">
        <v>37101</v>
      </c>
      <c r="F1391">
        <v>0</v>
      </c>
      <c r="G1391">
        <v>1293</v>
      </c>
      <c r="H1391" t="s">
        <v>11</v>
      </c>
      <c r="I1391" t="s">
        <v>12</v>
      </c>
      <c r="J1391" t="s">
        <v>23</v>
      </c>
      <c r="K1391" s="13" t="s">
        <v>9676</v>
      </c>
      <c r="L1391" t="s">
        <v>11</v>
      </c>
      <c r="M1391" t="s">
        <v>12</v>
      </c>
      <c r="N1391" t="s">
        <v>23</v>
      </c>
      <c r="O1391">
        <v>21</v>
      </c>
      <c r="AA1391" t="s">
        <v>30</v>
      </c>
      <c r="AB1391" t="str">
        <f>IF(H1385="?",$Q$9,H1385)</f>
        <v>tier - 2</v>
      </c>
      <c r="AC1391" t="str">
        <f>IF(I1385="?",$V$9,I1385)</f>
        <v>tier - 3</v>
      </c>
      <c r="AD1391" t="str">
        <f>IF(J1385="?","Unknown",J1385)</f>
        <v>R1012</v>
      </c>
      <c r="AE1391">
        <v>1995</v>
      </c>
      <c r="AF1391">
        <v>30</v>
      </c>
      <c r="AG1391" t="str">
        <f t="shared" si="42"/>
        <v>30-Dec-1995</v>
      </c>
      <c r="AH1391">
        <v>35063</v>
      </c>
      <c r="AI1391">
        <f t="shared" si="43"/>
        <v>27</v>
      </c>
    </row>
    <row r="1392" spans="1:35" x14ac:dyDescent="0.25">
      <c r="A1392" t="s">
        <v>2148</v>
      </c>
      <c r="B1392">
        <v>5</v>
      </c>
      <c r="C1392" t="s">
        <v>35</v>
      </c>
      <c r="D1392">
        <v>1982</v>
      </c>
      <c r="E1392" s="11">
        <v>30168</v>
      </c>
      <c r="F1392">
        <v>3</v>
      </c>
      <c r="G1392">
        <v>35000.730000000003</v>
      </c>
      <c r="H1392" t="s">
        <v>11</v>
      </c>
      <c r="I1392" t="s">
        <v>12</v>
      </c>
      <c r="J1392" t="s">
        <v>42</v>
      </c>
      <c r="K1392" s="13" t="s">
        <v>9677</v>
      </c>
      <c r="L1392" t="s">
        <v>11</v>
      </c>
      <c r="M1392" t="s">
        <v>12</v>
      </c>
      <c r="N1392" t="s">
        <v>42</v>
      </c>
      <c r="O1392">
        <v>40</v>
      </c>
      <c r="AA1392" t="s">
        <v>15</v>
      </c>
      <c r="AB1392" t="str">
        <f>IF(H1386="?",$Q$9,H1386)</f>
        <v>tier - 2</v>
      </c>
      <c r="AC1392" t="str">
        <f>IF(I1386="?",$V$9,I1386)</f>
        <v>tier - 3</v>
      </c>
      <c r="AD1392" t="str">
        <f>IF(J1386="?","Unknown",J1386)</f>
        <v>R1013</v>
      </c>
      <c r="AE1392">
        <v>1998</v>
      </c>
      <c r="AF1392">
        <v>12</v>
      </c>
      <c r="AG1392" t="str">
        <f t="shared" si="42"/>
        <v>12-Nov-1998</v>
      </c>
      <c r="AH1392">
        <v>36111</v>
      </c>
      <c r="AI1392">
        <f t="shared" si="43"/>
        <v>24</v>
      </c>
    </row>
    <row r="1393" spans="1:35" x14ac:dyDescent="0.25">
      <c r="A1393" t="s">
        <v>108</v>
      </c>
      <c r="B1393">
        <v>4</v>
      </c>
      <c r="C1393" t="s">
        <v>15</v>
      </c>
      <c r="D1393">
        <v>1998</v>
      </c>
      <c r="E1393" s="11">
        <v>36103</v>
      </c>
      <c r="F1393">
        <v>0</v>
      </c>
      <c r="G1393">
        <v>1290.93</v>
      </c>
      <c r="H1393" t="s">
        <v>11</v>
      </c>
      <c r="I1393" t="s">
        <v>11</v>
      </c>
      <c r="J1393" t="s">
        <v>13</v>
      </c>
      <c r="K1393" s="13" t="s">
        <v>9678</v>
      </c>
      <c r="L1393" t="s">
        <v>11</v>
      </c>
      <c r="M1393" t="s">
        <v>11</v>
      </c>
      <c r="N1393" t="s">
        <v>13</v>
      </c>
      <c r="O1393">
        <v>24</v>
      </c>
      <c r="AA1393" t="s">
        <v>18</v>
      </c>
      <c r="AB1393" t="str">
        <f>IF(H1387="?",$Q$9,H1387)</f>
        <v>tier - 2</v>
      </c>
      <c r="AC1393" t="str">
        <f>IF(I1387="?",$V$9,I1387)</f>
        <v>tier - 3</v>
      </c>
      <c r="AD1393" t="str">
        <f>IF(J1387="?","Unknown",J1387)</f>
        <v>R1013</v>
      </c>
      <c r="AE1393">
        <v>1999</v>
      </c>
      <c r="AF1393">
        <v>14</v>
      </c>
      <c r="AG1393" t="str">
        <f t="shared" si="42"/>
        <v>14-Jun-1999</v>
      </c>
      <c r="AH1393">
        <v>36325</v>
      </c>
      <c r="AI1393">
        <f t="shared" si="43"/>
        <v>23</v>
      </c>
    </row>
    <row r="1394" spans="1:35" x14ac:dyDescent="0.25">
      <c r="A1394" t="s">
        <v>107</v>
      </c>
      <c r="B1394">
        <v>26</v>
      </c>
      <c r="C1394" t="s">
        <v>30</v>
      </c>
      <c r="D1394">
        <v>2000</v>
      </c>
      <c r="E1394" s="11">
        <v>36886</v>
      </c>
      <c r="F1394">
        <v>0</v>
      </c>
      <c r="G1394">
        <v>1286</v>
      </c>
      <c r="H1394" t="s">
        <v>11</v>
      </c>
      <c r="I1394" t="s">
        <v>11</v>
      </c>
      <c r="J1394" t="s">
        <v>13</v>
      </c>
      <c r="K1394" s="13" t="s">
        <v>9679</v>
      </c>
      <c r="L1394" t="s">
        <v>11</v>
      </c>
      <c r="M1394" t="s">
        <v>11</v>
      </c>
      <c r="N1394" t="s">
        <v>13</v>
      </c>
      <c r="O1394">
        <v>22</v>
      </c>
      <c r="AA1394" t="s">
        <v>10</v>
      </c>
      <c r="AB1394" t="str">
        <f>IF(H1388="?",$Q$9,H1388)</f>
        <v>tier - 2</v>
      </c>
      <c r="AC1394" t="str">
        <f>IF(I1388="?",$V$9,I1388)</f>
        <v>tier - 2</v>
      </c>
      <c r="AD1394" t="str">
        <f>IF(J1388="?","Unknown",J1388)</f>
        <v>R1013</v>
      </c>
      <c r="AE1394">
        <v>2002</v>
      </c>
      <c r="AF1394">
        <v>13</v>
      </c>
      <c r="AG1394" t="str">
        <f t="shared" si="42"/>
        <v>13-Jul-2002</v>
      </c>
      <c r="AH1394">
        <v>37450</v>
      </c>
      <c r="AI1394">
        <f t="shared" si="43"/>
        <v>20</v>
      </c>
    </row>
    <row r="1395" spans="1:35" x14ac:dyDescent="0.25">
      <c r="A1395" t="s">
        <v>106</v>
      </c>
      <c r="B1395">
        <v>28</v>
      </c>
      <c r="C1395" t="s">
        <v>37</v>
      </c>
      <c r="D1395">
        <v>2004</v>
      </c>
      <c r="E1395" s="11">
        <v>38288</v>
      </c>
      <c r="F1395">
        <v>0</v>
      </c>
      <c r="G1395">
        <v>1285</v>
      </c>
      <c r="H1395" t="s">
        <v>11</v>
      </c>
      <c r="I1395" t="s">
        <v>12</v>
      </c>
      <c r="J1395" t="s">
        <v>13</v>
      </c>
      <c r="K1395" s="13" t="s">
        <v>9680</v>
      </c>
      <c r="L1395" t="s">
        <v>11</v>
      </c>
      <c r="M1395" t="s">
        <v>12</v>
      </c>
      <c r="N1395" t="s">
        <v>13</v>
      </c>
      <c r="O1395">
        <v>18</v>
      </c>
      <c r="AA1395" t="s">
        <v>37</v>
      </c>
      <c r="AB1395" t="str">
        <f>IF(H1389="?",$Q$9,H1389)</f>
        <v>tier - 2</v>
      </c>
      <c r="AC1395" t="str">
        <f>IF(I1389="?",$V$9,I1389)</f>
        <v>tier - 2</v>
      </c>
      <c r="AD1395" t="str">
        <f>IF(J1389="?","Unknown",J1389)</f>
        <v>R1013</v>
      </c>
      <c r="AE1395">
        <v>1999</v>
      </c>
      <c r="AF1395">
        <v>2</v>
      </c>
      <c r="AG1395" t="str">
        <f t="shared" si="42"/>
        <v>2-Oct-1999</v>
      </c>
      <c r="AH1395">
        <v>36435</v>
      </c>
      <c r="AI1395">
        <f t="shared" si="43"/>
        <v>23</v>
      </c>
    </row>
    <row r="1396" spans="1:35" x14ac:dyDescent="0.25">
      <c r="A1396" t="s">
        <v>105</v>
      </c>
      <c r="B1396">
        <v>30</v>
      </c>
      <c r="C1396" t="s">
        <v>37</v>
      </c>
      <c r="D1396">
        <v>2004</v>
      </c>
      <c r="E1396" s="11">
        <v>38290</v>
      </c>
      <c r="F1396">
        <v>0</v>
      </c>
      <c r="G1396">
        <v>1283</v>
      </c>
      <c r="H1396" t="s">
        <v>11</v>
      </c>
      <c r="I1396" t="s">
        <v>16</v>
      </c>
      <c r="J1396" t="s">
        <v>13</v>
      </c>
      <c r="K1396" s="13" t="s">
        <v>9681</v>
      </c>
      <c r="L1396" t="s">
        <v>11</v>
      </c>
      <c r="M1396" t="s">
        <v>16</v>
      </c>
      <c r="N1396" t="s">
        <v>13</v>
      </c>
      <c r="O1396">
        <v>18</v>
      </c>
      <c r="AA1396" t="s">
        <v>10</v>
      </c>
      <c r="AB1396" t="str">
        <f>IF(H1390="?",$Q$9,H1390)</f>
        <v>tier - 2</v>
      </c>
      <c r="AC1396" t="str">
        <f>IF(I1390="?",$V$9,I1390)</f>
        <v>tier - 2</v>
      </c>
      <c r="AD1396" t="str">
        <f>IF(J1390="?","Unknown",J1390)</f>
        <v>R1012</v>
      </c>
      <c r="AE1396">
        <v>2002</v>
      </c>
      <c r="AF1396">
        <v>10</v>
      </c>
      <c r="AG1396" t="str">
        <f t="shared" si="42"/>
        <v>10-Jul-2002</v>
      </c>
      <c r="AH1396">
        <v>37447</v>
      </c>
      <c r="AI1396">
        <f t="shared" si="43"/>
        <v>20</v>
      </c>
    </row>
    <row r="1397" spans="1:35" x14ac:dyDescent="0.25">
      <c r="A1397" t="s">
        <v>104</v>
      </c>
      <c r="B1397">
        <v>26</v>
      </c>
      <c r="C1397" t="s">
        <v>15</v>
      </c>
      <c r="D1397">
        <v>1997</v>
      </c>
      <c r="E1397" s="11">
        <v>35760</v>
      </c>
      <c r="F1397">
        <v>0</v>
      </c>
      <c r="G1397">
        <v>1276</v>
      </c>
      <c r="H1397" t="s">
        <v>11</v>
      </c>
      <c r="I1397" t="s">
        <v>11</v>
      </c>
      <c r="J1397" t="s">
        <v>23</v>
      </c>
      <c r="K1397" s="13" t="s">
        <v>9682</v>
      </c>
      <c r="L1397" t="s">
        <v>11</v>
      </c>
      <c r="M1397" t="s">
        <v>11</v>
      </c>
      <c r="N1397" t="s">
        <v>23</v>
      </c>
      <c r="O1397">
        <v>25</v>
      </c>
      <c r="AA1397" t="s">
        <v>10</v>
      </c>
      <c r="AB1397" t="str">
        <f>IF(H1391="?",$Q$9,H1391)</f>
        <v>tier - 2</v>
      </c>
      <c r="AC1397" t="str">
        <f>IF(I1391="?",$V$9,I1391)</f>
        <v>tier - 3</v>
      </c>
      <c r="AD1397" t="str">
        <f>IF(J1391="?","Unknown",J1391)</f>
        <v>R1012</v>
      </c>
      <c r="AE1397">
        <v>2001</v>
      </c>
      <c r="AF1397">
        <v>29</v>
      </c>
      <c r="AG1397" t="str">
        <f t="shared" si="42"/>
        <v>29-Jul-2001</v>
      </c>
      <c r="AH1397">
        <v>37101</v>
      </c>
      <c r="AI1397">
        <f t="shared" si="43"/>
        <v>21</v>
      </c>
    </row>
    <row r="1398" spans="1:35" x14ac:dyDescent="0.25">
      <c r="A1398" t="s">
        <v>103</v>
      </c>
      <c r="B1398">
        <v>4</v>
      </c>
      <c r="C1398" t="s">
        <v>15</v>
      </c>
      <c r="D1398">
        <v>2002</v>
      </c>
      <c r="E1398" s="11">
        <v>37564</v>
      </c>
      <c r="F1398">
        <v>0</v>
      </c>
      <c r="G1398">
        <v>1267</v>
      </c>
      <c r="H1398" t="s">
        <v>11</v>
      </c>
      <c r="I1398" t="s">
        <v>16</v>
      </c>
      <c r="J1398" t="s">
        <v>13</v>
      </c>
      <c r="K1398" s="13" t="s">
        <v>9683</v>
      </c>
      <c r="L1398" t="s">
        <v>11</v>
      </c>
      <c r="M1398" t="s">
        <v>16</v>
      </c>
      <c r="N1398" t="s">
        <v>13</v>
      </c>
      <c r="O1398">
        <v>20</v>
      </c>
      <c r="AA1398" t="s">
        <v>35</v>
      </c>
      <c r="AB1398" t="str">
        <f>IF(H1392="?",$Q$9,H1392)</f>
        <v>tier - 2</v>
      </c>
      <c r="AC1398" t="str">
        <f>IF(I1392="?",$V$9,I1392)</f>
        <v>tier - 3</v>
      </c>
      <c r="AD1398" t="str">
        <f>IF(J1392="?","Unknown",J1392)</f>
        <v>R1011</v>
      </c>
      <c r="AE1398">
        <v>1982</v>
      </c>
      <c r="AF1398">
        <v>5</v>
      </c>
      <c r="AG1398" t="str">
        <f t="shared" si="42"/>
        <v>5-Aug-1982</v>
      </c>
      <c r="AH1398">
        <v>30168</v>
      </c>
      <c r="AI1398">
        <f t="shared" si="43"/>
        <v>40</v>
      </c>
    </row>
    <row r="1399" spans="1:35" x14ac:dyDescent="0.25">
      <c r="A1399" t="s">
        <v>102</v>
      </c>
      <c r="B1399">
        <v>21</v>
      </c>
      <c r="C1399" t="s">
        <v>20</v>
      </c>
      <c r="D1399">
        <v>2003</v>
      </c>
      <c r="E1399" s="11">
        <v>37885</v>
      </c>
      <c r="F1399">
        <v>0</v>
      </c>
      <c r="G1399">
        <v>1263.25</v>
      </c>
      <c r="H1399" t="s">
        <v>11</v>
      </c>
      <c r="I1399" t="s">
        <v>12</v>
      </c>
      <c r="J1399" t="s">
        <v>42</v>
      </c>
      <c r="K1399" s="13" t="s">
        <v>9490</v>
      </c>
      <c r="L1399" t="s">
        <v>11</v>
      </c>
      <c r="M1399" t="s">
        <v>12</v>
      </c>
      <c r="N1399" t="s">
        <v>42</v>
      </c>
      <c r="O1399">
        <v>19</v>
      </c>
      <c r="AA1399" t="s">
        <v>15</v>
      </c>
      <c r="AB1399" t="str">
        <f>IF(H1393="?",$Q$9,H1393)</f>
        <v>tier - 2</v>
      </c>
      <c r="AC1399" t="str">
        <f>IF(I1393="?",$V$9,I1393)</f>
        <v>tier - 2</v>
      </c>
      <c r="AD1399" t="str">
        <f>IF(J1393="?","Unknown",J1393)</f>
        <v>R1013</v>
      </c>
      <c r="AE1399">
        <v>1998</v>
      </c>
      <c r="AF1399">
        <v>4</v>
      </c>
      <c r="AG1399" t="str">
        <f t="shared" si="42"/>
        <v>4-Nov-1998</v>
      </c>
      <c r="AH1399">
        <v>36103</v>
      </c>
      <c r="AI1399">
        <f t="shared" si="43"/>
        <v>24</v>
      </c>
    </row>
    <row r="1400" spans="1:35" x14ac:dyDescent="0.25">
      <c r="A1400" t="s">
        <v>101</v>
      </c>
      <c r="B1400">
        <v>15</v>
      </c>
      <c r="C1400" t="s">
        <v>15</v>
      </c>
      <c r="D1400">
        <v>2003</v>
      </c>
      <c r="E1400" s="11">
        <v>37940</v>
      </c>
      <c r="F1400">
        <v>0</v>
      </c>
      <c r="G1400">
        <v>1261.8599999999999</v>
      </c>
      <c r="H1400" t="s">
        <v>11</v>
      </c>
      <c r="I1400" t="s">
        <v>12</v>
      </c>
      <c r="J1400" t="s">
        <v>42</v>
      </c>
      <c r="K1400" s="13" t="s">
        <v>9684</v>
      </c>
      <c r="L1400" t="s">
        <v>11</v>
      </c>
      <c r="M1400" t="s">
        <v>12</v>
      </c>
      <c r="N1400" t="s">
        <v>42</v>
      </c>
      <c r="O1400">
        <v>19</v>
      </c>
      <c r="AA1400" t="s">
        <v>30</v>
      </c>
      <c r="AB1400" t="str">
        <f>IF(H1394="?",$Q$9,H1394)</f>
        <v>tier - 2</v>
      </c>
      <c r="AC1400" t="str">
        <f>IF(I1394="?",$V$9,I1394)</f>
        <v>tier - 2</v>
      </c>
      <c r="AD1400" t="str">
        <f>IF(J1394="?","Unknown",J1394)</f>
        <v>R1013</v>
      </c>
      <c r="AE1400">
        <v>2000</v>
      </c>
      <c r="AF1400">
        <v>26</v>
      </c>
      <c r="AG1400" t="str">
        <f t="shared" si="42"/>
        <v>26-Dec-2000</v>
      </c>
      <c r="AH1400">
        <v>36886</v>
      </c>
      <c r="AI1400">
        <f t="shared" si="43"/>
        <v>22</v>
      </c>
    </row>
    <row r="1401" spans="1:35" x14ac:dyDescent="0.25">
      <c r="A1401" t="s">
        <v>100</v>
      </c>
      <c r="B1401">
        <v>30</v>
      </c>
      <c r="C1401" t="s">
        <v>18</v>
      </c>
      <c r="D1401">
        <v>2003</v>
      </c>
      <c r="E1401" s="11">
        <v>37802</v>
      </c>
      <c r="F1401">
        <v>0</v>
      </c>
      <c r="G1401">
        <v>1261.44</v>
      </c>
      <c r="H1401" t="s">
        <v>11</v>
      </c>
      <c r="I1401" t="s">
        <v>12</v>
      </c>
      <c r="J1401" t="s">
        <v>42</v>
      </c>
      <c r="K1401" s="13" t="s">
        <v>9685</v>
      </c>
      <c r="L1401" t="s">
        <v>11</v>
      </c>
      <c r="M1401" t="s">
        <v>12</v>
      </c>
      <c r="N1401" t="s">
        <v>42</v>
      </c>
      <c r="O1401">
        <v>19</v>
      </c>
      <c r="AA1401" t="s">
        <v>37</v>
      </c>
      <c r="AB1401" t="str">
        <f>IF(H1395="?",$Q$9,H1395)</f>
        <v>tier - 2</v>
      </c>
      <c r="AC1401" t="str">
        <f>IF(I1395="?",$V$9,I1395)</f>
        <v>tier - 3</v>
      </c>
      <c r="AD1401" t="str">
        <f>IF(J1395="?","Unknown",J1395)</f>
        <v>R1013</v>
      </c>
      <c r="AE1401">
        <v>2004</v>
      </c>
      <c r="AF1401">
        <v>28</v>
      </c>
      <c r="AG1401" t="str">
        <f t="shared" si="42"/>
        <v>28-Oct-2004</v>
      </c>
      <c r="AH1401">
        <v>38288</v>
      </c>
      <c r="AI1401">
        <f t="shared" si="43"/>
        <v>18</v>
      </c>
    </row>
    <row r="1402" spans="1:35" x14ac:dyDescent="0.25">
      <c r="A1402" t="s">
        <v>99</v>
      </c>
      <c r="B1402">
        <v>13</v>
      </c>
      <c r="C1402" t="s">
        <v>30</v>
      </c>
      <c r="D1402">
        <v>2003</v>
      </c>
      <c r="E1402" s="11">
        <v>37968</v>
      </c>
      <c r="F1402">
        <v>0</v>
      </c>
      <c r="G1402">
        <v>1256.3</v>
      </c>
      <c r="H1402" t="s">
        <v>11</v>
      </c>
      <c r="I1402" t="s">
        <v>12</v>
      </c>
      <c r="J1402" t="s">
        <v>42</v>
      </c>
      <c r="K1402" s="13" t="s">
        <v>9686</v>
      </c>
      <c r="L1402" t="s">
        <v>11</v>
      </c>
      <c r="M1402" t="s">
        <v>12</v>
      </c>
      <c r="N1402" t="s">
        <v>42</v>
      </c>
      <c r="O1402">
        <v>19</v>
      </c>
      <c r="AA1402" t="s">
        <v>37</v>
      </c>
      <c r="AB1402" t="str">
        <f>IF(H1396="?",$Q$9,H1396)</f>
        <v>tier - 2</v>
      </c>
      <c r="AC1402" t="str">
        <f>IF(I1396="?",$V$9,I1396)</f>
        <v>tier - 1</v>
      </c>
      <c r="AD1402" t="str">
        <f>IF(J1396="?","Unknown",J1396)</f>
        <v>R1013</v>
      </c>
      <c r="AE1402">
        <v>2004</v>
      </c>
      <c r="AF1402">
        <v>30</v>
      </c>
      <c r="AG1402" t="str">
        <f t="shared" si="42"/>
        <v>30-Oct-2004</v>
      </c>
      <c r="AH1402">
        <v>38290</v>
      </c>
      <c r="AI1402">
        <f t="shared" si="43"/>
        <v>18</v>
      </c>
    </row>
    <row r="1403" spans="1:35" x14ac:dyDescent="0.25">
      <c r="A1403" t="s">
        <v>2147</v>
      </c>
      <c r="B1403">
        <v>22</v>
      </c>
      <c r="C1403" t="s">
        <v>15</v>
      </c>
      <c r="D1403">
        <v>1997</v>
      </c>
      <c r="E1403" s="11">
        <v>35756</v>
      </c>
      <c r="F1403">
        <v>0</v>
      </c>
      <c r="G1403">
        <v>34979.86</v>
      </c>
      <c r="H1403" t="s">
        <v>11</v>
      </c>
      <c r="I1403" t="s">
        <v>11</v>
      </c>
      <c r="J1403" t="s">
        <v>42</v>
      </c>
      <c r="K1403" s="13" t="s">
        <v>9687</v>
      </c>
      <c r="L1403" t="s">
        <v>11</v>
      </c>
      <c r="M1403" t="s">
        <v>11</v>
      </c>
      <c r="N1403" t="s">
        <v>42</v>
      </c>
      <c r="O1403">
        <v>25</v>
      </c>
      <c r="AA1403" t="s">
        <v>15</v>
      </c>
      <c r="AB1403" t="str">
        <f>IF(H1397="?",$Q$9,H1397)</f>
        <v>tier - 2</v>
      </c>
      <c r="AC1403" t="str">
        <f>IF(I1397="?",$V$9,I1397)</f>
        <v>tier - 2</v>
      </c>
      <c r="AD1403" t="str">
        <f>IF(J1397="?","Unknown",J1397)</f>
        <v>R1012</v>
      </c>
      <c r="AE1403">
        <v>1997</v>
      </c>
      <c r="AF1403">
        <v>26</v>
      </c>
      <c r="AG1403" t="str">
        <f t="shared" si="42"/>
        <v>26-Nov-1997</v>
      </c>
      <c r="AH1403">
        <v>35760</v>
      </c>
      <c r="AI1403">
        <f t="shared" si="43"/>
        <v>25</v>
      </c>
    </row>
    <row r="1404" spans="1:35" x14ac:dyDescent="0.25">
      <c r="A1404" t="s">
        <v>98</v>
      </c>
      <c r="B1404">
        <v>10</v>
      </c>
      <c r="C1404" t="s">
        <v>10</v>
      </c>
      <c r="D1404">
        <v>2003</v>
      </c>
      <c r="E1404" s="11">
        <v>37812</v>
      </c>
      <c r="F1404">
        <v>0</v>
      </c>
      <c r="G1404">
        <v>1253.94</v>
      </c>
      <c r="H1404" t="s">
        <v>11</v>
      </c>
      <c r="I1404" t="s">
        <v>11</v>
      </c>
      <c r="J1404" t="s">
        <v>42</v>
      </c>
      <c r="K1404" s="13" t="s">
        <v>9537</v>
      </c>
      <c r="L1404" t="s">
        <v>11</v>
      </c>
      <c r="M1404" t="s">
        <v>11</v>
      </c>
      <c r="N1404" t="s">
        <v>42</v>
      </c>
      <c r="O1404">
        <v>19</v>
      </c>
      <c r="AA1404" t="s">
        <v>15</v>
      </c>
      <c r="AB1404" t="str">
        <f>IF(H1398="?",$Q$9,H1398)</f>
        <v>tier - 2</v>
      </c>
      <c r="AC1404" t="str">
        <f>IF(I1398="?",$V$9,I1398)</f>
        <v>tier - 1</v>
      </c>
      <c r="AD1404" t="str">
        <f>IF(J1398="?","Unknown",J1398)</f>
        <v>R1013</v>
      </c>
      <c r="AE1404">
        <v>2002</v>
      </c>
      <c r="AF1404">
        <v>4</v>
      </c>
      <c r="AG1404" t="str">
        <f t="shared" si="42"/>
        <v>4-Nov-2002</v>
      </c>
      <c r="AH1404">
        <v>37564</v>
      </c>
      <c r="AI1404">
        <f t="shared" si="43"/>
        <v>20</v>
      </c>
    </row>
    <row r="1405" spans="1:35" x14ac:dyDescent="0.25">
      <c r="A1405" t="s">
        <v>97</v>
      </c>
      <c r="B1405">
        <v>4</v>
      </c>
      <c r="C1405" t="s">
        <v>15</v>
      </c>
      <c r="D1405">
        <v>1997</v>
      </c>
      <c r="E1405" s="11">
        <v>35738</v>
      </c>
      <c r="F1405">
        <v>0</v>
      </c>
      <c r="G1405">
        <v>1253</v>
      </c>
      <c r="H1405" t="s">
        <v>11</v>
      </c>
      <c r="I1405" t="s">
        <v>11</v>
      </c>
      <c r="J1405" t="s">
        <v>13</v>
      </c>
      <c r="K1405" s="13" t="s">
        <v>9383</v>
      </c>
      <c r="L1405" t="s">
        <v>11</v>
      </c>
      <c r="M1405" t="s">
        <v>11</v>
      </c>
      <c r="N1405" t="s">
        <v>13</v>
      </c>
      <c r="O1405">
        <v>25</v>
      </c>
      <c r="AA1405" t="s">
        <v>20</v>
      </c>
      <c r="AB1405" t="str">
        <f>IF(H1399="?",$Q$9,H1399)</f>
        <v>tier - 2</v>
      </c>
      <c r="AC1405" t="str">
        <f>IF(I1399="?",$V$9,I1399)</f>
        <v>tier - 3</v>
      </c>
      <c r="AD1405" t="str">
        <f>IF(J1399="?","Unknown",J1399)</f>
        <v>R1011</v>
      </c>
      <c r="AE1405">
        <v>2003</v>
      </c>
      <c r="AF1405">
        <v>21</v>
      </c>
      <c r="AG1405" t="str">
        <f t="shared" si="42"/>
        <v>21-Sep-2003</v>
      </c>
      <c r="AH1405">
        <v>37885</v>
      </c>
      <c r="AI1405">
        <f t="shared" si="43"/>
        <v>19</v>
      </c>
    </row>
    <row r="1406" spans="1:35" x14ac:dyDescent="0.25">
      <c r="A1406" t="s">
        <v>96</v>
      </c>
      <c r="B1406">
        <v>15</v>
      </c>
      <c r="C1406" t="s">
        <v>37</v>
      </c>
      <c r="D1406">
        <v>2003</v>
      </c>
      <c r="E1406" s="11">
        <v>37909</v>
      </c>
      <c r="F1406">
        <v>0</v>
      </c>
      <c r="G1406">
        <v>1252.4100000000001</v>
      </c>
      <c r="H1406" t="s">
        <v>11</v>
      </c>
      <c r="I1406" t="s">
        <v>12</v>
      </c>
      <c r="J1406" t="s">
        <v>42</v>
      </c>
      <c r="K1406" s="13" t="s">
        <v>9688</v>
      </c>
      <c r="L1406" t="s">
        <v>11</v>
      </c>
      <c r="M1406" t="s">
        <v>12</v>
      </c>
      <c r="N1406" t="s">
        <v>42</v>
      </c>
      <c r="O1406">
        <v>19</v>
      </c>
      <c r="AA1406" t="s">
        <v>15</v>
      </c>
      <c r="AB1406" t="str">
        <f>IF(H1400="?",$Q$9,H1400)</f>
        <v>tier - 2</v>
      </c>
      <c r="AC1406" t="str">
        <f>IF(I1400="?",$V$9,I1400)</f>
        <v>tier - 3</v>
      </c>
      <c r="AD1406" t="str">
        <f>IF(J1400="?","Unknown",J1400)</f>
        <v>R1011</v>
      </c>
      <c r="AE1406">
        <v>2003</v>
      </c>
      <c r="AF1406">
        <v>15</v>
      </c>
      <c r="AG1406" t="str">
        <f t="shared" si="42"/>
        <v>15-Nov-2003</v>
      </c>
      <c r="AH1406">
        <v>37940</v>
      </c>
      <c r="AI1406">
        <f t="shared" si="43"/>
        <v>19</v>
      </c>
    </row>
    <row r="1407" spans="1:35" x14ac:dyDescent="0.25">
      <c r="A1407" t="s">
        <v>95</v>
      </c>
      <c r="B1407">
        <v>8</v>
      </c>
      <c r="C1407" t="s">
        <v>18</v>
      </c>
      <c r="D1407">
        <v>2003</v>
      </c>
      <c r="E1407" s="11">
        <v>37780</v>
      </c>
      <c r="F1407">
        <v>0</v>
      </c>
      <c r="G1407">
        <v>1242.82</v>
      </c>
      <c r="H1407" t="s">
        <v>11</v>
      </c>
      <c r="I1407" t="s">
        <v>16</v>
      </c>
      <c r="J1407" t="s">
        <v>42</v>
      </c>
      <c r="K1407" s="13" t="s">
        <v>9689</v>
      </c>
      <c r="L1407" t="s">
        <v>11</v>
      </c>
      <c r="M1407" t="s">
        <v>16</v>
      </c>
      <c r="N1407" t="s">
        <v>42</v>
      </c>
      <c r="O1407">
        <v>20</v>
      </c>
      <c r="AA1407" t="s">
        <v>18</v>
      </c>
      <c r="AB1407" t="str">
        <f>IF(H1401="?",$Q$9,H1401)</f>
        <v>tier - 2</v>
      </c>
      <c r="AC1407" t="str">
        <f>IF(I1401="?",$V$9,I1401)</f>
        <v>tier - 3</v>
      </c>
      <c r="AD1407" t="str">
        <f>IF(J1401="?","Unknown",J1401)</f>
        <v>R1011</v>
      </c>
      <c r="AE1407">
        <v>2003</v>
      </c>
      <c r="AF1407">
        <v>30</v>
      </c>
      <c r="AG1407" t="str">
        <f t="shared" si="42"/>
        <v>30-Jun-2003</v>
      </c>
      <c r="AH1407">
        <v>37802</v>
      </c>
      <c r="AI1407">
        <f t="shared" si="43"/>
        <v>19</v>
      </c>
    </row>
    <row r="1408" spans="1:35" x14ac:dyDescent="0.25">
      <c r="A1408" t="s">
        <v>94</v>
      </c>
      <c r="B1408">
        <v>15</v>
      </c>
      <c r="C1408" t="s">
        <v>20</v>
      </c>
      <c r="D1408">
        <v>2003</v>
      </c>
      <c r="E1408" s="11">
        <v>37879</v>
      </c>
      <c r="F1408">
        <v>0</v>
      </c>
      <c r="G1408">
        <v>1242.26</v>
      </c>
      <c r="H1408" t="s">
        <v>11</v>
      </c>
      <c r="I1408" t="s">
        <v>16</v>
      </c>
      <c r="J1408" t="s">
        <v>42</v>
      </c>
      <c r="K1408" s="13" t="s">
        <v>9688</v>
      </c>
      <c r="L1408" t="s">
        <v>11</v>
      </c>
      <c r="M1408" t="s">
        <v>16</v>
      </c>
      <c r="N1408" t="s">
        <v>42</v>
      </c>
      <c r="O1408">
        <v>19</v>
      </c>
      <c r="AA1408" t="s">
        <v>30</v>
      </c>
      <c r="AB1408" t="str">
        <f>IF(H1402="?",$Q$9,H1402)</f>
        <v>tier - 2</v>
      </c>
      <c r="AC1408" t="str">
        <f>IF(I1402="?",$V$9,I1402)</f>
        <v>tier - 3</v>
      </c>
      <c r="AD1408" t="str">
        <f>IF(J1402="?","Unknown",J1402)</f>
        <v>R1011</v>
      </c>
      <c r="AE1408">
        <v>2003</v>
      </c>
      <c r="AF1408">
        <v>13</v>
      </c>
      <c r="AG1408" t="str">
        <f t="shared" si="42"/>
        <v>13-Dec-2003</v>
      </c>
      <c r="AH1408">
        <v>37968</v>
      </c>
      <c r="AI1408">
        <f t="shared" si="43"/>
        <v>19</v>
      </c>
    </row>
    <row r="1409" spans="1:35" x14ac:dyDescent="0.25">
      <c r="A1409" t="s">
        <v>93</v>
      </c>
      <c r="B1409">
        <v>2</v>
      </c>
      <c r="C1409" t="s">
        <v>20</v>
      </c>
      <c r="D1409">
        <v>2003</v>
      </c>
      <c r="E1409" s="11">
        <v>37866</v>
      </c>
      <c r="F1409">
        <v>0</v>
      </c>
      <c r="G1409">
        <v>1241.57</v>
      </c>
      <c r="H1409" t="s">
        <v>11</v>
      </c>
      <c r="I1409" t="s">
        <v>11</v>
      </c>
      <c r="J1409" t="s">
        <v>42</v>
      </c>
      <c r="K1409" s="13" t="s">
        <v>9690</v>
      </c>
      <c r="L1409" t="s">
        <v>11</v>
      </c>
      <c r="M1409" t="s">
        <v>11</v>
      </c>
      <c r="N1409" t="s">
        <v>42</v>
      </c>
      <c r="O1409">
        <v>19</v>
      </c>
      <c r="AA1409" t="s">
        <v>15</v>
      </c>
      <c r="AB1409" t="str">
        <f>IF(H1403="?",$Q$9,H1403)</f>
        <v>tier - 2</v>
      </c>
      <c r="AC1409" t="str">
        <f>IF(I1403="?",$V$9,I1403)</f>
        <v>tier - 2</v>
      </c>
      <c r="AD1409" t="str">
        <f>IF(J1403="?","Unknown",J1403)</f>
        <v>R1011</v>
      </c>
      <c r="AE1409">
        <v>1997</v>
      </c>
      <c r="AF1409">
        <v>22</v>
      </c>
      <c r="AG1409" t="str">
        <f t="shared" si="42"/>
        <v>22-Nov-1997</v>
      </c>
      <c r="AH1409">
        <v>35756</v>
      </c>
      <c r="AI1409">
        <f t="shared" si="43"/>
        <v>25</v>
      </c>
    </row>
    <row r="1410" spans="1:35" x14ac:dyDescent="0.25">
      <c r="A1410" t="s">
        <v>92</v>
      </c>
      <c r="B1410">
        <v>1</v>
      </c>
      <c r="C1410" t="s">
        <v>10</v>
      </c>
      <c r="D1410">
        <v>2002</v>
      </c>
      <c r="E1410" s="11">
        <v>37438</v>
      </c>
      <c r="F1410">
        <v>0</v>
      </c>
      <c r="G1410">
        <v>1241</v>
      </c>
      <c r="H1410" t="s">
        <v>11</v>
      </c>
      <c r="I1410" t="s">
        <v>11</v>
      </c>
      <c r="J1410" t="s">
        <v>13</v>
      </c>
      <c r="K1410" s="13" t="s">
        <v>9691</v>
      </c>
      <c r="L1410" t="s">
        <v>11</v>
      </c>
      <c r="M1410" t="s">
        <v>11</v>
      </c>
      <c r="N1410" t="s">
        <v>13</v>
      </c>
      <c r="O1410">
        <v>20</v>
      </c>
      <c r="AA1410" t="s">
        <v>10</v>
      </c>
      <c r="AB1410" t="str">
        <f>IF(H1404="?",$Q$9,H1404)</f>
        <v>tier - 2</v>
      </c>
      <c r="AC1410" t="str">
        <f>IF(I1404="?",$V$9,I1404)</f>
        <v>tier - 2</v>
      </c>
      <c r="AD1410" t="str">
        <f>IF(J1404="?","Unknown",J1404)</f>
        <v>R1011</v>
      </c>
      <c r="AE1410">
        <v>2003</v>
      </c>
      <c r="AF1410">
        <v>10</v>
      </c>
      <c r="AG1410" t="str">
        <f t="shared" si="42"/>
        <v>10-Jul-2003</v>
      </c>
      <c r="AH1410">
        <v>37812</v>
      </c>
      <c r="AI1410">
        <f t="shared" si="43"/>
        <v>19</v>
      </c>
    </row>
    <row r="1411" spans="1:35" x14ac:dyDescent="0.25">
      <c r="A1411" t="s">
        <v>91</v>
      </c>
      <c r="B1411">
        <v>11</v>
      </c>
      <c r="C1411" t="s">
        <v>15</v>
      </c>
      <c r="D1411">
        <v>1998</v>
      </c>
      <c r="E1411" s="11">
        <v>36110</v>
      </c>
      <c r="F1411">
        <v>0</v>
      </c>
      <c r="G1411">
        <v>1240</v>
      </c>
      <c r="H1411" t="s">
        <v>11</v>
      </c>
      <c r="I1411" t="s">
        <v>16</v>
      </c>
      <c r="J1411" t="s">
        <v>23</v>
      </c>
      <c r="K1411" s="13" t="s">
        <v>9692</v>
      </c>
      <c r="L1411" t="s">
        <v>11</v>
      </c>
      <c r="M1411" t="s">
        <v>16</v>
      </c>
      <c r="N1411" t="s">
        <v>23</v>
      </c>
      <c r="O1411">
        <v>24</v>
      </c>
      <c r="AA1411" t="s">
        <v>15</v>
      </c>
      <c r="AB1411" t="str">
        <f>IF(H1405="?",$Q$9,H1405)</f>
        <v>tier - 2</v>
      </c>
      <c r="AC1411" t="str">
        <f>IF(I1405="?",$V$9,I1405)</f>
        <v>tier - 2</v>
      </c>
      <c r="AD1411" t="str">
        <f>IF(J1405="?","Unknown",J1405)</f>
        <v>R1013</v>
      </c>
      <c r="AE1411">
        <v>1997</v>
      </c>
      <c r="AF1411">
        <v>4</v>
      </c>
      <c r="AG1411" t="str">
        <f t="shared" ref="AG1411:AG1474" si="44">CONCATENATE(AF1411,"-",AA1411,"-",AE1411)</f>
        <v>4-Nov-1997</v>
      </c>
      <c r="AH1411">
        <v>35738</v>
      </c>
      <c r="AI1411">
        <f t="shared" ref="AI1411:AI1474" si="45">INT(YEARFRAC(AH1411,DATE(2023,6,8)*1))</f>
        <v>25</v>
      </c>
    </row>
    <row r="1412" spans="1:35" x14ac:dyDescent="0.25">
      <c r="A1412" t="s">
        <v>90</v>
      </c>
      <c r="B1412">
        <v>12</v>
      </c>
      <c r="C1412" t="s">
        <v>18</v>
      </c>
      <c r="D1412">
        <v>2002</v>
      </c>
      <c r="E1412" s="11">
        <v>37419</v>
      </c>
      <c r="F1412">
        <v>0</v>
      </c>
      <c r="G1412">
        <v>1237</v>
      </c>
      <c r="H1412" t="s">
        <v>11</v>
      </c>
      <c r="I1412" t="s">
        <v>11</v>
      </c>
      <c r="J1412" t="s">
        <v>13</v>
      </c>
      <c r="K1412" s="13" t="s">
        <v>9693</v>
      </c>
      <c r="L1412" t="s">
        <v>11</v>
      </c>
      <c r="M1412" t="s">
        <v>11</v>
      </c>
      <c r="N1412" t="s">
        <v>13</v>
      </c>
      <c r="O1412">
        <v>20</v>
      </c>
      <c r="AA1412" t="s">
        <v>37</v>
      </c>
      <c r="AB1412" t="str">
        <f>IF(H1406="?",$Q$9,H1406)</f>
        <v>tier - 2</v>
      </c>
      <c r="AC1412" t="str">
        <f>IF(I1406="?",$V$9,I1406)</f>
        <v>tier - 3</v>
      </c>
      <c r="AD1412" t="str">
        <f>IF(J1406="?","Unknown",J1406)</f>
        <v>R1011</v>
      </c>
      <c r="AE1412">
        <v>2003</v>
      </c>
      <c r="AF1412">
        <v>15</v>
      </c>
      <c r="AG1412" t="str">
        <f t="shared" si="44"/>
        <v>15-Oct-2003</v>
      </c>
      <c r="AH1412">
        <v>37909</v>
      </c>
      <c r="AI1412">
        <f t="shared" si="45"/>
        <v>19</v>
      </c>
    </row>
    <row r="1413" spans="1:35" x14ac:dyDescent="0.25">
      <c r="A1413" t="s">
        <v>89</v>
      </c>
      <c r="B1413">
        <v>13</v>
      </c>
      <c r="C1413" t="s">
        <v>20</v>
      </c>
      <c r="D1413">
        <v>1998</v>
      </c>
      <c r="E1413" s="11">
        <v>36051</v>
      </c>
      <c r="F1413">
        <v>0</v>
      </c>
      <c r="G1413">
        <v>1234</v>
      </c>
      <c r="H1413" t="s">
        <v>11</v>
      </c>
      <c r="I1413" t="s">
        <v>16</v>
      </c>
      <c r="J1413" t="s">
        <v>13</v>
      </c>
      <c r="K1413" s="13" t="s">
        <v>9694</v>
      </c>
      <c r="L1413" t="s">
        <v>11</v>
      </c>
      <c r="M1413" t="s">
        <v>16</v>
      </c>
      <c r="N1413" t="s">
        <v>13</v>
      </c>
      <c r="O1413">
        <v>24</v>
      </c>
      <c r="AA1413" t="s">
        <v>18</v>
      </c>
      <c r="AB1413" t="str">
        <f>IF(H1407="?",$Q$9,H1407)</f>
        <v>tier - 2</v>
      </c>
      <c r="AC1413" t="str">
        <f>IF(I1407="?",$V$9,I1407)</f>
        <v>tier - 1</v>
      </c>
      <c r="AD1413" t="str">
        <f>IF(J1407="?","Unknown",J1407)</f>
        <v>R1011</v>
      </c>
      <c r="AE1413">
        <v>2003</v>
      </c>
      <c r="AF1413">
        <v>8</v>
      </c>
      <c r="AG1413" t="str">
        <f t="shared" si="44"/>
        <v>8-Jun-2003</v>
      </c>
      <c r="AH1413">
        <v>37780</v>
      </c>
      <c r="AI1413">
        <f t="shared" si="45"/>
        <v>20</v>
      </c>
    </row>
    <row r="1414" spans="1:35" x14ac:dyDescent="0.25">
      <c r="A1414" t="s">
        <v>2146</v>
      </c>
      <c r="B1414">
        <v>22</v>
      </c>
      <c r="C1414" t="s">
        <v>10</v>
      </c>
      <c r="D1414">
        <v>1998</v>
      </c>
      <c r="E1414" s="11">
        <v>35998</v>
      </c>
      <c r="F1414">
        <v>0</v>
      </c>
      <c r="G1414">
        <v>34976.42</v>
      </c>
      <c r="H1414" t="s">
        <v>11</v>
      </c>
      <c r="I1414" t="s">
        <v>16</v>
      </c>
      <c r="J1414" t="s">
        <v>42</v>
      </c>
      <c r="K1414" s="13" t="s">
        <v>9695</v>
      </c>
      <c r="L1414" t="s">
        <v>11</v>
      </c>
      <c r="M1414" t="s">
        <v>16</v>
      </c>
      <c r="N1414" t="s">
        <v>42</v>
      </c>
      <c r="O1414">
        <v>24</v>
      </c>
      <c r="AA1414" t="s">
        <v>20</v>
      </c>
      <c r="AB1414" t="str">
        <f>IF(H1408="?",$Q$9,H1408)</f>
        <v>tier - 2</v>
      </c>
      <c r="AC1414" t="str">
        <f>IF(I1408="?",$V$9,I1408)</f>
        <v>tier - 1</v>
      </c>
      <c r="AD1414" t="str">
        <f>IF(J1408="?","Unknown",J1408)</f>
        <v>R1011</v>
      </c>
      <c r="AE1414">
        <v>2003</v>
      </c>
      <c r="AF1414">
        <v>15</v>
      </c>
      <c r="AG1414" t="str">
        <f t="shared" si="44"/>
        <v>15-Sep-2003</v>
      </c>
      <c r="AH1414">
        <v>37879</v>
      </c>
      <c r="AI1414">
        <f t="shared" si="45"/>
        <v>19</v>
      </c>
    </row>
    <row r="1415" spans="1:35" x14ac:dyDescent="0.25">
      <c r="A1415" t="s">
        <v>88</v>
      </c>
      <c r="B1415">
        <v>16</v>
      </c>
      <c r="C1415" t="s">
        <v>35</v>
      </c>
      <c r="D1415">
        <v>2004</v>
      </c>
      <c r="E1415" s="11">
        <v>38215</v>
      </c>
      <c r="F1415">
        <v>0</v>
      </c>
      <c r="G1415">
        <v>1228</v>
      </c>
      <c r="H1415" t="s">
        <v>11</v>
      </c>
      <c r="I1415" t="s">
        <v>16</v>
      </c>
      <c r="J1415" t="s">
        <v>23</v>
      </c>
      <c r="K1415" s="13" t="s">
        <v>9696</v>
      </c>
      <c r="L1415" t="s">
        <v>11</v>
      </c>
      <c r="M1415" t="s">
        <v>16</v>
      </c>
      <c r="N1415" t="s">
        <v>23</v>
      </c>
      <c r="O1415">
        <v>18</v>
      </c>
      <c r="AA1415" t="s">
        <v>20</v>
      </c>
      <c r="AB1415" t="str">
        <f>IF(H1409="?",$Q$9,H1409)</f>
        <v>tier - 2</v>
      </c>
      <c r="AC1415" t="str">
        <f>IF(I1409="?",$V$9,I1409)</f>
        <v>tier - 2</v>
      </c>
      <c r="AD1415" t="str">
        <f>IF(J1409="?","Unknown",J1409)</f>
        <v>R1011</v>
      </c>
      <c r="AE1415">
        <v>2003</v>
      </c>
      <c r="AF1415">
        <v>2</v>
      </c>
      <c r="AG1415" t="str">
        <f t="shared" si="44"/>
        <v>2-Sep-2003</v>
      </c>
      <c r="AH1415">
        <v>37866</v>
      </c>
      <c r="AI1415">
        <f t="shared" si="45"/>
        <v>19</v>
      </c>
    </row>
    <row r="1416" spans="1:35" x14ac:dyDescent="0.25">
      <c r="A1416" t="s">
        <v>87</v>
      </c>
      <c r="B1416">
        <v>9</v>
      </c>
      <c r="C1416" t="s">
        <v>10</v>
      </c>
      <c r="D1416">
        <v>2004</v>
      </c>
      <c r="E1416" s="11">
        <v>38177</v>
      </c>
      <c r="F1416">
        <v>0</v>
      </c>
      <c r="G1416">
        <v>1224</v>
      </c>
      <c r="H1416" t="s">
        <v>11</v>
      </c>
      <c r="I1416" t="s">
        <v>16</v>
      </c>
      <c r="J1416" t="s">
        <v>13</v>
      </c>
      <c r="K1416" s="13" t="s">
        <v>9634</v>
      </c>
      <c r="L1416" t="s">
        <v>11</v>
      </c>
      <c r="M1416" t="s">
        <v>16</v>
      </c>
      <c r="N1416" t="s">
        <v>13</v>
      </c>
      <c r="O1416">
        <v>18</v>
      </c>
      <c r="AA1416" t="s">
        <v>10</v>
      </c>
      <c r="AB1416" t="str">
        <f>IF(H1410="?",$Q$9,H1410)</f>
        <v>tier - 2</v>
      </c>
      <c r="AC1416" t="str">
        <f>IF(I1410="?",$V$9,I1410)</f>
        <v>tier - 2</v>
      </c>
      <c r="AD1416" t="str">
        <f>IF(J1410="?","Unknown",J1410)</f>
        <v>R1013</v>
      </c>
      <c r="AE1416">
        <v>2002</v>
      </c>
      <c r="AF1416">
        <v>1</v>
      </c>
      <c r="AG1416" t="str">
        <f t="shared" si="44"/>
        <v>1-Jul-2002</v>
      </c>
      <c r="AH1416">
        <v>37438</v>
      </c>
      <c r="AI1416">
        <f t="shared" si="45"/>
        <v>20</v>
      </c>
    </row>
    <row r="1417" spans="1:35" x14ac:dyDescent="0.25">
      <c r="A1417" t="s">
        <v>86</v>
      </c>
      <c r="B1417">
        <v>4</v>
      </c>
      <c r="C1417" t="s">
        <v>37</v>
      </c>
      <c r="D1417">
        <v>1996</v>
      </c>
      <c r="E1417" s="11">
        <v>35342</v>
      </c>
      <c r="F1417">
        <v>0</v>
      </c>
      <c r="G1417">
        <v>1220</v>
      </c>
      <c r="H1417" t="s">
        <v>11</v>
      </c>
      <c r="I1417" t="s">
        <v>12</v>
      </c>
      <c r="J1417" t="s">
        <v>23</v>
      </c>
      <c r="K1417" s="13" t="s">
        <v>9697</v>
      </c>
      <c r="L1417" t="s">
        <v>11</v>
      </c>
      <c r="M1417" t="s">
        <v>12</v>
      </c>
      <c r="N1417" t="s">
        <v>23</v>
      </c>
      <c r="O1417">
        <v>26</v>
      </c>
      <c r="AA1417" t="s">
        <v>15</v>
      </c>
      <c r="AB1417" t="str">
        <f>IF(H1411="?",$Q$9,H1411)</f>
        <v>tier - 2</v>
      </c>
      <c r="AC1417" t="str">
        <f>IF(I1411="?",$V$9,I1411)</f>
        <v>tier - 1</v>
      </c>
      <c r="AD1417" t="str">
        <f>IF(J1411="?","Unknown",J1411)</f>
        <v>R1012</v>
      </c>
      <c r="AE1417">
        <v>1998</v>
      </c>
      <c r="AF1417">
        <v>11</v>
      </c>
      <c r="AG1417" t="str">
        <f t="shared" si="44"/>
        <v>11-Nov-1998</v>
      </c>
      <c r="AH1417">
        <v>36110</v>
      </c>
      <c r="AI1417">
        <f t="shared" si="45"/>
        <v>24</v>
      </c>
    </row>
    <row r="1418" spans="1:35" x14ac:dyDescent="0.25">
      <c r="A1418" t="s">
        <v>85</v>
      </c>
      <c r="B1418">
        <v>2</v>
      </c>
      <c r="C1418" t="s">
        <v>18</v>
      </c>
      <c r="D1418">
        <v>2004</v>
      </c>
      <c r="E1418" s="11">
        <v>38140</v>
      </c>
      <c r="F1418">
        <v>0</v>
      </c>
      <c r="G1418">
        <v>1210</v>
      </c>
      <c r="H1418" t="s">
        <v>11</v>
      </c>
      <c r="I1418" t="s">
        <v>16</v>
      </c>
      <c r="J1418" t="s">
        <v>13</v>
      </c>
      <c r="K1418" s="13" t="s">
        <v>9698</v>
      </c>
      <c r="L1418" t="s">
        <v>11</v>
      </c>
      <c r="M1418" t="s">
        <v>16</v>
      </c>
      <c r="N1418" t="s">
        <v>13</v>
      </c>
      <c r="O1418">
        <v>19</v>
      </c>
      <c r="AA1418" t="s">
        <v>18</v>
      </c>
      <c r="AB1418" t="str">
        <f>IF(H1412="?",$Q$9,H1412)</f>
        <v>tier - 2</v>
      </c>
      <c r="AC1418" t="str">
        <f>IF(I1412="?",$V$9,I1412)</f>
        <v>tier - 2</v>
      </c>
      <c r="AD1418" t="str">
        <f>IF(J1412="?","Unknown",J1412)</f>
        <v>R1013</v>
      </c>
      <c r="AE1418">
        <v>2002</v>
      </c>
      <c r="AF1418">
        <v>12</v>
      </c>
      <c r="AG1418" t="str">
        <f t="shared" si="44"/>
        <v>12-Jun-2002</v>
      </c>
      <c r="AH1418">
        <v>37419</v>
      </c>
      <c r="AI1418">
        <f t="shared" si="45"/>
        <v>20</v>
      </c>
    </row>
    <row r="1419" spans="1:35" x14ac:dyDescent="0.25">
      <c r="A1419" t="s">
        <v>84</v>
      </c>
      <c r="B1419">
        <v>6</v>
      </c>
      <c r="C1419" t="s">
        <v>15</v>
      </c>
      <c r="D1419">
        <v>1992</v>
      </c>
      <c r="E1419" s="11">
        <v>33914</v>
      </c>
      <c r="F1419">
        <v>0</v>
      </c>
      <c r="G1419">
        <v>1200.55</v>
      </c>
      <c r="H1419" t="s">
        <v>11</v>
      </c>
      <c r="I1419" t="s">
        <v>12</v>
      </c>
      <c r="J1419" t="s">
        <v>13</v>
      </c>
      <c r="K1419" s="13" t="s">
        <v>8390</v>
      </c>
      <c r="L1419" t="s">
        <v>11</v>
      </c>
      <c r="M1419" t="s">
        <v>12</v>
      </c>
      <c r="N1419" t="s">
        <v>13</v>
      </c>
      <c r="O1419">
        <v>30</v>
      </c>
      <c r="AA1419" t="s">
        <v>20</v>
      </c>
      <c r="AB1419" t="str">
        <f>IF(H1413="?",$Q$9,H1413)</f>
        <v>tier - 2</v>
      </c>
      <c r="AC1419" t="str">
        <f>IF(I1413="?",$V$9,I1413)</f>
        <v>tier - 1</v>
      </c>
      <c r="AD1419" t="str">
        <f>IF(J1413="?","Unknown",J1413)</f>
        <v>R1013</v>
      </c>
      <c r="AE1419">
        <v>1998</v>
      </c>
      <c r="AF1419">
        <v>13</v>
      </c>
      <c r="AG1419" t="str">
        <f t="shared" si="44"/>
        <v>13-Sep-1998</v>
      </c>
      <c r="AH1419">
        <v>36051</v>
      </c>
      <c r="AI1419">
        <f t="shared" si="45"/>
        <v>24</v>
      </c>
    </row>
    <row r="1420" spans="1:35" x14ac:dyDescent="0.25">
      <c r="A1420" t="s">
        <v>83</v>
      </c>
      <c r="B1420">
        <v>28</v>
      </c>
      <c r="C1420" t="s">
        <v>30</v>
      </c>
      <c r="D1420">
        <v>1999</v>
      </c>
      <c r="E1420" s="11">
        <v>36522</v>
      </c>
      <c r="F1420">
        <v>0</v>
      </c>
      <c r="G1420">
        <v>1200</v>
      </c>
      <c r="H1420" t="s">
        <v>11</v>
      </c>
      <c r="I1420" t="s">
        <v>12</v>
      </c>
      <c r="J1420" t="s">
        <v>23</v>
      </c>
      <c r="K1420" s="13" t="s">
        <v>9699</v>
      </c>
      <c r="L1420" t="s">
        <v>11</v>
      </c>
      <c r="M1420" t="s">
        <v>12</v>
      </c>
      <c r="N1420" t="s">
        <v>23</v>
      </c>
      <c r="O1420">
        <v>23</v>
      </c>
      <c r="AA1420" t="s">
        <v>10</v>
      </c>
      <c r="AB1420" t="str">
        <f>IF(H1414="?",$Q$9,H1414)</f>
        <v>tier - 2</v>
      </c>
      <c r="AC1420" t="str">
        <f>IF(I1414="?",$V$9,I1414)</f>
        <v>tier - 1</v>
      </c>
      <c r="AD1420" t="str">
        <f>IF(J1414="?","Unknown",J1414)</f>
        <v>R1011</v>
      </c>
      <c r="AE1420">
        <v>1998</v>
      </c>
      <c r="AF1420">
        <v>22</v>
      </c>
      <c r="AG1420" t="str">
        <f t="shared" si="44"/>
        <v>22-Jul-1998</v>
      </c>
      <c r="AH1420">
        <v>35998</v>
      </c>
      <c r="AI1420">
        <f t="shared" si="45"/>
        <v>24</v>
      </c>
    </row>
    <row r="1421" spans="1:35" x14ac:dyDescent="0.25">
      <c r="A1421" t="s">
        <v>82</v>
      </c>
      <c r="B1421">
        <v>26</v>
      </c>
      <c r="C1421" t="s">
        <v>35</v>
      </c>
      <c r="D1421">
        <v>2002</v>
      </c>
      <c r="E1421" s="11">
        <v>37494</v>
      </c>
      <c r="F1421">
        <v>0</v>
      </c>
      <c r="G1421">
        <v>1191</v>
      </c>
      <c r="H1421" t="s">
        <v>11</v>
      </c>
      <c r="I1421" t="s">
        <v>16</v>
      </c>
      <c r="J1421" t="s">
        <v>13</v>
      </c>
      <c r="K1421" s="13" t="s">
        <v>9700</v>
      </c>
      <c r="L1421" t="s">
        <v>11</v>
      </c>
      <c r="M1421" t="s">
        <v>16</v>
      </c>
      <c r="N1421" t="s">
        <v>13</v>
      </c>
      <c r="O1421">
        <v>20</v>
      </c>
      <c r="AA1421" t="s">
        <v>35</v>
      </c>
      <c r="AB1421" t="str">
        <f>IF(H1415="?",$Q$9,H1415)</f>
        <v>tier - 2</v>
      </c>
      <c r="AC1421" t="str">
        <f>IF(I1415="?",$V$9,I1415)</f>
        <v>tier - 1</v>
      </c>
      <c r="AD1421" t="str">
        <f>IF(J1415="?","Unknown",J1415)</f>
        <v>R1012</v>
      </c>
      <c r="AE1421">
        <v>2004</v>
      </c>
      <c r="AF1421">
        <v>16</v>
      </c>
      <c r="AG1421" t="str">
        <f t="shared" si="44"/>
        <v>16-Aug-2004</v>
      </c>
      <c r="AH1421">
        <v>38215</v>
      </c>
      <c r="AI1421">
        <f t="shared" si="45"/>
        <v>18</v>
      </c>
    </row>
    <row r="1422" spans="1:35" x14ac:dyDescent="0.25">
      <c r="A1422" t="s">
        <v>81</v>
      </c>
      <c r="B1422">
        <v>28</v>
      </c>
      <c r="C1422" t="s">
        <v>37</v>
      </c>
      <c r="D1422">
        <v>1997</v>
      </c>
      <c r="E1422" s="11">
        <v>35731</v>
      </c>
      <c r="F1422">
        <v>0</v>
      </c>
      <c r="G1422">
        <v>1178.07</v>
      </c>
      <c r="H1422" t="s">
        <v>11</v>
      </c>
      <c r="I1422" t="s">
        <v>11</v>
      </c>
      <c r="J1422" t="s">
        <v>13</v>
      </c>
      <c r="K1422" s="13" t="s">
        <v>9701</v>
      </c>
      <c r="L1422" t="s">
        <v>11</v>
      </c>
      <c r="M1422" t="s">
        <v>11</v>
      </c>
      <c r="N1422" t="s">
        <v>13</v>
      </c>
      <c r="O1422">
        <v>25</v>
      </c>
      <c r="AA1422" t="s">
        <v>10</v>
      </c>
      <c r="AB1422" t="str">
        <f>IF(H1416="?",$Q$9,H1416)</f>
        <v>tier - 2</v>
      </c>
      <c r="AC1422" t="str">
        <f>IF(I1416="?",$V$9,I1416)</f>
        <v>tier - 1</v>
      </c>
      <c r="AD1422" t="str">
        <f>IF(J1416="?","Unknown",J1416)</f>
        <v>R1013</v>
      </c>
      <c r="AE1422">
        <v>2004</v>
      </c>
      <c r="AF1422">
        <v>9</v>
      </c>
      <c r="AG1422" t="str">
        <f t="shared" si="44"/>
        <v>9-Jul-2004</v>
      </c>
      <c r="AH1422">
        <v>38177</v>
      </c>
      <c r="AI1422">
        <f t="shared" si="45"/>
        <v>18</v>
      </c>
    </row>
    <row r="1423" spans="1:35" x14ac:dyDescent="0.25">
      <c r="A1423" t="s">
        <v>80</v>
      </c>
      <c r="B1423">
        <v>11</v>
      </c>
      <c r="C1423" t="s">
        <v>30</v>
      </c>
      <c r="D1423">
        <v>1996</v>
      </c>
      <c r="E1423" s="11">
        <v>35410</v>
      </c>
      <c r="F1423">
        <v>0</v>
      </c>
      <c r="G1423">
        <v>1178</v>
      </c>
      <c r="H1423" t="s">
        <v>11</v>
      </c>
      <c r="I1423" t="s">
        <v>12</v>
      </c>
      <c r="J1423" t="s">
        <v>13</v>
      </c>
      <c r="K1423" s="13" t="s">
        <v>9702</v>
      </c>
      <c r="L1423" t="s">
        <v>11</v>
      </c>
      <c r="M1423" t="s">
        <v>12</v>
      </c>
      <c r="N1423" t="s">
        <v>13</v>
      </c>
      <c r="O1423">
        <v>26</v>
      </c>
      <c r="AA1423" t="s">
        <v>37</v>
      </c>
      <c r="AB1423" t="str">
        <f>IF(H1417="?",$Q$9,H1417)</f>
        <v>tier - 2</v>
      </c>
      <c r="AC1423" t="str">
        <f>IF(I1417="?",$V$9,I1417)</f>
        <v>tier - 3</v>
      </c>
      <c r="AD1423" t="str">
        <f>IF(J1417="?","Unknown",J1417)</f>
        <v>R1012</v>
      </c>
      <c r="AE1423">
        <v>1996</v>
      </c>
      <c r="AF1423">
        <v>4</v>
      </c>
      <c r="AG1423" t="str">
        <f t="shared" si="44"/>
        <v>4-Oct-1996</v>
      </c>
      <c r="AH1423">
        <v>35342</v>
      </c>
      <c r="AI1423">
        <f t="shared" si="45"/>
        <v>26</v>
      </c>
    </row>
    <row r="1424" spans="1:35" x14ac:dyDescent="0.25">
      <c r="A1424" t="s">
        <v>79</v>
      </c>
      <c r="B1424">
        <v>12</v>
      </c>
      <c r="C1424" t="s">
        <v>15</v>
      </c>
      <c r="D1424">
        <v>2001</v>
      </c>
      <c r="E1424" s="11">
        <v>37207</v>
      </c>
      <c r="F1424">
        <v>0</v>
      </c>
      <c r="G1424">
        <v>1167</v>
      </c>
      <c r="H1424" t="s">
        <v>11</v>
      </c>
      <c r="I1424" t="s">
        <v>16</v>
      </c>
      <c r="J1424" t="s">
        <v>13</v>
      </c>
      <c r="K1424" s="13" t="s">
        <v>9703</v>
      </c>
      <c r="L1424" t="s">
        <v>11</v>
      </c>
      <c r="M1424" t="s">
        <v>16</v>
      </c>
      <c r="N1424" t="s">
        <v>13</v>
      </c>
      <c r="O1424">
        <v>21</v>
      </c>
      <c r="AA1424" t="s">
        <v>18</v>
      </c>
      <c r="AB1424" t="str">
        <f>IF(H1418="?",$Q$9,H1418)</f>
        <v>tier - 2</v>
      </c>
      <c r="AC1424" t="str">
        <f>IF(I1418="?",$V$9,I1418)</f>
        <v>tier - 1</v>
      </c>
      <c r="AD1424" t="str">
        <f>IF(J1418="?","Unknown",J1418)</f>
        <v>R1013</v>
      </c>
      <c r="AE1424">
        <v>2004</v>
      </c>
      <c r="AF1424">
        <v>2</v>
      </c>
      <c r="AG1424" t="str">
        <f t="shared" si="44"/>
        <v>2-Jun-2004</v>
      </c>
      <c r="AH1424">
        <v>38140</v>
      </c>
      <c r="AI1424">
        <f t="shared" si="45"/>
        <v>19</v>
      </c>
    </row>
    <row r="1425" spans="1:35" x14ac:dyDescent="0.25">
      <c r="A1425" t="s">
        <v>2145</v>
      </c>
      <c r="B1425">
        <v>7</v>
      </c>
      <c r="C1425" t="s">
        <v>20</v>
      </c>
      <c r="D1425">
        <v>1967</v>
      </c>
      <c r="E1425" s="11">
        <v>24722</v>
      </c>
      <c r="F1425">
        <v>0</v>
      </c>
      <c r="G1425">
        <v>34975.68</v>
      </c>
      <c r="H1425" t="s">
        <v>11</v>
      </c>
      <c r="I1425" t="s">
        <v>11</v>
      </c>
      <c r="J1425" t="s">
        <v>42</v>
      </c>
      <c r="K1425" s="13" t="s">
        <v>9704</v>
      </c>
      <c r="L1425" t="s">
        <v>11</v>
      </c>
      <c r="M1425" t="s">
        <v>11</v>
      </c>
      <c r="N1425" t="s">
        <v>42</v>
      </c>
      <c r="O1425">
        <v>55</v>
      </c>
      <c r="AA1425" t="s">
        <v>15</v>
      </c>
      <c r="AB1425" t="str">
        <f>IF(H1419="?",$Q$9,H1419)</f>
        <v>tier - 2</v>
      </c>
      <c r="AC1425" t="str">
        <f>IF(I1419="?",$V$9,I1419)</f>
        <v>tier - 3</v>
      </c>
      <c r="AD1425" t="str">
        <f>IF(J1419="?","Unknown",J1419)</f>
        <v>R1013</v>
      </c>
      <c r="AE1425">
        <v>1992</v>
      </c>
      <c r="AF1425">
        <v>6</v>
      </c>
      <c r="AG1425" t="str">
        <f t="shared" si="44"/>
        <v>6-Nov-1992</v>
      </c>
      <c r="AH1425">
        <v>33914</v>
      </c>
      <c r="AI1425">
        <f t="shared" si="45"/>
        <v>30</v>
      </c>
    </row>
    <row r="1426" spans="1:35" x14ac:dyDescent="0.25">
      <c r="A1426" t="s">
        <v>78</v>
      </c>
      <c r="B1426">
        <v>11</v>
      </c>
      <c r="C1426" t="s">
        <v>30</v>
      </c>
      <c r="D1426">
        <v>2002</v>
      </c>
      <c r="E1426" s="11">
        <v>37601</v>
      </c>
      <c r="F1426">
        <v>0</v>
      </c>
      <c r="G1426">
        <v>1165</v>
      </c>
      <c r="H1426" t="s">
        <v>11</v>
      </c>
      <c r="I1426" t="s">
        <v>12</v>
      </c>
      <c r="J1426" t="s">
        <v>23</v>
      </c>
      <c r="K1426" s="13" t="s">
        <v>9705</v>
      </c>
      <c r="L1426" t="s">
        <v>11</v>
      </c>
      <c r="M1426" t="s">
        <v>12</v>
      </c>
      <c r="N1426" t="s">
        <v>23</v>
      </c>
      <c r="O1426">
        <v>20</v>
      </c>
      <c r="AA1426" t="s">
        <v>30</v>
      </c>
      <c r="AB1426" t="str">
        <f>IF(H1420="?",$Q$9,H1420)</f>
        <v>tier - 2</v>
      </c>
      <c r="AC1426" t="str">
        <f>IF(I1420="?",$V$9,I1420)</f>
        <v>tier - 3</v>
      </c>
      <c r="AD1426" t="str">
        <f>IF(J1420="?","Unknown",J1420)</f>
        <v>R1012</v>
      </c>
      <c r="AE1426">
        <v>1999</v>
      </c>
      <c r="AF1426">
        <v>28</v>
      </c>
      <c r="AG1426" t="str">
        <f t="shared" si="44"/>
        <v>28-Dec-1999</v>
      </c>
      <c r="AH1426">
        <v>36522</v>
      </c>
      <c r="AI1426">
        <f t="shared" si="45"/>
        <v>23</v>
      </c>
    </row>
    <row r="1427" spans="1:35" x14ac:dyDescent="0.25">
      <c r="A1427" t="s">
        <v>77</v>
      </c>
      <c r="B1427">
        <v>11</v>
      </c>
      <c r="C1427" t="s">
        <v>10</v>
      </c>
      <c r="D1427">
        <v>2004</v>
      </c>
      <c r="E1427" s="11">
        <v>38179</v>
      </c>
      <c r="F1427">
        <v>0</v>
      </c>
      <c r="G1427">
        <v>1163.46</v>
      </c>
      <c r="H1427" t="s">
        <v>11</v>
      </c>
      <c r="I1427" t="s">
        <v>12</v>
      </c>
      <c r="J1427" t="s">
        <v>13</v>
      </c>
      <c r="K1427" s="13" t="s">
        <v>9706</v>
      </c>
      <c r="L1427" t="s">
        <v>11</v>
      </c>
      <c r="M1427" t="s">
        <v>12</v>
      </c>
      <c r="N1427" t="s">
        <v>13</v>
      </c>
      <c r="O1427">
        <v>18</v>
      </c>
      <c r="AA1427" t="s">
        <v>35</v>
      </c>
      <c r="AB1427" t="str">
        <f>IF(H1421="?",$Q$9,H1421)</f>
        <v>tier - 2</v>
      </c>
      <c r="AC1427" t="str">
        <f>IF(I1421="?",$V$9,I1421)</f>
        <v>tier - 1</v>
      </c>
      <c r="AD1427" t="str">
        <f>IF(J1421="?","Unknown",J1421)</f>
        <v>R1013</v>
      </c>
      <c r="AE1427">
        <v>2002</v>
      </c>
      <c r="AF1427">
        <v>26</v>
      </c>
      <c r="AG1427" t="str">
        <f t="shared" si="44"/>
        <v>26-Aug-2002</v>
      </c>
      <c r="AH1427">
        <v>37494</v>
      </c>
      <c r="AI1427">
        <f t="shared" si="45"/>
        <v>20</v>
      </c>
    </row>
    <row r="1428" spans="1:35" x14ac:dyDescent="0.25">
      <c r="A1428" t="s">
        <v>76</v>
      </c>
      <c r="B1428">
        <v>26</v>
      </c>
      <c r="C1428" t="s">
        <v>30</v>
      </c>
      <c r="D1428">
        <v>1994</v>
      </c>
      <c r="E1428" s="11">
        <v>34694</v>
      </c>
      <c r="F1428">
        <v>0</v>
      </c>
      <c r="G1428">
        <v>1158.32</v>
      </c>
      <c r="H1428" t="s">
        <v>11</v>
      </c>
      <c r="I1428" t="s">
        <v>16</v>
      </c>
      <c r="J1428" t="s">
        <v>13</v>
      </c>
      <c r="K1428" s="13" t="s">
        <v>9707</v>
      </c>
      <c r="L1428" t="s">
        <v>11</v>
      </c>
      <c r="M1428" t="s">
        <v>16</v>
      </c>
      <c r="N1428" t="s">
        <v>13</v>
      </c>
      <c r="O1428">
        <v>28</v>
      </c>
      <c r="AA1428" t="s">
        <v>37</v>
      </c>
      <c r="AB1428" t="str">
        <f>IF(H1422="?",$Q$9,H1422)</f>
        <v>tier - 2</v>
      </c>
      <c r="AC1428" t="str">
        <f>IF(I1422="?",$V$9,I1422)</f>
        <v>tier - 2</v>
      </c>
      <c r="AD1428" t="str">
        <f>IF(J1422="?","Unknown",J1422)</f>
        <v>R1013</v>
      </c>
      <c r="AE1428">
        <v>1997</v>
      </c>
      <c r="AF1428">
        <v>28</v>
      </c>
      <c r="AG1428" t="str">
        <f t="shared" si="44"/>
        <v>28-Oct-1997</v>
      </c>
      <c r="AH1428">
        <v>35731</v>
      </c>
      <c r="AI1428">
        <f t="shared" si="45"/>
        <v>25</v>
      </c>
    </row>
    <row r="1429" spans="1:35" x14ac:dyDescent="0.25">
      <c r="A1429" t="s">
        <v>75</v>
      </c>
      <c r="B1429">
        <v>18</v>
      </c>
      <c r="C1429" t="s">
        <v>37</v>
      </c>
      <c r="D1429">
        <v>2004</v>
      </c>
      <c r="E1429" s="11">
        <v>38278</v>
      </c>
      <c r="F1429">
        <v>0</v>
      </c>
      <c r="G1429">
        <v>1149.4000000000001</v>
      </c>
      <c r="H1429" t="s">
        <v>11</v>
      </c>
      <c r="I1429" t="s">
        <v>11</v>
      </c>
      <c r="J1429" t="s">
        <v>13</v>
      </c>
      <c r="K1429" s="13" t="s">
        <v>9273</v>
      </c>
      <c r="L1429" t="s">
        <v>11</v>
      </c>
      <c r="M1429" t="s">
        <v>11</v>
      </c>
      <c r="N1429" t="s">
        <v>13</v>
      </c>
      <c r="O1429">
        <v>18</v>
      </c>
      <c r="AA1429" t="s">
        <v>30</v>
      </c>
      <c r="AB1429" t="str">
        <f>IF(H1423="?",$Q$9,H1423)</f>
        <v>tier - 2</v>
      </c>
      <c r="AC1429" t="str">
        <f>IF(I1423="?",$V$9,I1423)</f>
        <v>tier - 3</v>
      </c>
      <c r="AD1429" t="str">
        <f>IF(J1423="?","Unknown",J1423)</f>
        <v>R1013</v>
      </c>
      <c r="AE1429">
        <v>1996</v>
      </c>
      <c r="AF1429">
        <v>11</v>
      </c>
      <c r="AG1429" t="str">
        <f t="shared" si="44"/>
        <v>11-Dec-1996</v>
      </c>
      <c r="AH1429">
        <v>35410</v>
      </c>
      <c r="AI1429">
        <f t="shared" si="45"/>
        <v>26</v>
      </c>
    </row>
    <row r="1430" spans="1:35" x14ac:dyDescent="0.25">
      <c r="A1430" t="s">
        <v>74</v>
      </c>
      <c r="B1430">
        <v>12</v>
      </c>
      <c r="C1430" t="s">
        <v>18</v>
      </c>
      <c r="D1430">
        <v>2003</v>
      </c>
      <c r="E1430" s="11">
        <v>37784</v>
      </c>
      <c r="F1430">
        <v>0</v>
      </c>
      <c r="G1430">
        <v>1149</v>
      </c>
      <c r="H1430" t="s">
        <v>11</v>
      </c>
      <c r="I1430" t="s">
        <v>16</v>
      </c>
      <c r="J1430" t="s">
        <v>23</v>
      </c>
      <c r="K1430" s="13" t="s">
        <v>9708</v>
      </c>
      <c r="L1430" t="s">
        <v>11</v>
      </c>
      <c r="M1430" t="s">
        <v>16</v>
      </c>
      <c r="N1430" t="s">
        <v>23</v>
      </c>
      <c r="O1430">
        <v>19</v>
      </c>
      <c r="AA1430" t="s">
        <v>15</v>
      </c>
      <c r="AB1430" t="str">
        <f>IF(H1424="?",$Q$9,H1424)</f>
        <v>tier - 2</v>
      </c>
      <c r="AC1430" t="str">
        <f>IF(I1424="?",$V$9,I1424)</f>
        <v>tier - 1</v>
      </c>
      <c r="AD1430" t="str">
        <f>IF(J1424="?","Unknown",J1424)</f>
        <v>R1013</v>
      </c>
      <c r="AE1430">
        <v>2001</v>
      </c>
      <c r="AF1430">
        <v>12</v>
      </c>
      <c r="AG1430" t="str">
        <f t="shared" si="44"/>
        <v>12-Nov-2001</v>
      </c>
      <c r="AH1430">
        <v>37207</v>
      </c>
      <c r="AI1430">
        <f t="shared" si="45"/>
        <v>21</v>
      </c>
    </row>
    <row r="1431" spans="1:35" x14ac:dyDescent="0.25">
      <c r="A1431" t="s">
        <v>73</v>
      </c>
      <c r="B1431">
        <v>10</v>
      </c>
      <c r="C1431" t="s">
        <v>37</v>
      </c>
      <c r="D1431">
        <v>2004</v>
      </c>
      <c r="E1431" s="11">
        <v>38270</v>
      </c>
      <c r="F1431">
        <v>0</v>
      </c>
      <c r="G1431">
        <v>1146.8</v>
      </c>
      <c r="H1431" t="s">
        <v>11</v>
      </c>
      <c r="I1431" t="s">
        <v>11</v>
      </c>
      <c r="J1431" t="s">
        <v>13</v>
      </c>
      <c r="K1431" s="13" t="s">
        <v>9613</v>
      </c>
      <c r="L1431" t="s">
        <v>11</v>
      </c>
      <c r="M1431" t="s">
        <v>11</v>
      </c>
      <c r="N1431" t="s">
        <v>13</v>
      </c>
      <c r="O1431">
        <v>18</v>
      </c>
      <c r="AA1431" t="s">
        <v>20</v>
      </c>
      <c r="AB1431" t="str">
        <f>IF(H1425="?",$Q$9,H1425)</f>
        <v>tier - 2</v>
      </c>
      <c r="AC1431" t="str">
        <f>IF(I1425="?",$V$9,I1425)</f>
        <v>tier - 2</v>
      </c>
      <c r="AD1431" t="str">
        <f>IF(J1425="?","Unknown",J1425)</f>
        <v>R1011</v>
      </c>
      <c r="AE1431">
        <v>1967</v>
      </c>
      <c r="AF1431">
        <v>7</v>
      </c>
      <c r="AG1431" t="str">
        <f t="shared" si="44"/>
        <v>7-Sep-1967</v>
      </c>
      <c r="AH1431">
        <v>24722</v>
      </c>
      <c r="AI1431">
        <f t="shared" si="45"/>
        <v>55</v>
      </c>
    </row>
    <row r="1432" spans="1:35" x14ac:dyDescent="0.25">
      <c r="A1432" t="s">
        <v>72</v>
      </c>
      <c r="B1432">
        <v>1</v>
      </c>
      <c r="C1432" t="s">
        <v>37</v>
      </c>
      <c r="D1432">
        <v>2002</v>
      </c>
      <c r="E1432" s="11">
        <v>37530</v>
      </c>
      <c r="F1432">
        <v>0</v>
      </c>
      <c r="G1432">
        <v>1142</v>
      </c>
      <c r="H1432" t="s">
        <v>12</v>
      </c>
      <c r="I1432" t="s">
        <v>11</v>
      </c>
      <c r="J1432" t="s">
        <v>42</v>
      </c>
      <c r="K1432" s="13" t="s">
        <v>9709</v>
      </c>
      <c r="L1432" t="s">
        <v>12</v>
      </c>
      <c r="M1432" t="s">
        <v>11</v>
      </c>
      <c r="N1432" t="s">
        <v>42</v>
      </c>
      <c r="O1432">
        <v>20</v>
      </c>
      <c r="AA1432" t="s">
        <v>30</v>
      </c>
      <c r="AB1432" t="str">
        <f>IF(H1426="?",$Q$9,H1426)</f>
        <v>tier - 2</v>
      </c>
      <c r="AC1432" t="str">
        <f>IF(I1426="?",$V$9,I1426)</f>
        <v>tier - 3</v>
      </c>
      <c r="AD1432" t="str">
        <f>IF(J1426="?","Unknown",J1426)</f>
        <v>R1012</v>
      </c>
      <c r="AE1432">
        <v>2002</v>
      </c>
      <c r="AF1432">
        <v>11</v>
      </c>
      <c r="AG1432" t="str">
        <f t="shared" si="44"/>
        <v>11-Dec-2002</v>
      </c>
      <c r="AH1432">
        <v>37601</v>
      </c>
      <c r="AI1432">
        <f t="shared" si="45"/>
        <v>20</v>
      </c>
    </row>
    <row r="1433" spans="1:35" x14ac:dyDescent="0.25">
      <c r="A1433" t="s">
        <v>71</v>
      </c>
      <c r="B1433">
        <v>12</v>
      </c>
      <c r="C1433" t="s">
        <v>15</v>
      </c>
      <c r="D1433">
        <v>2004</v>
      </c>
      <c r="E1433" s="11">
        <v>38303</v>
      </c>
      <c r="F1433">
        <v>0</v>
      </c>
      <c r="G1433">
        <v>1141.45</v>
      </c>
      <c r="H1433" t="s">
        <v>12</v>
      </c>
      <c r="I1433" t="s">
        <v>12</v>
      </c>
      <c r="J1433" t="s">
        <v>13</v>
      </c>
      <c r="K1433" s="13" t="s">
        <v>9545</v>
      </c>
      <c r="L1433" t="s">
        <v>12</v>
      </c>
      <c r="M1433" t="s">
        <v>12</v>
      </c>
      <c r="N1433" t="s">
        <v>13</v>
      </c>
      <c r="O1433">
        <v>18</v>
      </c>
      <c r="AA1433" t="s">
        <v>10</v>
      </c>
      <c r="AB1433" t="str">
        <f>IF(H1427="?",$Q$9,H1427)</f>
        <v>tier - 2</v>
      </c>
      <c r="AC1433" t="str">
        <f>IF(I1427="?",$V$9,I1427)</f>
        <v>tier - 3</v>
      </c>
      <c r="AD1433" t="str">
        <f>IF(J1427="?","Unknown",J1427)</f>
        <v>R1013</v>
      </c>
      <c r="AE1433">
        <v>2004</v>
      </c>
      <c r="AF1433">
        <v>11</v>
      </c>
      <c r="AG1433" t="str">
        <f t="shared" si="44"/>
        <v>11-Jul-2004</v>
      </c>
      <c r="AH1433">
        <v>38179</v>
      </c>
      <c r="AI1433">
        <f t="shared" si="45"/>
        <v>18</v>
      </c>
    </row>
    <row r="1434" spans="1:35" x14ac:dyDescent="0.25">
      <c r="A1434" t="s">
        <v>70</v>
      </c>
      <c r="B1434">
        <v>25</v>
      </c>
      <c r="C1434" t="s">
        <v>20</v>
      </c>
      <c r="D1434">
        <v>2001</v>
      </c>
      <c r="E1434" s="11">
        <v>37159</v>
      </c>
      <c r="F1434">
        <v>0</v>
      </c>
      <c r="G1434">
        <v>1141</v>
      </c>
      <c r="H1434" t="s">
        <v>12</v>
      </c>
      <c r="I1434" t="s">
        <v>16</v>
      </c>
      <c r="J1434" t="s">
        <v>13</v>
      </c>
      <c r="K1434" s="13" t="s">
        <v>9710</v>
      </c>
      <c r="L1434" t="s">
        <v>12</v>
      </c>
      <c r="M1434" t="s">
        <v>16</v>
      </c>
      <c r="N1434" t="s">
        <v>13</v>
      </c>
      <c r="O1434">
        <v>21</v>
      </c>
      <c r="AA1434" t="s">
        <v>30</v>
      </c>
      <c r="AB1434" t="str">
        <f>IF(H1428="?",$Q$9,H1428)</f>
        <v>tier - 2</v>
      </c>
      <c r="AC1434" t="str">
        <f>IF(I1428="?",$V$9,I1428)</f>
        <v>tier - 1</v>
      </c>
      <c r="AD1434" t="str">
        <f>IF(J1428="?","Unknown",J1428)</f>
        <v>R1013</v>
      </c>
      <c r="AE1434">
        <v>1994</v>
      </c>
      <c r="AF1434">
        <v>26</v>
      </c>
      <c r="AG1434" t="str">
        <f t="shared" si="44"/>
        <v>26-Dec-1994</v>
      </c>
      <c r="AH1434">
        <v>34694</v>
      </c>
      <c r="AI1434">
        <f t="shared" si="45"/>
        <v>28</v>
      </c>
    </row>
    <row r="1435" spans="1:35" x14ac:dyDescent="0.25">
      <c r="A1435" t="s">
        <v>69</v>
      </c>
      <c r="B1435">
        <v>27</v>
      </c>
      <c r="C1435" t="s">
        <v>20</v>
      </c>
      <c r="D1435">
        <v>2004</v>
      </c>
      <c r="E1435" s="11">
        <v>38257</v>
      </c>
      <c r="F1435">
        <v>0</v>
      </c>
      <c r="G1435">
        <v>1137.47</v>
      </c>
      <c r="H1435" t="s">
        <v>12</v>
      </c>
      <c r="I1435" t="s">
        <v>11</v>
      </c>
      <c r="J1435" t="s">
        <v>13</v>
      </c>
      <c r="K1435" s="13" t="s">
        <v>9711</v>
      </c>
      <c r="L1435" t="s">
        <v>12</v>
      </c>
      <c r="M1435" t="s">
        <v>11</v>
      </c>
      <c r="N1435" t="s">
        <v>13</v>
      </c>
      <c r="O1435">
        <v>18</v>
      </c>
      <c r="AA1435" t="s">
        <v>37</v>
      </c>
      <c r="AB1435" t="str">
        <f>IF(H1429="?",$Q$9,H1429)</f>
        <v>tier - 2</v>
      </c>
      <c r="AC1435" t="str">
        <f>IF(I1429="?",$V$9,I1429)</f>
        <v>tier - 2</v>
      </c>
      <c r="AD1435" t="str">
        <f>IF(J1429="?","Unknown",J1429)</f>
        <v>R1013</v>
      </c>
      <c r="AE1435">
        <v>2004</v>
      </c>
      <c r="AF1435">
        <v>18</v>
      </c>
      <c r="AG1435" t="str">
        <f t="shared" si="44"/>
        <v>18-Oct-2004</v>
      </c>
      <c r="AH1435">
        <v>38278</v>
      </c>
      <c r="AI1435">
        <f t="shared" si="45"/>
        <v>18</v>
      </c>
    </row>
    <row r="1436" spans="1:35" x14ac:dyDescent="0.25">
      <c r="A1436" t="s">
        <v>2144</v>
      </c>
      <c r="B1436">
        <v>29</v>
      </c>
      <c r="C1436" t="s">
        <v>18</v>
      </c>
      <c r="D1436">
        <v>1983</v>
      </c>
      <c r="E1436" s="11">
        <v>30496</v>
      </c>
      <c r="F1436">
        <v>3</v>
      </c>
      <c r="G1436">
        <v>34940.61</v>
      </c>
      <c r="H1436" t="s">
        <v>11</v>
      </c>
      <c r="I1436" t="s">
        <v>12</v>
      </c>
      <c r="J1436" t="s">
        <v>42</v>
      </c>
      <c r="K1436" s="13" t="s">
        <v>9712</v>
      </c>
      <c r="L1436" t="s">
        <v>11</v>
      </c>
      <c r="M1436" t="s">
        <v>12</v>
      </c>
      <c r="N1436" t="s">
        <v>42</v>
      </c>
      <c r="O1436">
        <v>39</v>
      </c>
      <c r="AA1436" t="s">
        <v>18</v>
      </c>
      <c r="AB1436" t="str">
        <f>IF(H1430="?",$Q$9,H1430)</f>
        <v>tier - 2</v>
      </c>
      <c r="AC1436" t="str">
        <f>IF(I1430="?",$V$9,I1430)</f>
        <v>tier - 1</v>
      </c>
      <c r="AD1436" t="str">
        <f>IF(J1430="?","Unknown",J1430)</f>
        <v>R1012</v>
      </c>
      <c r="AE1436">
        <v>2003</v>
      </c>
      <c r="AF1436">
        <v>12</v>
      </c>
      <c r="AG1436" t="str">
        <f t="shared" si="44"/>
        <v>12-Jun-2003</v>
      </c>
      <c r="AH1436">
        <v>37784</v>
      </c>
      <c r="AI1436">
        <f t="shared" si="45"/>
        <v>19</v>
      </c>
    </row>
    <row r="1437" spans="1:35" x14ac:dyDescent="0.25">
      <c r="A1437" t="s">
        <v>68</v>
      </c>
      <c r="B1437">
        <v>15</v>
      </c>
      <c r="C1437" t="s">
        <v>30</v>
      </c>
      <c r="D1437">
        <v>2004</v>
      </c>
      <c r="E1437" s="11">
        <v>38336</v>
      </c>
      <c r="F1437">
        <v>0</v>
      </c>
      <c r="G1437">
        <v>1137.01</v>
      </c>
      <c r="H1437" t="s">
        <v>12</v>
      </c>
      <c r="I1437" t="s">
        <v>16</v>
      </c>
      <c r="J1437" t="s">
        <v>13</v>
      </c>
      <c r="K1437" s="13" t="s">
        <v>9713</v>
      </c>
      <c r="L1437" t="s">
        <v>12</v>
      </c>
      <c r="M1437" t="s">
        <v>16</v>
      </c>
      <c r="N1437" t="s">
        <v>13</v>
      </c>
      <c r="O1437">
        <v>18</v>
      </c>
      <c r="AA1437" t="s">
        <v>37</v>
      </c>
      <c r="AB1437" t="str">
        <f>IF(H1431="?",$Q$9,H1431)</f>
        <v>tier - 2</v>
      </c>
      <c r="AC1437" t="str">
        <f>IF(I1431="?",$V$9,I1431)</f>
        <v>tier - 2</v>
      </c>
      <c r="AD1437" t="str">
        <f>IF(J1431="?","Unknown",J1431)</f>
        <v>R1013</v>
      </c>
      <c r="AE1437">
        <v>2004</v>
      </c>
      <c r="AF1437">
        <v>10</v>
      </c>
      <c r="AG1437" t="str">
        <f t="shared" si="44"/>
        <v>10-Oct-2004</v>
      </c>
      <c r="AH1437">
        <v>38270</v>
      </c>
      <c r="AI1437">
        <f t="shared" si="45"/>
        <v>18</v>
      </c>
    </row>
    <row r="1438" spans="1:35" x14ac:dyDescent="0.25">
      <c r="A1438" t="s">
        <v>67</v>
      </c>
      <c r="B1438">
        <v>11</v>
      </c>
      <c r="C1438" t="s">
        <v>37</v>
      </c>
      <c r="D1438">
        <v>2002</v>
      </c>
      <c r="E1438" s="11">
        <v>37540</v>
      </c>
      <c r="F1438">
        <v>0</v>
      </c>
      <c r="G1438">
        <v>1137</v>
      </c>
      <c r="H1438" t="s">
        <v>12</v>
      </c>
      <c r="I1438" t="s">
        <v>16</v>
      </c>
      <c r="J1438" t="s">
        <v>13</v>
      </c>
      <c r="K1438" s="13" t="s">
        <v>9714</v>
      </c>
      <c r="L1438" t="s">
        <v>12</v>
      </c>
      <c r="M1438" t="s">
        <v>16</v>
      </c>
      <c r="N1438" t="s">
        <v>13</v>
      </c>
      <c r="O1438">
        <v>20</v>
      </c>
      <c r="AA1438" t="s">
        <v>37</v>
      </c>
      <c r="AB1438" t="str">
        <f>IF(H1432="?",$Q$9,H1432)</f>
        <v>tier - 3</v>
      </c>
      <c r="AC1438" t="str">
        <f>IF(I1432="?",$V$9,I1432)</f>
        <v>tier - 2</v>
      </c>
      <c r="AD1438" t="str">
        <f>IF(J1432="?","Unknown",J1432)</f>
        <v>R1011</v>
      </c>
      <c r="AE1438">
        <v>2002</v>
      </c>
      <c r="AF1438">
        <v>1</v>
      </c>
      <c r="AG1438" t="str">
        <f t="shared" si="44"/>
        <v>1-Oct-2002</v>
      </c>
      <c r="AH1438">
        <v>37530</v>
      </c>
      <c r="AI1438">
        <f t="shared" si="45"/>
        <v>20</v>
      </c>
    </row>
    <row r="1439" spans="1:35" x14ac:dyDescent="0.25">
      <c r="A1439" t="s">
        <v>66</v>
      </c>
      <c r="B1439">
        <v>28</v>
      </c>
      <c r="C1439" t="s">
        <v>10</v>
      </c>
      <c r="D1439">
        <v>2004</v>
      </c>
      <c r="E1439" s="11">
        <v>38196</v>
      </c>
      <c r="F1439">
        <v>0</v>
      </c>
      <c r="G1439">
        <v>1136.4000000000001</v>
      </c>
      <c r="H1439" t="s">
        <v>12</v>
      </c>
      <c r="I1439" t="s">
        <v>12</v>
      </c>
      <c r="J1439" t="s">
        <v>13</v>
      </c>
      <c r="K1439" s="13" t="s">
        <v>9715</v>
      </c>
      <c r="L1439" t="s">
        <v>12</v>
      </c>
      <c r="M1439" t="s">
        <v>12</v>
      </c>
      <c r="N1439" t="s">
        <v>13</v>
      </c>
      <c r="O1439">
        <v>18</v>
      </c>
      <c r="AA1439" t="s">
        <v>15</v>
      </c>
      <c r="AB1439" t="str">
        <f>IF(H1433="?",$Q$9,H1433)</f>
        <v>tier - 3</v>
      </c>
      <c r="AC1439" t="str">
        <f>IF(I1433="?",$V$9,I1433)</f>
        <v>tier - 3</v>
      </c>
      <c r="AD1439" t="str">
        <f>IF(J1433="?","Unknown",J1433)</f>
        <v>R1013</v>
      </c>
      <c r="AE1439">
        <v>2004</v>
      </c>
      <c r="AF1439">
        <v>12</v>
      </c>
      <c r="AG1439" t="str">
        <f t="shared" si="44"/>
        <v>12-Nov-2004</v>
      </c>
      <c r="AH1439">
        <v>38303</v>
      </c>
      <c r="AI1439">
        <f t="shared" si="45"/>
        <v>18</v>
      </c>
    </row>
    <row r="1440" spans="1:35" x14ac:dyDescent="0.25">
      <c r="A1440" t="s">
        <v>65</v>
      </c>
      <c r="B1440">
        <v>11</v>
      </c>
      <c r="C1440" t="s">
        <v>18</v>
      </c>
      <c r="D1440">
        <v>2004</v>
      </c>
      <c r="E1440" s="11">
        <v>38149</v>
      </c>
      <c r="F1440">
        <v>0</v>
      </c>
      <c r="G1440">
        <v>1135.94</v>
      </c>
      <c r="H1440" t="s">
        <v>12</v>
      </c>
      <c r="I1440" t="s">
        <v>12</v>
      </c>
      <c r="J1440" t="s">
        <v>13</v>
      </c>
      <c r="K1440" s="13" t="s">
        <v>9716</v>
      </c>
      <c r="L1440" t="s">
        <v>12</v>
      </c>
      <c r="M1440" t="s">
        <v>12</v>
      </c>
      <c r="N1440" t="s">
        <v>13</v>
      </c>
      <c r="O1440">
        <v>18</v>
      </c>
      <c r="AA1440" t="s">
        <v>20</v>
      </c>
      <c r="AB1440" t="str">
        <f>IF(H1434="?",$Q$9,H1434)</f>
        <v>tier - 3</v>
      </c>
      <c r="AC1440" t="str">
        <f>IF(I1434="?",$V$9,I1434)</f>
        <v>tier - 1</v>
      </c>
      <c r="AD1440" t="str">
        <f>IF(J1434="?","Unknown",J1434)</f>
        <v>R1013</v>
      </c>
      <c r="AE1440">
        <v>2001</v>
      </c>
      <c r="AF1440">
        <v>25</v>
      </c>
      <c r="AG1440" t="str">
        <f t="shared" si="44"/>
        <v>25-Sep-2001</v>
      </c>
      <c r="AH1440">
        <v>37159</v>
      </c>
      <c r="AI1440">
        <f t="shared" si="45"/>
        <v>21</v>
      </c>
    </row>
    <row r="1441" spans="1:35" x14ac:dyDescent="0.25">
      <c r="A1441" t="s">
        <v>64</v>
      </c>
      <c r="B1441">
        <v>6</v>
      </c>
      <c r="C1441" t="s">
        <v>15</v>
      </c>
      <c r="D1441">
        <v>2004</v>
      </c>
      <c r="E1441" s="11">
        <v>38297</v>
      </c>
      <c r="F1441">
        <v>0</v>
      </c>
      <c r="G1441">
        <v>1135</v>
      </c>
      <c r="H1441" t="s">
        <v>12</v>
      </c>
      <c r="I1441" t="s">
        <v>12</v>
      </c>
      <c r="J1441" t="s">
        <v>13</v>
      </c>
      <c r="K1441" s="13" t="s">
        <v>9717</v>
      </c>
      <c r="L1441" t="s">
        <v>12</v>
      </c>
      <c r="M1441" t="s">
        <v>12</v>
      </c>
      <c r="N1441" t="s">
        <v>13</v>
      </c>
      <c r="O1441">
        <v>18</v>
      </c>
      <c r="AA1441" t="s">
        <v>20</v>
      </c>
      <c r="AB1441" t="str">
        <f>IF(H1435="?",$Q$9,H1435)</f>
        <v>tier - 3</v>
      </c>
      <c r="AC1441" t="str">
        <f>IF(I1435="?",$V$9,I1435)</f>
        <v>tier - 2</v>
      </c>
      <c r="AD1441" t="str">
        <f>IF(J1435="?","Unknown",J1435)</f>
        <v>R1013</v>
      </c>
      <c r="AE1441">
        <v>2004</v>
      </c>
      <c r="AF1441">
        <v>27</v>
      </c>
      <c r="AG1441" t="str">
        <f t="shared" si="44"/>
        <v>27-Sep-2004</v>
      </c>
      <c r="AH1441">
        <v>38257</v>
      </c>
      <c r="AI1441">
        <f t="shared" si="45"/>
        <v>18</v>
      </c>
    </row>
    <row r="1442" spans="1:35" x14ac:dyDescent="0.25">
      <c r="A1442" t="s">
        <v>63</v>
      </c>
      <c r="B1442">
        <v>19</v>
      </c>
      <c r="C1442" t="s">
        <v>20</v>
      </c>
      <c r="D1442">
        <v>2002</v>
      </c>
      <c r="E1442" s="11">
        <v>37518</v>
      </c>
      <c r="F1442">
        <v>0</v>
      </c>
      <c r="G1442">
        <v>1132</v>
      </c>
      <c r="H1442" t="s">
        <v>12</v>
      </c>
      <c r="I1442" t="s">
        <v>16</v>
      </c>
      <c r="J1442" t="s">
        <v>13</v>
      </c>
      <c r="K1442" s="13" t="s">
        <v>9718</v>
      </c>
      <c r="L1442" t="s">
        <v>12</v>
      </c>
      <c r="M1442" t="s">
        <v>16</v>
      </c>
      <c r="N1442" t="s">
        <v>13</v>
      </c>
      <c r="O1442">
        <v>20</v>
      </c>
      <c r="AA1442" t="s">
        <v>18</v>
      </c>
      <c r="AB1442" t="str">
        <f>IF(H1436="?",$Q$9,H1436)</f>
        <v>tier - 2</v>
      </c>
      <c r="AC1442" t="str">
        <f>IF(I1436="?",$V$9,I1436)</f>
        <v>tier - 3</v>
      </c>
      <c r="AD1442" t="str">
        <f>IF(J1436="?","Unknown",J1436)</f>
        <v>R1011</v>
      </c>
      <c r="AE1442">
        <v>1983</v>
      </c>
      <c r="AF1442">
        <v>29</v>
      </c>
      <c r="AG1442" t="str">
        <f t="shared" si="44"/>
        <v>29-Jun-1983</v>
      </c>
      <c r="AH1442">
        <v>30496</v>
      </c>
      <c r="AI1442">
        <f t="shared" si="45"/>
        <v>39</v>
      </c>
    </row>
    <row r="1443" spans="1:35" x14ac:dyDescent="0.25">
      <c r="A1443" t="s">
        <v>62</v>
      </c>
      <c r="B1443">
        <v>14</v>
      </c>
      <c r="C1443" t="s">
        <v>15</v>
      </c>
      <c r="D1443">
        <v>2004</v>
      </c>
      <c r="E1443" s="11">
        <v>38305</v>
      </c>
      <c r="F1443">
        <v>0</v>
      </c>
      <c r="G1443">
        <v>1131.51</v>
      </c>
      <c r="H1443" t="s">
        <v>12</v>
      </c>
      <c r="I1443" t="s">
        <v>16</v>
      </c>
      <c r="J1443" t="s">
        <v>13</v>
      </c>
      <c r="K1443" s="13" t="s">
        <v>9719</v>
      </c>
      <c r="L1443" t="s">
        <v>12</v>
      </c>
      <c r="M1443" t="s">
        <v>16</v>
      </c>
      <c r="N1443" t="s">
        <v>13</v>
      </c>
      <c r="O1443">
        <v>18</v>
      </c>
      <c r="AA1443" t="s">
        <v>30</v>
      </c>
      <c r="AB1443" t="str">
        <f>IF(H1437="?",$Q$9,H1437)</f>
        <v>tier - 3</v>
      </c>
      <c r="AC1443" t="str">
        <f>IF(I1437="?",$V$9,I1437)</f>
        <v>tier - 1</v>
      </c>
      <c r="AD1443" t="str">
        <f>IF(J1437="?","Unknown",J1437)</f>
        <v>R1013</v>
      </c>
      <c r="AE1443">
        <v>2004</v>
      </c>
      <c r="AF1443">
        <v>15</v>
      </c>
      <c r="AG1443" t="str">
        <f t="shared" si="44"/>
        <v>15-Dec-2004</v>
      </c>
      <c r="AH1443">
        <v>38336</v>
      </c>
      <c r="AI1443">
        <f t="shared" si="45"/>
        <v>18</v>
      </c>
    </row>
    <row r="1444" spans="1:35" x14ac:dyDescent="0.25">
      <c r="A1444" t="s">
        <v>61</v>
      </c>
      <c r="B1444">
        <v>12</v>
      </c>
      <c r="C1444" t="s">
        <v>20</v>
      </c>
      <c r="D1444">
        <v>2004</v>
      </c>
      <c r="E1444" s="11">
        <v>38242</v>
      </c>
      <c r="F1444">
        <v>0</v>
      </c>
      <c r="G1444">
        <v>1121.8699999999999</v>
      </c>
      <c r="H1444" t="s">
        <v>12</v>
      </c>
      <c r="I1444" t="s">
        <v>16</v>
      </c>
      <c r="J1444" t="s">
        <v>13</v>
      </c>
      <c r="K1444" s="13" t="s">
        <v>9720</v>
      </c>
      <c r="L1444" t="s">
        <v>12</v>
      </c>
      <c r="M1444" t="s">
        <v>16</v>
      </c>
      <c r="N1444" t="s">
        <v>13</v>
      </c>
      <c r="O1444">
        <v>18</v>
      </c>
      <c r="AA1444" t="s">
        <v>37</v>
      </c>
      <c r="AB1444" t="str">
        <f>IF(H1438="?",$Q$9,H1438)</f>
        <v>tier - 3</v>
      </c>
      <c r="AC1444" t="str">
        <f>IF(I1438="?",$V$9,I1438)</f>
        <v>tier - 1</v>
      </c>
      <c r="AD1444" t="str">
        <f>IF(J1438="?","Unknown",J1438)</f>
        <v>R1013</v>
      </c>
      <c r="AE1444">
        <v>2002</v>
      </c>
      <c r="AF1444">
        <v>11</v>
      </c>
      <c r="AG1444" t="str">
        <f t="shared" si="44"/>
        <v>11-Oct-2002</v>
      </c>
      <c r="AH1444">
        <v>37540</v>
      </c>
      <c r="AI1444">
        <f t="shared" si="45"/>
        <v>20</v>
      </c>
    </row>
    <row r="1445" spans="1:35" x14ac:dyDescent="0.25">
      <c r="A1445" t="s">
        <v>60</v>
      </c>
      <c r="B1445">
        <v>13</v>
      </c>
      <c r="C1445" t="s">
        <v>37</v>
      </c>
      <c r="D1445">
        <v>2002</v>
      </c>
      <c r="E1445" s="11">
        <v>37542</v>
      </c>
      <c r="F1445">
        <v>0</v>
      </c>
      <c r="G1445">
        <v>1086</v>
      </c>
      <c r="H1445" t="s">
        <v>12</v>
      </c>
      <c r="I1445" t="s">
        <v>12</v>
      </c>
      <c r="J1445" t="s">
        <v>13</v>
      </c>
      <c r="K1445" s="13" t="s">
        <v>9721</v>
      </c>
      <c r="L1445" t="s">
        <v>12</v>
      </c>
      <c r="M1445" t="s">
        <v>12</v>
      </c>
      <c r="N1445" t="s">
        <v>13</v>
      </c>
      <c r="O1445">
        <v>20</v>
      </c>
      <c r="AA1445" t="s">
        <v>10</v>
      </c>
      <c r="AB1445" t="str">
        <f>IF(H1439="?",$Q$9,H1439)</f>
        <v>tier - 3</v>
      </c>
      <c r="AC1445" t="str">
        <f>IF(I1439="?",$V$9,I1439)</f>
        <v>tier - 3</v>
      </c>
      <c r="AD1445" t="str">
        <f>IF(J1439="?","Unknown",J1439)</f>
        <v>R1013</v>
      </c>
      <c r="AE1445">
        <v>2004</v>
      </c>
      <c r="AF1445">
        <v>28</v>
      </c>
      <c r="AG1445" t="str">
        <f t="shared" si="44"/>
        <v>28-Jul-2004</v>
      </c>
      <c r="AH1445">
        <v>38196</v>
      </c>
      <c r="AI1445">
        <f t="shared" si="45"/>
        <v>18</v>
      </c>
    </row>
    <row r="1446" spans="1:35" x14ac:dyDescent="0.25">
      <c r="A1446" t="s">
        <v>59</v>
      </c>
      <c r="B1446">
        <v>26</v>
      </c>
      <c r="C1446" t="s">
        <v>35</v>
      </c>
      <c r="D1446">
        <v>1998</v>
      </c>
      <c r="E1446" s="11">
        <v>36033</v>
      </c>
      <c r="F1446">
        <v>0</v>
      </c>
      <c r="G1446">
        <v>1082</v>
      </c>
      <c r="H1446" t="s">
        <v>12</v>
      </c>
      <c r="I1446" t="s">
        <v>11</v>
      </c>
      <c r="J1446" t="s">
        <v>13</v>
      </c>
      <c r="K1446" s="13" t="s">
        <v>9722</v>
      </c>
      <c r="L1446" t="s">
        <v>12</v>
      </c>
      <c r="M1446" t="s">
        <v>11</v>
      </c>
      <c r="N1446" t="s">
        <v>13</v>
      </c>
      <c r="O1446">
        <v>24</v>
      </c>
      <c r="AA1446" t="s">
        <v>18</v>
      </c>
      <c r="AB1446" t="str">
        <f>IF(H1440="?",$Q$9,H1440)</f>
        <v>tier - 3</v>
      </c>
      <c r="AC1446" t="str">
        <f>IF(I1440="?",$V$9,I1440)</f>
        <v>tier - 3</v>
      </c>
      <c r="AD1446" t="str">
        <f>IF(J1440="?","Unknown",J1440)</f>
        <v>R1013</v>
      </c>
      <c r="AE1446">
        <v>2004</v>
      </c>
      <c r="AF1446">
        <v>11</v>
      </c>
      <c r="AG1446" t="str">
        <f t="shared" si="44"/>
        <v>11-Jun-2004</v>
      </c>
      <c r="AH1446">
        <v>38149</v>
      </c>
      <c r="AI1446">
        <f t="shared" si="45"/>
        <v>18</v>
      </c>
    </row>
    <row r="1447" spans="1:35" x14ac:dyDescent="0.25">
      <c r="A1447" t="s">
        <v>2350</v>
      </c>
      <c r="B1447">
        <v>3</v>
      </c>
      <c r="C1447" t="s">
        <v>35</v>
      </c>
      <c r="D1447">
        <v>1958</v>
      </c>
      <c r="E1447" s="11">
        <v>21400</v>
      </c>
      <c r="F1447">
        <v>2</v>
      </c>
      <c r="G1447">
        <v>47291.06</v>
      </c>
      <c r="H1447" t="s">
        <v>11</v>
      </c>
      <c r="I1447" t="s">
        <v>16</v>
      </c>
      <c r="J1447" t="s">
        <v>42</v>
      </c>
      <c r="K1447" s="13" t="s">
        <v>9723</v>
      </c>
      <c r="L1447" t="s">
        <v>11</v>
      </c>
      <c r="M1447" t="s">
        <v>16</v>
      </c>
      <c r="N1447" t="s">
        <v>42</v>
      </c>
      <c r="O1447">
        <v>64</v>
      </c>
      <c r="AA1447" t="s">
        <v>15</v>
      </c>
      <c r="AB1447" t="str">
        <f>IF(H1441="?",$Q$9,H1441)</f>
        <v>tier - 3</v>
      </c>
      <c r="AC1447" t="str">
        <f>IF(I1441="?",$V$9,I1441)</f>
        <v>tier - 3</v>
      </c>
      <c r="AD1447" t="str">
        <f>IF(J1441="?","Unknown",J1441)</f>
        <v>R1013</v>
      </c>
      <c r="AE1447">
        <v>2004</v>
      </c>
      <c r="AF1447">
        <v>6</v>
      </c>
      <c r="AG1447" t="str">
        <f t="shared" si="44"/>
        <v>6-Nov-2004</v>
      </c>
      <c r="AH1447">
        <v>38297</v>
      </c>
      <c r="AI1447">
        <f t="shared" si="45"/>
        <v>18</v>
      </c>
    </row>
    <row r="1448" spans="1:35" x14ac:dyDescent="0.25">
      <c r="A1448" t="s">
        <v>2143</v>
      </c>
      <c r="B1448">
        <v>17</v>
      </c>
      <c r="C1448" t="s">
        <v>10</v>
      </c>
      <c r="D1448">
        <v>1995</v>
      </c>
      <c r="E1448" s="11">
        <v>34897</v>
      </c>
      <c r="F1448">
        <v>0</v>
      </c>
      <c r="G1448">
        <v>34838.870000000003</v>
      </c>
      <c r="H1448" t="s">
        <v>11</v>
      </c>
      <c r="I1448" t="s">
        <v>12</v>
      </c>
      <c r="J1448" t="s">
        <v>42</v>
      </c>
      <c r="K1448" s="13" t="s">
        <v>9024</v>
      </c>
      <c r="L1448" t="s">
        <v>11</v>
      </c>
      <c r="M1448" t="s">
        <v>12</v>
      </c>
      <c r="N1448" t="s">
        <v>42</v>
      </c>
      <c r="O1448">
        <v>27</v>
      </c>
      <c r="AA1448" t="s">
        <v>20</v>
      </c>
      <c r="AB1448" t="str">
        <f>IF(H1442="?",$Q$9,H1442)</f>
        <v>tier - 3</v>
      </c>
      <c r="AC1448" t="str">
        <f>IF(I1442="?",$V$9,I1442)</f>
        <v>tier - 1</v>
      </c>
      <c r="AD1448" t="str">
        <f>IF(J1442="?","Unknown",J1442)</f>
        <v>R1013</v>
      </c>
      <c r="AE1448">
        <v>2002</v>
      </c>
      <c r="AF1448">
        <v>19</v>
      </c>
      <c r="AG1448" t="str">
        <f t="shared" si="44"/>
        <v>19-Sep-2002</v>
      </c>
      <c r="AH1448">
        <v>37518</v>
      </c>
      <c r="AI1448">
        <f t="shared" si="45"/>
        <v>20</v>
      </c>
    </row>
    <row r="1449" spans="1:35" x14ac:dyDescent="0.25">
      <c r="A1449" t="s">
        <v>58</v>
      </c>
      <c r="B1449">
        <v>13</v>
      </c>
      <c r="C1449" t="s">
        <v>10</v>
      </c>
      <c r="D1449">
        <v>1997</v>
      </c>
      <c r="E1449" s="11">
        <v>35624</v>
      </c>
      <c r="F1449">
        <v>0</v>
      </c>
      <c r="G1449">
        <v>1071</v>
      </c>
      <c r="H1449" t="s">
        <v>12</v>
      </c>
      <c r="I1449" t="s">
        <v>12</v>
      </c>
      <c r="J1449" t="s">
        <v>13</v>
      </c>
      <c r="K1449" s="13" t="s">
        <v>9724</v>
      </c>
      <c r="L1449" t="s">
        <v>12</v>
      </c>
      <c r="M1449" t="s">
        <v>12</v>
      </c>
      <c r="N1449" t="s">
        <v>13</v>
      </c>
      <c r="O1449">
        <v>25</v>
      </c>
      <c r="AA1449" t="s">
        <v>15</v>
      </c>
      <c r="AB1449" t="str">
        <f>IF(H1443="?",$Q$9,H1443)</f>
        <v>tier - 3</v>
      </c>
      <c r="AC1449" t="str">
        <f>IF(I1443="?",$V$9,I1443)</f>
        <v>tier - 1</v>
      </c>
      <c r="AD1449" t="str">
        <f>IF(J1443="?","Unknown",J1443)</f>
        <v>R1013</v>
      </c>
      <c r="AE1449">
        <v>2004</v>
      </c>
      <c r="AF1449">
        <v>14</v>
      </c>
      <c r="AG1449" t="str">
        <f t="shared" si="44"/>
        <v>14-Nov-2004</v>
      </c>
      <c r="AH1449">
        <v>38305</v>
      </c>
      <c r="AI1449">
        <f t="shared" si="45"/>
        <v>18</v>
      </c>
    </row>
    <row r="1450" spans="1:35" x14ac:dyDescent="0.25">
      <c r="A1450" t="s">
        <v>57</v>
      </c>
      <c r="B1450">
        <v>24</v>
      </c>
      <c r="C1450" t="s">
        <v>18</v>
      </c>
      <c r="D1450">
        <v>2004</v>
      </c>
      <c r="E1450" s="11">
        <v>38162</v>
      </c>
      <c r="F1450">
        <v>0</v>
      </c>
      <c r="G1450">
        <v>1070</v>
      </c>
      <c r="H1450" t="s">
        <v>12</v>
      </c>
      <c r="I1450" t="s">
        <v>12</v>
      </c>
      <c r="J1450" t="s">
        <v>13</v>
      </c>
      <c r="K1450" s="13" t="s">
        <v>9725</v>
      </c>
      <c r="L1450" t="s">
        <v>12</v>
      </c>
      <c r="M1450" t="s">
        <v>12</v>
      </c>
      <c r="N1450" t="s">
        <v>13</v>
      </c>
      <c r="O1450">
        <v>18</v>
      </c>
      <c r="AA1450" t="s">
        <v>20</v>
      </c>
      <c r="AB1450" t="str">
        <f>IF(H1444="?",$Q$9,H1444)</f>
        <v>tier - 3</v>
      </c>
      <c r="AC1450" t="str">
        <f>IF(I1444="?",$V$9,I1444)</f>
        <v>tier - 1</v>
      </c>
      <c r="AD1450" t="str">
        <f>IF(J1444="?","Unknown",J1444)</f>
        <v>R1013</v>
      </c>
      <c r="AE1450">
        <v>2004</v>
      </c>
      <c r="AF1450">
        <v>12</v>
      </c>
      <c r="AG1450" t="str">
        <f t="shared" si="44"/>
        <v>12-Sep-2004</v>
      </c>
      <c r="AH1450">
        <v>38242</v>
      </c>
      <c r="AI1450">
        <f t="shared" si="45"/>
        <v>18</v>
      </c>
    </row>
    <row r="1451" spans="1:35" x14ac:dyDescent="0.25">
      <c r="A1451" t="s">
        <v>56</v>
      </c>
      <c r="B1451">
        <v>28</v>
      </c>
      <c r="C1451" t="s">
        <v>10</v>
      </c>
      <c r="D1451">
        <v>1993</v>
      </c>
      <c r="E1451" s="11">
        <v>34178</v>
      </c>
      <c r="F1451">
        <v>0</v>
      </c>
      <c r="G1451">
        <v>1068</v>
      </c>
      <c r="H1451" t="s">
        <v>12</v>
      </c>
      <c r="I1451" t="s">
        <v>16</v>
      </c>
      <c r="J1451" t="s">
        <v>13</v>
      </c>
      <c r="K1451" s="13" t="s">
        <v>9726</v>
      </c>
      <c r="L1451" t="s">
        <v>12</v>
      </c>
      <c r="M1451" t="s">
        <v>16</v>
      </c>
      <c r="N1451" t="s">
        <v>13</v>
      </c>
      <c r="O1451">
        <v>29</v>
      </c>
      <c r="AA1451" t="s">
        <v>37</v>
      </c>
      <c r="AB1451" t="str">
        <f>IF(H1445="?",$Q$9,H1445)</f>
        <v>tier - 3</v>
      </c>
      <c r="AC1451" t="str">
        <f>IF(I1445="?",$V$9,I1445)</f>
        <v>tier - 3</v>
      </c>
      <c r="AD1451" t="str">
        <f>IF(J1445="?","Unknown",J1445)</f>
        <v>R1013</v>
      </c>
      <c r="AE1451">
        <v>2002</v>
      </c>
      <c r="AF1451">
        <v>13</v>
      </c>
      <c r="AG1451" t="str">
        <f t="shared" si="44"/>
        <v>13-Oct-2002</v>
      </c>
      <c r="AH1451">
        <v>37542</v>
      </c>
      <c r="AI1451">
        <f t="shared" si="45"/>
        <v>20</v>
      </c>
    </row>
    <row r="1452" spans="1:35" x14ac:dyDescent="0.25">
      <c r="A1452" t="s">
        <v>55</v>
      </c>
      <c r="B1452">
        <v>1</v>
      </c>
      <c r="C1452" t="s">
        <v>37</v>
      </c>
      <c r="D1452">
        <v>1995</v>
      </c>
      <c r="E1452" s="11">
        <v>34973</v>
      </c>
      <c r="F1452">
        <v>0</v>
      </c>
      <c r="G1452">
        <v>1056</v>
      </c>
      <c r="H1452" t="s">
        <v>12</v>
      </c>
      <c r="I1452" t="s">
        <v>11</v>
      </c>
      <c r="J1452" t="s">
        <v>13</v>
      </c>
      <c r="K1452" s="13" t="s">
        <v>9727</v>
      </c>
      <c r="L1452" t="s">
        <v>12</v>
      </c>
      <c r="M1452" t="s">
        <v>11</v>
      </c>
      <c r="N1452" t="s">
        <v>13</v>
      </c>
      <c r="O1452">
        <v>27</v>
      </c>
      <c r="AA1452" t="s">
        <v>35</v>
      </c>
      <c r="AB1452" t="str">
        <f>IF(H1446="?",$Q$9,H1446)</f>
        <v>tier - 3</v>
      </c>
      <c r="AC1452" t="str">
        <f>IF(I1446="?",$V$9,I1446)</f>
        <v>tier - 2</v>
      </c>
      <c r="AD1452" t="str">
        <f>IF(J1446="?","Unknown",J1446)</f>
        <v>R1013</v>
      </c>
      <c r="AE1452">
        <v>1998</v>
      </c>
      <c r="AF1452">
        <v>26</v>
      </c>
      <c r="AG1452" t="str">
        <f t="shared" si="44"/>
        <v>26-Aug-1998</v>
      </c>
      <c r="AH1452">
        <v>36033</v>
      </c>
      <c r="AI1452">
        <f t="shared" si="45"/>
        <v>24</v>
      </c>
    </row>
    <row r="1453" spans="1:35" x14ac:dyDescent="0.25">
      <c r="A1453" t="s">
        <v>54</v>
      </c>
      <c r="B1453">
        <v>1</v>
      </c>
      <c r="C1453" t="s">
        <v>10</v>
      </c>
      <c r="D1453">
        <v>2002</v>
      </c>
      <c r="E1453" s="11">
        <v>37438</v>
      </c>
      <c r="F1453">
        <v>0</v>
      </c>
      <c r="G1453">
        <v>1049</v>
      </c>
      <c r="H1453" t="s">
        <v>12</v>
      </c>
      <c r="I1453" t="s">
        <v>11</v>
      </c>
      <c r="J1453" t="s">
        <v>23</v>
      </c>
      <c r="K1453" s="13" t="s">
        <v>9691</v>
      </c>
      <c r="L1453" t="s">
        <v>12</v>
      </c>
      <c r="M1453" t="s">
        <v>11</v>
      </c>
      <c r="N1453" t="s">
        <v>23</v>
      </c>
      <c r="O1453">
        <v>20</v>
      </c>
      <c r="AA1453" t="s">
        <v>35</v>
      </c>
      <c r="AB1453" t="str">
        <f>IF(H1447="?",$Q$9,H1447)</f>
        <v>tier - 2</v>
      </c>
      <c r="AC1453" t="str">
        <f>IF(I1447="?",$V$9,I1447)</f>
        <v>tier - 1</v>
      </c>
      <c r="AD1453" t="str">
        <f>IF(J1447="?","Unknown",J1447)</f>
        <v>R1011</v>
      </c>
      <c r="AE1453">
        <v>1958</v>
      </c>
      <c r="AF1453">
        <v>3</v>
      </c>
      <c r="AG1453" t="str">
        <f t="shared" si="44"/>
        <v>3-Aug-1958</v>
      </c>
      <c r="AH1453">
        <v>21400</v>
      </c>
      <c r="AI1453">
        <f t="shared" si="45"/>
        <v>64</v>
      </c>
    </row>
    <row r="1454" spans="1:35" x14ac:dyDescent="0.25">
      <c r="A1454" t="s">
        <v>53</v>
      </c>
      <c r="B1454">
        <v>20</v>
      </c>
      <c r="C1454" t="s">
        <v>10</v>
      </c>
      <c r="D1454">
        <v>2002</v>
      </c>
      <c r="E1454" s="11">
        <v>37457</v>
      </c>
      <c r="F1454">
        <v>0</v>
      </c>
      <c r="G1454">
        <v>1047</v>
      </c>
      <c r="H1454" t="s">
        <v>12</v>
      </c>
      <c r="I1454" t="s">
        <v>16</v>
      </c>
      <c r="J1454" t="s">
        <v>13</v>
      </c>
      <c r="K1454" s="13" t="s">
        <v>9502</v>
      </c>
      <c r="L1454" t="s">
        <v>12</v>
      </c>
      <c r="M1454" t="s">
        <v>16</v>
      </c>
      <c r="N1454" t="s">
        <v>13</v>
      </c>
      <c r="O1454">
        <v>20</v>
      </c>
      <c r="AA1454" t="s">
        <v>10</v>
      </c>
      <c r="AB1454" t="str">
        <f>IF(H1448="?",$Q$9,H1448)</f>
        <v>tier - 2</v>
      </c>
      <c r="AC1454" t="str">
        <f>IF(I1448="?",$V$9,I1448)</f>
        <v>tier - 3</v>
      </c>
      <c r="AD1454" t="str">
        <f>IF(J1448="?","Unknown",J1448)</f>
        <v>R1011</v>
      </c>
      <c r="AE1454">
        <v>1995</v>
      </c>
      <c r="AF1454">
        <v>17</v>
      </c>
      <c r="AG1454" t="str">
        <f t="shared" si="44"/>
        <v>17-Jul-1995</v>
      </c>
      <c r="AH1454">
        <v>34897</v>
      </c>
      <c r="AI1454">
        <f t="shared" si="45"/>
        <v>27</v>
      </c>
    </row>
    <row r="1455" spans="1:35" x14ac:dyDescent="0.25">
      <c r="A1455" t="s">
        <v>52</v>
      </c>
      <c r="B1455">
        <v>17</v>
      </c>
      <c r="C1455" t="s">
        <v>18</v>
      </c>
      <c r="D1455">
        <v>1994</v>
      </c>
      <c r="E1455" s="11">
        <v>34502</v>
      </c>
      <c r="F1455">
        <v>0</v>
      </c>
      <c r="G1455">
        <v>1044</v>
      </c>
      <c r="H1455" t="s">
        <v>12</v>
      </c>
      <c r="I1455" t="s">
        <v>11</v>
      </c>
      <c r="J1455" t="s">
        <v>13</v>
      </c>
      <c r="K1455" s="13" t="s">
        <v>8785</v>
      </c>
      <c r="L1455" t="s">
        <v>12</v>
      </c>
      <c r="M1455" t="s">
        <v>11</v>
      </c>
      <c r="N1455" t="s">
        <v>13</v>
      </c>
      <c r="O1455">
        <v>28</v>
      </c>
      <c r="AA1455" t="s">
        <v>10</v>
      </c>
      <c r="AB1455" t="str">
        <f>IF(H1449="?",$Q$9,H1449)</f>
        <v>tier - 3</v>
      </c>
      <c r="AC1455" t="str">
        <f>IF(I1449="?",$V$9,I1449)</f>
        <v>tier - 3</v>
      </c>
      <c r="AD1455" t="str">
        <f>IF(J1449="?","Unknown",J1449)</f>
        <v>R1013</v>
      </c>
      <c r="AE1455">
        <v>1997</v>
      </c>
      <c r="AF1455">
        <v>13</v>
      </c>
      <c r="AG1455" t="str">
        <f t="shared" si="44"/>
        <v>13-Jul-1997</v>
      </c>
      <c r="AH1455">
        <v>35624</v>
      </c>
      <c r="AI1455">
        <f t="shared" si="45"/>
        <v>25</v>
      </c>
    </row>
    <row r="1456" spans="1:35" x14ac:dyDescent="0.25">
      <c r="A1456" t="s">
        <v>51</v>
      </c>
      <c r="B1456">
        <v>5</v>
      </c>
      <c r="C1456" t="s">
        <v>15</v>
      </c>
      <c r="D1456">
        <v>1995</v>
      </c>
      <c r="E1456" s="11">
        <v>35008</v>
      </c>
      <c r="F1456">
        <v>0</v>
      </c>
      <c r="G1456">
        <v>1033.74</v>
      </c>
      <c r="H1456" t="s">
        <v>12</v>
      </c>
      <c r="I1456" t="s">
        <v>16</v>
      </c>
      <c r="J1456" t="s">
        <v>13</v>
      </c>
      <c r="K1456" s="13" t="s">
        <v>9728</v>
      </c>
      <c r="L1456" t="s">
        <v>12</v>
      </c>
      <c r="M1456" t="s">
        <v>16</v>
      </c>
      <c r="N1456" t="s">
        <v>13</v>
      </c>
      <c r="O1456">
        <v>27</v>
      </c>
      <c r="AA1456" t="s">
        <v>18</v>
      </c>
      <c r="AB1456" t="str">
        <f>IF(H1450="?",$Q$9,H1450)</f>
        <v>tier - 3</v>
      </c>
      <c r="AC1456" t="str">
        <f>IF(I1450="?",$V$9,I1450)</f>
        <v>tier - 3</v>
      </c>
      <c r="AD1456" t="str">
        <f>IF(J1450="?","Unknown",J1450)</f>
        <v>R1013</v>
      </c>
      <c r="AE1456">
        <v>2004</v>
      </c>
      <c r="AF1456">
        <v>24</v>
      </c>
      <c r="AG1456" t="str">
        <f t="shared" si="44"/>
        <v>24-Jun-2004</v>
      </c>
      <c r="AH1456">
        <v>38162</v>
      </c>
      <c r="AI1456">
        <f t="shared" si="45"/>
        <v>18</v>
      </c>
    </row>
    <row r="1457" spans="1:35" x14ac:dyDescent="0.25">
      <c r="A1457" t="s">
        <v>50</v>
      </c>
      <c r="B1457">
        <v>5</v>
      </c>
      <c r="C1457" t="s">
        <v>35</v>
      </c>
      <c r="D1457">
        <v>1999</v>
      </c>
      <c r="E1457" s="11">
        <v>36377</v>
      </c>
      <c r="F1457">
        <v>0</v>
      </c>
      <c r="G1457">
        <v>1019</v>
      </c>
      <c r="H1457" t="s">
        <v>12</v>
      </c>
      <c r="I1457" t="s">
        <v>11</v>
      </c>
      <c r="J1457" t="s">
        <v>13</v>
      </c>
      <c r="K1457" s="13" t="s">
        <v>9729</v>
      </c>
      <c r="L1457" t="s">
        <v>12</v>
      </c>
      <c r="M1457" t="s">
        <v>11</v>
      </c>
      <c r="N1457" t="s">
        <v>13</v>
      </c>
      <c r="O1457">
        <v>23</v>
      </c>
      <c r="AA1457" t="s">
        <v>10</v>
      </c>
      <c r="AB1457" t="str">
        <f>IF(H1451="?",$Q$9,H1451)</f>
        <v>tier - 3</v>
      </c>
      <c r="AC1457" t="str">
        <f>IF(I1451="?",$V$9,I1451)</f>
        <v>tier - 1</v>
      </c>
      <c r="AD1457" t="str">
        <f>IF(J1451="?","Unknown",J1451)</f>
        <v>R1013</v>
      </c>
      <c r="AE1457">
        <v>1993</v>
      </c>
      <c r="AF1457">
        <v>28</v>
      </c>
      <c r="AG1457" t="str">
        <f t="shared" si="44"/>
        <v>28-Jul-1993</v>
      </c>
      <c r="AH1457">
        <v>34178</v>
      </c>
      <c r="AI1457">
        <f t="shared" si="45"/>
        <v>29</v>
      </c>
    </row>
    <row r="1458" spans="1:35" x14ac:dyDescent="0.25">
      <c r="A1458" t="s">
        <v>49</v>
      </c>
      <c r="B1458">
        <v>9</v>
      </c>
      <c r="C1458" t="s">
        <v>30</v>
      </c>
      <c r="D1458">
        <v>2000</v>
      </c>
      <c r="E1458" s="11">
        <v>36869</v>
      </c>
      <c r="F1458">
        <v>0</v>
      </c>
      <c r="G1458">
        <v>1012</v>
      </c>
      <c r="H1458" t="s">
        <v>12</v>
      </c>
      <c r="I1458" t="s">
        <v>11</v>
      </c>
      <c r="J1458" t="s">
        <v>13</v>
      </c>
      <c r="K1458" s="13" t="s">
        <v>9730</v>
      </c>
      <c r="L1458" t="s">
        <v>12</v>
      </c>
      <c r="M1458" t="s">
        <v>11</v>
      </c>
      <c r="N1458" t="s">
        <v>13</v>
      </c>
      <c r="O1458">
        <v>22</v>
      </c>
      <c r="AA1458" t="s">
        <v>37</v>
      </c>
      <c r="AB1458" t="str">
        <f>IF(H1452="?",$Q$9,H1452)</f>
        <v>tier - 3</v>
      </c>
      <c r="AC1458" t="str">
        <f>IF(I1452="?",$V$9,I1452)</f>
        <v>tier - 2</v>
      </c>
      <c r="AD1458" t="str">
        <f>IF(J1452="?","Unknown",J1452)</f>
        <v>R1013</v>
      </c>
      <c r="AE1458">
        <v>1995</v>
      </c>
      <c r="AF1458">
        <v>1</v>
      </c>
      <c r="AG1458" t="str">
        <f t="shared" si="44"/>
        <v>1-Oct-1995</v>
      </c>
      <c r="AH1458">
        <v>34973</v>
      </c>
      <c r="AI1458">
        <f t="shared" si="45"/>
        <v>27</v>
      </c>
    </row>
    <row r="1459" spans="1:35" x14ac:dyDescent="0.25">
      <c r="A1459" t="s">
        <v>2142</v>
      </c>
      <c r="B1459">
        <v>17</v>
      </c>
      <c r="C1459" t="s">
        <v>30</v>
      </c>
      <c r="D1459">
        <v>2003</v>
      </c>
      <c r="E1459" s="11">
        <v>37972</v>
      </c>
      <c r="F1459">
        <v>0</v>
      </c>
      <c r="G1459">
        <v>34828.65</v>
      </c>
      <c r="H1459" t="s">
        <v>16</v>
      </c>
      <c r="I1459" t="s">
        <v>12</v>
      </c>
      <c r="J1459" t="s">
        <v>42</v>
      </c>
      <c r="K1459" s="13" t="s">
        <v>9731</v>
      </c>
      <c r="L1459" t="s">
        <v>16</v>
      </c>
      <c r="M1459" t="s">
        <v>12</v>
      </c>
      <c r="N1459" t="s">
        <v>42</v>
      </c>
      <c r="O1459">
        <v>19</v>
      </c>
      <c r="AA1459" t="s">
        <v>10</v>
      </c>
      <c r="AB1459" t="str">
        <f>IF(H1453="?",$Q$9,H1453)</f>
        <v>tier - 3</v>
      </c>
      <c r="AC1459" t="str">
        <f>IF(I1453="?",$V$9,I1453)</f>
        <v>tier - 2</v>
      </c>
      <c r="AD1459" t="str">
        <f>IF(J1453="?","Unknown",J1453)</f>
        <v>R1012</v>
      </c>
      <c r="AE1459">
        <v>2002</v>
      </c>
      <c r="AF1459">
        <v>1</v>
      </c>
      <c r="AG1459" t="str">
        <f t="shared" si="44"/>
        <v>1-Jul-2002</v>
      </c>
      <c r="AH1459">
        <v>37438</v>
      </c>
      <c r="AI1459">
        <f t="shared" si="45"/>
        <v>20</v>
      </c>
    </row>
    <row r="1460" spans="1:35" x14ac:dyDescent="0.25">
      <c r="A1460" t="s">
        <v>48</v>
      </c>
      <c r="B1460">
        <v>22</v>
      </c>
      <c r="C1460" t="s">
        <v>35</v>
      </c>
      <c r="D1460">
        <v>1994</v>
      </c>
      <c r="E1460" s="11">
        <v>34568</v>
      </c>
      <c r="F1460">
        <v>0</v>
      </c>
      <c r="G1460">
        <v>1006.65</v>
      </c>
      <c r="H1460" t="s">
        <v>12</v>
      </c>
      <c r="I1460" t="s">
        <v>11</v>
      </c>
      <c r="J1460" t="s">
        <v>13</v>
      </c>
      <c r="K1460" s="13" t="s">
        <v>9732</v>
      </c>
      <c r="L1460" t="s">
        <v>12</v>
      </c>
      <c r="M1460" t="s">
        <v>11</v>
      </c>
      <c r="N1460" t="s">
        <v>13</v>
      </c>
      <c r="O1460">
        <v>28</v>
      </c>
      <c r="AA1460" t="s">
        <v>10</v>
      </c>
      <c r="AB1460" t="str">
        <f>IF(H1454="?",$Q$9,H1454)</f>
        <v>tier - 3</v>
      </c>
      <c r="AC1460" t="str">
        <f>IF(I1454="?",$V$9,I1454)</f>
        <v>tier - 1</v>
      </c>
      <c r="AD1460" t="str">
        <f>IF(J1454="?","Unknown",J1454)</f>
        <v>R1013</v>
      </c>
      <c r="AE1460">
        <v>2002</v>
      </c>
      <c r="AF1460">
        <v>20</v>
      </c>
      <c r="AG1460" t="str">
        <f t="shared" si="44"/>
        <v>20-Jul-2002</v>
      </c>
      <c r="AH1460">
        <v>37457</v>
      </c>
      <c r="AI1460">
        <f t="shared" si="45"/>
        <v>20</v>
      </c>
    </row>
    <row r="1461" spans="1:35" x14ac:dyDescent="0.25">
      <c r="A1461" t="s">
        <v>47</v>
      </c>
      <c r="B1461">
        <v>19</v>
      </c>
      <c r="C1461" t="s">
        <v>15</v>
      </c>
      <c r="D1461">
        <v>2001</v>
      </c>
      <c r="E1461" s="11">
        <v>37214</v>
      </c>
      <c r="F1461">
        <v>0</v>
      </c>
      <c r="G1461">
        <v>964.71</v>
      </c>
      <c r="H1461" t="s">
        <v>12</v>
      </c>
      <c r="I1461" t="s">
        <v>11</v>
      </c>
      <c r="J1461" t="s">
        <v>13</v>
      </c>
      <c r="K1461" s="13" t="s">
        <v>9733</v>
      </c>
      <c r="L1461" t="s">
        <v>12</v>
      </c>
      <c r="M1461" t="s">
        <v>11</v>
      </c>
      <c r="N1461" t="s">
        <v>13</v>
      </c>
      <c r="O1461">
        <v>21</v>
      </c>
      <c r="AA1461" t="s">
        <v>18</v>
      </c>
      <c r="AB1461" t="str">
        <f>IF(H1455="?",$Q$9,H1455)</f>
        <v>tier - 3</v>
      </c>
      <c r="AC1461" t="str">
        <f>IF(I1455="?",$V$9,I1455)</f>
        <v>tier - 2</v>
      </c>
      <c r="AD1461" t="str">
        <f>IF(J1455="?","Unknown",J1455)</f>
        <v>R1013</v>
      </c>
      <c r="AE1461">
        <v>1994</v>
      </c>
      <c r="AF1461">
        <v>17</v>
      </c>
      <c r="AG1461" t="str">
        <f t="shared" si="44"/>
        <v>17-Jun-1994</v>
      </c>
      <c r="AH1461">
        <v>34502</v>
      </c>
      <c r="AI1461">
        <f t="shared" si="45"/>
        <v>28</v>
      </c>
    </row>
    <row r="1462" spans="1:35" x14ac:dyDescent="0.25">
      <c r="A1462" t="s">
        <v>46</v>
      </c>
      <c r="B1462">
        <v>28</v>
      </c>
      <c r="C1462" t="s">
        <v>37</v>
      </c>
      <c r="D1462">
        <v>1995</v>
      </c>
      <c r="E1462" s="11">
        <v>35000</v>
      </c>
      <c r="F1462">
        <v>0</v>
      </c>
      <c r="G1462">
        <v>928.59</v>
      </c>
      <c r="H1462" t="s">
        <v>12</v>
      </c>
      <c r="I1462" t="s">
        <v>16</v>
      </c>
      <c r="J1462" t="s">
        <v>13</v>
      </c>
      <c r="K1462" s="13" t="s">
        <v>9734</v>
      </c>
      <c r="L1462" t="s">
        <v>12</v>
      </c>
      <c r="M1462" t="s">
        <v>16</v>
      </c>
      <c r="N1462" t="s">
        <v>13</v>
      </c>
      <c r="O1462">
        <v>27</v>
      </c>
      <c r="AA1462" t="s">
        <v>15</v>
      </c>
      <c r="AB1462" t="str">
        <f>IF(H1456="?",$Q$9,H1456)</f>
        <v>tier - 3</v>
      </c>
      <c r="AC1462" t="str">
        <f>IF(I1456="?",$V$9,I1456)</f>
        <v>tier - 1</v>
      </c>
      <c r="AD1462" t="str">
        <f>IF(J1456="?","Unknown",J1456)</f>
        <v>R1013</v>
      </c>
      <c r="AE1462">
        <v>1995</v>
      </c>
      <c r="AF1462">
        <v>5</v>
      </c>
      <c r="AG1462" t="str">
        <f t="shared" si="44"/>
        <v>5-Nov-1995</v>
      </c>
      <c r="AH1462">
        <v>35008</v>
      </c>
      <c r="AI1462">
        <f t="shared" si="45"/>
        <v>27</v>
      </c>
    </row>
    <row r="1463" spans="1:35" x14ac:dyDescent="0.25">
      <c r="A1463" t="s">
        <v>45</v>
      </c>
      <c r="B1463">
        <v>30</v>
      </c>
      <c r="C1463" t="s">
        <v>37</v>
      </c>
      <c r="D1463">
        <v>1994</v>
      </c>
      <c r="E1463" s="11">
        <v>34637</v>
      </c>
      <c r="F1463">
        <v>0</v>
      </c>
      <c r="G1463">
        <v>915.07</v>
      </c>
      <c r="H1463" t="s">
        <v>12</v>
      </c>
      <c r="I1463" t="s">
        <v>16</v>
      </c>
      <c r="J1463" t="s">
        <v>13</v>
      </c>
      <c r="K1463" s="13" t="s">
        <v>9735</v>
      </c>
      <c r="L1463" t="s">
        <v>12</v>
      </c>
      <c r="M1463" t="s">
        <v>16</v>
      </c>
      <c r="N1463" t="s">
        <v>13</v>
      </c>
      <c r="O1463">
        <v>28</v>
      </c>
      <c r="AA1463" t="s">
        <v>35</v>
      </c>
      <c r="AB1463" t="str">
        <f>IF(H1457="?",$Q$9,H1457)</f>
        <v>tier - 3</v>
      </c>
      <c r="AC1463" t="str">
        <f>IF(I1457="?",$V$9,I1457)</f>
        <v>tier - 2</v>
      </c>
      <c r="AD1463" t="str">
        <f>IF(J1457="?","Unknown",J1457)</f>
        <v>R1013</v>
      </c>
      <c r="AE1463">
        <v>1999</v>
      </c>
      <c r="AF1463">
        <v>5</v>
      </c>
      <c r="AG1463" t="str">
        <f t="shared" si="44"/>
        <v>5-Aug-1999</v>
      </c>
      <c r="AH1463">
        <v>36377</v>
      </c>
      <c r="AI1463">
        <f t="shared" si="45"/>
        <v>23</v>
      </c>
    </row>
    <row r="1464" spans="1:35" x14ac:dyDescent="0.25">
      <c r="A1464" t="s">
        <v>44</v>
      </c>
      <c r="B1464">
        <v>27</v>
      </c>
      <c r="C1464" t="s">
        <v>35</v>
      </c>
      <c r="D1464">
        <v>1993</v>
      </c>
      <c r="E1464" s="11">
        <v>34208</v>
      </c>
      <c r="F1464">
        <v>0</v>
      </c>
      <c r="G1464">
        <v>896.21</v>
      </c>
      <c r="H1464" t="s">
        <v>12</v>
      </c>
      <c r="I1464" t="s">
        <v>16</v>
      </c>
      <c r="J1464" t="s">
        <v>13</v>
      </c>
      <c r="K1464" s="13" t="s">
        <v>9736</v>
      </c>
      <c r="L1464" t="s">
        <v>12</v>
      </c>
      <c r="M1464" t="s">
        <v>16</v>
      </c>
      <c r="N1464" t="s">
        <v>13</v>
      </c>
      <c r="O1464">
        <v>29</v>
      </c>
      <c r="AA1464" t="s">
        <v>30</v>
      </c>
      <c r="AB1464" t="str">
        <f>IF(H1458="?",$Q$9,H1458)</f>
        <v>tier - 3</v>
      </c>
      <c r="AC1464" t="str">
        <f>IF(I1458="?",$V$9,I1458)</f>
        <v>tier - 2</v>
      </c>
      <c r="AD1464" t="str">
        <f>IF(J1458="?","Unknown",J1458)</f>
        <v>R1013</v>
      </c>
      <c r="AE1464">
        <v>2000</v>
      </c>
      <c r="AF1464">
        <v>9</v>
      </c>
      <c r="AG1464" t="str">
        <f t="shared" si="44"/>
        <v>9-Dec-2000</v>
      </c>
      <c r="AH1464">
        <v>36869</v>
      </c>
      <c r="AI1464">
        <f t="shared" si="45"/>
        <v>22</v>
      </c>
    </row>
    <row r="1465" spans="1:35" x14ac:dyDescent="0.25">
      <c r="A1465" t="s">
        <v>43</v>
      </c>
      <c r="B1465">
        <v>18</v>
      </c>
      <c r="C1465" t="s">
        <v>35</v>
      </c>
      <c r="D1465">
        <v>2000</v>
      </c>
      <c r="E1465" s="11">
        <v>36756</v>
      </c>
      <c r="F1465">
        <v>0</v>
      </c>
      <c r="G1465">
        <v>865.41</v>
      </c>
      <c r="H1465" t="s">
        <v>12</v>
      </c>
      <c r="I1465" t="s">
        <v>16</v>
      </c>
      <c r="J1465" t="s">
        <v>13</v>
      </c>
      <c r="K1465" s="13" t="s">
        <v>9737</v>
      </c>
      <c r="L1465" t="s">
        <v>12</v>
      </c>
      <c r="M1465" t="s">
        <v>16</v>
      </c>
      <c r="N1465" t="s">
        <v>13</v>
      </c>
      <c r="O1465">
        <v>22</v>
      </c>
      <c r="AA1465" t="s">
        <v>30</v>
      </c>
      <c r="AB1465" t="str">
        <f>IF(H1459="?",$Q$9,H1459)</f>
        <v>tier - 1</v>
      </c>
      <c r="AC1465" t="str">
        <f>IF(I1459="?",$V$9,I1459)</f>
        <v>tier - 3</v>
      </c>
      <c r="AD1465" t="str">
        <f>IF(J1459="?","Unknown",J1459)</f>
        <v>R1011</v>
      </c>
      <c r="AE1465">
        <v>2003</v>
      </c>
      <c r="AF1465">
        <v>17</v>
      </c>
      <c r="AG1465" t="str">
        <f t="shared" si="44"/>
        <v>17-Dec-2003</v>
      </c>
      <c r="AH1465">
        <v>37972</v>
      </c>
      <c r="AI1465">
        <f t="shared" si="45"/>
        <v>19</v>
      </c>
    </row>
    <row r="1466" spans="1:35" x14ac:dyDescent="0.25">
      <c r="A1466" t="s">
        <v>41</v>
      </c>
      <c r="B1466">
        <v>7</v>
      </c>
      <c r="C1466" t="s">
        <v>20</v>
      </c>
      <c r="D1466">
        <v>2004</v>
      </c>
      <c r="E1466" s="11">
        <v>38237</v>
      </c>
      <c r="F1466">
        <v>0</v>
      </c>
      <c r="G1466">
        <v>830.52</v>
      </c>
      <c r="H1466" t="s">
        <v>12</v>
      </c>
      <c r="I1466" t="s">
        <v>11</v>
      </c>
      <c r="J1466" t="s">
        <v>42</v>
      </c>
      <c r="K1466" s="13" t="s">
        <v>9738</v>
      </c>
      <c r="L1466" t="s">
        <v>12</v>
      </c>
      <c r="M1466" t="s">
        <v>11</v>
      </c>
      <c r="N1466" t="s">
        <v>42</v>
      </c>
      <c r="O1466">
        <v>18</v>
      </c>
      <c r="AA1466" t="s">
        <v>35</v>
      </c>
      <c r="AB1466" t="str">
        <f>IF(H1460="?",$Q$9,H1460)</f>
        <v>tier - 3</v>
      </c>
      <c r="AC1466" t="str">
        <f>IF(I1460="?",$V$9,I1460)</f>
        <v>tier - 2</v>
      </c>
      <c r="AD1466" t="str">
        <f>IF(J1460="?","Unknown",J1460)</f>
        <v>R1013</v>
      </c>
      <c r="AE1466">
        <v>1994</v>
      </c>
      <c r="AF1466">
        <v>22</v>
      </c>
      <c r="AG1466" t="str">
        <f t="shared" si="44"/>
        <v>22-Aug-1994</v>
      </c>
      <c r="AH1466">
        <v>34568</v>
      </c>
      <c r="AI1466">
        <f t="shared" si="45"/>
        <v>28</v>
      </c>
    </row>
    <row r="1467" spans="1:35" x14ac:dyDescent="0.25">
      <c r="A1467" t="s">
        <v>40</v>
      </c>
      <c r="B1467">
        <v>7</v>
      </c>
      <c r="C1467" t="s">
        <v>30</v>
      </c>
      <c r="D1467">
        <v>1995</v>
      </c>
      <c r="E1467" s="11">
        <v>35040</v>
      </c>
      <c r="F1467">
        <v>0</v>
      </c>
      <c r="G1467">
        <v>773.54</v>
      </c>
      <c r="H1467" t="s">
        <v>12</v>
      </c>
      <c r="I1467" t="s">
        <v>11</v>
      </c>
      <c r="J1467" t="s">
        <v>13</v>
      </c>
      <c r="K1467" s="13" t="s">
        <v>9739</v>
      </c>
      <c r="L1467" t="s">
        <v>12</v>
      </c>
      <c r="M1467" t="s">
        <v>11</v>
      </c>
      <c r="N1467" t="s">
        <v>13</v>
      </c>
      <c r="O1467">
        <v>27</v>
      </c>
      <c r="AA1467" t="s">
        <v>15</v>
      </c>
      <c r="AB1467" t="str">
        <f>IF(H1461="?",$Q$9,H1461)</f>
        <v>tier - 3</v>
      </c>
      <c r="AC1467" t="str">
        <f>IF(I1461="?",$V$9,I1461)</f>
        <v>tier - 2</v>
      </c>
      <c r="AD1467" t="str">
        <f>IF(J1461="?","Unknown",J1461)</f>
        <v>R1013</v>
      </c>
      <c r="AE1467">
        <v>2001</v>
      </c>
      <c r="AF1467">
        <v>19</v>
      </c>
      <c r="AG1467" t="str">
        <f t="shared" si="44"/>
        <v>19-Nov-2001</v>
      </c>
      <c r="AH1467">
        <v>37214</v>
      </c>
      <c r="AI1467">
        <f t="shared" si="45"/>
        <v>21</v>
      </c>
    </row>
    <row r="1468" spans="1:35" x14ac:dyDescent="0.25">
      <c r="A1468" t="s">
        <v>39</v>
      </c>
      <c r="B1468">
        <v>18</v>
      </c>
      <c r="C1468" t="s">
        <v>20</v>
      </c>
      <c r="D1468">
        <v>1996</v>
      </c>
      <c r="E1468" s="11">
        <v>35326</v>
      </c>
      <c r="F1468">
        <v>0</v>
      </c>
      <c r="G1468">
        <v>770.38</v>
      </c>
      <c r="H1468" t="s">
        <v>12</v>
      </c>
      <c r="I1468" t="s">
        <v>31</v>
      </c>
      <c r="J1468" t="s">
        <v>23</v>
      </c>
      <c r="K1468" s="13" t="s">
        <v>9740</v>
      </c>
      <c r="L1468" t="s">
        <v>12</v>
      </c>
      <c r="M1468" t="s">
        <v>11</v>
      </c>
      <c r="N1468" t="s">
        <v>23</v>
      </c>
      <c r="O1468">
        <v>26</v>
      </c>
      <c r="AA1468" t="s">
        <v>37</v>
      </c>
      <c r="AB1468" t="str">
        <f>IF(H1462="?",$Q$9,H1462)</f>
        <v>tier - 3</v>
      </c>
      <c r="AC1468" t="str">
        <f>IF(I1462="?",$V$9,I1462)</f>
        <v>tier - 1</v>
      </c>
      <c r="AD1468" t="str">
        <f>IF(J1462="?","Unknown",J1462)</f>
        <v>R1013</v>
      </c>
      <c r="AE1468">
        <v>1995</v>
      </c>
      <c r="AF1468">
        <v>28</v>
      </c>
      <c r="AG1468" t="str">
        <f t="shared" si="44"/>
        <v>28-Oct-1995</v>
      </c>
      <c r="AH1468">
        <v>35000</v>
      </c>
      <c r="AI1468">
        <f t="shared" si="45"/>
        <v>27</v>
      </c>
    </row>
    <row r="1469" spans="1:35" x14ac:dyDescent="0.25">
      <c r="A1469" t="s">
        <v>38</v>
      </c>
      <c r="B1469">
        <v>28</v>
      </c>
      <c r="C1469" t="s">
        <v>30</v>
      </c>
      <c r="D1469">
        <v>1993</v>
      </c>
      <c r="E1469" s="11">
        <v>34331</v>
      </c>
      <c r="F1469">
        <v>0</v>
      </c>
      <c r="G1469">
        <v>770</v>
      </c>
      <c r="H1469" t="s">
        <v>12</v>
      </c>
      <c r="I1469" t="s">
        <v>12</v>
      </c>
      <c r="J1469" t="s">
        <v>13</v>
      </c>
      <c r="K1469" s="13" t="s">
        <v>9741</v>
      </c>
      <c r="L1469" t="s">
        <v>12</v>
      </c>
      <c r="M1469" t="s">
        <v>12</v>
      </c>
      <c r="N1469" t="s">
        <v>13</v>
      </c>
      <c r="O1469">
        <v>29</v>
      </c>
      <c r="AA1469" t="s">
        <v>37</v>
      </c>
      <c r="AB1469" t="str">
        <f>IF(H1463="?",$Q$9,H1463)</f>
        <v>tier - 3</v>
      </c>
      <c r="AC1469" t="str">
        <f>IF(I1463="?",$V$9,I1463)</f>
        <v>tier - 1</v>
      </c>
      <c r="AD1469" t="str">
        <f>IF(J1463="?","Unknown",J1463)</f>
        <v>R1013</v>
      </c>
      <c r="AE1469">
        <v>1994</v>
      </c>
      <c r="AF1469">
        <v>30</v>
      </c>
      <c r="AG1469" t="str">
        <f t="shared" si="44"/>
        <v>30-Oct-1994</v>
      </c>
      <c r="AH1469">
        <v>34637</v>
      </c>
      <c r="AI1469">
        <f t="shared" si="45"/>
        <v>28</v>
      </c>
    </row>
    <row r="1470" spans="1:35" x14ac:dyDescent="0.25">
      <c r="A1470" t="s">
        <v>2141</v>
      </c>
      <c r="B1470">
        <v>27</v>
      </c>
      <c r="C1470" t="s">
        <v>35</v>
      </c>
      <c r="D1470">
        <v>1995</v>
      </c>
      <c r="E1470" s="11">
        <v>34938</v>
      </c>
      <c r="F1470">
        <v>1</v>
      </c>
      <c r="G1470">
        <v>34806.47</v>
      </c>
      <c r="H1470" t="s">
        <v>16</v>
      </c>
      <c r="I1470" t="s">
        <v>11</v>
      </c>
      <c r="J1470" t="s">
        <v>13</v>
      </c>
      <c r="K1470" s="13" t="s">
        <v>9212</v>
      </c>
      <c r="L1470" t="s">
        <v>16</v>
      </c>
      <c r="M1470" t="s">
        <v>11</v>
      </c>
      <c r="N1470" t="s">
        <v>13</v>
      </c>
      <c r="O1470">
        <v>27</v>
      </c>
      <c r="AA1470" t="s">
        <v>35</v>
      </c>
      <c r="AB1470" t="str">
        <f>IF(H1464="?",$Q$9,H1464)</f>
        <v>tier - 3</v>
      </c>
      <c r="AC1470" t="str">
        <f>IF(I1464="?",$V$9,I1464)</f>
        <v>tier - 1</v>
      </c>
      <c r="AD1470" t="str">
        <f>IF(J1464="?","Unknown",J1464)</f>
        <v>R1013</v>
      </c>
      <c r="AE1470">
        <v>1993</v>
      </c>
      <c r="AF1470">
        <v>27</v>
      </c>
      <c r="AG1470" t="str">
        <f t="shared" si="44"/>
        <v>27-Aug-1993</v>
      </c>
      <c r="AH1470">
        <v>34208</v>
      </c>
      <c r="AI1470">
        <f t="shared" si="45"/>
        <v>29</v>
      </c>
    </row>
    <row r="1471" spans="1:35" x14ac:dyDescent="0.25">
      <c r="A1471" t="s">
        <v>36</v>
      </c>
      <c r="B1471">
        <v>22</v>
      </c>
      <c r="C1471" t="s">
        <v>10</v>
      </c>
      <c r="D1471">
        <v>1996</v>
      </c>
      <c r="E1471" s="11">
        <v>35268</v>
      </c>
      <c r="F1471">
        <v>0</v>
      </c>
      <c r="G1471">
        <v>760</v>
      </c>
      <c r="H1471" t="s">
        <v>12</v>
      </c>
      <c r="I1471" t="s">
        <v>12</v>
      </c>
      <c r="J1471" t="s">
        <v>13</v>
      </c>
      <c r="K1471" s="13" t="s">
        <v>9742</v>
      </c>
      <c r="L1471" t="s">
        <v>12</v>
      </c>
      <c r="M1471" t="s">
        <v>12</v>
      </c>
      <c r="N1471" t="s">
        <v>13</v>
      </c>
      <c r="O1471">
        <v>26</v>
      </c>
      <c r="AA1471" t="s">
        <v>35</v>
      </c>
      <c r="AB1471" t="str">
        <f>IF(H1465="?",$Q$9,H1465)</f>
        <v>tier - 3</v>
      </c>
      <c r="AC1471" t="str">
        <f>IF(I1465="?",$V$9,I1465)</f>
        <v>tier - 1</v>
      </c>
      <c r="AD1471" t="str">
        <f>IF(J1465="?","Unknown",J1465)</f>
        <v>R1013</v>
      </c>
      <c r="AE1471">
        <v>2000</v>
      </c>
      <c r="AF1471">
        <v>18</v>
      </c>
      <c r="AG1471" t="str">
        <f t="shared" si="44"/>
        <v>18-Aug-2000</v>
      </c>
      <c r="AH1471">
        <v>36756</v>
      </c>
      <c r="AI1471">
        <f t="shared" si="45"/>
        <v>22</v>
      </c>
    </row>
    <row r="1472" spans="1:35" x14ac:dyDescent="0.25">
      <c r="A1472" t="s">
        <v>34</v>
      </c>
      <c r="B1472">
        <v>9</v>
      </c>
      <c r="C1472" t="s">
        <v>35</v>
      </c>
      <c r="D1472">
        <v>1993</v>
      </c>
      <c r="E1472" s="11">
        <v>34190</v>
      </c>
      <c r="F1472">
        <v>0</v>
      </c>
      <c r="G1472">
        <v>760</v>
      </c>
      <c r="H1472" t="s">
        <v>12</v>
      </c>
      <c r="I1472" t="s">
        <v>16</v>
      </c>
      <c r="J1472" t="s">
        <v>13</v>
      </c>
      <c r="K1472" s="13" t="s">
        <v>9743</v>
      </c>
      <c r="L1472" t="s">
        <v>12</v>
      </c>
      <c r="M1472" t="s">
        <v>16</v>
      </c>
      <c r="N1472" t="s">
        <v>13</v>
      </c>
      <c r="O1472">
        <v>29</v>
      </c>
      <c r="AA1472" t="s">
        <v>20</v>
      </c>
      <c r="AB1472" t="str">
        <f>IF(H1466="?",$Q$9,H1466)</f>
        <v>tier - 3</v>
      </c>
      <c r="AC1472" t="str">
        <f>IF(I1466="?",$V$9,I1466)</f>
        <v>tier - 2</v>
      </c>
      <c r="AD1472" t="str">
        <f>IF(J1466="?","Unknown",J1466)</f>
        <v>R1011</v>
      </c>
      <c r="AE1472">
        <v>2004</v>
      </c>
      <c r="AF1472">
        <v>7</v>
      </c>
      <c r="AG1472" t="str">
        <f t="shared" si="44"/>
        <v>7-Sep-2004</v>
      </c>
      <c r="AH1472">
        <v>38237</v>
      </c>
      <c r="AI1472">
        <f t="shared" si="45"/>
        <v>18</v>
      </c>
    </row>
    <row r="1473" spans="1:35" x14ac:dyDescent="0.25">
      <c r="A1473" t="s">
        <v>33</v>
      </c>
      <c r="B1473">
        <v>19</v>
      </c>
      <c r="C1473" t="s">
        <v>20</v>
      </c>
      <c r="D1473">
        <v>2002</v>
      </c>
      <c r="E1473" s="11">
        <v>37518</v>
      </c>
      <c r="F1473">
        <v>0</v>
      </c>
      <c r="G1473">
        <v>750</v>
      </c>
      <c r="H1473" t="s">
        <v>12</v>
      </c>
      <c r="I1473" t="s">
        <v>16</v>
      </c>
      <c r="J1473" t="s">
        <v>23</v>
      </c>
      <c r="K1473" s="13" t="s">
        <v>9744</v>
      </c>
      <c r="L1473" t="s">
        <v>12</v>
      </c>
      <c r="M1473" t="s">
        <v>16</v>
      </c>
      <c r="N1473" t="s">
        <v>23</v>
      </c>
      <c r="O1473">
        <v>20</v>
      </c>
      <c r="AA1473" t="s">
        <v>30</v>
      </c>
      <c r="AB1473" t="str">
        <f>IF(H1467="?",$Q$9,H1467)</f>
        <v>tier - 3</v>
      </c>
      <c r="AC1473" t="str">
        <f>IF(I1467="?",$V$9,I1467)</f>
        <v>tier - 2</v>
      </c>
      <c r="AD1473" t="str">
        <f>IF(J1467="?","Unknown",J1467)</f>
        <v>R1013</v>
      </c>
      <c r="AE1473">
        <v>1995</v>
      </c>
      <c r="AF1473">
        <v>7</v>
      </c>
      <c r="AG1473" t="str">
        <f t="shared" si="44"/>
        <v>7-Dec-1995</v>
      </c>
      <c r="AH1473">
        <v>35040</v>
      </c>
      <c r="AI1473">
        <f t="shared" si="45"/>
        <v>27</v>
      </c>
    </row>
    <row r="1474" spans="1:35" x14ac:dyDescent="0.25">
      <c r="A1474" t="s">
        <v>32</v>
      </c>
      <c r="B1474">
        <v>14</v>
      </c>
      <c r="C1474" t="s">
        <v>15</v>
      </c>
      <c r="D1474">
        <v>1999</v>
      </c>
      <c r="E1474" s="11">
        <v>36478</v>
      </c>
      <c r="F1474">
        <v>0</v>
      </c>
      <c r="G1474">
        <v>722.99</v>
      </c>
      <c r="H1474" t="s">
        <v>12</v>
      </c>
      <c r="I1474" t="s">
        <v>16</v>
      </c>
      <c r="J1474" t="s">
        <v>13</v>
      </c>
      <c r="K1474" s="13" t="s">
        <v>9745</v>
      </c>
      <c r="L1474" t="s">
        <v>12</v>
      </c>
      <c r="M1474" t="s">
        <v>16</v>
      </c>
      <c r="N1474" t="s">
        <v>13</v>
      </c>
      <c r="O1474">
        <v>23</v>
      </c>
      <c r="AA1474" t="s">
        <v>20</v>
      </c>
      <c r="AB1474" t="str">
        <f>IF(H1468="?",$Q$9,H1468)</f>
        <v>tier - 3</v>
      </c>
      <c r="AC1474" t="str">
        <f>IF(I1468="?",$V$9,I1468)</f>
        <v>tier - 2</v>
      </c>
      <c r="AD1474" t="str">
        <f>IF(J1468="?","Unknown",J1468)</f>
        <v>R1012</v>
      </c>
      <c r="AE1474">
        <v>1996</v>
      </c>
      <c r="AF1474">
        <v>18</v>
      </c>
      <c r="AG1474" t="str">
        <f t="shared" si="44"/>
        <v>18-Sep-1996</v>
      </c>
      <c r="AH1474">
        <v>35326</v>
      </c>
      <c r="AI1474">
        <f t="shared" si="45"/>
        <v>26</v>
      </c>
    </row>
    <row r="1475" spans="1:35" x14ac:dyDescent="0.25">
      <c r="A1475" t="s">
        <v>29</v>
      </c>
      <c r="B1475">
        <v>26</v>
      </c>
      <c r="C1475" t="s">
        <v>15</v>
      </c>
      <c r="D1475">
        <v>1999</v>
      </c>
      <c r="E1475" s="11">
        <v>36490</v>
      </c>
      <c r="F1475">
        <v>0</v>
      </c>
      <c r="G1475">
        <v>700</v>
      </c>
      <c r="H1475" t="s">
        <v>31</v>
      </c>
      <c r="I1475" t="s">
        <v>12</v>
      </c>
      <c r="J1475" t="s">
        <v>13</v>
      </c>
      <c r="K1475" s="13" t="s">
        <v>9746</v>
      </c>
      <c r="L1475" t="s">
        <v>11</v>
      </c>
      <c r="M1475" t="s">
        <v>12</v>
      </c>
      <c r="N1475" t="s">
        <v>13</v>
      </c>
      <c r="O1475">
        <v>23</v>
      </c>
      <c r="AA1475" t="s">
        <v>30</v>
      </c>
      <c r="AB1475" t="str">
        <f>IF(H1469="?",$Q$9,H1469)</f>
        <v>tier - 3</v>
      </c>
      <c r="AC1475" t="str">
        <f>IF(I1469="?",$V$9,I1469)</f>
        <v>tier - 3</v>
      </c>
      <c r="AD1475" t="str">
        <f>IF(J1469="?","Unknown",J1469)</f>
        <v>R1013</v>
      </c>
      <c r="AE1475">
        <v>1993</v>
      </c>
      <c r="AF1475">
        <v>28</v>
      </c>
      <c r="AG1475" t="str">
        <f t="shared" ref="AG1475:AG1538" si="46">CONCATENATE(AF1475,"-",AA1475,"-",AE1475)</f>
        <v>28-Dec-1993</v>
      </c>
      <c r="AH1475">
        <v>34331</v>
      </c>
      <c r="AI1475">
        <f t="shared" ref="AI1475:AI1538" si="47">INT(YEARFRAC(AH1475,DATE(2023,6,8)*1))</f>
        <v>29</v>
      </c>
    </row>
    <row r="1476" spans="1:35" x14ac:dyDescent="0.25">
      <c r="A1476" t="s">
        <v>28</v>
      </c>
      <c r="B1476">
        <v>12</v>
      </c>
      <c r="C1476" t="s">
        <v>20</v>
      </c>
      <c r="D1476">
        <v>2001</v>
      </c>
      <c r="E1476" s="11">
        <v>37146</v>
      </c>
      <c r="F1476">
        <v>0</v>
      </c>
      <c r="G1476">
        <v>687.54</v>
      </c>
      <c r="H1476" t="s">
        <v>12</v>
      </c>
      <c r="I1476" t="s">
        <v>11</v>
      </c>
      <c r="J1476" t="s">
        <v>13</v>
      </c>
      <c r="K1476" s="13" t="s">
        <v>9747</v>
      </c>
      <c r="L1476" t="s">
        <v>12</v>
      </c>
      <c r="M1476" t="s">
        <v>11</v>
      </c>
      <c r="N1476" t="s">
        <v>13</v>
      </c>
      <c r="O1476">
        <v>21</v>
      </c>
      <c r="AA1476" t="s">
        <v>35</v>
      </c>
      <c r="AB1476" t="str">
        <f>IF(H1470="?",$Q$9,H1470)</f>
        <v>tier - 1</v>
      </c>
      <c r="AC1476" t="str">
        <f>IF(I1470="?",$V$9,I1470)</f>
        <v>tier - 2</v>
      </c>
      <c r="AD1476" t="str">
        <f>IF(J1470="?","Unknown",J1470)</f>
        <v>R1013</v>
      </c>
      <c r="AE1476">
        <v>1995</v>
      </c>
      <c r="AF1476">
        <v>27</v>
      </c>
      <c r="AG1476" t="str">
        <f t="shared" si="46"/>
        <v>27-Aug-1995</v>
      </c>
      <c r="AH1476">
        <v>34938</v>
      </c>
      <c r="AI1476">
        <f t="shared" si="47"/>
        <v>27</v>
      </c>
    </row>
    <row r="1477" spans="1:35" x14ac:dyDescent="0.25">
      <c r="A1477" t="s">
        <v>27</v>
      </c>
      <c r="B1477">
        <v>9</v>
      </c>
      <c r="C1477" t="s">
        <v>30</v>
      </c>
      <c r="D1477">
        <v>1997</v>
      </c>
      <c r="E1477" s="11">
        <v>35773</v>
      </c>
      <c r="F1477">
        <v>0</v>
      </c>
      <c r="G1477">
        <v>670</v>
      </c>
      <c r="H1477" t="s">
        <v>12</v>
      </c>
      <c r="I1477" t="s">
        <v>12</v>
      </c>
      <c r="J1477" t="s">
        <v>13</v>
      </c>
      <c r="K1477" s="13" t="s">
        <v>9748</v>
      </c>
      <c r="L1477" t="s">
        <v>12</v>
      </c>
      <c r="M1477" t="s">
        <v>12</v>
      </c>
      <c r="N1477" t="s">
        <v>13</v>
      </c>
      <c r="O1477">
        <v>25</v>
      </c>
      <c r="AA1477" t="s">
        <v>10</v>
      </c>
      <c r="AB1477" t="str">
        <f>IF(H1471="?",$Q$9,H1471)</f>
        <v>tier - 3</v>
      </c>
      <c r="AC1477" t="str">
        <f>IF(I1471="?",$V$9,I1471)</f>
        <v>tier - 3</v>
      </c>
      <c r="AD1477" t="str">
        <f>IF(J1471="?","Unknown",J1471)</f>
        <v>R1013</v>
      </c>
      <c r="AE1477">
        <v>1996</v>
      </c>
      <c r="AF1477">
        <v>22</v>
      </c>
      <c r="AG1477" t="str">
        <f t="shared" si="46"/>
        <v>22-Jul-1996</v>
      </c>
      <c r="AH1477">
        <v>35268</v>
      </c>
      <c r="AI1477">
        <f t="shared" si="47"/>
        <v>26</v>
      </c>
    </row>
    <row r="1478" spans="1:35" x14ac:dyDescent="0.25">
      <c r="A1478" t="s">
        <v>26</v>
      </c>
      <c r="B1478">
        <v>29</v>
      </c>
      <c r="C1478" t="s">
        <v>10</v>
      </c>
      <c r="D1478">
        <v>2002</v>
      </c>
      <c r="E1478" s="11">
        <v>37466</v>
      </c>
      <c r="F1478">
        <v>0</v>
      </c>
      <c r="G1478">
        <v>668</v>
      </c>
      <c r="H1478" t="s">
        <v>12</v>
      </c>
      <c r="I1478" t="s">
        <v>11</v>
      </c>
      <c r="J1478" t="s">
        <v>23</v>
      </c>
      <c r="K1478" s="13" t="s">
        <v>9749</v>
      </c>
      <c r="L1478" t="s">
        <v>12</v>
      </c>
      <c r="M1478" t="s">
        <v>11</v>
      </c>
      <c r="N1478" t="s">
        <v>23</v>
      </c>
      <c r="O1478">
        <v>20</v>
      </c>
      <c r="AA1478" t="s">
        <v>35</v>
      </c>
      <c r="AB1478" t="str">
        <f>IF(H1472="?",$Q$9,H1472)</f>
        <v>tier - 3</v>
      </c>
      <c r="AC1478" t="str">
        <f>IF(I1472="?",$V$9,I1472)</f>
        <v>tier - 1</v>
      </c>
      <c r="AD1478" t="str">
        <f>IF(J1472="?","Unknown",J1472)</f>
        <v>R1013</v>
      </c>
      <c r="AE1478">
        <v>1993</v>
      </c>
      <c r="AF1478">
        <v>9</v>
      </c>
      <c r="AG1478" t="str">
        <f t="shared" si="46"/>
        <v>9-Aug-1993</v>
      </c>
      <c r="AH1478">
        <v>34190</v>
      </c>
      <c r="AI1478">
        <f t="shared" si="47"/>
        <v>29</v>
      </c>
    </row>
    <row r="1479" spans="1:35" x14ac:dyDescent="0.25">
      <c r="A1479" t="s">
        <v>25</v>
      </c>
      <c r="B1479">
        <v>4</v>
      </c>
      <c r="C1479" t="s">
        <v>37</v>
      </c>
      <c r="D1479">
        <v>1995</v>
      </c>
      <c r="E1479" s="11">
        <v>34976</v>
      </c>
      <c r="F1479">
        <v>0</v>
      </c>
      <c r="G1479">
        <v>650</v>
      </c>
      <c r="H1479" t="s">
        <v>12</v>
      </c>
      <c r="I1479" t="s">
        <v>12</v>
      </c>
      <c r="J1479" t="s">
        <v>13</v>
      </c>
      <c r="K1479" s="13" t="s">
        <v>9750</v>
      </c>
      <c r="L1479" t="s">
        <v>12</v>
      </c>
      <c r="M1479" t="s">
        <v>12</v>
      </c>
      <c r="N1479" t="s">
        <v>13</v>
      </c>
      <c r="O1479">
        <v>27</v>
      </c>
      <c r="AA1479" t="s">
        <v>35</v>
      </c>
      <c r="AB1479" t="str">
        <f>IF(H1473="?",$Q$9,H1473)</f>
        <v>tier - 3</v>
      </c>
      <c r="AC1479" t="str">
        <f>IF(I1473="?",$V$9,I1473)</f>
        <v>tier - 1</v>
      </c>
      <c r="AD1479" t="str">
        <f>IF(J1473="?","Unknown",J1473)</f>
        <v>R1012</v>
      </c>
      <c r="AE1479">
        <v>2002</v>
      </c>
      <c r="AF1479">
        <v>19</v>
      </c>
      <c r="AG1479" t="str">
        <f t="shared" si="46"/>
        <v>19-Aug-2002</v>
      </c>
      <c r="AH1479">
        <v>37487</v>
      </c>
      <c r="AI1479">
        <f t="shared" si="47"/>
        <v>20</v>
      </c>
    </row>
    <row r="1480" spans="1:35" x14ac:dyDescent="0.25">
      <c r="A1480" t="s">
        <v>24</v>
      </c>
      <c r="B1480">
        <v>1</v>
      </c>
      <c r="C1480" t="s">
        <v>15</v>
      </c>
      <c r="D1480">
        <v>1993</v>
      </c>
      <c r="E1480" s="11">
        <v>34274</v>
      </c>
      <c r="F1480">
        <v>0</v>
      </c>
      <c r="G1480">
        <v>650</v>
      </c>
      <c r="H1480" t="s">
        <v>12</v>
      </c>
      <c r="I1480" t="s">
        <v>12</v>
      </c>
      <c r="J1480" t="s">
        <v>13</v>
      </c>
      <c r="K1480" s="13" t="s">
        <v>9751</v>
      </c>
      <c r="L1480" t="s">
        <v>12</v>
      </c>
      <c r="M1480" t="s">
        <v>12</v>
      </c>
      <c r="N1480" t="s">
        <v>13</v>
      </c>
      <c r="O1480">
        <v>29</v>
      </c>
      <c r="AA1480" t="s">
        <v>15</v>
      </c>
      <c r="AB1480" t="str">
        <f>IF(H1474="?",$Q$9,H1474)</f>
        <v>tier - 3</v>
      </c>
      <c r="AC1480" t="str">
        <f>IF(I1474="?",$V$9,I1474)</f>
        <v>tier - 1</v>
      </c>
      <c r="AD1480" t="str">
        <f>IF(J1474="?","Unknown",J1474)</f>
        <v>R1013</v>
      </c>
      <c r="AE1480">
        <v>1999</v>
      </c>
      <c r="AF1480">
        <v>14</v>
      </c>
      <c r="AG1480" t="str">
        <f t="shared" si="46"/>
        <v>14-Nov-1999</v>
      </c>
      <c r="AH1480">
        <v>36478</v>
      </c>
      <c r="AI1480">
        <f t="shared" si="47"/>
        <v>23</v>
      </c>
    </row>
    <row r="1481" spans="1:35" x14ac:dyDescent="0.25">
      <c r="A1481" t="s">
        <v>2140</v>
      </c>
      <c r="B1481">
        <v>3</v>
      </c>
      <c r="C1481" t="s">
        <v>15</v>
      </c>
      <c r="D1481">
        <v>2003</v>
      </c>
      <c r="E1481" s="11">
        <v>37928</v>
      </c>
      <c r="F1481">
        <v>0</v>
      </c>
      <c r="G1481">
        <v>34779.620000000003</v>
      </c>
      <c r="H1481" t="s">
        <v>16</v>
      </c>
      <c r="I1481" t="s">
        <v>11</v>
      </c>
      <c r="J1481" t="s">
        <v>42</v>
      </c>
      <c r="K1481" s="13" t="s">
        <v>9421</v>
      </c>
      <c r="L1481" t="s">
        <v>16</v>
      </c>
      <c r="M1481" t="s">
        <v>11</v>
      </c>
      <c r="N1481" t="s">
        <v>42</v>
      </c>
      <c r="O1481">
        <v>19</v>
      </c>
      <c r="AA1481" t="s">
        <v>15</v>
      </c>
      <c r="AB1481" t="str">
        <f>IF(H1475="?",$Q$9,H1475)</f>
        <v>tier - 2</v>
      </c>
      <c r="AC1481" t="str">
        <f>IF(I1475="?",$V$9,I1475)</f>
        <v>tier - 3</v>
      </c>
      <c r="AD1481" t="str">
        <f>IF(J1475="?","Unknown",J1475)</f>
        <v>R1013</v>
      </c>
      <c r="AE1481">
        <v>1999</v>
      </c>
      <c r="AF1481">
        <v>26</v>
      </c>
      <c r="AG1481" t="str">
        <f t="shared" si="46"/>
        <v>26-Nov-1999</v>
      </c>
      <c r="AH1481">
        <v>36490</v>
      </c>
      <c r="AI1481">
        <f t="shared" si="47"/>
        <v>23</v>
      </c>
    </row>
    <row r="1482" spans="1:35" x14ac:dyDescent="0.25">
      <c r="A1482" t="s">
        <v>22</v>
      </c>
      <c r="B1482">
        <v>20</v>
      </c>
      <c r="C1482" t="s">
        <v>15</v>
      </c>
      <c r="D1482">
        <v>2001</v>
      </c>
      <c r="E1482" s="11">
        <v>37215</v>
      </c>
      <c r="F1482">
        <v>0</v>
      </c>
      <c r="G1482">
        <v>646.14</v>
      </c>
      <c r="H1482" t="s">
        <v>12</v>
      </c>
      <c r="I1482" t="s">
        <v>12</v>
      </c>
      <c r="J1482" t="s">
        <v>23</v>
      </c>
      <c r="K1482" s="13" t="s">
        <v>9752</v>
      </c>
      <c r="L1482" t="s">
        <v>12</v>
      </c>
      <c r="M1482" t="s">
        <v>12</v>
      </c>
      <c r="N1482" t="s">
        <v>23</v>
      </c>
      <c r="O1482">
        <v>21</v>
      </c>
      <c r="AA1482" t="s">
        <v>20</v>
      </c>
      <c r="AB1482" t="str">
        <f>IF(H1476="?",$Q$9,H1476)</f>
        <v>tier - 3</v>
      </c>
      <c r="AC1482" t="str">
        <f>IF(I1476="?",$V$9,I1476)</f>
        <v>tier - 2</v>
      </c>
      <c r="AD1482" t="str">
        <f>IF(J1476="?","Unknown",J1476)</f>
        <v>R1013</v>
      </c>
      <c r="AE1482">
        <v>2001</v>
      </c>
      <c r="AF1482">
        <v>12</v>
      </c>
      <c r="AG1482" t="str">
        <f t="shared" si="46"/>
        <v>12-Sep-2001</v>
      </c>
      <c r="AH1482">
        <v>37146</v>
      </c>
      <c r="AI1482">
        <f t="shared" si="47"/>
        <v>21</v>
      </c>
    </row>
    <row r="1483" spans="1:35" x14ac:dyDescent="0.25">
      <c r="A1483" t="s">
        <v>21</v>
      </c>
      <c r="B1483">
        <v>27</v>
      </c>
      <c r="C1483" t="s">
        <v>18</v>
      </c>
      <c r="D1483">
        <v>1998</v>
      </c>
      <c r="E1483" s="11">
        <v>35973</v>
      </c>
      <c r="F1483">
        <v>0</v>
      </c>
      <c r="G1483">
        <v>637.26</v>
      </c>
      <c r="H1483" t="s">
        <v>12</v>
      </c>
      <c r="I1483" t="s">
        <v>12</v>
      </c>
      <c r="J1483" t="s">
        <v>13</v>
      </c>
      <c r="K1483" s="13" t="s">
        <v>9753</v>
      </c>
      <c r="L1483" t="s">
        <v>12</v>
      </c>
      <c r="M1483" t="s">
        <v>12</v>
      </c>
      <c r="N1483" t="s">
        <v>13</v>
      </c>
      <c r="O1483">
        <v>24</v>
      </c>
      <c r="AA1483" t="s">
        <v>30</v>
      </c>
      <c r="AB1483" t="str">
        <f>IF(H1477="?",$Q$9,H1477)</f>
        <v>tier - 3</v>
      </c>
      <c r="AC1483" t="str">
        <f>IF(I1477="?",$V$9,I1477)</f>
        <v>tier - 3</v>
      </c>
      <c r="AD1483" t="str">
        <f>IF(J1477="?","Unknown",J1477)</f>
        <v>R1013</v>
      </c>
      <c r="AE1483">
        <v>1997</v>
      </c>
      <c r="AF1483">
        <v>9</v>
      </c>
      <c r="AG1483" t="str">
        <f t="shared" si="46"/>
        <v>9-Dec-1997</v>
      </c>
      <c r="AH1483">
        <v>35773</v>
      </c>
      <c r="AI1483">
        <f t="shared" si="47"/>
        <v>25</v>
      </c>
    </row>
    <row r="1484" spans="1:35" x14ac:dyDescent="0.25">
      <c r="A1484" t="s">
        <v>19</v>
      </c>
      <c r="B1484">
        <v>13</v>
      </c>
      <c r="C1484" t="s">
        <v>35</v>
      </c>
      <c r="D1484">
        <v>1992</v>
      </c>
      <c r="E1484" s="11">
        <v>33829</v>
      </c>
      <c r="F1484">
        <v>0</v>
      </c>
      <c r="G1484">
        <v>604.54</v>
      </c>
      <c r="H1484" t="s">
        <v>12</v>
      </c>
      <c r="I1484" t="s">
        <v>12</v>
      </c>
      <c r="J1484" t="s">
        <v>13</v>
      </c>
      <c r="K1484" s="13" t="s">
        <v>9177</v>
      </c>
      <c r="L1484" t="s">
        <v>12</v>
      </c>
      <c r="M1484" t="s">
        <v>12</v>
      </c>
      <c r="N1484" t="s">
        <v>13</v>
      </c>
      <c r="O1484">
        <v>30</v>
      </c>
      <c r="AA1484" t="s">
        <v>10</v>
      </c>
      <c r="AB1484" t="str">
        <f>IF(H1478="?",$Q$9,H1478)</f>
        <v>tier - 3</v>
      </c>
      <c r="AC1484" t="str">
        <f>IF(I1478="?",$V$9,I1478)</f>
        <v>tier - 2</v>
      </c>
      <c r="AD1484" t="str">
        <f>IF(J1478="?","Unknown",J1478)</f>
        <v>R1012</v>
      </c>
      <c r="AE1484">
        <v>2002</v>
      </c>
      <c r="AF1484">
        <v>29</v>
      </c>
      <c r="AG1484" t="str">
        <f t="shared" si="46"/>
        <v>29-Jul-2002</v>
      </c>
      <c r="AH1484">
        <v>37466</v>
      </c>
      <c r="AI1484">
        <f t="shared" si="47"/>
        <v>20</v>
      </c>
    </row>
    <row r="1485" spans="1:35" x14ac:dyDescent="0.25">
      <c r="A1485" t="s">
        <v>17</v>
      </c>
      <c r="B1485">
        <v>30</v>
      </c>
      <c r="C1485" t="s">
        <v>15</v>
      </c>
      <c r="D1485">
        <v>1993</v>
      </c>
      <c r="E1485" s="11">
        <v>34303</v>
      </c>
      <c r="F1485">
        <v>0</v>
      </c>
      <c r="G1485">
        <v>600</v>
      </c>
      <c r="H1485" t="s">
        <v>11</v>
      </c>
      <c r="I1485" t="s">
        <v>16</v>
      </c>
      <c r="J1485" t="s">
        <v>13</v>
      </c>
      <c r="K1485" s="13" t="s">
        <v>9754</v>
      </c>
      <c r="L1485" t="s">
        <v>11</v>
      </c>
      <c r="M1485" t="s">
        <v>16</v>
      </c>
      <c r="N1485" t="s">
        <v>13</v>
      </c>
      <c r="O1485">
        <v>29</v>
      </c>
      <c r="AA1485" t="s">
        <v>37</v>
      </c>
      <c r="AB1485" t="str">
        <f>IF(H1479="?",$Q$9,H1479)</f>
        <v>tier - 3</v>
      </c>
      <c r="AC1485" t="str">
        <f>IF(I1479="?",$V$9,I1479)</f>
        <v>tier - 3</v>
      </c>
      <c r="AD1485" t="str">
        <f>IF(J1479="?","Unknown",J1479)</f>
        <v>R1013</v>
      </c>
      <c r="AE1485">
        <v>1995</v>
      </c>
      <c r="AF1485">
        <v>4</v>
      </c>
      <c r="AG1485" t="str">
        <f t="shared" si="46"/>
        <v>4-Oct-1995</v>
      </c>
      <c r="AH1485">
        <v>34976</v>
      </c>
      <c r="AI1485">
        <f t="shared" si="47"/>
        <v>27</v>
      </c>
    </row>
    <row r="1486" spans="1:35" x14ac:dyDescent="0.25">
      <c r="A1486" t="s">
        <v>14</v>
      </c>
      <c r="B1486">
        <v>30</v>
      </c>
      <c r="C1486" t="s">
        <v>35</v>
      </c>
      <c r="D1486">
        <v>1992</v>
      </c>
      <c r="E1486" s="11">
        <v>33846</v>
      </c>
      <c r="F1486">
        <v>0</v>
      </c>
      <c r="G1486">
        <v>570.62</v>
      </c>
      <c r="H1486" t="s">
        <v>11</v>
      </c>
      <c r="I1486" t="s">
        <v>16</v>
      </c>
      <c r="J1486" t="s">
        <v>13</v>
      </c>
      <c r="K1486" s="13" t="s">
        <v>8671</v>
      </c>
      <c r="L1486" t="s">
        <v>11</v>
      </c>
      <c r="M1486" t="s">
        <v>16</v>
      </c>
      <c r="N1486" t="s">
        <v>13</v>
      </c>
      <c r="O1486">
        <v>30</v>
      </c>
      <c r="AA1486" t="s">
        <v>15</v>
      </c>
      <c r="AB1486" t="str">
        <f>IF(H1480="?",$Q$9,H1480)</f>
        <v>tier - 3</v>
      </c>
      <c r="AC1486" t="str">
        <f>IF(I1480="?",$V$9,I1480)</f>
        <v>tier - 3</v>
      </c>
      <c r="AD1486" t="str">
        <f>IF(J1480="?","Unknown",J1480)</f>
        <v>R1013</v>
      </c>
      <c r="AE1486">
        <v>1993</v>
      </c>
      <c r="AF1486">
        <v>1</v>
      </c>
      <c r="AG1486" t="str">
        <f t="shared" si="46"/>
        <v>1-Nov-1993</v>
      </c>
      <c r="AH1486">
        <v>34274</v>
      </c>
      <c r="AI1486">
        <f t="shared" si="47"/>
        <v>29</v>
      </c>
    </row>
    <row r="1487" spans="1:35" x14ac:dyDescent="0.25">
      <c r="A1487" t="s">
        <v>9</v>
      </c>
      <c r="B1487">
        <v>9</v>
      </c>
      <c r="C1487" t="s">
        <v>30</v>
      </c>
      <c r="D1487">
        <v>1992</v>
      </c>
      <c r="E1487" s="11">
        <v>33947</v>
      </c>
      <c r="F1487">
        <v>0</v>
      </c>
      <c r="G1487">
        <v>563.84</v>
      </c>
      <c r="H1487" t="s">
        <v>11</v>
      </c>
      <c r="I1487" t="s">
        <v>12</v>
      </c>
      <c r="J1487" t="s">
        <v>13</v>
      </c>
      <c r="K1487" s="13" t="s">
        <v>9755</v>
      </c>
      <c r="L1487" t="s">
        <v>11</v>
      </c>
      <c r="M1487" t="s">
        <v>12</v>
      </c>
      <c r="N1487" t="s">
        <v>13</v>
      </c>
      <c r="O1487">
        <v>30</v>
      </c>
      <c r="AA1487" t="s">
        <v>15</v>
      </c>
      <c r="AB1487" t="str">
        <f>IF(H1481="?",$Q$9,H1481)</f>
        <v>tier - 1</v>
      </c>
      <c r="AC1487" t="str">
        <f>IF(I1481="?",$V$9,I1481)</f>
        <v>tier - 2</v>
      </c>
      <c r="AD1487" t="str">
        <f>IF(J1481="?","Unknown",J1481)</f>
        <v>R1011</v>
      </c>
      <c r="AE1487">
        <v>2003</v>
      </c>
      <c r="AF1487">
        <v>3</v>
      </c>
      <c r="AG1487" t="str">
        <f t="shared" si="46"/>
        <v>3-Nov-2003</v>
      </c>
      <c r="AH1487">
        <v>37928</v>
      </c>
      <c r="AI1487">
        <f t="shared" si="47"/>
        <v>19</v>
      </c>
    </row>
    <row r="1488" spans="1:35" x14ac:dyDescent="0.25">
      <c r="A1488" t="s">
        <v>2139</v>
      </c>
      <c r="B1488">
        <v>7</v>
      </c>
      <c r="C1488" t="s">
        <v>37</v>
      </c>
      <c r="D1488">
        <v>1994</v>
      </c>
      <c r="E1488" s="11">
        <v>34614</v>
      </c>
      <c r="F1488">
        <v>0</v>
      </c>
      <c r="G1488">
        <v>34672.15</v>
      </c>
      <c r="H1488" t="s">
        <v>16</v>
      </c>
      <c r="I1488" t="s">
        <v>12</v>
      </c>
      <c r="J1488" t="s">
        <v>13</v>
      </c>
      <c r="K1488" s="13" t="s">
        <v>8986</v>
      </c>
      <c r="L1488" t="s">
        <v>16</v>
      </c>
      <c r="M1488" t="s">
        <v>12</v>
      </c>
      <c r="N1488" t="s">
        <v>13</v>
      </c>
      <c r="O1488">
        <v>28</v>
      </c>
      <c r="AA1488" t="s">
        <v>15</v>
      </c>
      <c r="AB1488" t="str">
        <f>IF(H1482="?",$Q$9,H1482)</f>
        <v>tier - 3</v>
      </c>
      <c r="AC1488" t="str">
        <f>IF(I1482="?",$V$9,I1482)</f>
        <v>tier - 3</v>
      </c>
      <c r="AD1488" t="str">
        <f>IF(J1482="?","Unknown",J1482)</f>
        <v>R1012</v>
      </c>
      <c r="AE1488">
        <v>2001</v>
      </c>
      <c r="AF1488">
        <v>20</v>
      </c>
      <c r="AG1488" t="str">
        <f t="shared" si="46"/>
        <v>20-Nov-2001</v>
      </c>
      <c r="AH1488">
        <v>37215</v>
      </c>
      <c r="AI1488">
        <f t="shared" si="47"/>
        <v>21</v>
      </c>
    </row>
    <row r="1489" spans="1:35" x14ac:dyDescent="0.25">
      <c r="A1489" t="s">
        <v>2138</v>
      </c>
      <c r="B1489">
        <v>9</v>
      </c>
      <c r="C1489" t="s">
        <v>15</v>
      </c>
      <c r="D1489">
        <v>2004</v>
      </c>
      <c r="E1489" s="11">
        <v>38300</v>
      </c>
      <c r="F1489">
        <v>0</v>
      </c>
      <c r="G1489">
        <v>34617.839999999997</v>
      </c>
      <c r="H1489" t="s">
        <v>16</v>
      </c>
      <c r="I1489" t="s">
        <v>12</v>
      </c>
      <c r="J1489" t="s">
        <v>168</v>
      </c>
      <c r="K1489" s="13" t="s">
        <v>9756</v>
      </c>
      <c r="L1489" t="s">
        <v>16</v>
      </c>
      <c r="M1489" t="s">
        <v>12</v>
      </c>
      <c r="N1489" t="s">
        <v>168</v>
      </c>
      <c r="O1489">
        <v>18</v>
      </c>
      <c r="AA1489" t="s">
        <v>18</v>
      </c>
      <c r="AB1489" t="str">
        <f>IF(H1483="?",$Q$9,H1483)</f>
        <v>tier - 3</v>
      </c>
      <c r="AC1489" t="str">
        <f>IF(I1483="?",$V$9,I1483)</f>
        <v>tier - 3</v>
      </c>
      <c r="AD1489" t="str">
        <f>IF(J1483="?","Unknown",J1483)</f>
        <v>R1013</v>
      </c>
      <c r="AE1489">
        <v>1998</v>
      </c>
      <c r="AF1489">
        <v>27</v>
      </c>
      <c r="AG1489" t="str">
        <f t="shared" si="46"/>
        <v>27-Jun-1998</v>
      </c>
      <c r="AH1489">
        <v>35973</v>
      </c>
      <c r="AI1489">
        <f t="shared" si="47"/>
        <v>24</v>
      </c>
    </row>
    <row r="1490" spans="1:35" x14ac:dyDescent="0.25">
      <c r="A1490" t="s">
        <v>2137</v>
      </c>
      <c r="B1490">
        <v>25</v>
      </c>
      <c r="C1490" t="s">
        <v>10</v>
      </c>
      <c r="D1490">
        <v>1976</v>
      </c>
      <c r="E1490" s="11">
        <v>27966</v>
      </c>
      <c r="F1490">
        <v>2</v>
      </c>
      <c r="G1490">
        <v>34543.39</v>
      </c>
      <c r="H1490" t="s">
        <v>11</v>
      </c>
      <c r="I1490" t="s">
        <v>12</v>
      </c>
      <c r="J1490" t="s">
        <v>42</v>
      </c>
      <c r="K1490" s="13" t="s">
        <v>9757</v>
      </c>
      <c r="L1490" t="s">
        <v>11</v>
      </c>
      <c r="M1490" t="s">
        <v>12</v>
      </c>
      <c r="N1490" t="s">
        <v>42</v>
      </c>
      <c r="O1490">
        <v>46</v>
      </c>
      <c r="AA1490" t="s">
        <v>35</v>
      </c>
      <c r="AB1490" t="str">
        <f>IF(H1484="?",$Q$9,H1484)</f>
        <v>tier - 3</v>
      </c>
      <c r="AC1490" t="str">
        <f>IF(I1484="?",$V$9,I1484)</f>
        <v>tier - 3</v>
      </c>
      <c r="AD1490" t="str">
        <f>IF(J1484="?","Unknown",J1484)</f>
        <v>R1013</v>
      </c>
      <c r="AE1490">
        <v>1992</v>
      </c>
      <c r="AF1490">
        <v>13</v>
      </c>
      <c r="AG1490" t="str">
        <f t="shared" si="46"/>
        <v>13-Aug-1992</v>
      </c>
      <c r="AH1490">
        <v>33829</v>
      </c>
      <c r="AI1490">
        <f t="shared" si="47"/>
        <v>30</v>
      </c>
    </row>
    <row r="1491" spans="1:35" x14ac:dyDescent="0.25">
      <c r="A1491" t="s">
        <v>2136</v>
      </c>
      <c r="B1491">
        <v>24</v>
      </c>
      <c r="C1491" t="s">
        <v>20</v>
      </c>
      <c r="D1491">
        <v>1998</v>
      </c>
      <c r="E1491" s="11">
        <v>36062</v>
      </c>
      <c r="F1491">
        <v>0</v>
      </c>
      <c r="G1491">
        <v>34472.839999999997</v>
      </c>
      <c r="H1491" t="s">
        <v>16</v>
      </c>
      <c r="I1491" t="s">
        <v>12</v>
      </c>
      <c r="J1491" t="s">
        <v>42</v>
      </c>
      <c r="K1491" s="13" t="s">
        <v>9758</v>
      </c>
      <c r="L1491" t="s">
        <v>16</v>
      </c>
      <c r="M1491" t="s">
        <v>12</v>
      </c>
      <c r="N1491" t="s">
        <v>42</v>
      </c>
      <c r="O1491">
        <v>24</v>
      </c>
      <c r="AA1491" t="s">
        <v>15</v>
      </c>
      <c r="AB1491" t="str">
        <f>IF(H1485="?",$Q$9,H1485)</f>
        <v>tier - 2</v>
      </c>
      <c r="AC1491" t="str">
        <f>IF(I1485="?",$V$9,I1485)</f>
        <v>tier - 1</v>
      </c>
      <c r="AD1491" t="str">
        <f>IF(J1485="?","Unknown",J1485)</f>
        <v>R1013</v>
      </c>
      <c r="AE1491">
        <v>1993</v>
      </c>
      <c r="AF1491">
        <v>30</v>
      </c>
      <c r="AG1491" t="str">
        <f t="shared" si="46"/>
        <v>30-Nov-1993</v>
      </c>
      <c r="AH1491">
        <v>34303</v>
      </c>
      <c r="AI1491">
        <f t="shared" si="47"/>
        <v>29</v>
      </c>
    </row>
    <row r="1492" spans="1:35" x14ac:dyDescent="0.25">
      <c r="A1492" t="s">
        <v>2135</v>
      </c>
      <c r="B1492">
        <v>24</v>
      </c>
      <c r="C1492" t="s">
        <v>30</v>
      </c>
      <c r="D1492">
        <v>1990</v>
      </c>
      <c r="E1492" s="11">
        <v>33231</v>
      </c>
      <c r="F1492">
        <v>3</v>
      </c>
      <c r="G1492">
        <v>34456.269999999997</v>
      </c>
      <c r="H1492" t="s">
        <v>16</v>
      </c>
      <c r="I1492" t="s">
        <v>11</v>
      </c>
      <c r="J1492" t="s">
        <v>42</v>
      </c>
      <c r="K1492" s="13" t="s">
        <v>9759</v>
      </c>
      <c r="L1492" t="s">
        <v>16</v>
      </c>
      <c r="M1492" t="s">
        <v>11</v>
      </c>
      <c r="N1492" t="s">
        <v>42</v>
      </c>
      <c r="O1492">
        <v>32</v>
      </c>
      <c r="AA1492" t="s">
        <v>35</v>
      </c>
      <c r="AB1492" t="str">
        <f>IF(H1486="?",$Q$9,H1486)</f>
        <v>tier - 2</v>
      </c>
      <c r="AC1492" t="str">
        <f>IF(I1486="?",$V$9,I1486)</f>
        <v>tier - 1</v>
      </c>
      <c r="AD1492" t="str">
        <f>IF(J1486="?","Unknown",J1486)</f>
        <v>R1013</v>
      </c>
      <c r="AE1492">
        <v>1992</v>
      </c>
      <c r="AF1492">
        <v>30</v>
      </c>
      <c r="AG1492" t="str">
        <f t="shared" si="46"/>
        <v>30-Aug-1992</v>
      </c>
      <c r="AH1492">
        <v>33846</v>
      </c>
      <c r="AI1492">
        <f t="shared" si="47"/>
        <v>30</v>
      </c>
    </row>
    <row r="1493" spans="1:35" x14ac:dyDescent="0.25">
      <c r="A1493" t="s">
        <v>2134</v>
      </c>
      <c r="B1493">
        <v>5</v>
      </c>
      <c r="C1493" t="s">
        <v>10</v>
      </c>
      <c r="D1493">
        <v>2003</v>
      </c>
      <c r="E1493" s="11">
        <v>37807</v>
      </c>
      <c r="F1493">
        <v>0</v>
      </c>
      <c r="G1493">
        <v>34439.86</v>
      </c>
      <c r="H1493" t="s">
        <v>11</v>
      </c>
      <c r="I1493" t="s">
        <v>16</v>
      </c>
      <c r="J1493" t="s">
        <v>13</v>
      </c>
      <c r="K1493" s="13" t="s">
        <v>9760</v>
      </c>
      <c r="L1493" t="s">
        <v>11</v>
      </c>
      <c r="M1493" t="s">
        <v>16</v>
      </c>
      <c r="N1493" t="s">
        <v>13</v>
      </c>
      <c r="O1493">
        <v>19</v>
      </c>
      <c r="AA1493" t="s">
        <v>30</v>
      </c>
      <c r="AB1493" t="str">
        <f>IF(H1487="?",$Q$9,H1487)</f>
        <v>tier - 2</v>
      </c>
      <c r="AC1493" t="str">
        <f>IF(I1487="?",$V$9,I1487)</f>
        <v>tier - 3</v>
      </c>
      <c r="AD1493" t="str">
        <f>IF(J1487="?","Unknown",J1487)</f>
        <v>R1013</v>
      </c>
      <c r="AE1493">
        <v>1992</v>
      </c>
      <c r="AF1493">
        <v>9</v>
      </c>
      <c r="AG1493" t="str">
        <f t="shared" si="46"/>
        <v>9-Dec-1992</v>
      </c>
      <c r="AH1493">
        <v>33947</v>
      </c>
      <c r="AI1493">
        <f t="shared" si="47"/>
        <v>30</v>
      </c>
    </row>
    <row r="1494" spans="1:35" x14ac:dyDescent="0.25">
      <c r="A1494" t="s">
        <v>2349</v>
      </c>
      <c r="B1494">
        <v>28</v>
      </c>
      <c r="C1494" t="s">
        <v>20</v>
      </c>
      <c r="D1494">
        <v>1970</v>
      </c>
      <c r="E1494" s="11">
        <v>25839</v>
      </c>
      <c r="F1494">
        <v>2</v>
      </c>
      <c r="G1494">
        <v>47269.85</v>
      </c>
      <c r="H1494" t="s">
        <v>16</v>
      </c>
      <c r="I1494" t="s">
        <v>11</v>
      </c>
      <c r="J1494" t="s">
        <v>13</v>
      </c>
      <c r="K1494" s="13" t="s">
        <v>9761</v>
      </c>
      <c r="L1494" t="s">
        <v>16</v>
      </c>
      <c r="M1494" t="s">
        <v>11</v>
      </c>
      <c r="N1494" t="s">
        <v>13</v>
      </c>
      <c r="O1494">
        <v>52</v>
      </c>
      <c r="AA1494" t="s">
        <v>37</v>
      </c>
      <c r="AB1494" t="str">
        <f>IF(H1488="?",$Q$9,H1488)</f>
        <v>tier - 1</v>
      </c>
      <c r="AC1494" t="str">
        <f>IF(I1488="?",$V$9,I1488)</f>
        <v>tier - 3</v>
      </c>
      <c r="AD1494" t="str">
        <f>IF(J1488="?","Unknown",J1488)</f>
        <v>R1013</v>
      </c>
      <c r="AE1494">
        <v>1994</v>
      </c>
      <c r="AF1494">
        <v>7</v>
      </c>
      <c r="AG1494" t="str">
        <f t="shared" si="46"/>
        <v>7-Oct-1994</v>
      </c>
      <c r="AH1494">
        <v>34614</v>
      </c>
      <c r="AI1494">
        <f t="shared" si="47"/>
        <v>28</v>
      </c>
    </row>
    <row r="1495" spans="1:35" x14ac:dyDescent="0.25">
      <c r="A1495" t="s">
        <v>2133</v>
      </c>
      <c r="B1495">
        <v>1</v>
      </c>
      <c r="C1495" t="s">
        <v>35</v>
      </c>
      <c r="D1495">
        <v>1984</v>
      </c>
      <c r="E1495" s="11">
        <v>30895</v>
      </c>
      <c r="F1495">
        <v>3</v>
      </c>
      <c r="G1495">
        <v>34402.22</v>
      </c>
      <c r="H1495" t="s">
        <v>11</v>
      </c>
      <c r="I1495" t="s">
        <v>12</v>
      </c>
      <c r="J1495" t="s">
        <v>42</v>
      </c>
      <c r="K1495" s="13" t="s">
        <v>9762</v>
      </c>
      <c r="L1495" t="s">
        <v>11</v>
      </c>
      <c r="M1495" t="s">
        <v>12</v>
      </c>
      <c r="N1495" t="s">
        <v>42</v>
      </c>
      <c r="O1495">
        <v>38</v>
      </c>
      <c r="AA1495" t="s">
        <v>15</v>
      </c>
      <c r="AB1495" t="str">
        <f>IF(H1489="?",$Q$9,H1489)</f>
        <v>tier - 1</v>
      </c>
      <c r="AC1495" t="str">
        <f>IF(I1489="?",$V$9,I1489)</f>
        <v>tier - 3</v>
      </c>
      <c r="AD1495" t="str">
        <f>IF(J1489="?","Unknown",J1489)</f>
        <v>R1016</v>
      </c>
      <c r="AE1495">
        <v>2004</v>
      </c>
      <c r="AF1495">
        <v>9</v>
      </c>
      <c r="AG1495" t="str">
        <f t="shared" si="46"/>
        <v>9-Nov-2004</v>
      </c>
      <c r="AH1495">
        <v>38300</v>
      </c>
      <c r="AI1495">
        <f t="shared" si="47"/>
        <v>18</v>
      </c>
    </row>
    <row r="1496" spans="1:35" x14ac:dyDescent="0.25">
      <c r="A1496" t="s">
        <v>2132</v>
      </c>
      <c r="B1496">
        <v>2</v>
      </c>
      <c r="C1496" t="s">
        <v>20</v>
      </c>
      <c r="D1496">
        <v>1983</v>
      </c>
      <c r="E1496" s="11">
        <v>30561</v>
      </c>
      <c r="F1496">
        <v>3</v>
      </c>
      <c r="G1496">
        <v>34307.22</v>
      </c>
      <c r="H1496" t="s">
        <v>11</v>
      </c>
      <c r="I1496" t="s">
        <v>11</v>
      </c>
      <c r="J1496" t="s">
        <v>23</v>
      </c>
      <c r="K1496" s="13" t="s">
        <v>9763</v>
      </c>
      <c r="L1496" t="s">
        <v>11</v>
      </c>
      <c r="M1496" t="s">
        <v>11</v>
      </c>
      <c r="N1496" t="s">
        <v>23</v>
      </c>
      <c r="O1496">
        <v>39</v>
      </c>
      <c r="AA1496" t="s">
        <v>10</v>
      </c>
      <c r="AB1496" t="str">
        <f>IF(H1490="?",$Q$9,H1490)</f>
        <v>tier - 2</v>
      </c>
      <c r="AC1496" t="str">
        <f>IF(I1490="?",$V$9,I1490)</f>
        <v>tier - 3</v>
      </c>
      <c r="AD1496" t="str">
        <f>IF(J1490="?","Unknown",J1490)</f>
        <v>R1011</v>
      </c>
      <c r="AE1496">
        <v>1976</v>
      </c>
      <c r="AF1496">
        <v>25</v>
      </c>
      <c r="AG1496" t="str">
        <f t="shared" si="46"/>
        <v>25-Jul-1976</v>
      </c>
      <c r="AH1496">
        <v>27966</v>
      </c>
      <c r="AI1496">
        <f t="shared" si="47"/>
        <v>46</v>
      </c>
    </row>
    <row r="1497" spans="1:35" x14ac:dyDescent="0.25">
      <c r="A1497" t="s">
        <v>2130</v>
      </c>
      <c r="B1497">
        <v>11</v>
      </c>
      <c r="C1497" t="s">
        <v>10</v>
      </c>
      <c r="D1497">
        <v>1986</v>
      </c>
      <c r="E1497" s="11">
        <v>31604</v>
      </c>
      <c r="F1497">
        <v>3</v>
      </c>
      <c r="G1497">
        <v>34293.120000000003</v>
      </c>
      <c r="H1497" t="s">
        <v>16</v>
      </c>
      <c r="I1497" t="s">
        <v>11</v>
      </c>
      <c r="J1497" t="s">
        <v>42</v>
      </c>
      <c r="K1497" s="13" t="s">
        <v>9764</v>
      </c>
      <c r="L1497" t="s">
        <v>16</v>
      </c>
      <c r="M1497" t="s">
        <v>11</v>
      </c>
      <c r="N1497" t="s">
        <v>42</v>
      </c>
      <c r="O1497">
        <v>36</v>
      </c>
      <c r="AA1497" t="s">
        <v>20</v>
      </c>
      <c r="AB1497" t="str">
        <f>IF(H1491="?",$Q$9,H1491)</f>
        <v>tier - 1</v>
      </c>
      <c r="AC1497" t="str">
        <f>IF(I1491="?",$V$9,I1491)</f>
        <v>tier - 3</v>
      </c>
      <c r="AD1497" t="str">
        <f>IF(J1491="?","Unknown",J1491)</f>
        <v>R1011</v>
      </c>
      <c r="AE1497">
        <v>1998</v>
      </c>
      <c r="AF1497">
        <v>24</v>
      </c>
      <c r="AG1497" t="str">
        <f t="shared" si="46"/>
        <v>24-Sep-1998</v>
      </c>
      <c r="AH1497">
        <v>36062</v>
      </c>
      <c r="AI1497">
        <f t="shared" si="47"/>
        <v>24</v>
      </c>
    </row>
    <row r="1498" spans="1:35" x14ac:dyDescent="0.25">
      <c r="A1498" t="s">
        <v>2129</v>
      </c>
      <c r="B1498">
        <v>30</v>
      </c>
      <c r="C1498" t="s">
        <v>15</v>
      </c>
      <c r="D1498">
        <v>1995</v>
      </c>
      <c r="E1498" s="11">
        <v>35033</v>
      </c>
      <c r="F1498">
        <v>0</v>
      </c>
      <c r="G1498">
        <v>34289.43</v>
      </c>
      <c r="H1498" t="s">
        <v>16</v>
      </c>
      <c r="I1498" t="s">
        <v>16</v>
      </c>
      <c r="J1498" t="s">
        <v>42</v>
      </c>
      <c r="K1498" s="13" t="s">
        <v>9139</v>
      </c>
      <c r="L1498" t="s">
        <v>16</v>
      </c>
      <c r="M1498" t="s">
        <v>16</v>
      </c>
      <c r="N1498" t="s">
        <v>42</v>
      </c>
      <c r="O1498">
        <v>27</v>
      </c>
      <c r="AA1498" t="s">
        <v>30</v>
      </c>
      <c r="AB1498" t="str">
        <f>IF(H1492="?",$Q$9,H1492)</f>
        <v>tier - 1</v>
      </c>
      <c r="AC1498" t="str">
        <f>IF(I1492="?",$V$9,I1492)</f>
        <v>tier - 2</v>
      </c>
      <c r="AD1498" t="str">
        <f>IF(J1492="?","Unknown",J1492)</f>
        <v>R1011</v>
      </c>
      <c r="AE1498">
        <v>1990</v>
      </c>
      <c r="AF1498">
        <v>24</v>
      </c>
      <c r="AG1498" t="str">
        <f t="shared" si="46"/>
        <v>24-Dec-1990</v>
      </c>
      <c r="AH1498">
        <v>33231</v>
      </c>
      <c r="AI1498">
        <f t="shared" si="47"/>
        <v>32</v>
      </c>
    </row>
    <row r="1499" spans="1:35" x14ac:dyDescent="0.25">
      <c r="A1499" t="s">
        <v>2128</v>
      </c>
      <c r="B1499">
        <v>11</v>
      </c>
      <c r="C1499" t="s">
        <v>10</v>
      </c>
      <c r="D1499">
        <v>1998</v>
      </c>
      <c r="E1499" s="11">
        <v>35987</v>
      </c>
      <c r="F1499">
        <v>0</v>
      </c>
      <c r="G1499">
        <v>34254.050000000003</v>
      </c>
      <c r="H1499" t="s">
        <v>16</v>
      </c>
      <c r="I1499" t="s">
        <v>12</v>
      </c>
      <c r="J1499" t="s">
        <v>166</v>
      </c>
      <c r="K1499" s="13" t="s">
        <v>9765</v>
      </c>
      <c r="L1499" t="s">
        <v>16</v>
      </c>
      <c r="M1499" t="s">
        <v>12</v>
      </c>
      <c r="N1499" t="s">
        <v>166</v>
      </c>
      <c r="O1499">
        <v>24</v>
      </c>
      <c r="AA1499" t="s">
        <v>10</v>
      </c>
      <c r="AB1499" t="str">
        <f>IF(H1493="?",$Q$9,H1493)</f>
        <v>tier - 2</v>
      </c>
      <c r="AC1499" t="str">
        <f>IF(I1493="?",$V$9,I1493)</f>
        <v>tier - 1</v>
      </c>
      <c r="AD1499" t="str">
        <f>IF(J1493="?","Unknown",J1493)</f>
        <v>R1013</v>
      </c>
      <c r="AE1499">
        <v>2003</v>
      </c>
      <c r="AF1499">
        <v>5</v>
      </c>
      <c r="AG1499" t="str">
        <f t="shared" si="46"/>
        <v>5-Jul-2003</v>
      </c>
      <c r="AH1499">
        <v>37807</v>
      </c>
      <c r="AI1499">
        <f t="shared" si="47"/>
        <v>19</v>
      </c>
    </row>
    <row r="1500" spans="1:35" x14ac:dyDescent="0.25">
      <c r="A1500" t="s">
        <v>1896</v>
      </c>
      <c r="B1500">
        <v>27</v>
      </c>
      <c r="C1500" t="s">
        <v>10</v>
      </c>
      <c r="D1500">
        <v>1987</v>
      </c>
      <c r="E1500" s="11">
        <v>31985</v>
      </c>
      <c r="F1500">
        <v>2</v>
      </c>
      <c r="G1500">
        <v>20984.09</v>
      </c>
      <c r="H1500" t="s">
        <v>11</v>
      </c>
      <c r="I1500" t="s">
        <v>11</v>
      </c>
      <c r="J1500" t="s">
        <v>164</v>
      </c>
      <c r="K1500" s="13" t="s">
        <v>9766</v>
      </c>
      <c r="L1500" t="s">
        <v>11</v>
      </c>
      <c r="M1500" t="s">
        <v>11</v>
      </c>
      <c r="N1500" t="s">
        <v>164</v>
      </c>
      <c r="O1500">
        <v>35</v>
      </c>
      <c r="AA1500" t="s">
        <v>20</v>
      </c>
      <c r="AB1500" t="str">
        <f>IF(H1494="?",$Q$9,H1494)</f>
        <v>tier - 1</v>
      </c>
      <c r="AC1500" t="str">
        <f>IF(I1494="?",$V$9,I1494)</f>
        <v>tier - 2</v>
      </c>
      <c r="AD1500" t="str">
        <f>IF(J1494="?","Unknown",J1494)</f>
        <v>R1013</v>
      </c>
      <c r="AE1500">
        <v>1970</v>
      </c>
      <c r="AF1500">
        <v>28</v>
      </c>
      <c r="AG1500" t="str">
        <f t="shared" si="46"/>
        <v>28-Sep-1970</v>
      </c>
      <c r="AH1500">
        <v>25839</v>
      </c>
      <c r="AI1500">
        <f t="shared" si="47"/>
        <v>52</v>
      </c>
    </row>
    <row r="1501" spans="1:35" x14ac:dyDescent="0.25">
      <c r="A1501" t="s">
        <v>2127</v>
      </c>
      <c r="B1501">
        <v>5</v>
      </c>
      <c r="C1501" t="s">
        <v>20</v>
      </c>
      <c r="D1501">
        <v>1962</v>
      </c>
      <c r="E1501" s="11">
        <v>22894</v>
      </c>
      <c r="F1501">
        <v>0</v>
      </c>
      <c r="G1501">
        <v>34218.019999999997</v>
      </c>
      <c r="H1501" t="s">
        <v>16</v>
      </c>
      <c r="I1501" t="s">
        <v>16</v>
      </c>
      <c r="J1501" t="s">
        <v>42</v>
      </c>
      <c r="K1501" s="13" t="s">
        <v>9767</v>
      </c>
      <c r="L1501" t="s">
        <v>16</v>
      </c>
      <c r="M1501" t="s">
        <v>16</v>
      </c>
      <c r="N1501" t="s">
        <v>42</v>
      </c>
      <c r="O1501">
        <v>60</v>
      </c>
      <c r="AA1501" t="s">
        <v>35</v>
      </c>
      <c r="AB1501" t="str">
        <f>IF(H1495="?",$Q$9,H1495)</f>
        <v>tier - 2</v>
      </c>
      <c r="AC1501" t="str">
        <f>IF(I1495="?",$V$9,I1495)</f>
        <v>tier - 3</v>
      </c>
      <c r="AD1501" t="str">
        <f>IF(J1495="?","Unknown",J1495)</f>
        <v>R1011</v>
      </c>
      <c r="AE1501">
        <v>1984</v>
      </c>
      <c r="AF1501">
        <v>1</v>
      </c>
      <c r="AG1501" t="str">
        <f t="shared" si="46"/>
        <v>1-Aug-1984</v>
      </c>
      <c r="AH1501">
        <v>30895</v>
      </c>
      <c r="AI1501">
        <f t="shared" si="47"/>
        <v>38</v>
      </c>
    </row>
    <row r="1502" spans="1:35" x14ac:dyDescent="0.25">
      <c r="A1502" t="s">
        <v>2126</v>
      </c>
      <c r="B1502">
        <v>21</v>
      </c>
      <c r="C1502" t="s">
        <v>37</v>
      </c>
      <c r="D1502">
        <v>1975</v>
      </c>
      <c r="E1502" s="11">
        <v>27688</v>
      </c>
      <c r="F1502">
        <v>1</v>
      </c>
      <c r="G1502">
        <v>34210.33</v>
      </c>
      <c r="H1502" t="s">
        <v>11</v>
      </c>
      <c r="I1502" t="s">
        <v>16</v>
      </c>
      <c r="J1502" t="s">
        <v>23</v>
      </c>
      <c r="K1502" s="13" t="s">
        <v>9768</v>
      </c>
      <c r="L1502" t="s">
        <v>11</v>
      </c>
      <c r="M1502" t="s">
        <v>16</v>
      </c>
      <c r="N1502" t="s">
        <v>23</v>
      </c>
      <c r="O1502">
        <v>47</v>
      </c>
      <c r="AA1502" t="s">
        <v>20</v>
      </c>
      <c r="AB1502" t="str">
        <f>IF(H1496="?",$Q$9,H1496)</f>
        <v>tier - 2</v>
      </c>
      <c r="AC1502" t="str">
        <f>IF(I1496="?",$V$9,I1496)</f>
        <v>tier - 2</v>
      </c>
      <c r="AD1502" t="str">
        <f>IF(J1496="?","Unknown",J1496)</f>
        <v>R1012</v>
      </c>
      <c r="AE1502">
        <v>1983</v>
      </c>
      <c r="AF1502">
        <v>2</v>
      </c>
      <c r="AG1502" t="str">
        <f t="shared" si="46"/>
        <v>2-Sep-1983</v>
      </c>
      <c r="AH1502">
        <v>30561</v>
      </c>
      <c r="AI1502">
        <f t="shared" si="47"/>
        <v>39</v>
      </c>
    </row>
    <row r="1503" spans="1:35" x14ac:dyDescent="0.25">
      <c r="A1503" t="s">
        <v>2125</v>
      </c>
      <c r="B1503">
        <v>25</v>
      </c>
      <c r="C1503" t="s">
        <v>20</v>
      </c>
      <c r="D1503">
        <v>1971</v>
      </c>
      <c r="E1503" s="11">
        <v>26201</v>
      </c>
      <c r="F1503">
        <v>0</v>
      </c>
      <c r="G1503">
        <v>34205.07</v>
      </c>
      <c r="H1503" t="s">
        <v>11</v>
      </c>
      <c r="I1503" t="s">
        <v>11</v>
      </c>
      <c r="J1503" t="s">
        <v>42</v>
      </c>
      <c r="K1503" s="13" t="s">
        <v>9769</v>
      </c>
      <c r="L1503" t="s">
        <v>11</v>
      </c>
      <c r="M1503" t="s">
        <v>11</v>
      </c>
      <c r="N1503" t="s">
        <v>42</v>
      </c>
      <c r="O1503">
        <v>51</v>
      </c>
      <c r="AA1503" t="s">
        <v>10</v>
      </c>
      <c r="AB1503" t="str">
        <f>IF(H1497="?",$Q$9,H1497)</f>
        <v>tier - 1</v>
      </c>
      <c r="AC1503" t="str">
        <f>IF(I1497="?",$V$9,I1497)</f>
        <v>tier - 2</v>
      </c>
      <c r="AD1503" t="str">
        <f>IF(J1497="?","Unknown",J1497)</f>
        <v>R1011</v>
      </c>
      <c r="AE1503">
        <v>1986</v>
      </c>
      <c r="AF1503">
        <v>11</v>
      </c>
      <c r="AG1503" t="str">
        <f t="shared" si="46"/>
        <v>11-Jul-1986</v>
      </c>
      <c r="AH1503">
        <v>31604</v>
      </c>
      <c r="AI1503">
        <f t="shared" si="47"/>
        <v>36</v>
      </c>
    </row>
    <row r="1504" spans="1:35" x14ac:dyDescent="0.25">
      <c r="A1504" t="s">
        <v>2124</v>
      </c>
      <c r="B1504">
        <v>6</v>
      </c>
      <c r="C1504" t="s">
        <v>37</v>
      </c>
      <c r="D1504">
        <v>1999</v>
      </c>
      <c r="E1504" s="11">
        <v>36439</v>
      </c>
      <c r="F1504">
        <v>0</v>
      </c>
      <c r="G1504">
        <v>34166.269999999997</v>
      </c>
      <c r="H1504" t="s">
        <v>11</v>
      </c>
      <c r="I1504" t="s">
        <v>12</v>
      </c>
      <c r="J1504" t="s">
        <v>42</v>
      </c>
      <c r="K1504" s="13" t="s">
        <v>9770</v>
      </c>
      <c r="L1504" t="s">
        <v>11</v>
      </c>
      <c r="M1504" t="s">
        <v>12</v>
      </c>
      <c r="N1504" t="s">
        <v>42</v>
      </c>
      <c r="O1504">
        <v>23</v>
      </c>
      <c r="AA1504" t="s">
        <v>15</v>
      </c>
      <c r="AB1504" t="str">
        <f>IF(H1498="?",$Q$9,H1498)</f>
        <v>tier - 1</v>
      </c>
      <c r="AC1504" t="str">
        <f>IF(I1498="?",$V$9,I1498)</f>
        <v>tier - 1</v>
      </c>
      <c r="AD1504" t="str">
        <f>IF(J1498="?","Unknown",J1498)</f>
        <v>R1011</v>
      </c>
      <c r="AE1504">
        <v>1995</v>
      </c>
      <c r="AF1504">
        <v>30</v>
      </c>
      <c r="AG1504" t="str">
        <f t="shared" si="46"/>
        <v>30-Nov-1995</v>
      </c>
      <c r="AH1504">
        <v>35033</v>
      </c>
      <c r="AI1504">
        <f t="shared" si="47"/>
        <v>27</v>
      </c>
    </row>
    <row r="1505" spans="1:35" x14ac:dyDescent="0.25">
      <c r="A1505" t="s">
        <v>2123</v>
      </c>
      <c r="B1505">
        <v>26</v>
      </c>
      <c r="C1505" t="s">
        <v>30</v>
      </c>
      <c r="D1505">
        <v>2002</v>
      </c>
      <c r="E1505" s="11">
        <v>37616</v>
      </c>
      <c r="F1505">
        <v>0</v>
      </c>
      <c r="G1505">
        <v>34084.68</v>
      </c>
      <c r="H1505" t="s">
        <v>11</v>
      </c>
      <c r="I1505" t="s">
        <v>12</v>
      </c>
      <c r="J1505" t="s">
        <v>42</v>
      </c>
      <c r="K1505" s="13" t="s">
        <v>9771</v>
      </c>
      <c r="L1505" t="s">
        <v>11</v>
      </c>
      <c r="M1505" t="s">
        <v>12</v>
      </c>
      <c r="N1505" t="s">
        <v>42</v>
      </c>
      <c r="O1505">
        <v>20</v>
      </c>
      <c r="AA1505" t="s">
        <v>10</v>
      </c>
      <c r="AB1505" t="str">
        <f>IF(H1499="?",$Q$9,H1499)</f>
        <v>tier - 1</v>
      </c>
      <c r="AC1505" t="str">
        <f>IF(I1499="?",$V$9,I1499)</f>
        <v>tier - 3</v>
      </c>
      <c r="AD1505" t="str">
        <f>IF(J1499="?","Unknown",J1499)</f>
        <v>R1019</v>
      </c>
      <c r="AE1505">
        <v>1998</v>
      </c>
      <c r="AF1505">
        <v>11</v>
      </c>
      <c r="AG1505" t="str">
        <f t="shared" si="46"/>
        <v>11-Jul-1998</v>
      </c>
      <c r="AH1505">
        <v>35987</v>
      </c>
      <c r="AI1505">
        <f t="shared" si="47"/>
        <v>24</v>
      </c>
    </row>
    <row r="1506" spans="1:35" x14ac:dyDescent="0.25">
      <c r="A1506" t="s">
        <v>2348</v>
      </c>
      <c r="B1506">
        <v>14</v>
      </c>
      <c r="C1506" t="s">
        <v>37</v>
      </c>
      <c r="D1506">
        <v>1959</v>
      </c>
      <c r="E1506" s="11">
        <v>21837</v>
      </c>
      <c r="F1506">
        <v>0</v>
      </c>
      <c r="G1506">
        <v>47055.53</v>
      </c>
      <c r="H1506" t="s">
        <v>11</v>
      </c>
      <c r="I1506" t="s">
        <v>16</v>
      </c>
      <c r="J1506" t="s">
        <v>13</v>
      </c>
      <c r="K1506" s="13" t="s">
        <v>9772</v>
      </c>
      <c r="L1506" t="s">
        <v>11</v>
      </c>
      <c r="M1506" t="s">
        <v>16</v>
      </c>
      <c r="N1506" t="s">
        <v>13</v>
      </c>
      <c r="O1506">
        <v>63</v>
      </c>
      <c r="AA1506" t="s">
        <v>10</v>
      </c>
      <c r="AB1506" t="str">
        <f>IF(H1500="?",$Q$9,H1500)</f>
        <v>tier - 2</v>
      </c>
      <c r="AC1506" t="str">
        <f>IF(I1500="?",$V$9,I1500)</f>
        <v>tier - 2</v>
      </c>
      <c r="AD1506" t="str">
        <f>IF(J1500="?","Unknown",J1500)</f>
        <v>R1015</v>
      </c>
      <c r="AE1506">
        <v>1987</v>
      </c>
      <c r="AF1506">
        <v>27</v>
      </c>
      <c r="AG1506" t="str">
        <f t="shared" si="46"/>
        <v>27-Jul-1987</v>
      </c>
      <c r="AH1506">
        <v>31985</v>
      </c>
      <c r="AI1506">
        <f t="shared" si="47"/>
        <v>35</v>
      </c>
    </row>
    <row r="1507" spans="1:35" x14ac:dyDescent="0.25">
      <c r="A1507" t="s">
        <v>2122</v>
      </c>
      <c r="B1507">
        <v>26</v>
      </c>
      <c r="C1507" t="s">
        <v>10</v>
      </c>
      <c r="D1507">
        <v>1972</v>
      </c>
      <c r="E1507" s="11">
        <v>26506</v>
      </c>
      <c r="F1507">
        <v>0</v>
      </c>
      <c r="G1507">
        <v>34053.360000000001</v>
      </c>
      <c r="H1507" t="s">
        <v>11</v>
      </c>
      <c r="I1507" t="s">
        <v>11</v>
      </c>
      <c r="J1507" t="s">
        <v>42</v>
      </c>
      <c r="K1507" s="13" t="s">
        <v>9773</v>
      </c>
      <c r="L1507" t="s">
        <v>11</v>
      </c>
      <c r="M1507" t="s">
        <v>11</v>
      </c>
      <c r="N1507" t="s">
        <v>42</v>
      </c>
      <c r="O1507">
        <v>50</v>
      </c>
      <c r="AA1507" t="s">
        <v>20</v>
      </c>
      <c r="AB1507" t="str">
        <f>IF(H1501="?",$Q$9,H1501)</f>
        <v>tier - 1</v>
      </c>
      <c r="AC1507" t="str">
        <f>IF(I1501="?",$V$9,I1501)</f>
        <v>tier - 1</v>
      </c>
      <c r="AD1507" t="str">
        <f>IF(J1501="?","Unknown",J1501)</f>
        <v>R1011</v>
      </c>
      <c r="AE1507">
        <v>1962</v>
      </c>
      <c r="AF1507">
        <v>5</v>
      </c>
      <c r="AG1507" t="str">
        <f t="shared" si="46"/>
        <v>5-Sep-1962</v>
      </c>
      <c r="AH1507">
        <v>22894</v>
      </c>
      <c r="AI1507">
        <f t="shared" si="47"/>
        <v>60</v>
      </c>
    </row>
    <row r="1508" spans="1:35" x14ac:dyDescent="0.25">
      <c r="A1508" t="s">
        <v>2121</v>
      </c>
      <c r="B1508">
        <v>25</v>
      </c>
      <c r="C1508" t="s">
        <v>10</v>
      </c>
      <c r="D1508">
        <v>1994</v>
      </c>
      <c r="E1508" s="11">
        <v>34540</v>
      </c>
      <c r="F1508">
        <v>0</v>
      </c>
      <c r="G1508">
        <v>33975.47</v>
      </c>
      <c r="H1508" t="s">
        <v>11</v>
      </c>
      <c r="I1508" t="s">
        <v>11</v>
      </c>
      <c r="J1508" t="s">
        <v>42</v>
      </c>
      <c r="K1508" s="13" t="s">
        <v>9774</v>
      </c>
      <c r="L1508" t="s">
        <v>11</v>
      </c>
      <c r="M1508" t="s">
        <v>11</v>
      </c>
      <c r="N1508" t="s">
        <v>42</v>
      </c>
      <c r="O1508">
        <v>28</v>
      </c>
      <c r="AA1508" t="s">
        <v>37</v>
      </c>
      <c r="AB1508" t="str">
        <f>IF(H1502="?",$Q$9,H1502)</f>
        <v>tier - 2</v>
      </c>
      <c r="AC1508" t="str">
        <f>IF(I1502="?",$V$9,I1502)</f>
        <v>tier - 1</v>
      </c>
      <c r="AD1508" t="str">
        <f>IF(J1502="?","Unknown",J1502)</f>
        <v>R1012</v>
      </c>
      <c r="AE1508">
        <v>1975</v>
      </c>
      <c r="AF1508">
        <v>21</v>
      </c>
      <c r="AG1508" t="str">
        <f t="shared" si="46"/>
        <v>21-Oct-1975</v>
      </c>
      <c r="AH1508">
        <v>27688</v>
      </c>
      <c r="AI1508">
        <f t="shared" si="47"/>
        <v>47</v>
      </c>
    </row>
    <row r="1509" spans="1:35" x14ac:dyDescent="0.25">
      <c r="A1509" t="s">
        <v>2120</v>
      </c>
      <c r="B1509">
        <v>27</v>
      </c>
      <c r="C1509" t="s">
        <v>20</v>
      </c>
      <c r="D1509">
        <v>2000</v>
      </c>
      <c r="E1509" s="11">
        <v>36796</v>
      </c>
      <c r="F1509">
        <v>0</v>
      </c>
      <c r="G1509">
        <v>33907.550000000003</v>
      </c>
      <c r="H1509" t="s">
        <v>11</v>
      </c>
      <c r="I1509" t="s">
        <v>11</v>
      </c>
      <c r="J1509" t="s">
        <v>23</v>
      </c>
      <c r="K1509" s="13" t="s">
        <v>9555</v>
      </c>
      <c r="L1509" t="s">
        <v>11</v>
      </c>
      <c r="M1509" t="s">
        <v>11</v>
      </c>
      <c r="N1509" t="s">
        <v>23</v>
      </c>
      <c r="O1509">
        <v>22</v>
      </c>
      <c r="AA1509" t="s">
        <v>20</v>
      </c>
      <c r="AB1509" t="str">
        <f>IF(H1503="?",$Q$9,H1503)</f>
        <v>tier - 2</v>
      </c>
      <c r="AC1509" t="str">
        <f>IF(I1503="?",$V$9,I1503)</f>
        <v>tier - 2</v>
      </c>
      <c r="AD1509" t="str">
        <f>IF(J1503="?","Unknown",J1503)</f>
        <v>R1011</v>
      </c>
      <c r="AE1509">
        <v>1971</v>
      </c>
      <c r="AF1509">
        <v>25</v>
      </c>
      <c r="AG1509" t="str">
        <f t="shared" si="46"/>
        <v>25-Sep-1971</v>
      </c>
      <c r="AH1509">
        <v>26201</v>
      </c>
      <c r="AI1509">
        <f t="shared" si="47"/>
        <v>51</v>
      </c>
    </row>
    <row r="1510" spans="1:35" x14ac:dyDescent="0.25">
      <c r="A1510" t="s">
        <v>2119</v>
      </c>
      <c r="B1510">
        <v>9</v>
      </c>
      <c r="C1510" t="s">
        <v>15</v>
      </c>
      <c r="D1510">
        <v>1997</v>
      </c>
      <c r="E1510" s="11">
        <v>35743</v>
      </c>
      <c r="F1510">
        <v>0</v>
      </c>
      <c r="G1510">
        <v>33900.65</v>
      </c>
      <c r="H1510" t="s">
        <v>11</v>
      </c>
      <c r="I1510" t="s">
        <v>12</v>
      </c>
      <c r="J1510" t="s">
        <v>42</v>
      </c>
      <c r="K1510" s="13" t="s">
        <v>9775</v>
      </c>
      <c r="L1510" t="s">
        <v>11</v>
      </c>
      <c r="M1510" t="s">
        <v>12</v>
      </c>
      <c r="N1510" t="s">
        <v>42</v>
      </c>
      <c r="O1510">
        <v>25</v>
      </c>
      <c r="AA1510" t="s">
        <v>37</v>
      </c>
      <c r="AB1510" t="str">
        <f>IF(H1504="?",$Q$9,H1504)</f>
        <v>tier - 2</v>
      </c>
      <c r="AC1510" t="str">
        <f>IF(I1504="?",$V$9,I1504)</f>
        <v>tier - 3</v>
      </c>
      <c r="AD1510" t="str">
        <f>IF(J1504="?","Unknown",J1504)</f>
        <v>R1011</v>
      </c>
      <c r="AE1510">
        <v>1999</v>
      </c>
      <c r="AF1510">
        <v>6</v>
      </c>
      <c r="AG1510" t="str">
        <f t="shared" si="46"/>
        <v>6-Oct-1999</v>
      </c>
      <c r="AH1510">
        <v>36439</v>
      </c>
      <c r="AI1510">
        <f t="shared" si="47"/>
        <v>23</v>
      </c>
    </row>
    <row r="1511" spans="1:35" x14ac:dyDescent="0.25">
      <c r="A1511" t="s">
        <v>2118</v>
      </c>
      <c r="B1511">
        <v>26</v>
      </c>
      <c r="C1511" t="s">
        <v>20</v>
      </c>
      <c r="D1511">
        <v>2000</v>
      </c>
      <c r="E1511" s="11">
        <v>36795</v>
      </c>
      <c r="F1511">
        <v>0</v>
      </c>
      <c r="G1511">
        <v>33829.39</v>
      </c>
      <c r="H1511" t="s">
        <v>11</v>
      </c>
      <c r="I1511" t="s">
        <v>12</v>
      </c>
      <c r="J1511" t="s">
        <v>42</v>
      </c>
      <c r="K1511" s="13" t="s">
        <v>9776</v>
      </c>
      <c r="L1511" t="s">
        <v>11</v>
      </c>
      <c r="M1511" t="s">
        <v>12</v>
      </c>
      <c r="N1511" t="s">
        <v>42</v>
      </c>
      <c r="O1511">
        <v>22</v>
      </c>
      <c r="AA1511" t="s">
        <v>30</v>
      </c>
      <c r="AB1511" t="str">
        <f>IF(H1505="?",$Q$9,H1505)</f>
        <v>tier - 2</v>
      </c>
      <c r="AC1511" t="str">
        <f>IF(I1505="?",$V$9,I1505)</f>
        <v>tier - 3</v>
      </c>
      <c r="AD1511" t="str">
        <f>IF(J1505="?","Unknown",J1505)</f>
        <v>R1011</v>
      </c>
      <c r="AE1511">
        <v>2002</v>
      </c>
      <c r="AF1511">
        <v>26</v>
      </c>
      <c r="AG1511" t="str">
        <f t="shared" si="46"/>
        <v>26-Dec-2002</v>
      </c>
      <c r="AH1511">
        <v>37616</v>
      </c>
      <c r="AI1511">
        <f t="shared" si="47"/>
        <v>20</v>
      </c>
    </row>
    <row r="1512" spans="1:35" x14ac:dyDescent="0.25">
      <c r="A1512" t="s">
        <v>2117</v>
      </c>
      <c r="B1512">
        <v>11</v>
      </c>
      <c r="C1512" t="s">
        <v>20</v>
      </c>
      <c r="D1512">
        <v>1962</v>
      </c>
      <c r="E1512" s="11">
        <v>22900</v>
      </c>
      <c r="F1512">
        <v>0</v>
      </c>
      <c r="G1512">
        <v>33753.32</v>
      </c>
      <c r="H1512" t="s">
        <v>16</v>
      </c>
      <c r="I1512" t="s">
        <v>12</v>
      </c>
      <c r="J1512" t="s">
        <v>42</v>
      </c>
      <c r="K1512" s="13" t="s">
        <v>9777</v>
      </c>
      <c r="L1512" t="s">
        <v>16</v>
      </c>
      <c r="M1512" t="s">
        <v>12</v>
      </c>
      <c r="N1512" t="s">
        <v>42</v>
      </c>
      <c r="O1512">
        <v>60</v>
      </c>
      <c r="AA1512" t="s">
        <v>37</v>
      </c>
      <c r="AB1512" t="str">
        <f>IF(H1506="?",$Q$9,H1506)</f>
        <v>tier - 2</v>
      </c>
      <c r="AC1512" t="str">
        <f>IF(I1506="?",$V$9,I1506)</f>
        <v>tier - 1</v>
      </c>
      <c r="AD1512" t="str">
        <f>IF(J1506="?","Unknown",J1506)</f>
        <v>R1013</v>
      </c>
      <c r="AE1512">
        <v>1959</v>
      </c>
      <c r="AF1512">
        <v>14</v>
      </c>
      <c r="AG1512" t="str">
        <f t="shared" si="46"/>
        <v>14-Oct-1959</v>
      </c>
      <c r="AH1512">
        <v>21837</v>
      </c>
      <c r="AI1512">
        <f t="shared" si="47"/>
        <v>63</v>
      </c>
    </row>
    <row r="1513" spans="1:35" x14ac:dyDescent="0.25">
      <c r="A1513" t="s">
        <v>2116</v>
      </c>
      <c r="B1513">
        <v>12</v>
      </c>
      <c r="C1513" t="s">
        <v>20</v>
      </c>
      <c r="D1513">
        <v>2003</v>
      </c>
      <c r="E1513" s="11">
        <v>37876</v>
      </c>
      <c r="F1513">
        <v>0</v>
      </c>
      <c r="G1513">
        <v>33750.29</v>
      </c>
      <c r="H1513" t="s">
        <v>16</v>
      </c>
      <c r="I1513" t="s">
        <v>12</v>
      </c>
      <c r="J1513" t="s">
        <v>23</v>
      </c>
      <c r="K1513" s="13" t="s">
        <v>9778</v>
      </c>
      <c r="L1513" t="s">
        <v>16</v>
      </c>
      <c r="M1513" t="s">
        <v>12</v>
      </c>
      <c r="N1513" t="s">
        <v>23</v>
      </c>
      <c r="O1513">
        <v>19</v>
      </c>
      <c r="AA1513" t="s">
        <v>10</v>
      </c>
      <c r="AB1513" t="str">
        <f>IF(H1507="?",$Q$9,H1507)</f>
        <v>tier - 2</v>
      </c>
      <c r="AC1513" t="str">
        <f>IF(I1507="?",$V$9,I1507)</f>
        <v>tier - 2</v>
      </c>
      <c r="AD1513" t="str">
        <f>IF(J1507="?","Unknown",J1507)</f>
        <v>R1011</v>
      </c>
      <c r="AE1513">
        <v>1972</v>
      </c>
      <c r="AF1513">
        <v>26</v>
      </c>
      <c r="AG1513" t="str">
        <f t="shared" si="46"/>
        <v>26-Jul-1972</v>
      </c>
      <c r="AH1513">
        <v>26506</v>
      </c>
      <c r="AI1513">
        <f t="shared" si="47"/>
        <v>50</v>
      </c>
    </row>
    <row r="1514" spans="1:35" x14ac:dyDescent="0.25">
      <c r="A1514" t="s">
        <v>2115</v>
      </c>
      <c r="B1514">
        <v>1</v>
      </c>
      <c r="C1514" t="s">
        <v>35</v>
      </c>
      <c r="D1514">
        <v>2004</v>
      </c>
      <c r="E1514" s="11">
        <v>38200</v>
      </c>
      <c r="F1514">
        <v>0</v>
      </c>
      <c r="G1514">
        <v>33732.69</v>
      </c>
      <c r="H1514" t="s">
        <v>16</v>
      </c>
      <c r="I1514" t="s">
        <v>16</v>
      </c>
      <c r="J1514" t="s">
        <v>356</v>
      </c>
      <c r="K1514" s="13" t="s">
        <v>9092</v>
      </c>
      <c r="L1514" t="s">
        <v>16</v>
      </c>
      <c r="M1514" t="s">
        <v>16</v>
      </c>
      <c r="N1514" t="s">
        <v>356</v>
      </c>
      <c r="O1514">
        <v>18</v>
      </c>
      <c r="AA1514" t="s">
        <v>10</v>
      </c>
      <c r="AB1514" t="str">
        <f>IF(H1508="?",$Q$9,H1508)</f>
        <v>tier - 2</v>
      </c>
      <c r="AC1514" t="str">
        <f>IF(I1508="?",$V$9,I1508)</f>
        <v>tier - 2</v>
      </c>
      <c r="AD1514" t="str">
        <f>IF(J1508="?","Unknown",J1508)</f>
        <v>R1011</v>
      </c>
      <c r="AE1514">
        <v>1994</v>
      </c>
      <c r="AF1514">
        <v>25</v>
      </c>
      <c r="AG1514" t="str">
        <f t="shared" si="46"/>
        <v>25-Jul-1994</v>
      </c>
      <c r="AH1514">
        <v>34540</v>
      </c>
      <c r="AI1514">
        <f t="shared" si="47"/>
        <v>28</v>
      </c>
    </row>
    <row r="1515" spans="1:35" x14ac:dyDescent="0.25">
      <c r="A1515" t="s">
        <v>2114</v>
      </c>
      <c r="B1515">
        <v>28</v>
      </c>
      <c r="C1515" t="s">
        <v>10</v>
      </c>
      <c r="D1515">
        <v>1993</v>
      </c>
      <c r="E1515" s="11">
        <v>34178</v>
      </c>
      <c r="F1515">
        <v>0</v>
      </c>
      <c r="G1515">
        <v>33707.550000000003</v>
      </c>
      <c r="H1515" t="s">
        <v>11</v>
      </c>
      <c r="I1515" t="s">
        <v>11</v>
      </c>
      <c r="J1515" t="s">
        <v>42</v>
      </c>
      <c r="K1515" s="13" t="s">
        <v>9779</v>
      </c>
      <c r="L1515" t="s">
        <v>11</v>
      </c>
      <c r="M1515" t="s">
        <v>11</v>
      </c>
      <c r="N1515" t="s">
        <v>42</v>
      </c>
      <c r="O1515">
        <v>29</v>
      </c>
      <c r="AA1515" t="s">
        <v>20</v>
      </c>
      <c r="AB1515" t="str">
        <f>IF(H1509="?",$Q$9,H1509)</f>
        <v>tier - 2</v>
      </c>
      <c r="AC1515" t="str">
        <f>IF(I1509="?",$V$9,I1509)</f>
        <v>tier - 2</v>
      </c>
      <c r="AD1515" t="str">
        <f>IF(J1509="?","Unknown",J1509)</f>
        <v>R1012</v>
      </c>
      <c r="AE1515">
        <v>2000</v>
      </c>
      <c r="AF1515">
        <v>27</v>
      </c>
      <c r="AG1515" t="str">
        <f t="shared" si="46"/>
        <v>27-Sep-2000</v>
      </c>
      <c r="AH1515">
        <v>36796</v>
      </c>
      <c r="AI1515">
        <f t="shared" si="47"/>
        <v>22</v>
      </c>
    </row>
    <row r="1516" spans="1:35" x14ac:dyDescent="0.25">
      <c r="A1516" t="s">
        <v>2113</v>
      </c>
      <c r="B1516">
        <v>9</v>
      </c>
      <c r="C1516" t="s">
        <v>35</v>
      </c>
      <c r="D1516">
        <v>2003</v>
      </c>
      <c r="E1516" s="11">
        <v>37842</v>
      </c>
      <c r="F1516">
        <v>0</v>
      </c>
      <c r="G1516">
        <v>33611.71</v>
      </c>
      <c r="H1516" t="s">
        <v>16</v>
      </c>
      <c r="I1516" t="s">
        <v>11</v>
      </c>
      <c r="J1516" t="s">
        <v>42</v>
      </c>
      <c r="K1516" s="13" t="s">
        <v>9637</v>
      </c>
      <c r="L1516" t="s">
        <v>16</v>
      </c>
      <c r="M1516" t="s">
        <v>11</v>
      </c>
      <c r="N1516" t="s">
        <v>42</v>
      </c>
      <c r="O1516">
        <v>19</v>
      </c>
      <c r="AA1516" t="s">
        <v>15</v>
      </c>
      <c r="AB1516" t="str">
        <f>IF(H1510="?",$Q$9,H1510)</f>
        <v>tier - 2</v>
      </c>
      <c r="AC1516" t="str">
        <f>IF(I1510="?",$V$9,I1510)</f>
        <v>tier - 3</v>
      </c>
      <c r="AD1516" t="str">
        <f>IF(J1510="?","Unknown",J1510)</f>
        <v>R1011</v>
      </c>
      <c r="AE1516">
        <v>1997</v>
      </c>
      <c r="AF1516">
        <v>9</v>
      </c>
      <c r="AG1516" t="str">
        <f t="shared" si="46"/>
        <v>9-Nov-1997</v>
      </c>
      <c r="AH1516">
        <v>35743</v>
      </c>
      <c r="AI1516">
        <f t="shared" si="47"/>
        <v>25</v>
      </c>
    </row>
    <row r="1517" spans="1:35" x14ac:dyDescent="0.25">
      <c r="A1517" t="s">
        <v>2347</v>
      </c>
      <c r="B1517">
        <v>15</v>
      </c>
      <c r="C1517" t="s">
        <v>20</v>
      </c>
      <c r="D1517">
        <v>1958</v>
      </c>
      <c r="E1517" s="11">
        <v>21443</v>
      </c>
      <c r="F1517">
        <v>0</v>
      </c>
      <c r="G1517">
        <v>46889.26</v>
      </c>
      <c r="H1517" t="s">
        <v>11</v>
      </c>
      <c r="I1517" t="s">
        <v>12</v>
      </c>
      <c r="J1517" t="s">
        <v>13</v>
      </c>
      <c r="K1517" s="13" t="s">
        <v>9780</v>
      </c>
      <c r="L1517" t="s">
        <v>11</v>
      </c>
      <c r="M1517" t="s">
        <v>12</v>
      </c>
      <c r="N1517" t="s">
        <v>13</v>
      </c>
      <c r="O1517">
        <v>64</v>
      </c>
      <c r="AA1517" t="s">
        <v>20</v>
      </c>
      <c r="AB1517" t="str">
        <f>IF(H1511="?",$Q$9,H1511)</f>
        <v>tier - 2</v>
      </c>
      <c r="AC1517" t="str">
        <f>IF(I1511="?",$V$9,I1511)</f>
        <v>tier - 3</v>
      </c>
      <c r="AD1517" t="str">
        <f>IF(J1511="?","Unknown",J1511)</f>
        <v>R1011</v>
      </c>
      <c r="AE1517">
        <v>2000</v>
      </c>
      <c r="AF1517">
        <v>26</v>
      </c>
      <c r="AG1517" t="str">
        <f t="shared" si="46"/>
        <v>26-Sep-2000</v>
      </c>
      <c r="AH1517">
        <v>36795</v>
      </c>
      <c r="AI1517">
        <f t="shared" si="47"/>
        <v>22</v>
      </c>
    </row>
    <row r="1518" spans="1:35" x14ac:dyDescent="0.25">
      <c r="A1518" t="s">
        <v>2112</v>
      </c>
      <c r="B1518">
        <v>22</v>
      </c>
      <c r="C1518" t="s">
        <v>35</v>
      </c>
      <c r="D1518">
        <v>1984</v>
      </c>
      <c r="E1518" s="11">
        <v>30916</v>
      </c>
      <c r="F1518">
        <v>3</v>
      </c>
      <c r="G1518">
        <v>33527.1</v>
      </c>
      <c r="H1518" t="s">
        <v>11</v>
      </c>
      <c r="I1518" t="s">
        <v>12</v>
      </c>
      <c r="J1518" t="s">
        <v>42</v>
      </c>
      <c r="K1518" s="13" t="s">
        <v>9781</v>
      </c>
      <c r="L1518" t="s">
        <v>11</v>
      </c>
      <c r="M1518" t="s">
        <v>12</v>
      </c>
      <c r="N1518" t="s">
        <v>42</v>
      </c>
      <c r="O1518">
        <v>38</v>
      </c>
      <c r="AA1518" t="s">
        <v>20</v>
      </c>
      <c r="AB1518" t="str">
        <f>IF(H1512="?",$Q$9,H1512)</f>
        <v>tier - 1</v>
      </c>
      <c r="AC1518" t="str">
        <f>IF(I1512="?",$V$9,I1512)</f>
        <v>tier - 3</v>
      </c>
      <c r="AD1518" t="str">
        <f>IF(J1512="?","Unknown",J1512)</f>
        <v>R1011</v>
      </c>
      <c r="AE1518">
        <v>1962</v>
      </c>
      <c r="AF1518">
        <v>11</v>
      </c>
      <c r="AG1518" t="str">
        <f t="shared" si="46"/>
        <v>11-Sep-1962</v>
      </c>
      <c r="AH1518">
        <v>22900</v>
      </c>
      <c r="AI1518">
        <f t="shared" si="47"/>
        <v>60</v>
      </c>
    </row>
    <row r="1519" spans="1:35" x14ac:dyDescent="0.25">
      <c r="A1519" t="s">
        <v>2111</v>
      </c>
      <c r="B1519">
        <v>25</v>
      </c>
      <c r="C1519" t="s">
        <v>30</v>
      </c>
      <c r="D1519">
        <v>2002</v>
      </c>
      <c r="E1519" s="11">
        <v>37615</v>
      </c>
      <c r="F1519">
        <v>0</v>
      </c>
      <c r="G1519">
        <v>33475.82</v>
      </c>
      <c r="H1519" t="s">
        <v>16</v>
      </c>
      <c r="I1519" t="s">
        <v>16</v>
      </c>
      <c r="J1519" t="s">
        <v>170</v>
      </c>
      <c r="K1519" s="13" t="s">
        <v>9782</v>
      </c>
      <c r="L1519" t="s">
        <v>16</v>
      </c>
      <c r="M1519" t="s">
        <v>16</v>
      </c>
      <c r="N1519" t="s">
        <v>170</v>
      </c>
      <c r="O1519">
        <v>20</v>
      </c>
      <c r="AA1519" t="s">
        <v>20</v>
      </c>
      <c r="AB1519" t="str">
        <f>IF(H1513="?",$Q$9,H1513)</f>
        <v>tier - 1</v>
      </c>
      <c r="AC1519" t="str">
        <f>IF(I1513="?",$V$9,I1513)</f>
        <v>tier - 3</v>
      </c>
      <c r="AD1519" t="str">
        <f>IF(J1513="?","Unknown",J1513)</f>
        <v>R1012</v>
      </c>
      <c r="AE1519">
        <v>2003</v>
      </c>
      <c r="AF1519">
        <v>12</v>
      </c>
      <c r="AG1519" t="str">
        <f t="shared" si="46"/>
        <v>12-Sep-2003</v>
      </c>
      <c r="AH1519">
        <v>37876</v>
      </c>
      <c r="AI1519">
        <f t="shared" si="47"/>
        <v>19</v>
      </c>
    </row>
    <row r="1520" spans="1:35" x14ac:dyDescent="0.25">
      <c r="A1520" t="s">
        <v>2110</v>
      </c>
      <c r="B1520">
        <v>18</v>
      </c>
      <c r="C1520" t="s">
        <v>35</v>
      </c>
      <c r="D1520">
        <v>1970</v>
      </c>
      <c r="E1520" s="11">
        <v>25798</v>
      </c>
      <c r="F1520">
        <v>2</v>
      </c>
      <c r="G1520">
        <v>33471.97</v>
      </c>
      <c r="H1520" t="s">
        <v>11</v>
      </c>
      <c r="I1520" t="s">
        <v>11</v>
      </c>
      <c r="J1520" t="s">
        <v>23</v>
      </c>
      <c r="K1520" s="13" t="s">
        <v>9783</v>
      </c>
      <c r="L1520" t="s">
        <v>11</v>
      </c>
      <c r="M1520" t="s">
        <v>11</v>
      </c>
      <c r="N1520" t="s">
        <v>23</v>
      </c>
      <c r="O1520">
        <v>52</v>
      </c>
      <c r="AA1520" t="s">
        <v>35</v>
      </c>
      <c r="AB1520" t="str">
        <f>IF(H1514="?",$Q$9,H1514)</f>
        <v>tier - 1</v>
      </c>
      <c r="AC1520" t="str">
        <f>IF(I1514="?",$V$9,I1514)</f>
        <v>tier - 1</v>
      </c>
      <c r="AD1520" t="str">
        <f>IF(J1514="?","Unknown",J1514)</f>
        <v>R1017</v>
      </c>
      <c r="AE1520">
        <v>2004</v>
      </c>
      <c r="AF1520">
        <v>1</v>
      </c>
      <c r="AG1520" t="str">
        <f t="shared" si="46"/>
        <v>1-Aug-2004</v>
      </c>
      <c r="AH1520">
        <v>38200</v>
      </c>
      <c r="AI1520">
        <f t="shared" si="47"/>
        <v>18</v>
      </c>
    </row>
    <row r="1521" spans="1:35" x14ac:dyDescent="0.25">
      <c r="A1521" t="s">
        <v>2109</v>
      </c>
      <c r="B1521">
        <v>7</v>
      </c>
      <c r="C1521" t="s">
        <v>15</v>
      </c>
      <c r="D1521">
        <v>1985</v>
      </c>
      <c r="E1521" s="11">
        <v>31358</v>
      </c>
      <c r="F1521">
        <v>3</v>
      </c>
      <c r="G1521">
        <v>33450.99</v>
      </c>
      <c r="H1521" t="s">
        <v>11</v>
      </c>
      <c r="I1521" t="s">
        <v>11</v>
      </c>
      <c r="J1521" t="s">
        <v>42</v>
      </c>
      <c r="K1521" s="13" t="s">
        <v>9784</v>
      </c>
      <c r="L1521" t="s">
        <v>11</v>
      </c>
      <c r="M1521" t="s">
        <v>11</v>
      </c>
      <c r="N1521" t="s">
        <v>42</v>
      </c>
      <c r="O1521">
        <v>37</v>
      </c>
      <c r="AA1521" t="s">
        <v>10</v>
      </c>
      <c r="AB1521" t="str">
        <f>IF(H1515="?",$Q$9,H1515)</f>
        <v>tier - 2</v>
      </c>
      <c r="AC1521" t="str">
        <f>IF(I1515="?",$V$9,I1515)</f>
        <v>tier - 2</v>
      </c>
      <c r="AD1521" t="str">
        <f>IF(J1515="?","Unknown",J1515)</f>
        <v>R1011</v>
      </c>
      <c r="AE1521">
        <v>1993</v>
      </c>
      <c r="AF1521">
        <v>28</v>
      </c>
      <c r="AG1521" t="str">
        <f t="shared" si="46"/>
        <v>28-Jul-1993</v>
      </c>
      <c r="AH1521">
        <v>34178</v>
      </c>
      <c r="AI1521">
        <f t="shared" si="47"/>
        <v>29</v>
      </c>
    </row>
    <row r="1522" spans="1:35" x14ac:dyDescent="0.25">
      <c r="A1522" t="s">
        <v>2108</v>
      </c>
      <c r="B1522">
        <v>5</v>
      </c>
      <c r="C1522" t="s">
        <v>18</v>
      </c>
      <c r="D1522">
        <v>1972</v>
      </c>
      <c r="E1522" s="11">
        <v>26455</v>
      </c>
      <c r="F1522">
        <v>0</v>
      </c>
      <c r="G1522">
        <v>33344.449999999997</v>
      </c>
      <c r="H1522" t="s">
        <v>11</v>
      </c>
      <c r="I1522" t="s">
        <v>12</v>
      </c>
      <c r="J1522" t="s">
        <v>42</v>
      </c>
      <c r="K1522" s="13" t="s">
        <v>9785</v>
      </c>
      <c r="L1522" t="s">
        <v>11</v>
      </c>
      <c r="M1522" t="s">
        <v>12</v>
      </c>
      <c r="N1522" t="s">
        <v>42</v>
      </c>
      <c r="O1522">
        <v>51</v>
      </c>
      <c r="AA1522" t="s">
        <v>35</v>
      </c>
      <c r="AB1522" t="str">
        <f>IF(H1516="?",$Q$9,H1516)</f>
        <v>tier - 1</v>
      </c>
      <c r="AC1522" t="str">
        <f>IF(I1516="?",$V$9,I1516)</f>
        <v>tier - 2</v>
      </c>
      <c r="AD1522" t="str">
        <f>IF(J1516="?","Unknown",J1516)</f>
        <v>R1011</v>
      </c>
      <c r="AE1522">
        <v>2003</v>
      </c>
      <c r="AF1522">
        <v>9</v>
      </c>
      <c r="AG1522" t="str">
        <f t="shared" si="46"/>
        <v>9-Aug-2003</v>
      </c>
      <c r="AH1522">
        <v>37842</v>
      </c>
      <c r="AI1522">
        <f t="shared" si="47"/>
        <v>19</v>
      </c>
    </row>
    <row r="1523" spans="1:35" x14ac:dyDescent="0.25">
      <c r="A1523" t="s">
        <v>2107</v>
      </c>
      <c r="B1523">
        <v>28</v>
      </c>
      <c r="C1523" t="s">
        <v>20</v>
      </c>
      <c r="D1523">
        <v>2003</v>
      </c>
      <c r="E1523" s="11">
        <v>37892</v>
      </c>
      <c r="F1523">
        <v>0</v>
      </c>
      <c r="G1523">
        <v>33307.550000000003</v>
      </c>
      <c r="H1523" t="s">
        <v>11</v>
      </c>
      <c r="I1523" t="s">
        <v>12</v>
      </c>
      <c r="J1523" t="s">
        <v>23</v>
      </c>
      <c r="K1523" s="13" t="s">
        <v>9786</v>
      </c>
      <c r="L1523" t="s">
        <v>11</v>
      </c>
      <c r="M1523" t="s">
        <v>12</v>
      </c>
      <c r="N1523" t="s">
        <v>23</v>
      </c>
      <c r="O1523">
        <v>19</v>
      </c>
      <c r="AA1523" t="s">
        <v>20</v>
      </c>
      <c r="AB1523" t="str">
        <f>IF(H1517="?",$Q$9,H1517)</f>
        <v>tier - 2</v>
      </c>
      <c r="AC1523" t="str">
        <f>IF(I1517="?",$V$9,I1517)</f>
        <v>tier - 3</v>
      </c>
      <c r="AD1523" t="str">
        <f>IF(J1517="?","Unknown",J1517)</f>
        <v>R1013</v>
      </c>
      <c r="AE1523">
        <v>1958</v>
      </c>
      <c r="AF1523">
        <v>15</v>
      </c>
      <c r="AG1523" t="str">
        <f t="shared" si="46"/>
        <v>15-Sep-1958</v>
      </c>
      <c r="AH1523">
        <v>21443</v>
      </c>
      <c r="AI1523">
        <f t="shared" si="47"/>
        <v>64</v>
      </c>
    </row>
    <row r="1524" spans="1:35" x14ac:dyDescent="0.25">
      <c r="A1524" t="s">
        <v>2106</v>
      </c>
      <c r="B1524">
        <v>12</v>
      </c>
      <c r="C1524" t="s">
        <v>15</v>
      </c>
      <c r="D1524">
        <v>1990</v>
      </c>
      <c r="E1524" s="11">
        <v>33189</v>
      </c>
      <c r="F1524">
        <v>3</v>
      </c>
      <c r="G1524">
        <v>33292.83</v>
      </c>
      <c r="H1524" t="s">
        <v>11</v>
      </c>
      <c r="I1524" t="s">
        <v>16</v>
      </c>
      <c r="J1524" t="s">
        <v>42</v>
      </c>
      <c r="K1524" s="13" t="s">
        <v>9787</v>
      </c>
      <c r="L1524" t="s">
        <v>11</v>
      </c>
      <c r="M1524" t="s">
        <v>16</v>
      </c>
      <c r="N1524" t="s">
        <v>42</v>
      </c>
      <c r="O1524">
        <v>32</v>
      </c>
      <c r="AA1524" t="s">
        <v>35</v>
      </c>
      <c r="AB1524" t="str">
        <f>IF(H1518="?",$Q$9,H1518)</f>
        <v>tier - 2</v>
      </c>
      <c r="AC1524" t="str">
        <f>IF(I1518="?",$V$9,I1518)</f>
        <v>tier - 3</v>
      </c>
      <c r="AD1524" t="str">
        <f>IF(J1518="?","Unknown",J1518)</f>
        <v>R1011</v>
      </c>
      <c r="AE1524">
        <v>1984</v>
      </c>
      <c r="AF1524">
        <v>22</v>
      </c>
      <c r="AG1524" t="str">
        <f t="shared" si="46"/>
        <v>22-Aug-1984</v>
      </c>
      <c r="AH1524">
        <v>30916</v>
      </c>
      <c r="AI1524">
        <f t="shared" si="47"/>
        <v>38</v>
      </c>
    </row>
    <row r="1525" spans="1:35" x14ac:dyDescent="0.25">
      <c r="A1525" t="s">
        <v>2105</v>
      </c>
      <c r="B1525">
        <v>15</v>
      </c>
      <c r="C1525" t="s">
        <v>15</v>
      </c>
      <c r="D1525">
        <v>1985</v>
      </c>
      <c r="E1525" s="11">
        <v>31366</v>
      </c>
      <c r="F1525">
        <v>3</v>
      </c>
      <c r="G1525">
        <v>33121</v>
      </c>
      <c r="H1525" t="s">
        <v>11</v>
      </c>
      <c r="I1525" t="s">
        <v>16</v>
      </c>
      <c r="J1525" t="s">
        <v>42</v>
      </c>
      <c r="K1525" s="13" t="s">
        <v>9788</v>
      </c>
      <c r="L1525" t="s">
        <v>11</v>
      </c>
      <c r="M1525" t="s">
        <v>16</v>
      </c>
      <c r="N1525" t="s">
        <v>42</v>
      </c>
      <c r="O1525">
        <v>37</v>
      </c>
      <c r="AA1525" t="s">
        <v>30</v>
      </c>
      <c r="AB1525" t="str">
        <f>IF(H1519="?",$Q$9,H1519)</f>
        <v>tier - 1</v>
      </c>
      <c r="AC1525" t="str">
        <f>IF(I1519="?",$V$9,I1519)</f>
        <v>tier - 1</v>
      </c>
      <c r="AD1525" t="str">
        <f>IF(J1519="?","Unknown",J1519)</f>
        <v>R1018</v>
      </c>
      <c r="AE1525">
        <v>2002</v>
      </c>
      <c r="AF1525">
        <v>25</v>
      </c>
      <c r="AG1525" t="str">
        <f t="shared" si="46"/>
        <v>25-Dec-2002</v>
      </c>
      <c r="AH1525">
        <v>37615</v>
      </c>
      <c r="AI1525">
        <f t="shared" si="47"/>
        <v>20</v>
      </c>
    </row>
    <row r="1526" spans="1:35" x14ac:dyDescent="0.25">
      <c r="A1526" t="s">
        <v>2104</v>
      </c>
      <c r="B1526">
        <v>30</v>
      </c>
      <c r="C1526" t="s">
        <v>37</v>
      </c>
      <c r="D1526">
        <v>1969</v>
      </c>
      <c r="E1526" s="11">
        <v>25506</v>
      </c>
      <c r="F1526">
        <v>0</v>
      </c>
      <c r="G1526">
        <v>33090.660000000003</v>
      </c>
      <c r="H1526" t="s">
        <v>11</v>
      </c>
      <c r="I1526" t="s">
        <v>11</v>
      </c>
      <c r="J1526" t="s">
        <v>42</v>
      </c>
      <c r="K1526" s="13" t="s">
        <v>9087</v>
      </c>
      <c r="L1526" t="s">
        <v>11</v>
      </c>
      <c r="M1526" t="s">
        <v>11</v>
      </c>
      <c r="N1526" t="s">
        <v>42</v>
      </c>
      <c r="O1526">
        <v>53</v>
      </c>
      <c r="AA1526" t="s">
        <v>35</v>
      </c>
      <c r="AB1526" t="str">
        <f>IF(H1520="?",$Q$9,H1520)</f>
        <v>tier - 2</v>
      </c>
      <c r="AC1526" t="str">
        <f>IF(I1520="?",$V$9,I1520)</f>
        <v>tier - 2</v>
      </c>
      <c r="AD1526" t="str">
        <f>IF(J1520="?","Unknown",J1520)</f>
        <v>R1012</v>
      </c>
      <c r="AE1526">
        <v>1970</v>
      </c>
      <c r="AF1526">
        <v>18</v>
      </c>
      <c r="AG1526" t="str">
        <f t="shared" si="46"/>
        <v>18-Aug-1970</v>
      </c>
      <c r="AH1526">
        <v>25798</v>
      </c>
      <c r="AI1526">
        <f t="shared" si="47"/>
        <v>52</v>
      </c>
    </row>
    <row r="1527" spans="1:35" x14ac:dyDescent="0.25">
      <c r="A1527" t="s">
        <v>2103</v>
      </c>
      <c r="B1527">
        <v>1</v>
      </c>
      <c r="C1527" t="s">
        <v>18</v>
      </c>
      <c r="D1527">
        <v>1962</v>
      </c>
      <c r="E1527" s="11">
        <v>22798</v>
      </c>
      <c r="F1527">
        <v>0</v>
      </c>
      <c r="G1527">
        <v>33074.94</v>
      </c>
      <c r="H1527" t="s">
        <v>16</v>
      </c>
      <c r="I1527" t="s">
        <v>11</v>
      </c>
      <c r="J1527" t="s">
        <v>42</v>
      </c>
      <c r="K1527" s="13" t="s">
        <v>9789</v>
      </c>
      <c r="L1527" t="s">
        <v>16</v>
      </c>
      <c r="M1527" t="s">
        <v>11</v>
      </c>
      <c r="N1527" t="s">
        <v>42</v>
      </c>
      <c r="O1527">
        <v>61</v>
      </c>
      <c r="AA1527" t="s">
        <v>15</v>
      </c>
      <c r="AB1527" t="str">
        <f>IF(H1521="?",$Q$9,H1521)</f>
        <v>tier - 2</v>
      </c>
      <c r="AC1527" t="str">
        <f>IF(I1521="?",$V$9,I1521)</f>
        <v>tier - 2</v>
      </c>
      <c r="AD1527" t="str">
        <f>IF(J1521="?","Unknown",J1521)</f>
        <v>R1011</v>
      </c>
      <c r="AE1527">
        <v>1985</v>
      </c>
      <c r="AF1527">
        <v>7</v>
      </c>
      <c r="AG1527" t="str">
        <f t="shared" si="46"/>
        <v>7-Nov-1985</v>
      </c>
      <c r="AH1527">
        <v>31358</v>
      </c>
      <c r="AI1527">
        <f t="shared" si="47"/>
        <v>37</v>
      </c>
    </row>
    <row r="1528" spans="1:35" x14ac:dyDescent="0.25">
      <c r="A1528" t="s">
        <v>2346</v>
      </c>
      <c r="B1528">
        <v>17</v>
      </c>
      <c r="C1528" t="s">
        <v>30</v>
      </c>
      <c r="D1528">
        <v>1960</v>
      </c>
      <c r="E1528" s="11">
        <v>22267</v>
      </c>
      <c r="F1528">
        <v>3</v>
      </c>
      <c r="G1528">
        <v>46718.16</v>
      </c>
      <c r="H1528" t="s">
        <v>16</v>
      </c>
      <c r="I1528" t="s">
        <v>16</v>
      </c>
      <c r="J1528" t="s">
        <v>23</v>
      </c>
      <c r="K1528" s="13" t="s">
        <v>9790</v>
      </c>
      <c r="L1528" t="s">
        <v>16</v>
      </c>
      <c r="M1528" t="s">
        <v>16</v>
      </c>
      <c r="N1528" t="s">
        <v>23</v>
      </c>
      <c r="O1528">
        <v>62</v>
      </c>
      <c r="AA1528" t="s">
        <v>18</v>
      </c>
      <c r="AB1528" t="str">
        <f>IF(H1522="?",$Q$9,H1522)</f>
        <v>tier - 2</v>
      </c>
      <c r="AC1528" t="str">
        <f>IF(I1522="?",$V$9,I1522)</f>
        <v>tier - 3</v>
      </c>
      <c r="AD1528" t="str">
        <f>IF(J1522="?","Unknown",J1522)</f>
        <v>R1011</v>
      </c>
      <c r="AE1528">
        <v>1972</v>
      </c>
      <c r="AF1528">
        <v>5</v>
      </c>
      <c r="AG1528" t="str">
        <f t="shared" si="46"/>
        <v>5-Jun-1972</v>
      </c>
      <c r="AH1528">
        <v>26455</v>
      </c>
      <c r="AI1528">
        <f t="shared" si="47"/>
        <v>51</v>
      </c>
    </row>
    <row r="1529" spans="1:35" x14ac:dyDescent="0.25">
      <c r="A1529" t="s">
        <v>2102</v>
      </c>
      <c r="B1529">
        <v>28</v>
      </c>
      <c r="C1529" t="s">
        <v>20</v>
      </c>
      <c r="D1529">
        <v>1994</v>
      </c>
      <c r="E1529" s="11">
        <v>34605</v>
      </c>
      <c r="F1529">
        <v>0</v>
      </c>
      <c r="G1529">
        <v>33057.230000000003</v>
      </c>
      <c r="H1529" t="s">
        <v>16</v>
      </c>
      <c r="I1529" t="s">
        <v>11</v>
      </c>
      <c r="J1529" t="s">
        <v>42</v>
      </c>
      <c r="K1529" s="13" t="s">
        <v>9791</v>
      </c>
      <c r="L1529" t="s">
        <v>16</v>
      </c>
      <c r="M1529" t="s">
        <v>11</v>
      </c>
      <c r="N1529" t="s">
        <v>42</v>
      </c>
      <c r="O1529">
        <v>28</v>
      </c>
      <c r="AA1529" t="s">
        <v>20</v>
      </c>
      <c r="AB1529" t="str">
        <f>IF(H1523="?",$Q$9,H1523)</f>
        <v>tier - 2</v>
      </c>
      <c r="AC1529" t="str">
        <f>IF(I1523="?",$V$9,I1523)</f>
        <v>tier - 3</v>
      </c>
      <c r="AD1529" t="str">
        <f>IF(J1523="?","Unknown",J1523)</f>
        <v>R1012</v>
      </c>
      <c r="AE1529">
        <v>2003</v>
      </c>
      <c r="AF1529">
        <v>28</v>
      </c>
      <c r="AG1529" t="str">
        <f t="shared" si="46"/>
        <v>28-Sep-2003</v>
      </c>
      <c r="AH1529">
        <v>37892</v>
      </c>
      <c r="AI1529">
        <f t="shared" si="47"/>
        <v>19</v>
      </c>
    </row>
    <row r="1530" spans="1:35" x14ac:dyDescent="0.25">
      <c r="A1530" t="s">
        <v>2101</v>
      </c>
      <c r="B1530">
        <v>10</v>
      </c>
      <c r="C1530" t="s">
        <v>10</v>
      </c>
      <c r="D1530">
        <v>1967</v>
      </c>
      <c r="E1530" s="11">
        <v>24663</v>
      </c>
      <c r="F1530">
        <v>0</v>
      </c>
      <c r="G1530">
        <v>33025.32</v>
      </c>
      <c r="H1530" t="s">
        <v>11</v>
      </c>
      <c r="I1530" t="s">
        <v>12</v>
      </c>
      <c r="J1530" t="s">
        <v>42</v>
      </c>
      <c r="K1530" s="13" t="s">
        <v>9792</v>
      </c>
      <c r="L1530" t="s">
        <v>11</v>
      </c>
      <c r="M1530" t="s">
        <v>12</v>
      </c>
      <c r="N1530" t="s">
        <v>42</v>
      </c>
      <c r="O1530">
        <v>55</v>
      </c>
      <c r="AA1530" t="s">
        <v>15</v>
      </c>
      <c r="AB1530" t="str">
        <f>IF(H1524="?",$Q$9,H1524)</f>
        <v>tier - 2</v>
      </c>
      <c r="AC1530" t="str">
        <f>IF(I1524="?",$V$9,I1524)</f>
        <v>tier - 1</v>
      </c>
      <c r="AD1530" t="str">
        <f>IF(J1524="?","Unknown",J1524)</f>
        <v>R1011</v>
      </c>
      <c r="AE1530">
        <v>1990</v>
      </c>
      <c r="AF1530">
        <v>12</v>
      </c>
      <c r="AG1530" t="str">
        <f t="shared" si="46"/>
        <v>12-Nov-1990</v>
      </c>
      <c r="AH1530">
        <v>33189</v>
      </c>
      <c r="AI1530">
        <f t="shared" si="47"/>
        <v>32</v>
      </c>
    </row>
    <row r="1531" spans="1:35" x14ac:dyDescent="0.25">
      <c r="A1531" t="s">
        <v>2100</v>
      </c>
      <c r="B1531">
        <v>8</v>
      </c>
      <c r="C1531" t="s">
        <v>20</v>
      </c>
      <c r="D1531">
        <v>1995</v>
      </c>
      <c r="E1531" s="11">
        <v>34950</v>
      </c>
      <c r="F1531">
        <v>0</v>
      </c>
      <c r="G1531">
        <v>33017.46</v>
      </c>
      <c r="H1531" t="s">
        <v>16</v>
      </c>
      <c r="I1531" t="s">
        <v>16</v>
      </c>
      <c r="J1531" t="s">
        <v>42</v>
      </c>
      <c r="K1531" s="13" t="s">
        <v>9793</v>
      </c>
      <c r="L1531" t="s">
        <v>16</v>
      </c>
      <c r="M1531" t="s">
        <v>16</v>
      </c>
      <c r="N1531" t="s">
        <v>42</v>
      </c>
      <c r="O1531">
        <v>27</v>
      </c>
      <c r="AA1531" t="s">
        <v>15</v>
      </c>
      <c r="AB1531" t="str">
        <f>IF(H1525="?",$Q$9,H1525)</f>
        <v>tier - 2</v>
      </c>
      <c r="AC1531" t="str">
        <f>IF(I1525="?",$V$9,I1525)</f>
        <v>tier - 1</v>
      </c>
      <c r="AD1531" t="str">
        <f>IF(J1525="?","Unknown",J1525)</f>
        <v>R1011</v>
      </c>
      <c r="AE1531">
        <v>1985</v>
      </c>
      <c r="AF1531">
        <v>15</v>
      </c>
      <c r="AG1531" t="str">
        <f t="shared" si="46"/>
        <v>15-Nov-1985</v>
      </c>
      <c r="AH1531">
        <v>31366</v>
      </c>
      <c r="AI1531">
        <f t="shared" si="47"/>
        <v>37</v>
      </c>
    </row>
    <row r="1532" spans="1:35" x14ac:dyDescent="0.25">
      <c r="A1532" t="s">
        <v>2099</v>
      </c>
      <c r="B1532">
        <v>24</v>
      </c>
      <c r="C1532" t="s">
        <v>15</v>
      </c>
      <c r="D1532">
        <v>1971</v>
      </c>
      <c r="E1532" s="11">
        <v>26261</v>
      </c>
      <c r="F1532">
        <v>0</v>
      </c>
      <c r="G1532">
        <v>32947.629999999997</v>
      </c>
      <c r="H1532" t="s">
        <v>11</v>
      </c>
      <c r="I1532" t="s">
        <v>16</v>
      </c>
      <c r="J1532" t="s">
        <v>42</v>
      </c>
      <c r="K1532" s="13" t="s">
        <v>9794</v>
      </c>
      <c r="L1532" t="s">
        <v>11</v>
      </c>
      <c r="M1532" t="s">
        <v>16</v>
      </c>
      <c r="N1532" t="s">
        <v>42</v>
      </c>
      <c r="O1532">
        <v>51</v>
      </c>
      <c r="AA1532" t="s">
        <v>37</v>
      </c>
      <c r="AB1532" t="str">
        <f>IF(H1526="?",$Q$9,H1526)</f>
        <v>tier - 2</v>
      </c>
      <c r="AC1532" t="str">
        <f>IF(I1526="?",$V$9,I1526)</f>
        <v>tier - 2</v>
      </c>
      <c r="AD1532" t="str">
        <f>IF(J1526="?","Unknown",J1526)</f>
        <v>R1011</v>
      </c>
      <c r="AE1532">
        <v>1969</v>
      </c>
      <c r="AF1532">
        <v>30</v>
      </c>
      <c r="AG1532" t="str">
        <f t="shared" si="46"/>
        <v>30-Oct-1969</v>
      </c>
      <c r="AH1532">
        <v>25506</v>
      </c>
      <c r="AI1532">
        <f t="shared" si="47"/>
        <v>53</v>
      </c>
    </row>
    <row r="1533" spans="1:35" x14ac:dyDescent="0.25">
      <c r="A1533" t="s">
        <v>2098</v>
      </c>
      <c r="B1533">
        <v>17</v>
      </c>
      <c r="C1533" t="s">
        <v>15</v>
      </c>
      <c r="D1533">
        <v>1981</v>
      </c>
      <c r="E1533" s="11">
        <v>29907</v>
      </c>
      <c r="F1533">
        <v>1</v>
      </c>
      <c r="G1533">
        <v>32906.69</v>
      </c>
      <c r="H1533" t="s">
        <v>11</v>
      </c>
      <c r="I1533" t="s">
        <v>12</v>
      </c>
      <c r="J1533" t="s">
        <v>42</v>
      </c>
      <c r="K1533" s="13" t="s">
        <v>9795</v>
      </c>
      <c r="L1533" t="s">
        <v>11</v>
      </c>
      <c r="M1533" t="s">
        <v>12</v>
      </c>
      <c r="N1533" t="s">
        <v>42</v>
      </c>
      <c r="O1533">
        <v>41</v>
      </c>
      <c r="AA1533" t="s">
        <v>18</v>
      </c>
      <c r="AB1533" t="str">
        <f>IF(H1527="?",$Q$9,H1527)</f>
        <v>tier - 1</v>
      </c>
      <c r="AC1533" t="str">
        <f>IF(I1527="?",$V$9,I1527)</f>
        <v>tier - 2</v>
      </c>
      <c r="AD1533" t="str">
        <f>IF(J1527="?","Unknown",J1527)</f>
        <v>R1011</v>
      </c>
      <c r="AE1533">
        <v>1962</v>
      </c>
      <c r="AF1533">
        <v>1</v>
      </c>
      <c r="AG1533" t="str">
        <f t="shared" si="46"/>
        <v>1-Jun-1962</v>
      </c>
      <c r="AH1533">
        <v>22798</v>
      </c>
      <c r="AI1533">
        <f t="shared" si="47"/>
        <v>61</v>
      </c>
    </row>
    <row r="1534" spans="1:35" x14ac:dyDescent="0.25">
      <c r="A1534" t="s">
        <v>2097</v>
      </c>
      <c r="B1534">
        <v>4</v>
      </c>
      <c r="C1534" t="s">
        <v>20</v>
      </c>
      <c r="D1534">
        <v>1995</v>
      </c>
      <c r="E1534" s="11">
        <v>34946</v>
      </c>
      <c r="F1534">
        <v>0</v>
      </c>
      <c r="G1534">
        <v>32827.51</v>
      </c>
      <c r="H1534" t="s">
        <v>16</v>
      </c>
      <c r="I1534" t="s">
        <v>11</v>
      </c>
      <c r="J1534" t="s">
        <v>42</v>
      </c>
      <c r="K1534" s="13" t="s">
        <v>9796</v>
      </c>
      <c r="L1534" t="s">
        <v>16</v>
      </c>
      <c r="M1534" t="s">
        <v>11</v>
      </c>
      <c r="N1534" t="s">
        <v>42</v>
      </c>
      <c r="O1534">
        <v>27</v>
      </c>
      <c r="AA1534" t="s">
        <v>30</v>
      </c>
      <c r="AB1534" t="str">
        <f>IF(H1528="?",$Q$9,H1528)</f>
        <v>tier - 1</v>
      </c>
      <c r="AC1534" t="str">
        <f>IF(I1528="?",$V$9,I1528)</f>
        <v>tier - 1</v>
      </c>
      <c r="AD1534" t="str">
        <f>IF(J1528="?","Unknown",J1528)</f>
        <v>R1012</v>
      </c>
      <c r="AE1534">
        <v>1960</v>
      </c>
      <c r="AF1534">
        <v>17</v>
      </c>
      <c r="AG1534" t="str">
        <f t="shared" si="46"/>
        <v>17-Dec-1960</v>
      </c>
      <c r="AH1534">
        <v>22267</v>
      </c>
      <c r="AI1534">
        <f t="shared" si="47"/>
        <v>62</v>
      </c>
    </row>
    <row r="1535" spans="1:35" x14ac:dyDescent="0.25">
      <c r="A1535" t="s">
        <v>2096</v>
      </c>
      <c r="B1535">
        <v>12</v>
      </c>
      <c r="C1535" t="s">
        <v>35</v>
      </c>
      <c r="D1535">
        <v>1980</v>
      </c>
      <c r="E1535" s="11">
        <v>29445</v>
      </c>
      <c r="F1535">
        <v>3</v>
      </c>
      <c r="G1535">
        <v>32787.46</v>
      </c>
      <c r="H1535" t="s">
        <v>16</v>
      </c>
      <c r="I1535" t="s">
        <v>12</v>
      </c>
      <c r="J1535" t="s">
        <v>23</v>
      </c>
      <c r="K1535" s="13" t="s">
        <v>9797</v>
      </c>
      <c r="L1535" t="s">
        <v>16</v>
      </c>
      <c r="M1535" t="s">
        <v>12</v>
      </c>
      <c r="N1535" t="s">
        <v>23</v>
      </c>
      <c r="O1535">
        <v>42</v>
      </c>
      <c r="AA1535" t="s">
        <v>20</v>
      </c>
      <c r="AB1535" t="str">
        <f>IF(H1529="?",$Q$9,H1529)</f>
        <v>tier - 1</v>
      </c>
      <c r="AC1535" t="str">
        <f>IF(I1529="?",$V$9,I1529)</f>
        <v>tier - 2</v>
      </c>
      <c r="AD1535" t="str">
        <f>IF(J1529="?","Unknown",J1529)</f>
        <v>R1011</v>
      </c>
      <c r="AE1535">
        <v>1994</v>
      </c>
      <c r="AF1535">
        <v>28</v>
      </c>
      <c r="AG1535" t="str">
        <f t="shared" si="46"/>
        <v>28-Sep-1994</v>
      </c>
      <c r="AH1535">
        <v>34605</v>
      </c>
      <c r="AI1535">
        <f t="shared" si="47"/>
        <v>28</v>
      </c>
    </row>
    <row r="1536" spans="1:35" x14ac:dyDescent="0.25">
      <c r="A1536" t="s">
        <v>2095</v>
      </c>
      <c r="B1536">
        <v>7</v>
      </c>
      <c r="C1536" t="s">
        <v>37</v>
      </c>
      <c r="D1536">
        <v>1972</v>
      </c>
      <c r="E1536" s="11">
        <v>26579</v>
      </c>
      <c r="F1536">
        <v>0</v>
      </c>
      <c r="G1536">
        <v>32765.33</v>
      </c>
      <c r="H1536" t="s">
        <v>11</v>
      </c>
      <c r="I1536" t="s">
        <v>11</v>
      </c>
      <c r="J1536" t="s">
        <v>23</v>
      </c>
      <c r="K1536" s="13" t="s">
        <v>9798</v>
      </c>
      <c r="L1536" t="s">
        <v>11</v>
      </c>
      <c r="M1536" t="s">
        <v>11</v>
      </c>
      <c r="N1536" t="s">
        <v>23</v>
      </c>
      <c r="O1536">
        <v>50</v>
      </c>
      <c r="AA1536" t="s">
        <v>10</v>
      </c>
      <c r="AB1536" t="str">
        <f>IF(H1530="?",$Q$9,H1530)</f>
        <v>tier - 2</v>
      </c>
      <c r="AC1536" t="str">
        <f>IF(I1530="?",$V$9,I1530)</f>
        <v>tier - 3</v>
      </c>
      <c r="AD1536" t="str">
        <f>IF(J1530="?","Unknown",J1530)</f>
        <v>R1011</v>
      </c>
      <c r="AE1536">
        <v>1967</v>
      </c>
      <c r="AF1536">
        <v>10</v>
      </c>
      <c r="AG1536" t="str">
        <f t="shared" si="46"/>
        <v>10-Jul-1967</v>
      </c>
      <c r="AH1536">
        <v>24663</v>
      </c>
      <c r="AI1536">
        <f t="shared" si="47"/>
        <v>55</v>
      </c>
    </row>
    <row r="1537" spans="1:35" x14ac:dyDescent="0.25">
      <c r="A1537" t="s">
        <v>2094</v>
      </c>
      <c r="B1537">
        <v>6</v>
      </c>
      <c r="C1537" t="s">
        <v>15</v>
      </c>
      <c r="D1537">
        <v>1974</v>
      </c>
      <c r="E1537" s="11">
        <v>27339</v>
      </c>
      <c r="F1537">
        <v>0</v>
      </c>
      <c r="G1537">
        <v>32760.48</v>
      </c>
      <c r="H1537" t="s">
        <v>16</v>
      </c>
      <c r="I1537" t="s">
        <v>16</v>
      </c>
      <c r="J1537" t="s">
        <v>42</v>
      </c>
      <c r="K1537" s="13" t="s">
        <v>8793</v>
      </c>
      <c r="L1537" t="s">
        <v>16</v>
      </c>
      <c r="M1537" t="s">
        <v>16</v>
      </c>
      <c r="N1537" t="s">
        <v>42</v>
      </c>
      <c r="O1537">
        <v>48</v>
      </c>
      <c r="AA1537" t="s">
        <v>20</v>
      </c>
      <c r="AB1537" t="str">
        <f>IF(H1531="?",$Q$9,H1531)</f>
        <v>tier - 1</v>
      </c>
      <c r="AC1537" t="str">
        <f>IF(I1531="?",$V$9,I1531)</f>
        <v>tier - 1</v>
      </c>
      <c r="AD1537" t="str">
        <f>IF(J1531="?","Unknown",J1531)</f>
        <v>R1011</v>
      </c>
      <c r="AE1537">
        <v>1995</v>
      </c>
      <c r="AF1537">
        <v>8</v>
      </c>
      <c r="AG1537" t="str">
        <f t="shared" si="46"/>
        <v>8-Sep-1995</v>
      </c>
      <c r="AH1537">
        <v>34950</v>
      </c>
      <c r="AI1537">
        <f t="shared" si="47"/>
        <v>27</v>
      </c>
    </row>
    <row r="1538" spans="1:35" x14ac:dyDescent="0.25">
      <c r="A1538" t="s">
        <v>2093</v>
      </c>
      <c r="B1538">
        <v>9</v>
      </c>
      <c r="C1538" t="s">
        <v>10</v>
      </c>
      <c r="D1538">
        <v>1990</v>
      </c>
      <c r="E1538" s="11">
        <v>33063</v>
      </c>
      <c r="F1538">
        <v>2</v>
      </c>
      <c r="G1538">
        <v>32734.19</v>
      </c>
      <c r="H1538" t="s">
        <v>11</v>
      </c>
      <c r="I1538" t="s">
        <v>16</v>
      </c>
      <c r="J1538" t="s">
        <v>23</v>
      </c>
      <c r="K1538" s="13" t="s">
        <v>9799</v>
      </c>
      <c r="L1538" t="s">
        <v>11</v>
      </c>
      <c r="M1538" t="s">
        <v>16</v>
      </c>
      <c r="N1538" t="s">
        <v>23</v>
      </c>
      <c r="O1538">
        <v>32</v>
      </c>
      <c r="AA1538" t="s">
        <v>15</v>
      </c>
      <c r="AB1538" t="str">
        <f>IF(H1532="?",$Q$9,H1532)</f>
        <v>tier - 2</v>
      </c>
      <c r="AC1538" t="str">
        <f>IF(I1532="?",$V$9,I1532)</f>
        <v>tier - 1</v>
      </c>
      <c r="AD1538" t="str">
        <f>IF(J1532="?","Unknown",J1532)</f>
        <v>R1011</v>
      </c>
      <c r="AE1538">
        <v>1971</v>
      </c>
      <c r="AF1538">
        <v>24</v>
      </c>
      <c r="AG1538" t="str">
        <f t="shared" si="46"/>
        <v>24-Nov-1971</v>
      </c>
      <c r="AH1538">
        <v>26261</v>
      </c>
      <c r="AI1538">
        <f t="shared" si="47"/>
        <v>51</v>
      </c>
    </row>
    <row r="1539" spans="1:35" x14ac:dyDescent="0.25">
      <c r="A1539" t="s">
        <v>2345</v>
      </c>
      <c r="B1539">
        <v>23</v>
      </c>
      <c r="C1539" t="s">
        <v>37</v>
      </c>
      <c r="D1539">
        <v>1969</v>
      </c>
      <c r="E1539" s="11">
        <v>25499</v>
      </c>
      <c r="F1539">
        <v>3</v>
      </c>
      <c r="G1539">
        <v>46661.440000000002</v>
      </c>
      <c r="H1539" t="s">
        <v>16</v>
      </c>
      <c r="I1539" t="s">
        <v>12</v>
      </c>
      <c r="J1539" t="s">
        <v>23</v>
      </c>
      <c r="K1539" s="13" t="s">
        <v>9800</v>
      </c>
      <c r="L1539" t="s">
        <v>16</v>
      </c>
      <c r="M1539" t="s">
        <v>12</v>
      </c>
      <c r="N1539" t="s">
        <v>23</v>
      </c>
      <c r="O1539">
        <v>53</v>
      </c>
      <c r="AA1539" t="s">
        <v>15</v>
      </c>
      <c r="AB1539" t="str">
        <f>IF(H1533="?",$Q$9,H1533)</f>
        <v>tier - 2</v>
      </c>
      <c r="AC1539" t="str">
        <f>IF(I1533="?",$V$9,I1533)</f>
        <v>tier - 3</v>
      </c>
      <c r="AD1539" t="str">
        <f>IF(J1533="?","Unknown",J1533)</f>
        <v>R1011</v>
      </c>
      <c r="AE1539">
        <v>1981</v>
      </c>
      <c r="AF1539">
        <v>17</v>
      </c>
      <c r="AG1539" t="str">
        <f t="shared" ref="AG1539:AG1602" si="48">CONCATENATE(AF1539,"-",AA1539,"-",AE1539)</f>
        <v>17-Nov-1981</v>
      </c>
      <c r="AH1539">
        <v>29907</v>
      </c>
      <c r="AI1539">
        <f t="shared" ref="AI1539:AI1602" si="49">INT(YEARFRAC(AH1539,DATE(2023,6,8)*1))</f>
        <v>41</v>
      </c>
    </row>
    <row r="1540" spans="1:35" x14ac:dyDescent="0.25">
      <c r="A1540" t="s">
        <v>2092</v>
      </c>
      <c r="B1540">
        <v>30</v>
      </c>
      <c r="C1540" t="s">
        <v>35</v>
      </c>
      <c r="D1540">
        <v>1990</v>
      </c>
      <c r="E1540" s="11">
        <v>33115</v>
      </c>
      <c r="F1540">
        <v>3</v>
      </c>
      <c r="G1540">
        <v>32716.2</v>
      </c>
      <c r="H1540" t="s">
        <v>16</v>
      </c>
      <c r="I1540" t="s">
        <v>11</v>
      </c>
      <c r="J1540" t="s">
        <v>42</v>
      </c>
      <c r="K1540" s="13" t="s">
        <v>9801</v>
      </c>
      <c r="L1540" t="s">
        <v>16</v>
      </c>
      <c r="M1540" t="s">
        <v>11</v>
      </c>
      <c r="N1540" t="s">
        <v>42</v>
      </c>
      <c r="O1540">
        <v>32</v>
      </c>
      <c r="AA1540" t="s">
        <v>20</v>
      </c>
      <c r="AB1540" t="str">
        <f>IF(H1534="?",$Q$9,H1534)</f>
        <v>tier - 1</v>
      </c>
      <c r="AC1540" t="str">
        <f>IF(I1534="?",$V$9,I1534)</f>
        <v>tier - 2</v>
      </c>
      <c r="AD1540" t="str">
        <f>IF(J1534="?","Unknown",J1534)</f>
        <v>R1011</v>
      </c>
      <c r="AE1540">
        <v>1995</v>
      </c>
      <c r="AF1540">
        <v>4</v>
      </c>
      <c r="AG1540" t="str">
        <f t="shared" si="48"/>
        <v>4-Sep-1995</v>
      </c>
      <c r="AH1540">
        <v>34946</v>
      </c>
      <c r="AI1540">
        <f t="shared" si="49"/>
        <v>27</v>
      </c>
    </row>
    <row r="1541" spans="1:35" x14ac:dyDescent="0.25">
      <c r="A1541" t="s">
        <v>2091</v>
      </c>
      <c r="B1541">
        <v>1</v>
      </c>
      <c r="C1541" t="s">
        <v>35</v>
      </c>
      <c r="D1541">
        <v>1968</v>
      </c>
      <c r="E1541" s="11">
        <v>25051</v>
      </c>
      <c r="F1541">
        <v>0</v>
      </c>
      <c r="G1541">
        <v>32686.080000000002</v>
      </c>
      <c r="H1541" t="s">
        <v>11</v>
      </c>
      <c r="I1541" t="s">
        <v>12</v>
      </c>
      <c r="J1541" t="s">
        <v>42</v>
      </c>
      <c r="K1541" s="13" t="s">
        <v>9802</v>
      </c>
      <c r="L1541" t="s">
        <v>11</v>
      </c>
      <c r="M1541" t="s">
        <v>12</v>
      </c>
      <c r="N1541" t="s">
        <v>42</v>
      </c>
      <c r="O1541">
        <v>54</v>
      </c>
      <c r="AA1541" t="s">
        <v>35</v>
      </c>
      <c r="AB1541" t="str">
        <f>IF(H1535="?",$Q$9,H1535)</f>
        <v>tier - 1</v>
      </c>
      <c r="AC1541" t="str">
        <f>IF(I1535="?",$V$9,I1535)</f>
        <v>tier - 3</v>
      </c>
      <c r="AD1541" t="str">
        <f>IF(J1535="?","Unknown",J1535)</f>
        <v>R1012</v>
      </c>
      <c r="AE1541">
        <v>1980</v>
      </c>
      <c r="AF1541">
        <v>12</v>
      </c>
      <c r="AG1541" t="str">
        <f t="shared" si="48"/>
        <v>12-Aug-1980</v>
      </c>
      <c r="AH1541">
        <v>29445</v>
      </c>
      <c r="AI1541">
        <f t="shared" si="49"/>
        <v>42</v>
      </c>
    </row>
    <row r="1542" spans="1:35" x14ac:dyDescent="0.25">
      <c r="A1542" t="s">
        <v>2090</v>
      </c>
      <c r="B1542">
        <v>13</v>
      </c>
      <c r="C1542" t="s">
        <v>20</v>
      </c>
      <c r="D1542">
        <v>1990</v>
      </c>
      <c r="E1542" s="11">
        <v>33129</v>
      </c>
      <c r="F1542">
        <v>3</v>
      </c>
      <c r="G1542">
        <v>32672.11</v>
      </c>
      <c r="H1542" t="s">
        <v>16</v>
      </c>
      <c r="I1542" t="s">
        <v>16</v>
      </c>
      <c r="J1542" t="s">
        <v>42</v>
      </c>
      <c r="K1542" s="13" t="s">
        <v>8840</v>
      </c>
      <c r="L1542" t="s">
        <v>16</v>
      </c>
      <c r="M1542" t="s">
        <v>16</v>
      </c>
      <c r="N1542" t="s">
        <v>42</v>
      </c>
      <c r="O1542">
        <v>32</v>
      </c>
      <c r="AA1542" t="s">
        <v>37</v>
      </c>
      <c r="AB1542" t="str">
        <f>IF(H1536="?",$Q$9,H1536)</f>
        <v>tier - 2</v>
      </c>
      <c r="AC1542" t="str">
        <f>IF(I1536="?",$V$9,I1536)</f>
        <v>tier - 2</v>
      </c>
      <c r="AD1542" t="str">
        <f>IF(J1536="?","Unknown",J1536)</f>
        <v>R1012</v>
      </c>
      <c r="AE1542">
        <v>1972</v>
      </c>
      <c r="AF1542">
        <v>7</v>
      </c>
      <c r="AG1542" t="str">
        <f t="shared" si="48"/>
        <v>7-Oct-1972</v>
      </c>
      <c r="AH1542">
        <v>26579</v>
      </c>
      <c r="AI1542">
        <f t="shared" si="49"/>
        <v>50</v>
      </c>
    </row>
    <row r="1543" spans="1:35" x14ac:dyDescent="0.25">
      <c r="A1543" t="s">
        <v>2089</v>
      </c>
      <c r="B1543">
        <v>8</v>
      </c>
      <c r="C1543" t="s">
        <v>35</v>
      </c>
      <c r="D1543">
        <v>2003</v>
      </c>
      <c r="E1543" s="11">
        <v>37841</v>
      </c>
      <c r="F1543">
        <v>0</v>
      </c>
      <c r="G1543">
        <v>32548.34</v>
      </c>
      <c r="H1543" t="s">
        <v>16</v>
      </c>
      <c r="I1543" t="s">
        <v>11</v>
      </c>
      <c r="J1543" t="s">
        <v>13</v>
      </c>
      <c r="K1543" s="13" t="s">
        <v>9803</v>
      </c>
      <c r="L1543" t="s">
        <v>16</v>
      </c>
      <c r="M1543" t="s">
        <v>11</v>
      </c>
      <c r="N1543" t="s">
        <v>13</v>
      </c>
      <c r="O1543">
        <v>19</v>
      </c>
      <c r="AA1543" t="s">
        <v>15</v>
      </c>
      <c r="AB1543" t="str">
        <f>IF(H1537="?",$Q$9,H1537)</f>
        <v>tier - 1</v>
      </c>
      <c r="AC1543" t="str">
        <f>IF(I1537="?",$V$9,I1537)</f>
        <v>tier - 1</v>
      </c>
      <c r="AD1543" t="str">
        <f>IF(J1537="?","Unknown",J1537)</f>
        <v>R1011</v>
      </c>
      <c r="AE1543">
        <v>1974</v>
      </c>
      <c r="AF1543">
        <v>6</v>
      </c>
      <c r="AG1543" t="str">
        <f t="shared" si="48"/>
        <v>6-Nov-1974</v>
      </c>
      <c r="AH1543">
        <v>27339</v>
      </c>
      <c r="AI1543">
        <f t="shared" si="49"/>
        <v>48</v>
      </c>
    </row>
    <row r="1544" spans="1:35" x14ac:dyDescent="0.25">
      <c r="A1544" t="s">
        <v>2088</v>
      </c>
      <c r="B1544">
        <v>19</v>
      </c>
      <c r="C1544" t="s">
        <v>20</v>
      </c>
      <c r="D1544">
        <v>1976</v>
      </c>
      <c r="E1544" s="11">
        <v>28022</v>
      </c>
      <c r="F1544">
        <v>2</v>
      </c>
      <c r="G1544">
        <v>32485.46</v>
      </c>
      <c r="H1544" t="s">
        <v>11</v>
      </c>
      <c r="I1544" t="s">
        <v>16</v>
      </c>
      <c r="J1544" t="s">
        <v>42</v>
      </c>
      <c r="K1544" s="13" t="s">
        <v>9804</v>
      </c>
      <c r="L1544" t="s">
        <v>11</v>
      </c>
      <c r="M1544" t="s">
        <v>16</v>
      </c>
      <c r="N1544" t="s">
        <v>42</v>
      </c>
      <c r="O1544">
        <v>46</v>
      </c>
      <c r="AA1544" t="s">
        <v>10</v>
      </c>
      <c r="AB1544" t="str">
        <f>IF(H1538="?",$Q$9,H1538)</f>
        <v>tier - 2</v>
      </c>
      <c r="AC1544" t="str">
        <f>IF(I1538="?",$V$9,I1538)</f>
        <v>tier - 1</v>
      </c>
      <c r="AD1544" t="str">
        <f>IF(J1538="?","Unknown",J1538)</f>
        <v>R1012</v>
      </c>
      <c r="AE1544">
        <v>1990</v>
      </c>
      <c r="AF1544">
        <v>9</v>
      </c>
      <c r="AG1544" t="str">
        <f t="shared" si="48"/>
        <v>9-Jul-1990</v>
      </c>
      <c r="AH1544">
        <v>33063</v>
      </c>
      <c r="AI1544">
        <f t="shared" si="49"/>
        <v>32</v>
      </c>
    </row>
    <row r="1545" spans="1:35" x14ac:dyDescent="0.25">
      <c r="A1545" t="s">
        <v>2087</v>
      </c>
      <c r="B1545">
        <v>27</v>
      </c>
      <c r="C1545" t="s">
        <v>30</v>
      </c>
      <c r="D1545">
        <v>1981</v>
      </c>
      <c r="E1545" s="11">
        <v>29947</v>
      </c>
      <c r="F1545">
        <v>1</v>
      </c>
      <c r="G1545">
        <v>32462.35</v>
      </c>
      <c r="H1545" t="s">
        <v>11</v>
      </c>
      <c r="I1545" t="s">
        <v>11</v>
      </c>
      <c r="J1545" t="s">
        <v>42</v>
      </c>
      <c r="K1545" s="13" t="s">
        <v>9805</v>
      </c>
      <c r="L1545" t="s">
        <v>11</v>
      </c>
      <c r="M1545" t="s">
        <v>11</v>
      </c>
      <c r="N1545" t="s">
        <v>42</v>
      </c>
      <c r="O1545">
        <v>41</v>
      </c>
      <c r="AA1545" t="s">
        <v>37</v>
      </c>
      <c r="AB1545" t="str">
        <f>IF(H1539="?",$Q$9,H1539)</f>
        <v>tier - 1</v>
      </c>
      <c r="AC1545" t="str">
        <f>IF(I1539="?",$V$9,I1539)</f>
        <v>tier - 3</v>
      </c>
      <c r="AD1545" t="str">
        <f>IF(J1539="?","Unknown",J1539)</f>
        <v>R1012</v>
      </c>
      <c r="AE1545">
        <v>1969</v>
      </c>
      <c r="AF1545">
        <v>23</v>
      </c>
      <c r="AG1545" t="str">
        <f t="shared" si="48"/>
        <v>23-Oct-1969</v>
      </c>
      <c r="AH1545">
        <v>25499</v>
      </c>
      <c r="AI1545">
        <f t="shared" si="49"/>
        <v>53</v>
      </c>
    </row>
    <row r="1546" spans="1:35" x14ac:dyDescent="0.25">
      <c r="A1546" t="s">
        <v>2086</v>
      </c>
      <c r="B1546">
        <v>9</v>
      </c>
      <c r="C1546" t="s">
        <v>30</v>
      </c>
      <c r="D1546">
        <v>1976</v>
      </c>
      <c r="E1546" s="11">
        <v>28103</v>
      </c>
      <c r="F1546">
        <v>2</v>
      </c>
      <c r="G1546">
        <v>32430.22</v>
      </c>
      <c r="H1546" t="s">
        <v>11</v>
      </c>
      <c r="I1546" t="s">
        <v>12</v>
      </c>
      <c r="J1546" t="s">
        <v>42</v>
      </c>
      <c r="K1546" s="13" t="s">
        <v>9806</v>
      </c>
      <c r="L1546" t="s">
        <v>11</v>
      </c>
      <c r="M1546" t="s">
        <v>12</v>
      </c>
      <c r="N1546" t="s">
        <v>42</v>
      </c>
      <c r="O1546">
        <v>46</v>
      </c>
      <c r="AA1546" t="s">
        <v>35</v>
      </c>
      <c r="AB1546" t="str">
        <f>IF(H1540="?",$Q$9,H1540)</f>
        <v>tier - 1</v>
      </c>
      <c r="AC1546" t="str">
        <f>IF(I1540="?",$V$9,I1540)</f>
        <v>tier - 2</v>
      </c>
      <c r="AD1546" t="str">
        <f>IF(J1540="?","Unknown",J1540)</f>
        <v>R1011</v>
      </c>
      <c r="AE1546">
        <v>1990</v>
      </c>
      <c r="AF1546">
        <v>30</v>
      </c>
      <c r="AG1546" t="str">
        <f t="shared" si="48"/>
        <v>30-Aug-1990</v>
      </c>
      <c r="AH1546">
        <v>33115</v>
      </c>
      <c r="AI1546">
        <f t="shared" si="49"/>
        <v>32</v>
      </c>
    </row>
    <row r="1547" spans="1:35" x14ac:dyDescent="0.25">
      <c r="A1547" t="s">
        <v>2085</v>
      </c>
      <c r="B1547">
        <v>19</v>
      </c>
      <c r="C1547" t="s">
        <v>35</v>
      </c>
      <c r="D1547">
        <v>1972</v>
      </c>
      <c r="E1547" s="11">
        <v>26530</v>
      </c>
      <c r="F1547">
        <v>0</v>
      </c>
      <c r="G1547">
        <v>32428.63</v>
      </c>
      <c r="H1547" t="s">
        <v>11</v>
      </c>
      <c r="I1547" t="s">
        <v>11</v>
      </c>
      <c r="J1547" t="s">
        <v>42</v>
      </c>
      <c r="K1547" s="13" t="s">
        <v>8472</v>
      </c>
      <c r="L1547" t="s">
        <v>11</v>
      </c>
      <c r="M1547" t="s">
        <v>11</v>
      </c>
      <c r="N1547" t="s">
        <v>42</v>
      </c>
      <c r="O1547">
        <v>50</v>
      </c>
      <c r="AA1547" t="s">
        <v>35</v>
      </c>
      <c r="AB1547" t="str">
        <f>IF(H1541="?",$Q$9,H1541)</f>
        <v>tier - 2</v>
      </c>
      <c r="AC1547" t="str">
        <f>IF(I1541="?",$V$9,I1541)</f>
        <v>tier - 3</v>
      </c>
      <c r="AD1547" t="str">
        <f>IF(J1541="?","Unknown",J1541)</f>
        <v>R1011</v>
      </c>
      <c r="AE1547">
        <v>1968</v>
      </c>
      <c r="AF1547">
        <v>1</v>
      </c>
      <c r="AG1547" t="str">
        <f t="shared" si="48"/>
        <v>1-Aug-1968</v>
      </c>
      <c r="AH1547">
        <v>25051</v>
      </c>
      <c r="AI1547">
        <f t="shared" si="49"/>
        <v>54</v>
      </c>
    </row>
    <row r="1548" spans="1:35" x14ac:dyDescent="0.25">
      <c r="A1548" t="s">
        <v>2084</v>
      </c>
      <c r="B1548">
        <v>2</v>
      </c>
      <c r="C1548" t="s">
        <v>37</v>
      </c>
      <c r="D1548">
        <v>1986</v>
      </c>
      <c r="E1548" s="11">
        <v>31687</v>
      </c>
      <c r="F1548">
        <v>3</v>
      </c>
      <c r="G1548">
        <v>32288.49</v>
      </c>
      <c r="H1548" t="s">
        <v>11</v>
      </c>
      <c r="I1548" t="s">
        <v>11</v>
      </c>
      <c r="J1548" t="s">
        <v>42</v>
      </c>
      <c r="K1548" s="13" t="s">
        <v>9125</v>
      </c>
      <c r="L1548" t="s">
        <v>11</v>
      </c>
      <c r="M1548" t="s">
        <v>11</v>
      </c>
      <c r="N1548" t="s">
        <v>42</v>
      </c>
      <c r="O1548">
        <v>36</v>
      </c>
      <c r="AA1548" t="s">
        <v>20</v>
      </c>
      <c r="AB1548" t="str">
        <f>IF(H1542="?",$Q$9,H1542)</f>
        <v>tier - 1</v>
      </c>
      <c r="AC1548" t="str">
        <f>IF(I1542="?",$V$9,I1542)</f>
        <v>tier - 1</v>
      </c>
      <c r="AD1548" t="str">
        <f>IF(J1542="?","Unknown",J1542)</f>
        <v>R1011</v>
      </c>
      <c r="AE1548">
        <v>1990</v>
      </c>
      <c r="AF1548">
        <v>13</v>
      </c>
      <c r="AG1548" t="str">
        <f t="shared" si="48"/>
        <v>13-Sep-1990</v>
      </c>
      <c r="AH1548">
        <v>33129</v>
      </c>
      <c r="AI1548">
        <f t="shared" si="49"/>
        <v>32</v>
      </c>
    </row>
    <row r="1549" spans="1:35" x14ac:dyDescent="0.25">
      <c r="A1549" t="s">
        <v>2083</v>
      </c>
      <c r="B1549">
        <v>17</v>
      </c>
      <c r="C1549" t="s">
        <v>30</v>
      </c>
      <c r="D1549">
        <v>1975</v>
      </c>
      <c r="E1549" s="11">
        <v>27745</v>
      </c>
      <c r="F1549">
        <v>1</v>
      </c>
      <c r="G1549">
        <v>32259.96</v>
      </c>
      <c r="H1549" t="s">
        <v>11</v>
      </c>
      <c r="I1549" t="s">
        <v>12</v>
      </c>
      <c r="J1549" t="s">
        <v>23</v>
      </c>
      <c r="K1549" s="13" t="s">
        <v>9807</v>
      </c>
      <c r="L1549" t="s">
        <v>11</v>
      </c>
      <c r="M1549" t="s">
        <v>12</v>
      </c>
      <c r="N1549" t="s">
        <v>23</v>
      </c>
      <c r="O1549">
        <v>47</v>
      </c>
      <c r="AA1549" t="s">
        <v>35</v>
      </c>
      <c r="AB1549" t="str">
        <f>IF(H1543="?",$Q$9,H1543)</f>
        <v>tier - 1</v>
      </c>
      <c r="AC1549" t="str">
        <f>IF(I1543="?",$V$9,I1543)</f>
        <v>tier - 2</v>
      </c>
      <c r="AD1549" t="str">
        <f>IF(J1543="?","Unknown",J1543)</f>
        <v>R1013</v>
      </c>
      <c r="AE1549">
        <v>2003</v>
      </c>
      <c r="AF1549">
        <v>8</v>
      </c>
      <c r="AG1549" t="str">
        <f t="shared" si="48"/>
        <v>8-Aug-2003</v>
      </c>
      <c r="AH1549">
        <v>37841</v>
      </c>
      <c r="AI1549">
        <f t="shared" si="49"/>
        <v>19</v>
      </c>
    </row>
    <row r="1550" spans="1:35" x14ac:dyDescent="0.25">
      <c r="A1550" t="s">
        <v>2344</v>
      </c>
      <c r="B1550">
        <v>8</v>
      </c>
      <c r="C1550" t="s">
        <v>15</v>
      </c>
      <c r="D1550">
        <v>1961</v>
      </c>
      <c r="E1550" s="11">
        <v>22593</v>
      </c>
      <c r="F1550">
        <v>0</v>
      </c>
      <c r="G1550">
        <v>46599.11</v>
      </c>
      <c r="H1550" t="s">
        <v>16</v>
      </c>
      <c r="I1550" t="s">
        <v>16</v>
      </c>
      <c r="J1550" t="s">
        <v>13</v>
      </c>
      <c r="K1550" s="13" t="s">
        <v>9808</v>
      </c>
      <c r="L1550" t="s">
        <v>16</v>
      </c>
      <c r="M1550" t="s">
        <v>16</v>
      </c>
      <c r="N1550" t="s">
        <v>13</v>
      </c>
      <c r="O1550">
        <v>61</v>
      </c>
      <c r="AA1550" t="s">
        <v>20</v>
      </c>
      <c r="AB1550" t="str">
        <f>IF(H1544="?",$Q$9,H1544)</f>
        <v>tier - 2</v>
      </c>
      <c r="AC1550" t="str">
        <f>IF(I1544="?",$V$9,I1544)</f>
        <v>tier - 1</v>
      </c>
      <c r="AD1550" t="str">
        <f>IF(J1544="?","Unknown",J1544)</f>
        <v>R1011</v>
      </c>
      <c r="AE1550">
        <v>1976</v>
      </c>
      <c r="AF1550">
        <v>19</v>
      </c>
      <c r="AG1550" t="str">
        <f t="shared" si="48"/>
        <v>19-Sep-1976</v>
      </c>
      <c r="AH1550">
        <v>28022</v>
      </c>
      <c r="AI1550">
        <f t="shared" si="49"/>
        <v>46</v>
      </c>
    </row>
    <row r="1551" spans="1:35" x14ac:dyDescent="0.25">
      <c r="A1551" t="s">
        <v>2082</v>
      </c>
      <c r="B1551">
        <v>8</v>
      </c>
      <c r="C1551" t="s">
        <v>15</v>
      </c>
      <c r="D1551">
        <v>1994</v>
      </c>
      <c r="E1551" s="11">
        <v>34646</v>
      </c>
      <c r="F1551">
        <v>0</v>
      </c>
      <c r="G1551">
        <v>32222.81</v>
      </c>
      <c r="H1551" t="s">
        <v>11</v>
      </c>
      <c r="I1551" t="s">
        <v>16</v>
      </c>
      <c r="J1551" t="s">
        <v>42</v>
      </c>
      <c r="K1551" s="13" t="s">
        <v>9809</v>
      </c>
      <c r="L1551" t="s">
        <v>11</v>
      </c>
      <c r="M1551" t="s">
        <v>16</v>
      </c>
      <c r="N1551" t="s">
        <v>42</v>
      </c>
      <c r="O1551">
        <v>28</v>
      </c>
      <c r="AA1551" t="s">
        <v>30</v>
      </c>
      <c r="AB1551" t="str">
        <f>IF(H1545="?",$Q$9,H1545)</f>
        <v>tier - 2</v>
      </c>
      <c r="AC1551" t="str">
        <f>IF(I1545="?",$V$9,I1545)</f>
        <v>tier - 2</v>
      </c>
      <c r="AD1551" t="str">
        <f>IF(J1545="?","Unknown",J1545)</f>
        <v>R1011</v>
      </c>
      <c r="AE1551">
        <v>1981</v>
      </c>
      <c r="AF1551">
        <v>27</v>
      </c>
      <c r="AG1551" t="str">
        <f t="shared" si="48"/>
        <v>27-Dec-1981</v>
      </c>
      <c r="AH1551">
        <v>29947</v>
      </c>
      <c r="AI1551">
        <f t="shared" si="49"/>
        <v>41</v>
      </c>
    </row>
    <row r="1552" spans="1:35" x14ac:dyDescent="0.25">
      <c r="A1552" t="s">
        <v>2081</v>
      </c>
      <c r="B1552">
        <v>11</v>
      </c>
      <c r="C1552" t="s">
        <v>37</v>
      </c>
      <c r="D1552">
        <v>1969</v>
      </c>
      <c r="E1552" s="11">
        <v>25487</v>
      </c>
      <c r="F1552">
        <v>0</v>
      </c>
      <c r="G1552">
        <v>32192.76</v>
      </c>
      <c r="H1552" t="s">
        <v>16</v>
      </c>
      <c r="I1552" t="s">
        <v>11</v>
      </c>
      <c r="J1552" t="s">
        <v>42</v>
      </c>
      <c r="K1552" s="13" t="s">
        <v>9810</v>
      </c>
      <c r="L1552" t="s">
        <v>16</v>
      </c>
      <c r="M1552" t="s">
        <v>11</v>
      </c>
      <c r="N1552" t="s">
        <v>42</v>
      </c>
      <c r="O1552">
        <v>53</v>
      </c>
      <c r="AA1552" t="s">
        <v>30</v>
      </c>
      <c r="AB1552" t="str">
        <f>IF(H1546="?",$Q$9,H1546)</f>
        <v>tier - 2</v>
      </c>
      <c r="AC1552" t="str">
        <f>IF(I1546="?",$V$9,I1546)</f>
        <v>tier - 3</v>
      </c>
      <c r="AD1552" t="str">
        <f>IF(J1546="?","Unknown",J1546)</f>
        <v>R1011</v>
      </c>
      <c r="AE1552">
        <v>1976</v>
      </c>
      <c r="AF1552">
        <v>9</v>
      </c>
      <c r="AG1552" t="str">
        <f t="shared" si="48"/>
        <v>9-Dec-1976</v>
      </c>
      <c r="AH1552">
        <v>28103</v>
      </c>
      <c r="AI1552">
        <f t="shared" si="49"/>
        <v>46</v>
      </c>
    </row>
    <row r="1553" spans="1:35" x14ac:dyDescent="0.25">
      <c r="A1553" t="s">
        <v>2080</v>
      </c>
      <c r="B1553">
        <v>10</v>
      </c>
      <c r="C1553" t="s">
        <v>10</v>
      </c>
      <c r="D1553">
        <v>1978</v>
      </c>
      <c r="E1553" s="11">
        <v>28681</v>
      </c>
      <c r="F1553">
        <v>2</v>
      </c>
      <c r="G1553">
        <v>32108.66</v>
      </c>
      <c r="H1553" t="s">
        <v>16</v>
      </c>
      <c r="I1553" t="s">
        <v>12</v>
      </c>
      <c r="J1553" t="s">
        <v>356</v>
      </c>
      <c r="K1553" s="13" t="s">
        <v>9811</v>
      </c>
      <c r="L1553" t="s">
        <v>16</v>
      </c>
      <c r="M1553" t="s">
        <v>12</v>
      </c>
      <c r="N1553" t="s">
        <v>356</v>
      </c>
      <c r="O1553">
        <v>44</v>
      </c>
      <c r="AA1553" t="s">
        <v>35</v>
      </c>
      <c r="AB1553" t="str">
        <f>IF(H1547="?",$Q$9,H1547)</f>
        <v>tier - 2</v>
      </c>
      <c r="AC1553" t="str">
        <f>IF(I1547="?",$V$9,I1547)</f>
        <v>tier - 2</v>
      </c>
      <c r="AD1553" t="str">
        <f>IF(J1547="?","Unknown",J1547)</f>
        <v>R1011</v>
      </c>
      <c r="AE1553">
        <v>1972</v>
      </c>
      <c r="AF1553">
        <v>19</v>
      </c>
      <c r="AG1553" t="str">
        <f t="shared" si="48"/>
        <v>19-Aug-1972</v>
      </c>
      <c r="AH1553">
        <v>26530</v>
      </c>
      <c r="AI1553">
        <f t="shared" si="49"/>
        <v>50</v>
      </c>
    </row>
    <row r="1554" spans="1:35" x14ac:dyDescent="0.25">
      <c r="A1554" t="s">
        <v>2079</v>
      </c>
      <c r="B1554">
        <v>13</v>
      </c>
      <c r="C1554" t="s">
        <v>35</v>
      </c>
      <c r="D1554">
        <v>1993</v>
      </c>
      <c r="E1554" s="11">
        <v>34194</v>
      </c>
      <c r="F1554">
        <v>0</v>
      </c>
      <c r="G1554">
        <v>32086.21</v>
      </c>
      <c r="H1554" t="s">
        <v>16</v>
      </c>
      <c r="I1554" t="s">
        <v>12</v>
      </c>
      <c r="J1554" t="s">
        <v>42</v>
      </c>
      <c r="K1554" s="13" t="s">
        <v>9812</v>
      </c>
      <c r="L1554" t="s">
        <v>16</v>
      </c>
      <c r="M1554" t="s">
        <v>12</v>
      </c>
      <c r="N1554" t="s">
        <v>42</v>
      </c>
      <c r="O1554">
        <v>29</v>
      </c>
      <c r="AA1554" t="s">
        <v>37</v>
      </c>
      <c r="AB1554" t="str">
        <f>IF(H1548="?",$Q$9,H1548)</f>
        <v>tier - 2</v>
      </c>
      <c r="AC1554" t="str">
        <f>IF(I1548="?",$V$9,I1548)</f>
        <v>tier - 2</v>
      </c>
      <c r="AD1554" t="str">
        <f>IF(J1548="?","Unknown",J1548)</f>
        <v>R1011</v>
      </c>
      <c r="AE1554">
        <v>1986</v>
      </c>
      <c r="AF1554">
        <v>2</v>
      </c>
      <c r="AG1554" t="str">
        <f t="shared" si="48"/>
        <v>2-Oct-1986</v>
      </c>
      <c r="AH1554">
        <v>31687</v>
      </c>
      <c r="AI1554">
        <f t="shared" si="49"/>
        <v>36</v>
      </c>
    </row>
    <row r="1555" spans="1:35" x14ac:dyDescent="0.25">
      <c r="A1555" t="s">
        <v>2078</v>
      </c>
      <c r="B1555">
        <v>21</v>
      </c>
      <c r="C1555" t="s">
        <v>15</v>
      </c>
      <c r="D1555">
        <v>1972</v>
      </c>
      <c r="E1555" s="11">
        <v>26624</v>
      </c>
      <c r="F1555">
        <v>0</v>
      </c>
      <c r="G1555">
        <v>31980.89</v>
      </c>
      <c r="H1555" t="s">
        <v>11</v>
      </c>
      <c r="I1555" t="s">
        <v>16</v>
      </c>
      <c r="J1555" t="s">
        <v>42</v>
      </c>
      <c r="K1555" s="13" t="s">
        <v>9813</v>
      </c>
      <c r="L1555" t="s">
        <v>11</v>
      </c>
      <c r="M1555" t="s">
        <v>16</v>
      </c>
      <c r="N1555" t="s">
        <v>42</v>
      </c>
      <c r="O1555">
        <v>50</v>
      </c>
      <c r="AA1555" t="s">
        <v>30</v>
      </c>
      <c r="AB1555" t="str">
        <f>IF(H1549="?",$Q$9,H1549)</f>
        <v>tier - 2</v>
      </c>
      <c r="AC1555" t="str">
        <f>IF(I1549="?",$V$9,I1549)</f>
        <v>tier - 3</v>
      </c>
      <c r="AD1555" t="str">
        <f>IF(J1549="?","Unknown",J1549)</f>
        <v>R1012</v>
      </c>
      <c r="AE1555">
        <v>1975</v>
      </c>
      <c r="AF1555">
        <v>17</v>
      </c>
      <c r="AG1555" t="str">
        <f t="shared" si="48"/>
        <v>17-Dec-1975</v>
      </c>
      <c r="AH1555">
        <v>27745</v>
      </c>
      <c r="AI1555">
        <f t="shared" si="49"/>
        <v>47</v>
      </c>
    </row>
    <row r="1556" spans="1:35" x14ac:dyDescent="0.25">
      <c r="A1556" t="s">
        <v>2077</v>
      </c>
      <c r="B1556">
        <v>25</v>
      </c>
      <c r="C1556" t="s">
        <v>37</v>
      </c>
      <c r="D1556">
        <v>1975</v>
      </c>
      <c r="E1556" s="11">
        <v>27692</v>
      </c>
      <c r="F1556">
        <v>1</v>
      </c>
      <c r="G1556">
        <v>31897.1</v>
      </c>
      <c r="H1556" t="s">
        <v>11</v>
      </c>
      <c r="I1556" t="s">
        <v>12</v>
      </c>
      <c r="J1556" t="s">
        <v>42</v>
      </c>
      <c r="K1556" s="13" t="s">
        <v>9814</v>
      </c>
      <c r="L1556" t="s">
        <v>11</v>
      </c>
      <c r="M1556" t="s">
        <v>12</v>
      </c>
      <c r="N1556" t="s">
        <v>42</v>
      </c>
      <c r="O1556">
        <v>47</v>
      </c>
      <c r="AA1556" t="s">
        <v>15</v>
      </c>
      <c r="AB1556" t="str">
        <f>IF(H1550="?",$Q$9,H1550)</f>
        <v>tier - 1</v>
      </c>
      <c r="AC1556" t="str">
        <f>IF(I1550="?",$V$9,I1550)</f>
        <v>tier - 1</v>
      </c>
      <c r="AD1556" t="str">
        <f>IF(J1550="?","Unknown",J1550)</f>
        <v>R1013</v>
      </c>
      <c r="AE1556">
        <v>1961</v>
      </c>
      <c r="AF1556">
        <v>8</v>
      </c>
      <c r="AG1556" t="str">
        <f t="shared" si="48"/>
        <v>8-Nov-1961</v>
      </c>
      <c r="AH1556">
        <v>22593</v>
      </c>
      <c r="AI1556">
        <f t="shared" si="49"/>
        <v>61</v>
      </c>
    </row>
    <row r="1557" spans="1:35" x14ac:dyDescent="0.25">
      <c r="A1557" t="s">
        <v>2076</v>
      </c>
      <c r="B1557">
        <v>10</v>
      </c>
      <c r="C1557" t="s">
        <v>20</v>
      </c>
      <c r="D1557">
        <v>1984</v>
      </c>
      <c r="E1557" s="11">
        <v>30935</v>
      </c>
      <c r="F1557">
        <v>3</v>
      </c>
      <c r="G1557">
        <v>31743.919999999998</v>
      </c>
      <c r="H1557" t="s">
        <v>11</v>
      </c>
      <c r="I1557" t="s">
        <v>16</v>
      </c>
      <c r="J1557" t="s">
        <v>42</v>
      </c>
      <c r="K1557" s="13" t="s">
        <v>9815</v>
      </c>
      <c r="L1557" t="s">
        <v>11</v>
      </c>
      <c r="M1557" t="s">
        <v>16</v>
      </c>
      <c r="N1557" t="s">
        <v>42</v>
      </c>
      <c r="O1557">
        <v>38</v>
      </c>
      <c r="AA1557" t="s">
        <v>15</v>
      </c>
      <c r="AB1557" t="str">
        <f>IF(H1551="?",$Q$9,H1551)</f>
        <v>tier - 2</v>
      </c>
      <c r="AC1557" t="str">
        <f>IF(I1551="?",$V$9,I1551)</f>
        <v>tier - 1</v>
      </c>
      <c r="AD1557" t="str">
        <f>IF(J1551="?","Unknown",J1551)</f>
        <v>R1011</v>
      </c>
      <c r="AE1557">
        <v>1994</v>
      </c>
      <c r="AF1557">
        <v>8</v>
      </c>
      <c r="AG1557" t="str">
        <f t="shared" si="48"/>
        <v>8-Nov-1994</v>
      </c>
      <c r="AH1557">
        <v>34646</v>
      </c>
      <c r="AI1557">
        <f t="shared" si="49"/>
        <v>28</v>
      </c>
    </row>
    <row r="1558" spans="1:35" x14ac:dyDescent="0.25">
      <c r="A1558" t="s">
        <v>2075</v>
      </c>
      <c r="B1558">
        <v>14</v>
      </c>
      <c r="C1558" t="s">
        <v>20</v>
      </c>
      <c r="D1558">
        <v>1977</v>
      </c>
      <c r="E1558" s="11">
        <v>28382</v>
      </c>
      <c r="F1558">
        <v>2</v>
      </c>
      <c r="G1558">
        <v>31736.7</v>
      </c>
      <c r="H1558" t="s">
        <v>11</v>
      </c>
      <c r="I1558" t="s">
        <v>11</v>
      </c>
      <c r="J1558" t="s">
        <v>23</v>
      </c>
      <c r="K1558" s="13" t="s">
        <v>9816</v>
      </c>
      <c r="L1558" t="s">
        <v>11</v>
      </c>
      <c r="M1558" t="s">
        <v>11</v>
      </c>
      <c r="N1558" t="s">
        <v>23</v>
      </c>
      <c r="O1558">
        <v>45</v>
      </c>
      <c r="AA1558" t="s">
        <v>37</v>
      </c>
      <c r="AB1558" t="str">
        <f>IF(H1552="?",$Q$9,H1552)</f>
        <v>tier - 1</v>
      </c>
      <c r="AC1558" t="str">
        <f>IF(I1552="?",$V$9,I1552)</f>
        <v>tier - 2</v>
      </c>
      <c r="AD1558" t="str">
        <f>IF(J1552="?","Unknown",J1552)</f>
        <v>R1011</v>
      </c>
      <c r="AE1558">
        <v>1969</v>
      </c>
      <c r="AF1558">
        <v>11</v>
      </c>
      <c r="AG1558" t="str">
        <f t="shared" si="48"/>
        <v>11-Oct-1969</v>
      </c>
      <c r="AH1558">
        <v>25487</v>
      </c>
      <c r="AI1558">
        <f t="shared" si="49"/>
        <v>53</v>
      </c>
    </row>
    <row r="1559" spans="1:35" x14ac:dyDescent="0.25">
      <c r="A1559" t="s">
        <v>2074</v>
      </c>
      <c r="B1559">
        <v>13</v>
      </c>
      <c r="C1559" t="s">
        <v>18</v>
      </c>
      <c r="D1559">
        <v>1960</v>
      </c>
      <c r="E1559" s="11">
        <v>22080</v>
      </c>
      <c r="F1559">
        <v>1</v>
      </c>
      <c r="G1559">
        <v>31620</v>
      </c>
      <c r="H1559" t="s">
        <v>11</v>
      </c>
      <c r="I1559" t="s">
        <v>16</v>
      </c>
      <c r="J1559" t="s">
        <v>247</v>
      </c>
      <c r="K1559" s="13" t="s">
        <v>9817</v>
      </c>
      <c r="L1559" t="s">
        <v>11</v>
      </c>
      <c r="M1559" t="s">
        <v>16</v>
      </c>
      <c r="N1559" t="s">
        <v>247</v>
      </c>
      <c r="O1559">
        <v>62</v>
      </c>
      <c r="AA1559" t="s">
        <v>10</v>
      </c>
      <c r="AB1559" t="str">
        <f>IF(H1553="?",$Q$9,H1553)</f>
        <v>tier - 1</v>
      </c>
      <c r="AC1559" t="str">
        <f>IF(I1553="?",$V$9,I1553)</f>
        <v>tier - 3</v>
      </c>
      <c r="AD1559" t="str">
        <f>IF(J1553="?","Unknown",J1553)</f>
        <v>R1017</v>
      </c>
      <c r="AE1559">
        <v>1978</v>
      </c>
      <c r="AF1559">
        <v>10</v>
      </c>
      <c r="AG1559" t="str">
        <f t="shared" si="48"/>
        <v>10-Jul-1978</v>
      </c>
      <c r="AH1559">
        <v>28681</v>
      </c>
      <c r="AI1559">
        <f t="shared" si="49"/>
        <v>44</v>
      </c>
    </row>
    <row r="1560" spans="1:35" x14ac:dyDescent="0.25">
      <c r="A1560" t="s">
        <v>2073</v>
      </c>
      <c r="B1560">
        <v>29</v>
      </c>
      <c r="C1560" t="s">
        <v>30</v>
      </c>
      <c r="D1560">
        <v>1975</v>
      </c>
      <c r="E1560" s="11">
        <v>27757</v>
      </c>
      <c r="F1560">
        <v>1</v>
      </c>
      <c r="G1560">
        <v>31591.82</v>
      </c>
      <c r="H1560" t="s">
        <v>11</v>
      </c>
      <c r="I1560" t="s">
        <v>16</v>
      </c>
      <c r="J1560" t="s">
        <v>42</v>
      </c>
      <c r="K1560" s="13" t="s">
        <v>8581</v>
      </c>
      <c r="L1560" t="s">
        <v>11</v>
      </c>
      <c r="M1560" t="s">
        <v>16</v>
      </c>
      <c r="N1560" t="s">
        <v>42</v>
      </c>
      <c r="O1560">
        <v>47</v>
      </c>
      <c r="AA1560" t="s">
        <v>35</v>
      </c>
      <c r="AB1560" t="str">
        <f>IF(H1554="?",$Q$9,H1554)</f>
        <v>tier - 1</v>
      </c>
      <c r="AC1560" t="str">
        <f>IF(I1554="?",$V$9,I1554)</f>
        <v>tier - 3</v>
      </c>
      <c r="AD1560" t="str">
        <f>IF(J1554="?","Unknown",J1554)</f>
        <v>R1011</v>
      </c>
      <c r="AE1560">
        <v>1993</v>
      </c>
      <c r="AF1560">
        <v>13</v>
      </c>
      <c r="AG1560" t="str">
        <f t="shared" si="48"/>
        <v>13-Aug-1993</v>
      </c>
      <c r="AH1560">
        <v>34194</v>
      </c>
      <c r="AI1560">
        <f t="shared" si="49"/>
        <v>29</v>
      </c>
    </row>
    <row r="1561" spans="1:35" x14ac:dyDescent="0.25">
      <c r="A1561" t="s">
        <v>2370</v>
      </c>
      <c r="B1561">
        <v>11</v>
      </c>
      <c r="C1561" t="s">
        <v>20</v>
      </c>
      <c r="D1561">
        <v>1970</v>
      </c>
      <c r="E1561" s="11">
        <v>25822</v>
      </c>
      <c r="F1561">
        <v>3</v>
      </c>
      <c r="G1561">
        <v>60021.4</v>
      </c>
      <c r="H1561" t="s">
        <v>16</v>
      </c>
      <c r="I1561" t="s">
        <v>16</v>
      </c>
      <c r="J1561" t="s">
        <v>23</v>
      </c>
      <c r="K1561" s="13" t="s">
        <v>9818</v>
      </c>
      <c r="L1561" t="s">
        <v>16</v>
      </c>
      <c r="M1561" t="s">
        <v>16</v>
      </c>
      <c r="N1561" t="s">
        <v>23</v>
      </c>
      <c r="O1561">
        <v>52</v>
      </c>
      <c r="AA1561" t="s">
        <v>15</v>
      </c>
      <c r="AB1561" t="str">
        <f>IF(H1555="?",$Q$9,H1555)</f>
        <v>tier - 2</v>
      </c>
      <c r="AC1561" t="str">
        <f>IF(I1555="?",$V$9,I1555)</f>
        <v>tier - 1</v>
      </c>
      <c r="AD1561" t="str">
        <f>IF(J1555="?","Unknown",J1555)</f>
        <v>R1011</v>
      </c>
      <c r="AE1561">
        <v>1972</v>
      </c>
      <c r="AF1561">
        <v>21</v>
      </c>
      <c r="AG1561" t="str">
        <f t="shared" si="48"/>
        <v>21-Nov-1972</v>
      </c>
      <c r="AH1561">
        <v>26624</v>
      </c>
      <c r="AI1561">
        <f t="shared" si="49"/>
        <v>50</v>
      </c>
    </row>
    <row r="1562" spans="1:35" x14ac:dyDescent="0.25">
      <c r="A1562" t="s">
        <v>2343</v>
      </c>
      <c r="B1562">
        <v>6</v>
      </c>
      <c r="C1562" t="s">
        <v>30</v>
      </c>
      <c r="D1562">
        <v>1971</v>
      </c>
      <c r="E1562" s="11">
        <v>26273</v>
      </c>
      <c r="F1562">
        <v>3</v>
      </c>
      <c r="G1562">
        <v>46255.11</v>
      </c>
      <c r="H1562" t="s">
        <v>16</v>
      </c>
      <c r="I1562" t="s">
        <v>12</v>
      </c>
      <c r="J1562" t="s">
        <v>247</v>
      </c>
      <c r="K1562" s="13" t="s">
        <v>9819</v>
      </c>
      <c r="L1562" t="s">
        <v>16</v>
      </c>
      <c r="M1562" t="s">
        <v>12</v>
      </c>
      <c r="N1562" t="s">
        <v>247</v>
      </c>
      <c r="O1562">
        <v>51</v>
      </c>
      <c r="AA1562" t="s">
        <v>37</v>
      </c>
      <c r="AB1562" t="str">
        <f>IF(H1556="?",$Q$9,H1556)</f>
        <v>tier - 2</v>
      </c>
      <c r="AC1562" t="str">
        <f>IF(I1556="?",$V$9,I1556)</f>
        <v>tier - 3</v>
      </c>
      <c r="AD1562" t="str">
        <f>IF(J1556="?","Unknown",J1556)</f>
        <v>R1011</v>
      </c>
      <c r="AE1562">
        <v>1975</v>
      </c>
      <c r="AF1562">
        <v>25</v>
      </c>
      <c r="AG1562" t="str">
        <f t="shared" si="48"/>
        <v>25-Oct-1975</v>
      </c>
      <c r="AH1562">
        <v>27692</v>
      </c>
      <c r="AI1562">
        <f t="shared" si="49"/>
        <v>47</v>
      </c>
    </row>
    <row r="1563" spans="1:35" x14ac:dyDescent="0.25">
      <c r="A1563" t="s">
        <v>2072</v>
      </c>
      <c r="B1563">
        <v>8</v>
      </c>
      <c r="C1563" t="s">
        <v>30</v>
      </c>
      <c r="D1563">
        <v>1974</v>
      </c>
      <c r="E1563" s="11">
        <v>27371</v>
      </c>
      <c r="F1563">
        <v>0</v>
      </c>
      <c r="G1563">
        <v>31368.81</v>
      </c>
      <c r="H1563" t="s">
        <v>11</v>
      </c>
      <c r="I1563" t="s">
        <v>12</v>
      </c>
      <c r="J1563" t="s">
        <v>42</v>
      </c>
      <c r="K1563" s="13" t="s">
        <v>9820</v>
      </c>
      <c r="L1563" t="s">
        <v>11</v>
      </c>
      <c r="M1563" t="s">
        <v>12</v>
      </c>
      <c r="N1563" t="s">
        <v>42</v>
      </c>
      <c r="O1563">
        <v>48</v>
      </c>
      <c r="AA1563" t="s">
        <v>20</v>
      </c>
      <c r="AB1563" t="str">
        <f>IF(H1557="?",$Q$9,H1557)</f>
        <v>tier - 2</v>
      </c>
      <c r="AC1563" t="str">
        <f>IF(I1557="?",$V$9,I1557)</f>
        <v>tier - 1</v>
      </c>
      <c r="AD1563" t="str">
        <f>IF(J1557="?","Unknown",J1557)</f>
        <v>R1011</v>
      </c>
      <c r="AE1563">
        <v>1984</v>
      </c>
      <c r="AF1563">
        <v>10</v>
      </c>
      <c r="AG1563" t="str">
        <f t="shared" si="48"/>
        <v>10-Sep-1984</v>
      </c>
      <c r="AH1563">
        <v>30935</v>
      </c>
      <c r="AI1563">
        <f t="shared" si="49"/>
        <v>38</v>
      </c>
    </row>
    <row r="1564" spans="1:35" x14ac:dyDescent="0.25">
      <c r="A1564" t="s">
        <v>2071</v>
      </c>
      <c r="B1564">
        <v>27</v>
      </c>
      <c r="C1564" t="s">
        <v>10</v>
      </c>
      <c r="D1564">
        <v>1995</v>
      </c>
      <c r="E1564" s="11">
        <v>34907</v>
      </c>
      <c r="F1564">
        <v>0</v>
      </c>
      <c r="G1564">
        <v>31328.27</v>
      </c>
      <c r="H1564" t="s">
        <v>11</v>
      </c>
      <c r="I1564" t="s">
        <v>11</v>
      </c>
      <c r="J1564" t="s">
        <v>42</v>
      </c>
      <c r="K1564" s="13" t="s">
        <v>9821</v>
      </c>
      <c r="L1564" t="s">
        <v>11</v>
      </c>
      <c r="M1564" t="s">
        <v>11</v>
      </c>
      <c r="N1564" t="s">
        <v>42</v>
      </c>
      <c r="O1564">
        <v>27</v>
      </c>
      <c r="AA1564" t="s">
        <v>20</v>
      </c>
      <c r="AB1564" t="str">
        <f>IF(H1558="?",$Q$9,H1558)</f>
        <v>tier - 2</v>
      </c>
      <c r="AC1564" t="str">
        <f>IF(I1558="?",$V$9,I1558)</f>
        <v>tier - 2</v>
      </c>
      <c r="AD1564" t="str">
        <f>IF(J1558="?","Unknown",J1558)</f>
        <v>R1012</v>
      </c>
      <c r="AE1564">
        <v>1977</v>
      </c>
      <c r="AF1564">
        <v>14</v>
      </c>
      <c r="AG1564" t="str">
        <f t="shared" si="48"/>
        <v>14-Sep-1977</v>
      </c>
      <c r="AH1564">
        <v>28382</v>
      </c>
      <c r="AI1564">
        <f t="shared" si="49"/>
        <v>45</v>
      </c>
    </row>
    <row r="1565" spans="1:35" x14ac:dyDescent="0.25">
      <c r="A1565" t="s">
        <v>2070</v>
      </c>
      <c r="B1565">
        <v>9</v>
      </c>
      <c r="C1565" t="s">
        <v>18</v>
      </c>
      <c r="D1565">
        <v>1968</v>
      </c>
      <c r="E1565" s="11">
        <v>24998</v>
      </c>
      <c r="F1565">
        <v>0</v>
      </c>
      <c r="G1565">
        <v>31322.53</v>
      </c>
      <c r="H1565" t="s">
        <v>11</v>
      </c>
      <c r="I1565" t="s">
        <v>16</v>
      </c>
      <c r="J1565" t="s">
        <v>42</v>
      </c>
      <c r="K1565" s="13" t="s">
        <v>9822</v>
      </c>
      <c r="L1565" t="s">
        <v>11</v>
      </c>
      <c r="M1565" t="s">
        <v>16</v>
      </c>
      <c r="N1565" t="s">
        <v>42</v>
      </c>
      <c r="O1565">
        <v>54</v>
      </c>
      <c r="AA1565" t="s">
        <v>18</v>
      </c>
      <c r="AB1565" t="str">
        <f>IF(H1559="?",$Q$9,H1559)</f>
        <v>tier - 2</v>
      </c>
      <c r="AC1565" t="str">
        <f>IF(I1559="?",$V$9,I1559)</f>
        <v>tier - 1</v>
      </c>
      <c r="AD1565" t="str">
        <f>IF(J1559="?","Unknown",J1559)</f>
        <v>R1024</v>
      </c>
      <c r="AE1565">
        <v>1960</v>
      </c>
      <c r="AF1565">
        <v>13</v>
      </c>
      <c r="AG1565" t="str">
        <f t="shared" si="48"/>
        <v>13-Jun-1960</v>
      </c>
      <c r="AH1565">
        <v>22080</v>
      </c>
      <c r="AI1565">
        <f t="shared" si="49"/>
        <v>62</v>
      </c>
    </row>
    <row r="1566" spans="1:35" x14ac:dyDescent="0.25">
      <c r="A1566" t="s">
        <v>2069</v>
      </c>
      <c r="B1566">
        <v>22</v>
      </c>
      <c r="C1566" t="s">
        <v>15</v>
      </c>
      <c r="D1566">
        <v>2000</v>
      </c>
      <c r="E1566" s="11">
        <v>36852</v>
      </c>
      <c r="F1566">
        <v>0</v>
      </c>
      <c r="G1566">
        <v>31234.560000000001</v>
      </c>
      <c r="H1566" t="s">
        <v>16</v>
      </c>
      <c r="I1566" t="s">
        <v>16</v>
      </c>
      <c r="J1566" t="s">
        <v>42</v>
      </c>
      <c r="K1566" s="13" t="s">
        <v>9823</v>
      </c>
      <c r="L1566" t="s">
        <v>16</v>
      </c>
      <c r="M1566" t="s">
        <v>16</v>
      </c>
      <c r="N1566" t="s">
        <v>42</v>
      </c>
      <c r="O1566">
        <v>22</v>
      </c>
      <c r="AA1566" t="s">
        <v>30</v>
      </c>
      <c r="AB1566" t="str">
        <f>IF(H1560="?",$Q$9,H1560)</f>
        <v>tier - 2</v>
      </c>
      <c r="AC1566" t="str">
        <f>IF(I1560="?",$V$9,I1560)</f>
        <v>tier - 1</v>
      </c>
      <c r="AD1566" t="str">
        <f>IF(J1560="?","Unknown",J1560)</f>
        <v>R1011</v>
      </c>
      <c r="AE1566">
        <v>1975</v>
      </c>
      <c r="AF1566">
        <v>29</v>
      </c>
      <c r="AG1566" t="str">
        <f t="shared" si="48"/>
        <v>29-Dec-1975</v>
      </c>
      <c r="AH1566">
        <v>27757</v>
      </c>
      <c r="AI1566">
        <f t="shared" si="49"/>
        <v>47</v>
      </c>
    </row>
    <row r="1567" spans="1:35" x14ac:dyDescent="0.25">
      <c r="A1567" t="s">
        <v>2068</v>
      </c>
      <c r="B1567">
        <v>9</v>
      </c>
      <c r="C1567" t="s">
        <v>15</v>
      </c>
      <c r="D1567">
        <v>2004</v>
      </c>
      <c r="E1567" s="11">
        <v>38300</v>
      </c>
      <c r="F1567">
        <v>0</v>
      </c>
      <c r="G1567">
        <v>31196.61</v>
      </c>
      <c r="H1567" t="s">
        <v>11</v>
      </c>
      <c r="I1567" t="s">
        <v>16</v>
      </c>
      <c r="J1567" t="s">
        <v>42</v>
      </c>
      <c r="K1567" s="13" t="s">
        <v>9824</v>
      </c>
      <c r="L1567" t="s">
        <v>11</v>
      </c>
      <c r="M1567" t="s">
        <v>16</v>
      </c>
      <c r="N1567" t="s">
        <v>42</v>
      </c>
      <c r="O1567">
        <v>18</v>
      </c>
      <c r="AA1567" t="s">
        <v>15</v>
      </c>
      <c r="AB1567" t="str">
        <f>IF(H1561="?",$Q$9,H1561)</f>
        <v>tier - 1</v>
      </c>
      <c r="AC1567" t="str">
        <f>IF(I1561="?",$V$9,I1561)</f>
        <v>tier - 1</v>
      </c>
      <c r="AD1567" t="str">
        <f>IF(J1561="?","Unknown",J1561)</f>
        <v>R1012</v>
      </c>
      <c r="AE1567">
        <v>1970</v>
      </c>
      <c r="AF1567">
        <v>11</v>
      </c>
      <c r="AG1567" t="str">
        <f t="shared" si="48"/>
        <v>11-Nov-1970</v>
      </c>
      <c r="AH1567">
        <v>25883</v>
      </c>
      <c r="AI1567">
        <f t="shared" si="49"/>
        <v>52</v>
      </c>
    </row>
    <row r="1568" spans="1:35" x14ac:dyDescent="0.25">
      <c r="A1568" t="s">
        <v>2067</v>
      </c>
      <c r="B1568">
        <v>9</v>
      </c>
      <c r="C1568" t="s">
        <v>18</v>
      </c>
      <c r="D1568">
        <v>1961</v>
      </c>
      <c r="E1568" s="11">
        <v>22441</v>
      </c>
      <c r="F1568">
        <v>3</v>
      </c>
      <c r="G1568">
        <v>30942.19</v>
      </c>
      <c r="H1568" t="s">
        <v>11</v>
      </c>
      <c r="I1568" t="s">
        <v>11</v>
      </c>
      <c r="J1568" t="s">
        <v>13</v>
      </c>
      <c r="K1568" s="13" t="s">
        <v>9825</v>
      </c>
      <c r="L1568" t="s">
        <v>11</v>
      </c>
      <c r="M1568" t="s">
        <v>11</v>
      </c>
      <c r="N1568" t="s">
        <v>13</v>
      </c>
      <c r="O1568">
        <v>61</v>
      </c>
      <c r="AA1568" t="s">
        <v>30</v>
      </c>
      <c r="AB1568" t="str">
        <f>IF(H1562="?",$Q$9,H1562)</f>
        <v>tier - 1</v>
      </c>
      <c r="AC1568" t="str">
        <f>IF(I1562="?",$V$9,I1562)</f>
        <v>tier - 3</v>
      </c>
      <c r="AD1568" t="str">
        <f>IF(J1562="?","Unknown",J1562)</f>
        <v>R1024</v>
      </c>
      <c r="AE1568">
        <v>1971</v>
      </c>
      <c r="AF1568">
        <v>6</v>
      </c>
      <c r="AG1568" t="str">
        <f t="shared" si="48"/>
        <v>6-Dec-1971</v>
      </c>
      <c r="AH1568">
        <v>26273</v>
      </c>
      <c r="AI1568">
        <f t="shared" si="49"/>
        <v>51</v>
      </c>
    </row>
    <row r="1569" spans="1:35" x14ac:dyDescent="0.25">
      <c r="A1569" t="s">
        <v>2066</v>
      </c>
      <c r="B1569">
        <v>5</v>
      </c>
      <c r="C1569" t="s">
        <v>35</v>
      </c>
      <c r="D1569">
        <v>1988</v>
      </c>
      <c r="E1569" s="11">
        <v>32360</v>
      </c>
      <c r="F1569">
        <v>3</v>
      </c>
      <c r="G1569">
        <v>30763.01</v>
      </c>
      <c r="H1569" t="s">
        <v>11</v>
      </c>
      <c r="I1569" t="s">
        <v>16</v>
      </c>
      <c r="J1569" t="s">
        <v>42</v>
      </c>
      <c r="K1569" s="13" t="s">
        <v>9826</v>
      </c>
      <c r="L1569" t="s">
        <v>11</v>
      </c>
      <c r="M1569" t="s">
        <v>16</v>
      </c>
      <c r="N1569" t="s">
        <v>42</v>
      </c>
      <c r="O1569">
        <v>34</v>
      </c>
      <c r="AA1569" t="s">
        <v>30</v>
      </c>
      <c r="AB1569" t="str">
        <f>IF(H1563="?",$Q$9,H1563)</f>
        <v>tier - 2</v>
      </c>
      <c r="AC1569" t="str">
        <f>IF(I1563="?",$V$9,I1563)</f>
        <v>tier - 3</v>
      </c>
      <c r="AD1569" t="str">
        <f>IF(J1563="?","Unknown",J1563)</f>
        <v>R1011</v>
      </c>
      <c r="AE1569">
        <v>1974</v>
      </c>
      <c r="AF1569">
        <v>8</v>
      </c>
      <c r="AG1569" t="str">
        <f t="shared" si="48"/>
        <v>8-Dec-1974</v>
      </c>
      <c r="AH1569">
        <v>27371</v>
      </c>
      <c r="AI1569">
        <f t="shared" si="49"/>
        <v>48</v>
      </c>
    </row>
    <row r="1570" spans="1:35" x14ac:dyDescent="0.25">
      <c r="A1570" t="s">
        <v>2065</v>
      </c>
      <c r="B1570">
        <v>21</v>
      </c>
      <c r="C1570" t="s">
        <v>10</v>
      </c>
      <c r="D1570">
        <v>1983</v>
      </c>
      <c r="E1570" s="11">
        <v>30518</v>
      </c>
      <c r="F1570">
        <v>3</v>
      </c>
      <c r="G1570">
        <v>30724.44</v>
      </c>
      <c r="H1570" t="s">
        <v>11</v>
      </c>
      <c r="I1570" t="s">
        <v>12</v>
      </c>
      <c r="J1570" t="s">
        <v>42</v>
      </c>
      <c r="K1570" s="13" t="s">
        <v>9827</v>
      </c>
      <c r="L1570" t="s">
        <v>11</v>
      </c>
      <c r="M1570" t="s">
        <v>12</v>
      </c>
      <c r="N1570" t="s">
        <v>42</v>
      </c>
      <c r="O1570">
        <v>39</v>
      </c>
      <c r="AA1570" t="s">
        <v>10</v>
      </c>
      <c r="AB1570" t="str">
        <f>IF(H1564="?",$Q$9,H1564)</f>
        <v>tier - 2</v>
      </c>
      <c r="AC1570" t="str">
        <f>IF(I1564="?",$V$9,I1564)</f>
        <v>tier - 2</v>
      </c>
      <c r="AD1570" t="str">
        <f>IF(J1564="?","Unknown",J1564)</f>
        <v>R1011</v>
      </c>
      <c r="AE1570">
        <v>1995</v>
      </c>
      <c r="AF1570">
        <v>27</v>
      </c>
      <c r="AG1570" t="str">
        <f t="shared" si="48"/>
        <v>27-Jul-1995</v>
      </c>
      <c r="AH1570">
        <v>34907</v>
      </c>
      <c r="AI1570">
        <f t="shared" si="49"/>
        <v>27</v>
      </c>
    </row>
    <row r="1571" spans="1:35" x14ac:dyDescent="0.25">
      <c r="A1571" t="s">
        <v>2064</v>
      </c>
      <c r="B1571">
        <v>21</v>
      </c>
      <c r="C1571" t="s">
        <v>30</v>
      </c>
      <c r="D1571">
        <v>1999</v>
      </c>
      <c r="E1571" s="11">
        <v>36515</v>
      </c>
      <c r="F1571">
        <v>0</v>
      </c>
      <c r="G1571">
        <v>30697.71</v>
      </c>
      <c r="H1571" t="s">
        <v>16</v>
      </c>
      <c r="I1571" t="s">
        <v>11</v>
      </c>
      <c r="J1571" t="s">
        <v>42</v>
      </c>
      <c r="K1571" s="13" t="s">
        <v>9828</v>
      </c>
      <c r="L1571" t="s">
        <v>16</v>
      </c>
      <c r="M1571" t="s">
        <v>11</v>
      </c>
      <c r="N1571" t="s">
        <v>42</v>
      </c>
      <c r="O1571">
        <v>23</v>
      </c>
      <c r="AA1571" t="s">
        <v>18</v>
      </c>
      <c r="AB1571" t="str">
        <f>IF(H1565="?",$Q$9,H1565)</f>
        <v>tier - 2</v>
      </c>
      <c r="AC1571" t="str">
        <f>IF(I1565="?",$V$9,I1565)</f>
        <v>tier - 1</v>
      </c>
      <c r="AD1571" t="str">
        <f>IF(J1565="?","Unknown",J1565)</f>
        <v>R1011</v>
      </c>
      <c r="AE1571">
        <v>1968</v>
      </c>
      <c r="AF1571">
        <v>9</v>
      </c>
      <c r="AG1571" t="str">
        <f t="shared" si="48"/>
        <v>9-Jun-1968</v>
      </c>
      <c r="AH1571">
        <v>24998</v>
      </c>
      <c r="AI1571">
        <f t="shared" si="49"/>
        <v>54</v>
      </c>
    </row>
    <row r="1572" spans="1:35" x14ac:dyDescent="0.25">
      <c r="A1572" t="s">
        <v>2063</v>
      </c>
      <c r="B1572">
        <v>11</v>
      </c>
      <c r="C1572" t="s">
        <v>35</v>
      </c>
      <c r="D1572">
        <v>1970</v>
      </c>
      <c r="E1572" s="11">
        <v>25791</v>
      </c>
      <c r="F1572">
        <v>0</v>
      </c>
      <c r="G1572">
        <v>30625.65</v>
      </c>
      <c r="H1572" t="s">
        <v>11</v>
      </c>
      <c r="I1572" t="s">
        <v>12</v>
      </c>
      <c r="J1572" t="s">
        <v>42</v>
      </c>
      <c r="K1572" s="13" t="s">
        <v>9829</v>
      </c>
      <c r="L1572" t="s">
        <v>11</v>
      </c>
      <c r="M1572" t="s">
        <v>12</v>
      </c>
      <c r="N1572" t="s">
        <v>42</v>
      </c>
      <c r="O1572">
        <v>52</v>
      </c>
      <c r="AA1572" t="s">
        <v>15</v>
      </c>
      <c r="AB1572" t="str">
        <f>IF(H1566="?",$Q$9,H1566)</f>
        <v>tier - 1</v>
      </c>
      <c r="AC1572" t="str">
        <f>IF(I1566="?",$V$9,I1566)</f>
        <v>tier - 1</v>
      </c>
      <c r="AD1572" t="str">
        <f>IF(J1566="?","Unknown",J1566)</f>
        <v>R1011</v>
      </c>
      <c r="AE1572">
        <v>2000</v>
      </c>
      <c r="AF1572">
        <v>22</v>
      </c>
      <c r="AG1572" t="str">
        <f t="shared" si="48"/>
        <v>22-Nov-2000</v>
      </c>
      <c r="AH1572">
        <v>36852</v>
      </c>
      <c r="AI1572">
        <f t="shared" si="49"/>
        <v>22</v>
      </c>
    </row>
    <row r="1573" spans="1:35" x14ac:dyDescent="0.25">
      <c r="A1573" t="s">
        <v>2342</v>
      </c>
      <c r="B1573">
        <v>17</v>
      </c>
      <c r="C1573" t="s">
        <v>10</v>
      </c>
      <c r="D1573">
        <v>1978</v>
      </c>
      <c r="E1573" s="11">
        <v>28688</v>
      </c>
      <c r="F1573">
        <v>2</v>
      </c>
      <c r="G1573">
        <v>46200.99</v>
      </c>
      <c r="H1573" t="s">
        <v>16</v>
      </c>
      <c r="I1573" t="s">
        <v>16</v>
      </c>
      <c r="J1573" t="s">
        <v>13</v>
      </c>
      <c r="K1573" s="13" t="s">
        <v>9830</v>
      </c>
      <c r="L1573" t="s">
        <v>16</v>
      </c>
      <c r="M1573" t="s">
        <v>16</v>
      </c>
      <c r="N1573" t="s">
        <v>13</v>
      </c>
      <c r="O1573">
        <v>44</v>
      </c>
      <c r="AA1573" t="s">
        <v>15</v>
      </c>
      <c r="AB1573" t="str">
        <f>IF(H1567="?",$Q$9,H1567)</f>
        <v>tier - 2</v>
      </c>
      <c r="AC1573" t="str">
        <f>IF(I1567="?",$V$9,I1567)</f>
        <v>tier - 1</v>
      </c>
      <c r="AD1573" t="str">
        <f>IF(J1567="?","Unknown",J1567)</f>
        <v>R1011</v>
      </c>
      <c r="AE1573">
        <v>2004</v>
      </c>
      <c r="AF1573">
        <v>9</v>
      </c>
      <c r="AG1573" t="str">
        <f t="shared" si="48"/>
        <v>9-Nov-2004</v>
      </c>
      <c r="AH1573">
        <v>38300</v>
      </c>
      <c r="AI1573">
        <f t="shared" si="49"/>
        <v>18</v>
      </c>
    </row>
    <row r="1574" spans="1:35" x14ac:dyDescent="0.25">
      <c r="A1574" t="s">
        <v>2062</v>
      </c>
      <c r="B1574">
        <v>10</v>
      </c>
      <c r="C1574" t="s">
        <v>10</v>
      </c>
      <c r="D1574">
        <v>1986</v>
      </c>
      <c r="E1574" s="11">
        <v>31603</v>
      </c>
      <c r="F1574">
        <v>3</v>
      </c>
      <c r="G1574">
        <v>30530.5</v>
      </c>
      <c r="H1574" t="s">
        <v>11</v>
      </c>
      <c r="I1574" t="s">
        <v>16</v>
      </c>
      <c r="J1574" t="s">
        <v>42</v>
      </c>
      <c r="K1574" s="13" t="s">
        <v>9831</v>
      </c>
      <c r="L1574" t="s">
        <v>11</v>
      </c>
      <c r="M1574" t="s">
        <v>16</v>
      </c>
      <c r="N1574" t="s">
        <v>42</v>
      </c>
      <c r="O1574">
        <v>36</v>
      </c>
      <c r="AA1574" t="s">
        <v>18</v>
      </c>
      <c r="AB1574" t="str">
        <f>IF(H1568="?",$Q$9,H1568)</f>
        <v>tier - 2</v>
      </c>
      <c r="AC1574" t="str">
        <f>IF(I1568="?",$V$9,I1568)</f>
        <v>tier - 2</v>
      </c>
      <c r="AD1574" t="str">
        <f>IF(J1568="?","Unknown",J1568)</f>
        <v>R1013</v>
      </c>
      <c r="AE1574">
        <v>1961</v>
      </c>
      <c r="AF1574">
        <v>9</v>
      </c>
      <c r="AG1574" t="str">
        <f t="shared" si="48"/>
        <v>9-Jun-1961</v>
      </c>
      <c r="AH1574">
        <v>22441</v>
      </c>
      <c r="AI1574">
        <f t="shared" si="49"/>
        <v>61</v>
      </c>
    </row>
    <row r="1575" spans="1:35" x14ac:dyDescent="0.25">
      <c r="A1575" t="s">
        <v>2061</v>
      </c>
      <c r="B1575">
        <v>3</v>
      </c>
      <c r="C1575" t="s">
        <v>35</v>
      </c>
      <c r="D1575">
        <v>1983</v>
      </c>
      <c r="E1575" s="11">
        <v>30531</v>
      </c>
      <c r="F1575">
        <v>3</v>
      </c>
      <c r="G1575">
        <v>30457.37</v>
      </c>
      <c r="H1575" t="s">
        <v>11</v>
      </c>
      <c r="I1575" t="s">
        <v>16</v>
      </c>
      <c r="J1575" t="s">
        <v>23</v>
      </c>
      <c r="K1575" s="13" t="s">
        <v>9106</v>
      </c>
      <c r="L1575" t="s">
        <v>11</v>
      </c>
      <c r="M1575" t="s">
        <v>16</v>
      </c>
      <c r="N1575" t="s">
        <v>23</v>
      </c>
      <c r="O1575">
        <v>39</v>
      </c>
      <c r="AA1575" t="s">
        <v>35</v>
      </c>
      <c r="AB1575" t="str">
        <f>IF(H1569="?",$Q$9,H1569)</f>
        <v>tier - 2</v>
      </c>
      <c r="AC1575" t="str">
        <f>IF(I1569="?",$V$9,I1569)</f>
        <v>tier - 1</v>
      </c>
      <c r="AD1575" t="str">
        <f>IF(J1569="?","Unknown",J1569)</f>
        <v>R1011</v>
      </c>
      <c r="AE1575">
        <v>1988</v>
      </c>
      <c r="AF1575">
        <v>5</v>
      </c>
      <c r="AG1575" t="str">
        <f t="shared" si="48"/>
        <v>5-Aug-1988</v>
      </c>
      <c r="AH1575">
        <v>32360</v>
      </c>
      <c r="AI1575">
        <f t="shared" si="49"/>
        <v>34</v>
      </c>
    </row>
    <row r="1576" spans="1:35" x14ac:dyDescent="0.25">
      <c r="A1576" t="s">
        <v>2060</v>
      </c>
      <c r="B1576">
        <v>28</v>
      </c>
      <c r="C1576" t="s">
        <v>35</v>
      </c>
      <c r="D1576">
        <v>1998</v>
      </c>
      <c r="E1576" s="11">
        <v>36035</v>
      </c>
      <c r="F1576">
        <v>0</v>
      </c>
      <c r="G1576">
        <v>30422.03</v>
      </c>
      <c r="H1576" t="s">
        <v>11</v>
      </c>
      <c r="I1576" t="s">
        <v>12</v>
      </c>
      <c r="J1576" t="s">
        <v>42</v>
      </c>
      <c r="K1576" s="13" t="s">
        <v>9832</v>
      </c>
      <c r="L1576" t="s">
        <v>11</v>
      </c>
      <c r="M1576" t="s">
        <v>12</v>
      </c>
      <c r="N1576" t="s">
        <v>42</v>
      </c>
      <c r="O1576">
        <v>24</v>
      </c>
      <c r="AA1576" t="s">
        <v>10</v>
      </c>
      <c r="AB1576" t="str">
        <f>IF(H1570="?",$Q$9,H1570)</f>
        <v>tier - 2</v>
      </c>
      <c r="AC1576" t="str">
        <f>IF(I1570="?",$V$9,I1570)</f>
        <v>tier - 3</v>
      </c>
      <c r="AD1576" t="str">
        <f>IF(J1570="?","Unknown",J1570)</f>
        <v>R1011</v>
      </c>
      <c r="AE1576">
        <v>1983</v>
      </c>
      <c r="AF1576">
        <v>21</v>
      </c>
      <c r="AG1576" t="str">
        <f t="shared" si="48"/>
        <v>21-Jul-1983</v>
      </c>
      <c r="AH1576">
        <v>30518</v>
      </c>
      <c r="AI1576">
        <f t="shared" si="49"/>
        <v>39</v>
      </c>
    </row>
    <row r="1577" spans="1:35" x14ac:dyDescent="0.25">
      <c r="A1577" t="s">
        <v>2059</v>
      </c>
      <c r="B1577">
        <v>3</v>
      </c>
      <c r="C1577" t="s">
        <v>37</v>
      </c>
      <c r="D1577">
        <v>1976</v>
      </c>
      <c r="E1577" s="11">
        <v>28036</v>
      </c>
      <c r="F1577">
        <v>2</v>
      </c>
      <c r="G1577">
        <v>30409.53</v>
      </c>
      <c r="H1577" t="s">
        <v>11</v>
      </c>
      <c r="I1577" t="s">
        <v>12</v>
      </c>
      <c r="J1577" t="s">
        <v>23</v>
      </c>
      <c r="K1577" s="13" t="s">
        <v>8741</v>
      </c>
      <c r="L1577" t="s">
        <v>11</v>
      </c>
      <c r="M1577" t="s">
        <v>12</v>
      </c>
      <c r="N1577" t="s">
        <v>23</v>
      </c>
      <c r="O1577">
        <v>46</v>
      </c>
      <c r="AA1577" t="s">
        <v>30</v>
      </c>
      <c r="AB1577" t="str">
        <f>IF(H1571="?",$Q$9,H1571)</f>
        <v>tier - 1</v>
      </c>
      <c r="AC1577" t="str">
        <f>IF(I1571="?",$V$9,I1571)</f>
        <v>tier - 2</v>
      </c>
      <c r="AD1577" t="str">
        <f>IF(J1571="?","Unknown",J1571)</f>
        <v>R1011</v>
      </c>
      <c r="AE1577">
        <v>1999</v>
      </c>
      <c r="AF1577">
        <v>21</v>
      </c>
      <c r="AG1577" t="str">
        <f t="shared" si="48"/>
        <v>21-Dec-1999</v>
      </c>
      <c r="AH1577">
        <v>36515</v>
      </c>
      <c r="AI1577">
        <f t="shared" si="49"/>
        <v>23</v>
      </c>
    </row>
    <row r="1578" spans="1:35" x14ac:dyDescent="0.25">
      <c r="A1578" t="s">
        <v>2058</v>
      </c>
      <c r="B1578">
        <v>30</v>
      </c>
      <c r="C1578" t="s">
        <v>10</v>
      </c>
      <c r="D1578">
        <v>1969</v>
      </c>
      <c r="E1578" s="11">
        <v>25414</v>
      </c>
      <c r="F1578">
        <v>0</v>
      </c>
      <c r="G1578">
        <v>30366.93</v>
      </c>
      <c r="H1578" t="s">
        <v>11</v>
      </c>
      <c r="I1578" t="s">
        <v>11</v>
      </c>
      <c r="J1578" t="s">
        <v>42</v>
      </c>
      <c r="K1578" s="13" t="s">
        <v>9833</v>
      </c>
      <c r="L1578" t="s">
        <v>11</v>
      </c>
      <c r="M1578" t="s">
        <v>11</v>
      </c>
      <c r="N1578" t="s">
        <v>42</v>
      </c>
      <c r="O1578">
        <v>53</v>
      </c>
      <c r="AA1578" t="s">
        <v>35</v>
      </c>
      <c r="AB1578" t="str">
        <f>IF(H1572="?",$Q$9,H1572)</f>
        <v>tier - 2</v>
      </c>
      <c r="AC1578" t="str">
        <f>IF(I1572="?",$V$9,I1572)</f>
        <v>tier - 3</v>
      </c>
      <c r="AD1578" t="str">
        <f>IF(J1572="?","Unknown",J1572)</f>
        <v>R1011</v>
      </c>
      <c r="AE1578">
        <v>1970</v>
      </c>
      <c r="AF1578">
        <v>11</v>
      </c>
      <c r="AG1578" t="str">
        <f t="shared" si="48"/>
        <v>11-Aug-1970</v>
      </c>
      <c r="AH1578">
        <v>25791</v>
      </c>
      <c r="AI1578">
        <f t="shared" si="49"/>
        <v>52</v>
      </c>
    </row>
    <row r="1579" spans="1:35" x14ac:dyDescent="0.25">
      <c r="A1579" t="s">
        <v>2057</v>
      </c>
      <c r="B1579">
        <v>1</v>
      </c>
      <c r="C1579" t="s">
        <v>10</v>
      </c>
      <c r="D1579">
        <v>2004</v>
      </c>
      <c r="E1579" s="11">
        <v>38169</v>
      </c>
      <c r="F1579">
        <v>0</v>
      </c>
      <c r="G1579">
        <v>30328.27</v>
      </c>
      <c r="H1579" t="s">
        <v>11</v>
      </c>
      <c r="I1579" t="s">
        <v>11</v>
      </c>
      <c r="J1579" t="s">
        <v>42</v>
      </c>
      <c r="K1579" s="13" t="s">
        <v>9834</v>
      </c>
      <c r="L1579" t="s">
        <v>11</v>
      </c>
      <c r="M1579" t="s">
        <v>11</v>
      </c>
      <c r="N1579" t="s">
        <v>42</v>
      </c>
      <c r="O1579">
        <v>18</v>
      </c>
      <c r="AA1579" t="s">
        <v>10</v>
      </c>
      <c r="AB1579" t="str">
        <f>IF(H1573="?",$Q$9,H1573)</f>
        <v>tier - 1</v>
      </c>
      <c r="AC1579" t="str">
        <f>IF(I1573="?",$V$9,I1573)</f>
        <v>tier - 1</v>
      </c>
      <c r="AD1579" t="str">
        <f>IF(J1573="?","Unknown",J1573)</f>
        <v>R1013</v>
      </c>
      <c r="AE1579">
        <v>1978</v>
      </c>
      <c r="AF1579">
        <v>17</v>
      </c>
      <c r="AG1579" t="str">
        <f t="shared" si="48"/>
        <v>17-Jul-1978</v>
      </c>
      <c r="AH1579">
        <v>28688</v>
      </c>
      <c r="AI1579">
        <f t="shared" si="49"/>
        <v>44</v>
      </c>
    </row>
    <row r="1580" spans="1:35" x14ac:dyDescent="0.25">
      <c r="A1580" t="s">
        <v>2056</v>
      </c>
      <c r="B1580">
        <v>24</v>
      </c>
      <c r="C1580" t="s">
        <v>35</v>
      </c>
      <c r="D1580">
        <v>1972</v>
      </c>
      <c r="E1580" s="11">
        <v>26535</v>
      </c>
      <c r="F1580">
        <v>2</v>
      </c>
      <c r="G1580">
        <v>30284.639999999999</v>
      </c>
      <c r="H1580" t="s">
        <v>16</v>
      </c>
      <c r="I1580" t="s">
        <v>16</v>
      </c>
      <c r="J1580" t="s">
        <v>23</v>
      </c>
      <c r="K1580" s="13" t="s">
        <v>9835</v>
      </c>
      <c r="L1580" t="s">
        <v>16</v>
      </c>
      <c r="M1580" t="s">
        <v>16</v>
      </c>
      <c r="N1580" t="s">
        <v>23</v>
      </c>
      <c r="O1580">
        <v>50</v>
      </c>
      <c r="AA1580" t="s">
        <v>10</v>
      </c>
      <c r="AB1580" t="str">
        <f>IF(H1574="?",$Q$9,H1574)</f>
        <v>tier - 2</v>
      </c>
      <c r="AC1580" t="str">
        <f>IF(I1574="?",$V$9,I1574)</f>
        <v>tier - 1</v>
      </c>
      <c r="AD1580" t="str">
        <f>IF(J1574="?","Unknown",J1574)</f>
        <v>R1011</v>
      </c>
      <c r="AE1580">
        <v>1986</v>
      </c>
      <c r="AF1580">
        <v>10</v>
      </c>
      <c r="AG1580" t="str">
        <f t="shared" si="48"/>
        <v>10-Jul-1986</v>
      </c>
      <c r="AH1580">
        <v>31603</v>
      </c>
      <c r="AI1580">
        <f t="shared" si="49"/>
        <v>36</v>
      </c>
    </row>
    <row r="1581" spans="1:35" x14ac:dyDescent="0.25">
      <c r="A1581" t="s">
        <v>2055</v>
      </c>
      <c r="B1581">
        <v>15</v>
      </c>
      <c r="C1581" t="s">
        <v>20</v>
      </c>
      <c r="D1581">
        <v>1962</v>
      </c>
      <c r="E1581" s="11">
        <v>22904</v>
      </c>
      <c r="F1581">
        <v>0</v>
      </c>
      <c r="G1581">
        <v>30260</v>
      </c>
      <c r="H1581" t="s">
        <v>16</v>
      </c>
      <c r="I1581" t="s">
        <v>16</v>
      </c>
      <c r="J1581" t="s">
        <v>276</v>
      </c>
      <c r="K1581" s="13" t="s">
        <v>9836</v>
      </c>
      <c r="L1581" t="s">
        <v>16</v>
      </c>
      <c r="M1581" t="s">
        <v>16</v>
      </c>
      <c r="N1581" t="s">
        <v>276</v>
      </c>
      <c r="O1581">
        <v>60</v>
      </c>
      <c r="AA1581" t="s">
        <v>35</v>
      </c>
      <c r="AB1581" t="str">
        <f>IF(H1575="?",$Q$9,H1575)</f>
        <v>tier - 2</v>
      </c>
      <c r="AC1581" t="str">
        <f>IF(I1575="?",$V$9,I1575)</f>
        <v>tier - 1</v>
      </c>
      <c r="AD1581" t="str">
        <f>IF(J1575="?","Unknown",J1575)</f>
        <v>R1012</v>
      </c>
      <c r="AE1581">
        <v>1983</v>
      </c>
      <c r="AF1581">
        <v>3</v>
      </c>
      <c r="AG1581" t="str">
        <f t="shared" si="48"/>
        <v>3-Aug-1983</v>
      </c>
      <c r="AH1581">
        <v>30531</v>
      </c>
      <c r="AI1581">
        <f t="shared" si="49"/>
        <v>39</v>
      </c>
    </row>
    <row r="1582" spans="1:35" x14ac:dyDescent="0.25">
      <c r="A1582" t="s">
        <v>2054</v>
      </c>
      <c r="B1582">
        <v>13</v>
      </c>
      <c r="C1582" t="s">
        <v>15</v>
      </c>
      <c r="D1582">
        <v>1963</v>
      </c>
      <c r="E1582" s="11">
        <v>23328</v>
      </c>
      <c r="F1582">
        <v>3</v>
      </c>
      <c r="G1582">
        <v>30184.94</v>
      </c>
      <c r="H1582" t="s">
        <v>16</v>
      </c>
      <c r="I1582" t="s">
        <v>16</v>
      </c>
      <c r="J1582" t="s">
        <v>276</v>
      </c>
      <c r="K1582" s="13" t="s">
        <v>9837</v>
      </c>
      <c r="L1582" t="s">
        <v>16</v>
      </c>
      <c r="M1582" t="s">
        <v>16</v>
      </c>
      <c r="N1582" t="s">
        <v>276</v>
      </c>
      <c r="O1582">
        <v>59</v>
      </c>
      <c r="AA1582" t="s">
        <v>35</v>
      </c>
      <c r="AB1582" t="str">
        <f>IF(H1576="?",$Q$9,H1576)</f>
        <v>tier - 2</v>
      </c>
      <c r="AC1582" t="str">
        <f>IF(I1576="?",$V$9,I1576)</f>
        <v>tier - 3</v>
      </c>
      <c r="AD1582" t="str">
        <f>IF(J1576="?","Unknown",J1576)</f>
        <v>R1011</v>
      </c>
      <c r="AE1582">
        <v>1998</v>
      </c>
      <c r="AF1582">
        <v>28</v>
      </c>
      <c r="AG1582" t="str">
        <f t="shared" si="48"/>
        <v>28-Aug-1998</v>
      </c>
      <c r="AH1582">
        <v>36035</v>
      </c>
      <c r="AI1582">
        <f t="shared" si="49"/>
        <v>24</v>
      </c>
    </row>
    <row r="1583" spans="1:35" x14ac:dyDescent="0.25">
      <c r="A1583" t="s">
        <v>2053</v>
      </c>
      <c r="B1583">
        <v>11</v>
      </c>
      <c r="C1583" t="s">
        <v>10</v>
      </c>
      <c r="D1583">
        <v>1958</v>
      </c>
      <c r="E1583" s="11">
        <v>21377</v>
      </c>
      <c r="F1583">
        <v>1</v>
      </c>
      <c r="G1583">
        <v>30166.62</v>
      </c>
      <c r="H1583" t="s">
        <v>16</v>
      </c>
      <c r="I1583" t="s">
        <v>12</v>
      </c>
      <c r="J1583" t="s">
        <v>23</v>
      </c>
      <c r="K1583" s="13" t="s">
        <v>9838</v>
      </c>
      <c r="L1583" t="s">
        <v>16</v>
      </c>
      <c r="M1583" t="s">
        <v>12</v>
      </c>
      <c r="N1583" t="s">
        <v>23</v>
      </c>
      <c r="O1583">
        <v>64</v>
      </c>
      <c r="AA1583" t="s">
        <v>37</v>
      </c>
      <c r="AB1583" t="str">
        <f>IF(H1577="?",$Q$9,H1577)</f>
        <v>tier - 2</v>
      </c>
      <c r="AC1583" t="str">
        <f>IF(I1577="?",$V$9,I1577)</f>
        <v>tier - 3</v>
      </c>
      <c r="AD1583" t="str">
        <f>IF(J1577="?","Unknown",J1577)</f>
        <v>R1012</v>
      </c>
      <c r="AE1583">
        <v>1976</v>
      </c>
      <c r="AF1583">
        <v>3</v>
      </c>
      <c r="AG1583" t="str">
        <f t="shared" si="48"/>
        <v>3-Oct-1976</v>
      </c>
      <c r="AH1583">
        <v>28036</v>
      </c>
      <c r="AI1583">
        <f t="shared" si="49"/>
        <v>46</v>
      </c>
    </row>
    <row r="1584" spans="1:35" x14ac:dyDescent="0.25">
      <c r="A1584" t="s">
        <v>2341</v>
      </c>
      <c r="B1584">
        <v>2</v>
      </c>
      <c r="C1584" t="s">
        <v>30</v>
      </c>
      <c r="D1584">
        <v>1976</v>
      </c>
      <c r="E1584" s="11">
        <v>28096</v>
      </c>
      <c r="F1584">
        <v>3</v>
      </c>
      <c r="G1584">
        <v>46151.12</v>
      </c>
      <c r="H1584" t="s">
        <v>16</v>
      </c>
      <c r="I1584" t="s">
        <v>12</v>
      </c>
      <c r="J1584" t="s">
        <v>13</v>
      </c>
      <c r="K1584" s="13" t="s">
        <v>9839</v>
      </c>
      <c r="L1584" t="s">
        <v>16</v>
      </c>
      <c r="M1584" t="s">
        <v>12</v>
      </c>
      <c r="N1584" t="s">
        <v>13</v>
      </c>
      <c r="O1584">
        <v>46</v>
      </c>
      <c r="AA1584" t="s">
        <v>10</v>
      </c>
      <c r="AB1584" t="str">
        <f>IF(H1578="?",$Q$9,H1578)</f>
        <v>tier - 2</v>
      </c>
      <c r="AC1584" t="str">
        <f>IF(I1578="?",$V$9,I1578)</f>
        <v>tier - 2</v>
      </c>
      <c r="AD1584" t="str">
        <f>IF(J1578="?","Unknown",J1578)</f>
        <v>R1011</v>
      </c>
      <c r="AE1584">
        <v>1969</v>
      </c>
      <c r="AF1584">
        <v>30</v>
      </c>
      <c r="AG1584" t="str">
        <f t="shared" si="48"/>
        <v>30-Jul-1969</v>
      </c>
      <c r="AH1584">
        <v>25414</v>
      </c>
      <c r="AI1584">
        <f t="shared" si="49"/>
        <v>53</v>
      </c>
    </row>
    <row r="1585" spans="1:35" x14ac:dyDescent="0.25">
      <c r="A1585" t="s">
        <v>2052</v>
      </c>
      <c r="B1585">
        <v>25</v>
      </c>
      <c r="C1585" t="s">
        <v>10</v>
      </c>
      <c r="D1585">
        <v>1971</v>
      </c>
      <c r="E1585" s="11">
        <v>26139</v>
      </c>
      <c r="F1585">
        <v>0</v>
      </c>
      <c r="G1585">
        <v>30134.75</v>
      </c>
      <c r="H1585" t="s">
        <v>11</v>
      </c>
      <c r="I1585" t="s">
        <v>12</v>
      </c>
      <c r="J1585" t="s">
        <v>42</v>
      </c>
      <c r="K1585" s="13" t="s">
        <v>9840</v>
      </c>
      <c r="L1585" t="s">
        <v>11</v>
      </c>
      <c r="M1585" t="s">
        <v>12</v>
      </c>
      <c r="N1585" t="s">
        <v>42</v>
      </c>
      <c r="O1585">
        <v>51</v>
      </c>
      <c r="AA1585" t="s">
        <v>10</v>
      </c>
      <c r="AB1585" t="str">
        <f>IF(H1579="?",$Q$9,H1579)</f>
        <v>tier - 2</v>
      </c>
      <c r="AC1585" t="str">
        <f>IF(I1579="?",$V$9,I1579)</f>
        <v>tier - 2</v>
      </c>
      <c r="AD1585" t="str">
        <f>IF(J1579="?","Unknown",J1579)</f>
        <v>R1011</v>
      </c>
      <c r="AE1585">
        <v>2004</v>
      </c>
      <c r="AF1585">
        <v>1</v>
      </c>
      <c r="AG1585" t="str">
        <f t="shared" si="48"/>
        <v>1-Jul-2004</v>
      </c>
      <c r="AH1585">
        <v>38169</v>
      </c>
      <c r="AI1585">
        <f t="shared" si="49"/>
        <v>18</v>
      </c>
    </row>
    <row r="1586" spans="1:35" x14ac:dyDescent="0.25">
      <c r="A1586" t="s">
        <v>2051</v>
      </c>
      <c r="B1586">
        <v>2</v>
      </c>
      <c r="C1586" t="s">
        <v>35</v>
      </c>
      <c r="D1586">
        <v>1979</v>
      </c>
      <c r="E1586" s="11">
        <v>29069</v>
      </c>
      <c r="F1586">
        <v>2</v>
      </c>
      <c r="G1586">
        <v>30095.97</v>
      </c>
      <c r="H1586" t="s">
        <v>11</v>
      </c>
      <c r="I1586" t="s">
        <v>12</v>
      </c>
      <c r="J1586" t="s">
        <v>42</v>
      </c>
      <c r="K1586" s="13" t="s">
        <v>9841</v>
      </c>
      <c r="L1586" t="s">
        <v>11</v>
      </c>
      <c r="M1586" t="s">
        <v>12</v>
      </c>
      <c r="N1586" t="s">
        <v>42</v>
      </c>
      <c r="O1586">
        <v>43</v>
      </c>
      <c r="AA1586" t="s">
        <v>35</v>
      </c>
      <c r="AB1586" t="str">
        <f>IF(H1580="?",$Q$9,H1580)</f>
        <v>tier - 1</v>
      </c>
      <c r="AC1586" t="str">
        <f>IF(I1580="?",$V$9,I1580)</f>
        <v>tier - 1</v>
      </c>
      <c r="AD1586" t="str">
        <f>IF(J1580="?","Unknown",J1580)</f>
        <v>R1012</v>
      </c>
      <c r="AE1586">
        <v>1972</v>
      </c>
      <c r="AF1586">
        <v>24</v>
      </c>
      <c r="AG1586" t="str">
        <f t="shared" si="48"/>
        <v>24-Aug-1972</v>
      </c>
      <c r="AH1586">
        <v>26535</v>
      </c>
      <c r="AI1586">
        <f t="shared" si="49"/>
        <v>50</v>
      </c>
    </row>
    <row r="1587" spans="1:35" x14ac:dyDescent="0.25">
      <c r="A1587" t="s">
        <v>2050</v>
      </c>
      <c r="B1587">
        <v>16</v>
      </c>
      <c r="C1587" t="s">
        <v>20</v>
      </c>
      <c r="D1587">
        <v>1967</v>
      </c>
      <c r="E1587" s="11">
        <v>24731</v>
      </c>
      <c r="F1587">
        <v>3</v>
      </c>
      <c r="G1587">
        <v>30063.58</v>
      </c>
      <c r="H1587" t="s">
        <v>16</v>
      </c>
      <c r="I1587" t="s">
        <v>16</v>
      </c>
      <c r="J1587" t="s">
        <v>23</v>
      </c>
      <c r="K1587" s="13" t="s">
        <v>9842</v>
      </c>
      <c r="L1587" t="s">
        <v>16</v>
      </c>
      <c r="M1587" t="s">
        <v>16</v>
      </c>
      <c r="N1587" t="s">
        <v>23</v>
      </c>
      <c r="O1587">
        <v>55</v>
      </c>
      <c r="AA1587" t="s">
        <v>20</v>
      </c>
      <c r="AB1587" t="str">
        <f>IF(H1581="?",$Q$9,H1581)</f>
        <v>tier - 1</v>
      </c>
      <c r="AC1587" t="str">
        <f>IF(I1581="?",$V$9,I1581)</f>
        <v>tier - 1</v>
      </c>
      <c r="AD1587" t="str">
        <f>IF(J1581="?","Unknown",J1581)</f>
        <v>R1014</v>
      </c>
      <c r="AE1587">
        <v>1962</v>
      </c>
      <c r="AF1587">
        <v>15</v>
      </c>
      <c r="AG1587" t="str">
        <f t="shared" si="48"/>
        <v>15-Sep-1962</v>
      </c>
      <c r="AH1587">
        <v>22904</v>
      </c>
      <c r="AI1587">
        <f t="shared" si="49"/>
        <v>60</v>
      </c>
    </row>
    <row r="1588" spans="1:35" x14ac:dyDescent="0.25">
      <c r="A1588" t="s">
        <v>2049</v>
      </c>
      <c r="B1588">
        <v>4</v>
      </c>
      <c r="C1588" t="s">
        <v>15</v>
      </c>
      <c r="D1588">
        <v>1981</v>
      </c>
      <c r="E1588" s="11">
        <v>29894</v>
      </c>
      <c r="F1588">
        <v>1</v>
      </c>
      <c r="G1588">
        <v>30026.87</v>
      </c>
      <c r="H1588" t="s">
        <v>11</v>
      </c>
      <c r="I1588" t="s">
        <v>12</v>
      </c>
      <c r="J1588" t="s">
        <v>23</v>
      </c>
      <c r="K1588" s="13" t="s">
        <v>8876</v>
      </c>
      <c r="L1588" t="s">
        <v>11</v>
      </c>
      <c r="M1588" t="s">
        <v>12</v>
      </c>
      <c r="N1588" t="s">
        <v>23</v>
      </c>
      <c r="O1588">
        <v>41</v>
      </c>
      <c r="AA1588" t="s">
        <v>15</v>
      </c>
      <c r="AB1588" t="str">
        <f>IF(H1582="?",$Q$9,H1582)</f>
        <v>tier - 1</v>
      </c>
      <c r="AC1588" t="str">
        <f>IF(I1582="?",$V$9,I1582)</f>
        <v>tier - 1</v>
      </c>
      <c r="AD1588" t="str">
        <f>IF(J1582="?","Unknown",J1582)</f>
        <v>R1014</v>
      </c>
      <c r="AE1588">
        <v>1963</v>
      </c>
      <c r="AF1588">
        <v>13</v>
      </c>
      <c r="AG1588" t="str">
        <f t="shared" si="48"/>
        <v>13-Nov-1963</v>
      </c>
      <c r="AH1588">
        <v>23328</v>
      </c>
      <c r="AI1588">
        <f t="shared" si="49"/>
        <v>59</v>
      </c>
    </row>
    <row r="1589" spans="1:35" x14ac:dyDescent="0.25">
      <c r="A1589" t="s">
        <v>2048</v>
      </c>
      <c r="B1589">
        <v>5</v>
      </c>
      <c r="C1589" t="s">
        <v>35</v>
      </c>
      <c r="D1589">
        <v>1991</v>
      </c>
      <c r="E1589" s="11">
        <v>33455</v>
      </c>
      <c r="F1589">
        <v>3</v>
      </c>
      <c r="G1589">
        <v>29969.67</v>
      </c>
      <c r="H1589" t="s">
        <v>16</v>
      </c>
      <c r="I1589" t="s">
        <v>16</v>
      </c>
      <c r="J1589" t="s">
        <v>42</v>
      </c>
      <c r="K1589" s="13" t="s">
        <v>9843</v>
      </c>
      <c r="L1589" t="s">
        <v>16</v>
      </c>
      <c r="M1589" t="s">
        <v>16</v>
      </c>
      <c r="N1589" t="s">
        <v>42</v>
      </c>
      <c r="O1589">
        <v>31</v>
      </c>
      <c r="AA1589" t="s">
        <v>10</v>
      </c>
      <c r="AB1589" t="str">
        <f>IF(H1583="?",$Q$9,H1583)</f>
        <v>tier - 1</v>
      </c>
      <c r="AC1589" t="str">
        <f>IF(I1583="?",$V$9,I1583)</f>
        <v>tier - 3</v>
      </c>
      <c r="AD1589" t="str">
        <f>IF(J1583="?","Unknown",J1583)</f>
        <v>R1012</v>
      </c>
      <c r="AE1589">
        <v>1958</v>
      </c>
      <c r="AF1589">
        <v>11</v>
      </c>
      <c r="AG1589" t="str">
        <f t="shared" si="48"/>
        <v>11-Jul-1958</v>
      </c>
      <c r="AH1589">
        <v>21377</v>
      </c>
      <c r="AI1589">
        <f t="shared" si="49"/>
        <v>64</v>
      </c>
    </row>
    <row r="1590" spans="1:35" x14ac:dyDescent="0.25">
      <c r="A1590" t="s">
        <v>2047</v>
      </c>
      <c r="B1590">
        <v>12</v>
      </c>
      <c r="C1590" t="s">
        <v>35</v>
      </c>
      <c r="D1590">
        <v>1976</v>
      </c>
      <c r="E1590" s="11">
        <v>27984</v>
      </c>
      <c r="F1590">
        <v>2</v>
      </c>
      <c r="G1590">
        <v>29933.75</v>
      </c>
      <c r="H1590" t="s">
        <v>16</v>
      </c>
      <c r="I1590" t="s">
        <v>16</v>
      </c>
      <c r="J1590" t="s">
        <v>42</v>
      </c>
      <c r="K1590" s="13" t="s">
        <v>8723</v>
      </c>
      <c r="L1590" t="s">
        <v>16</v>
      </c>
      <c r="M1590" t="s">
        <v>16</v>
      </c>
      <c r="N1590" t="s">
        <v>42</v>
      </c>
      <c r="O1590">
        <v>46</v>
      </c>
      <c r="AA1590" t="s">
        <v>30</v>
      </c>
      <c r="AB1590" t="str">
        <f>IF(H1584="?",$Q$9,H1584)</f>
        <v>tier - 1</v>
      </c>
      <c r="AC1590" t="str">
        <f>IF(I1584="?",$V$9,I1584)</f>
        <v>tier - 3</v>
      </c>
      <c r="AD1590" t="str">
        <f>IF(J1584="?","Unknown",J1584)</f>
        <v>R1013</v>
      </c>
      <c r="AE1590">
        <v>1976</v>
      </c>
      <c r="AF1590">
        <v>2</v>
      </c>
      <c r="AG1590" t="str">
        <f t="shared" si="48"/>
        <v>2-Dec-1976</v>
      </c>
      <c r="AH1590">
        <v>28096</v>
      </c>
      <c r="AI1590">
        <f t="shared" si="49"/>
        <v>46</v>
      </c>
    </row>
    <row r="1591" spans="1:35" x14ac:dyDescent="0.25">
      <c r="A1591" t="s">
        <v>2046</v>
      </c>
      <c r="B1591">
        <v>30</v>
      </c>
      <c r="C1591" t="s">
        <v>37</v>
      </c>
      <c r="D1591">
        <v>1988</v>
      </c>
      <c r="E1591" s="11">
        <v>32446</v>
      </c>
      <c r="F1591">
        <v>3</v>
      </c>
      <c r="G1591">
        <v>29929.56</v>
      </c>
      <c r="H1591" t="s">
        <v>16</v>
      </c>
      <c r="I1591" t="s">
        <v>16</v>
      </c>
      <c r="J1591" t="s">
        <v>42</v>
      </c>
      <c r="K1591" s="13" t="s">
        <v>9844</v>
      </c>
      <c r="L1591" t="s">
        <v>16</v>
      </c>
      <c r="M1591" t="s">
        <v>16</v>
      </c>
      <c r="N1591" t="s">
        <v>42</v>
      </c>
      <c r="O1591">
        <v>34</v>
      </c>
      <c r="AA1591" t="s">
        <v>10</v>
      </c>
      <c r="AB1591" t="str">
        <f>IF(H1585="?",$Q$9,H1585)</f>
        <v>tier - 2</v>
      </c>
      <c r="AC1591" t="str">
        <f>IF(I1585="?",$V$9,I1585)</f>
        <v>tier - 3</v>
      </c>
      <c r="AD1591" t="str">
        <f>IF(J1585="?","Unknown",J1585)</f>
        <v>R1011</v>
      </c>
      <c r="AE1591">
        <v>1971</v>
      </c>
      <c r="AF1591">
        <v>25</v>
      </c>
      <c r="AG1591" t="str">
        <f t="shared" si="48"/>
        <v>25-Jul-1971</v>
      </c>
      <c r="AH1591">
        <v>26139</v>
      </c>
      <c r="AI1591">
        <f t="shared" si="49"/>
        <v>51</v>
      </c>
    </row>
    <row r="1592" spans="1:35" x14ac:dyDescent="0.25">
      <c r="A1592" t="s">
        <v>2045</v>
      </c>
      <c r="B1592">
        <v>19</v>
      </c>
      <c r="C1592" t="s">
        <v>10</v>
      </c>
      <c r="D1592">
        <v>1975</v>
      </c>
      <c r="E1592" s="11">
        <v>27594</v>
      </c>
      <c r="F1592">
        <v>1</v>
      </c>
      <c r="G1592">
        <v>29899.25</v>
      </c>
      <c r="H1592" t="s">
        <v>16</v>
      </c>
      <c r="I1592" t="s">
        <v>12</v>
      </c>
      <c r="J1592" t="s">
        <v>42</v>
      </c>
      <c r="K1592" s="13" t="s">
        <v>9845</v>
      </c>
      <c r="L1592" t="s">
        <v>16</v>
      </c>
      <c r="M1592" t="s">
        <v>12</v>
      </c>
      <c r="N1592" t="s">
        <v>42</v>
      </c>
      <c r="O1592">
        <v>47</v>
      </c>
      <c r="AA1592" t="s">
        <v>35</v>
      </c>
      <c r="AB1592" t="str">
        <f>IF(H1586="?",$Q$9,H1586)</f>
        <v>tier - 2</v>
      </c>
      <c r="AC1592" t="str">
        <f>IF(I1586="?",$V$9,I1586)</f>
        <v>tier - 3</v>
      </c>
      <c r="AD1592" t="str">
        <f>IF(J1586="?","Unknown",J1586)</f>
        <v>R1011</v>
      </c>
      <c r="AE1592">
        <v>1979</v>
      </c>
      <c r="AF1592">
        <v>2</v>
      </c>
      <c r="AG1592" t="str">
        <f t="shared" si="48"/>
        <v>2-Aug-1979</v>
      </c>
      <c r="AH1592">
        <v>29069</v>
      </c>
      <c r="AI1592">
        <f t="shared" si="49"/>
        <v>43</v>
      </c>
    </row>
    <row r="1593" spans="1:35" x14ac:dyDescent="0.25">
      <c r="A1593" t="s">
        <v>2044</v>
      </c>
      <c r="B1593">
        <v>30</v>
      </c>
      <c r="C1593" t="s">
        <v>35</v>
      </c>
      <c r="D1593">
        <v>1989</v>
      </c>
      <c r="E1593" s="11">
        <v>32750</v>
      </c>
      <c r="F1593">
        <v>3</v>
      </c>
      <c r="G1593">
        <v>29852.48</v>
      </c>
      <c r="H1593" t="s">
        <v>16</v>
      </c>
      <c r="I1593" t="s">
        <v>12</v>
      </c>
      <c r="J1593" t="s">
        <v>42</v>
      </c>
      <c r="K1593" s="13" t="s">
        <v>9846</v>
      </c>
      <c r="L1593" t="s">
        <v>16</v>
      </c>
      <c r="M1593" t="s">
        <v>12</v>
      </c>
      <c r="N1593" t="s">
        <v>42</v>
      </c>
      <c r="O1593">
        <v>33</v>
      </c>
      <c r="AA1593" t="s">
        <v>20</v>
      </c>
      <c r="AB1593" t="str">
        <f>IF(H1587="?",$Q$9,H1587)</f>
        <v>tier - 1</v>
      </c>
      <c r="AC1593" t="str">
        <f>IF(I1587="?",$V$9,I1587)</f>
        <v>tier - 1</v>
      </c>
      <c r="AD1593" t="str">
        <f>IF(J1587="?","Unknown",J1587)</f>
        <v>R1012</v>
      </c>
      <c r="AE1593">
        <v>1967</v>
      </c>
      <c r="AF1593">
        <v>16</v>
      </c>
      <c r="AG1593" t="str">
        <f t="shared" si="48"/>
        <v>16-Sep-1967</v>
      </c>
      <c r="AH1593">
        <v>24731</v>
      </c>
      <c r="AI1593">
        <f t="shared" si="49"/>
        <v>55</v>
      </c>
    </row>
    <row r="1594" spans="1:35" x14ac:dyDescent="0.25">
      <c r="A1594" t="s">
        <v>2043</v>
      </c>
      <c r="B1594">
        <v>29</v>
      </c>
      <c r="C1594" t="s">
        <v>15</v>
      </c>
      <c r="D1594">
        <v>1982</v>
      </c>
      <c r="E1594" s="11">
        <v>30284</v>
      </c>
      <c r="F1594">
        <v>3</v>
      </c>
      <c r="G1594">
        <v>29818.76</v>
      </c>
      <c r="H1594" t="s">
        <v>16</v>
      </c>
      <c r="I1594" t="s">
        <v>16</v>
      </c>
      <c r="J1594" t="s">
        <v>23</v>
      </c>
      <c r="K1594" s="13" t="s">
        <v>9847</v>
      </c>
      <c r="L1594" t="s">
        <v>16</v>
      </c>
      <c r="M1594" t="s">
        <v>16</v>
      </c>
      <c r="N1594" t="s">
        <v>23</v>
      </c>
      <c r="O1594">
        <v>40</v>
      </c>
      <c r="AA1594" t="s">
        <v>15</v>
      </c>
      <c r="AB1594" t="str">
        <f>IF(H1588="?",$Q$9,H1588)</f>
        <v>tier - 2</v>
      </c>
      <c r="AC1594" t="str">
        <f>IF(I1588="?",$V$9,I1588)</f>
        <v>tier - 3</v>
      </c>
      <c r="AD1594" t="str">
        <f>IF(J1588="?","Unknown",J1588)</f>
        <v>R1012</v>
      </c>
      <c r="AE1594">
        <v>1981</v>
      </c>
      <c r="AF1594">
        <v>4</v>
      </c>
      <c r="AG1594" t="str">
        <f t="shared" si="48"/>
        <v>4-Nov-1981</v>
      </c>
      <c r="AH1594">
        <v>29894</v>
      </c>
      <c r="AI1594">
        <f t="shared" si="49"/>
        <v>41</v>
      </c>
    </row>
    <row r="1595" spans="1:35" x14ac:dyDescent="0.25">
      <c r="A1595" t="s">
        <v>2340</v>
      </c>
      <c r="B1595">
        <v>4</v>
      </c>
      <c r="C1595" t="s">
        <v>30</v>
      </c>
      <c r="D1595">
        <v>1962</v>
      </c>
      <c r="E1595" s="11">
        <v>22984</v>
      </c>
      <c r="F1595">
        <v>3</v>
      </c>
      <c r="G1595">
        <v>46130.53</v>
      </c>
      <c r="H1595" t="s">
        <v>16</v>
      </c>
      <c r="I1595" t="s">
        <v>16</v>
      </c>
      <c r="J1595" t="s">
        <v>23</v>
      </c>
      <c r="K1595" s="13" t="s">
        <v>9848</v>
      </c>
      <c r="L1595" t="s">
        <v>16</v>
      </c>
      <c r="M1595" t="s">
        <v>16</v>
      </c>
      <c r="N1595" t="s">
        <v>23</v>
      </c>
      <c r="O1595">
        <v>60</v>
      </c>
      <c r="AA1595" t="s">
        <v>35</v>
      </c>
      <c r="AB1595" t="str">
        <f>IF(H1589="?",$Q$9,H1589)</f>
        <v>tier - 1</v>
      </c>
      <c r="AC1595" t="str">
        <f>IF(I1589="?",$V$9,I1589)</f>
        <v>tier - 1</v>
      </c>
      <c r="AD1595" t="str">
        <f>IF(J1589="?","Unknown",J1589)</f>
        <v>R1011</v>
      </c>
      <c r="AE1595">
        <v>1991</v>
      </c>
      <c r="AF1595">
        <v>5</v>
      </c>
      <c r="AG1595" t="str">
        <f t="shared" si="48"/>
        <v>5-Aug-1991</v>
      </c>
      <c r="AH1595">
        <v>33455</v>
      </c>
      <c r="AI1595">
        <f t="shared" si="49"/>
        <v>31</v>
      </c>
    </row>
    <row r="1596" spans="1:35" x14ac:dyDescent="0.25">
      <c r="A1596" t="s">
        <v>2042</v>
      </c>
      <c r="B1596">
        <v>13</v>
      </c>
      <c r="C1596" t="s">
        <v>15</v>
      </c>
      <c r="D1596">
        <v>1981</v>
      </c>
      <c r="E1596" s="11">
        <v>29903</v>
      </c>
      <c r="F1596">
        <v>1</v>
      </c>
      <c r="G1596">
        <v>29816.639999999999</v>
      </c>
      <c r="H1596" t="s">
        <v>16</v>
      </c>
      <c r="I1596" t="s">
        <v>11</v>
      </c>
      <c r="J1596" t="s">
        <v>42</v>
      </c>
      <c r="K1596" s="13" t="s">
        <v>9849</v>
      </c>
      <c r="L1596" t="s">
        <v>16</v>
      </c>
      <c r="M1596" t="s">
        <v>11</v>
      </c>
      <c r="N1596" t="s">
        <v>42</v>
      </c>
      <c r="O1596">
        <v>41</v>
      </c>
      <c r="AA1596" t="s">
        <v>35</v>
      </c>
      <c r="AB1596" t="str">
        <f>IF(H1590="?",$Q$9,H1590)</f>
        <v>tier - 1</v>
      </c>
      <c r="AC1596" t="str">
        <f>IF(I1590="?",$V$9,I1590)</f>
        <v>tier - 1</v>
      </c>
      <c r="AD1596" t="str">
        <f>IF(J1590="?","Unknown",J1590)</f>
        <v>R1011</v>
      </c>
      <c r="AE1596">
        <v>1976</v>
      </c>
      <c r="AF1596">
        <v>12</v>
      </c>
      <c r="AG1596" t="str">
        <f t="shared" si="48"/>
        <v>12-Aug-1976</v>
      </c>
      <c r="AH1596">
        <v>27984</v>
      </c>
      <c r="AI1596">
        <f t="shared" si="49"/>
        <v>46</v>
      </c>
    </row>
    <row r="1597" spans="1:35" x14ac:dyDescent="0.25">
      <c r="A1597" t="s">
        <v>2041</v>
      </c>
      <c r="B1597">
        <v>20</v>
      </c>
      <c r="C1597" t="s">
        <v>30</v>
      </c>
      <c r="D1597">
        <v>1998</v>
      </c>
      <c r="E1597" s="11">
        <v>36149</v>
      </c>
      <c r="F1597">
        <v>0</v>
      </c>
      <c r="G1597">
        <v>29760.6</v>
      </c>
      <c r="H1597" t="s">
        <v>16</v>
      </c>
      <c r="I1597" t="s">
        <v>11</v>
      </c>
      <c r="J1597" t="s">
        <v>42</v>
      </c>
      <c r="K1597" s="13" t="s">
        <v>9515</v>
      </c>
      <c r="L1597" t="s">
        <v>16</v>
      </c>
      <c r="M1597" t="s">
        <v>11</v>
      </c>
      <c r="N1597" t="s">
        <v>42</v>
      </c>
      <c r="O1597">
        <v>24</v>
      </c>
      <c r="AA1597" t="s">
        <v>37</v>
      </c>
      <c r="AB1597" t="str">
        <f>IF(H1591="?",$Q$9,H1591)</f>
        <v>tier - 1</v>
      </c>
      <c r="AC1597" t="str">
        <f>IF(I1591="?",$V$9,I1591)</f>
        <v>tier - 1</v>
      </c>
      <c r="AD1597" t="str">
        <f>IF(J1591="?","Unknown",J1591)</f>
        <v>R1011</v>
      </c>
      <c r="AE1597">
        <v>1988</v>
      </c>
      <c r="AF1597">
        <v>30</v>
      </c>
      <c r="AG1597" t="str">
        <f t="shared" si="48"/>
        <v>30-Oct-1988</v>
      </c>
      <c r="AH1597">
        <v>32446</v>
      </c>
      <c r="AI1597">
        <f t="shared" si="49"/>
        <v>34</v>
      </c>
    </row>
    <row r="1598" spans="1:35" x14ac:dyDescent="0.25">
      <c r="A1598" t="s">
        <v>2040</v>
      </c>
      <c r="B1598">
        <v>23</v>
      </c>
      <c r="C1598" t="s">
        <v>18</v>
      </c>
      <c r="D1598">
        <v>1973</v>
      </c>
      <c r="E1598" s="11">
        <v>26838</v>
      </c>
      <c r="F1598">
        <v>0</v>
      </c>
      <c r="G1598">
        <v>29757.69</v>
      </c>
      <c r="H1598" t="s">
        <v>16</v>
      </c>
      <c r="I1598" t="s">
        <v>12</v>
      </c>
      <c r="J1598" t="s">
        <v>42</v>
      </c>
      <c r="K1598" s="13" t="s">
        <v>9850</v>
      </c>
      <c r="L1598" t="s">
        <v>16</v>
      </c>
      <c r="M1598" t="s">
        <v>12</v>
      </c>
      <c r="N1598" t="s">
        <v>42</v>
      </c>
      <c r="O1598">
        <v>49</v>
      </c>
      <c r="AA1598" t="s">
        <v>10</v>
      </c>
      <c r="AB1598" t="str">
        <f>IF(H1592="?",$Q$9,H1592)</f>
        <v>tier - 1</v>
      </c>
      <c r="AC1598" t="str">
        <f>IF(I1592="?",$V$9,I1592)</f>
        <v>tier - 3</v>
      </c>
      <c r="AD1598" t="str">
        <f>IF(J1592="?","Unknown",J1592)</f>
        <v>R1011</v>
      </c>
      <c r="AE1598">
        <v>1975</v>
      </c>
      <c r="AF1598">
        <v>19</v>
      </c>
      <c r="AG1598" t="str">
        <f t="shared" si="48"/>
        <v>19-Jul-1975</v>
      </c>
      <c r="AH1598">
        <v>27594</v>
      </c>
      <c r="AI1598">
        <f t="shared" si="49"/>
        <v>47</v>
      </c>
    </row>
    <row r="1599" spans="1:35" x14ac:dyDescent="0.25">
      <c r="A1599" t="s">
        <v>2039</v>
      </c>
      <c r="B1599">
        <v>27</v>
      </c>
      <c r="C1599" t="s">
        <v>10</v>
      </c>
      <c r="D1599">
        <v>1993</v>
      </c>
      <c r="E1599" s="11">
        <v>34177</v>
      </c>
      <c r="F1599">
        <v>0</v>
      </c>
      <c r="G1599">
        <v>29622.69</v>
      </c>
      <c r="H1599" t="s">
        <v>16</v>
      </c>
      <c r="I1599" t="s">
        <v>16</v>
      </c>
      <c r="J1599" t="s">
        <v>42</v>
      </c>
      <c r="K1599" s="13" t="s">
        <v>9851</v>
      </c>
      <c r="L1599" t="s">
        <v>16</v>
      </c>
      <c r="M1599" t="s">
        <v>16</v>
      </c>
      <c r="N1599" t="s">
        <v>42</v>
      </c>
      <c r="O1599">
        <v>29</v>
      </c>
      <c r="AA1599" t="s">
        <v>35</v>
      </c>
      <c r="AB1599" t="str">
        <f>IF(H1593="?",$Q$9,H1593)</f>
        <v>tier - 1</v>
      </c>
      <c r="AC1599" t="str">
        <f>IF(I1593="?",$V$9,I1593)</f>
        <v>tier - 3</v>
      </c>
      <c r="AD1599" t="str">
        <f>IF(J1593="?","Unknown",J1593)</f>
        <v>R1011</v>
      </c>
      <c r="AE1599">
        <v>1989</v>
      </c>
      <c r="AF1599">
        <v>30</v>
      </c>
      <c r="AG1599" t="str">
        <f t="shared" si="48"/>
        <v>30-Aug-1989</v>
      </c>
      <c r="AH1599">
        <v>32750</v>
      </c>
      <c r="AI1599">
        <f t="shared" si="49"/>
        <v>33</v>
      </c>
    </row>
    <row r="1600" spans="1:35" x14ac:dyDescent="0.25">
      <c r="A1600" t="s">
        <v>2038</v>
      </c>
      <c r="B1600">
        <v>3</v>
      </c>
      <c r="C1600" t="s">
        <v>30</v>
      </c>
      <c r="D1600">
        <v>1975</v>
      </c>
      <c r="E1600" s="11">
        <v>27731</v>
      </c>
      <c r="F1600">
        <v>1</v>
      </c>
      <c r="G1600">
        <v>29583.8</v>
      </c>
      <c r="H1600" t="s">
        <v>16</v>
      </c>
      <c r="I1600" t="s">
        <v>16</v>
      </c>
      <c r="J1600" t="s">
        <v>42</v>
      </c>
      <c r="K1600" s="13" t="s">
        <v>9852</v>
      </c>
      <c r="L1600" t="s">
        <v>16</v>
      </c>
      <c r="M1600" t="s">
        <v>16</v>
      </c>
      <c r="N1600" t="s">
        <v>42</v>
      </c>
      <c r="O1600">
        <v>47</v>
      </c>
      <c r="AA1600" t="s">
        <v>15</v>
      </c>
      <c r="AB1600" t="str">
        <f>IF(H1594="?",$Q$9,H1594)</f>
        <v>tier - 1</v>
      </c>
      <c r="AC1600" t="str">
        <f>IF(I1594="?",$V$9,I1594)</f>
        <v>tier - 1</v>
      </c>
      <c r="AD1600" t="str">
        <f>IF(J1594="?","Unknown",J1594)</f>
        <v>R1012</v>
      </c>
      <c r="AE1600">
        <v>1982</v>
      </c>
      <c r="AF1600">
        <v>29</v>
      </c>
      <c r="AG1600" t="str">
        <f t="shared" si="48"/>
        <v>29-Nov-1982</v>
      </c>
      <c r="AH1600">
        <v>30284</v>
      </c>
      <c r="AI1600">
        <f t="shared" si="49"/>
        <v>40</v>
      </c>
    </row>
    <row r="1601" spans="1:35" x14ac:dyDescent="0.25">
      <c r="A1601" t="s">
        <v>2037</v>
      </c>
      <c r="B1601">
        <v>20</v>
      </c>
      <c r="C1601" t="s">
        <v>37</v>
      </c>
      <c r="D1601">
        <v>1959</v>
      </c>
      <c r="E1601" s="11">
        <v>21843</v>
      </c>
      <c r="F1601">
        <v>0</v>
      </c>
      <c r="G1601">
        <v>29523.17</v>
      </c>
      <c r="H1601" t="s">
        <v>16</v>
      </c>
      <c r="I1601" t="s">
        <v>11</v>
      </c>
      <c r="J1601" t="s">
        <v>247</v>
      </c>
      <c r="K1601" s="13" t="s">
        <v>9853</v>
      </c>
      <c r="L1601" t="s">
        <v>16</v>
      </c>
      <c r="M1601" t="s">
        <v>11</v>
      </c>
      <c r="N1601" t="s">
        <v>247</v>
      </c>
      <c r="O1601">
        <v>63</v>
      </c>
      <c r="AA1601" t="s">
        <v>30</v>
      </c>
      <c r="AB1601" t="str">
        <f>IF(H1595="?",$Q$9,H1595)</f>
        <v>tier - 1</v>
      </c>
      <c r="AC1601" t="str">
        <f>IF(I1595="?",$V$9,I1595)</f>
        <v>tier - 1</v>
      </c>
      <c r="AD1601" t="str">
        <f>IF(J1595="?","Unknown",J1595)</f>
        <v>R1012</v>
      </c>
      <c r="AE1601">
        <v>1962</v>
      </c>
      <c r="AF1601">
        <v>4</v>
      </c>
      <c r="AG1601" t="str">
        <f t="shared" si="48"/>
        <v>4-Dec-1962</v>
      </c>
      <c r="AH1601">
        <v>22984</v>
      </c>
      <c r="AI1601">
        <f t="shared" si="49"/>
        <v>60</v>
      </c>
    </row>
    <row r="1602" spans="1:35" x14ac:dyDescent="0.25">
      <c r="A1602" t="s">
        <v>2036</v>
      </c>
      <c r="B1602">
        <v>16</v>
      </c>
      <c r="C1602" t="s">
        <v>20</v>
      </c>
      <c r="D1602">
        <v>1987</v>
      </c>
      <c r="E1602" s="11">
        <v>32036</v>
      </c>
      <c r="F1602">
        <v>3</v>
      </c>
      <c r="G1602">
        <v>29443.59</v>
      </c>
      <c r="H1602" t="s">
        <v>16</v>
      </c>
      <c r="I1602" t="s">
        <v>16</v>
      </c>
      <c r="J1602" t="s">
        <v>42</v>
      </c>
      <c r="K1602" s="13" t="s">
        <v>9854</v>
      </c>
      <c r="L1602" t="s">
        <v>16</v>
      </c>
      <c r="M1602" t="s">
        <v>16</v>
      </c>
      <c r="N1602" t="s">
        <v>42</v>
      </c>
      <c r="O1602">
        <v>35</v>
      </c>
      <c r="AA1602" t="s">
        <v>15</v>
      </c>
      <c r="AB1602" t="str">
        <f>IF(H1596="?",$Q$9,H1596)</f>
        <v>tier - 1</v>
      </c>
      <c r="AC1602" t="str">
        <f>IF(I1596="?",$V$9,I1596)</f>
        <v>tier - 2</v>
      </c>
      <c r="AD1602" t="str">
        <f>IF(J1596="?","Unknown",J1596)</f>
        <v>R1011</v>
      </c>
      <c r="AE1602">
        <v>1981</v>
      </c>
      <c r="AF1602">
        <v>13</v>
      </c>
      <c r="AG1602" t="str">
        <f t="shared" si="48"/>
        <v>13-Nov-1981</v>
      </c>
      <c r="AH1602">
        <v>29903</v>
      </c>
      <c r="AI1602">
        <f t="shared" si="49"/>
        <v>41</v>
      </c>
    </row>
    <row r="1603" spans="1:35" x14ac:dyDescent="0.25">
      <c r="A1603" t="s">
        <v>2035</v>
      </c>
      <c r="B1603">
        <v>7</v>
      </c>
      <c r="C1603" t="s">
        <v>30</v>
      </c>
      <c r="D1603">
        <v>1985</v>
      </c>
      <c r="E1603" s="11">
        <v>31388</v>
      </c>
      <c r="F1603">
        <v>3</v>
      </c>
      <c r="G1603">
        <v>29352.560000000001</v>
      </c>
      <c r="H1603" t="s">
        <v>16</v>
      </c>
      <c r="I1603" t="s">
        <v>16</v>
      </c>
      <c r="J1603" t="s">
        <v>42</v>
      </c>
      <c r="K1603" s="13" t="s">
        <v>9855</v>
      </c>
      <c r="L1603" t="s">
        <v>16</v>
      </c>
      <c r="M1603" t="s">
        <v>16</v>
      </c>
      <c r="N1603" t="s">
        <v>42</v>
      </c>
      <c r="O1603">
        <v>37</v>
      </c>
      <c r="AA1603" t="s">
        <v>30</v>
      </c>
      <c r="AB1603" t="str">
        <f>IF(H1597="?",$Q$9,H1597)</f>
        <v>tier - 1</v>
      </c>
      <c r="AC1603" t="str">
        <f>IF(I1597="?",$V$9,I1597)</f>
        <v>tier - 2</v>
      </c>
      <c r="AD1603" t="str">
        <f>IF(J1597="?","Unknown",J1597)</f>
        <v>R1011</v>
      </c>
      <c r="AE1603">
        <v>1998</v>
      </c>
      <c r="AF1603">
        <v>20</v>
      </c>
      <c r="AG1603" t="str">
        <f t="shared" ref="AG1603:AG1666" si="50">CONCATENATE(AF1603,"-",AA1603,"-",AE1603)</f>
        <v>20-Dec-1998</v>
      </c>
      <c r="AH1603">
        <v>36149</v>
      </c>
      <c r="AI1603">
        <f t="shared" ref="AI1603:AI1666" si="51">INT(YEARFRAC(AH1603,DATE(2023,6,8)*1))</f>
        <v>24</v>
      </c>
    </row>
    <row r="1604" spans="1:35" x14ac:dyDescent="0.25">
      <c r="A1604" t="s">
        <v>2034</v>
      </c>
      <c r="B1604">
        <v>5</v>
      </c>
      <c r="C1604" t="s">
        <v>10</v>
      </c>
      <c r="D1604">
        <v>1958</v>
      </c>
      <c r="E1604" s="11">
        <v>21371</v>
      </c>
      <c r="F1604">
        <v>0</v>
      </c>
      <c r="G1604">
        <v>29330.98</v>
      </c>
      <c r="H1604" t="s">
        <v>16</v>
      </c>
      <c r="I1604" t="s">
        <v>11</v>
      </c>
      <c r="J1604" t="s">
        <v>23</v>
      </c>
      <c r="K1604" s="13" t="s">
        <v>9856</v>
      </c>
      <c r="L1604" t="s">
        <v>16</v>
      </c>
      <c r="M1604" t="s">
        <v>11</v>
      </c>
      <c r="N1604" t="s">
        <v>23</v>
      </c>
      <c r="O1604">
        <v>64</v>
      </c>
      <c r="AA1604" t="s">
        <v>18</v>
      </c>
      <c r="AB1604" t="str">
        <f>IF(H1598="?",$Q$9,H1598)</f>
        <v>tier - 1</v>
      </c>
      <c r="AC1604" t="str">
        <f>IF(I1598="?",$V$9,I1598)</f>
        <v>tier - 3</v>
      </c>
      <c r="AD1604" t="str">
        <f>IF(J1598="?","Unknown",J1598)</f>
        <v>R1011</v>
      </c>
      <c r="AE1604">
        <v>1973</v>
      </c>
      <c r="AF1604">
        <v>23</v>
      </c>
      <c r="AG1604" t="str">
        <f t="shared" si="50"/>
        <v>23-Jun-1973</v>
      </c>
      <c r="AH1604">
        <v>26838</v>
      </c>
      <c r="AI1604">
        <f t="shared" si="51"/>
        <v>49</v>
      </c>
    </row>
    <row r="1605" spans="1:35" x14ac:dyDescent="0.25">
      <c r="A1605" t="s">
        <v>2033</v>
      </c>
      <c r="B1605">
        <v>21</v>
      </c>
      <c r="C1605" t="s">
        <v>10</v>
      </c>
      <c r="D1605">
        <v>1978</v>
      </c>
      <c r="E1605" s="11">
        <v>28692</v>
      </c>
      <c r="F1605">
        <v>2</v>
      </c>
      <c r="G1605">
        <v>29227.599999999999</v>
      </c>
      <c r="H1605" t="s">
        <v>16</v>
      </c>
      <c r="I1605" t="s">
        <v>12</v>
      </c>
      <c r="J1605" t="s">
        <v>23</v>
      </c>
      <c r="K1605" s="13" t="s">
        <v>9857</v>
      </c>
      <c r="L1605" t="s">
        <v>16</v>
      </c>
      <c r="M1605" t="s">
        <v>12</v>
      </c>
      <c r="N1605" t="s">
        <v>23</v>
      </c>
      <c r="O1605">
        <v>44</v>
      </c>
      <c r="AA1605" t="s">
        <v>10</v>
      </c>
      <c r="AB1605" t="str">
        <f>IF(H1599="?",$Q$9,H1599)</f>
        <v>tier - 1</v>
      </c>
      <c r="AC1605" t="str">
        <f>IF(I1599="?",$V$9,I1599)</f>
        <v>tier - 1</v>
      </c>
      <c r="AD1605" t="str">
        <f>IF(J1599="?","Unknown",J1599)</f>
        <v>R1011</v>
      </c>
      <c r="AE1605">
        <v>1993</v>
      </c>
      <c r="AF1605">
        <v>27</v>
      </c>
      <c r="AG1605" t="str">
        <f t="shared" si="50"/>
        <v>27-Jul-1993</v>
      </c>
      <c r="AH1605">
        <v>34177</v>
      </c>
      <c r="AI1605">
        <f t="shared" si="51"/>
        <v>29</v>
      </c>
    </row>
    <row r="1606" spans="1:35" x14ac:dyDescent="0.25">
      <c r="A1606" t="s">
        <v>2339</v>
      </c>
      <c r="B1606">
        <v>30</v>
      </c>
      <c r="C1606" t="s">
        <v>18</v>
      </c>
      <c r="D1606">
        <v>1985</v>
      </c>
      <c r="E1606" s="11">
        <v>31228</v>
      </c>
      <c r="F1606">
        <v>2</v>
      </c>
      <c r="G1606">
        <v>46113.51</v>
      </c>
      <c r="H1606" t="s">
        <v>11</v>
      </c>
      <c r="I1606" t="s">
        <v>12</v>
      </c>
      <c r="J1606" t="s">
        <v>42</v>
      </c>
      <c r="K1606" s="13" t="s">
        <v>9858</v>
      </c>
      <c r="L1606" t="s">
        <v>11</v>
      </c>
      <c r="M1606" t="s">
        <v>12</v>
      </c>
      <c r="N1606" t="s">
        <v>42</v>
      </c>
      <c r="O1606">
        <v>37</v>
      </c>
      <c r="AA1606" t="s">
        <v>30</v>
      </c>
      <c r="AB1606" t="str">
        <f>IF(H1600="?",$Q$9,H1600)</f>
        <v>tier - 1</v>
      </c>
      <c r="AC1606" t="str">
        <f>IF(I1600="?",$V$9,I1600)</f>
        <v>tier - 1</v>
      </c>
      <c r="AD1606" t="str">
        <f>IF(J1600="?","Unknown",J1600)</f>
        <v>R1011</v>
      </c>
      <c r="AE1606">
        <v>1975</v>
      </c>
      <c r="AF1606">
        <v>3</v>
      </c>
      <c r="AG1606" t="str">
        <f t="shared" si="50"/>
        <v>3-Dec-1975</v>
      </c>
      <c r="AH1606">
        <v>27731</v>
      </c>
      <c r="AI1606">
        <f t="shared" si="51"/>
        <v>47</v>
      </c>
    </row>
    <row r="1607" spans="1:35" x14ac:dyDescent="0.25">
      <c r="A1607" t="s">
        <v>2032</v>
      </c>
      <c r="B1607">
        <v>9</v>
      </c>
      <c r="C1607" t="s">
        <v>35</v>
      </c>
      <c r="D1607">
        <v>1969</v>
      </c>
      <c r="E1607" s="11">
        <v>25424</v>
      </c>
      <c r="F1607">
        <v>2</v>
      </c>
      <c r="G1607">
        <v>29186.48</v>
      </c>
      <c r="H1607" t="s">
        <v>16</v>
      </c>
      <c r="I1607" t="s">
        <v>12</v>
      </c>
      <c r="J1607" t="s">
        <v>247</v>
      </c>
      <c r="K1607" s="13" t="s">
        <v>9859</v>
      </c>
      <c r="L1607" t="s">
        <v>16</v>
      </c>
      <c r="M1607" t="s">
        <v>12</v>
      </c>
      <c r="N1607" t="s">
        <v>247</v>
      </c>
      <c r="O1607">
        <v>53</v>
      </c>
      <c r="AA1607" t="s">
        <v>37</v>
      </c>
      <c r="AB1607" t="str">
        <f>IF(H1601="?",$Q$9,H1601)</f>
        <v>tier - 1</v>
      </c>
      <c r="AC1607" t="str">
        <f>IF(I1601="?",$V$9,I1601)</f>
        <v>tier - 2</v>
      </c>
      <c r="AD1607" t="str">
        <f>IF(J1601="?","Unknown",J1601)</f>
        <v>R1024</v>
      </c>
      <c r="AE1607">
        <v>1959</v>
      </c>
      <c r="AF1607">
        <v>20</v>
      </c>
      <c r="AG1607" t="str">
        <f t="shared" si="50"/>
        <v>20-Oct-1959</v>
      </c>
      <c r="AH1607">
        <v>21843</v>
      </c>
      <c r="AI1607">
        <f t="shared" si="51"/>
        <v>63</v>
      </c>
    </row>
    <row r="1608" spans="1:35" x14ac:dyDescent="0.25">
      <c r="A1608" t="s">
        <v>2031</v>
      </c>
      <c r="B1608">
        <v>8</v>
      </c>
      <c r="C1608" t="s">
        <v>10</v>
      </c>
      <c r="D1608">
        <v>1976</v>
      </c>
      <c r="E1608" s="11">
        <v>27949</v>
      </c>
      <c r="F1608">
        <v>2</v>
      </c>
      <c r="G1608">
        <v>29160.39</v>
      </c>
      <c r="H1608" t="s">
        <v>16</v>
      </c>
      <c r="I1608" t="s">
        <v>11</v>
      </c>
      <c r="J1608" t="s">
        <v>42</v>
      </c>
      <c r="K1608" s="13" t="s">
        <v>9860</v>
      </c>
      <c r="L1608" t="s">
        <v>16</v>
      </c>
      <c r="M1608" t="s">
        <v>11</v>
      </c>
      <c r="N1608" t="s">
        <v>42</v>
      </c>
      <c r="O1608">
        <v>46</v>
      </c>
      <c r="AA1608" t="s">
        <v>20</v>
      </c>
      <c r="AB1608" t="str">
        <f>IF(H1602="?",$Q$9,H1602)</f>
        <v>tier - 1</v>
      </c>
      <c r="AC1608" t="str">
        <f>IF(I1602="?",$V$9,I1602)</f>
        <v>tier - 1</v>
      </c>
      <c r="AD1608" t="str">
        <f>IF(J1602="?","Unknown",J1602)</f>
        <v>R1011</v>
      </c>
      <c r="AE1608">
        <v>1987</v>
      </c>
      <c r="AF1608">
        <v>16</v>
      </c>
      <c r="AG1608" t="str">
        <f t="shared" si="50"/>
        <v>16-Sep-1987</v>
      </c>
      <c r="AH1608">
        <v>32036</v>
      </c>
      <c r="AI1608">
        <f t="shared" si="51"/>
        <v>35</v>
      </c>
    </row>
    <row r="1609" spans="1:35" x14ac:dyDescent="0.25">
      <c r="A1609" t="s">
        <v>2030</v>
      </c>
      <c r="B1609">
        <v>24</v>
      </c>
      <c r="C1609" t="s">
        <v>20</v>
      </c>
      <c r="D1609">
        <v>1961</v>
      </c>
      <c r="E1609" s="11">
        <v>22548</v>
      </c>
      <c r="F1609">
        <v>0</v>
      </c>
      <c r="G1609">
        <v>29141.360000000001</v>
      </c>
      <c r="H1609" t="s">
        <v>16</v>
      </c>
      <c r="I1609" t="s">
        <v>12</v>
      </c>
      <c r="J1609" t="s">
        <v>23</v>
      </c>
      <c r="K1609" s="13" t="s">
        <v>9861</v>
      </c>
      <c r="L1609" t="s">
        <v>16</v>
      </c>
      <c r="M1609" t="s">
        <v>12</v>
      </c>
      <c r="N1609" t="s">
        <v>23</v>
      </c>
      <c r="O1609">
        <v>61</v>
      </c>
      <c r="AA1609" t="s">
        <v>30</v>
      </c>
      <c r="AB1609" t="str">
        <f>IF(H1603="?",$Q$9,H1603)</f>
        <v>tier - 1</v>
      </c>
      <c r="AC1609" t="str">
        <f>IF(I1603="?",$V$9,I1603)</f>
        <v>tier - 1</v>
      </c>
      <c r="AD1609" t="str">
        <f>IF(J1603="?","Unknown",J1603)</f>
        <v>R1011</v>
      </c>
      <c r="AE1609">
        <v>1985</v>
      </c>
      <c r="AF1609">
        <v>7</v>
      </c>
      <c r="AG1609" t="str">
        <f t="shared" si="50"/>
        <v>7-Dec-1985</v>
      </c>
      <c r="AH1609">
        <v>31388</v>
      </c>
      <c r="AI1609">
        <f t="shared" si="51"/>
        <v>37</v>
      </c>
    </row>
    <row r="1610" spans="1:35" x14ac:dyDescent="0.25">
      <c r="A1610" t="s">
        <v>2029</v>
      </c>
      <c r="B1610">
        <v>29</v>
      </c>
      <c r="C1610" t="s">
        <v>30</v>
      </c>
      <c r="D1610">
        <v>1978</v>
      </c>
      <c r="E1610" s="11">
        <v>28853</v>
      </c>
      <c r="F1610">
        <v>2</v>
      </c>
      <c r="G1610">
        <v>29114.77</v>
      </c>
      <c r="H1610" t="s">
        <v>16</v>
      </c>
      <c r="I1610" t="s">
        <v>16</v>
      </c>
      <c r="J1610" t="s">
        <v>42</v>
      </c>
      <c r="K1610" s="13" t="s">
        <v>8823</v>
      </c>
      <c r="L1610" t="s">
        <v>16</v>
      </c>
      <c r="M1610" t="s">
        <v>16</v>
      </c>
      <c r="N1610" t="s">
        <v>42</v>
      </c>
      <c r="O1610">
        <v>44</v>
      </c>
      <c r="AA1610" t="s">
        <v>10</v>
      </c>
      <c r="AB1610" t="str">
        <f>IF(H1604="?",$Q$9,H1604)</f>
        <v>tier - 1</v>
      </c>
      <c r="AC1610" t="str">
        <f>IF(I1604="?",$V$9,I1604)</f>
        <v>tier - 2</v>
      </c>
      <c r="AD1610" t="str">
        <f>IF(J1604="?","Unknown",J1604)</f>
        <v>R1012</v>
      </c>
      <c r="AE1610">
        <v>1958</v>
      </c>
      <c r="AF1610">
        <v>5</v>
      </c>
      <c r="AG1610" t="str">
        <f t="shared" si="50"/>
        <v>5-Jul-1958</v>
      </c>
      <c r="AH1610">
        <v>21371</v>
      </c>
      <c r="AI1610">
        <f t="shared" si="51"/>
        <v>64</v>
      </c>
    </row>
    <row r="1611" spans="1:35" x14ac:dyDescent="0.25">
      <c r="A1611" t="s">
        <v>2028</v>
      </c>
      <c r="B1611">
        <v>14</v>
      </c>
      <c r="C1611" t="s">
        <v>10</v>
      </c>
      <c r="D1611">
        <v>1980</v>
      </c>
      <c r="E1611" s="11">
        <v>29416</v>
      </c>
      <c r="F1611">
        <v>2</v>
      </c>
      <c r="G1611">
        <v>29114.21</v>
      </c>
      <c r="H1611" t="s">
        <v>16</v>
      </c>
      <c r="I1611" t="s">
        <v>12</v>
      </c>
      <c r="J1611" t="s">
        <v>42</v>
      </c>
      <c r="K1611" s="13" t="s">
        <v>9862</v>
      </c>
      <c r="L1611" t="s">
        <v>16</v>
      </c>
      <c r="M1611" t="s">
        <v>12</v>
      </c>
      <c r="N1611" t="s">
        <v>42</v>
      </c>
      <c r="O1611">
        <v>42</v>
      </c>
      <c r="AA1611" t="s">
        <v>10</v>
      </c>
      <c r="AB1611" t="str">
        <f>IF(H1605="?",$Q$9,H1605)</f>
        <v>tier - 1</v>
      </c>
      <c r="AC1611" t="str">
        <f>IF(I1605="?",$V$9,I1605)</f>
        <v>tier - 3</v>
      </c>
      <c r="AD1611" t="str">
        <f>IF(J1605="?","Unknown",J1605)</f>
        <v>R1012</v>
      </c>
      <c r="AE1611">
        <v>1978</v>
      </c>
      <c r="AF1611">
        <v>21</v>
      </c>
      <c r="AG1611" t="str">
        <f t="shared" si="50"/>
        <v>21-Jul-1978</v>
      </c>
      <c r="AH1611">
        <v>28692</v>
      </c>
      <c r="AI1611">
        <f t="shared" si="51"/>
        <v>44</v>
      </c>
    </row>
    <row r="1612" spans="1:35" x14ac:dyDescent="0.25">
      <c r="A1612" t="s">
        <v>2131</v>
      </c>
      <c r="B1612">
        <v>1</v>
      </c>
      <c r="C1612" t="s">
        <v>10</v>
      </c>
      <c r="D1612">
        <v>2004</v>
      </c>
      <c r="E1612" s="11">
        <v>38169</v>
      </c>
      <c r="F1612">
        <v>2</v>
      </c>
      <c r="G1612">
        <v>34303.17</v>
      </c>
      <c r="H1612" t="s">
        <v>16</v>
      </c>
      <c r="I1612" t="s">
        <v>12</v>
      </c>
      <c r="J1612" t="s">
        <v>13</v>
      </c>
      <c r="K1612" s="13" t="s">
        <v>9092</v>
      </c>
      <c r="L1612" t="s">
        <v>16</v>
      </c>
      <c r="M1612" t="s">
        <v>12</v>
      </c>
      <c r="N1612" t="s">
        <v>13</v>
      </c>
      <c r="O1612">
        <v>18</v>
      </c>
      <c r="AA1612" t="s">
        <v>18</v>
      </c>
      <c r="AB1612" t="str">
        <f>IF(H1606="?",$Q$9,H1606)</f>
        <v>tier - 2</v>
      </c>
      <c r="AC1612" t="str">
        <f>IF(I1606="?",$V$9,I1606)</f>
        <v>tier - 3</v>
      </c>
      <c r="AD1612" t="str">
        <f>IF(J1606="?","Unknown",J1606)</f>
        <v>R1011</v>
      </c>
      <c r="AE1612">
        <v>1985</v>
      </c>
      <c r="AF1612">
        <v>30</v>
      </c>
      <c r="AG1612" t="str">
        <f t="shared" si="50"/>
        <v>30-Jun-1985</v>
      </c>
      <c r="AH1612">
        <v>31228</v>
      </c>
      <c r="AI1612">
        <f t="shared" si="51"/>
        <v>37</v>
      </c>
    </row>
    <row r="1613" spans="1:35" x14ac:dyDescent="0.25">
      <c r="A1613" t="s">
        <v>2027</v>
      </c>
      <c r="B1613">
        <v>7</v>
      </c>
      <c r="C1613" t="s">
        <v>15</v>
      </c>
      <c r="D1613">
        <v>1992</v>
      </c>
      <c r="E1613" s="11">
        <v>33915</v>
      </c>
      <c r="F1613">
        <v>0</v>
      </c>
      <c r="G1613">
        <v>29007.82</v>
      </c>
      <c r="H1613" t="s">
        <v>16</v>
      </c>
      <c r="I1613" t="s">
        <v>12</v>
      </c>
      <c r="J1613" t="s">
        <v>42</v>
      </c>
      <c r="K1613" s="13" t="s">
        <v>9863</v>
      </c>
      <c r="L1613" t="s">
        <v>16</v>
      </c>
      <c r="M1613" t="s">
        <v>12</v>
      </c>
      <c r="N1613" t="s">
        <v>42</v>
      </c>
      <c r="O1613">
        <v>30</v>
      </c>
      <c r="AA1613" t="s">
        <v>35</v>
      </c>
      <c r="AB1613" t="str">
        <f>IF(H1607="?",$Q$9,H1607)</f>
        <v>tier - 1</v>
      </c>
      <c r="AC1613" t="str">
        <f>IF(I1607="?",$V$9,I1607)</f>
        <v>tier - 3</v>
      </c>
      <c r="AD1613" t="str">
        <f>IF(J1607="?","Unknown",J1607)</f>
        <v>R1024</v>
      </c>
      <c r="AE1613">
        <v>1969</v>
      </c>
      <c r="AF1613">
        <v>9</v>
      </c>
      <c r="AG1613" t="str">
        <f t="shared" si="50"/>
        <v>9-Aug-1969</v>
      </c>
      <c r="AH1613">
        <v>25424</v>
      </c>
      <c r="AI1613">
        <f t="shared" si="51"/>
        <v>53</v>
      </c>
    </row>
    <row r="1614" spans="1:35" x14ac:dyDescent="0.25">
      <c r="A1614" t="s">
        <v>2026</v>
      </c>
      <c r="B1614">
        <v>1</v>
      </c>
      <c r="C1614" t="s">
        <v>20</v>
      </c>
      <c r="D1614">
        <v>2003</v>
      </c>
      <c r="E1614" s="11">
        <v>37865</v>
      </c>
      <c r="F1614">
        <v>0</v>
      </c>
      <c r="G1614">
        <v>28998.68</v>
      </c>
      <c r="H1614" t="s">
        <v>16</v>
      </c>
      <c r="I1614" t="s">
        <v>12</v>
      </c>
      <c r="J1614" t="s">
        <v>42</v>
      </c>
      <c r="K1614" s="13" t="s">
        <v>9560</v>
      </c>
      <c r="L1614" t="s">
        <v>16</v>
      </c>
      <c r="M1614" t="s">
        <v>12</v>
      </c>
      <c r="N1614" t="s">
        <v>42</v>
      </c>
      <c r="O1614">
        <v>19</v>
      </c>
      <c r="AA1614" t="s">
        <v>10</v>
      </c>
      <c r="AB1614" t="str">
        <f>IF(H1608="?",$Q$9,H1608)</f>
        <v>tier - 1</v>
      </c>
      <c r="AC1614" t="str">
        <f>IF(I1608="?",$V$9,I1608)</f>
        <v>tier - 2</v>
      </c>
      <c r="AD1614" t="str">
        <f>IF(J1608="?","Unknown",J1608)</f>
        <v>R1011</v>
      </c>
      <c r="AE1614">
        <v>1976</v>
      </c>
      <c r="AF1614">
        <v>8</v>
      </c>
      <c r="AG1614" t="str">
        <f t="shared" si="50"/>
        <v>8-Jul-1976</v>
      </c>
      <c r="AH1614">
        <v>27949</v>
      </c>
      <c r="AI1614">
        <f t="shared" si="51"/>
        <v>46</v>
      </c>
    </row>
    <row r="1615" spans="1:35" x14ac:dyDescent="0.25">
      <c r="A1615" t="s">
        <v>2025</v>
      </c>
      <c r="B1615">
        <v>5</v>
      </c>
      <c r="C1615" t="s">
        <v>20</v>
      </c>
      <c r="D1615">
        <v>1959</v>
      </c>
      <c r="E1615" s="11">
        <v>21798</v>
      </c>
      <c r="F1615">
        <v>0</v>
      </c>
      <c r="G1615">
        <v>28950.47</v>
      </c>
      <c r="H1615" t="s">
        <v>16</v>
      </c>
      <c r="I1615" t="s">
        <v>16</v>
      </c>
      <c r="J1615" t="s">
        <v>23</v>
      </c>
      <c r="K1615" s="13" t="s">
        <v>9864</v>
      </c>
      <c r="L1615" t="s">
        <v>16</v>
      </c>
      <c r="M1615" t="s">
        <v>16</v>
      </c>
      <c r="N1615" t="s">
        <v>23</v>
      </c>
      <c r="O1615">
        <v>63</v>
      </c>
      <c r="AA1615" t="s">
        <v>20</v>
      </c>
      <c r="AB1615" t="str">
        <f>IF(H1609="?",$Q$9,H1609)</f>
        <v>tier - 1</v>
      </c>
      <c r="AC1615" t="str">
        <f>IF(I1609="?",$V$9,I1609)</f>
        <v>tier - 3</v>
      </c>
      <c r="AD1615" t="str">
        <f>IF(J1609="?","Unknown",J1609)</f>
        <v>R1012</v>
      </c>
      <c r="AE1615">
        <v>1961</v>
      </c>
      <c r="AF1615">
        <v>24</v>
      </c>
      <c r="AG1615" t="str">
        <f t="shared" si="50"/>
        <v>24-Sep-1961</v>
      </c>
      <c r="AH1615">
        <v>22548</v>
      </c>
      <c r="AI1615">
        <f t="shared" si="51"/>
        <v>61</v>
      </c>
    </row>
    <row r="1616" spans="1:35" x14ac:dyDescent="0.25">
      <c r="A1616" t="s">
        <v>2024</v>
      </c>
      <c r="B1616">
        <v>25</v>
      </c>
      <c r="C1616" t="s">
        <v>18</v>
      </c>
      <c r="D1616">
        <v>1962</v>
      </c>
      <c r="E1616" s="11">
        <v>22822</v>
      </c>
      <c r="F1616">
        <v>0</v>
      </c>
      <c r="G1616">
        <v>28923.14</v>
      </c>
      <c r="H1616" t="s">
        <v>16</v>
      </c>
      <c r="I1616" t="s">
        <v>16</v>
      </c>
      <c r="J1616" t="s">
        <v>23</v>
      </c>
      <c r="K1616" s="13" t="s">
        <v>9865</v>
      </c>
      <c r="L1616" t="s">
        <v>16</v>
      </c>
      <c r="M1616" t="s">
        <v>16</v>
      </c>
      <c r="N1616" t="s">
        <v>23</v>
      </c>
      <c r="O1616">
        <v>60</v>
      </c>
      <c r="AA1616" t="s">
        <v>30</v>
      </c>
      <c r="AB1616" t="str">
        <f>IF(H1610="?",$Q$9,H1610)</f>
        <v>tier - 1</v>
      </c>
      <c r="AC1616" t="str">
        <f>IF(I1610="?",$V$9,I1610)</f>
        <v>tier - 1</v>
      </c>
      <c r="AD1616" t="str">
        <f>IF(J1610="?","Unknown",J1610)</f>
        <v>R1011</v>
      </c>
      <c r="AE1616">
        <v>1978</v>
      </c>
      <c r="AF1616">
        <v>29</v>
      </c>
      <c r="AG1616" t="str">
        <f t="shared" si="50"/>
        <v>29-Dec-1978</v>
      </c>
      <c r="AH1616">
        <v>28853</v>
      </c>
      <c r="AI1616">
        <f t="shared" si="51"/>
        <v>44</v>
      </c>
    </row>
    <row r="1617" spans="1:35" x14ac:dyDescent="0.25">
      <c r="A1617" t="s">
        <v>2023</v>
      </c>
      <c r="B1617">
        <v>3</v>
      </c>
      <c r="C1617" t="s">
        <v>10</v>
      </c>
      <c r="D1617">
        <v>1961</v>
      </c>
      <c r="E1617" s="11">
        <v>22465</v>
      </c>
      <c r="F1617">
        <v>1</v>
      </c>
      <c r="G1617">
        <v>28868.66</v>
      </c>
      <c r="H1617" t="s">
        <v>16</v>
      </c>
      <c r="I1617" t="s">
        <v>11</v>
      </c>
      <c r="J1617" t="s">
        <v>23</v>
      </c>
      <c r="K1617" s="13" t="s">
        <v>9866</v>
      </c>
      <c r="L1617" t="s">
        <v>16</v>
      </c>
      <c r="M1617" t="s">
        <v>11</v>
      </c>
      <c r="N1617" t="s">
        <v>23</v>
      </c>
      <c r="O1617">
        <v>61</v>
      </c>
      <c r="AA1617" t="s">
        <v>10</v>
      </c>
      <c r="AB1617" t="str">
        <f>IF(H1611="?",$Q$9,H1611)</f>
        <v>tier - 1</v>
      </c>
      <c r="AC1617" t="str">
        <f>IF(I1611="?",$V$9,I1611)</f>
        <v>tier - 3</v>
      </c>
      <c r="AD1617" t="str">
        <f>IF(J1611="?","Unknown",J1611)</f>
        <v>R1011</v>
      </c>
      <c r="AE1617">
        <v>1980</v>
      </c>
      <c r="AF1617">
        <v>14</v>
      </c>
      <c r="AG1617" t="str">
        <f t="shared" si="50"/>
        <v>14-Jul-1980</v>
      </c>
      <c r="AH1617">
        <v>29416</v>
      </c>
      <c r="AI1617">
        <f t="shared" si="51"/>
        <v>42</v>
      </c>
    </row>
    <row r="1618" spans="1:35" x14ac:dyDescent="0.25">
      <c r="A1618" t="s">
        <v>2338</v>
      </c>
      <c r="B1618">
        <v>12</v>
      </c>
      <c r="C1618" t="s">
        <v>10</v>
      </c>
      <c r="D1618">
        <v>1979</v>
      </c>
      <c r="E1618" s="11">
        <v>29048</v>
      </c>
      <c r="F1618">
        <v>0</v>
      </c>
      <c r="G1618">
        <v>45863.21</v>
      </c>
      <c r="H1618" t="s">
        <v>11</v>
      </c>
      <c r="I1618" t="s">
        <v>16</v>
      </c>
      <c r="J1618" t="s">
        <v>13</v>
      </c>
      <c r="K1618" s="13" t="s">
        <v>9867</v>
      </c>
      <c r="L1618" t="s">
        <v>11</v>
      </c>
      <c r="M1618" t="s">
        <v>16</v>
      </c>
      <c r="N1618" t="s">
        <v>13</v>
      </c>
      <c r="O1618">
        <v>43</v>
      </c>
      <c r="AA1618" t="s">
        <v>10</v>
      </c>
      <c r="AB1618" t="str">
        <f>IF(H1612="?",$Q$9,H1612)</f>
        <v>tier - 1</v>
      </c>
      <c r="AC1618" t="str">
        <f>IF(I1612="?",$V$9,I1612)</f>
        <v>tier - 3</v>
      </c>
      <c r="AD1618" t="str">
        <f>IF(J1612="?","Unknown",J1612)</f>
        <v>R1013</v>
      </c>
      <c r="AE1618">
        <v>2004</v>
      </c>
      <c r="AF1618">
        <v>1</v>
      </c>
      <c r="AG1618" t="str">
        <f t="shared" si="50"/>
        <v>1-Jul-2004</v>
      </c>
      <c r="AH1618">
        <v>38169</v>
      </c>
      <c r="AI1618">
        <f t="shared" si="51"/>
        <v>18</v>
      </c>
    </row>
    <row r="1619" spans="1:35" x14ac:dyDescent="0.25">
      <c r="A1619" t="s">
        <v>2022</v>
      </c>
      <c r="B1619">
        <v>5</v>
      </c>
      <c r="C1619" t="s">
        <v>30</v>
      </c>
      <c r="D1619">
        <v>1990</v>
      </c>
      <c r="E1619" s="11">
        <v>33212</v>
      </c>
      <c r="F1619">
        <v>3</v>
      </c>
      <c r="G1619">
        <v>28716.14</v>
      </c>
      <c r="H1619" t="s">
        <v>16</v>
      </c>
      <c r="I1619" t="s">
        <v>12</v>
      </c>
      <c r="J1619" t="s">
        <v>42</v>
      </c>
      <c r="K1619" s="13" t="s">
        <v>9868</v>
      </c>
      <c r="L1619" t="s">
        <v>16</v>
      </c>
      <c r="M1619" t="s">
        <v>12</v>
      </c>
      <c r="N1619" t="s">
        <v>42</v>
      </c>
      <c r="O1619">
        <v>32</v>
      </c>
      <c r="AA1619" t="s">
        <v>15</v>
      </c>
      <c r="AB1619" t="str">
        <f>IF(H1613="?",$Q$9,H1613)</f>
        <v>tier - 1</v>
      </c>
      <c r="AC1619" t="str">
        <f>IF(I1613="?",$V$9,I1613)</f>
        <v>tier - 3</v>
      </c>
      <c r="AD1619" t="str">
        <f>IF(J1613="?","Unknown",J1613)</f>
        <v>R1011</v>
      </c>
      <c r="AE1619">
        <v>1992</v>
      </c>
      <c r="AF1619">
        <v>7</v>
      </c>
      <c r="AG1619" t="str">
        <f t="shared" si="50"/>
        <v>7-Nov-1992</v>
      </c>
      <c r="AH1619">
        <v>33915</v>
      </c>
      <c r="AI1619">
        <f t="shared" si="51"/>
        <v>30</v>
      </c>
    </row>
    <row r="1620" spans="1:35" x14ac:dyDescent="0.25">
      <c r="A1620" t="s">
        <v>2021</v>
      </c>
      <c r="B1620">
        <v>27</v>
      </c>
      <c r="C1620" t="s">
        <v>15</v>
      </c>
      <c r="D1620">
        <v>1985</v>
      </c>
      <c r="E1620" s="11">
        <v>31378</v>
      </c>
      <c r="F1620">
        <v>3</v>
      </c>
      <c r="G1620">
        <v>28542.86</v>
      </c>
      <c r="H1620" t="s">
        <v>16</v>
      </c>
      <c r="I1620" t="s">
        <v>12</v>
      </c>
      <c r="J1620" t="s">
        <v>42</v>
      </c>
      <c r="K1620" s="13" t="s">
        <v>9869</v>
      </c>
      <c r="L1620" t="s">
        <v>16</v>
      </c>
      <c r="M1620" t="s">
        <v>12</v>
      </c>
      <c r="N1620" t="s">
        <v>42</v>
      </c>
      <c r="O1620">
        <v>37</v>
      </c>
      <c r="AA1620" t="s">
        <v>20</v>
      </c>
      <c r="AB1620" t="str">
        <f>IF(H1614="?",$Q$9,H1614)</f>
        <v>tier - 1</v>
      </c>
      <c r="AC1620" t="str">
        <f>IF(I1614="?",$V$9,I1614)</f>
        <v>tier - 3</v>
      </c>
      <c r="AD1620" t="str">
        <f>IF(J1614="?","Unknown",J1614)</f>
        <v>R1011</v>
      </c>
      <c r="AE1620">
        <v>2003</v>
      </c>
      <c r="AF1620">
        <v>1</v>
      </c>
      <c r="AG1620" t="str">
        <f t="shared" si="50"/>
        <v>1-Sep-2003</v>
      </c>
      <c r="AH1620">
        <v>37865</v>
      </c>
      <c r="AI1620">
        <f t="shared" si="51"/>
        <v>19</v>
      </c>
    </row>
    <row r="1621" spans="1:35" x14ac:dyDescent="0.25">
      <c r="A1621" t="s">
        <v>2020</v>
      </c>
      <c r="B1621">
        <v>11</v>
      </c>
      <c r="C1621" t="s">
        <v>20</v>
      </c>
      <c r="D1621">
        <v>1982</v>
      </c>
      <c r="E1621" s="11">
        <v>30205</v>
      </c>
      <c r="F1621">
        <v>1</v>
      </c>
      <c r="G1621">
        <v>28476.73</v>
      </c>
      <c r="H1621" t="s">
        <v>16</v>
      </c>
      <c r="I1621" t="s">
        <v>11</v>
      </c>
      <c r="J1621" t="s">
        <v>23</v>
      </c>
      <c r="K1621" s="13" t="s">
        <v>9870</v>
      </c>
      <c r="L1621" t="s">
        <v>16</v>
      </c>
      <c r="M1621" t="s">
        <v>11</v>
      </c>
      <c r="N1621" t="s">
        <v>23</v>
      </c>
      <c r="O1621">
        <v>40</v>
      </c>
      <c r="AA1621" t="s">
        <v>20</v>
      </c>
      <c r="AB1621" t="str">
        <f>IF(H1615="?",$Q$9,H1615)</f>
        <v>tier - 1</v>
      </c>
      <c r="AC1621" t="str">
        <f>IF(I1615="?",$V$9,I1615)</f>
        <v>tier - 1</v>
      </c>
      <c r="AD1621" t="str">
        <f>IF(J1615="?","Unknown",J1615)</f>
        <v>R1012</v>
      </c>
      <c r="AE1621">
        <v>1959</v>
      </c>
      <c r="AF1621">
        <v>5</v>
      </c>
      <c r="AG1621" t="str">
        <f t="shared" si="50"/>
        <v>5-Sep-1959</v>
      </c>
      <c r="AH1621">
        <v>21798</v>
      </c>
      <c r="AI1621">
        <f t="shared" si="51"/>
        <v>63</v>
      </c>
    </row>
    <row r="1622" spans="1:35" x14ac:dyDescent="0.25">
      <c r="A1622" t="s">
        <v>2019</v>
      </c>
      <c r="B1622">
        <v>16</v>
      </c>
      <c r="C1622" t="s">
        <v>20</v>
      </c>
      <c r="D1622">
        <v>1974</v>
      </c>
      <c r="E1622" s="11">
        <v>27288</v>
      </c>
      <c r="F1622">
        <v>1</v>
      </c>
      <c r="G1622">
        <v>28468.92</v>
      </c>
      <c r="H1622" t="s">
        <v>16</v>
      </c>
      <c r="I1622" t="s">
        <v>16</v>
      </c>
      <c r="J1622" t="s">
        <v>23</v>
      </c>
      <c r="K1622" s="13" t="s">
        <v>9871</v>
      </c>
      <c r="L1622" t="s">
        <v>16</v>
      </c>
      <c r="M1622" t="s">
        <v>16</v>
      </c>
      <c r="N1622" t="s">
        <v>23</v>
      </c>
      <c r="O1622">
        <v>48</v>
      </c>
      <c r="AA1622" t="s">
        <v>18</v>
      </c>
      <c r="AB1622" t="str">
        <f>IF(H1616="?",$Q$9,H1616)</f>
        <v>tier - 1</v>
      </c>
      <c r="AC1622" t="str">
        <f>IF(I1616="?",$V$9,I1616)</f>
        <v>tier - 1</v>
      </c>
      <c r="AD1622" t="str">
        <f>IF(J1616="?","Unknown",J1616)</f>
        <v>R1012</v>
      </c>
      <c r="AE1622">
        <v>1962</v>
      </c>
      <c r="AF1622">
        <v>25</v>
      </c>
      <c r="AG1622" t="str">
        <f t="shared" si="50"/>
        <v>25-Jun-1962</v>
      </c>
      <c r="AH1622">
        <v>22822</v>
      </c>
      <c r="AI1622">
        <f t="shared" si="51"/>
        <v>60</v>
      </c>
    </row>
    <row r="1623" spans="1:35" x14ac:dyDescent="0.25">
      <c r="A1623" t="s">
        <v>2018</v>
      </c>
      <c r="B1623">
        <v>2</v>
      </c>
      <c r="C1623" t="s">
        <v>37</v>
      </c>
      <c r="D1623">
        <v>1977</v>
      </c>
      <c r="E1623" s="11">
        <v>28400</v>
      </c>
      <c r="F1623">
        <v>1</v>
      </c>
      <c r="G1623">
        <v>28340.19</v>
      </c>
      <c r="H1623" t="s">
        <v>16</v>
      </c>
      <c r="I1623" t="s">
        <v>11</v>
      </c>
      <c r="J1623" t="s">
        <v>23</v>
      </c>
      <c r="K1623" s="13" t="s">
        <v>8640</v>
      </c>
      <c r="L1623" t="s">
        <v>16</v>
      </c>
      <c r="M1623" t="s">
        <v>11</v>
      </c>
      <c r="N1623" t="s">
        <v>23</v>
      </c>
      <c r="O1623">
        <v>45</v>
      </c>
      <c r="AA1623" t="s">
        <v>10</v>
      </c>
      <c r="AB1623" t="str">
        <f>IF(H1617="?",$Q$9,H1617)</f>
        <v>tier - 1</v>
      </c>
      <c r="AC1623" t="str">
        <f>IF(I1617="?",$V$9,I1617)</f>
        <v>tier - 2</v>
      </c>
      <c r="AD1623" t="str">
        <f>IF(J1617="?","Unknown",J1617)</f>
        <v>R1012</v>
      </c>
      <c r="AE1623">
        <v>1961</v>
      </c>
      <c r="AF1623">
        <v>3</v>
      </c>
      <c r="AG1623" t="str">
        <f t="shared" si="50"/>
        <v>3-Jul-1961</v>
      </c>
      <c r="AH1623">
        <v>22465</v>
      </c>
      <c r="AI1623">
        <f t="shared" si="51"/>
        <v>61</v>
      </c>
    </row>
    <row r="1624" spans="1:35" x14ac:dyDescent="0.25">
      <c r="A1624" t="s">
        <v>2017</v>
      </c>
      <c r="B1624">
        <v>24</v>
      </c>
      <c r="C1624" t="s">
        <v>15</v>
      </c>
      <c r="D1624">
        <v>1990</v>
      </c>
      <c r="E1624" s="11">
        <v>33201</v>
      </c>
      <c r="F1624">
        <v>3</v>
      </c>
      <c r="G1624">
        <v>28302.33</v>
      </c>
      <c r="H1624" t="s">
        <v>16</v>
      </c>
      <c r="I1624" t="s">
        <v>11</v>
      </c>
      <c r="J1624" t="s">
        <v>42</v>
      </c>
      <c r="K1624" s="13" t="s">
        <v>9872</v>
      </c>
      <c r="L1624" t="s">
        <v>16</v>
      </c>
      <c r="M1624" t="s">
        <v>11</v>
      </c>
      <c r="N1624" t="s">
        <v>42</v>
      </c>
      <c r="O1624">
        <v>32</v>
      </c>
      <c r="AA1624" t="s">
        <v>10</v>
      </c>
      <c r="AB1624" t="str">
        <f>IF(H1618="?",$Q$9,H1618)</f>
        <v>tier - 2</v>
      </c>
      <c r="AC1624" t="str">
        <f>IF(I1618="?",$V$9,I1618)</f>
        <v>tier - 1</v>
      </c>
      <c r="AD1624" t="str">
        <f>IF(J1618="?","Unknown",J1618)</f>
        <v>R1013</v>
      </c>
      <c r="AE1624">
        <v>1979</v>
      </c>
      <c r="AF1624">
        <v>12</v>
      </c>
      <c r="AG1624" t="str">
        <f t="shared" si="50"/>
        <v>12-Jul-1979</v>
      </c>
      <c r="AH1624">
        <v>29048</v>
      </c>
      <c r="AI1624">
        <f t="shared" si="51"/>
        <v>43</v>
      </c>
    </row>
    <row r="1625" spans="1:35" x14ac:dyDescent="0.25">
      <c r="A1625" t="s">
        <v>2016</v>
      </c>
      <c r="B1625">
        <v>25</v>
      </c>
      <c r="C1625" t="s">
        <v>30</v>
      </c>
      <c r="D1625">
        <v>1963</v>
      </c>
      <c r="E1625" s="11">
        <v>23370</v>
      </c>
      <c r="F1625">
        <v>1</v>
      </c>
      <c r="G1625">
        <v>28287.9</v>
      </c>
      <c r="H1625" t="s">
        <v>16</v>
      </c>
      <c r="I1625" t="s">
        <v>16</v>
      </c>
      <c r="J1625" t="s">
        <v>13</v>
      </c>
      <c r="K1625" s="13" t="s">
        <v>9873</v>
      </c>
      <c r="L1625" t="s">
        <v>16</v>
      </c>
      <c r="M1625" t="s">
        <v>16</v>
      </c>
      <c r="N1625" t="s">
        <v>13</v>
      </c>
      <c r="O1625">
        <v>59</v>
      </c>
      <c r="AA1625" t="s">
        <v>30</v>
      </c>
      <c r="AB1625" t="str">
        <f>IF(H1619="?",$Q$9,H1619)</f>
        <v>tier - 1</v>
      </c>
      <c r="AC1625" t="str">
        <f>IF(I1619="?",$V$9,I1619)</f>
        <v>tier - 3</v>
      </c>
      <c r="AD1625" t="str">
        <f>IF(J1619="?","Unknown",J1619)</f>
        <v>R1011</v>
      </c>
      <c r="AE1625">
        <v>1990</v>
      </c>
      <c r="AF1625">
        <v>5</v>
      </c>
      <c r="AG1625" t="str">
        <f t="shared" si="50"/>
        <v>5-Dec-1990</v>
      </c>
      <c r="AH1625">
        <v>33212</v>
      </c>
      <c r="AI1625">
        <f t="shared" si="51"/>
        <v>32</v>
      </c>
    </row>
    <row r="1626" spans="1:35" x14ac:dyDescent="0.25">
      <c r="A1626" t="s">
        <v>2015</v>
      </c>
      <c r="B1626">
        <v>6</v>
      </c>
      <c r="C1626" t="s">
        <v>10</v>
      </c>
      <c r="D1626">
        <v>1999</v>
      </c>
      <c r="E1626" s="11">
        <v>36347</v>
      </c>
      <c r="F1626">
        <v>0</v>
      </c>
      <c r="G1626">
        <v>28245.34</v>
      </c>
      <c r="H1626" t="s">
        <v>16</v>
      </c>
      <c r="I1626" t="s">
        <v>12</v>
      </c>
      <c r="J1626" t="s">
        <v>42</v>
      </c>
      <c r="K1626" s="13" t="s">
        <v>9874</v>
      </c>
      <c r="L1626" t="s">
        <v>16</v>
      </c>
      <c r="M1626" t="s">
        <v>12</v>
      </c>
      <c r="N1626" t="s">
        <v>42</v>
      </c>
      <c r="O1626">
        <v>23</v>
      </c>
      <c r="AA1626" t="s">
        <v>15</v>
      </c>
      <c r="AB1626" t="str">
        <f>IF(H1620="?",$Q$9,H1620)</f>
        <v>tier - 1</v>
      </c>
      <c r="AC1626" t="str">
        <f>IF(I1620="?",$V$9,I1620)</f>
        <v>tier - 3</v>
      </c>
      <c r="AD1626" t="str">
        <f>IF(J1620="?","Unknown",J1620)</f>
        <v>R1011</v>
      </c>
      <c r="AE1626">
        <v>1985</v>
      </c>
      <c r="AF1626">
        <v>27</v>
      </c>
      <c r="AG1626" t="str">
        <f t="shared" si="50"/>
        <v>27-Nov-1985</v>
      </c>
      <c r="AH1626">
        <v>31378</v>
      </c>
      <c r="AI1626">
        <f t="shared" si="51"/>
        <v>37</v>
      </c>
    </row>
    <row r="1627" spans="1:35" x14ac:dyDescent="0.25">
      <c r="A1627" t="s">
        <v>2014</v>
      </c>
      <c r="B1627">
        <v>22</v>
      </c>
      <c r="C1627" t="s">
        <v>20</v>
      </c>
      <c r="D1627">
        <v>1960</v>
      </c>
      <c r="E1627" s="11">
        <v>22181</v>
      </c>
      <c r="F1627">
        <v>0</v>
      </c>
      <c r="G1627">
        <v>28101.33</v>
      </c>
      <c r="H1627" t="s">
        <v>16</v>
      </c>
      <c r="I1627" t="s">
        <v>11</v>
      </c>
      <c r="J1627" t="s">
        <v>166</v>
      </c>
      <c r="K1627" s="13" t="s">
        <v>9875</v>
      </c>
      <c r="L1627" t="s">
        <v>16</v>
      </c>
      <c r="M1627" t="s">
        <v>11</v>
      </c>
      <c r="N1627" t="s">
        <v>166</v>
      </c>
      <c r="O1627">
        <v>62</v>
      </c>
      <c r="AA1627" t="s">
        <v>20</v>
      </c>
      <c r="AB1627" t="str">
        <f>IF(H1621="?",$Q$9,H1621)</f>
        <v>tier - 1</v>
      </c>
      <c r="AC1627" t="str">
        <f>IF(I1621="?",$V$9,I1621)</f>
        <v>tier - 2</v>
      </c>
      <c r="AD1627" t="str">
        <f>IF(J1621="?","Unknown",J1621)</f>
        <v>R1012</v>
      </c>
      <c r="AE1627">
        <v>1982</v>
      </c>
      <c r="AF1627">
        <v>11</v>
      </c>
      <c r="AG1627" t="str">
        <f t="shared" si="50"/>
        <v>11-Sep-1982</v>
      </c>
      <c r="AH1627">
        <v>30205</v>
      </c>
      <c r="AI1627">
        <f t="shared" si="51"/>
        <v>40</v>
      </c>
    </row>
    <row r="1628" spans="1:35" x14ac:dyDescent="0.25">
      <c r="A1628" t="s">
        <v>2013</v>
      </c>
      <c r="B1628">
        <v>29</v>
      </c>
      <c r="C1628" t="s">
        <v>30</v>
      </c>
      <c r="D1628">
        <v>1985</v>
      </c>
      <c r="E1628" s="11">
        <v>31410</v>
      </c>
      <c r="F1628">
        <v>3</v>
      </c>
      <c r="G1628">
        <v>28006.94</v>
      </c>
      <c r="H1628" t="s">
        <v>16</v>
      </c>
      <c r="I1628" t="s">
        <v>11</v>
      </c>
      <c r="J1628" t="s">
        <v>42</v>
      </c>
      <c r="K1628" s="13" t="s">
        <v>9876</v>
      </c>
      <c r="L1628" t="s">
        <v>16</v>
      </c>
      <c r="M1628" t="s">
        <v>11</v>
      </c>
      <c r="N1628" t="s">
        <v>42</v>
      </c>
      <c r="O1628">
        <v>37</v>
      </c>
      <c r="AA1628" t="s">
        <v>20</v>
      </c>
      <c r="AB1628" t="str">
        <f>IF(H1622="?",$Q$9,H1622)</f>
        <v>tier - 1</v>
      </c>
      <c r="AC1628" t="str">
        <f>IF(I1622="?",$V$9,I1622)</f>
        <v>tier - 1</v>
      </c>
      <c r="AD1628" t="str">
        <f>IF(J1622="?","Unknown",J1622)</f>
        <v>R1012</v>
      </c>
      <c r="AE1628">
        <v>1974</v>
      </c>
      <c r="AF1628">
        <v>16</v>
      </c>
      <c r="AG1628" t="str">
        <f t="shared" si="50"/>
        <v>16-Sep-1974</v>
      </c>
      <c r="AH1628">
        <v>27288</v>
      </c>
      <c r="AI1628">
        <f t="shared" si="51"/>
        <v>48</v>
      </c>
    </row>
    <row r="1629" spans="1:35" x14ac:dyDescent="0.25">
      <c r="A1629" t="s">
        <v>2337</v>
      </c>
      <c r="B1629">
        <v>21</v>
      </c>
      <c r="C1629" t="s">
        <v>37</v>
      </c>
      <c r="D1629">
        <v>1960</v>
      </c>
      <c r="E1629" s="11">
        <v>22210</v>
      </c>
      <c r="F1629">
        <v>0</v>
      </c>
      <c r="G1629">
        <v>45710.21</v>
      </c>
      <c r="H1629" t="s">
        <v>11</v>
      </c>
      <c r="I1629" t="s">
        <v>11</v>
      </c>
      <c r="J1629" t="s">
        <v>168</v>
      </c>
      <c r="K1629" s="13" t="s">
        <v>9877</v>
      </c>
      <c r="L1629" t="s">
        <v>11</v>
      </c>
      <c r="M1629" t="s">
        <v>11</v>
      </c>
      <c r="N1629" t="s">
        <v>168</v>
      </c>
      <c r="O1629">
        <v>62</v>
      </c>
      <c r="AA1629" t="s">
        <v>37</v>
      </c>
      <c r="AB1629" t="str">
        <f>IF(H1623="?",$Q$9,H1623)</f>
        <v>tier - 1</v>
      </c>
      <c r="AC1629" t="str">
        <f>IF(I1623="?",$V$9,I1623)</f>
        <v>tier - 2</v>
      </c>
      <c r="AD1629" t="str">
        <f>IF(J1623="?","Unknown",J1623)</f>
        <v>R1012</v>
      </c>
      <c r="AE1629">
        <v>1977</v>
      </c>
      <c r="AF1629">
        <v>2</v>
      </c>
      <c r="AG1629" t="str">
        <f t="shared" si="50"/>
        <v>2-Oct-1977</v>
      </c>
      <c r="AH1629">
        <v>28400</v>
      </c>
      <c r="AI1629">
        <f t="shared" si="51"/>
        <v>45</v>
      </c>
    </row>
    <row r="1630" spans="1:35" x14ac:dyDescent="0.25">
      <c r="A1630" t="s">
        <v>2012</v>
      </c>
      <c r="B1630">
        <v>21</v>
      </c>
      <c r="C1630" t="s">
        <v>10</v>
      </c>
      <c r="D1630">
        <v>1999</v>
      </c>
      <c r="E1630" s="11">
        <v>36362</v>
      </c>
      <c r="F1630">
        <v>0</v>
      </c>
      <c r="G1630">
        <v>27980.77</v>
      </c>
      <c r="H1630" t="s">
        <v>16</v>
      </c>
      <c r="I1630" t="s">
        <v>16</v>
      </c>
      <c r="J1630" t="s">
        <v>42</v>
      </c>
      <c r="K1630" s="13" t="s">
        <v>9878</v>
      </c>
      <c r="L1630" t="s">
        <v>16</v>
      </c>
      <c r="M1630" t="s">
        <v>16</v>
      </c>
      <c r="N1630" t="s">
        <v>42</v>
      </c>
      <c r="O1630">
        <v>23</v>
      </c>
      <c r="AA1630" t="s">
        <v>15</v>
      </c>
      <c r="AB1630" t="str">
        <f>IF(H1624="?",$Q$9,H1624)</f>
        <v>tier - 1</v>
      </c>
      <c r="AC1630" t="str">
        <f>IF(I1624="?",$V$9,I1624)</f>
        <v>tier - 2</v>
      </c>
      <c r="AD1630" t="str">
        <f>IF(J1624="?","Unknown",J1624)</f>
        <v>R1011</v>
      </c>
      <c r="AE1630">
        <v>1990</v>
      </c>
      <c r="AF1630">
        <v>24</v>
      </c>
      <c r="AG1630" t="str">
        <f t="shared" si="50"/>
        <v>24-Nov-1990</v>
      </c>
      <c r="AH1630">
        <v>33201</v>
      </c>
      <c r="AI1630">
        <f t="shared" si="51"/>
        <v>32</v>
      </c>
    </row>
    <row r="1631" spans="1:35" x14ac:dyDescent="0.25">
      <c r="A1631" t="s">
        <v>2011</v>
      </c>
      <c r="B1631">
        <v>28</v>
      </c>
      <c r="C1631" t="s">
        <v>20</v>
      </c>
      <c r="D1631">
        <v>1961</v>
      </c>
      <c r="E1631" s="11">
        <v>22552</v>
      </c>
      <c r="F1631">
        <v>3</v>
      </c>
      <c r="G1631">
        <v>27941.29</v>
      </c>
      <c r="H1631" t="s">
        <v>16</v>
      </c>
      <c r="I1631" t="s">
        <v>12</v>
      </c>
      <c r="J1631" t="s">
        <v>42</v>
      </c>
      <c r="K1631" s="13" t="s">
        <v>9879</v>
      </c>
      <c r="L1631" t="s">
        <v>16</v>
      </c>
      <c r="M1631" t="s">
        <v>12</v>
      </c>
      <c r="N1631" t="s">
        <v>42</v>
      </c>
      <c r="O1631">
        <v>61</v>
      </c>
      <c r="AA1631" t="s">
        <v>30</v>
      </c>
      <c r="AB1631" t="str">
        <f>IF(H1625="?",$Q$9,H1625)</f>
        <v>tier - 1</v>
      </c>
      <c r="AC1631" t="str">
        <f>IF(I1625="?",$V$9,I1625)</f>
        <v>tier - 1</v>
      </c>
      <c r="AD1631" t="str">
        <f>IF(J1625="?","Unknown",J1625)</f>
        <v>R1013</v>
      </c>
      <c r="AE1631">
        <v>1963</v>
      </c>
      <c r="AF1631">
        <v>25</v>
      </c>
      <c r="AG1631" t="str">
        <f t="shared" si="50"/>
        <v>25-Dec-1963</v>
      </c>
      <c r="AH1631">
        <v>23370</v>
      </c>
      <c r="AI1631">
        <f t="shared" si="51"/>
        <v>59</v>
      </c>
    </row>
    <row r="1632" spans="1:35" x14ac:dyDescent="0.25">
      <c r="A1632" t="s">
        <v>2010</v>
      </c>
      <c r="B1632">
        <v>4</v>
      </c>
      <c r="C1632" t="s">
        <v>30</v>
      </c>
      <c r="D1632">
        <v>1991</v>
      </c>
      <c r="E1632" s="11">
        <v>33576</v>
      </c>
      <c r="F1632">
        <v>3</v>
      </c>
      <c r="G1632">
        <v>27931.11</v>
      </c>
      <c r="H1632" t="s">
        <v>16</v>
      </c>
      <c r="I1632" t="s">
        <v>12</v>
      </c>
      <c r="J1632" t="s">
        <v>42</v>
      </c>
      <c r="K1632" s="13" t="s">
        <v>9880</v>
      </c>
      <c r="L1632" t="s">
        <v>16</v>
      </c>
      <c r="M1632" t="s">
        <v>12</v>
      </c>
      <c r="N1632" t="s">
        <v>42</v>
      </c>
      <c r="O1632">
        <v>31</v>
      </c>
      <c r="AA1632" t="s">
        <v>10</v>
      </c>
      <c r="AB1632" t="str">
        <f>IF(H1626="?",$Q$9,H1626)</f>
        <v>tier - 1</v>
      </c>
      <c r="AC1632" t="str">
        <f>IF(I1626="?",$V$9,I1626)</f>
        <v>tier - 3</v>
      </c>
      <c r="AD1632" t="str">
        <f>IF(J1626="?","Unknown",J1626)</f>
        <v>R1011</v>
      </c>
      <c r="AE1632">
        <v>1999</v>
      </c>
      <c r="AF1632">
        <v>6</v>
      </c>
      <c r="AG1632" t="str">
        <f t="shared" si="50"/>
        <v>6-Jul-1999</v>
      </c>
      <c r="AH1632">
        <v>36347</v>
      </c>
      <c r="AI1632">
        <f t="shared" si="51"/>
        <v>23</v>
      </c>
    </row>
    <row r="1633" spans="1:35" x14ac:dyDescent="0.25">
      <c r="A1633" t="s">
        <v>2009</v>
      </c>
      <c r="B1633">
        <v>21</v>
      </c>
      <c r="C1633" t="s">
        <v>37</v>
      </c>
      <c r="D1633">
        <v>1989</v>
      </c>
      <c r="E1633" s="11">
        <v>32802</v>
      </c>
      <c r="F1633">
        <v>3</v>
      </c>
      <c r="G1633">
        <v>27925.86</v>
      </c>
      <c r="H1633" t="s">
        <v>16</v>
      </c>
      <c r="I1633" t="s">
        <v>11</v>
      </c>
      <c r="J1633" t="s">
        <v>42</v>
      </c>
      <c r="K1633" s="13" t="s">
        <v>9881</v>
      </c>
      <c r="L1633" t="s">
        <v>16</v>
      </c>
      <c r="M1633" t="s">
        <v>11</v>
      </c>
      <c r="N1633" t="s">
        <v>42</v>
      </c>
      <c r="O1633">
        <v>33</v>
      </c>
      <c r="AA1633" t="s">
        <v>20</v>
      </c>
      <c r="AB1633" t="str">
        <f>IF(H1627="?",$Q$9,H1627)</f>
        <v>tier - 1</v>
      </c>
      <c r="AC1633" t="str">
        <f>IF(I1627="?",$V$9,I1627)</f>
        <v>tier - 2</v>
      </c>
      <c r="AD1633" t="str">
        <f>IF(J1627="?","Unknown",J1627)</f>
        <v>R1019</v>
      </c>
      <c r="AE1633">
        <v>1960</v>
      </c>
      <c r="AF1633">
        <v>22</v>
      </c>
      <c r="AG1633" t="str">
        <f t="shared" si="50"/>
        <v>22-Sep-1960</v>
      </c>
      <c r="AH1633">
        <v>22181</v>
      </c>
      <c r="AI1633">
        <f t="shared" si="51"/>
        <v>62</v>
      </c>
    </row>
    <row r="1634" spans="1:35" x14ac:dyDescent="0.25">
      <c r="A1634" t="s">
        <v>2008</v>
      </c>
      <c r="B1634">
        <v>4</v>
      </c>
      <c r="C1634" t="s">
        <v>15</v>
      </c>
      <c r="D1634">
        <v>1985</v>
      </c>
      <c r="E1634" s="11">
        <v>31355</v>
      </c>
      <c r="F1634">
        <v>3</v>
      </c>
      <c r="G1634">
        <v>27849.94</v>
      </c>
      <c r="H1634" t="s">
        <v>16</v>
      </c>
      <c r="I1634" t="s">
        <v>16</v>
      </c>
      <c r="J1634" t="s">
        <v>42</v>
      </c>
      <c r="K1634" s="13" t="s">
        <v>9882</v>
      </c>
      <c r="L1634" t="s">
        <v>16</v>
      </c>
      <c r="M1634" t="s">
        <v>16</v>
      </c>
      <c r="N1634" t="s">
        <v>42</v>
      </c>
      <c r="O1634">
        <v>37</v>
      </c>
      <c r="AA1634" t="s">
        <v>30</v>
      </c>
      <c r="AB1634" t="str">
        <f>IF(H1628="?",$Q$9,H1628)</f>
        <v>tier - 1</v>
      </c>
      <c r="AC1634" t="str">
        <f>IF(I1628="?",$V$9,I1628)</f>
        <v>tier - 2</v>
      </c>
      <c r="AD1634" t="str">
        <f>IF(J1628="?","Unknown",J1628)</f>
        <v>R1011</v>
      </c>
      <c r="AE1634">
        <v>1985</v>
      </c>
      <c r="AF1634">
        <v>29</v>
      </c>
      <c r="AG1634" t="str">
        <f t="shared" si="50"/>
        <v>29-Dec-1985</v>
      </c>
      <c r="AH1634">
        <v>31410</v>
      </c>
      <c r="AI1634">
        <f t="shared" si="51"/>
        <v>37</v>
      </c>
    </row>
    <row r="1635" spans="1:35" x14ac:dyDescent="0.25">
      <c r="A1635" t="s">
        <v>2007</v>
      </c>
      <c r="B1635">
        <v>6</v>
      </c>
      <c r="C1635" t="s">
        <v>10</v>
      </c>
      <c r="D1635">
        <v>1960</v>
      </c>
      <c r="E1635" s="11">
        <v>22103</v>
      </c>
      <c r="F1635">
        <v>0</v>
      </c>
      <c r="G1635">
        <v>27808.73</v>
      </c>
      <c r="H1635" t="s">
        <v>16</v>
      </c>
      <c r="I1635" t="s">
        <v>16</v>
      </c>
      <c r="J1635" t="s">
        <v>13</v>
      </c>
      <c r="K1635" s="13" t="s">
        <v>9883</v>
      </c>
      <c r="L1635" t="s">
        <v>16</v>
      </c>
      <c r="M1635" t="s">
        <v>16</v>
      </c>
      <c r="N1635" t="s">
        <v>13</v>
      </c>
      <c r="O1635">
        <v>62</v>
      </c>
      <c r="AA1635" t="s">
        <v>37</v>
      </c>
      <c r="AB1635" t="str">
        <f>IF(H1629="?",$Q$9,H1629)</f>
        <v>tier - 2</v>
      </c>
      <c r="AC1635" t="str">
        <f>IF(I1629="?",$V$9,I1629)</f>
        <v>tier - 2</v>
      </c>
      <c r="AD1635" t="str">
        <f>IF(J1629="?","Unknown",J1629)</f>
        <v>R1016</v>
      </c>
      <c r="AE1635">
        <v>1960</v>
      </c>
      <c r="AF1635">
        <v>21</v>
      </c>
      <c r="AG1635" t="str">
        <f t="shared" si="50"/>
        <v>21-Oct-1960</v>
      </c>
      <c r="AH1635">
        <v>22210</v>
      </c>
      <c r="AI1635">
        <f t="shared" si="51"/>
        <v>62</v>
      </c>
    </row>
    <row r="1636" spans="1:35" x14ac:dyDescent="0.25">
      <c r="A1636" t="s">
        <v>2006</v>
      </c>
      <c r="B1636">
        <v>6</v>
      </c>
      <c r="C1636" t="s">
        <v>18</v>
      </c>
      <c r="D1636">
        <v>2002</v>
      </c>
      <c r="E1636" s="11">
        <v>37413</v>
      </c>
      <c r="F1636">
        <v>1</v>
      </c>
      <c r="G1636">
        <v>27724.29</v>
      </c>
      <c r="H1636" t="s">
        <v>16</v>
      </c>
      <c r="I1636" t="s">
        <v>12</v>
      </c>
      <c r="J1636" t="s">
        <v>13</v>
      </c>
      <c r="K1636" s="13" t="s">
        <v>9884</v>
      </c>
      <c r="L1636" t="s">
        <v>16</v>
      </c>
      <c r="M1636" t="s">
        <v>12</v>
      </c>
      <c r="N1636" t="s">
        <v>13</v>
      </c>
      <c r="O1636">
        <v>21</v>
      </c>
      <c r="AA1636" t="s">
        <v>10</v>
      </c>
      <c r="AB1636" t="str">
        <f>IF(H1630="?",$Q$9,H1630)</f>
        <v>tier - 1</v>
      </c>
      <c r="AC1636" t="str">
        <f>IF(I1630="?",$V$9,I1630)</f>
        <v>tier - 1</v>
      </c>
      <c r="AD1636" t="str">
        <f>IF(J1630="?","Unknown",J1630)</f>
        <v>R1011</v>
      </c>
      <c r="AE1636">
        <v>1999</v>
      </c>
      <c r="AF1636">
        <v>21</v>
      </c>
      <c r="AG1636" t="str">
        <f t="shared" si="50"/>
        <v>21-Jul-1999</v>
      </c>
      <c r="AH1636">
        <v>36362</v>
      </c>
      <c r="AI1636">
        <f t="shared" si="51"/>
        <v>23</v>
      </c>
    </row>
    <row r="1637" spans="1:35" x14ac:dyDescent="0.25">
      <c r="A1637" t="s">
        <v>2005</v>
      </c>
      <c r="B1637">
        <v>3</v>
      </c>
      <c r="C1637" t="s">
        <v>20</v>
      </c>
      <c r="D1637">
        <v>1992</v>
      </c>
      <c r="E1637" s="11">
        <v>33850</v>
      </c>
      <c r="F1637">
        <v>0</v>
      </c>
      <c r="G1637">
        <v>27696.11</v>
      </c>
      <c r="H1637" t="s">
        <v>16</v>
      </c>
      <c r="I1637" t="s">
        <v>11</v>
      </c>
      <c r="J1637" t="s">
        <v>42</v>
      </c>
      <c r="K1637" s="13" t="s">
        <v>9885</v>
      </c>
      <c r="L1637" t="s">
        <v>16</v>
      </c>
      <c r="M1637" t="s">
        <v>11</v>
      </c>
      <c r="N1637" t="s">
        <v>42</v>
      </c>
      <c r="O1637">
        <v>30</v>
      </c>
      <c r="AA1637" t="s">
        <v>20</v>
      </c>
      <c r="AB1637" t="str">
        <f>IF(H1631="?",$Q$9,H1631)</f>
        <v>tier - 1</v>
      </c>
      <c r="AC1637" t="str">
        <f>IF(I1631="?",$V$9,I1631)</f>
        <v>tier - 3</v>
      </c>
      <c r="AD1637" t="str">
        <f>IF(J1631="?","Unknown",J1631)</f>
        <v>R1011</v>
      </c>
      <c r="AE1637">
        <v>1961</v>
      </c>
      <c r="AF1637">
        <v>28</v>
      </c>
      <c r="AG1637" t="str">
        <f t="shared" si="50"/>
        <v>28-Sep-1961</v>
      </c>
      <c r="AH1637">
        <v>22552</v>
      </c>
      <c r="AI1637">
        <f t="shared" si="51"/>
        <v>61</v>
      </c>
    </row>
    <row r="1638" spans="1:35" x14ac:dyDescent="0.25">
      <c r="A1638" t="s">
        <v>2004</v>
      </c>
      <c r="B1638">
        <v>7</v>
      </c>
      <c r="C1638" t="s">
        <v>10</v>
      </c>
      <c r="D1638">
        <v>1997</v>
      </c>
      <c r="E1638" s="11">
        <v>35618</v>
      </c>
      <c r="F1638">
        <v>0</v>
      </c>
      <c r="G1638">
        <v>27625.17</v>
      </c>
      <c r="H1638" t="s">
        <v>16</v>
      </c>
      <c r="I1638" t="s">
        <v>16</v>
      </c>
      <c r="J1638" t="s">
        <v>42</v>
      </c>
      <c r="K1638" s="13" t="s">
        <v>9886</v>
      </c>
      <c r="L1638" t="s">
        <v>16</v>
      </c>
      <c r="M1638" t="s">
        <v>16</v>
      </c>
      <c r="N1638" t="s">
        <v>42</v>
      </c>
      <c r="O1638">
        <v>25</v>
      </c>
      <c r="AA1638" t="s">
        <v>30</v>
      </c>
      <c r="AB1638" t="str">
        <f>IF(H1632="?",$Q$9,H1632)</f>
        <v>tier - 1</v>
      </c>
      <c r="AC1638" t="str">
        <f>IF(I1632="?",$V$9,I1632)</f>
        <v>tier - 3</v>
      </c>
      <c r="AD1638" t="str">
        <f>IF(J1632="?","Unknown",J1632)</f>
        <v>R1011</v>
      </c>
      <c r="AE1638">
        <v>1991</v>
      </c>
      <c r="AF1638">
        <v>4</v>
      </c>
      <c r="AG1638" t="str">
        <f t="shared" si="50"/>
        <v>4-Dec-1991</v>
      </c>
      <c r="AH1638">
        <v>33576</v>
      </c>
      <c r="AI1638">
        <f t="shared" si="51"/>
        <v>31</v>
      </c>
    </row>
    <row r="1639" spans="1:35" x14ac:dyDescent="0.25">
      <c r="A1639" t="s">
        <v>2003</v>
      </c>
      <c r="B1639">
        <v>9</v>
      </c>
      <c r="C1639" t="s">
        <v>20</v>
      </c>
      <c r="D1639">
        <v>1997</v>
      </c>
      <c r="E1639" s="11">
        <v>35682</v>
      </c>
      <c r="F1639">
        <v>0</v>
      </c>
      <c r="G1639">
        <v>27619.360000000001</v>
      </c>
      <c r="H1639" t="s">
        <v>11</v>
      </c>
      <c r="I1639" t="s">
        <v>12</v>
      </c>
      <c r="J1639" t="s">
        <v>42</v>
      </c>
      <c r="K1639" s="13" t="s">
        <v>9887</v>
      </c>
      <c r="L1639" t="s">
        <v>11</v>
      </c>
      <c r="M1639" t="s">
        <v>12</v>
      </c>
      <c r="N1639" t="s">
        <v>42</v>
      </c>
      <c r="O1639">
        <v>25</v>
      </c>
      <c r="AA1639" t="s">
        <v>37</v>
      </c>
      <c r="AB1639" t="str">
        <f>IF(H1633="?",$Q$9,H1633)</f>
        <v>tier - 1</v>
      </c>
      <c r="AC1639" t="str">
        <f>IF(I1633="?",$V$9,I1633)</f>
        <v>tier - 2</v>
      </c>
      <c r="AD1639" t="str">
        <f>IF(J1633="?","Unknown",J1633)</f>
        <v>R1011</v>
      </c>
      <c r="AE1639">
        <v>1989</v>
      </c>
      <c r="AF1639">
        <v>21</v>
      </c>
      <c r="AG1639" t="str">
        <f t="shared" si="50"/>
        <v>21-Oct-1989</v>
      </c>
      <c r="AH1639">
        <v>32802</v>
      </c>
      <c r="AI1639">
        <f t="shared" si="51"/>
        <v>33</v>
      </c>
    </row>
    <row r="1640" spans="1:35" x14ac:dyDescent="0.25">
      <c r="A1640" t="s">
        <v>2336</v>
      </c>
      <c r="B1640">
        <v>9</v>
      </c>
      <c r="C1640" t="s">
        <v>35</v>
      </c>
      <c r="D1640">
        <v>1974</v>
      </c>
      <c r="E1640" s="11">
        <v>27250</v>
      </c>
      <c r="F1640">
        <v>2</v>
      </c>
      <c r="G1640">
        <v>45702.02</v>
      </c>
      <c r="H1640" t="s">
        <v>11</v>
      </c>
      <c r="I1640" t="s">
        <v>11</v>
      </c>
      <c r="J1640" t="s">
        <v>23</v>
      </c>
      <c r="K1640" s="13" t="s">
        <v>9888</v>
      </c>
      <c r="L1640" t="s">
        <v>11</v>
      </c>
      <c r="M1640" t="s">
        <v>11</v>
      </c>
      <c r="N1640" t="s">
        <v>23</v>
      </c>
      <c r="O1640">
        <v>48</v>
      </c>
      <c r="AA1640" t="s">
        <v>15</v>
      </c>
      <c r="AB1640" t="str">
        <f>IF(H1634="?",$Q$9,H1634)</f>
        <v>tier - 1</v>
      </c>
      <c r="AC1640" t="str">
        <f>IF(I1634="?",$V$9,I1634)</f>
        <v>tier - 1</v>
      </c>
      <c r="AD1640" t="str">
        <f>IF(J1634="?","Unknown",J1634)</f>
        <v>R1011</v>
      </c>
      <c r="AE1640">
        <v>1985</v>
      </c>
      <c r="AF1640">
        <v>4</v>
      </c>
      <c r="AG1640" t="str">
        <f t="shared" si="50"/>
        <v>4-Nov-1985</v>
      </c>
      <c r="AH1640">
        <v>31355</v>
      </c>
      <c r="AI1640">
        <f t="shared" si="51"/>
        <v>37</v>
      </c>
    </row>
    <row r="1641" spans="1:35" x14ac:dyDescent="0.25">
      <c r="A1641" t="s">
        <v>2002</v>
      </c>
      <c r="B1641">
        <v>11</v>
      </c>
      <c r="C1641" t="s">
        <v>35</v>
      </c>
      <c r="D1641">
        <v>1992</v>
      </c>
      <c r="E1641" s="11">
        <v>33827</v>
      </c>
      <c r="F1641">
        <v>0</v>
      </c>
      <c r="G1641">
        <v>27614.71</v>
      </c>
      <c r="H1641" t="s">
        <v>11</v>
      </c>
      <c r="I1641" t="s">
        <v>12</v>
      </c>
      <c r="J1641" t="s">
        <v>42</v>
      </c>
      <c r="K1641" s="13" t="s">
        <v>9889</v>
      </c>
      <c r="L1641" t="s">
        <v>11</v>
      </c>
      <c r="M1641" t="s">
        <v>12</v>
      </c>
      <c r="N1641" t="s">
        <v>42</v>
      </c>
      <c r="O1641">
        <v>30</v>
      </c>
      <c r="AA1641" t="s">
        <v>10</v>
      </c>
      <c r="AB1641" t="str">
        <f>IF(H1635="?",$Q$9,H1635)</f>
        <v>tier - 1</v>
      </c>
      <c r="AC1641" t="str">
        <f>IF(I1635="?",$V$9,I1635)</f>
        <v>tier - 1</v>
      </c>
      <c r="AD1641" t="str">
        <f>IF(J1635="?","Unknown",J1635)</f>
        <v>R1013</v>
      </c>
      <c r="AE1641">
        <v>1960</v>
      </c>
      <c r="AF1641">
        <v>6</v>
      </c>
      <c r="AG1641" t="str">
        <f t="shared" si="50"/>
        <v>6-Jul-1960</v>
      </c>
      <c r="AH1641">
        <v>22103</v>
      </c>
      <c r="AI1641">
        <f t="shared" si="51"/>
        <v>62</v>
      </c>
    </row>
    <row r="1642" spans="1:35" x14ac:dyDescent="0.25">
      <c r="A1642" t="s">
        <v>2001</v>
      </c>
      <c r="B1642">
        <v>6</v>
      </c>
      <c r="C1642" t="s">
        <v>15</v>
      </c>
      <c r="D1642">
        <v>1985</v>
      </c>
      <c r="E1642" s="11">
        <v>31357</v>
      </c>
      <c r="F1642">
        <v>3</v>
      </c>
      <c r="G1642">
        <v>27598.93</v>
      </c>
      <c r="H1642" t="s">
        <v>11</v>
      </c>
      <c r="I1642" t="s">
        <v>16</v>
      </c>
      <c r="J1642" t="s">
        <v>42</v>
      </c>
      <c r="K1642" s="13" t="s">
        <v>9890</v>
      </c>
      <c r="L1642" t="s">
        <v>11</v>
      </c>
      <c r="M1642" t="s">
        <v>16</v>
      </c>
      <c r="N1642" t="s">
        <v>42</v>
      </c>
      <c r="O1642">
        <v>37</v>
      </c>
      <c r="AA1642" t="s">
        <v>18</v>
      </c>
      <c r="AB1642" t="str">
        <f>IF(H1636="?",$Q$9,H1636)</f>
        <v>tier - 1</v>
      </c>
      <c r="AC1642" t="str">
        <f>IF(I1636="?",$V$9,I1636)</f>
        <v>tier - 3</v>
      </c>
      <c r="AD1642" t="str">
        <f>IF(J1636="?","Unknown",J1636)</f>
        <v>R1013</v>
      </c>
      <c r="AE1642">
        <v>2002</v>
      </c>
      <c r="AF1642">
        <v>6</v>
      </c>
      <c r="AG1642" t="str">
        <f t="shared" si="50"/>
        <v>6-Jun-2002</v>
      </c>
      <c r="AH1642">
        <v>37413</v>
      </c>
      <c r="AI1642">
        <f t="shared" si="51"/>
        <v>21</v>
      </c>
    </row>
    <row r="1643" spans="1:35" x14ac:dyDescent="0.25">
      <c r="A1643" t="s">
        <v>2000</v>
      </c>
      <c r="B1643">
        <v>22</v>
      </c>
      <c r="C1643" t="s">
        <v>18</v>
      </c>
      <c r="D1643">
        <v>1984</v>
      </c>
      <c r="E1643" s="11">
        <v>30855</v>
      </c>
      <c r="F1643">
        <v>3</v>
      </c>
      <c r="G1643">
        <v>27534.53</v>
      </c>
      <c r="H1643" t="s">
        <v>11</v>
      </c>
      <c r="I1643" t="s">
        <v>11</v>
      </c>
      <c r="J1643" t="s">
        <v>42</v>
      </c>
      <c r="K1643" s="13" t="s">
        <v>9781</v>
      </c>
      <c r="L1643" t="s">
        <v>11</v>
      </c>
      <c r="M1643" t="s">
        <v>11</v>
      </c>
      <c r="N1643" t="s">
        <v>42</v>
      </c>
      <c r="O1643">
        <v>38</v>
      </c>
      <c r="AA1643" t="s">
        <v>20</v>
      </c>
      <c r="AB1643" t="str">
        <f>IF(H1637="?",$Q$9,H1637)</f>
        <v>tier - 1</v>
      </c>
      <c r="AC1643" t="str">
        <f>IF(I1637="?",$V$9,I1637)</f>
        <v>tier - 2</v>
      </c>
      <c r="AD1643" t="str">
        <f>IF(J1637="?","Unknown",J1637)</f>
        <v>R1011</v>
      </c>
      <c r="AE1643">
        <v>1992</v>
      </c>
      <c r="AF1643">
        <v>3</v>
      </c>
      <c r="AG1643" t="str">
        <f t="shared" si="50"/>
        <v>3-Sep-1992</v>
      </c>
      <c r="AH1643">
        <v>33850</v>
      </c>
      <c r="AI1643">
        <f t="shared" si="51"/>
        <v>30</v>
      </c>
    </row>
    <row r="1644" spans="1:35" x14ac:dyDescent="0.25">
      <c r="A1644" t="s">
        <v>1999</v>
      </c>
      <c r="B1644">
        <v>19</v>
      </c>
      <c r="C1644" t="s">
        <v>35</v>
      </c>
      <c r="D1644">
        <v>1965</v>
      </c>
      <c r="E1644" s="11">
        <v>23973</v>
      </c>
      <c r="F1644">
        <v>0</v>
      </c>
      <c r="G1644">
        <v>27533.91</v>
      </c>
      <c r="H1644" t="s">
        <v>11</v>
      </c>
      <c r="I1644" t="s">
        <v>12</v>
      </c>
      <c r="J1644" t="s">
        <v>13</v>
      </c>
      <c r="K1644" s="13" t="s">
        <v>9891</v>
      </c>
      <c r="L1644" t="s">
        <v>11</v>
      </c>
      <c r="M1644" t="s">
        <v>12</v>
      </c>
      <c r="N1644" t="s">
        <v>13</v>
      </c>
      <c r="O1644">
        <v>57</v>
      </c>
      <c r="AA1644" t="s">
        <v>10</v>
      </c>
      <c r="AB1644" t="str">
        <f>IF(H1638="?",$Q$9,H1638)</f>
        <v>tier - 1</v>
      </c>
      <c r="AC1644" t="str">
        <f>IF(I1638="?",$V$9,I1638)</f>
        <v>tier - 1</v>
      </c>
      <c r="AD1644" t="str">
        <f>IF(J1638="?","Unknown",J1638)</f>
        <v>R1011</v>
      </c>
      <c r="AE1644">
        <v>1997</v>
      </c>
      <c r="AF1644">
        <v>7</v>
      </c>
      <c r="AG1644" t="str">
        <f t="shared" si="50"/>
        <v>7-Jul-1997</v>
      </c>
      <c r="AH1644">
        <v>35618</v>
      </c>
      <c r="AI1644">
        <f t="shared" si="51"/>
        <v>25</v>
      </c>
    </row>
    <row r="1645" spans="1:35" x14ac:dyDescent="0.25">
      <c r="A1645" t="s">
        <v>1998</v>
      </c>
      <c r="B1645">
        <v>3</v>
      </c>
      <c r="C1645" t="s">
        <v>15</v>
      </c>
      <c r="D1645">
        <v>1981</v>
      </c>
      <c r="E1645" s="11">
        <v>29893</v>
      </c>
      <c r="F1645">
        <v>1</v>
      </c>
      <c r="G1645">
        <v>27495.59</v>
      </c>
      <c r="H1645" t="s">
        <v>11</v>
      </c>
      <c r="I1645" t="s">
        <v>16</v>
      </c>
      <c r="J1645" t="s">
        <v>42</v>
      </c>
      <c r="K1645" s="13" t="s">
        <v>9892</v>
      </c>
      <c r="L1645" t="s">
        <v>11</v>
      </c>
      <c r="M1645" t="s">
        <v>16</v>
      </c>
      <c r="N1645" t="s">
        <v>42</v>
      </c>
      <c r="O1645">
        <v>41</v>
      </c>
      <c r="AA1645" t="s">
        <v>20</v>
      </c>
      <c r="AB1645" t="str">
        <f>IF(H1639="?",$Q$9,H1639)</f>
        <v>tier - 2</v>
      </c>
      <c r="AC1645" t="str">
        <f>IF(I1639="?",$V$9,I1639)</f>
        <v>tier - 3</v>
      </c>
      <c r="AD1645" t="str">
        <f>IF(J1639="?","Unknown",J1639)</f>
        <v>R1011</v>
      </c>
      <c r="AE1645">
        <v>1997</v>
      </c>
      <c r="AF1645">
        <v>9</v>
      </c>
      <c r="AG1645" t="str">
        <f t="shared" si="50"/>
        <v>9-Sep-1997</v>
      </c>
      <c r="AH1645">
        <v>35682</v>
      </c>
      <c r="AI1645">
        <f t="shared" si="51"/>
        <v>25</v>
      </c>
    </row>
    <row r="1646" spans="1:35" x14ac:dyDescent="0.25">
      <c r="A1646" t="s">
        <v>1997</v>
      </c>
      <c r="B1646">
        <v>5</v>
      </c>
      <c r="C1646" t="s">
        <v>15</v>
      </c>
      <c r="D1646">
        <v>1985</v>
      </c>
      <c r="E1646" s="11">
        <v>31356</v>
      </c>
      <c r="F1646">
        <v>3</v>
      </c>
      <c r="G1646">
        <v>27432.73</v>
      </c>
      <c r="H1646" t="s">
        <v>11</v>
      </c>
      <c r="I1646" t="s">
        <v>16</v>
      </c>
      <c r="J1646" t="s">
        <v>42</v>
      </c>
      <c r="K1646" s="13" t="s">
        <v>9893</v>
      </c>
      <c r="L1646" t="s">
        <v>11</v>
      </c>
      <c r="M1646" t="s">
        <v>16</v>
      </c>
      <c r="N1646" t="s">
        <v>42</v>
      </c>
      <c r="O1646">
        <v>37</v>
      </c>
      <c r="AA1646" t="s">
        <v>35</v>
      </c>
      <c r="AB1646" t="str">
        <f>IF(H1640="?",$Q$9,H1640)</f>
        <v>tier - 2</v>
      </c>
      <c r="AC1646" t="str">
        <f>IF(I1640="?",$V$9,I1640)</f>
        <v>tier - 2</v>
      </c>
      <c r="AD1646" t="str">
        <f>IF(J1640="?","Unknown",J1640)</f>
        <v>R1012</v>
      </c>
      <c r="AE1646">
        <v>1974</v>
      </c>
      <c r="AF1646">
        <v>9</v>
      </c>
      <c r="AG1646" t="str">
        <f t="shared" si="50"/>
        <v>9-Aug-1974</v>
      </c>
      <c r="AH1646">
        <v>27250</v>
      </c>
      <c r="AI1646">
        <f t="shared" si="51"/>
        <v>48</v>
      </c>
    </row>
    <row r="1647" spans="1:35" x14ac:dyDescent="0.25">
      <c r="A1647" t="s">
        <v>1996</v>
      </c>
      <c r="B1647">
        <v>15</v>
      </c>
      <c r="C1647" t="s">
        <v>15</v>
      </c>
      <c r="D1647">
        <v>1988</v>
      </c>
      <c r="E1647" s="11">
        <v>32462</v>
      </c>
      <c r="F1647">
        <v>2</v>
      </c>
      <c r="G1647">
        <v>27375.9</v>
      </c>
      <c r="H1647" t="s">
        <v>11</v>
      </c>
      <c r="I1647" t="s">
        <v>12</v>
      </c>
      <c r="J1647" t="s">
        <v>164</v>
      </c>
      <c r="K1647" s="13" t="s">
        <v>9175</v>
      </c>
      <c r="L1647" t="s">
        <v>11</v>
      </c>
      <c r="M1647" t="s">
        <v>12</v>
      </c>
      <c r="N1647" t="s">
        <v>164</v>
      </c>
      <c r="O1647">
        <v>34</v>
      </c>
      <c r="AA1647" t="s">
        <v>35</v>
      </c>
      <c r="AB1647" t="str">
        <f>IF(H1641="?",$Q$9,H1641)</f>
        <v>tier - 2</v>
      </c>
      <c r="AC1647" t="str">
        <f>IF(I1641="?",$V$9,I1641)</f>
        <v>tier - 3</v>
      </c>
      <c r="AD1647" t="str">
        <f>IF(J1641="?","Unknown",J1641)</f>
        <v>R1011</v>
      </c>
      <c r="AE1647">
        <v>1992</v>
      </c>
      <c r="AF1647">
        <v>11</v>
      </c>
      <c r="AG1647" t="str">
        <f t="shared" si="50"/>
        <v>11-Aug-1992</v>
      </c>
      <c r="AH1647">
        <v>33827</v>
      </c>
      <c r="AI1647">
        <f t="shared" si="51"/>
        <v>30</v>
      </c>
    </row>
    <row r="1648" spans="1:35" x14ac:dyDescent="0.25">
      <c r="A1648" t="s">
        <v>1995</v>
      </c>
      <c r="B1648">
        <v>16</v>
      </c>
      <c r="C1648" t="s">
        <v>37</v>
      </c>
      <c r="D1648">
        <v>1969</v>
      </c>
      <c r="E1648" s="11">
        <v>25492</v>
      </c>
      <c r="F1648">
        <v>0</v>
      </c>
      <c r="G1648">
        <v>27346.04</v>
      </c>
      <c r="H1648" t="s">
        <v>11</v>
      </c>
      <c r="I1648" t="s">
        <v>11</v>
      </c>
      <c r="J1648" t="s">
        <v>13</v>
      </c>
      <c r="K1648" s="13" t="s">
        <v>9894</v>
      </c>
      <c r="L1648" t="s">
        <v>11</v>
      </c>
      <c r="M1648" t="s">
        <v>11</v>
      </c>
      <c r="N1648" t="s">
        <v>13</v>
      </c>
      <c r="O1648">
        <v>53</v>
      </c>
      <c r="AA1648" t="s">
        <v>15</v>
      </c>
      <c r="AB1648" t="str">
        <f>IF(H1642="?",$Q$9,H1642)</f>
        <v>tier - 2</v>
      </c>
      <c r="AC1648" t="str">
        <f>IF(I1642="?",$V$9,I1642)</f>
        <v>tier - 1</v>
      </c>
      <c r="AD1648" t="str">
        <f>IF(J1642="?","Unknown",J1642)</f>
        <v>R1011</v>
      </c>
      <c r="AE1648">
        <v>1985</v>
      </c>
      <c r="AF1648">
        <v>6</v>
      </c>
      <c r="AG1648" t="str">
        <f t="shared" si="50"/>
        <v>6-Nov-1985</v>
      </c>
      <c r="AH1648">
        <v>31357</v>
      </c>
      <c r="AI1648">
        <f t="shared" si="51"/>
        <v>37</v>
      </c>
    </row>
    <row r="1649" spans="1:35" x14ac:dyDescent="0.25">
      <c r="A1649" t="s">
        <v>1994</v>
      </c>
      <c r="B1649">
        <v>6</v>
      </c>
      <c r="C1649" t="s">
        <v>10</v>
      </c>
      <c r="D1649">
        <v>1968</v>
      </c>
      <c r="E1649" s="11">
        <v>25025</v>
      </c>
      <c r="F1649">
        <v>3</v>
      </c>
      <c r="G1649">
        <v>27322.73</v>
      </c>
      <c r="H1649" t="s">
        <v>11</v>
      </c>
      <c r="I1649" t="s">
        <v>11</v>
      </c>
      <c r="J1649" t="s">
        <v>13</v>
      </c>
      <c r="K1649" s="13" t="s">
        <v>9895</v>
      </c>
      <c r="L1649" t="s">
        <v>11</v>
      </c>
      <c r="M1649" t="s">
        <v>11</v>
      </c>
      <c r="N1649" t="s">
        <v>13</v>
      </c>
      <c r="O1649">
        <v>54</v>
      </c>
      <c r="AA1649" t="s">
        <v>18</v>
      </c>
      <c r="AB1649" t="str">
        <f>IF(H1643="?",$Q$9,H1643)</f>
        <v>tier - 2</v>
      </c>
      <c r="AC1649" t="str">
        <f>IF(I1643="?",$V$9,I1643)</f>
        <v>tier - 2</v>
      </c>
      <c r="AD1649" t="str">
        <f>IF(J1643="?","Unknown",J1643)</f>
        <v>R1011</v>
      </c>
      <c r="AE1649">
        <v>1984</v>
      </c>
      <c r="AF1649">
        <v>22</v>
      </c>
      <c r="AG1649" t="str">
        <f t="shared" si="50"/>
        <v>22-Jun-1984</v>
      </c>
      <c r="AH1649">
        <v>30855</v>
      </c>
      <c r="AI1649">
        <f t="shared" si="51"/>
        <v>38</v>
      </c>
    </row>
    <row r="1650" spans="1:35" x14ac:dyDescent="0.25">
      <c r="A1650" t="s">
        <v>1993</v>
      </c>
      <c r="B1650">
        <v>2</v>
      </c>
      <c r="C1650" t="s">
        <v>10</v>
      </c>
      <c r="D1650">
        <v>1999</v>
      </c>
      <c r="E1650" s="11">
        <v>36343</v>
      </c>
      <c r="F1650">
        <v>0</v>
      </c>
      <c r="G1650">
        <v>27236.959999999999</v>
      </c>
      <c r="H1650" t="s">
        <v>11</v>
      </c>
      <c r="I1650" t="s">
        <v>16</v>
      </c>
      <c r="J1650" t="s">
        <v>42</v>
      </c>
      <c r="K1650" s="13" t="s">
        <v>9674</v>
      </c>
      <c r="L1650" t="s">
        <v>11</v>
      </c>
      <c r="M1650" t="s">
        <v>16</v>
      </c>
      <c r="N1650" t="s">
        <v>42</v>
      </c>
      <c r="O1650">
        <v>23</v>
      </c>
      <c r="AA1650" t="s">
        <v>35</v>
      </c>
      <c r="AB1650" t="str">
        <f>IF(H1644="?",$Q$9,H1644)</f>
        <v>tier - 2</v>
      </c>
      <c r="AC1650" t="str">
        <f>IF(I1644="?",$V$9,I1644)</f>
        <v>tier - 3</v>
      </c>
      <c r="AD1650" t="str">
        <f>IF(J1644="?","Unknown",J1644)</f>
        <v>R1013</v>
      </c>
      <c r="AE1650">
        <v>1965</v>
      </c>
      <c r="AF1650">
        <v>19</v>
      </c>
      <c r="AG1650" t="str">
        <f t="shared" si="50"/>
        <v>19-Aug-1965</v>
      </c>
      <c r="AH1650">
        <v>23973</v>
      </c>
      <c r="AI1650">
        <f t="shared" si="51"/>
        <v>57</v>
      </c>
    </row>
    <row r="1651" spans="1:35" x14ac:dyDescent="0.25">
      <c r="A1651" t="s">
        <v>2335</v>
      </c>
      <c r="B1651">
        <v>17</v>
      </c>
      <c r="C1651" t="s">
        <v>20</v>
      </c>
      <c r="D1651">
        <v>1962</v>
      </c>
      <c r="E1651" s="11">
        <v>22906</v>
      </c>
      <c r="F1651">
        <v>0</v>
      </c>
      <c r="G1651">
        <v>45008.959999999999</v>
      </c>
      <c r="H1651" t="s">
        <v>11</v>
      </c>
      <c r="I1651" t="s">
        <v>11</v>
      </c>
      <c r="J1651" t="s">
        <v>13</v>
      </c>
      <c r="K1651" s="13" t="s">
        <v>9896</v>
      </c>
      <c r="L1651" t="s">
        <v>11</v>
      </c>
      <c r="M1651" t="s">
        <v>11</v>
      </c>
      <c r="N1651" t="s">
        <v>13</v>
      </c>
      <c r="O1651">
        <v>60</v>
      </c>
      <c r="AA1651" t="s">
        <v>15</v>
      </c>
      <c r="AB1651" t="str">
        <f>IF(H1645="?",$Q$9,H1645)</f>
        <v>tier - 2</v>
      </c>
      <c r="AC1651" t="str">
        <f>IF(I1645="?",$V$9,I1645)</f>
        <v>tier - 1</v>
      </c>
      <c r="AD1651" t="str">
        <f>IF(J1645="?","Unknown",J1645)</f>
        <v>R1011</v>
      </c>
      <c r="AE1651">
        <v>1981</v>
      </c>
      <c r="AF1651">
        <v>3</v>
      </c>
      <c r="AG1651" t="str">
        <f t="shared" si="50"/>
        <v>3-Nov-1981</v>
      </c>
      <c r="AH1651">
        <v>29893</v>
      </c>
      <c r="AI1651">
        <f t="shared" si="51"/>
        <v>41</v>
      </c>
    </row>
    <row r="1652" spans="1:35" x14ac:dyDescent="0.25">
      <c r="A1652" t="s">
        <v>1992</v>
      </c>
      <c r="B1652">
        <v>21</v>
      </c>
      <c r="C1652" t="s">
        <v>30</v>
      </c>
      <c r="D1652">
        <v>1965</v>
      </c>
      <c r="E1652" s="11">
        <v>24097</v>
      </c>
      <c r="F1652">
        <v>0</v>
      </c>
      <c r="G1652">
        <v>27218.44</v>
      </c>
      <c r="H1652" t="s">
        <v>11</v>
      </c>
      <c r="I1652" t="s">
        <v>16</v>
      </c>
      <c r="J1652" t="s">
        <v>356</v>
      </c>
      <c r="K1652" s="13" t="s">
        <v>9897</v>
      </c>
      <c r="L1652" t="s">
        <v>11</v>
      </c>
      <c r="M1652" t="s">
        <v>16</v>
      </c>
      <c r="N1652" t="s">
        <v>356</v>
      </c>
      <c r="O1652">
        <v>57</v>
      </c>
      <c r="AA1652" t="s">
        <v>15</v>
      </c>
      <c r="AB1652" t="str">
        <f>IF(H1646="?",$Q$9,H1646)</f>
        <v>tier - 2</v>
      </c>
      <c r="AC1652" t="str">
        <f>IF(I1646="?",$V$9,I1646)</f>
        <v>tier - 1</v>
      </c>
      <c r="AD1652" t="str">
        <f>IF(J1646="?","Unknown",J1646)</f>
        <v>R1011</v>
      </c>
      <c r="AE1652">
        <v>1985</v>
      </c>
      <c r="AF1652">
        <v>5</v>
      </c>
      <c r="AG1652" t="str">
        <f t="shared" si="50"/>
        <v>5-Nov-1985</v>
      </c>
      <c r="AH1652">
        <v>31356</v>
      </c>
      <c r="AI1652">
        <f t="shared" si="51"/>
        <v>37</v>
      </c>
    </row>
    <row r="1653" spans="1:35" x14ac:dyDescent="0.25">
      <c r="A1653" t="s">
        <v>1991</v>
      </c>
      <c r="B1653">
        <v>2</v>
      </c>
      <c r="C1653" t="s">
        <v>37</v>
      </c>
      <c r="D1653">
        <v>1970</v>
      </c>
      <c r="E1653" s="11">
        <v>25843</v>
      </c>
      <c r="F1653">
        <v>0</v>
      </c>
      <c r="G1653">
        <v>27117.99</v>
      </c>
      <c r="H1653" t="s">
        <v>11</v>
      </c>
      <c r="I1653" t="s">
        <v>11</v>
      </c>
      <c r="J1653" t="s">
        <v>13</v>
      </c>
      <c r="K1653" s="13" t="s">
        <v>9898</v>
      </c>
      <c r="L1653" t="s">
        <v>11</v>
      </c>
      <c r="M1653" t="s">
        <v>11</v>
      </c>
      <c r="N1653" t="s">
        <v>13</v>
      </c>
      <c r="O1653">
        <v>52</v>
      </c>
      <c r="AA1653" t="s">
        <v>15</v>
      </c>
      <c r="AB1653" t="str">
        <f>IF(H1647="?",$Q$9,H1647)</f>
        <v>tier - 2</v>
      </c>
      <c r="AC1653" t="str">
        <f>IF(I1647="?",$V$9,I1647)</f>
        <v>tier - 3</v>
      </c>
      <c r="AD1653" t="str">
        <f>IF(J1647="?","Unknown",J1647)</f>
        <v>R1015</v>
      </c>
      <c r="AE1653">
        <v>1988</v>
      </c>
      <c r="AF1653">
        <v>15</v>
      </c>
      <c r="AG1653" t="str">
        <f t="shared" si="50"/>
        <v>15-Nov-1988</v>
      </c>
      <c r="AH1653">
        <v>32462</v>
      </c>
      <c r="AI1653">
        <f t="shared" si="51"/>
        <v>34</v>
      </c>
    </row>
    <row r="1654" spans="1:35" x14ac:dyDescent="0.25">
      <c r="A1654" t="s">
        <v>1990</v>
      </c>
      <c r="B1654">
        <v>13</v>
      </c>
      <c r="C1654" t="s">
        <v>10</v>
      </c>
      <c r="D1654">
        <v>1990</v>
      </c>
      <c r="E1654" s="11">
        <v>33067</v>
      </c>
      <c r="F1654">
        <v>3</v>
      </c>
      <c r="G1654">
        <v>27092.38</v>
      </c>
      <c r="H1654" t="s">
        <v>11</v>
      </c>
      <c r="I1654" t="s">
        <v>12</v>
      </c>
      <c r="J1654" t="s">
        <v>42</v>
      </c>
      <c r="K1654" s="13" t="s">
        <v>9899</v>
      </c>
      <c r="L1654" t="s">
        <v>11</v>
      </c>
      <c r="M1654" t="s">
        <v>12</v>
      </c>
      <c r="N1654" t="s">
        <v>42</v>
      </c>
      <c r="O1654">
        <v>32</v>
      </c>
      <c r="AA1654" t="s">
        <v>37</v>
      </c>
      <c r="AB1654" t="str">
        <f>IF(H1648="?",$Q$9,H1648)</f>
        <v>tier - 2</v>
      </c>
      <c r="AC1654" t="str">
        <f>IF(I1648="?",$V$9,I1648)</f>
        <v>tier - 2</v>
      </c>
      <c r="AD1654" t="str">
        <f>IF(J1648="?","Unknown",J1648)</f>
        <v>R1013</v>
      </c>
      <c r="AE1654">
        <v>1969</v>
      </c>
      <c r="AF1654">
        <v>16</v>
      </c>
      <c r="AG1654" t="str">
        <f t="shared" si="50"/>
        <v>16-Oct-1969</v>
      </c>
      <c r="AH1654">
        <v>25492</v>
      </c>
      <c r="AI1654">
        <f t="shared" si="51"/>
        <v>53</v>
      </c>
    </row>
    <row r="1655" spans="1:35" x14ac:dyDescent="0.25">
      <c r="A1655" t="s">
        <v>1989</v>
      </c>
      <c r="B1655">
        <v>2</v>
      </c>
      <c r="C1655" t="s">
        <v>15</v>
      </c>
      <c r="D1655">
        <v>1994</v>
      </c>
      <c r="E1655" s="11">
        <v>34640</v>
      </c>
      <c r="F1655">
        <v>0</v>
      </c>
      <c r="G1655">
        <v>27080.639999999999</v>
      </c>
      <c r="H1655" t="s">
        <v>11</v>
      </c>
      <c r="I1655" t="s">
        <v>11</v>
      </c>
      <c r="J1655" t="s">
        <v>42</v>
      </c>
      <c r="K1655" s="13" t="s">
        <v>9900</v>
      </c>
      <c r="L1655" t="s">
        <v>11</v>
      </c>
      <c r="M1655" t="s">
        <v>11</v>
      </c>
      <c r="N1655" t="s">
        <v>42</v>
      </c>
      <c r="O1655">
        <v>28</v>
      </c>
      <c r="AA1655" t="s">
        <v>10</v>
      </c>
      <c r="AB1655" t="str">
        <f>IF(H1649="?",$Q$9,H1649)</f>
        <v>tier - 2</v>
      </c>
      <c r="AC1655" t="str">
        <f>IF(I1649="?",$V$9,I1649)</f>
        <v>tier - 2</v>
      </c>
      <c r="AD1655" t="str">
        <f>IF(J1649="?","Unknown",J1649)</f>
        <v>R1013</v>
      </c>
      <c r="AE1655">
        <v>1968</v>
      </c>
      <c r="AF1655">
        <v>6</v>
      </c>
      <c r="AG1655" t="str">
        <f t="shared" si="50"/>
        <v>6-Jul-1968</v>
      </c>
      <c r="AH1655">
        <v>25025</v>
      </c>
      <c r="AI1655">
        <f t="shared" si="51"/>
        <v>54</v>
      </c>
    </row>
    <row r="1656" spans="1:35" x14ac:dyDescent="0.25">
      <c r="A1656" t="s">
        <v>1988</v>
      </c>
      <c r="B1656">
        <v>30</v>
      </c>
      <c r="C1656" t="s">
        <v>35</v>
      </c>
      <c r="D1656">
        <v>1958</v>
      </c>
      <c r="E1656" s="11">
        <v>21427</v>
      </c>
      <c r="F1656">
        <v>0</v>
      </c>
      <c r="G1656">
        <v>27037.91</v>
      </c>
      <c r="H1656" t="s">
        <v>11</v>
      </c>
      <c r="I1656" t="s">
        <v>11</v>
      </c>
      <c r="J1656" t="s">
        <v>13</v>
      </c>
      <c r="K1656" s="13" t="s">
        <v>9901</v>
      </c>
      <c r="L1656" t="s">
        <v>11</v>
      </c>
      <c r="M1656" t="s">
        <v>11</v>
      </c>
      <c r="N1656" t="s">
        <v>13</v>
      </c>
      <c r="O1656">
        <v>64</v>
      </c>
      <c r="AA1656" t="s">
        <v>10</v>
      </c>
      <c r="AB1656" t="str">
        <f>IF(H1650="?",$Q$9,H1650)</f>
        <v>tier - 2</v>
      </c>
      <c r="AC1656" t="str">
        <f>IF(I1650="?",$V$9,I1650)</f>
        <v>tier - 1</v>
      </c>
      <c r="AD1656" t="str">
        <f>IF(J1650="?","Unknown",J1650)</f>
        <v>R1011</v>
      </c>
      <c r="AE1656">
        <v>1999</v>
      </c>
      <c r="AF1656">
        <v>2</v>
      </c>
      <c r="AG1656" t="str">
        <f t="shared" si="50"/>
        <v>2-Jul-1999</v>
      </c>
      <c r="AH1656">
        <v>36343</v>
      </c>
      <c r="AI1656">
        <f t="shared" si="51"/>
        <v>23</v>
      </c>
    </row>
    <row r="1657" spans="1:35" x14ac:dyDescent="0.25">
      <c r="A1657" t="s">
        <v>1987</v>
      </c>
      <c r="B1657">
        <v>9</v>
      </c>
      <c r="C1657" t="s">
        <v>20</v>
      </c>
      <c r="D1657">
        <v>1960</v>
      </c>
      <c r="E1657" s="11">
        <v>22168</v>
      </c>
      <c r="F1657">
        <v>1</v>
      </c>
      <c r="G1657">
        <v>27000.98</v>
      </c>
      <c r="H1657" t="s">
        <v>11</v>
      </c>
      <c r="I1657" t="s">
        <v>11</v>
      </c>
      <c r="J1657" t="s">
        <v>13</v>
      </c>
      <c r="K1657" s="13" t="s">
        <v>9902</v>
      </c>
      <c r="L1657" t="s">
        <v>11</v>
      </c>
      <c r="M1657" t="s">
        <v>11</v>
      </c>
      <c r="N1657" t="s">
        <v>13</v>
      </c>
      <c r="O1657">
        <v>62</v>
      </c>
      <c r="AA1657" t="s">
        <v>20</v>
      </c>
      <c r="AB1657" t="str">
        <f>IF(H1651="?",$Q$9,H1651)</f>
        <v>tier - 2</v>
      </c>
      <c r="AC1657" t="str">
        <f>IF(I1651="?",$V$9,I1651)</f>
        <v>tier - 2</v>
      </c>
      <c r="AD1657" t="str">
        <f>IF(J1651="?","Unknown",J1651)</f>
        <v>R1013</v>
      </c>
      <c r="AE1657">
        <v>1962</v>
      </c>
      <c r="AF1657">
        <v>17</v>
      </c>
      <c r="AG1657" t="str">
        <f t="shared" si="50"/>
        <v>17-Sep-1962</v>
      </c>
      <c r="AH1657">
        <v>22906</v>
      </c>
      <c r="AI1657">
        <f t="shared" si="51"/>
        <v>60</v>
      </c>
    </row>
    <row r="1658" spans="1:35" x14ac:dyDescent="0.25">
      <c r="A1658" t="s">
        <v>1986</v>
      </c>
      <c r="B1658">
        <v>9</v>
      </c>
      <c r="C1658" t="s">
        <v>15</v>
      </c>
      <c r="D1658">
        <v>2000</v>
      </c>
      <c r="E1658" s="11">
        <v>36839</v>
      </c>
      <c r="F1658">
        <v>0</v>
      </c>
      <c r="G1658">
        <v>26936.98</v>
      </c>
      <c r="H1658" t="s">
        <v>11</v>
      </c>
      <c r="I1658" t="s">
        <v>12</v>
      </c>
      <c r="J1658" t="s">
        <v>42</v>
      </c>
      <c r="K1658" s="13" t="s">
        <v>9903</v>
      </c>
      <c r="L1658" t="s">
        <v>11</v>
      </c>
      <c r="M1658" t="s">
        <v>12</v>
      </c>
      <c r="N1658" t="s">
        <v>42</v>
      </c>
      <c r="O1658">
        <v>22</v>
      </c>
      <c r="AA1658" t="s">
        <v>30</v>
      </c>
      <c r="AB1658" t="str">
        <f>IF(H1652="?",$Q$9,H1652)</f>
        <v>tier - 2</v>
      </c>
      <c r="AC1658" t="str">
        <f>IF(I1652="?",$V$9,I1652)</f>
        <v>tier - 1</v>
      </c>
      <c r="AD1658" t="str">
        <f>IF(J1652="?","Unknown",J1652)</f>
        <v>R1017</v>
      </c>
      <c r="AE1658">
        <v>1965</v>
      </c>
      <c r="AF1658">
        <v>21</v>
      </c>
      <c r="AG1658" t="str">
        <f t="shared" si="50"/>
        <v>21-Dec-1965</v>
      </c>
      <c r="AH1658">
        <v>24097</v>
      </c>
      <c r="AI1658">
        <f t="shared" si="51"/>
        <v>57</v>
      </c>
    </row>
    <row r="1659" spans="1:35" x14ac:dyDescent="0.25">
      <c r="A1659" t="s">
        <v>1985</v>
      </c>
      <c r="B1659">
        <v>17</v>
      </c>
      <c r="C1659" t="s">
        <v>37</v>
      </c>
      <c r="D1659">
        <v>2002</v>
      </c>
      <c r="E1659" s="11">
        <v>37546</v>
      </c>
      <c r="F1659">
        <v>0</v>
      </c>
      <c r="G1659">
        <v>26927.69</v>
      </c>
      <c r="H1659" t="s">
        <v>11</v>
      </c>
      <c r="I1659" t="s">
        <v>11</v>
      </c>
      <c r="J1659" t="s">
        <v>42</v>
      </c>
      <c r="K1659" s="13" t="s">
        <v>9904</v>
      </c>
      <c r="L1659" t="s">
        <v>11</v>
      </c>
      <c r="M1659" t="s">
        <v>11</v>
      </c>
      <c r="N1659" t="s">
        <v>42</v>
      </c>
      <c r="O1659">
        <v>20</v>
      </c>
      <c r="AA1659" t="s">
        <v>37</v>
      </c>
      <c r="AB1659" t="str">
        <f>IF(H1653="?",$Q$9,H1653)</f>
        <v>tier - 2</v>
      </c>
      <c r="AC1659" t="str">
        <f>IF(I1653="?",$V$9,I1653)</f>
        <v>tier - 2</v>
      </c>
      <c r="AD1659" t="str">
        <f>IF(J1653="?","Unknown",J1653)</f>
        <v>R1013</v>
      </c>
      <c r="AE1659">
        <v>1970</v>
      </c>
      <c r="AF1659">
        <v>2</v>
      </c>
      <c r="AG1659" t="str">
        <f t="shared" si="50"/>
        <v>2-Oct-1970</v>
      </c>
      <c r="AH1659">
        <v>25843</v>
      </c>
      <c r="AI1659">
        <f t="shared" si="51"/>
        <v>52</v>
      </c>
    </row>
    <row r="1660" spans="1:35" x14ac:dyDescent="0.25">
      <c r="A1660" t="s">
        <v>1984</v>
      </c>
      <c r="B1660">
        <v>25</v>
      </c>
      <c r="C1660" t="s">
        <v>10</v>
      </c>
      <c r="D1660">
        <v>1958</v>
      </c>
      <c r="E1660" s="11">
        <v>21391</v>
      </c>
      <c r="F1660">
        <v>0</v>
      </c>
      <c r="G1660">
        <v>26926.51</v>
      </c>
      <c r="H1660" t="s">
        <v>11</v>
      </c>
      <c r="I1660" t="s">
        <v>16</v>
      </c>
      <c r="J1660" t="s">
        <v>13</v>
      </c>
      <c r="K1660" s="13" t="s">
        <v>9905</v>
      </c>
      <c r="L1660" t="s">
        <v>11</v>
      </c>
      <c r="M1660" t="s">
        <v>16</v>
      </c>
      <c r="N1660" t="s">
        <v>13</v>
      </c>
      <c r="O1660">
        <v>64</v>
      </c>
      <c r="AA1660" t="s">
        <v>10</v>
      </c>
      <c r="AB1660" t="str">
        <f>IF(H1654="?",$Q$9,H1654)</f>
        <v>tier - 2</v>
      </c>
      <c r="AC1660" t="str">
        <f>IF(I1654="?",$V$9,I1654)</f>
        <v>tier - 3</v>
      </c>
      <c r="AD1660" t="str">
        <f>IF(J1654="?","Unknown",J1654)</f>
        <v>R1011</v>
      </c>
      <c r="AE1660">
        <v>1990</v>
      </c>
      <c r="AF1660">
        <v>13</v>
      </c>
      <c r="AG1660" t="str">
        <f t="shared" si="50"/>
        <v>13-Jul-1990</v>
      </c>
      <c r="AH1660">
        <v>33067</v>
      </c>
      <c r="AI1660">
        <f t="shared" si="51"/>
        <v>32</v>
      </c>
    </row>
    <row r="1661" spans="1:35" x14ac:dyDescent="0.25">
      <c r="A1661" t="s">
        <v>1983</v>
      </c>
      <c r="B1661">
        <v>22</v>
      </c>
      <c r="C1661" t="s">
        <v>20</v>
      </c>
      <c r="D1661">
        <v>1991</v>
      </c>
      <c r="E1661" s="11">
        <v>33503</v>
      </c>
      <c r="F1661">
        <v>3</v>
      </c>
      <c r="G1661">
        <v>26912.560000000001</v>
      </c>
      <c r="H1661" t="s">
        <v>11</v>
      </c>
      <c r="I1661" t="s">
        <v>11</v>
      </c>
      <c r="J1661" t="s">
        <v>42</v>
      </c>
      <c r="K1661" s="13" t="s">
        <v>9906</v>
      </c>
      <c r="L1661" t="s">
        <v>11</v>
      </c>
      <c r="M1661" t="s">
        <v>11</v>
      </c>
      <c r="N1661" t="s">
        <v>42</v>
      </c>
      <c r="O1661">
        <v>31</v>
      </c>
      <c r="AA1661" t="s">
        <v>15</v>
      </c>
      <c r="AB1661" t="str">
        <f>IF(H1655="?",$Q$9,H1655)</f>
        <v>tier - 2</v>
      </c>
      <c r="AC1661" t="str">
        <f>IF(I1655="?",$V$9,I1655)</f>
        <v>tier - 2</v>
      </c>
      <c r="AD1661" t="str">
        <f>IF(J1655="?","Unknown",J1655)</f>
        <v>R1011</v>
      </c>
      <c r="AE1661">
        <v>1994</v>
      </c>
      <c r="AF1661">
        <v>2</v>
      </c>
      <c r="AG1661" t="str">
        <f t="shared" si="50"/>
        <v>2-Nov-1994</v>
      </c>
      <c r="AH1661">
        <v>34640</v>
      </c>
      <c r="AI1661">
        <f t="shared" si="51"/>
        <v>28</v>
      </c>
    </row>
    <row r="1662" spans="1:35" x14ac:dyDescent="0.25">
      <c r="A1662" t="s">
        <v>2334</v>
      </c>
      <c r="B1662">
        <v>13</v>
      </c>
      <c r="C1662" t="s">
        <v>20</v>
      </c>
      <c r="D1662">
        <v>1971</v>
      </c>
      <c r="E1662" s="11">
        <v>26189</v>
      </c>
      <c r="F1662">
        <v>2</v>
      </c>
      <c r="G1662">
        <v>44641.2</v>
      </c>
      <c r="H1662" t="s">
        <v>11</v>
      </c>
      <c r="I1662" t="s">
        <v>12</v>
      </c>
      <c r="J1662" t="s">
        <v>247</v>
      </c>
      <c r="K1662" s="13" t="s">
        <v>9907</v>
      </c>
      <c r="L1662" t="s">
        <v>11</v>
      </c>
      <c r="M1662" t="s">
        <v>12</v>
      </c>
      <c r="N1662" t="s">
        <v>247</v>
      </c>
      <c r="O1662">
        <v>51</v>
      </c>
      <c r="AA1662" t="s">
        <v>35</v>
      </c>
      <c r="AB1662" t="str">
        <f>IF(H1656="?",$Q$9,H1656)</f>
        <v>tier - 2</v>
      </c>
      <c r="AC1662" t="str">
        <f>IF(I1656="?",$V$9,I1656)</f>
        <v>tier - 2</v>
      </c>
      <c r="AD1662" t="str">
        <f>IF(J1656="?","Unknown",J1656)</f>
        <v>R1013</v>
      </c>
      <c r="AE1662">
        <v>1958</v>
      </c>
      <c r="AF1662">
        <v>30</v>
      </c>
      <c r="AG1662" t="str">
        <f t="shared" si="50"/>
        <v>30-Aug-1958</v>
      </c>
      <c r="AH1662">
        <v>21427</v>
      </c>
      <c r="AI1662">
        <f t="shared" si="51"/>
        <v>64</v>
      </c>
    </row>
    <row r="1663" spans="1:35" x14ac:dyDescent="0.25">
      <c r="A1663" t="s">
        <v>1982</v>
      </c>
      <c r="B1663">
        <v>22</v>
      </c>
      <c r="C1663" t="s">
        <v>10</v>
      </c>
      <c r="D1663">
        <v>1988</v>
      </c>
      <c r="E1663" s="11">
        <v>32346</v>
      </c>
      <c r="F1663">
        <v>3</v>
      </c>
      <c r="G1663">
        <v>26607.89</v>
      </c>
      <c r="H1663" t="s">
        <v>11</v>
      </c>
      <c r="I1663" t="s">
        <v>16</v>
      </c>
      <c r="J1663" t="s">
        <v>42</v>
      </c>
      <c r="K1663" s="13" t="s">
        <v>9908</v>
      </c>
      <c r="L1663" t="s">
        <v>11</v>
      </c>
      <c r="M1663" t="s">
        <v>16</v>
      </c>
      <c r="N1663" t="s">
        <v>42</v>
      </c>
      <c r="O1663">
        <v>34</v>
      </c>
      <c r="AA1663" t="s">
        <v>20</v>
      </c>
      <c r="AB1663" t="str">
        <f>IF(H1657="?",$Q$9,H1657)</f>
        <v>tier - 2</v>
      </c>
      <c r="AC1663" t="str">
        <f>IF(I1657="?",$V$9,I1657)</f>
        <v>tier - 2</v>
      </c>
      <c r="AD1663" t="str">
        <f>IF(J1657="?","Unknown",J1657)</f>
        <v>R1013</v>
      </c>
      <c r="AE1663">
        <v>1960</v>
      </c>
      <c r="AF1663">
        <v>9</v>
      </c>
      <c r="AG1663" t="str">
        <f t="shared" si="50"/>
        <v>9-Sep-1960</v>
      </c>
      <c r="AH1663">
        <v>22168</v>
      </c>
      <c r="AI1663">
        <f t="shared" si="51"/>
        <v>62</v>
      </c>
    </row>
    <row r="1664" spans="1:35" x14ac:dyDescent="0.25">
      <c r="A1664" t="s">
        <v>1981</v>
      </c>
      <c r="B1664">
        <v>5</v>
      </c>
      <c r="C1664" t="s">
        <v>10</v>
      </c>
      <c r="D1664">
        <v>2004</v>
      </c>
      <c r="E1664" s="11">
        <v>38173</v>
      </c>
      <c r="F1664">
        <v>0</v>
      </c>
      <c r="G1664">
        <v>26479.4</v>
      </c>
      <c r="H1664" t="s">
        <v>11</v>
      </c>
      <c r="I1664" t="s">
        <v>11</v>
      </c>
      <c r="J1664" t="s">
        <v>42</v>
      </c>
      <c r="K1664" s="13" t="s">
        <v>9909</v>
      </c>
      <c r="L1664" t="s">
        <v>11</v>
      </c>
      <c r="M1664" t="s">
        <v>11</v>
      </c>
      <c r="N1664" t="s">
        <v>42</v>
      </c>
      <c r="O1664">
        <v>18</v>
      </c>
      <c r="AA1664" t="s">
        <v>15</v>
      </c>
      <c r="AB1664" t="str">
        <f>IF(H1658="?",$Q$9,H1658)</f>
        <v>tier - 2</v>
      </c>
      <c r="AC1664" t="str">
        <f>IF(I1658="?",$V$9,I1658)</f>
        <v>tier - 3</v>
      </c>
      <c r="AD1664" t="str">
        <f>IF(J1658="?","Unknown",J1658)</f>
        <v>R1011</v>
      </c>
      <c r="AE1664">
        <v>2000</v>
      </c>
      <c r="AF1664">
        <v>9</v>
      </c>
      <c r="AG1664" t="str">
        <f t="shared" si="50"/>
        <v>9-Nov-2000</v>
      </c>
      <c r="AH1664">
        <v>36839</v>
      </c>
      <c r="AI1664">
        <f t="shared" si="51"/>
        <v>22</v>
      </c>
    </row>
    <row r="1665" spans="1:35" x14ac:dyDescent="0.25">
      <c r="A1665" t="s">
        <v>1980</v>
      </c>
      <c r="B1665">
        <v>27</v>
      </c>
      <c r="C1665" t="s">
        <v>30</v>
      </c>
      <c r="D1665">
        <v>1970</v>
      </c>
      <c r="E1665" s="11">
        <v>25929</v>
      </c>
      <c r="F1665">
        <v>2</v>
      </c>
      <c r="G1665">
        <v>26467.1</v>
      </c>
      <c r="H1665" t="s">
        <v>11</v>
      </c>
      <c r="I1665" t="s">
        <v>12</v>
      </c>
      <c r="J1665" t="s">
        <v>23</v>
      </c>
      <c r="K1665" s="13" t="s">
        <v>9910</v>
      </c>
      <c r="L1665" t="s">
        <v>11</v>
      </c>
      <c r="M1665" t="s">
        <v>12</v>
      </c>
      <c r="N1665" t="s">
        <v>23</v>
      </c>
      <c r="O1665">
        <v>52</v>
      </c>
      <c r="AA1665" t="s">
        <v>37</v>
      </c>
      <c r="AB1665" t="str">
        <f>IF(H1659="?",$Q$9,H1659)</f>
        <v>tier - 2</v>
      </c>
      <c r="AC1665" t="str">
        <f>IF(I1659="?",$V$9,I1659)</f>
        <v>tier - 2</v>
      </c>
      <c r="AD1665" t="str">
        <f>IF(J1659="?","Unknown",J1659)</f>
        <v>R1011</v>
      </c>
      <c r="AE1665">
        <v>2002</v>
      </c>
      <c r="AF1665">
        <v>17</v>
      </c>
      <c r="AG1665" t="str">
        <f t="shared" si="50"/>
        <v>17-Oct-2002</v>
      </c>
      <c r="AH1665">
        <v>37546</v>
      </c>
      <c r="AI1665">
        <f t="shared" si="51"/>
        <v>20</v>
      </c>
    </row>
    <row r="1666" spans="1:35" x14ac:dyDescent="0.25">
      <c r="A1666" t="s">
        <v>1979</v>
      </c>
      <c r="B1666">
        <v>21</v>
      </c>
      <c r="C1666" t="s">
        <v>37</v>
      </c>
      <c r="D1666">
        <v>1974</v>
      </c>
      <c r="E1666" s="11">
        <v>27323</v>
      </c>
      <c r="F1666">
        <v>1</v>
      </c>
      <c r="G1666">
        <v>26392.26</v>
      </c>
      <c r="H1666" t="s">
        <v>11</v>
      </c>
      <c r="I1666" t="s">
        <v>11</v>
      </c>
      <c r="J1666" t="s">
        <v>247</v>
      </c>
      <c r="K1666" s="13" t="s">
        <v>9911</v>
      </c>
      <c r="L1666" t="s">
        <v>11</v>
      </c>
      <c r="M1666" t="s">
        <v>11</v>
      </c>
      <c r="N1666" t="s">
        <v>247</v>
      </c>
      <c r="O1666">
        <v>48</v>
      </c>
      <c r="AA1666" t="s">
        <v>10</v>
      </c>
      <c r="AB1666" t="str">
        <f>IF(H1660="?",$Q$9,H1660)</f>
        <v>tier - 2</v>
      </c>
      <c r="AC1666" t="str">
        <f>IF(I1660="?",$V$9,I1660)</f>
        <v>tier - 1</v>
      </c>
      <c r="AD1666" t="str">
        <f>IF(J1660="?","Unknown",J1660)</f>
        <v>R1013</v>
      </c>
      <c r="AE1666">
        <v>1958</v>
      </c>
      <c r="AF1666">
        <v>25</v>
      </c>
      <c r="AG1666" t="str">
        <f t="shared" si="50"/>
        <v>25-Jul-1958</v>
      </c>
      <c r="AH1666">
        <v>21391</v>
      </c>
      <c r="AI1666">
        <f t="shared" si="51"/>
        <v>64</v>
      </c>
    </row>
    <row r="1667" spans="1:35" x14ac:dyDescent="0.25">
      <c r="A1667" t="s">
        <v>1978</v>
      </c>
      <c r="B1667">
        <v>5</v>
      </c>
      <c r="C1667" t="s">
        <v>18</v>
      </c>
      <c r="D1667">
        <v>2004</v>
      </c>
      <c r="E1667" s="11">
        <v>38143</v>
      </c>
      <c r="F1667">
        <v>0</v>
      </c>
      <c r="G1667">
        <v>26316.59</v>
      </c>
      <c r="H1667" t="s">
        <v>11</v>
      </c>
      <c r="I1667" t="s">
        <v>12</v>
      </c>
      <c r="J1667" t="s">
        <v>42</v>
      </c>
      <c r="K1667" s="13" t="s">
        <v>8786</v>
      </c>
      <c r="L1667" t="s">
        <v>11</v>
      </c>
      <c r="M1667" t="s">
        <v>12</v>
      </c>
      <c r="N1667" t="s">
        <v>42</v>
      </c>
      <c r="O1667">
        <v>19</v>
      </c>
      <c r="AA1667" t="s">
        <v>20</v>
      </c>
      <c r="AB1667" t="str">
        <f>IF(H1661="?",$Q$9,H1661)</f>
        <v>tier - 2</v>
      </c>
      <c r="AC1667" t="str">
        <f>IF(I1661="?",$V$9,I1661)</f>
        <v>tier - 2</v>
      </c>
      <c r="AD1667" t="str">
        <f>IF(J1661="?","Unknown",J1661)</f>
        <v>R1011</v>
      </c>
      <c r="AE1667">
        <v>1991</v>
      </c>
      <c r="AF1667">
        <v>22</v>
      </c>
      <c r="AG1667" t="str">
        <f t="shared" ref="AG1667:AG1730" si="52">CONCATENATE(AF1667,"-",AA1667,"-",AE1667)</f>
        <v>22-Sep-1991</v>
      </c>
      <c r="AH1667">
        <v>33503</v>
      </c>
      <c r="AI1667">
        <f t="shared" ref="AI1667:AI1730" si="53">INT(YEARFRAC(AH1667,DATE(2023,6,8)*1))</f>
        <v>31</v>
      </c>
    </row>
    <row r="1668" spans="1:35" x14ac:dyDescent="0.25">
      <c r="A1668" t="s">
        <v>1977</v>
      </c>
      <c r="B1668">
        <v>4</v>
      </c>
      <c r="C1668" t="s">
        <v>15</v>
      </c>
      <c r="D1668">
        <v>1975</v>
      </c>
      <c r="E1668" s="11">
        <v>27702</v>
      </c>
      <c r="F1668">
        <v>1</v>
      </c>
      <c r="G1668">
        <v>26236.58</v>
      </c>
      <c r="H1668" t="s">
        <v>11</v>
      </c>
      <c r="I1668" t="s">
        <v>16</v>
      </c>
      <c r="J1668" t="s">
        <v>42</v>
      </c>
      <c r="K1668" s="13" t="s">
        <v>9912</v>
      </c>
      <c r="L1668" t="s">
        <v>11</v>
      </c>
      <c r="M1668" t="s">
        <v>16</v>
      </c>
      <c r="N1668" t="s">
        <v>42</v>
      </c>
      <c r="O1668">
        <v>47</v>
      </c>
      <c r="AA1668" t="s">
        <v>20</v>
      </c>
      <c r="AB1668" t="str">
        <f>IF(H1662="?",$Q$9,H1662)</f>
        <v>tier - 2</v>
      </c>
      <c r="AC1668" t="str">
        <f>IF(I1662="?",$V$9,I1662)</f>
        <v>tier - 3</v>
      </c>
      <c r="AD1668" t="str">
        <f>IF(J1662="?","Unknown",J1662)</f>
        <v>R1024</v>
      </c>
      <c r="AE1668">
        <v>1971</v>
      </c>
      <c r="AF1668">
        <v>13</v>
      </c>
      <c r="AG1668" t="str">
        <f t="shared" si="52"/>
        <v>13-Sep-1971</v>
      </c>
      <c r="AH1668">
        <v>26189</v>
      </c>
      <c r="AI1668">
        <f t="shared" si="53"/>
        <v>51</v>
      </c>
    </row>
    <row r="1669" spans="1:35" x14ac:dyDescent="0.25">
      <c r="A1669" t="s">
        <v>1976</v>
      </c>
      <c r="B1669">
        <v>7</v>
      </c>
      <c r="C1669" t="s">
        <v>37</v>
      </c>
      <c r="D1669">
        <v>1973</v>
      </c>
      <c r="E1669" s="11">
        <v>26944</v>
      </c>
      <c r="F1669">
        <v>1</v>
      </c>
      <c r="G1669">
        <v>26140.36</v>
      </c>
      <c r="H1669" t="s">
        <v>11</v>
      </c>
      <c r="I1669" t="s">
        <v>12</v>
      </c>
      <c r="J1669" t="s">
        <v>42</v>
      </c>
      <c r="K1669" s="13" t="s">
        <v>8560</v>
      </c>
      <c r="L1669" t="s">
        <v>11</v>
      </c>
      <c r="M1669" t="s">
        <v>12</v>
      </c>
      <c r="N1669" t="s">
        <v>42</v>
      </c>
      <c r="O1669">
        <v>49</v>
      </c>
      <c r="AA1669" t="s">
        <v>10</v>
      </c>
      <c r="AB1669" t="str">
        <f>IF(H1663="?",$Q$9,H1663)</f>
        <v>tier - 2</v>
      </c>
      <c r="AC1669" t="str">
        <f>IF(I1663="?",$V$9,I1663)</f>
        <v>tier - 1</v>
      </c>
      <c r="AD1669" t="str">
        <f>IF(J1663="?","Unknown",J1663)</f>
        <v>R1011</v>
      </c>
      <c r="AE1669">
        <v>1988</v>
      </c>
      <c r="AF1669">
        <v>22</v>
      </c>
      <c r="AG1669" t="str">
        <f t="shared" si="52"/>
        <v>22-Jul-1988</v>
      </c>
      <c r="AH1669">
        <v>32346</v>
      </c>
      <c r="AI1669">
        <f t="shared" si="53"/>
        <v>34</v>
      </c>
    </row>
    <row r="1670" spans="1:35" x14ac:dyDescent="0.25">
      <c r="A1670" t="s">
        <v>1975</v>
      </c>
      <c r="B1670">
        <v>11</v>
      </c>
      <c r="C1670" t="s">
        <v>10</v>
      </c>
      <c r="D1670">
        <v>2002</v>
      </c>
      <c r="E1670" s="11">
        <v>37448</v>
      </c>
      <c r="F1670">
        <v>0</v>
      </c>
      <c r="G1670">
        <v>26125.67</v>
      </c>
      <c r="H1670" t="s">
        <v>11</v>
      </c>
      <c r="I1670" t="s">
        <v>16</v>
      </c>
      <c r="J1670" t="s">
        <v>13</v>
      </c>
      <c r="K1670" s="13" t="s">
        <v>9503</v>
      </c>
      <c r="L1670" t="s">
        <v>11</v>
      </c>
      <c r="M1670" t="s">
        <v>16</v>
      </c>
      <c r="N1670" t="s">
        <v>13</v>
      </c>
      <c r="O1670">
        <v>20</v>
      </c>
      <c r="AA1670" t="s">
        <v>10</v>
      </c>
      <c r="AB1670" t="str">
        <f>IF(H1664="?",$Q$9,H1664)</f>
        <v>tier - 2</v>
      </c>
      <c r="AC1670" t="str">
        <f>IF(I1664="?",$V$9,I1664)</f>
        <v>tier - 2</v>
      </c>
      <c r="AD1670" t="str">
        <f>IF(J1664="?","Unknown",J1664)</f>
        <v>R1011</v>
      </c>
      <c r="AE1670">
        <v>2004</v>
      </c>
      <c r="AF1670">
        <v>5</v>
      </c>
      <c r="AG1670" t="str">
        <f t="shared" si="52"/>
        <v>5-Jul-2004</v>
      </c>
      <c r="AH1670">
        <v>38173</v>
      </c>
      <c r="AI1670">
        <f t="shared" si="53"/>
        <v>18</v>
      </c>
    </row>
    <row r="1671" spans="1:35" x14ac:dyDescent="0.25">
      <c r="A1671" t="s">
        <v>1974</v>
      </c>
      <c r="B1671">
        <v>9</v>
      </c>
      <c r="C1671" t="s">
        <v>15</v>
      </c>
      <c r="D1671">
        <v>1966</v>
      </c>
      <c r="E1671" s="11">
        <v>24420</v>
      </c>
      <c r="F1671">
        <v>1</v>
      </c>
      <c r="G1671">
        <v>26109.33</v>
      </c>
      <c r="H1671" t="s">
        <v>11</v>
      </c>
      <c r="I1671" t="s">
        <v>12</v>
      </c>
      <c r="J1671" t="s">
        <v>23</v>
      </c>
      <c r="K1671" s="13" t="s">
        <v>8424</v>
      </c>
      <c r="L1671" t="s">
        <v>11</v>
      </c>
      <c r="M1671" t="s">
        <v>12</v>
      </c>
      <c r="N1671" t="s">
        <v>23</v>
      </c>
      <c r="O1671">
        <v>56</v>
      </c>
      <c r="AA1671" t="s">
        <v>30</v>
      </c>
      <c r="AB1671" t="str">
        <f>IF(H1665="?",$Q$9,H1665)</f>
        <v>tier - 2</v>
      </c>
      <c r="AC1671" t="str">
        <f>IF(I1665="?",$V$9,I1665)</f>
        <v>tier - 3</v>
      </c>
      <c r="AD1671" t="str">
        <f>IF(J1665="?","Unknown",J1665)</f>
        <v>R1012</v>
      </c>
      <c r="AE1671">
        <v>1970</v>
      </c>
      <c r="AF1671">
        <v>27</v>
      </c>
      <c r="AG1671" t="str">
        <f t="shared" si="52"/>
        <v>27-Dec-1970</v>
      </c>
      <c r="AH1671">
        <v>25929</v>
      </c>
      <c r="AI1671">
        <f t="shared" si="53"/>
        <v>52</v>
      </c>
    </row>
    <row r="1672" spans="1:35" x14ac:dyDescent="0.25">
      <c r="A1672" t="s">
        <v>1973</v>
      </c>
      <c r="B1672">
        <v>26</v>
      </c>
      <c r="C1672" t="s">
        <v>15</v>
      </c>
      <c r="D1672">
        <v>2000</v>
      </c>
      <c r="E1672" s="11">
        <v>36856</v>
      </c>
      <c r="F1672">
        <v>0</v>
      </c>
      <c r="G1672">
        <v>26026.97</v>
      </c>
      <c r="H1672" t="s">
        <v>11</v>
      </c>
      <c r="I1672" t="s">
        <v>12</v>
      </c>
      <c r="J1672" t="s">
        <v>42</v>
      </c>
      <c r="K1672" s="13" t="s">
        <v>9913</v>
      </c>
      <c r="L1672" t="s">
        <v>11</v>
      </c>
      <c r="M1672" t="s">
        <v>12</v>
      </c>
      <c r="N1672" t="s">
        <v>42</v>
      </c>
      <c r="O1672">
        <v>22</v>
      </c>
      <c r="AA1672" t="s">
        <v>37</v>
      </c>
      <c r="AB1672" t="str">
        <f>IF(H1666="?",$Q$9,H1666)</f>
        <v>tier - 2</v>
      </c>
      <c r="AC1672" t="str">
        <f>IF(I1666="?",$V$9,I1666)</f>
        <v>tier - 2</v>
      </c>
      <c r="AD1672" t="str">
        <f>IF(J1666="?","Unknown",J1666)</f>
        <v>R1024</v>
      </c>
      <c r="AE1672">
        <v>1974</v>
      </c>
      <c r="AF1672">
        <v>21</v>
      </c>
      <c r="AG1672" t="str">
        <f t="shared" si="52"/>
        <v>21-Oct-1974</v>
      </c>
      <c r="AH1672">
        <v>27323</v>
      </c>
      <c r="AI1672">
        <f t="shared" si="53"/>
        <v>48</v>
      </c>
    </row>
    <row r="1673" spans="1:35" x14ac:dyDescent="0.25">
      <c r="A1673" t="s">
        <v>2369</v>
      </c>
      <c r="B1673">
        <v>6</v>
      </c>
      <c r="C1673" t="s">
        <v>10</v>
      </c>
      <c r="D1673">
        <v>1991</v>
      </c>
      <c r="E1673" s="11">
        <v>33425</v>
      </c>
      <c r="F1673">
        <v>1</v>
      </c>
      <c r="G1673">
        <v>58571.07</v>
      </c>
      <c r="H1673" t="s">
        <v>16</v>
      </c>
      <c r="I1673" t="s">
        <v>12</v>
      </c>
      <c r="J1673" t="s">
        <v>247</v>
      </c>
      <c r="K1673" s="13" t="s">
        <v>9914</v>
      </c>
      <c r="L1673" t="s">
        <v>16</v>
      </c>
      <c r="M1673" t="s">
        <v>12</v>
      </c>
      <c r="N1673" t="s">
        <v>247</v>
      </c>
      <c r="O1673">
        <v>31</v>
      </c>
      <c r="AA1673" t="s">
        <v>18</v>
      </c>
      <c r="AB1673" t="str">
        <f>IF(H1667="?",$Q$9,H1667)</f>
        <v>tier - 2</v>
      </c>
      <c r="AC1673" t="str">
        <f>IF(I1667="?",$V$9,I1667)</f>
        <v>tier - 3</v>
      </c>
      <c r="AD1673" t="str">
        <f>IF(J1667="?","Unknown",J1667)</f>
        <v>R1011</v>
      </c>
      <c r="AE1673">
        <v>2004</v>
      </c>
      <c r="AF1673">
        <v>5</v>
      </c>
      <c r="AG1673" t="str">
        <f t="shared" si="52"/>
        <v>5-Jun-2004</v>
      </c>
      <c r="AH1673">
        <v>38143</v>
      </c>
      <c r="AI1673">
        <f t="shared" si="53"/>
        <v>19</v>
      </c>
    </row>
    <row r="1674" spans="1:35" x14ac:dyDescent="0.25">
      <c r="A1674" t="s">
        <v>2333</v>
      </c>
      <c r="B1674">
        <v>11</v>
      </c>
      <c r="C1674" t="s">
        <v>35</v>
      </c>
      <c r="D1674">
        <v>1993</v>
      </c>
      <c r="E1674" s="11">
        <v>34192</v>
      </c>
      <c r="F1674">
        <v>2</v>
      </c>
      <c r="G1674">
        <v>44585.46</v>
      </c>
      <c r="H1674" t="s">
        <v>11</v>
      </c>
      <c r="I1674" t="s">
        <v>11</v>
      </c>
      <c r="J1674" t="s">
        <v>42</v>
      </c>
      <c r="K1674" s="13" t="s">
        <v>9915</v>
      </c>
      <c r="L1674" t="s">
        <v>11</v>
      </c>
      <c r="M1674" t="s">
        <v>11</v>
      </c>
      <c r="N1674" t="s">
        <v>42</v>
      </c>
      <c r="O1674">
        <v>29</v>
      </c>
      <c r="AA1674" t="s">
        <v>15</v>
      </c>
      <c r="AB1674" t="str">
        <f>IF(H1668="?",$Q$9,H1668)</f>
        <v>tier - 2</v>
      </c>
      <c r="AC1674" t="str">
        <f>IF(I1668="?",$V$9,I1668)</f>
        <v>tier - 1</v>
      </c>
      <c r="AD1674" t="str">
        <f>IF(J1668="?","Unknown",J1668)</f>
        <v>R1011</v>
      </c>
      <c r="AE1674">
        <v>1975</v>
      </c>
      <c r="AF1674">
        <v>4</v>
      </c>
      <c r="AG1674" t="str">
        <f t="shared" si="52"/>
        <v>4-Nov-1975</v>
      </c>
      <c r="AH1674">
        <v>27702</v>
      </c>
      <c r="AI1674">
        <f t="shared" si="53"/>
        <v>47</v>
      </c>
    </row>
    <row r="1675" spans="1:35" x14ac:dyDescent="0.25">
      <c r="A1675" t="s">
        <v>1972</v>
      </c>
      <c r="B1675">
        <v>5</v>
      </c>
      <c r="C1675" t="s">
        <v>35</v>
      </c>
      <c r="D1675">
        <v>2001</v>
      </c>
      <c r="E1675" s="11">
        <v>37108</v>
      </c>
      <c r="F1675">
        <v>2</v>
      </c>
      <c r="G1675">
        <v>26018.95</v>
      </c>
      <c r="H1675" t="s">
        <v>11</v>
      </c>
      <c r="I1675" t="s">
        <v>11</v>
      </c>
      <c r="J1675" t="s">
        <v>23</v>
      </c>
      <c r="K1675" s="13" t="s">
        <v>9916</v>
      </c>
      <c r="L1675" t="s">
        <v>11</v>
      </c>
      <c r="M1675" t="s">
        <v>11</v>
      </c>
      <c r="N1675" t="s">
        <v>23</v>
      </c>
      <c r="O1675">
        <v>21</v>
      </c>
      <c r="AA1675" t="s">
        <v>37</v>
      </c>
      <c r="AB1675" t="str">
        <f>IF(H1669="?",$Q$9,H1669)</f>
        <v>tier - 2</v>
      </c>
      <c r="AC1675" t="str">
        <f>IF(I1669="?",$V$9,I1669)</f>
        <v>tier - 3</v>
      </c>
      <c r="AD1675" t="str">
        <f>IF(J1669="?","Unknown",J1669)</f>
        <v>R1011</v>
      </c>
      <c r="AE1675">
        <v>1973</v>
      </c>
      <c r="AF1675">
        <v>7</v>
      </c>
      <c r="AG1675" t="str">
        <f t="shared" si="52"/>
        <v>7-Oct-1973</v>
      </c>
      <c r="AH1675">
        <v>26944</v>
      </c>
      <c r="AI1675">
        <f t="shared" si="53"/>
        <v>49</v>
      </c>
    </row>
    <row r="1676" spans="1:35" x14ac:dyDescent="0.25">
      <c r="A1676" t="s">
        <v>1971</v>
      </c>
      <c r="B1676">
        <v>3</v>
      </c>
      <c r="C1676" t="s">
        <v>15</v>
      </c>
      <c r="D1676">
        <v>1970</v>
      </c>
      <c r="E1676" s="11">
        <v>25875</v>
      </c>
      <c r="F1676">
        <v>3</v>
      </c>
      <c r="G1676">
        <v>25992.82</v>
      </c>
      <c r="H1676" t="s">
        <v>11</v>
      </c>
      <c r="I1676" t="s">
        <v>11</v>
      </c>
      <c r="J1676" t="s">
        <v>13</v>
      </c>
      <c r="K1676" s="13" t="s">
        <v>9917</v>
      </c>
      <c r="L1676" t="s">
        <v>11</v>
      </c>
      <c r="M1676" t="s">
        <v>11</v>
      </c>
      <c r="N1676" t="s">
        <v>13</v>
      </c>
      <c r="O1676">
        <v>52</v>
      </c>
      <c r="AA1676" t="s">
        <v>10</v>
      </c>
      <c r="AB1676" t="str">
        <f>IF(H1670="?",$Q$9,H1670)</f>
        <v>tier - 2</v>
      </c>
      <c r="AC1676" t="str">
        <f>IF(I1670="?",$V$9,I1670)</f>
        <v>tier - 1</v>
      </c>
      <c r="AD1676" t="str">
        <f>IF(J1670="?","Unknown",J1670)</f>
        <v>R1013</v>
      </c>
      <c r="AE1676">
        <v>2002</v>
      </c>
      <c r="AF1676">
        <v>11</v>
      </c>
      <c r="AG1676" t="str">
        <f t="shared" si="52"/>
        <v>11-Jul-2002</v>
      </c>
      <c r="AH1676">
        <v>37448</v>
      </c>
      <c r="AI1676">
        <f t="shared" si="53"/>
        <v>20</v>
      </c>
    </row>
    <row r="1677" spans="1:35" x14ac:dyDescent="0.25">
      <c r="A1677" t="s">
        <v>1970</v>
      </c>
      <c r="B1677">
        <v>21</v>
      </c>
      <c r="C1677" t="s">
        <v>20</v>
      </c>
      <c r="D1677">
        <v>1963</v>
      </c>
      <c r="E1677" s="11">
        <v>23275</v>
      </c>
      <c r="F1677">
        <v>0</v>
      </c>
      <c r="G1677">
        <v>25678.78</v>
      </c>
      <c r="H1677" t="s">
        <v>11</v>
      </c>
      <c r="I1677" t="s">
        <v>12</v>
      </c>
      <c r="J1677" t="s">
        <v>23</v>
      </c>
      <c r="K1677" s="13" t="s">
        <v>9918</v>
      </c>
      <c r="L1677" t="s">
        <v>11</v>
      </c>
      <c r="M1677" t="s">
        <v>12</v>
      </c>
      <c r="N1677" t="s">
        <v>23</v>
      </c>
      <c r="O1677">
        <v>59</v>
      </c>
      <c r="AA1677" t="s">
        <v>15</v>
      </c>
      <c r="AB1677" t="str">
        <f>IF(H1671="?",$Q$9,H1671)</f>
        <v>tier - 2</v>
      </c>
      <c r="AC1677" t="str">
        <f>IF(I1671="?",$V$9,I1671)</f>
        <v>tier - 3</v>
      </c>
      <c r="AD1677" t="str">
        <f>IF(J1671="?","Unknown",J1671)</f>
        <v>R1012</v>
      </c>
      <c r="AE1677">
        <v>1966</v>
      </c>
      <c r="AF1677">
        <v>9</v>
      </c>
      <c r="AG1677" t="str">
        <f t="shared" si="52"/>
        <v>9-Nov-1966</v>
      </c>
      <c r="AH1677">
        <v>24420</v>
      </c>
      <c r="AI1677">
        <f t="shared" si="53"/>
        <v>56</v>
      </c>
    </row>
    <row r="1678" spans="1:35" x14ac:dyDescent="0.25">
      <c r="A1678" t="s">
        <v>1969</v>
      </c>
      <c r="B1678">
        <v>17</v>
      </c>
      <c r="C1678" t="s">
        <v>35</v>
      </c>
      <c r="D1678">
        <v>1972</v>
      </c>
      <c r="E1678" s="11">
        <v>26528</v>
      </c>
      <c r="F1678">
        <v>0</v>
      </c>
      <c r="G1678">
        <v>25656.58</v>
      </c>
      <c r="H1678" t="s">
        <v>11</v>
      </c>
      <c r="I1678" t="s">
        <v>12</v>
      </c>
      <c r="J1678" t="s">
        <v>247</v>
      </c>
      <c r="K1678" s="13" t="s">
        <v>9919</v>
      </c>
      <c r="L1678" t="s">
        <v>11</v>
      </c>
      <c r="M1678" t="s">
        <v>12</v>
      </c>
      <c r="N1678" t="s">
        <v>247</v>
      </c>
      <c r="O1678">
        <v>50</v>
      </c>
      <c r="AA1678" t="s">
        <v>15</v>
      </c>
      <c r="AB1678" t="str">
        <f>IF(H1672="?",$Q$9,H1672)</f>
        <v>tier - 2</v>
      </c>
      <c r="AC1678" t="str">
        <f>IF(I1672="?",$V$9,I1672)</f>
        <v>tier - 3</v>
      </c>
      <c r="AD1678" t="str">
        <f>IF(J1672="?","Unknown",J1672)</f>
        <v>R1011</v>
      </c>
      <c r="AE1678">
        <v>2000</v>
      </c>
      <c r="AF1678">
        <v>26</v>
      </c>
      <c r="AG1678" t="str">
        <f t="shared" si="52"/>
        <v>26-Nov-2000</v>
      </c>
      <c r="AH1678">
        <v>36856</v>
      </c>
      <c r="AI1678">
        <f t="shared" si="53"/>
        <v>22</v>
      </c>
    </row>
    <row r="1679" spans="1:35" x14ac:dyDescent="0.25">
      <c r="A1679" t="s">
        <v>1968</v>
      </c>
      <c r="B1679">
        <v>2</v>
      </c>
      <c r="C1679" t="s">
        <v>18</v>
      </c>
      <c r="D1679">
        <v>2001</v>
      </c>
      <c r="E1679" s="11">
        <v>37044</v>
      </c>
      <c r="F1679">
        <v>0</v>
      </c>
      <c r="G1679">
        <v>25648.98</v>
      </c>
      <c r="H1679" t="s">
        <v>11</v>
      </c>
      <c r="I1679" t="s">
        <v>16</v>
      </c>
      <c r="J1679" t="s">
        <v>42</v>
      </c>
      <c r="K1679" s="13" t="s">
        <v>9920</v>
      </c>
      <c r="L1679" t="s">
        <v>11</v>
      </c>
      <c r="M1679" t="s">
        <v>16</v>
      </c>
      <c r="N1679" t="s">
        <v>42</v>
      </c>
      <c r="O1679">
        <v>22</v>
      </c>
      <c r="AA1679" t="s">
        <v>10</v>
      </c>
      <c r="AB1679" t="str">
        <f>IF(H1673="?",$Q$9,H1673)</f>
        <v>tier - 1</v>
      </c>
      <c r="AC1679" t="str">
        <f>IF(I1673="?",$V$9,I1673)</f>
        <v>tier - 3</v>
      </c>
      <c r="AD1679" t="str">
        <f>IF(J1673="?","Unknown",J1673)</f>
        <v>R1024</v>
      </c>
      <c r="AE1679">
        <v>1991</v>
      </c>
      <c r="AF1679">
        <v>6</v>
      </c>
      <c r="AG1679" t="str">
        <f t="shared" si="52"/>
        <v>6-Jul-1991</v>
      </c>
      <c r="AH1679">
        <v>33425</v>
      </c>
      <c r="AI1679">
        <f t="shared" si="53"/>
        <v>31</v>
      </c>
    </row>
    <row r="1680" spans="1:35" x14ac:dyDescent="0.25">
      <c r="A1680" t="s">
        <v>1967</v>
      </c>
      <c r="B1680">
        <v>11</v>
      </c>
      <c r="C1680" t="s">
        <v>37</v>
      </c>
      <c r="D1680">
        <v>1968</v>
      </c>
      <c r="E1680" s="11">
        <v>25122</v>
      </c>
      <c r="F1680">
        <v>1</v>
      </c>
      <c r="G1680">
        <v>25517.11</v>
      </c>
      <c r="H1680" t="s">
        <v>11</v>
      </c>
      <c r="I1680" t="s">
        <v>12</v>
      </c>
      <c r="J1680" t="s">
        <v>356</v>
      </c>
      <c r="K1680" s="13" t="s">
        <v>8978</v>
      </c>
      <c r="L1680" t="s">
        <v>11</v>
      </c>
      <c r="M1680" t="s">
        <v>12</v>
      </c>
      <c r="N1680" t="s">
        <v>356</v>
      </c>
      <c r="O1680">
        <v>54</v>
      </c>
      <c r="AA1680" t="s">
        <v>35</v>
      </c>
      <c r="AB1680" t="str">
        <f>IF(H1674="?",$Q$9,H1674)</f>
        <v>tier - 2</v>
      </c>
      <c r="AC1680" t="str">
        <f>IF(I1674="?",$V$9,I1674)</f>
        <v>tier - 2</v>
      </c>
      <c r="AD1680" t="str">
        <f>IF(J1674="?","Unknown",J1674)</f>
        <v>R1011</v>
      </c>
      <c r="AE1680">
        <v>1993</v>
      </c>
      <c r="AF1680">
        <v>11</v>
      </c>
      <c r="AG1680" t="str">
        <f t="shared" si="52"/>
        <v>11-Aug-1993</v>
      </c>
      <c r="AH1680">
        <v>34192</v>
      </c>
      <c r="AI1680">
        <f t="shared" si="53"/>
        <v>29</v>
      </c>
    </row>
    <row r="1681" spans="1:35" x14ac:dyDescent="0.25">
      <c r="A1681" t="s">
        <v>1966</v>
      </c>
      <c r="B1681">
        <v>22</v>
      </c>
      <c r="C1681" t="s">
        <v>15</v>
      </c>
      <c r="D1681">
        <v>1968</v>
      </c>
      <c r="E1681" s="11">
        <v>25164</v>
      </c>
      <c r="F1681">
        <v>3</v>
      </c>
      <c r="G1681">
        <v>25382.3</v>
      </c>
      <c r="H1681" t="s">
        <v>11</v>
      </c>
      <c r="I1681" t="s">
        <v>11</v>
      </c>
      <c r="J1681" t="s">
        <v>42</v>
      </c>
      <c r="K1681" s="13" t="s">
        <v>9921</v>
      </c>
      <c r="L1681" t="s">
        <v>11</v>
      </c>
      <c r="M1681" t="s">
        <v>11</v>
      </c>
      <c r="N1681" t="s">
        <v>42</v>
      </c>
      <c r="O1681">
        <v>54</v>
      </c>
      <c r="AA1681" t="s">
        <v>35</v>
      </c>
      <c r="AB1681" t="str">
        <f>IF(H1675="?",$Q$9,H1675)</f>
        <v>tier - 2</v>
      </c>
      <c r="AC1681" t="str">
        <f>IF(I1675="?",$V$9,I1675)</f>
        <v>tier - 2</v>
      </c>
      <c r="AD1681" t="str">
        <f>IF(J1675="?","Unknown",J1675)</f>
        <v>R1012</v>
      </c>
      <c r="AE1681">
        <v>2001</v>
      </c>
      <c r="AF1681">
        <v>5</v>
      </c>
      <c r="AG1681" t="str">
        <f t="shared" si="52"/>
        <v>5-Aug-2001</v>
      </c>
      <c r="AH1681">
        <v>37108</v>
      </c>
      <c r="AI1681">
        <f t="shared" si="53"/>
        <v>21</v>
      </c>
    </row>
    <row r="1682" spans="1:35" x14ac:dyDescent="0.25">
      <c r="A1682" t="s">
        <v>1965</v>
      </c>
      <c r="B1682">
        <v>26</v>
      </c>
      <c r="C1682" t="s">
        <v>20</v>
      </c>
      <c r="D1682">
        <v>1972</v>
      </c>
      <c r="E1682" s="11">
        <v>26568</v>
      </c>
      <c r="F1682">
        <v>2</v>
      </c>
      <c r="G1682">
        <v>25333.33</v>
      </c>
      <c r="H1682" t="s">
        <v>11</v>
      </c>
      <c r="I1682" t="s">
        <v>11</v>
      </c>
      <c r="J1682" t="s">
        <v>356</v>
      </c>
      <c r="K1682" s="13" t="s">
        <v>8554</v>
      </c>
      <c r="L1682" t="s">
        <v>11</v>
      </c>
      <c r="M1682" t="s">
        <v>11</v>
      </c>
      <c r="N1682" t="s">
        <v>356</v>
      </c>
      <c r="O1682">
        <v>50</v>
      </c>
      <c r="AA1682" t="s">
        <v>15</v>
      </c>
      <c r="AB1682" t="str">
        <f>IF(H1676="?",$Q$9,H1676)</f>
        <v>tier - 2</v>
      </c>
      <c r="AC1682" t="str">
        <f>IF(I1676="?",$V$9,I1676)</f>
        <v>tier - 2</v>
      </c>
      <c r="AD1682" t="str">
        <f>IF(J1676="?","Unknown",J1676)</f>
        <v>R1013</v>
      </c>
      <c r="AE1682">
        <v>1970</v>
      </c>
      <c r="AF1682">
        <v>3</v>
      </c>
      <c r="AG1682" t="str">
        <f t="shared" si="52"/>
        <v>3-Nov-1970</v>
      </c>
      <c r="AH1682">
        <v>25875</v>
      </c>
      <c r="AI1682">
        <f t="shared" si="53"/>
        <v>52</v>
      </c>
    </row>
    <row r="1683" spans="1:35" x14ac:dyDescent="0.25">
      <c r="A1683" t="s">
        <v>1964</v>
      </c>
      <c r="B1683">
        <v>14</v>
      </c>
      <c r="C1683" t="s">
        <v>15</v>
      </c>
      <c r="D1683">
        <v>1975</v>
      </c>
      <c r="E1683" s="11">
        <v>27712</v>
      </c>
      <c r="F1683">
        <v>3</v>
      </c>
      <c r="G1683">
        <v>25309.49</v>
      </c>
      <c r="H1683" t="s">
        <v>11</v>
      </c>
      <c r="I1683" t="s">
        <v>16</v>
      </c>
      <c r="J1683" t="s">
        <v>42</v>
      </c>
      <c r="K1683" s="13" t="s">
        <v>9922</v>
      </c>
      <c r="L1683" t="s">
        <v>11</v>
      </c>
      <c r="M1683" t="s">
        <v>16</v>
      </c>
      <c r="N1683" t="s">
        <v>42</v>
      </c>
      <c r="O1683">
        <v>47</v>
      </c>
      <c r="AA1683" t="s">
        <v>20</v>
      </c>
      <c r="AB1683" t="str">
        <f>IF(H1677="?",$Q$9,H1677)</f>
        <v>tier - 2</v>
      </c>
      <c r="AC1683" t="str">
        <f>IF(I1677="?",$V$9,I1677)</f>
        <v>tier - 3</v>
      </c>
      <c r="AD1683" t="str">
        <f>IF(J1677="?","Unknown",J1677)</f>
        <v>R1012</v>
      </c>
      <c r="AE1683">
        <v>1963</v>
      </c>
      <c r="AF1683">
        <v>21</v>
      </c>
      <c r="AG1683" t="str">
        <f t="shared" si="52"/>
        <v>21-Sep-1963</v>
      </c>
      <c r="AH1683">
        <v>23275</v>
      </c>
      <c r="AI1683">
        <f t="shared" si="53"/>
        <v>59</v>
      </c>
    </row>
    <row r="1684" spans="1:35" x14ac:dyDescent="0.25">
      <c r="A1684" t="s">
        <v>1963</v>
      </c>
      <c r="B1684">
        <v>24</v>
      </c>
      <c r="C1684" t="s">
        <v>37</v>
      </c>
      <c r="D1684">
        <v>1998</v>
      </c>
      <c r="E1684" s="11">
        <v>36092</v>
      </c>
      <c r="F1684">
        <v>0</v>
      </c>
      <c r="G1684">
        <v>25127.22</v>
      </c>
      <c r="H1684" t="s">
        <v>11</v>
      </c>
      <c r="I1684" t="s">
        <v>12</v>
      </c>
      <c r="J1684" t="s">
        <v>42</v>
      </c>
      <c r="K1684" s="13" t="s">
        <v>9923</v>
      </c>
      <c r="L1684" t="s">
        <v>11</v>
      </c>
      <c r="M1684" t="s">
        <v>12</v>
      </c>
      <c r="N1684" t="s">
        <v>42</v>
      </c>
      <c r="O1684">
        <v>24</v>
      </c>
      <c r="AA1684" t="s">
        <v>35</v>
      </c>
      <c r="AB1684" t="str">
        <f>IF(H1678="?",$Q$9,H1678)</f>
        <v>tier - 2</v>
      </c>
      <c r="AC1684" t="str">
        <f>IF(I1678="?",$V$9,I1678)</f>
        <v>tier - 3</v>
      </c>
      <c r="AD1684" t="str">
        <f>IF(J1678="?","Unknown",J1678)</f>
        <v>R1024</v>
      </c>
      <c r="AE1684">
        <v>1972</v>
      </c>
      <c r="AF1684">
        <v>17</v>
      </c>
      <c r="AG1684" t="str">
        <f t="shared" si="52"/>
        <v>17-Aug-1972</v>
      </c>
      <c r="AH1684">
        <v>26528</v>
      </c>
      <c r="AI1684">
        <f t="shared" si="53"/>
        <v>50</v>
      </c>
    </row>
    <row r="1685" spans="1:35" x14ac:dyDescent="0.25">
      <c r="A1685" t="s">
        <v>2332</v>
      </c>
      <c r="B1685">
        <v>2</v>
      </c>
      <c r="C1685" t="s">
        <v>18</v>
      </c>
      <c r="D1685">
        <v>2000</v>
      </c>
      <c r="E1685" s="11">
        <v>36679</v>
      </c>
      <c r="F1685">
        <v>1</v>
      </c>
      <c r="G1685">
        <v>44501.4</v>
      </c>
      <c r="H1685" t="s">
        <v>11</v>
      </c>
      <c r="I1685" t="s">
        <v>12</v>
      </c>
      <c r="J1685" t="s">
        <v>13</v>
      </c>
      <c r="K1685" s="13" t="s">
        <v>9924</v>
      </c>
      <c r="L1685" t="s">
        <v>11</v>
      </c>
      <c r="M1685" t="s">
        <v>12</v>
      </c>
      <c r="N1685" t="s">
        <v>13</v>
      </c>
      <c r="O1685">
        <v>23</v>
      </c>
      <c r="AA1685" t="s">
        <v>18</v>
      </c>
      <c r="AB1685" t="str">
        <f>IF(H1679="?",$Q$9,H1679)</f>
        <v>tier - 2</v>
      </c>
      <c r="AC1685" t="str">
        <f>IF(I1679="?",$V$9,I1679)</f>
        <v>tier - 1</v>
      </c>
      <c r="AD1685" t="str">
        <f>IF(J1679="?","Unknown",J1679)</f>
        <v>R1011</v>
      </c>
      <c r="AE1685">
        <v>2001</v>
      </c>
      <c r="AF1685">
        <v>2</v>
      </c>
      <c r="AG1685" t="str">
        <f t="shared" si="52"/>
        <v>2-Jun-2001</v>
      </c>
      <c r="AH1685">
        <v>37044</v>
      </c>
      <c r="AI1685">
        <f t="shared" si="53"/>
        <v>22</v>
      </c>
    </row>
    <row r="1686" spans="1:35" x14ac:dyDescent="0.25">
      <c r="A1686" t="s">
        <v>1962</v>
      </c>
      <c r="B1686">
        <v>14</v>
      </c>
      <c r="C1686" t="s">
        <v>30</v>
      </c>
      <c r="D1686">
        <v>1998</v>
      </c>
      <c r="E1686" s="11">
        <v>36143</v>
      </c>
      <c r="F1686">
        <v>0</v>
      </c>
      <c r="G1686">
        <v>25081.77</v>
      </c>
      <c r="H1686" t="s">
        <v>11</v>
      </c>
      <c r="I1686" t="s">
        <v>11</v>
      </c>
      <c r="J1686" t="s">
        <v>13</v>
      </c>
      <c r="K1686" s="13" t="s">
        <v>9925</v>
      </c>
      <c r="L1686" t="s">
        <v>11</v>
      </c>
      <c r="M1686" t="s">
        <v>11</v>
      </c>
      <c r="N1686" t="s">
        <v>13</v>
      </c>
      <c r="O1686">
        <v>24</v>
      </c>
      <c r="AA1686" t="s">
        <v>37</v>
      </c>
      <c r="AB1686" t="str">
        <f>IF(H1680="?",$Q$9,H1680)</f>
        <v>tier - 2</v>
      </c>
      <c r="AC1686" t="str">
        <f>IF(I1680="?",$V$9,I1680)</f>
        <v>tier - 3</v>
      </c>
      <c r="AD1686" t="str">
        <f>IF(J1680="?","Unknown",J1680)</f>
        <v>R1017</v>
      </c>
      <c r="AE1686">
        <v>1968</v>
      </c>
      <c r="AF1686">
        <v>11</v>
      </c>
      <c r="AG1686" t="str">
        <f t="shared" si="52"/>
        <v>11-Oct-1968</v>
      </c>
      <c r="AH1686">
        <v>25122</v>
      </c>
      <c r="AI1686">
        <f t="shared" si="53"/>
        <v>54</v>
      </c>
    </row>
    <row r="1687" spans="1:35" x14ac:dyDescent="0.25">
      <c r="A1687" t="s">
        <v>1961</v>
      </c>
      <c r="B1687">
        <v>4</v>
      </c>
      <c r="C1687" t="s">
        <v>18</v>
      </c>
      <c r="D1687">
        <v>1995</v>
      </c>
      <c r="E1687" s="11">
        <v>34854</v>
      </c>
      <c r="F1687">
        <v>0</v>
      </c>
      <c r="G1687">
        <v>25075.97</v>
      </c>
      <c r="H1687" t="s">
        <v>11</v>
      </c>
      <c r="I1687" t="s">
        <v>11</v>
      </c>
      <c r="J1687" t="s">
        <v>42</v>
      </c>
      <c r="K1687" s="13" t="s">
        <v>9796</v>
      </c>
      <c r="L1687" t="s">
        <v>11</v>
      </c>
      <c r="M1687" t="s">
        <v>11</v>
      </c>
      <c r="N1687" t="s">
        <v>42</v>
      </c>
      <c r="O1687">
        <v>28</v>
      </c>
      <c r="AA1687" t="s">
        <v>15</v>
      </c>
      <c r="AB1687" t="str">
        <f>IF(H1681="?",$Q$9,H1681)</f>
        <v>tier - 2</v>
      </c>
      <c r="AC1687" t="str">
        <f>IF(I1681="?",$V$9,I1681)</f>
        <v>tier - 2</v>
      </c>
      <c r="AD1687" t="str">
        <f>IF(J1681="?","Unknown",J1681)</f>
        <v>R1011</v>
      </c>
      <c r="AE1687">
        <v>1968</v>
      </c>
      <c r="AF1687">
        <v>22</v>
      </c>
      <c r="AG1687" t="str">
        <f t="shared" si="52"/>
        <v>22-Nov-1968</v>
      </c>
      <c r="AH1687">
        <v>25164</v>
      </c>
      <c r="AI1687">
        <f t="shared" si="53"/>
        <v>54</v>
      </c>
    </row>
    <row r="1688" spans="1:35" x14ac:dyDescent="0.25">
      <c r="A1688" t="s">
        <v>1960</v>
      </c>
      <c r="B1688">
        <v>14</v>
      </c>
      <c r="C1688" t="s">
        <v>15</v>
      </c>
      <c r="D1688">
        <v>1975</v>
      </c>
      <c r="E1688" s="11">
        <v>27712</v>
      </c>
      <c r="F1688">
        <v>3</v>
      </c>
      <c r="G1688">
        <v>24915.22</v>
      </c>
      <c r="H1688" t="s">
        <v>11</v>
      </c>
      <c r="I1688" t="s">
        <v>12</v>
      </c>
      <c r="J1688" t="s">
        <v>23</v>
      </c>
      <c r="K1688" s="13" t="s">
        <v>9926</v>
      </c>
      <c r="L1688" t="s">
        <v>11</v>
      </c>
      <c r="M1688" t="s">
        <v>12</v>
      </c>
      <c r="N1688" t="s">
        <v>23</v>
      </c>
      <c r="O1688">
        <v>47</v>
      </c>
      <c r="AA1688" t="s">
        <v>20</v>
      </c>
      <c r="AB1688" t="str">
        <f>IF(H1682="?",$Q$9,H1682)</f>
        <v>tier - 2</v>
      </c>
      <c r="AC1688" t="str">
        <f>IF(I1682="?",$V$9,I1682)</f>
        <v>tier - 2</v>
      </c>
      <c r="AD1688" t="str">
        <f>IF(J1682="?","Unknown",J1682)</f>
        <v>R1017</v>
      </c>
      <c r="AE1688">
        <v>1972</v>
      </c>
      <c r="AF1688">
        <v>26</v>
      </c>
      <c r="AG1688" t="str">
        <f t="shared" si="52"/>
        <v>26-Sep-1972</v>
      </c>
      <c r="AH1688">
        <v>26568</v>
      </c>
      <c r="AI1688">
        <f t="shared" si="53"/>
        <v>50</v>
      </c>
    </row>
    <row r="1689" spans="1:35" x14ac:dyDescent="0.25">
      <c r="A1689" t="s">
        <v>1959</v>
      </c>
      <c r="B1689">
        <v>14</v>
      </c>
      <c r="C1689" t="s">
        <v>10</v>
      </c>
      <c r="D1689">
        <v>1987</v>
      </c>
      <c r="E1689" s="11">
        <v>31972</v>
      </c>
      <c r="F1689">
        <v>2</v>
      </c>
      <c r="G1689">
        <v>24915.05</v>
      </c>
      <c r="H1689" t="s">
        <v>11</v>
      </c>
      <c r="I1689" t="s">
        <v>16</v>
      </c>
      <c r="J1689" t="s">
        <v>247</v>
      </c>
      <c r="K1689" s="13" t="s">
        <v>9927</v>
      </c>
      <c r="L1689" t="s">
        <v>11</v>
      </c>
      <c r="M1689" t="s">
        <v>16</v>
      </c>
      <c r="N1689" t="s">
        <v>247</v>
      </c>
      <c r="O1689">
        <v>35</v>
      </c>
      <c r="AA1689" t="s">
        <v>15</v>
      </c>
      <c r="AB1689" t="str">
        <f>IF(H1683="?",$Q$9,H1683)</f>
        <v>tier - 2</v>
      </c>
      <c r="AC1689" t="str">
        <f>IF(I1683="?",$V$9,I1683)</f>
        <v>tier - 1</v>
      </c>
      <c r="AD1689" t="str">
        <f>IF(J1683="?","Unknown",J1683)</f>
        <v>R1011</v>
      </c>
      <c r="AE1689">
        <v>1975</v>
      </c>
      <c r="AF1689">
        <v>14</v>
      </c>
      <c r="AG1689" t="str">
        <f t="shared" si="52"/>
        <v>14-Nov-1975</v>
      </c>
      <c r="AH1689">
        <v>27712</v>
      </c>
      <c r="AI1689">
        <f t="shared" si="53"/>
        <v>47</v>
      </c>
    </row>
    <row r="1690" spans="1:35" x14ac:dyDescent="0.25">
      <c r="A1690" t="s">
        <v>1958</v>
      </c>
      <c r="B1690">
        <v>23</v>
      </c>
      <c r="C1690" t="s">
        <v>20</v>
      </c>
      <c r="D1690">
        <v>1969</v>
      </c>
      <c r="E1690" s="11">
        <v>25469</v>
      </c>
      <c r="F1690">
        <v>3</v>
      </c>
      <c r="G1690">
        <v>24873.38</v>
      </c>
      <c r="H1690" t="s">
        <v>11</v>
      </c>
      <c r="I1690" t="s">
        <v>16</v>
      </c>
      <c r="J1690" t="s">
        <v>247</v>
      </c>
      <c r="K1690" s="13" t="s">
        <v>9928</v>
      </c>
      <c r="L1690" t="s">
        <v>11</v>
      </c>
      <c r="M1690" t="s">
        <v>16</v>
      </c>
      <c r="N1690" t="s">
        <v>247</v>
      </c>
      <c r="O1690">
        <v>53</v>
      </c>
      <c r="AA1690" t="s">
        <v>37</v>
      </c>
      <c r="AB1690" t="str">
        <f>IF(H1684="?",$Q$9,H1684)</f>
        <v>tier - 2</v>
      </c>
      <c r="AC1690" t="str">
        <f>IF(I1684="?",$V$9,I1684)</f>
        <v>tier - 3</v>
      </c>
      <c r="AD1690" t="str">
        <f>IF(J1684="?","Unknown",J1684)</f>
        <v>R1011</v>
      </c>
      <c r="AE1690">
        <v>1998</v>
      </c>
      <c r="AF1690">
        <v>24</v>
      </c>
      <c r="AG1690" t="str">
        <f t="shared" si="52"/>
        <v>24-Oct-1998</v>
      </c>
      <c r="AH1690">
        <v>36092</v>
      </c>
      <c r="AI1690">
        <f t="shared" si="53"/>
        <v>24</v>
      </c>
    </row>
    <row r="1691" spans="1:35" x14ac:dyDescent="0.25">
      <c r="A1691" t="s">
        <v>1957</v>
      </c>
      <c r="B1691">
        <v>26</v>
      </c>
      <c r="C1691" t="s">
        <v>30</v>
      </c>
      <c r="D1691">
        <v>1970</v>
      </c>
      <c r="E1691" s="11">
        <v>25928</v>
      </c>
      <c r="F1691">
        <v>3</v>
      </c>
      <c r="G1691">
        <v>24869.84</v>
      </c>
      <c r="H1691" t="s">
        <v>11</v>
      </c>
      <c r="I1691" t="s">
        <v>11</v>
      </c>
      <c r="J1691" t="s">
        <v>168</v>
      </c>
      <c r="K1691" s="13" t="s">
        <v>9929</v>
      </c>
      <c r="L1691" t="s">
        <v>11</v>
      </c>
      <c r="M1691" t="s">
        <v>11</v>
      </c>
      <c r="N1691" t="s">
        <v>168</v>
      </c>
      <c r="O1691">
        <v>52</v>
      </c>
      <c r="AA1691" t="s">
        <v>18</v>
      </c>
      <c r="AB1691" t="str">
        <f>IF(H1685="?",$Q$9,H1685)</f>
        <v>tier - 2</v>
      </c>
      <c r="AC1691" t="str">
        <f>IF(I1685="?",$V$9,I1685)</f>
        <v>tier - 3</v>
      </c>
      <c r="AD1691" t="str">
        <f>IF(J1685="?","Unknown",J1685)</f>
        <v>R1013</v>
      </c>
      <c r="AE1691">
        <v>2000</v>
      </c>
      <c r="AF1691">
        <v>2</v>
      </c>
      <c r="AG1691" t="str">
        <f t="shared" si="52"/>
        <v>2-Jun-2000</v>
      </c>
      <c r="AH1691">
        <v>36679</v>
      </c>
      <c r="AI1691">
        <f t="shared" si="53"/>
        <v>23</v>
      </c>
    </row>
    <row r="1692" spans="1:35" x14ac:dyDescent="0.25">
      <c r="A1692" t="s">
        <v>1956</v>
      </c>
      <c r="B1692">
        <v>10</v>
      </c>
      <c r="C1692" t="s">
        <v>10</v>
      </c>
      <c r="D1692">
        <v>1995</v>
      </c>
      <c r="E1692" s="11">
        <v>34890</v>
      </c>
      <c r="F1692">
        <v>0</v>
      </c>
      <c r="G1692">
        <v>24863.25</v>
      </c>
      <c r="H1692" t="s">
        <v>11</v>
      </c>
      <c r="I1692" t="s">
        <v>12</v>
      </c>
      <c r="J1692" t="s">
        <v>42</v>
      </c>
      <c r="K1692" s="13" t="s">
        <v>9930</v>
      </c>
      <c r="L1692" t="s">
        <v>11</v>
      </c>
      <c r="M1692" t="s">
        <v>12</v>
      </c>
      <c r="N1692" t="s">
        <v>42</v>
      </c>
      <c r="O1692">
        <v>27</v>
      </c>
      <c r="AA1692" t="s">
        <v>30</v>
      </c>
      <c r="AB1692" t="str">
        <f>IF(H1686="?",$Q$9,H1686)</f>
        <v>tier - 2</v>
      </c>
      <c r="AC1692" t="str">
        <f>IF(I1686="?",$V$9,I1686)</f>
        <v>tier - 2</v>
      </c>
      <c r="AD1692" t="str">
        <f>IF(J1686="?","Unknown",J1686)</f>
        <v>R1013</v>
      </c>
      <c r="AE1692">
        <v>1998</v>
      </c>
      <c r="AF1692">
        <v>14</v>
      </c>
      <c r="AG1692" t="str">
        <f t="shared" si="52"/>
        <v>14-Dec-1998</v>
      </c>
      <c r="AH1692">
        <v>36143</v>
      </c>
      <c r="AI1692">
        <f t="shared" si="53"/>
        <v>24</v>
      </c>
    </row>
    <row r="1693" spans="1:35" x14ac:dyDescent="0.25">
      <c r="A1693" t="s">
        <v>1955</v>
      </c>
      <c r="B1693">
        <v>9</v>
      </c>
      <c r="C1693" t="s">
        <v>30</v>
      </c>
      <c r="D1693">
        <v>1994</v>
      </c>
      <c r="E1693" s="11">
        <v>34677</v>
      </c>
      <c r="F1693">
        <v>0</v>
      </c>
      <c r="G1693">
        <v>24817.25</v>
      </c>
      <c r="H1693" t="s">
        <v>11</v>
      </c>
      <c r="I1693" t="s">
        <v>11</v>
      </c>
      <c r="J1693" t="s">
        <v>42</v>
      </c>
      <c r="K1693" s="13" t="s">
        <v>9931</v>
      </c>
      <c r="L1693" t="s">
        <v>11</v>
      </c>
      <c r="M1693" t="s">
        <v>11</v>
      </c>
      <c r="N1693" t="s">
        <v>42</v>
      </c>
      <c r="O1693">
        <v>28</v>
      </c>
      <c r="AA1693" t="s">
        <v>18</v>
      </c>
      <c r="AB1693" t="str">
        <f>IF(H1687="?",$Q$9,H1687)</f>
        <v>tier - 2</v>
      </c>
      <c r="AC1693" t="str">
        <f>IF(I1687="?",$V$9,I1687)</f>
        <v>tier - 2</v>
      </c>
      <c r="AD1693" t="str">
        <f>IF(J1687="?","Unknown",J1687)</f>
        <v>R1011</v>
      </c>
      <c r="AE1693">
        <v>1995</v>
      </c>
      <c r="AF1693">
        <v>4</v>
      </c>
      <c r="AG1693" t="str">
        <f t="shared" si="52"/>
        <v>4-Jun-1995</v>
      </c>
      <c r="AH1693">
        <v>34854</v>
      </c>
      <c r="AI1693">
        <f t="shared" si="53"/>
        <v>28</v>
      </c>
    </row>
    <row r="1694" spans="1:35" x14ac:dyDescent="0.25">
      <c r="A1694" t="s">
        <v>1954</v>
      </c>
      <c r="B1694">
        <v>11</v>
      </c>
      <c r="C1694" t="s">
        <v>10</v>
      </c>
      <c r="D1694">
        <v>1992</v>
      </c>
      <c r="E1694" s="11">
        <v>33796</v>
      </c>
      <c r="F1694">
        <v>0</v>
      </c>
      <c r="G1694">
        <v>24795.040000000001</v>
      </c>
      <c r="H1694" t="s">
        <v>11</v>
      </c>
      <c r="I1694" t="s">
        <v>12</v>
      </c>
      <c r="J1694" t="s">
        <v>42</v>
      </c>
      <c r="K1694" s="13" t="s">
        <v>9328</v>
      </c>
      <c r="L1694" t="s">
        <v>11</v>
      </c>
      <c r="M1694" t="s">
        <v>12</v>
      </c>
      <c r="N1694" t="s">
        <v>42</v>
      </c>
      <c r="O1694">
        <v>30</v>
      </c>
      <c r="AA1694" t="s">
        <v>15</v>
      </c>
      <c r="AB1694" t="str">
        <f>IF(H1688="?",$Q$9,H1688)</f>
        <v>tier - 2</v>
      </c>
      <c r="AC1694" t="str">
        <f>IF(I1688="?",$V$9,I1688)</f>
        <v>tier - 3</v>
      </c>
      <c r="AD1694" t="str">
        <f>IF(J1688="?","Unknown",J1688)</f>
        <v>R1012</v>
      </c>
      <c r="AE1694">
        <v>1975</v>
      </c>
      <c r="AF1694">
        <v>14</v>
      </c>
      <c r="AG1694" t="str">
        <f t="shared" si="52"/>
        <v>14-Nov-1975</v>
      </c>
      <c r="AH1694">
        <v>27712</v>
      </c>
      <c r="AI1694">
        <f t="shared" si="53"/>
        <v>47</v>
      </c>
    </row>
    <row r="1695" spans="1:35" x14ac:dyDescent="0.25">
      <c r="A1695" t="s">
        <v>1953</v>
      </c>
      <c r="B1695">
        <v>28</v>
      </c>
      <c r="C1695" t="s">
        <v>20</v>
      </c>
      <c r="D1695">
        <v>1996</v>
      </c>
      <c r="E1695" s="11">
        <v>35336</v>
      </c>
      <c r="F1695">
        <v>4</v>
      </c>
      <c r="G1695">
        <v>24671.66</v>
      </c>
      <c r="H1695" t="s">
        <v>11</v>
      </c>
      <c r="I1695" t="s">
        <v>16</v>
      </c>
      <c r="J1695" t="s">
        <v>247</v>
      </c>
      <c r="K1695" s="13" t="s">
        <v>9932</v>
      </c>
      <c r="L1695" t="s">
        <v>11</v>
      </c>
      <c r="M1695" t="s">
        <v>16</v>
      </c>
      <c r="N1695" t="s">
        <v>247</v>
      </c>
      <c r="O1695">
        <v>26</v>
      </c>
      <c r="AA1695" t="s">
        <v>10</v>
      </c>
      <c r="AB1695" t="str">
        <f>IF(H1689="?",$Q$9,H1689)</f>
        <v>tier - 2</v>
      </c>
      <c r="AC1695" t="str">
        <f>IF(I1689="?",$V$9,I1689)</f>
        <v>tier - 1</v>
      </c>
      <c r="AD1695" t="str">
        <f>IF(J1689="?","Unknown",J1689)</f>
        <v>R1024</v>
      </c>
      <c r="AE1695">
        <v>1987</v>
      </c>
      <c r="AF1695">
        <v>14</v>
      </c>
      <c r="AG1695" t="str">
        <f t="shared" si="52"/>
        <v>14-Jul-1987</v>
      </c>
      <c r="AH1695">
        <v>31972</v>
      </c>
      <c r="AI1695">
        <f t="shared" si="53"/>
        <v>35</v>
      </c>
    </row>
    <row r="1696" spans="1:35" x14ac:dyDescent="0.25">
      <c r="A1696" t="s">
        <v>2331</v>
      </c>
      <c r="B1696">
        <v>14</v>
      </c>
      <c r="C1696" t="s">
        <v>20</v>
      </c>
      <c r="D1696">
        <v>1967</v>
      </c>
      <c r="E1696" s="11">
        <v>24729</v>
      </c>
      <c r="F1696">
        <v>0</v>
      </c>
      <c r="G1696">
        <v>44423.8</v>
      </c>
      <c r="H1696" t="s">
        <v>11</v>
      </c>
      <c r="I1696" t="s">
        <v>12</v>
      </c>
      <c r="J1696" t="s">
        <v>13</v>
      </c>
      <c r="K1696" s="13" t="s">
        <v>9933</v>
      </c>
      <c r="L1696" t="s">
        <v>11</v>
      </c>
      <c r="M1696" t="s">
        <v>12</v>
      </c>
      <c r="N1696" t="s">
        <v>13</v>
      </c>
      <c r="O1696">
        <v>55</v>
      </c>
      <c r="AA1696" t="s">
        <v>20</v>
      </c>
      <c r="AB1696" t="str">
        <f>IF(H1690="?",$Q$9,H1690)</f>
        <v>tier - 2</v>
      </c>
      <c r="AC1696" t="str">
        <f>IF(I1690="?",$V$9,I1690)</f>
        <v>tier - 1</v>
      </c>
      <c r="AD1696" t="str">
        <f>IF(J1690="?","Unknown",J1690)</f>
        <v>R1024</v>
      </c>
      <c r="AE1696">
        <v>1969</v>
      </c>
      <c r="AF1696">
        <v>23</v>
      </c>
      <c r="AG1696" t="str">
        <f t="shared" si="52"/>
        <v>23-Sep-1969</v>
      </c>
      <c r="AH1696">
        <v>25469</v>
      </c>
      <c r="AI1696">
        <f t="shared" si="53"/>
        <v>53</v>
      </c>
    </row>
    <row r="1697" spans="1:35" x14ac:dyDescent="0.25">
      <c r="A1697" t="s">
        <v>1952</v>
      </c>
      <c r="B1697">
        <v>12</v>
      </c>
      <c r="C1697" t="s">
        <v>37</v>
      </c>
      <c r="D1697">
        <v>1970</v>
      </c>
      <c r="E1697" s="11">
        <v>25853</v>
      </c>
      <c r="F1697">
        <v>2</v>
      </c>
      <c r="G1697">
        <v>24667.42</v>
      </c>
      <c r="H1697" t="s">
        <v>11</v>
      </c>
      <c r="I1697" t="s">
        <v>12</v>
      </c>
      <c r="J1697" t="s">
        <v>13</v>
      </c>
      <c r="K1697" s="13" t="s">
        <v>9934</v>
      </c>
      <c r="L1697" t="s">
        <v>11</v>
      </c>
      <c r="M1697" t="s">
        <v>12</v>
      </c>
      <c r="N1697" t="s">
        <v>13</v>
      </c>
      <c r="O1697">
        <v>52</v>
      </c>
      <c r="AA1697" t="s">
        <v>30</v>
      </c>
      <c r="AB1697" t="str">
        <f>IF(H1691="?",$Q$9,H1691)</f>
        <v>tier - 2</v>
      </c>
      <c r="AC1697" t="str">
        <f>IF(I1691="?",$V$9,I1691)</f>
        <v>tier - 2</v>
      </c>
      <c r="AD1697" t="str">
        <f>IF(J1691="?","Unknown",J1691)</f>
        <v>R1016</v>
      </c>
      <c r="AE1697">
        <v>1970</v>
      </c>
      <c r="AF1697">
        <v>26</v>
      </c>
      <c r="AG1697" t="str">
        <f t="shared" si="52"/>
        <v>26-Dec-1970</v>
      </c>
      <c r="AH1697">
        <v>25928</v>
      </c>
      <c r="AI1697">
        <f t="shared" si="53"/>
        <v>52</v>
      </c>
    </row>
    <row r="1698" spans="1:35" x14ac:dyDescent="0.25">
      <c r="A1698" t="s">
        <v>1951</v>
      </c>
      <c r="B1698">
        <v>12</v>
      </c>
      <c r="C1698" t="s">
        <v>10</v>
      </c>
      <c r="D1698">
        <v>1976</v>
      </c>
      <c r="E1698" s="11">
        <v>27953</v>
      </c>
      <c r="F1698">
        <v>0</v>
      </c>
      <c r="G1698">
        <v>24603.05</v>
      </c>
      <c r="H1698" t="s">
        <v>11</v>
      </c>
      <c r="I1698" t="s">
        <v>11</v>
      </c>
      <c r="J1698" t="s">
        <v>42</v>
      </c>
      <c r="K1698" s="13" t="s">
        <v>9935</v>
      </c>
      <c r="L1698" t="s">
        <v>11</v>
      </c>
      <c r="M1698" t="s">
        <v>11</v>
      </c>
      <c r="N1698" t="s">
        <v>42</v>
      </c>
      <c r="O1698">
        <v>46</v>
      </c>
      <c r="AA1698" t="s">
        <v>10</v>
      </c>
      <c r="AB1698" t="str">
        <f>IF(H1692="?",$Q$9,H1692)</f>
        <v>tier - 2</v>
      </c>
      <c r="AC1698" t="str">
        <f>IF(I1692="?",$V$9,I1692)</f>
        <v>tier - 3</v>
      </c>
      <c r="AD1698" t="str">
        <f>IF(J1692="?","Unknown",J1692)</f>
        <v>R1011</v>
      </c>
      <c r="AE1698">
        <v>1995</v>
      </c>
      <c r="AF1698">
        <v>10</v>
      </c>
      <c r="AG1698" t="str">
        <f t="shared" si="52"/>
        <v>10-Jul-1995</v>
      </c>
      <c r="AH1698">
        <v>34890</v>
      </c>
      <c r="AI1698">
        <f t="shared" si="53"/>
        <v>27</v>
      </c>
    </row>
    <row r="1699" spans="1:35" x14ac:dyDescent="0.25">
      <c r="A1699" t="s">
        <v>1950</v>
      </c>
      <c r="B1699">
        <v>13</v>
      </c>
      <c r="C1699" t="s">
        <v>10</v>
      </c>
      <c r="D1699">
        <v>1975</v>
      </c>
      <c r="E1699" s="11">
        <v>27588</v>
      </c>
      <c r="F1699">
        <v>2</v>
      </c>
      <c r="G1699">
        <v>24535.7</v>
      </c>
      <c r="H1699" t="s">
        <v>11</v>
      </c>
      <c r="I1699" t="s">
        <v>11</v>
      </c>
      <c r="J1699" t="s">
        <v>23</v>
      </c>
      <c r="K1699" s="13" t="s">
        <v>9936</v>
      </c>
      <c r="L1699" t="s">
        <v>11</v>
      </c>
      <c r="M1699" t="s">
        <v>11</v>
      </c>
      <c r="N1699" t="s">
        <v>23</v>
      </c>
      <c r="O1699">
        <v>47</v>
      </c>
      <c r="AA1699" t="s">
        <v>30</v>
      </c>
      <c r="AB1699" t="str">
        <f>IF(H1693="?",$Q$9,H1693)</f>
        <v>tier - 2</v>
      </c>
      <c r="AC1699" t="str">
        <f>IF(I1693="?",$V$9,I1693)</f>
        <v>tier - 2</v>
      </c>
      <c r="AD1699" t="str">
        <f>IF(J1693="?","Unknown",J1693)</f>
        <v>R1011</v>
      </c>
      <c r="AE1699">
        <v>1994</v>
      </c>
      <c r="AF1699">
        <v>9</v>
      </c>
      <c r="AG1699" t="str">
        <f t="shared" si="52"/>
        <v>9-Dec-1994</v>
      </c>
      <c r="AH1699">
        <v>34677</v>
      </c>
      <c r="AI1699">
        <f t="shared" si="53"/>
        <v>28</v>
      </c>
    </row>
    <row r="1700" spans="1:35" x14ac:dyDescent="0.25">
      <c r="A1700" t="s">
        <v>1949</v>
      </c>
      <c r="B1700">
        <v>14</v>
      </c>
      <c r="C1700" t="s">
        <v>18</v>
      </c>
      <c r="D1700">
        <v>1972</v>
      </c>
      <c r="E1700" s="11">
        <v>26464</v>
      </c>
      <c r="F1700">
        <v>1</v>
      </c>
      <c r="G1700">
        <v>24520.26</v>
      </c>
      <c r="H1700" t="s">
        <v>11</v>
      </c>
      <c r="I1700" t="s">
        <v>12</v>
      </c>
      <c r="J1700" t="s">
        <v>42</v>
      </c>
      <c r="K1700" s="13" t="s">
        <v>8538</v>
      </c>
      <c r="L1700" t="s">
        <v>11</v>
      </c>
      <c r="M1700" t="s">
        <v>12</v>
      </c>
      <c r="N1700" t="s">
        <v>42</v>
      </c>
      <c r="O1700">
        <v>50</v>
      </c>
      <c r="AA1700" t="s">
        <v>10</v>
      </c>
      <c r="AB1700" t="str">
        <f>IF(H1694="?",$Q$9,H1694)</f>
        <v>tier - 2</v>
      </c>
      <c r="AC1700" t="str">
        <f>IF(I1694="?",$V$9,I1694)</f>
        <v>tier - 3</v>
      </c>
      <c r="AD1700" t="str">
        <f>IF(J1694="?","Unknown",J1694)</f>
        <v>R1011</v>
      </c>
      <c r="AE1700">
        <v>1992</v>
      </c>
      <c r="AF1700">
        <v>11</v>
      </c>
      <c r="AG1700" t="str">
        <f t="shared" si="52"/>
        <v>11-Jul-1992</v>
      </c>
      <c r="AH1700">
        <v>33796</v>
      </c>
      <c r="AI1700">
        <f t="shared" si="53"/>
        <v>30</v>
      </c>
    </row>
    <row r="1701" spans="1:35" x14ac:dyDescent="0.25">
      <c r="A1701" t="s">
        <v>1948</v>
      </c>
      <c r="B1701">
        <v>21</v>
      </c>
      <c r="C1701" t="s">
        <v>37</v>
      </c>
      <c r="D1701">
        <v>1961</v>
      </c>
      <c r="E1701" s="11">
        <v>22575</v>
      </c>
      <c r="F1701">
        <v>0</v>
      </c>
      <c r="G1701">
        <v>24513.09</v>
      </c>
      <c r="H1701" t="s">
        <v>11</v>
      </c>
      <c r="I1701" t="s">
        <v>11</v>
      </c>
      <c r="J1701" t="s">
        <v>13</v>
      </c>
      <c r="K1701" s="13" t="s">
        <v>9937</v>
      </c>
      <c r="L1701" t="s">
        <v>11</v>
      </c>
      <c r="M1701" t="s">
        <v>11</v>
      </c>
      <c r="N1701" t="s">
        <v>13</v>
      </c>
      <c r="O1701">
        <v>61</v>
      </c>
      <c r="AA1701" t="s">
        <v>20</v>
      </c>
      <c r="AB1701" t="str">
        <f>IF(H1695="?",$Q$9,H1695)</f>
        <v>tier - 2</v>
      </c>
      <c r="AC1701" t="str">
        <f>IF(I1695="?",$V$9,I1695)</f>
        <v>tier - 1</v>
      </c>
      <c r="AD1701" t="str">
        <f>IF(J1695="?","Unknown",J1695)</f>
        <v>R1024</v>
      </c>
      <c r="AE1701">
        <v>1996</v>
      </c>
      <c r="AF1701">
        <v>28</v>
      </c>
      <c r="AG1701" t="str">
        <f t="shared" si="52"/>
        <v>28-Sep-1996</v>
      </c>
      <c r="AH1701">
        <v>35336</v>
      </c>
      <c r="AI1701">
        <f t="shared" si="53"/>
        <v>26</v>
      </c>
    </row>
    <row r="1702" spans="1:35" x14ac:dyDescent="0.25">
      <c r="A1702" t="s">
        <v>1947</v>
      </c>
      <c r="B1702">
        <v>6</v>
      </c>
      <c r="C1702" t="s">
        <v>10</v>
      </c>
      <c r="D1702">
        <v>1968</v>
      </c>
      <c r="E1702" s="11">
        <v>25025</v>
      </c>
      <c r="F1702">
        <v>0</v>
      </c>
      <c r="G1702">
        <v>24476.48</v>
      </c>
      <c r="H1702" t="s">
        <v>11</v>
      </c>
      <c r="I1702" t="s">
        <v>11</v>
      </c>
      <c r="J1702" t="s">
        <v>23</v>
      </c>
      <c r="K1702" s="13" t="s">
        <v>9938</v>
      </c>
      <c r="L1702" t="s">
        <v>11</v>
      </c>
      <c r="M1702" t="s">
        <v>11</v>
      </c>
      <c r="N1702" t="s">
        <v>23</v>
      </c>
      <c r="O1702">
        <v>54</v>
      </c>
      <c r="AA1702" t="s">
        <v>20</v>
      </c>
      <c r="AB1702" t="str">
        <f>IF(H1696="?",$Q$9,H1696)</f>
        <v>tier - 2</v>
      </c>
      <c r="AC1702" t="str">
        <f>IF(I1696="?",$V$9,I1696)</f>
        <v>tier - 3</v>
      </c>
      <c r="AD1702" t="str">
        <f>IF(J1696="?","Unknown",J1696)</f>
        <v>R1013</v>
      </c>
      <c r="AE1702">
        <v>1967</v>
      </c>
      <c r="AF1702">
        <v>14</v>
      </c>
      <c r="AG1702" t="str">
        <f t="shared" si="52"/>
        <v>14-Sep-1967</v>
      </c>
      <c r="AH1702">
        <v>24729</v>
      </c>
      <c r="AI1702">
        <f t="shared" si="53"/>
        <v>55</v>
      </c>
    </row>
    <row r="1703" spans="1:35" x14ac:dyDescent="0.25">
      <c r="A1703" t="s">
        <v>1946</v>
      </c>
      <c r="B1703">
        <v>30</v>
      </c>
      <c r="C1703" t="s">
        <v>37</v>
      </c>
      <c r="D1703">
        <v>1970</v>
      </c>
      <c r="E1703" s="11">
        <v>25871</v>
      </c>
      <c r="F1703">
        <v>0</v>
      </c>
      <c r="G1703">
        <v>24393.62</v>
      </c>
      <c r="H1703" t="s">
        <v>11</v>
      </c>
      <c r="I1703" t="s">
        <v>12</v>
      </c>
      <c r="J1703" t="s">
        <v>23</v>
      </c>
      <c r="K1703" s="13" t="s">
        <v>9939</v>
      </c>
      <c r="L1703" t="s">
        <v>11</v>
      </c>
      <c r="M1703" t="s">
        <v>12</v>
      </c>
      <c r="N1703" t="s">
        <v>23</v>
      </c>
      <c r="O1703">
        <v>52</v>
      </c>
      <c r="AA1703" t="s">
        <v>37</v>
      </c>
      <c r="AB1703" t="str">
        <f>IF(H1697="?",$Q$9,H1697)</f>
        <v>tier - 2</v>
      </c>
      <c r="AC1703" t="str">
        <f>IF(I1697="?",$V$9,I1697)</f>
        <v>tier - 3</v>
      </c>
      <c r="AD1703" t="str">
        <f>IF(J1697="?","Unknown",J1697)</f>
        <v>R1013</v>
      </c>
      <c r="AE1703">
        <v>1970</v>
      </c>
      <c r="AF1703">
        <v>12</v>
      </c>
      <c r="AG1703" t="str">
        <f t="shared" si="52"/>
        <v>12-Oct-1970</v>
      </c>
      <c r="AH1703">
        <v>25853</v>
      </c>
      <c r="AI1703">
        <f t="shared" si="53"/>
        <v>52</v>
      </c>
    </row>
    <row r="1704" spans="1:35" x14ac:dyDescent="0.25">
      <c r="A1704" t="s">
        <v>1945</v>
      </c>
      <c r="B1704">
        <v>7</v>
      </c>
      <c r="C1704" t="s">
        <v>18</v>
      </c>
      <c r="D1704">
        <v>1999</v>
      </c>
      <c r="E1704" s="11">
        <v>36318</v>
      </c>
      <c r="F1704">
        <v>0</v>
      </c>
      <c r="G1704">
        <v>24387.74</v>
      </c>
      <c r="H1704" t="s">
        <v>11</v>
      </c>
      <c r="I1704" t="s">
        <v>16</v>
      </c>
      <c r="J1704" t="s">
        <v>42</v>
      </c>
      <c r="K1704" s="13" t="s">
        <v>9940</v>
      </c>
      <c r="L1704" t="s">
        <v>11</v>
      </c>
      <c r="M1704" t="s">
        <v>16</v>
      </c>
      <c r="N1704" t="s">
        <v>42</v>
      </c>
      <c r="O1704">
        <v>24</v>
      </c>
      <c r="AA1704" t="s">
        <v>10</v>
      </c>
      <c r="AB1704" t="str">
        <f>IF(H1698="?",$Q$9,H1698)</f>
        <v>tier - 2</v>
      </c>
      <c r="AC1704" t="str">
        <f>IF(I1698="?",$V$9,I1698)</f>
        <v>tier - 2</v>
      </c>
      <c r="AD1704" t="str">
        <f>IF(J1698="?","Unknown",J1698)</f>
        <v>R1011</v>
      </c>
      <c r="AE1704">
        <v>1976</v>
      </c>
      <c r="AF1704">
        <v>12</v>
      </c>
      <c r="AG1704" t="str">
        <f t="shared" si="52"/>
        <v>12-Jul-1976</v>
      </c>
      <c r="AH1704">
        <v>27953</v>
      </c>
      <c r="AI1704">
        <f t="shared" si="53"/>
        <v>46</v>
      </c>
    </row>
    <row r="1705" spans="1:35" x14ac:dyDescent="0.25">
      <c r="A1705" t="s">
        <v>1944</v>
      </c>
      <c r="B1705">
        <v>3</v>
      </c>
      <c r="C1705" t="s">
        <v>30</v>
      </c>
      <c r="D1705">
        <v>2004</v>
      </c>
      <c r="E1705" s="11">
        <v>38324</v>
      </c>
      <c r="F1705">
        <v>0</v>
      </c>
      <c r="G1705">
        <v>24294.02</v>
      </c>
      <c r="H1705" t="s">
        <v>11</v>
      </c>
      <c r="I1705" t="s">
        <v>16</v>
      </c>
      <c r="J1705" t="s">
        <v>42</v>
      </c>
      <c r="K1705" s="13" t="s">
        <v>9941</v>
      </c>
      <c r="L1705" t="s">
        <v>11</v>
      </c>
      <c r="M1705" t="s">
        <v>16</v>
      </c>
      <c r="N1705" t="s">
        <v>42</v>
      </c>
      <c r="O1705">
        <v>18</v>
      </c>
      <c r="AA1705" t="s">
        <v>10</v>
      </c>
      <c r="AB1705" t="str">
        <f>IF(H1699="?",$Q$9,H1699)</f>
        <v>tier - 2</v>
      </c>
      <c r="AC1705" t="str">
        <f>IF(I1699="?",$V$9,I1699)</f>
        <v>tier - 2</v>
      </c>
      <c r="AD1705" t="str">
        <f>IF(J1699="?","Unknown",J1699)</f>
        <v>R1012</v>
      </c>
      <c r="AE1705">
        <v>1975</v>
      </c>
      <c r="AF1705">
        <v>13</v>
      </c>
      <c r="AG1705" t="str">
        <f t="shared" si="52"/>
        <v>13-Jul-1975</v>
      </c>
      <c r="AH1705">
        <v>27588</v>
      </c>
      <c r="AI1705">
        <f t="shared" si="53"/>
        <v>47</v>
      </c>
    </row>
    <row r="1706" spans="1:35" x14ac:dyDescent="0.25">
      <c r="A1706" t="s">
        <v>1943</v>
      </c>
      <c r="B1706">
        <v>16</v>
      </c>
      <c r="C1706" t="s">
        <v>18</v>
      </c>
      <c r="D1706">
        <v>1964</v>
      </c>
      <c r="E1706" s="11">
        <v>23544</v>
      </c>
      <c r="F1706">
        <v>0</v>
      </c>
      <c r="G1706">
        <v>24227.34</v>
      </c>
      <c r="H1706" t="s">
        <v>11</v>
      </c>
      <c r="I1706" t="s">
        <v>16</v>
      </c>
      <c r="J1706" t="s">
        <v>13</v>
      </c>
      <c r="K1706" s="13" t="s">
        <v>9942</v>
      </c>
      <c r="L1706" t="s">
        <v>11</v>
      </c>
      <c r="M1706" t="s">
        <v>16</v>
      </c>
      <c r="N1706" t="s">
        <v>13</v>
      </c>
      <c r="O1706">
        <v>58</v>
      </c>
      <c r="AA1706" t="s">
        <v>18</v>
      </c>
      <c r="AB1706" t="str">
        <f>IF(H1700="?",$Q$9,H1700)</f>
        <v>tier - 2</v>
      </c>
      <c r="AC1706" t="str">
        <f>IF(I1700="?",$V$9,I1700)</f>
        <v>tier - 3</v>
      </c>
      <c r="AD1706" t="str">
        <f>IF(J1700="?","Unknown",J1700)</f>
        <v>R1011</v>
      </c>
      <c r="AE1706">
        <v>1972</v>
      </c>
      <c r="AF1706">
        <v>14</v>
      </c>
      <c r="AG1706" t="str">
        <f t="shared" si="52"/>
        <v>14-Jun-1972</v>
      </c>
      <c r="AH1706">
        <v>26464</v>
      </c>
      <c r="AI1706">
        <f t="shared" si="53"/>
        <v>50</v>
      </c>
    </row>
    <row r="1707" spans="1:35" x14ac:dyDescent="0.25">
      <c r="A1707" t="s">
        <v>2330</v>
      </c>
      <c r="B1707">
        <v>29</v>
      </c>
      <c r="C1707" t="s">
        <v>20</v>
      </c>
      <c r="D1707">
        <v>1971</v>
      </c>
      <c r="E1707" s="11">
        <v>26205</v>
      </c>
      <c r="F1707">
        <v>0</v>
      </c>
      <c r="G1707">
        <v>44400.41</v>
      </c>
      <c r="H1707" t="s">
        <v>11</v>
      </c>
      <c r="I1707" t="s">
        <v>11</v>
      </c>
      <c r="J1707" t="s">
        <v>13</v>
      </c>
      <c r="K1707" s="13" t="s">
        <v>9943</v>
      </c>
      <c r="L1707" t="s">
        <v>11</v>
      </c>
      <c r="M1707" t="s">
        <v>11</v>
      </c>
      <c r="N1707" t="s">
        <v>13</v>
      </c>
      <c r="O1707">
        <v>51</v>
      </c>
      <c r="AA1707" t="s">
        <v>37</v>
      </c>
      <c r="AB1707" t="str">
        <f>IF(H1701="?",$Q$9,H1701)</f>
        <v>tier - 2</v>
      </c>
      <c r="AC1707" t="str">
        <f>IF(I1701="?",$V$9,I1701)</f>
        <v>tier - 2</v>
      </c>
      <c r="AD1707" t="str">
        <f>IF(J1701="?","Unknown",J1701)</f>
        <v>R1013</v>
      </c>
      <c r="AE1707">
        <v>1961</v>
      </c>
      <c r="AF1707">
        <v>21</v>
      </c>
      <c r="AG1707" t="str">
        <f t="shared" si="52"/>
        <v>21-Oct-1961</v>
      </c>
      <c r="AH1707">
        <v>22575</v>
      </c>
      <c r="AI1707">
        <f t="shared" si="53"/>
        <v>61</v>
      </c>
    </row>
    <row r="1708" spans="1:35" x14ac:dyDescent="0.25">
      <c r="A1708" t="s">
        <v>1942</v>
      </c>
      <c r="B1708">
        <v>10</v>
      </c>
      <c r="C1708" t="s">
        <v>35</v>
      </c>
      <c r="D1708">
        <v>1974</v>
      </c>
      <c r="E1708" s="11">
        <v>27251</v>
      </c>
      <c r="F1708">
        <v>3</v>
      </c>
      <c r="G1708">
        <v>24180.93</v>
      </c>
      <c r="H1708" t="s">
        <v>11</v>
      </c>
      <c r="I1708" t="s">
        <v>16</v>
      </c>
      <c r="J1708" t="s">
        <v>13</v>
      </c>
      <c r="K1708" s="13" t="s">
        <v>9944</v>
      </c>
      <c r="L1708" t="s">
        <v>11</v>
      </c>
      <c r="M1708" t="s">
        <v>16</v>
      </c>
      <c r="N1708" t="s">
        <v>13</v>
      </c>
      <c r="O1708">
        <v>48</v>
      </c>
      <c r="AA1708" t="s">
        <v>10</v>
      </c>
      <c r="AB1708" t="str">
        <f>IF(H1702="?",$Q$9,H1702)</f>
        <v>tier - 2</v>
      </c>
      <c r="AC1708" t="str">
        <f>IF(I1702="?",$V$9,I1702)</f>
        <v>tier - 2</v>
      </c>
      <c r="AD1708" t="str">
        <f>IF(J1702="?","Unknown",J1702)</f>
        <v>R1012</v>
      </c>
      <c r="AE1708">
        <v>1968</v>
      </c>
      <c r="AF1708">
        <v>6</v>
      </c>
      <c r="AG1708" t="str">
        <f t="shared" si="52"/>
        <v>6-Jul-1968</v>
      </c>
      <c r="AH1708">
        <v>25025</v>
      </c>
      <c r="AI1708">
        <f t="shared" si="53"/>
        <v>54</v>
      </c>
    </row>
    <row r="1709" spans="1:35" x14ac:dyDescent="0.25">
      <c r="A1709" t="s">
        <v>1941</v>
      </c>
      <c r="B1709">
        <v>13</v>
      </c>
      <c r="C1709" t="s">
        <v>37</v>
      </c>
      <c r="D1709">
        <v>1973</v>
      </c>
      <c r="E1709" s="11">
        <v>26950</v>
      </c>
      <c r="F1709">
        <v>3</v>
      </c>
      <c r="G1709">
        <v>24106.91</v>
      </c>
      <c r="H1709" t="s">
        <v>11</v>
      </c>
      <c r="I1709" t="s">
        <v>11</v>
      </c>
      <c r="J1709" t="s">
        <v>247</v>
      </c>
      <c r="K1709" s="13" t="s">
        <v>9945</v>
      </c>
      <c r="L1709" t="s">
        <v>11</v>
      </c>
      <c r="M1709" t="s">
        <v>11</v>
      </c>
      <c r="N1709" t="s">
        <v>247</v>
      </c>
      <c r="O1709">
        <v>49</v>
      </c>
      <c r="AA1709" t="s">
        <v>37</v>
      </c>
      <c r="AB1709" t="str">
        <f>IF(H1703="?",$Q$9,H1703)</f>
        <v>tier - 2</v>
      </c>
      <c r="AC1709" t="str">
        <f>IF(I1703="?",$V$9,I1703)</f>
        <v>tier - 3</v>
      </c>
      <c r="AD1709" t="str">
        <f>IF(J1703="?","Unknown",J1703)</f>
        <v>R1012</v>
      </c>
      <c r="AE1709">
        <v>1970</v>
      </c>
      <c r="AF1709">
        <v>30</v>
      </c>
      <c r="AG1709" t="str">
        <f t="shared" si="52"/>
        <v>30-Oct-1970</v>
      </c>
      <c r="AH1709">
        <v>25871</v>
      </c>
      <c r="AI1709">
        <f t="shared" si="53"/>
        <v>52</v>
      </c>
    </row>
    <row r="1710" spans="1:35" x14ac:dyDescent="0.25">
      <c r="A1710" t="s">
        <v>1940</v>
      </c>
      <c r="B1710">
        <v>30</v>
      </c>
      <c r="C1710" t="s">
        <v>18</v>
      </c>
      <c r="D1710">
        <v>2003</v>
      </c>
      <c r="E1710" s="11">
        <v>37802</v>
      </c>
      <c r="F1710">
        <v>2</v>
      </c>
      <c r="G1710">
        <v>24059.68</v>
      </c>
      <c r="H1710" t="s">
        <v>11</v>
      </c>
      <c r="I1710" t="s">
        <v>11</v>
      </c>
      <c r="J1710" t="s">
        <v>23</v>
      </c>
      <c r="K1710" s="13" t="s">
        <v>9626</v>
      </c>
      <c r="L1710" t="s">
        <v>11</v>
      </c>
      <c r="M1710" t="s">
        <v>11</v>
      </c>
      <c r="N1710" t="s">
        <v>23</v>
      </c>
      <c r="O1710">
        <v>19</v>
      </c>
      <c r="AA1710" t="s">
        <v>18</v>
      </c>
      <c r="AB1710" t="str">
        <f>IF(H1704="?",$Q$9,H1704)</f>
        <v>tier - 2</v>
      </c>
      <c r="AC1710" t="str">
        <f>IF(I1704="?",$V$9,I1704)</f>
        <v>tier - 1</v>
      </c>
      <c r="AD1710" t="str">
        <f>IF(J1704="?","Unknown",J1704)</f>
        <v>R1011</v>
      </c>
      <c r="AE1710">
        <v>1999</v>
      </c>
      <c r="AF1710">
        <v>7</v>
      </c>
      <c r="AG1710" t="str">
        <f t="shared" si="52"/>
        <v>7-Jun-1999</v>
      </c>
      <c r="AH1710">
        <v>36318</v>
      </c>
      <c r="AI1710">
        <f t="shared" si="53"/>
        <v>24</v>
      </c>
    </row>
    <row r="1711" spans="1:35" x14ac:dyDescent="0.25">
      <c r="A1711" t="s">
        <v>1939</v>
      </c>
      <c r="B1711">
        <v>10</v>
      </c>
      <c r="C1711" t="s">
        <v>15</v>
      </c>
      <c r="D1711">
        <v>1971</v>
      </c>
      <c r="E1711" s="11">
        <v>26247</v>
      </c>
      <c r="F1711">
        <v>2</v>
      </c>
      <c r="G1711">
        <v>23967.38</v>
      </c>
      <c r="H1711" t="s">
        <v>11</v>
      </c>
      <c r="I1711" t="s">
        <v>11</v>
      </c>
      <c r="J1711" t="s">
        <v>23</v>
      </c>
      <c r="K1711" s="13" t="s">
        <v>9946</v>
      </c>
      <c r="L1711" t="s">
        <v>11</v>
      </c>
      <c r="M1711" t="s">
        <v>11</v>
      </c>
      <c r="N1711" t="s">
        <v>23</v>
      </c>
      <c r="O1711">
        <v>51</v>
      </c>
      <c r="AA1711" t="s">
        <v>30</v>
      </c>
      <c r="AB1711" t="str">
        <f>IF(H1705="?",$Q$9,H1705)</f>
        <v>tier - 2</v>
      </c>
      <c r="AC1711" t="str">
        <f>IF(I1705="?",$V$9,I1705)</f>
        <v>tier - 1</v>
      </c>
      <c r="AD1711" t="str">
        <f>IF(J1705="?","Unknown",J1705)</f>
        <v>R1011</v>
      </c>
      <c r="AE1711">
        <v>2004</v>
      </c>
      <c r="AF1711">
        <v>3</v>
      </c>
      <c r="AG1711" t="str">
        <f t="shared" si="52"/>
        <v>3-Dec-2004</v>
      </c>
      <c r="AH1711">
        <v>38324</v>
      </c>
      <c r="AI1711">
        <f t="shared" si="53"/>
        <v>18</v>
      </c>
    </row>
    <row r="1712" spans="1:35" x14ac:dyDescent="0.25">
      <c r="A1712" t="s">
        <v>1938</v>
      </c>
      <c r="B1712">
        <v>8</v>
      </c>
      <c r="C1712" t="s">
        <v>30</v>
      </c>
      <c r="D1712">
        <v>1970</v>
      </c>
      <c r="E1712" s="11">
        <v>25910</v>
      </c>
      <c r="F1712">
        <v>1</v>
      </c>
      <c r="G1712">
        <v>23887.66</v>
      </c>
      <c r="H1712" t="s">
        <v>11</v>
      </c>
      <c r="I1712" t="s">
        <v>12</v>
      </c>
      <c r="J1712" t="s">
        <v>23</v>
      </c>
      <c r="K1712" s="13" t="s">
        <v>9947</v>
      </c>
      <c r="L1712" t="s">
        <v>11</v>
      </c>
      <c r="M1712" t="s">
        <v>12</v>
      </c>
      <c r="N1712" t="s">
        <v>23</v>
      </c>
      <c r="O1712">
        <v>52</v>
      </c>
      <c r="AA1712" t="s">
        <v>18</v>
      </c>
      <c r="AB1712" t="str">
        <f>IF(H1706="?",$Q$9,H1706)</f>
        <v>tier - 2</v>
      </c>
      <c r="AC1712" t="str">
        <f>IF(I1706="?",$V$9,I1706)</f>
        <v>tier - 1</v>
      </c>
      <c r="AD1712" t="str">
        <f>IF(J1706="?","Unknown",J1706)</f>
        <v>R1013</v>
      </c>
      <c r="AE1712">
        <v>1964</v>
      </c>
      <c r="AF1712">
        <v>16</v>
      </c>
      <c r="AG1712" t="str">
        <f t="shared" si="52"/>
        <v>16-Jun-1964</v>
      </c>
      <c r="AH1712">
        <v>23544</v>
      </c>
      <c r="AI1712">
        <f t="shared" si="53"/>
        <v>58</v>
      </c>
    </row>
    <row r="1713" spans="1:35" x14ac:dyDescent="0.25">
      <c r="A1713" t="s">
        <v>1937</v>
      </c>
      <c r="B1713">
        <v>27</v>
      </c>
      <c r="C1713" t="s">
        <v>37</v>
      </c>
      <c r="D1713">
        <v>1973</v>
      </c>
      <c r="E1713" s="11">
        <v>26964</v>
      </c>
      <c r="F1713">
        <v>2</v>
      </c>
      <c r="G1713">
        <v>23807.24</v>
      </c>
      <c r="H1713" t="s">
        <v>11</v>
      </c>
      <c r="I1713" t="s">
        <v>12</v>
      </c>
      <c r="J1713" t="s">
        <v>23</v>
      </c>
      <c r="K1713" s="13" t="s">
        <v>9948</v>
      </c>
      <c r="L1713" t="s">
        <v>11</v>
      </c>
      <c r="M1713" t="s">
        <v>12</v>
      </c>
      <c r="N1713" t="s">
        <v>23</v>
      </c>
      <c r="O1713">
        <v>49</v>
      </c>
      <c r="AA1713" t="s">
        <v>20</v>
      </c>
      <c r="AB1713" t="str">
        <f>IF(H1707="?",$Q$9,H1707)</f>
        <v>tier - 2</v>
      </c>
      <c r="AC1713" t="str">
        <f>IF(I1707="?",$V$9,I1707)</f>
        <v>tier - 2</v>
      </c>
      <c r="AD1713" t="str">
        <f>IF(J1707="?","Unknown",J1707)</f>
        <v>R1013</v>
      </c>
      <c r="AE1713">
        <v>1971</v>
      </c>
      <c r="AF1713">
        <v>29</v>
      </c>
      <c r="AG1713" t="str">
        <f t="shared" si="52"/>
        <v>29-Sep-1971</v>
      </c>
      <c r="AH1713">
        <v>26205</v>
      </c>
      <c r="AI1713">
        <f t="shared" si="53"/>
        <v>51</v>
      </c>
    </row>
    <row r="1714" spans="1:35" x14ac:dyDescent="0.25">
      <c r="A1714" t="s">
        <v>1936</v>
      </c>
      <c r="B1714">
        <v>2</v>
      </c>
      <c r="C1714" t="s">
        <v>10</v>
      </c>
      <c r="D1714">
        <v>1974</v>
      </c>
      <c r="E1714" s="11">
        <v>27212</v>
      </c>
      <c r="F1714">
        <v>1</v>
      </c>
      <c r="G1714">
        <v>23568.27</v>
      </c>
      <c r="H1714" t="s">
        <v>11</v>
      </c>
      <c r="I1714" t="s">
        <v>11</v>
      </c>
      <c r="J1714" t="s">
        <v>42</v>
      </c>
      <c r="K1714" s="13" t="s">
        <v>9949</v>
      </c>
      <c r="L1714" t="s">
        <v>11</v>
      </c>
      <c r="M1714" t="s">
        <v>11</v>
      </c>
      <c r="N1714" t="s">
        <v>42</v>
      </c>
      <c r="O1714">
        <v>48</v>
      </c>
      <c r="AA1714" t="s">
        <v>35</v>
      </c>
      <c r="AB1714" t="str">
        <f>IF(H1708="?",$Q$9,H1708)</f>
        <v>tier - 2</v>
      </c>
      <c r="AC1714" t="str">
        <f>IF(I1708="?",$V$9,I1708)</f>
        <v>tier - 1</v>
      </c>
      <c r="AD1714" t="str">
        <f>IF(J1708="?","Unknown",J1708)</f>
        <v>R1013</v>
      </c>
      <c r="AE1714">
        <v>1974</v>
      </c>
      <c r="AF1714">
        <v>10</v>
      </c>
      <c r="AG1714" t="str">
        <f t="shared" si="52"/>
        <v>10-Aug-1974</v>
      </c>
      <c r="AH1714">
        <v>27251</v>
      </c>
      <c r="AI1714">
        <f t="shared" si="53"/>
        <v>48</v>
      </c>
    </row>
    <row r="1715" spans="1:35" x14ac:dyDescent="0.25">
      <c r="A1715" t="s">
        <v>1935</v>
      </c>
      <c r="B1715">
        <v>26</v>
      </c>
      <c r="C1715" t="s">
        <v>20</v>
      </c>
      <c r="D1715">
        <v>1983</v>
      </c>
      <c r="E1715" s="11">
        <v>30585</v>
      </c>
      <c r="F1715">
        <v>2</v>
      </c>
      <c r="G1715">
        <v>23563.02</v>
      </c>
      <c r="H1715" t="s">
        <v>11</v>
      </c>
      <c r="I1715" t="s">
        <v>11</v>
      </c>
      <c r="J1715" t="s">
        <v>13</v>
      </c>
      <c r="K1715" s="13" t="s">
        <v>9950</v>
      </c>
      <c r="L1715" t="s">
        <v>11</v>
      </c>
      <c r="M1715" t="s">
        <v>11</v>
      </c>
      <c r="N1715" t="s">
        <v>13</v>
      </c>
      <c r="O1715">
        <v>39</v>
      </c>
      <c r="AA1715" t="s">
        <v>37</v>
      </c>
      <c r="AB1715" t="str">
        <f>IF(H1709="?",$Q$9,H1709)</f>
        <v>tier - 2</v>
      </c>
      <c r="AC1715" t="str">
        <f>IF(I1709="?",$V$9,I1709)</f>
        <v>tier - 2</v>
      </c>
      <c r="AD1715" t="str">
        <f>IF(J1709="?","Unknown",J1709)</f>
        <v>R1024</v>
      </c>
      <c r="AE1715">
        <v>1973</v>
      </c>
      <c r="AF1715">
        <v>13</v>
      </c>
      <c r="AG1715" t="str">
        <f t="shared" si="52"/>
        <v>13-Oct-1973</v>
      </c>
      <c r="AH1715">
        <v>26950</v>
      </c>
      <c r="AI1715">
        <f t="shared" si="53"/>
        <v>49</v>
      </c>
    </row>
    <row r="1716" spans="1:35" x14ac:dyDescent="0.25">
      <c r="A1716" t="s">
        <v>1934</v>
      </c>
      <c r="B1716">
        <v>13</v>
      </c>
      <c r="C1716" t="s">
        <v>30</v>
      </c>
      <c r="D1716">
        <v>1975</v>
      </c>
      <c r="E1716" s="11">
        <v>27741</v>
      </c>
      <c r="F1716">
        <v>1</v>
      </c>
      <c r="G1716">
        <v>23401.31</v>
      </c>
      <c r="H1716" t="s">
        <v>11</v>
      </c>
      <c r="I1716" t="s">
        <v>12</v>
      </c>
      <c r="J1716" t="s">
        <v>247</v>
      </c>
      <c r="K1716" s="13" t="s">
        <v>9951</v>
      </c>
      <c r="L1716" t="s">
        <v>11</v>
      </c>
      <c r="M1716" t="s">
        <v>12</v>
      </c>
      <c r="N1716" t="s">
        <v>247</v>
      </c>
      <c r="O1716">
        <v>47</v>
      </c>
      <c r="AA1716" t="s">
        <v>18</v>
      </c>
      <c r="AB1716" t="str">
        <f>IF(H1710="?",$Q$9,H1710)</f>
        <v>tier - 2</v>
      </c>
      <c r="AC1716" t="str">
        <f>IF(I1710="?",$V$9,I1710)</f>
        <v>tier - 2</v>
      </c>
      <c r="AD1716" t="str">
        <f>IF(J1710="?","Unknown",J1710)</f>
        <v>R1012</v>
      </c>
      <c r="AE1716">
        <v>2003</v>
      </c>
      <c r="AF1716">
        <v>30</v>
      </c>
      <c r="AG1716" t="str">
        <f t="shared" si="52"/>
        <v>30-Jun-2003</v>
      </c>
      <c r="AH1716">
        <v>37802</v>
      </c>
      <c r="AI1716">
        <f t="shared" si="53"/>
        <v>19</v>
      </c>
    </row>
    <row r="1717" spans="1:35" x14ac:dyDescent="0.25">
      <c r="A1717" t="s">
        <v>1933</v>
      </c>
      <c r="B1717">
        <v>22</v>
      </c>
      <c r="C1717" t="s">
        <v>20</v>
      </c>
      <c r="D1717">
        <v>1973</v>
      </c>
      <c r="E1717" s="11">
        <v>26929</v>
      </c>
      <c r="F1717">
        <v>2</v>
      </c>
      <c r="G1717">
        <v>23306.55</v>
      </c>
      <c r="H1717" t="s">
        <v>11</v>
      </c>
      <c r="I1717" t="s">
        <v>11</v>
      </c>
      <c r="J1717" t="s">
        <v>42</v>
      </c>
      <c r="K1717" s="13" t="s">
        <v>9952</v>
      </c>
      <c r="L1717" t="s">
        <v>11</v>
      </c>
      <c r="M1717" t="s">
        <v>11</v>
      </c>
      <c r="N1717" t="s">
        <v>42</v>
      </c>
      <c r="O1717">
        <v>49</v>
      </c>
      <c r="AA1717" t="s">
        <v>15</v>
      </c>
      <c r="AB1717" t="str">
        <f>IF(H1711="?",$Q$9,H1711)</f>
        <v>tier - 2</v>
      </c>
      <c r="AC1717" t="str">
        <f>IF(I1711="?",$V$9,I1711)</f>
        <v>tier - 2</v>
      </c>
      <c r="AD1717" t="str">
        <f>IF(J1711="?","Unknown",J1711)</f>
        <v>R1012</v>
      </c>
      <c r="AE1717">
        <v>1971</v>
      </c>
      <c r="AF1717">
        <v>10</v>
      </c>
      <c r="AG1717" t="str">
        <f t="shared" si="52"/>
        <v>10-Nov-1971</v>
      </c>
      <c r="AH1717">
        <v>26247</v>
      </c>
      <c r="AI1717">
        <f t="shared" si="53"/>
        <v>51</v>
      </c>
    </row>
    <row r="1718" spans="1:35" x14ac:dyDescent="0.25">
      <c r="A1718" t="s">
        <v>2329</v>
      </c>
      <c r="B1718">
        <v>24</v>
      </c>
      <c r="C1718" t="s">
        <v>37</v>
      </c>
      <c r="D1718">
        <v>1968</v>
      </c>
      <c r="E1718" s="11">
        <v>25135</v>
      </c>
      <c r="F1718">
        <v>2</v>
      </c>
      <c r="G1718">
        <v>44260.75</v>
      </c>
      <c r="H1718" t="s">
        <v>11</v>
      </c>
      <c r="I1718" t="s">
        <v>16</v>
      </c>
      <c r="J1718" t="s">
        <v>13</v>
      </c>
      <c r="K1718" s="13" t="s">
        <v>9953</v>
      </c>
      <c r="L1718" t="s">
        <v>11</v>
      </c>
      <c r="M1718" t="s">
        <v>16</v>
      </c>
      <c r="N1718" t="s">
        <v>13</v>
      </c>
      <c r="O1718">
        <v>54</v>
      </c>
      <c r="AA1718" t="s">
        <v>30</v>
      </c>
      <c r="AB1718" t="str">
        <f>IF(H1712="?",$Q$9,H1712)</f>
        <v>tier - 2</v>
      </c>
      <c r="AC1718" t="str">
        <f>IF(I1712="?",$V$9,I1712)</f>
        <v>tier - 3</v>
      </c>
      <c r="AD1718" t="str">
        <f>IF(J1712="?","Unknown",J1712)</f>
        <v>R1012</v>
      </c>
      <c r="AE1718">
        <v>1970</v>
      </c>
      <c r="AF1718">
        <v>8</v>
      </c>
      <c r="AG1718" t="str">
        <f t="shared" si="52"/>
        <v>8-Dec-1970</v>
      </c>
      <c r="AH1718">
        <v>25910</v>
      </c>
      <c r="AI1718">
        <f t="shared" si="53"/>
        <v>52</v>
      </c>
    </row>
    <row r="1719" spans="1:35" x14ac:dyDescent="0.25">
      <c r="A1719" t="s">
        <v>1932</v>
      </c>
      <c r="B1719">
        <v>3</v>
      </c>
      <c r="C1719" t="s">
        <v>18</v>
      </c>
      <c r="D1719">
        <v>1994</v>
      </c>
      <c r="E1719" s="11">
        <v>34488</v>
      </c>
      <c r="F1719">
        <v>1</v>
      </c>
      <c r="G1719">
        <v>23288.93</v>
      </c>
      <c r="H1719" t="s">
        <v>11</v>
      </c>
      <c r="I1719" t="s">
        <v>12</v>
      </c>
      <c r="J1719" t="s">
        <v>247</v>
      </c>
      <c r="K1719" s="13" t="s">
        <v>9954</v>
      </c>
      <c r="L1719" t="s">
        <v>11</v>
      </c>
      <c r="M1719" t="s">
        <v>12</v>
      </c>
      <c r="N1719" t="s">
        <v>247</v>
      </c>
      <c r="O1719">
        <v>29</v>
      </c>
      <c r="AA1719" t="s">
        <v>37</v>
      </c>
      <c r="AB1719" t="str">
        <f>IF(H1713="?",$Q$9,H1713)</f>
        <v>tier - 2</v>
      </c>
      <c r="AC1719" t="str">
        <f>IF(I1713="?",$V$9,I1713)</f>
        <v>tier - 3</v>
      </c>
      <c r="AD1719" t="str">
        <f>IF(J1713="?","Unknown",J1713)</f>
        <v>R1012</v>
      </c>
      <c r="AE1719">
        <v>1973</v>
      </c>
      <c r="AF1719">
        <v>27</v>
      </c>
      <c r="AG1719" t="str">
        <f t="shared" si="52"/>
        <v>27-Oct-1973</v>
      </c>
      <c r="AH1719">
        <v>26964</v>
      </c>
      <c r="AI1719">
        <f t="shared" si="53"/>
        <v>49</v>
      </c>
    </row>
    <row r="1720" spans="1:35" x14ac:dyDescent="0.25">
      <c r="A1720" t="s">
        <v>1931</v>
      </c>
      <c r="B1720">
        <v>14</v>
      </c>
      <c r="C1720" t="s">
        <v>35</v>
      </c>
      <c r="D1720">
        <v>1969</v>
      </c>
      <c r="E1720" s="11">
        <v>25429</v>
      </c>
      <c r="F1720">
        <v>1</v>
      </c>
      <c r="G1720">
        <v>23244.79</v>
      </c>
      <c r="H1720" t="s">
        <v>11</v>
      </c>
      <c r="I1720" t="s">
        <v>12</v>
      </c>
      <c r="J1720" t="s">
        <v>13</v>
      </c>
      <c r="K1720" s="13" t="s">
        <v>9955</v>
      </c>
      <c r="L1720" t="s">
        <v>11</v>
      </c>
      <c r="M1720" t="s">
        <v>12</v>
      </c>
      <c r="N1720" t="s">
        <v>13</v>
      </c>
      <c r="O1720">
        <v>53</v>
      </c>
      <c r="AA1720" t="s">
        <v>10</v>
      </c>
      <c r="AB1720" t="str">
        <f>IF(H1714="?",$Q$9,H1714)</f>
        <v>tier - 2</v>
      </c>
      <c r="AC1720" t="str">
        <f>IF(I1714="?",$V$9,I1714)</f>
        <v>tier - 2</v>
      </c>
      <c r="AD1720" t="str">
        <f>IF(J1714="?","Unknown",J1714)</f>
        <v>R1011</v>
      </c>
      <c r="AE1720">
        <v>1974</v>
      </c>
      <c r="AF1720">
        <v>2</v>
      </c>
      <c r="AG1720" t="str">
        <f t="shared" si="52"/>
        <v>2-Jul-1974</v>
      </c>
      <c r="AH1720">
        <v>27212</v>
      </c>
      <c r="AI1720">
        <f t="shared" si="53"/>
        <v>48</v>
      </c>
    </row>
    <row r="1721" spans="1:35" x14ac:dyDescent="0.25">
      <c r="A1721" t="s">
        <v>1930</v>
      </c>
      <c r="B1721">
        <v>7</v>
      </c>
      <c r="C1721" t="s">
        <v>35</v>
      </c>
      <c r="D1721">
        <v>1997</v>
      </c>
      <c r="E1721" s="11">
        <v>35649</v>
      </c>
      <c r="F1721">
        <v>2</v>
      </c>
      <c r="G1721">
        <v>23241.47</v>
      </c>
      <c r="H1721" t="s">
        <v>11</v>
      </c>
      <c r="I1721" t="s">
        <v>12</v>
      </c>
      <c r="J1721" t="s">
        <v>170</v>
      </c>
      <c r="K1721" s="13" t="s">
        <v>9956</v>
      </c>
      <c r="L1721" t="s">
        <v>11</v>
      </c>
      <c r="M1721" t="s">
        <v>12</v>
      </c>
      <c r="N1721" t="s">
        <v>170</v>
      </c>
      <c r="O1721">
        <v>25</v>
      </c>
      <c r="AA1721" t="s">
        <v>20</v>
      </c>
      <c r="AB1721" t="str">
        <f>IF(H1715="?",$Q$9,H1715)</f>
        <v>tier - 2</v>
      </c>
      <c r="AC1721" t="str">
        <f>IF(I1715="?",$V$9,I1715)</f>
        <v>tier - 2</v>
      </c>
      <c r="AD1721" t="str">
        <f>IF(J1715="?","Unknown",J1715)</f>
        <v>R1013</v>
      </c>
      <c r="AE1721">
        <v>1983</v>
      </c>
      <c r="AF1721">
        <v>26</v>
      </c>
      <c r="AG1721" t="str">
        <f t="shared" si="52"/>
        <v>26-Sep-1983</v>
      </c>
      <c r="AH1721">
        <v>30585</v>
      </c>
      <c r="AI1721">
        <f t="shared" si="53"/>
        <v>39</v>
      </c>
    </row>
    <row r="1722" spans="1:35" x14ac:dyDescent="0.25">
      <c r="A1722" t="s">
        <v>1929</v>
      </c>
      <c r="B1722">
        <v>14</v>
      </c>
      <c r="C1722" t="s">
        <v>37</v>
      </c>
      <c r="D1722">
        <v>2003</v>
      </c>
      <c r="E1722" s="11">
        <v>37908</v>
      </c>
      <c r="F1722">
        <v>0</v>
      </c>
      <c r="G1722">
        <v>23082.959999999999</v>
      </c>
      <c r="H1722" t="s">
        <v>11</v>
      </c>
      <c r="I1722" t="s">
        <v>11</v>
      </c>
      <c r="J1722" t="s">
        <v>42</v>
      </c>
      <c r="K1722" s="13" t="s">
        <v>9957</v>
      </c>
      <c r="L1722" t="s">
        <v>11</v>
      </c>
      <c r="M1722" t="s">
        <v>11</v>
      </c>
      <c r="N1722" t="s">
        <v>42</v>
      </c>
      <c r="O1722">
        <v>19</v>
      </c>
      <c r="AA1722" t="s">
        <v>30</v>
      </c>
      <c r="AB1722" t="str">
        <f>IF(H1716="?",$Q$9,H1716)</f>
        <v>tier - 2</v>
      </c>
      <c r="AC1722" t="str">
        <f>IF(I1716="?",$V$9,I1716)</f>
        <v>tier - 3</v>
      </c>
      <c r="AD1722" t="str">
        <f>IF(J1716="?","Unknown",J1716)</f>
        <v>R1024</v>
      </c>
      <c r="AE1722">
        <v>1975</v>
      </c>
      <c r="AF1722">
        <v>13</v>
      </c>
      <c r="AG1722" t="str">
        <f t="shared" si="52"/>
        <v>13-Dec-1975</v>
      </c>
      <c r="AH1722">
        <v>27741</v>
      </c>
      <c r="AI1722">
        <f t="shared" si="53"/>
        <v>47</v>
      </c>
    </row>
    <row r="1723" spans="1:35" x14ac:dyDescent="0.25">
      <c r="A1723" t="s">
        <v>1928</v>
      </c>
      <c r="B1723">
        <v>9</v>
      </c>
      <c r="C1723" t="s">
        <v>30</v>
      </c>
      <c r="D1723">
        <v>1975</v>
      </c>
      <c r="E1723" s="11">
        <v>27737</v>
      </c>
      <c r="F1723">
        <v>0</v>
      </c>
      <c r="G1723">
        <v>23065.42</v>
      </c>
      <c r="H1723" t="s">
        <v>11</v>
      </c>
      <c r="I1723" t="s">
        <v>11</v>
      </c>
      <c r="J1723" t="s">
        <v>13</v>
      </c>
      <c r="K1723" s="13" t="s">
        <v>9958</v>
      </c>
      <c r="L1723" t="s">
        <v>11</v>
      </c>
      <c r="M1723" t="s">
        <v>11</v>
      </c>
      <c r="N1723" t="s">
        <v>13</v>
      </c>
      <c r="O1723">
        <v>47</v>
      </c>
      <c r="AA1723" t="s">
        <v>20</v>
      </c>
      <c r="AB1723" t="str">
        <f>IF(H1717="?",$Q$9,H1717)</f>
        <v>tier - 2</v>
      </c>
      <c r="AC1723" t="str">
        <f>IF(I1717="?",$V$9,I1717)</f>
        <v>tier - 2</v>
      </c>
      <c r="AD1723" t="str">
        <f>IF(J1717="?","Unknown",J1717)</f>
        <v>R1011</v>
      </c>
      <c r="AE1723">
        <v>1973</v>
      </c>
      <c r="AF1723">
        <v>22</v>
      </c>
      <c r="AG1723" t="str">
        <f t="shared" si="52"/>
        <v>22-Sep-1973</v>
      </c>
      <c r="AH1723">
        <v>26929</v>
      </c>
      <c r="AI1723">
        <f t="shared" si="53"/>
        <v>49</v>
      </c>
    </row>
    <row r="1724" spans="1:35" x14ac:dyDescent="0.25">
      <c r="A1724" t="s">
        <v>1927</v>
      </c>
      <c r="B1724">
        <v>9</v>
      </c>
      <c r="C1724" t="s">
        <v>10</v>
      </c>
      <c r="D1724">
        <v>1970</v>
      </c>
      <c r="E1724" s="11">
        <v>25758</v>
      </c>
      <c r="F1724">
        <v>0</v>
      </c>
      <c r="G1724">
        <v>23045.57</v>
      </c>
      <c r="H1724" t="s">
        <v>11</v>
      </c>
      <c r="I1724" t="s">
        <v>11</v>
      </c>
      <c r="J1724" t="s">
        <v>247</v>
      </c>
      <c r="K1724" s="13" t="s">
        <v>9006</v>
      </c>
      <c r="L1724" t="s">
        <v>11</v>
      </c>
      <c r="M1724" t="s">
        <v>11</v>
      </c>
      <c r="N1724" t="s">
        <v>247</v>
      </c>
      <c r="O1724">
        <v>52</v>
      </c>
      <c r="AA1724" t="s">
        <v>37</v>
      </c>
      <c r="AB1724" t="str">
        <f>IF(H1718="?",$Q$9,H1718)</f>
        <v>tier - 2</v>
      </c>
      <c r="AC1724" t="str">
        <f>IF(I1718="?",$V$9,I1718)</f>
        <v>tier - 1</v>
      </c>
      <c r="AD1724" t="str">
        <f>IF(J1718="?","Unknown",J1718)</f>
        <v>R1013</v>
      </c>
      <c r="AE1724">
        <v>1968</v>
      </c>
      <c r="AF1724">
        <v>24</v>
      </c>
      <c r="AG1724" t="str">
        <f t="shared" si="52"/>
        <v>24-Oct-1968</v>
      </c>
      <c r="AH1724">
        <v>25135</v>
      </c>
      <c r="AI1724">
        <f t="shared" si="53"/>
        <v>54</v>
      </c>
    </row>
    <row r="1725" spans="1:35" x14ac:dyDescent="0.25">
      <c r="A1725" t="s">
        <v>1926</v>
      </c>
      <c r="B1725">
        <v>25</v>
      </c>
      <c r="C1725" t="s">
        <v>20</v>
      </c>
      <c r="D1725">
        <v>2003</v>
      </c>
      <c r="E1725" s="11">
        <v>37889</v>
      </c>
      <c r="F1725">
        <v>2</v>
      </c>
      <c r="G1725">
        <v>22493.66</v>
      </c>
      <c r="H1725" t="s">
        <v>11</v>
      </c>
      <c r="I1725" t="s">
        <v>16</v>
      </c>
      <c r="J1725" t="s">
        <v>23</v>
      </c>
      <c r="K1725" s="13" t="s">
        <v>9606</v>
      </c>
      <c r="L1725" t="s">
        <v>11</v>
      </c>
      <c r="M1725" t="s">
        <v>16</v>
      </c>
      <c r="N1725" t="s">
        <v>23</v>
      </c>
      <c r="O1725">
        <v>19</v>
      </c>
      <c r="AA1725" t="s">
        <v>18</v>
      </c>
      <c r="AB1725" t="str">
        <f>IF(H1719="?",$Q$9,H1719)</f>
        <v>tier - 2</v>
      </c>
      <c r="AC1725" t="str">
        <f>IF(I1719="?",$V$9,I1719)</f>
        <v>tier - 3</v>
      </c>
      <c r="AD1725" t="str">
        <f>IF(J1719="?","Unknown",J1719)</f>
        <v>R1024</v>
      </c>
      <c r="AE1725">
        <v>1994</v>
      </c>
      <c r="AF1725">
        <v>3</v>
      </c>
      <c r="AG1725" t="str">
        <f t="shared" si="52"/>
        <v>3-Jun-1994</v>
      </c>
      <c r="AH1725">
        <v>34488</v>
      </c>
      <c r="AI1725">
        <f t="shared" si="53"/>
        <v>29</v>
      </c>
    </row>
    <row r="1726" spans="1:35" x14ac:dyDescent="0.25">
      <c r="A1726" t="s">
        <v>1925</v>
      </c>
      <c r="B1726">
        <v>14</v>
      </c>
      <c r="C1726" t="s">
        <v>35</v>
      </c>
      <c r="D1726">
        <v>1979</v>
      </c>
      <c r="E1726" s="11">
        <v>29081</v>
      </c>
      <c r="F1726">
        <v>2</v>
      </c>
      <c r="G1726">
        <v>22478.6</v>
      </c>
      <c r="H1726" t="s">
        <v>12</v>
      </c>
      <c r="I1726" t="s">
        <v>11</v>
      </c>
      <c r="J1726" t="s">
        <v>42</v>
      </c>
      <c r="K1726" s="13" t="s">
        <v>9959</v>
      </c>
      <c r="L1726" t="s">
        <v>12</v>
      </c>
      <c r="M1726" t="s">
        <v>11</v>
      </c>
      <c r="N1726" t="s">
        <v>42</v>
      </c>
      <c r="O1726">
        <v>43</v>
      </c>
      <c r="AA1726" t="s">
        <v>35</v>
      </c>
      <c r="AB1726" t="str">
        <f>IF(H1720="?",$Q$9,H1720)</f>
        <v>tier - 2</v>
      </c>
      <c r="AC1726" t="str">
        <f>IF(I1720="?",$V$9,I1720)</f>
        <v>tier - 3</v>
      </c>
      <c r="AD1726" t="str">
        <f>IF(J1720="?","Unknown",J1720)</f>
        <v>R1013</v>
      </c>
      <c r="AE1726">
        <v>1969</v>
      </c>
      <c r="AF1726">
        <v>14</v>
      </c>
      <c r="AG1726" t="str">
        <f t="shared" si="52"/>
        <v>14-Aug-1969</v>
      </c>
      <c r="AH1726">
        <v>25429</v>
      </c>
      <c r="AI1726">
        <f t="shared" si="53"/>
        <v>53</v>
      </c>
    </row>
    <row r="1727" spans="1:35" x14ac:dyDescent="0.25">
      <c r="A1727" t="s">
        <v>1924</v>
      </c>
      <c r="B1727">
        <v>21</v>
      </c>
      <c r="C1727" t="s">
        <v>35</v>
      </c>
      <c r="D1727">
        <v>1983</v>
      </c>
      <c r="E1727" s="11">
        <v>30549</v>
      </c>
      <c r="F1727">
        <v>1</v>
      </c>
      <c r="G1727">
        <v>22462.04</v>
      </c>
      <c r="H1727" t="s">
        <v>12</v>
      </c>
      <c r="I1727" t="s">
        <v>16</v>
      </c>
      <c r="J1727" t="s">
        <v>166</v>
      </c>
      <c r="K1727" s="13" t="s">
        <v>9827</v>
      </c>
      <c r="L1727" t="s">
        <v>12</v>
      </c>
      <c r="M1727" t="s">
        <v>16</v>
      </c>
      <c r="N1727" t="s">
        <v>166</v>
      </c>
      <c r="O1727">
        <v>39</v>
      </c>
      <c r="AA1727" t="s">
        <v>35</v>
      </c>
      <c r="AB1727" t="str">
        <f>IF(H1721="?",$Q$9,H1721)</f>
        <v>tier - 2</v>
      </c>
      <c r="AC1727" t="str">
        <f>IF(I1721="?",$V$9,I1721)</f>
        <v>tier - 3</v>
      </c>
      <c r="AD1727" t="str">
        <f>IF(J1721="?","Unknown",J1721)</f>
        <v>R1018</v>
      </c>
      <c r="AE1727">
        <v>1997</v>
      </c>
      <c r="AF1727">
        <v>7</v>
      </c>
      <c r="AG1727" t="str">
        <f t="shared" si="52"/>
        <v>7-Aug-1997</v>
      </c>
      <c r="AH1727">
        <v>35649</v>
      </c>
      <c r="AI1727">
        <f t="shared" si="53"/>
        <v>25</v>
      </c>
    </row>
    <row r="1728" spans="1:35" x14ac:dyDescent="0.25">
      <c r="A1728" t="s">
        <v>1923</v>
      </c>
      <c r="B1728">
        <v>18</v>
      </c>
      <c r="C1728" t="s">
        <v>20</v>
      </c>
      <c r="D1728">
        <v>1966</v>
      </c>
      <c r="E1728" s="11">
        <v>24368</v>
      </c>
      <c r="F1728">
        <v>0</v>
      </c>
      <c r="G1728">
        <v>22412.65</v>
      </c>
      <c r="H1728" t="s">
        <v>12</v>
      </c>
      <c r="I1728" t="s">
        <v>12</v>
      </c>
      <c r="J1728" t="s">
        <v>276</v>
      </c>
      <c r="K1728" s="13" t="s">
        <v>9960</v>
      </c>
      <c r="L1728" t="s">
        <v>12</v>
      </c>
      <c r="M1728" t="s">
        <v>12</v>
      </c>
      <c r="N1728" t="s">
        <v>276</v>
      </c>
      <c r="O1728">
        <v>56</v>
      </c>
      <c r="AA1728" t="s">
        <v>37</v>
      </c>
      <c r="AB1728" t="str">
        <f>IF(H1722="?",$Q$9,H1722)</f>
        <v>tier - 2</v>
      </c>
      <c r="AC1728" t="str">
        <f>IF(I1722="?",$V$9,I1722)</f>
        <v>tier - 2</v>
      </c>
      <c r="AD1728" t="str">
        <f>IF(J1722="?","Unknown",J1722)</f>
        <v>R1011</v>
      </c>
      <c r="AE1728">
        <v>2003</v>
      </c>
      <c r="AF1728">
        <v>14</v>
      </c>
      <c r="AG1728" t="str">
        <f t="shared" si="52"/>
        <v>14-Oct-2003</v>
      </c>
      <c r="AH1728">
        <v>37908</v>
      </c>
      <c r="AI1728">
        <f t="shared" si="53"/>
        <v>19</v>
      </c>
    </row>
    <row r="1729" spans="1:35" x14ac:dyDescent="0.25">
      <c r="A1729" t="s">
        <v>2328</v>
      </c>
      <c r="B1729">
        <v>1</v>
      </c>
      <c r="C1729" t="s">
        <v>10</v>
      </c>
      <c r="D1729">
        <v>1975</v>
      </c>
      <c r="E1729" s="11">
        <v>27576</v>
      </c>
      <c r="F1729">
        <v>2</v>
      </c>
      <c r="G1729">
        <v>44202.65</v>
      </c>
      <c r="H1729" t="s">
        <v>11</v>
      </c>
      <c r="I1729" t="s">
        <v>11</v>
      </c>
      <c r="J1729" t="s">
        <v>13</v>
      </c>
      <c r="K1729" s="13" t="s">
        <v>9961</v>
      </c>
      <c r="L1729" t="s">
        <v>11</v>
      </c>
      <c r="M1729" t="s">
        <v>11</v>
      </c>
      <c r="N1729" t="s">
        <v>13</v>
      </c>
      <c r="O1729">
        <v>47</v>
      </c>
      <c r="AA1729" t="s">
        <v>30</v>
      </c>
      <c r="AB1729" t="str">
        <f>IF(H1723="?",$Q$9,H1723)</f>
        <v>tier - 2</v>
      </c>
      <c r="AC1729" t="str">
        <f>IF(I1723="?",$V$9,I1723)</f>
        <v>tier - 2</v>
      </c>
      <c r="AD1729" t="str">
        <f>IF(J1723="?","Unknown",J1723)</f>
        <v>R1013</v>
      </c>
      <c r="AE1729">
        <v>1975</v>
      </c>
      <c r="AF1729">
        <v>9</v>
      </c>
      <c r="AG1729" t="str">
        <f t="shared" si="52"/>
        <v>9-Dec-1975</v>
      </c>
      <c r="AH1729">
        <v>27737</v>
      </c>
      <c r="AI1729">
        <f t="shared" si="53"/>
        <v>47</v>
      </c>
    </row>
    <row r="1730" spans="1:35" x14ac:dyDescent="0.25">
      <c r="A1730" t="s">
        <v>1922</v>
      </c>
      <c r="B1730">
        <v>26</v>
      </c>
      <c r="C1730" t="s">
        <v>35</v>
      </c>
      <c r="D1730">
        <v>1999</v>
      </c>
      <c r="E1730" s="11">
        <v>36398</v>
      </c>
      <c r="F1730">
        <v>2</v>
      </c>
      <c r="G1730">
        <v>22395.74</v>
      </c>
      <c r="H1730" t="s">
        <v>12</v>
      </c>
      <c r="I1730" t="s">
        <v>11</v>
      </c>
      <c r="J1730" t="s">
        <v>247</v>
      </c>
      <c r="K1730" s="13" t="s">
        <v>9962</v>
      </c>
      <c r="L1730" t="s">
        <v>12</v>
      </c>
      <c r="M1730" t="s">
        <v>11</v>
      </c>
      <c r="N1730" t="s">
        <v>247</v>
      </c>
      <c r="O1730">
        <v>23</v>
      </c>
      <c r="AA1730" t="s">
        <v>10</v>
      </c>
      <c r="AB1730" t="str">
        <f>IF(H1724="?",$Q$9,H1724)</f>
        <v>tier - 2</v>
      </c>
      <c r="AC1730" t="str">
        <f>IF(I1724="?",$V$9,I1724)</f>
        <v>tier - 2</v>
      </c>
      <c r="AD1730" t="str">
        <f>IF(J1724="?","Unknown",J1724)</f>
        <v>R1024</v>
      </c>
      <c r="AE1730">
        <v>1970</v>
      </c>
      <c r="AF1730">
        <v>9</v>
      </c>
      <c r="AG1730" t="str">
        <f t="shared" si="52"/>
        <v>9-Jul-1970</v>
      </c>
      <c r="AH1730">
        <v>25758</v>
      </c>
      <c r="AI1730">
        <f t="shared" si="53"/>
        <v>52</v>
      </c>
    </row>
    <row r="1731" spans="1:35" x14ac:dyDescent="0.25">
      <c r="A1731" t="s">
        <v>1921</v>
      </c>
      <c r="B1731">
        <v>27</v>
      </c>
      <c r="C1731" t="s">
        <v>35</v>
      </c>
      <c r="D1731">
        <v>1982</v>
      </c>
      <c r="E1731" s="11">
        <v>30190</v>
      </c>
      <c r="F1731">
        <v>1</v>
      </c>
      <c r="G1731">
        <v>22331.57</v>
      </c>
      <c r="H1731" t="s">
        <v>11</v>
      </c>
      <c r="I1731" t="s">
        <v>12</v>
      </c>
      <c r="J1731" t="s">
        <v>247</v>
      </c>
      <c r="K1731" s="13" t="s">
        <v>8764</v>
      </c>
      <c r="L1731" t="s">
        <v>11</v>
      </c>
      <c r="M1731" t="s">
        <v>12</v>
      </c>
      <c r="N1731" t="s">
        <v>247</v>
      </c>
      <c r="O1731">
        <v>40</v>
      </c>
      <c r="AA1731" t="s">
        <v>20</v>
      </c>
      <c r="AB1731" t="str">
        <f>IF(H1725="?",$Q$9,H1725)</f>
        <v>tier - 2</v>
      </c>
      <c r="AC1731" t="str">
        <f>IF(I1725="?",$V$9,I1725)</f>
        <v>tier - 1</v>
      </c>
      <c r="AD1731" t="str">
        <f>IF(J1725="?","Unknown",J1725)</f>
        <v>R1012</v>
      </c>
      <c r="AE1731">
        <v>2003</v>
      </c>
      <c r="AF1731">
        <v>25</v>
      </c>
      <c r="AG1731" t="str">
        <f t="shared" ref="AG1731:AG1794" si="54">CONCATENATE(AF1731,"-",AA1731,"-",AE1731)</f>
        <v>25-Sep-2003</v>
      </c>
      <c r="AH1731">
        <v>37889</v>
      </c>
      <c r="AI1731">
        <f t="shared" ref="AI1731:AI1794" si="55">INT(YEARFRAC(AH1731,DATE(2023,6,8)*1))</f>
        <v>19</v>
      </c>
    </row>
    <row r="1732" spans="1:35" x14ac:dyDescent="0.25">
      <c r="A1732" t="s">
        <v>1920</v>
      </c>
      <c r="B1732">
        <v>16</v>
      </c>
      <c r="C1732" t="s">
        <v>30</v>
      </c>
      <c r="D1732">
        <v>1971</v>
      </c>
      <c r="E1732" s="11">
        <v>26283</v>
      </c>
      <c r="F1732">
        <v>1</v>
      </c>
      <c r="G1732">
        <v>22218.11</v>
      </c>
      <c r="H1732" t="s">
        <v>11</v>
      </c>
      <c r="I1732" t="s">
        <v>12</v>
      </c>
      <c r="J1732" t="s">
        <v>13</v>
      </c>
      <c r="K1732" s="13" t="s">
        <v>9963</v>
      </c>
      <c r="L1732" t="s">
        <v>11</v>
      </c>
      <c r="M1732" t="s">
        <v>12</v>
      </c>
      <c r="N1732" t="s">
        <v>13</v>
      </c>
      <c r="O1732">
        <v>51</v>
      </c>
      <c r="AA1732" t="s">
        <v>35</v>
      </c>
      <c r="AB1732" t="str">
        <f>IF(H1726="?",$Q$9,H1726)</f>
        <v>tier - 3</v>
      </c>
      <c r="AC1732" t="str">
        <f>IF(I1726="?",$V$9,I1726)</f>
        <v>tier - 2</v>
      </c>
      <c r="AD1732" t="str">
        <f>IF(J1726="?","Unknown",J1726)</f>
        <v>R1011</v>
      </c>
      <c r="AE1732">
        <v>1979</v>
      </c>
      <c r="AF1732">
        <v>14</v>
      </c>
      <c r="AG1732" t="str">
        <f t="shared" si="54"/>
        <v>14-Aug-1979</v>
      </c>
      <c r="AH1732">
        <v>29081</v>
      </c>
      <c r="AI1732">
        <f t="shared" si="55"/>
        <v>43</v>
      </c>
    </row>
    <row r="1733" spans="1:35" x14ac:dyDescent="0.25">
      <c r="A1733" t="s">
        <v>1919</v>
      </c>
      <c r="B1733">
        <v>24</v>
      </c>
      <c r="C1733" t="s">
        <v>20</v>
      </c>
      <c r="D1733">
        <v>1965</v>
      </c>
      <c r="E1733" s="11">
        <v>24009</v>
      </c>
      <c r="F1733">
        <v>1</v>
      </c>
      <c r="G1733">
        <v>22192.44</v>
      </c>
      <c r="H1733" t="s">
        <v>12</v>
      </c>
      <c r="I1733" t="s">
        <v>16</v>
      </c>
      <c r="J1733" t="s">
        <v>13</v>
      </c>
      <c r="K1733" s="13" t="s">
        <v>9964</v>
      </c>
      <c r="L1733" t="s">
        <v>12</v>
      </c>
      <c r="M1733" t="s">
        <v>16</v>
      </c>
      <c r="N1733" t="s">
        <v>13</v>
      </c>
      <c r="O1733">
        <v>57</v>
      </c>
      <c r="AA1733" t="s">
        <v>35</v>
      </c>
      <c r="AB1733" t="str">
        <f>IF(H1727="?",$Q$9,H1727)</f>
        <v>tier - 3</v>
      </c>
      <c r="AC1733" t="str">
        <f>IF(I1727="?",$V$9,I1727)</f>
        <v>tier - 1</v>
      </c>
      <c r="AD1733" t="str">
        <f>IF(J1727="?","Unknown",J1727)</f>
        <v>R1019</v>
      </c>
      <c r="AE1733">
        <v>1983</v>
      </c>
      <c r="AF1733">
        <v>21</v>
      </c>
      <c r="AG1733" t="str">
        <f t="shared" si="54"/>
        <v>21-Aug-1983</v>
      </c>
      <c r="AH1733">
        <v>30549</v>
      </c>
      <c r="AI1733">
        <f t="shared" si="55"/>
        <v>39</v>
      </c>
    </row>
    <row r="1734" spans="1:35" x14ac:dyDescent="0.25">
      <c r="A1734" t="s">
        <v>1918</v>
      </c>
      <c r="B1734">
        <v>12</v>
      </c>
      <c r="C1734" t="s">
        <v>30</v>
      </c>
      <c r="D1734">
        <v>1980</v>
      </c>
      <c r="E1734" s="11">
        <v>29567</v>
      </c>
      <c r="F1734">
        <v>0</v>
      </c>
      <c r="G1734">
        <v>22144.03</v>
      </c>
      <c r="H1734" t="s">
        <v>11</v>
      </c>
      <c r="I1734" t="s">
        <v>11</v>
      </c>
      <c r="J1734" t="s">
        <v>42</v>
      </c>
      <c r="K1734" s="13" t="s">
        <v>9965</v>
      </c>
      <c r="L1734" t="s">
        <v>11</v>
      </c>
      <c r="M1734" t="s">
        <v>11</v>
      </c>
      <c r="N1734" t="s">
        <v>42</v>
      </c>
      <c r="O1734">
        <v>42</v>
      </c>
      <c r="AA1734" t="s">
        <v>20</v>
      </c>
      <c r="AB1734" t="str">
        <f>IF(H1728="?",$Q$9,H1728)</f>
        <v>tier - 3</v>
      </c>
      <c r="AC1734" t="str">
        <f>IF(I1728="?",$V$9,I1728)</f>
        <v>tier - 3</v>
      </c>
      <c r="AD1734" t="str">
        <f>IF(J1728="?","Unknown",J1728)</f>
        <v>R1014</v>
      </c>
      <c r="AE1734">
        <v>1966</v>
      </c>
      <c r="AF1734">
        <v>18</v>
      </c>
      <c r="AG1734" t="str">
        <f t="shared" si="54"/>
        <v>18-Sep-1966</v>
      </c>
      <c r="AH1734">
        <v>24368</v>
      </c>
      <c r="AI1734">
        <f t="shared" si="55"/>
        <v>56</v>
      </c>
    </row>
    <row r="1735" spans="1:35" x14ac:dyDescent="0.25">
      <c r="A1735" t="s">
        <v>1917</v>
      </c>
      <c r="B1735">
        <v>28</v>
      </c>
      <c r="C1735" t="s">
        <v>37</v>
      </c>
      <c r="D1735">
        <v>2001</v>
      </c>
      <c r="E1735" s="11">
        <v>37192</v>
      </c>
      <c r="F1735">
        <v>0</v>
      </c>
      <c r="G1735">
        <v>22097.62</v>
      </c>
      <c r="H1735" t="s">
        <v>12</v>
      </c>
      <c r="I1735" t="s">
        <v>16</v>
      </c>
      <c r="J1735" t="s">
        <v>42</v>
      </c>
      <c r="K1735" s="13" t="s">
        <v>8758</v>
      </c>
      <c r="L1735" t="s">
        <v>12</v>
      </c>
      <c r="M1735" t="s">
        <v>16</v>
      </c>
      <c r="N1735" t="s">
        <v>42</v>
      </c>
      <c r="O1735">
        <v>21</v>
      </c>
      <c r="AA1735" t="s">
        <v>10</v>
      </c>
      <c r="AB1735" t="str">
        <f>IF(H1729="?",$Q$9,H1729)</f>
        <v>tier - 2</v>
      </c>
      <c r="AC1735" t="str">
        <f>IF(I1729="?",$V$9,I1729)</f>
        <v>tier - 2</v>
      </c>
      <c r="AD1735" t="str">
        <f>IF(J1729="?","Unknown",J1729)</f>
        <v>R1013</v>
      </c>
      <c r="AE1735">
        <v>1975</v>
      </c>
      <c r="AF1735">
        <v>1</v>
      </c>
      <c r="AG1735" t="str">
        <f t="shared" si="54"/>
        <v>1-Jul-1975</v>
      </c>
      <c r="AH1735">
        <v>27576</v>
      </c>
      <c r="AI1735">
        <f t="shared" si="55"/>
        <v>47</v>
      </c>
    </row>
    <row r="1736" spans="1:35" x14ac:dyDescent="0.25">
      <c r="A1736" t="s">
        <v>1916</v>
      </c>
      <c r="B1736">
        <v>14</v>
      </c>
      <c r="C1736" t="s">
        <v>30</v>
      </c>
      <c r="D1736">
        <v>1989</v>
      </c>
      <c r="E1736" s="11">
        <v>32856</v>
      </c>
      <c r="F1736">
        <v>0</v>
      </c>
      <c r="G1736">
        <v>21984.47</v>
      </c>
      <c r="H1736" t="s">
        <v>12</v>
      </c>
      <c r="I1736" t="s">
        <v>16</v>
      </c>
      <c r="J1736" t="s">
        <v>23</v>
      </c>
      <c r="K1736" s="13" t="s">
        <v>9966</v>
      </c>
      <c r="L1736" t="s">
        <v>12</v>
      </c>
      <c r="M1736" t="s">
        <v>16</v>
      </c>
      <c r="N1736" t="s">
        <v>23</v>
      </c>
      <c r="O1736">
        <v>33</v>
      </c>
      <c r="AA1736" t="s">
        <v>35</v>
      </c>
      <c r="AB1736" t="str">
        <f>IF(H1730="?",$Q$9,H1730)</f>
        <v>tier - 3</v>
      </c>
      <c r="AC1736" t="str">
        <f>IF(I1730="?",$V$9,I1730)</f>
        <v>tier - 2</v>
      </c>
      <c r="AD1736" t="str">
        <f>IF(J1730="?","Unknown",J1730)</f>
        <v>R1024</v>
      </c>
      <c r="AE1736">
        <v>1999</v>
      </c>
      <c r="AF1736">
        <v>26</v>
      </c>
      <c r="AG1736" t="str">
        <f t="shared" si="54"/>
        <v>26-Aug-1999</v>
      </c>
      <c r="AH1736">
        <v>36398</v>
      </c>
      <c r="AI1736">
        <f t="shared" si="55"/>
        <v>23</v>
      </c>
    </row>
    <row r="1737" spans="1:35" x14ac:dyDescent="0.25">
      <c r="A1737" t="s">
        <v>1915</v>
      </c>
      <c r="B1737">
        <v>19</v>
      </c>
      <c r="C1737" t="s">
        <v>18</v>
      </c>
      <c r="D1737">
        <v>1975</v>
      </c>
      <c r="E1737" s="11">
        <v>27564</v>
      </c>
      <c r="F1737">
        <v>1</v>
      </c>
      <c r="G1737">
        <v>21978.68</v>
      </c>
      <c r="H1737" t="s">
        <v>12</v>
      </c>
      <c r="I1737" t="s">
        <v>12</v>
      </c>
      <c r="J1737" t="s">
        <v>13</v>
      </c>
      <c r="K1737" s="13" t="s">
        <v>9967</v>
      </c>
      <c r="L1737" t="s">
        <v>12</v>
      </c>
      <c r="M1737" t="s">
        <v>12</v>
      </c>
      <c r="N1737" t="s">
        <v>13</v>
      </c>
      <c r="O1737">
        <v>47</v>
      </c>
      <c r="AA1737" t="s">
        <v>35</v>
      </c>
      <c r="AB1737" t="str">
        <f>IF(H1731="?",$Q$9,H1731)</f>
        <v>tier - 2</v>
      </c>
      <c r="AC1737" t="str">
        <f>IF(I1731="?",$V$9,I1731)</f>
        <v>tier - 3</v>
      </c>
      <c r="AD1737" t="str">
        <f>IF(J1731="?","Unknown",J1731)</f>
        <v>R1024</v>
      </c>
      <c r="AE1737">
        <v>1982</v>
      </c>
      <c r="AF1737">
        <v>27</v>
      </c>
      <c r="AG1737" t="str">
        <f t="shared" si="54"/>
        <v>27-Aug-1982</v>
      </c>
      <c r="AH1737">
        <v>30190</v>
      </c>
      <c r="AI1737">
        <f t="shared" si="55"/>
        <v>40</v>
      </c>
    </row>
    <row r="1738" spans="1:35" x14ac:dyDescent="0.25">
      <c r="A1738" t="s">
        <v>1914</v>
      </c>
      <c r="B1738">
        <v>28</v>
      </c>
      <c r="C1738" t="s">
        <v>18</v>
      </c>
      <c r="D1738">
        <v>2003</v>
      </c>
      <c r="E1738" s="11">
        <v>37800</v>
      </c>
      <c r="F1738">
        <v>0</v>
      </c>
      <c r="G1738">
        <v>21882.400000000001</v>
      </c>
      <c r="H1738" t="s">
        <v>11</v>
      </c>
      <c r="I1738" t="s">
        <v>16</v>
      </c>
      <c r="J1738" t="s">
        <v>42</v>
      </c>
      <c r="K1738" s="13" t="s">
        <v>9968</v>
      </c>
      <c r="L1738" t="s">
        <v>11</v>
      </c>
      <c r="M1738" t="s">
        <v>16</v>
      </c>
      <c r="N1738" t="s">
        <v>42</v>
      </c>
      <c r="O1738">
        <v>19</v>
      </c>
      <c r="AA1738" t="s">
        <v>30</v>
      </c>
      <c r="AB1738" t="str">
        <f>IF(H1732="?",$Q$9,H1732)</f>
        <v>tier - 2</v>
      </c>
      <c r="AC1738" t="str">
        <f>IF(I1732="?",$V$9,I1732)</f>
        <v>tier - 3</v>
      </c>
      <c r="AD1738" t="str">
        <f>IF(J1732="?","Unknown",J1732)</f>
        <v>R1013</v>
      </c>
      <c r="AE1738">
        <v>1971</v>
      </c>
      <c r="AF1738">
        <v>16</v>
      </c>
      <c r="AG1738" t="str">
        <f t="shared" si="54"/>
        <v>16-Dec-1971</v>
      </c>
      <c r="AH1738">
        <v>26283</v>
      </c>
      <c r="AI1738">
        <f t="shared" si="55"/>
        <v>51</v>
      </c>
    </row>
    <row r="1739" spans="1:35" x14ac:dyDescent="0.25">
      <c r="A1739" t="s">
        <v>1913</v>
      </c>
      <c r="B1739">
        <v>17</v>
      </c>
      <c r="C1739" t="s">
        <v>10</v>
      </c>
      <c r="D1739">
        <v>1979</v>
      </c>
      <c r="E1739" s="11">
        <v>29053</v>
      </c>
      <c r="F1739">
        <v>2</v>
      </c>
      <c r="G1739">
        <v>21880.82</v>
      </c>
      <c r="H1739" t="s">
        <v>12</v>
      </c>
      <c r="I1739" t="s">
        <v>16</v>
      </c>
      <c r="J1739" t="s">
        <v>23</v>
      </c>
      <c r="K1739" s="13" t="s">
        <v>9969</v>
      </c>
      <c r="L1739" t="s">
        <v>12</v>
      </c>
      <c r="M1739" t="s">
        <v>16</v>
      </c>
      <c r="N1739" t="s">
        <v>23</v>
      </c>
      <c r="O1739">
        <v>43</v>
      </c>
      <c r="AA1739" t="s">
        <v>20</v>
      </c>
      <c r="AB1739" t="str">
        <f>IF(H1733="?",$Q$9,H1733)</f>
        <v>tier - 3</v>
      </c>
      <c r="AC1739" t="str">
        <f>IF(I1733="?",$V$9,I1733)</f>
        <v>tier - 1</v>
      </c>
      <c r="AD1739" t="str">
        <f>IF(J1733="?","Unknown",J1733)</f>
        <v>R1013</v>
      </c>
      <c r="AE1739">
        <v>1965</v>
      </c>
      <c r="AF1739">
        <v>24</v>
      </c>
      <c r="AG1739" t="str">
        <f t="shared" si="54"/>
        <v>24-Sep-1965</v>
      </c>
      <c r="AH1739">
        <v>24009</v>
      </c>
      <c r="AI1739">
        <f t="shared" si="55"/>
        <v>57</v>
      </c>
    </row>
    <row r="1740" spans="1:35" x14ac:dyDescent="0.25">
      <c r="A1740" t="s">
        <v>2327</v>
      </c>
      <c r="B1740">
        <v>16</v>
      </c>
      <c r="C1740" t="s">
        <v>10</v>
      </c>
      <c r="D1740">
        <v>1988</v>
      </c>
      <c r="E1740" s="11">
        <v>32340</v>
      </c>
      <c r="F1740">
        <v>1</v>
      </c>
      <c r="G1740">
        <v>43943.88</v>
      </c>
      <c r="H1740" t="s">
        <v>11</v>
      </c>
      <c r="I1740" t="s">
        <v>16</v>
      </c>
      <c r="J1740" t="s">
        <v>23</v>
      </c>
      <c r="K1740" s="13" t="s">
        <v>9970</v>
      </c>
      <c r="L1740" t="s">
        <v>11</v>
      </c>
      <c r="M1740" t="s">
        <v>16</v>
      </c>
      <c r="N1740" t="s">
        <v>23</v>
      </c>
      <c r="O1740">
        <v>34</v>
      </c>
      <c r="AA1740" t="s">
        <v>30</v>
      </c>
      <c r="AB1740" t="str">
        <f>IF(H1734="?",$Q$9,H1734)</f>
        <v>tier - 2</v>
      </c>
      <c r="AC1740" t="str">
        <f>IF(I1734="?",$V$9,I1734)</f>
        <v>tier - 2</v>
      </c>
      <c r="AD1740" t="str">
        <f>IF(J1734="?","Unknown",J1734)</f>
        <v>R1011</v>
      </c>
      <c r="AE1740">
        <v>1980</v>
      </c>
      <c r="AF1740">
        <v>12</v>
      </c>
      <c r="AG1740" t="str">
        <f t="shared" si="54"/>
        <v>12-Dec-1980</v>
      </c>
      <c r="AH1740">
        <v>29567</v>
      </c>
      <c r="AI1740">
        <f t="shared" si="55"/>
        <v>42</v>
      </c>
    </row>
    <row r="1741" spans="1:35" x14ac:dyDescent="0.25">
      <c r="A1741" t="s">
        <v>1912</v>
      </c>
      <c r="B1741">
        <v>27</v>
      </c>
      <c r="C1741" t="s">
        <v>20</v>
      </c>
      <c r="D1741">
        <v>1963</v>
      </c>
      <c r="E1741" s="11">
        <v>23281</v>
      </c>
      <c r="F1741">
        <v>0</v>
      </c>
      <c r="G1741">
        <v>21797</v>
      </c>
      <c r="H1741" t="s">
        <v>12</v>
      </c>
      <c r="I1741" t="s">
        <v>16</v>
      </c>
      <c r="J1741" t="s">
        <v>42</v>
      </c>
      <c r="K1741" s="13" t="s">
        <v>9971</v>
      </c>
      <c r="L1741" t="s">
        <v>12</v>
      </c>
      <c r="M1741" t="s">
        <v>16</v>
      </c>
      <c r="N1741" t="s">
        <v>42</v>
      </c>
      <c r="O1741">
        <v>59</v>
      </c>
      <c r="AA1741" t="s">
        <v>37</v>
      </c>
      <c r="AB1741" t="str">
        <f>IF(H1735="?",$Q$9,H1735)</f>
        <v>tier - 3</v>
      </c>
      <c r="AC1741" t="str">
        <f>IF(I1735="?",$V$9,I1735)</f>
        <v>tier - 1</v>
      </c>
      <c r="AD1741" t="str">
        <f>IF(J1735="?","Unknown",J1735)</f>
        <v>R1011</v>
      </c>
      <c r="AE1741">
        <v>2001</v>
      </c>
      <c r="AF1741">
        <v>28</v>
      </c>
      <c r="AG1741" t="str">
        <f t="shared" si="54"/>
        <v>28-Oct-2001</v>
      </c>
      <c r="AH1741">
        <v>37192</v>
      </c>
      <c r="AI1741">
        <f t="shared" si="55"/>
        <v>21</v>
      </c>
    </row>
    <row r="1742" spans="1:35" x14ac:dyDescent="0.25">
      <c r="A1742" t="s">
        <v>1911</v>
      </c>
      <c r="B1742">
        <v>28</v>
      </c>
      <c r="C1742" t="s">
        <v>15</v>
      </c>
      <c r="D1742">
        <v>1979</v>
      </c>
      <c r="E1742" s="11">
        <v>29187</v>
      </c>
      <c r="F1742">
        <v>0</v>
      </c>
      <c r="G1742">
        <v>21774.32</v>
      </c>
      <c r="H1742" t="s">
        <v>12</v>
      </c>
      <c r="I1742" t="s">
        <v>11</v>
      </c>
      <c r="J1742" t="s">
        <v>23</v>
      </c>
      <c r="K1742" s="13" t="s">
        <v>9972</v>
      </c>
      <c r="L1742" t="s">
        <v>12</v>
      </c>
      <c r="M1742" t="s">
        <v>11</v>
      </c>
      <c r="N1742" t="s">
        <v>23</v>
      </c>
      <c r="O1742">
        <v>43</v>
      </c>
      <c r="AA1742" t="s">
        <v>30</v>
      </c>
      <c r="AB1742" t="str">
        <f>IF(H1736="?",$Q$9,H1736)</f>
        <v>tier - 3</v>
      </c>
      <c r="AC1742" t="str">
        <f>IF(I1736="?",$V$9,I1736)</f>
        <v>tier - 1</v>
      </c>
      <c r="AD1742" t="str">
        <f>IF(J1736="?","Unknown",J1736)</f>
        <v>R1012</v>
      </c>
      <c r="AE1742">
        <v>1989</v>
      </c>
      <c r="AF1742">
        <v>14</v>
      </c>
      <c r="AG1742" t="str">
        <f t="shared" si="54"/>
        <v>14-Dec-1989</v>
      </c>
      <c r="AH1742">
        <v>32856</v>
      </c>
      <c r="AI1742">
        <f t="shared" si="55"/>
        <v>33</v>
      </c>
    </row>
    <row r="1743" spans="1:35" x14ac:dyDescent="0.25">
      <c r="A1743" t="s">
        <v>1910</v>
      </c>
      <c r="B1743">
        <v>20</v>
      </c>
      <c r="C1743" t="s">
        <v>35</v>
      </c>
      <c r="D1743">
        <v>1979</v>
      </c>
      <c r="E1743" s="11">
        <v>29087</v>
      </c>
      <c r="F1743">
        <v>1</v>
      </c>
      <c r="G1743">
        <v>21771.34</v>
      </c>
      <c r="H1743" t="s">
        <v>12</v>
      </c>
      <c r="I1743" t="s">
        <v>16</v>
      </c>
      <c r="J1743" t="s">
        <v>247</v>
      </c>
      <c r="K1743" s="13" t="s">
        <v>9973</v>
      </c>
      <c r="L1743" t="s">
        <v>12</v>
      </c>
      <c r="M1743" t="s">
        <v>16</v>
      </c>
      <c r="N1743" t="s">
        <v>247</v>
      </c>
      <c r="O1743">
        <v>43</v>
      </c>
      <c r="AA1743" t="s">
        <v>18</v>
      </c>
      <c r="AB1743" t="str">
        <f>IF(H1737="?",$Q$9,H1737)</f>
        <v>tier - 3</v>
      </c>
      <c r="AC1743" t="str">
        <f>IF(I1737="?",$V$9,I1737)</f>
        <v>tier - 3</v>
      </c>
      <c r="AD1743" t="str">
        <f>IF(J1737="?","Unknown",J1737)</f>
        <v>R1013</v>
      </c>
      <c r="AE1743">
        <v>1975</v>
      </c>
      <c r="AF1743">
        <v>19</v>
      </c>
      <c r="AG1743" t="str">
        <f t="shared" si="54"/>
        <v>19-Jun-1975</v>
      </c>
      <c r="AH1743">
        <v>27564</v>
      </c>
      <c r="AI1743">
        <f t="shared" si="55"/>
        <v>47</v>
      </c>
    </row>
    <row r="1744" spans="1:35" x14ac:dyDescent="0.25">
      <c r="A1744" t="s">
        <v>1909</v>
      </c>
      <c r="B1744">
        <v>18</v>
      </c>
      <c r="C1744" t="s">
        <v>20</v>
      </c>
      <c r="D1744">
        <v>1976</v>
      </c>
      <c r="E1744" s="11">
        <v>28021</v>
      </c>
      <c r="F1744">
        <v>1</v>
      </c>
      <c r="G1744">
        <v>21677.279999999999</v>
      </c>
      <c r="H1744" t="s">
        <v>12</v>
      </c>
      <c r="I1744" t="s">
        <v>16</v>
      </c>
      <c r="J1744" t="s">
        <v>23</v>
      </c>
      <c r="K1744" s="13" t="s">
        <v>9974</v>
      </c>
      <c r="L1744" t="s">
        <v>12</v>
      </c>
      <c r="M1744" t="s">
        <v>16</v>
      </c>
      <c r="N1744" t="s">
        <v>23</v>
      </c>
      <c r="O1744">
        <v>46</v>
      </c>
      <c r="AA1744" t="s">
        <v>18</v>
      </c>
      <c r="AB1744" t="str">
        <f>IF(H1738="?",$Q$9,H1738)</f>
        <v>tier - 2</v>
      </c>
      <c r="AC1744" t="str">
        <f>IF(I1738="?",$V$9,I1738)</f>
        <v>tier - 1</v>
      </c>
      <c r="AD1744" t="str">
        <f>IF(J1738="?","Unknown",J1738)</f>
        <v>R1011</v>
      </c>
      <c r="AE1744">
        <v>2003</v>
      </c>
      <c r="AF1744">
        <v>28</v>
      </c>
      <c r="AG1744" t="str">
        <f t="shared" si="54"/>
        <v>28-Jun-2003</v>
      </c>
      <c r="AH1744">
        <v>37800</v>
      </c>
      <c r="AI1744">
        <f t="shared" si="55"/>
        <v>19</v>
      </c>
    </row>
    <row r="1745" spans="1:35" x14ac:dyDescent="0.25">
      <c r="A1745" t="s">
        <v>1908</v>
      </c>
      <c r="B1745">
        <v>16</v>
      </c>
      <c r="C1745" t="s">
        <v>10</v>
      </c>
      <c r="D1745">
        <v>1962</v>
      </c>
      <c r="E1745" s="11">
        <v>22843</v>
      </c>
      <c r="F1745">
        <v>0</v>
      </c>
      <c r="G1745">
        <v>21661.16</v>
      </c>
      <c r="H1745" t="s">
        <v>11</v>
      </c>
      <c r="I1745" t="s">
        <v>11</v>
      </c>
      <c r="J1745" t="s">
        <v>23</v>
      </c>
      <c r="K1745" s="13" t="s">
        <v>9975</v>
      </c>
      <c r="L1745" t="s">
        <v>11</v>
      </c>
      <c r="M1745" t="s">
        <v>11</v>
      </c>
      <c r="N1745" t="s">
        <v>23</v>
      </c>
      <c r="O1745">
        <v>60</v>
      </c>
      <c r="AA1745" t="s">
        <v>10</v>
      </c>
      <c r="AB1745" t="str">
        <f>IF(H1739="?",$Q$9,H1739)</f>
        <v>tier - 3</v>
      </c>
      <c r="AC1745" t="str">
        <f>IF(I1739="?",$V$9,I1739)</f>
        <v>tier - 1</v>
      </c>
      <c r="AD1745" t="str">
        <f>IF(J1739="?","Unknown",J1739)</f>
        <v>R1012</v>
      </c>
      <c r="AE1745">
        <v>1979</v>
      </c>
      <c r="AF1745">
        <v>17</v>
      </c>
      <c r="AG1745" t="str">
        <f t="shared" si="54"/>
        <v>17-Jul-1979</v>
      </c>
      <c r="AH1745">
        <v>29053</v>
      </c>
      <c r="AI1745">
        <f t="shared" si="55"/>
        <v>43</v>
      </c>
    </row>
    <row r="1746" spans="1:35" x14ac:dyDescent="0.25">
      <c r="A1746" t="s">
        <v>1907</v>
      </c>
      <c r="B1746">
        <v>25</v>
      </c>
      <c r="C1746" t="s">
        <v>37</v>
      </c>
      <c r="D1746">
        <v>1983</v>
      </c>
      <c r="E1746" s="11">
        <v>30614</v>
      </c>
      <c r="F1746">
        <v>3</v>
      </c>
      <c r="G1746">
        <v>21659.93</v>
      </c>
      <c r="H1746" t="s">
        <v>12</v>
      </c>
      <c r="I1746" t="s">
        <v>12</v>
      </c>
      <c r="J1746" t="s">
        <v>247</v>
      </c>
      <c r="K1746" s="13" t="s">
        <v>9976</v>
      </c>
      <c r="L1746" t="s">
        <v>12</v>
      </c>
      <c r="M1746" t="s">
        <v>12</v>
      </c>
      <c r="N1746" t="s">
        <v>247</v>
      </c>
      <c r="O1746">
        <v>39</v>
      </c>
      <c r="AA1746" t="s">
        <v>10</v>
      </c>
      <c r="AB1746" t="str">
        <f>IF(H1740="?",$Q$9,H1740)</f>
        <v>tier - 2</v>
      </c>
      <c r="AC1746" t="str">
        <f>IF(I1740="?",$V$9,I1740)</f>
        <v>tier - 1</v>
      </c>
      <c r="AD1746" t="str">
        <f>IF(J1740="?","Unknown",J1740)</f>
        <v>R1012</v>
      </c>
      <c r="AE1746">
        <v>1988</v>
      </c>
      <c r="AF1746">
        <v>16</v>
      </c>
      <c r="AG1746" t="str">
        <f t="shared" si="54"/>
        <v>16-Jul-1988</v>
      </c>
      <c r="AH1746">
        <v>32340</v>
      </c>
      <c r="AI1746">
        <f t="shared" si="55"/>
        <v>34</v>
      </c>
    </row>
    <row r="1747" spans="1:35" x14ac:dyDescent="0.25">
      <c r="A1747" t="s">
        <v>1906</v>
      </c>
      <c r="B1747">
        <v>12</v>
      </c>
      <c r="C1747" t="s">
        <v>35</v>
      </c>
      <c r="D1747">
        <v>1999</v>
      </c>
      <c r="E1747" s="11">
        <v>36384</v>
      </c>
      <c r="F1747">
        <v>0</v>
      </c>
      <c r="G1747">
        <v>21595.38</v>
      </c>
      <c r="H1747" t="s">
        <v>11</v>
      </c>
      <c r="I1747" t="s">
        <v>12</v>
      </c>
      <c r="J1747" t="s">
        <v>23</v>
      </c>
      <c r="K1747" s="13" t="s">
        <v>9977</v>
      </c>
      <c r="L1747" t="s">
        <v>11</v>
      </c>
      <c r="M1747" t="s">
        <v>12</v>
      </c>
      <c r="N1747" t="s">
        <v>23</v>
      </c>
      <c r="O1747">
        <v>23</v>
      </c>
      <c r="AA1747" t="s">
        <v>20</v>
      </c>
      <c r="AB1747" t="str">
        <f>IF(H1741="?",$Q$9,H1741)</f>
        <v>tier - 3</v>
      </c>
      <c r="AC1747" t="str">
        <f>IF(I1741="?",$V$9,I1741)</f>
        <v>tier - 1</v>
      </c>
      <c r="AD1747" t="str">
        <f>IF(J1741="?","Unknown",J1741)</f>
        <v>R1011</v>
      </c>
      <c r="AE1747">
        <v>1963</v>
      </c>
      <c r="AF1747">
        <v>27</v>
      </c>
      <c r="AG1747" t="str">
        <f t="shared" si="54"/>
        <v>27-Sep-1963</v>
      </c>
      <c r="AH1747">
        <v>23281</v>
      </c>
      <c r="AI1747">
        <f t="shared" si="55"/>
        <v>59</v>
      </c>
    </row>
    <row r="1748" spans="1:35" x14ac:dyDescent="0.25">
      <c r="A1748" t="s">
        <v>1905</v>
      </c>
      <c r="B1748">
        <v>21</v>
      </c>
      <c r="C1748" t="s">
        <v>20</v>
      </c>
      <c r="D1748">
        <v>1990</v>
      </c>
      <c r="E1748" s="11">
        <v>33137</v>
      </c>
      <c r="F1748">
        <v>4</v>
      </c>
      <c r="G1748">
        <v>21472.48</v>
      </c>
      <c r="H1748" t="s">
        <v>11</v>
      </c>
      <c r="I1748" t="s">
        <v>11</v>
      </c>
      <c r="J1748" t="s">
        <v>23</v>
      </c>
      <c r="K1748" s="13" t="s">
        <v>9978</v>
      </c>
      <c r="L1748" t="s">
        <v>11</v>
      </c>
      <c r="M1748" t="s">
        <v>11</v>
      </c>
      <c r="N1748" t="s">
        <v>23</v>
      </c>
      <c r="O1748">
        <v>32</v>
      </c>
      <c r="AA1748" t="s">
        <v>15</v>
      </c>
      <c r="AB1748" t="str">
        <f>IF(H1742="?",$Q$9,H1742)</f>
        <v>tier - 3</v>
      </c>
      <c r="AC1748" t="str">
        <f>IF(I1742="?",$V$9,I1742)</f>
        <v>tier - 2</v>
      </c>
      <c r="AD1748" t="str">
        <f>IF(J1742="?","Unknown",J1742)</f>
        <v>R1012</v>
      </c>
      <c r="AE1748">
        <v>1979</v>
      </c>
      <c r="AF1748">
        <v>28</v>
      </c>
      <c r="AG1748" t="str">
        <f t="shared" si="54"/>
        <v>28-Nov-1979</v>
      </c>
      <c r="AH1748">
        <v>29187</v>
      </c>
      <c r="AI1748">
        <f t="shared" si="55"/>
        <v>43</v>
      </c>
    </row>
    <row r="1749" spans="1:35" x14ac:dyDescent="0.25">
      <c r="A1749" t="s">
        <v>1904</v>
      </c>
      <c r="B1749">
        <v>4</v>
      </c>
      <c r="C1749" t="s">
        <v>37</v>
      </c>
      <c r="D1749">
        <v>1980</v>
      </c>
      <c r="E1749" s="11">
        <v>29498</v>
      </c>
      <c r="F1749">
        <v>0</v>
      </c>
      <c r="G1749">
        <v>21348.71</v>
      </c>
      <c r="H1749" t="s">
        <v>11</v>
      </c>
      <c r="I1749" t="s">
        <v>16</v>
      </c>
      <c r="J1749" t="s">
        <v>23</v>
      </c>
      <c r="K1749" s="13" t="s">
        <v>9979</v>
      </c>
      <c r="L1749" t="s">
        <v>11</v>
      </c>
      <c r="M1749" t="s">
        <v>16</v>
      </c>
      <c r="N1749" t="s">
        <v>23</v>
      </c>
      <c r="O1749">
        <v>42</v>
      </c>
      <c r="AA1749" t="s">
        <v>35</v>
      </c>
      <c r="AB1749" t="str">
        <f>IF(H1743="?",$Q$9,H1743)</f>
        <v>tier - 3</v>
      </c>
      <c r="AC1749" t="str">
        <f>IF(I1743="?",$V$9,I1743)</f>
        <v>tier - 1</v>
      </c>
      <c r="AD1749" t="str">
        <f>IF(J1743="?","Unknown",J1743)</f>
        <v>R1024</v>
      </c>
      <c r="AE1749">
        <v>1979</v>
      </c>
      <c r="AF1749">
        <v>20</v>
      </c>
      <c r="AG1749" t="str">
        <f t="shared" si="54"/>
        <v>20-Aug-1979</v>
      </c>
      <c r="AH1749">
        <v>29087</v>
      </c>
      <c r="AI1749">
        <f t="shared" si="55"/>
        <v>43</v>
      </c>
    </row>
    <row r="1750" spans="1:35" x14ac:dyDescent="0.25">
      <c r="A1750" t="s">
        <v>1903</v>
      </c>
      <c r="B1750">
        <v>4</v>
      </c>
      <c r="C1750" t="s">
        <v>35</v>
      </c>
      <c r="D1750">
        <v>2004</v>
      </c>
      <c r="E1750" s="11">
        <v>38203</v>
      </c>
      <c r="F1750">
        <v>0</v>
      </c>
      <c r="G1750">
        <v>21344.85</v>
      </c>
      <c r="H1750" t="s">
        <v>12</v>
      </c>
      <c r="I1750" t="s">
        <v>16</v>
      </c>
      <c r="J1750" t="s">
        <v>247</v>
      </c>
      <c r="K1750" s="13" t="s">
        <v>9477</v>
      </c>
      <c r="L1750" t="s">
        <v>12</v>
      </c>
      <c r="M1750" t="s">
        <v>16</v>
      </c>
      <c r="N1750" t="s">
        <v>247</v>
      </c>
      <c r="O1750">
        <v>18</v>
      </c>
      <c r="AA1750" t="s">
        <v>20</v>
      </c>
      <c r="AB1750" t="str">
        <f>IF(H1744="?",$Q$9,H1744)</f>
        <v>tier - 3</v>
      </c>
      <c r="AC1750" t="str">
        <f>IF(I1744="?",$V$9,I1744)</f>
        <v>tier - 1</v>
      </c>
      <c r="AD1750" t="str">
        <f>IF(J1744="?","Unknown",J1744)</f>
        <v>R1012</v>
      </c>
      <c r="AE1750">
        <v>1976</v>
      </c>
      <c r="AF1750">
        <v>18</v>
      </c>
      <c r="AG1750" t="str">
        <f t="shared" si="54"/>
        <v>18-Sep-1976</v>
      </c>
      <c r="AH1750">
        <v>28021</v>
      </c>
      <c r="AI1750">
        <f t="shared" si="55"/>
        <v>46</v>
      </c>
    </row>
    <row r="1751" spans="1:35" x14ac:dyDescent="0.25">
      <c r="A1751" t="s">
        <v>2326</v>
      </c>
      <c r="B1751">
        <v>5</v>
      </c>
      <c r="C1751" t="s">
        <v>10</v>
      </c>
      <c r="D1751">
        <v>1966</v>
      </c>
      <c r="E1751" s="11">
        <v>24293</v>
      </c>
      <c r="F1751">
        <v>0</v>
      </c>
      <c r="G1751">
        <v>43921.18</v>
      </c>
      <c r="H1751" t="s">
        <v>11</v>
      </c>
      <c r="I1751" t="s">
        <v>11</v>
      </c>
      <c r="J1751" t="s">
        <v>23</v>
      </c>
      <c r="K1751" s="13" t="s">
        <v>9980</v>
      </c>
      <c r="L1751" t="s">
        <v>11</v>
      </c>
      <c r="M1751" t="s">
        <v>11</v>
      </c>
      <c r="N1751" t="s">
        <v>23</v>
      </c>
      <c r="O1751">
        <v>56</v>
      </c>
      <c r="AA1751" t="s">
        <v>10</v>
      </c>
      <c r="AB1751" t="str">
        <f>IF(H1745="?",$Q$9,H1745)</f>
        <v>tier - 2</v>
      </c>
      <c r="AC1751" t="str">
        <f>IF(I1745="?",$V$9,I1745)</f>
        <v>tier - 2</v>
      </c>
      <c r="AD1751" t="str">
        <f>IF(J1745="?","Unknown",J1745)</f>
        <v>R1012</v>
      </c>
      <c r="AE1751">
        <v>1962</v>
      </c>
      <c r="AF1751">
        <v>16</v>
      </c>
      <c r="AG1751" t="str">
        <f t="shared" si="54"/>
        <v>16-Jul-1962</v>
      </c>
      <c r="AH1751">
        <v>22843</v>
      </c>
      <c r="AI1751">
        <f t="shared" si="55"/>
        <v>60</v>
      </c>
    </row>
    <row r="1752" spans="1:35" x14ac:dyDescent="0.25">
      <c r="A1752" t="s">
        <v>1902</v>
      </c>
      <c r="B1752">
        <v>10</v>
      </c>
      <c r="C1752" t="s">
        <v>35</v>
      </c>
      <c r="D1752">
        <v>1980</v>
      </c>
      <c r="E1752" s="11">
        <v>29443</v>
      </c>
      <c r="F1752">
        <v>2</v>
      </c>
      <c r="G1752">
        <v>21259.38</v>
      </c>
      <c r="H1752" t="s">
        <v>12</v>
      </c>
      <c r="I1752" t="s">
        <v>12</v>
      </c>
      <c r="J1752" t="s">
        <v>166</v>
      </c>
      <c r="K1752" s="13" t="s">
        <v>9981</v>
      </c>
      <c r="L1752" t="s">
        <v>12</v>
      </c>
      <c r="M1752" t="s">
        <v>12</v>
      </c>
      <c r="N1752" t="s">
        <v>166</v>
      </c>
      <c r="O1752">
        <v>42</v>
      </c>
      <c r="AA1752" t="s">
        <v>37</v>
      </c>
      <c r="AB1752" t="str">
        <f>IF(H1746="?",$Q$9,H1746)</f>
        <v>tier - 3</v>
      </c>
      <c r="AC1752" t="str">
        <f>IF(I1746="?",$V$9,I1746)</f>
        <v>tier - 3</v>
      </c>
      <c r="AD1752" t="str">
        <f>IF(J1746="?","Unknown",J1746)</f>
        <v>R1024</v>
      </c>
      <c r="AE1752">
        <v>1983</v>
      </c>
      <c r="AF1752">
        <v>25</v>
      </c>
      <c r="AG1752" t="str">
        <f t="shared" si="54"/>
        <v>25-Oct-1983</v>
      </c>
      <c r="AH1752">
        <v>30614</v>
      </c>
      <c r="AI1752">
        <f t="shared" si="55"/>
        <v>39</v>
      </c>
    </row>
    <row r="1753" spans="1:35" x14ac:dyDescent="0.25">
      <c r="A1753" t="s">
        <v>1901</v>
      </c>
      <c r="B1753">
        <v>3</v>
      </c>
      <c r="C1753" t="s">
        <v>18</v>
      </c>
      <c r="D1753">
        <v>1974</v>
      </c>
      <c r="E1753" s="11">
        <v>27183</v>
      </c>
      <c r="F1753">
        <v>0</v>
      </c>
      <c r="G1753">
        <v>21232.18</v>
      </c>
      <c r="H1753" t="s">
        <v>12</v>
      </c>
      <c r="I1753" t="s">
        <v>11</v>
      </c>
      <c r="J1753" t="s">
        <v>42</v>
      </c>
      <c r="K1753" s="13" t="s">
        <v>9982</v>
      </c>
      <c r="L1753" t="s">
        <v>12</v>
      </c>
      <c r="M1753" t="s">
        <v>11</v>
      </c>
      <c r="N1753" t="s">
        <v>42</v>
      </c>
      <c r="O1753">
        <v>49</v>
      </c>
      <c r="AA1753" t="s">
        <v>35</v>
      </c>
      <c r="AB1753" t="str">
        <f>IF(H1747="?",$Q$9,H1747)</f>
        <v>tier - 2</v>
      </c>
      <c r="AC1753" t="str">
        <f>IF(I1747="?",$V$9,I1747)</f>
        <v>tier - 3</v>
      </c>
      <c r="AD1753" t="str">
        <f>IF(J1747="?","Unknown",J1747)</f>
        <v>R1012</v>
      </c>
      <c r="AE1753">
        <v>1999</v>
      </c>
      <c r="AF1753">
        <v>12</v>
      </c>
      <c r="AG1753" t="str">
        <f t="shared" si="54"/>
        <v>12-Aug-1999</v>
      </c>
      <c r="AH1753">
        <v>36384</v>
      </c>
      <c r="AI1753">
        <f t="shared" si="55"/>
        <v>23</v>
      </c>
    </row>
    <row r="1754" spans="1:35" x14ac:dyDescent="0.25">
      <c r="A1754" t="s">
        <v>1900</v>
      </c>
      <c r="B1754">
        <v>14</v>
      </c>
      <c r="C1754" t="s">
        <v>30</v>
      </c>
      <c r="D1754">
        <v>1974</v>
      </c>
      <c r="E1754" s="11">
        <v>27377</v>
      </c>
      <c r="F1754">
        <v>0</v>
      </c>
      <c r="G1754">
        <v>21223.68</v>
      </c>
      <c r="H1754" t="s">
        <v>12</v>
      </c>
      <c r="I1754" t="s">
        <v>11</v>
      </c>
      <c r="J1754" t="s">
        <v>13</v>
      </c>
      <c r="K1754" s="13" t="s">
        <v>9983</v>
      </c>
      <c r="L1754" t="s">
        <v>12</v>
      </c>
      <c r="M1754" t="s">
        <v>11</v>
      </c>
      <c r="N1754" t="s">
        <v>13</v>
      </c>
      <c r="O1754">
        <v>48</v>
      </c>
      <c r="AA1754" t="s">
        <v>20</v>
      </c>
      <c r="AB1754" t="str">
        <f>IF(H1748="?",$Q$9,H1748)</f>
        <v>tier - 2</v>
      </c>
      <c r="AC1754" t="str">
        <f>IF(I1748="?",$V$9,I1748)</f>
        <v>tier - 2</v>
      </c>
      <c r="AD1754" t="str">
        <f>IF(J1748="?","Unknown",J1748)</f>
        <v>R1012</v>
      </c>
      <c r="AE1754">
        <v>1990</v>
      </c>
      <c r="AF1754">
        <v>21</v>
      </c>
      <c r="AG1754" t="str">
        <f t="shared" si="54"/>
        <v>21-Sep-1990</v>
      </c>
      <c r="AH1754">
        <v>33137</v>
      </c>
      <c r="AI1754">
        <f t="shared" si="55"/>
        <v>32</v>
      </c>
    </row>
    <row r="1755" spans="1:35" x14ac:dyDescent="0.25">
      <c r="A1755" t="s">
        <v>1899</v>
      </c>
      <c r="B1755">
        <v>26</v>
      </c>
      <c r="C1755" t="s">
        <v>18</v>
      </c>
      <c r="D1755">
        <v>1969</v>
      </c>
      <c r="E1755" s="11">
        <v>25380</v>
      </c>
      <c r="F1755">
        <v>0</v>
      </c>
      <c r="G1755">
        <v>21195.82</v>
      </c>
      <c r="H1755" t="s">
        <v>12</v>
      </c>
      <c r="I1755" t="s">
        <v>16</v>
      </c>
      <c r="J1755" t="s">
        <v>13</v>
      </c>
      <c r="K1755" s="13" t="s">
        <v>9984</v>
      </c>
      <c r="L1755" t="s">
        <v>12</v>
      </c>
      <c r="M1755" t="s">
        <v>16</v>
      </c>
      <c r="N1755" t="s">
        <v>13</v>
      </c>
      <c r="O1755">
        <v>53</v>
      </c>
      <c r="AA1755" t="s">
        <v>37</v>
      </c>
      <c r="AB1755" t="str">
        <f>IF(H1749="?",$Q$9,H1749)</f>
        <v>tier - 2</v>
      </c>
      <c r="AC1755" t="str">
        <f>IF(I1749="?",$V$9,I1749)</f>
        <v>tier - 1</v>
      </c>
      <c r="AD1755" t="str">
        <f>IF(J1749="?","Unknown",J1749)</f>
        <v>R1012</v>
      </c>
      <c r="AE1755">
        <v>1980</v>
      </c>
      <c r="AF1755">
        <v>4</v>
      </c>
      <c r="AG1755" t="str">
        <f t="shared" si="54"/>
        <v>4-Oct-1980</v>
      </c>
      <c r="AH1755">
        <v>29498</v>
      </c>
      <c r="AI1755">
        <f t="shared" si="55"/>
        <v>42</v>
      </c>
    </row>
    <row r="1756" spans="1:35" x14ac:dyDescent="0.25">
      <c r="A1756" t="s">
        <v>1898</v>
      </c>
      <c r="B1756">
        <v>23</v>
      </c>
      <c r="C1756" t="s">
        <v>18</v>
      </c>
      <c r="D1756">
        <v>1977</v>
      </c>
      <c r="E1756" s="11">
        <v>28299</v>
      </c>
      <c r="F1756">
        <v>2</v>
      </c>
      <c r="G1756">
        <v>21098.55</v>
      </c>
      <c r="H1756" t="s">
        <v>12</v>
      </c>
      <c r="I1756" t="s">
        <v>12</v>
      </c>
      <c r="J1756" t="s">
        <v>23</v>
      </c>
      <c r="K1756" s="13" t="s">
        <v>9985</v>
      </c>
      <c r="L1756" t="s">
        <v>12</v>
      </c>
      <c r="M1756" t="s">
        <v>12</v>
      </c>
      <c r="N1756" t="s">
        <v>23</v>
      </c>
      <c r="O1756">
        <v>45</v>
      </c>
      <c r="AA1756" t="s">
        <v>35</v>
      </c>
      <c r="AB1756" t="str">
        <f>IF(H1750="?",$Q$9,H1750)</f>
        <v>tier - 3</v>
      </c>
      <c r="AC1756" t="str">
        <f>IF(I1750="?",$V$9,I1750)</f>
        <v>tier - 1</v>
      </c>
      <c r="AD1756" t="str">
        <f>IF(J1750="?","Unknown",J1750)</f>
        <v>R1024</v>
      </c>
      <c r="AE1756">
        <v>2004</v>
      </c>
      <c r="AF1756">
        <v>4</v>
      </c>
      <c r="AG1756" t="str">
        <f t="shared" si="54"/>
        <v>4-Aug-2004</v>
      </c>
      <c r="AH1756">
        <v>38203</v>
      </c>
      <c r="AI1756">
        <f t="shared" si="55"/>
        <v>18</v>
      </c>
    </row>
    <row r="1757" spans="1:35" x14ac:dyDescent="0.25">
      <c r="A1757" t="s">
        <v>1897</v>
      </c>
      <c r="B1757">
        <v>2</v>
      </c>
      <c r="C1757" t="s">
        <v>20</v>
      </c>
      <c r="D1757">
        <v>1983</v>
      </c>
      <c r="E1757" s="11">
        <v>30561</v>
      </c>
      <c r="F1757">
        <v>1</v>
      </c>
      <c r="G1757">
        <v>21082.16</v>
      </c>
      <c r="H1757" t="s">
        <v>12</v>
      </c>
      <c r="I1757" t="s">
        <v>11</v>
      </c>
      <c r="J1757" t="s">
        <v>42</v>
      </c>
      <c r="K1757" s="13" t="s">
        <v>9986</v>
      </c>
      <c r="L1757" t="s">
        <v>12</v>
      </c>
      <c r="M1757" t="s">
        <v>11</v>
      </c>
      <c r="N1757" t="s">
        <v>42</v>
      </c>
      <c r="O1757">
        <v>39</v>
      </c>
      <c r="AA1757" t="s">
        <v>10</v>
      </c>
      <c r="AB1757" t="str">
        <f>IF(H1751="?",$Q$9,H1751)</f>
        <v>tier - 2</v>
      </c>
      <c r="AC1757" t="str">
        <f>IF(I1751="?",$V$9,I1751)</f>
        <v>tier - 2</v>
      </c>
      <c r="AD1757" t="str">
        <f>IF(J1751="?","Unknown",J1751)</f>
        <v>R1012</v>
      </c>
      <c r="AE1757">
        <v>1966</v>
      </c>
      <c r="AF1757">
        <v>5</v>
      </c>
      <c r="AG1757" t="str">
        <f t="shared" si="54"/>
        <v>5-Jul-1966</v>
      </c>
      <c r="AH1757">
        <v>24293</v>
      </c>
      <c r="AI1757">
        <f t="shared" si="55"/>
        <v>56</v>
      </c>
    </row>
    <row r="1758" spans="1:35" x14ac:dyDescent="0.25">
      <c r="A1758" t="s">
        <v>1895</v>
      </c>
      <c r="B1758">
        <v>19</v>
      </c>
      <c r="C1758" t="s">
        <v>18</v>
      </c>
      <c r="D1758">
        <v>1964</v>
      </c>
      <c r="E1758" s="11">
        <v>23547</v>
      </c>
      <c r="F1758">
        <v>0</v>
      </c>
      <c r="G1758">
        <v>20893.060000000001</v>
      </c>
      <c r="H1758" t="s">
        <v>11</v>
      </c>
      <c r="I1758" t="s">
        <v>12</v>
      </c>
      <c r="J1758" t="s">
        <v>23</v>
      </c>
      <c r="K1758" s="13" t="s">
        <v>9987</v>
      </c>
      <c r="L1758" t="s">
        <v>11</v>
      </c>
      <c r="M1758" t="s">
        <v>12</v>
      </c>
      <c r="N1758" t="s">
        <v>23</v>
      </c>
      <c r="O1758">
        <v>58</v>
      </c>
      <c r="AA1758" t="s">
        <v>35</v>
      </c>
      <c r="AB1758" t="str">
        <f>IF(H1752="?",$Q$9,H1752)</f>
        <v>tier - 3</v>
      </c>
      <c r="AC1758" t="str">
        <f>IF(I1752="?",$V$9,I1752)</f>
        <v>tier - 3</v>
      </c>
      <c r="AD1758" t="str">
        <f>IF(J1752="?","Unknown",J1752)</f>
        <v>R1019</v>
      </c>
      <c r="AE1758">
        <v>1980</v>
      </c>
      <c r="AF1758">
        <v>10</v>
      </c>
      <c r="AG1758" t="str">
        <f t="shared" si="54"/>
        <v>10-Aug-1980</v>
      </c>
      <c r="AH1758">
        <v>29443</v>
      </c>
      <c r="AI1758">
        <f t="shared" si="55"/>
        <v>42</v>
      </c>
    </row>
    <row r="1759" spans="1:35" x14ac:dyDescent="0.25">
      <c r="A1759" t="s">
        <v>1894</v>
      </c>
      <c r="B1759">
        <v>8</v>
      </c>
      <c r="C1759" t="s">
        <v>35</v>
      </c>
      <c r="D1759">
        <v>1975</v>
      </c>
      <c r="E1759" s="11">
        <v>27614</v>
      </c>
      <c r="F1759">
        <v>0</v>
      </c>
      <c r="G1759">
        <v>20878.78</v>
      </c>
      <c r="H1759" t="s">
        <v>11</v>
      </c>
      <c r="I1759" t="s">
        <v>16</v>
      </c>
      <c r="J1759" t="s">
        <v>247</v>
      </c>
      <c r="K1759" s="13" t="s">
        <v>9988</v>
      </c>
      <c r="L1759" t="s">
        <v>11</v>
      </c>
      <c r="M1759" t="s">
        <v>16</v>
      </c>
      <c r="N1759" t="s">
        <v>247</v>
      </c>
      <c r="O1759">
        <v>47</v>
      </c>
      <c r="AA1759" t="s">
        <v>18</v>
      </c>
      <c r="AB1759" t="str">
        <f>IF(H1753="?",$Q$9,H1753)</f>
        <v>tier - 3</v>
      </c>
      <c r="AC1759" t="str">
        <f>IF(I1753="?",$V$9,I1753)</f>
        <v>tier - 2</v>
      </c>
      <c r="AD1759" t="str">
        <f>IF(J1753="?","Unknown",J1753)</f>
        <v>R1011</v>
      </c>
      <c r="AE1759">
        <v>1974</v>
      </c>
      <c r="AF1759">
        <v>3</v>
      </c>
      <c r="AG1759" t="str">
        <f t="shared" si="54"/>
        <v>3-Jun-1974</v>
      </c>
      <c r="AH1759">
        <v>27183</v>
      </c>
      <c r="AI1759">
        <f t="shared" si="55"/>
        <v>49</v>
      </c>
    </row>
    <row r="1760" spans="1:35" x14ac:dyDescent="0.25">
      <c r="A1760" t="s">
        <v>1893</v>
      </c>
      <c r="B1760">
        <v>8</v>
      </c>
      <c r="C1760" t="s">
        <v>37</v>
      </c>
      <c r="D1760">
        <v>1967</v>
      </c>
      <c r="E1760" s="11">
        <v>24753</v>
      </c>
      <c r="F1760">
        <v>0</v>
      </c>
      <c r="G1760">
        <v>20781.490000000002</v>
      </c>
      <c r="H1760" t="s">
        <v>11</v>
      </c>
      <c r="I1760" t="s">
        <v>12</v>
      </c>
      <c r="J1760" t="s">
        <v>13</v>
      </c>
      <c r="K1760" s="13" t="s">
        <v>9989</v>
      </c>
      <c r="L1760" t="s">
        <v>11</v>
      </c>
      <c r="M1760" t="s">
        <v>12</v>
      </c>
      <c r="N1760" t="s">
        <v>13</v>
      </c>
      <c r="O1760">
        <v>55</v>
      </c>
      <c r="AA1760" t="s">
        <v>30</v>
      </c>
      <c r="AB1760" t="str">
        <f>IF(H1754="?",$Q$9,H1754)</f>
        <v>tier - 3</v>
      </c>
      <c r="AC1760" t="str">
        <f>IF(I1754="?",$V$9,I1754)</f>
        <v>tier - 2</v>
      </c>
      <c r="AD1760" t="str">
        <f>IF(J1754="?","Unknown",J1754)</f>
        <v>R1013</v>
      </c>
      <c r="AE1760">
        <v>1974</v>
      </c>
      <c r="AF1760">
        <v>14</v>
      </c>
      <c r="AG1760" t="str">
        <f t="shared" si="54"/>
        <v>14-Dec-1974</v>
      </c>
      <c r="AH1760">
        <v>27377</v>
      </c>
      <c r="AI1760">
        <f t="shared" si="55"/>
        <v>48</v>
      </c>
    </row>
    <row r="1761" spans="1:35" x14ac:dyDescent="0.25">
      <c r="A1761" t="s">
        <v>1892</v>
      </c>
      <c r="B1761">
        <v>4</v>
      </c>
      <c r="C1761" t="s">
        <v>35</v>
      </c>
      <c r="D1761">
        <v>1986</v>
      </c>
      <c r="E1761" s="11">
        <v>31628</v>
      </c>
      <c r="F1761">
        <v>1</v>
      </c>
      <c r="G1761">
        <v>20773.63</v>
      </c>
      <c r="H1761" t="s">
        <v>11</v>
      </c>
      <c r="I1761" t="s">
        <v>12</v>
      </c>
      <c r="J1761" t="s">
        <v>356</v>
      </c>
      <c r="K1761" s="13" t="s">
        <v>9990</v>
      </c>
      <c r="L1761" t="s">
        <v>11</v>
      </c>
      <c r="M1761" t="s">
        <v>12</v>
      </c>
      <c r="N1761" t="s">
        <v>356</v>
      </c>
      <c r="O1761">
        <v>36</v>
      </c>
      <c r="AA1761" t="s">
        <v>18</v>
      </c>
      <c r="AB1761" t="str">
        <f>IF(H1755="?",$Q$9,H1755)</f>
        <v>tier - 3</v>
      </c>
      <c r="AC1761" t="str">
        <f>IF(I1755="?",$V$9,I1755)</f>
        <v>tier - 1</v>
      </c>
      <c r="AD1761" t="str">
        <f>IF(J1755="?","Unknown",J1755)</f>
        <v>R1013</v>
      </c>
      <c r="AE1761">
        <v>1969</v>
      </c>
      <c r="AF1761">
        <v>26</v>
      </c>
      <c r="AG1761" t="str">
        <f t="shared" si="54"/>
        <v>26-Jun-1969</v>
      </c>
      <c r="AH1761">
        <v>25380</v>
      </c>
      <c r="AI1761">
        <f t="shared" si="55"/>
        <v>53</v>
      </c>
    </row>
    <row r="1762" spans="1:35" x14ac:dyDescent="0.25">
      <c r="A1762" t="s">
        <v>2325</v>
      </c>
      <c r="B1762">
        <v>10</v>
      </c>
      <c r="C1762" t="s">
        <v>10</v>
      </c>
      <c r="D1762">
        <v>1980</v>
      </c>
      <c r="E1762" s="11">
        <v>29412</v>
      </c>
      <c r="F1762">
        <v>2</v>
      </c>
      <c r="G1762">
        <v>43896.38</v>
      </c>
      <c r="H1762" t="s">
        <v>11</v>
      </c>
      <c r="I1762" t="s">
        <v>16</v>
      </c>
      <c r="J1762" t="s">
        <v>13</v>
      </c>
      <c r="K1762" s="13" t="s">
        <v>9991</v>
      </c>
      <c r="L1762" t="s">
        <v>11</v>
      </c>
      <c r="M1762" t="s">
        <v>16</v>
      </c>
      <c r="N1762" t="s">
        <v>13</v>
      </c>
      <c r="O1762">
        <v>42</v>
      </c>
      <c r="AA1762" t="s">
        <v>18</v>
      </c>
      <c r="AB1762" t="str">
        <f>IF(H1756="?",$Q$9,H1756)</f>
        <v>tier - 3</v>
      </c>
      <c r="AC1762" t="str">
        <f>IF(I1756="?",$V$9,I1756)</f>
        <v>tier - 3</v>
      </c>
      <c r="AD1762" t="str">
        <f>IF(J1756="?","Unknown",J1756)</f>
        <v>R1012</v>
      </c>
      <c r="AE1762">
        <v>1977</v>
      </c>
      <c r="AF1762">
        <v>23</v>
      </c>
      <c r="AG1762" t="str">
        <f t="shared" si="54"/>
        <v>23-Jun-1977</v>
      </c>
      <c r="AH1762">
        <v>28299</v>
      </c>
      <c r="AI1762">
        <f t="shared" si="55"/>
        <v>45</v>
      </c>
    </row>
    <row r="1763" spans="1:35" x14ac:dyDescent="0.25">
      <c r="A1763" t="s">
        <v>1891</v>
      </c>
      <c r="B1763">
        <v>14</v>
      </c>
      <c r="C1763" t="s">
        <v>15</v>
      </c>
      <c r="D1763">
        <v>1992</v>
      </c>
      <c r="E1763" s="11">
        <v>33922</v>
      </c>
      <c r="F1763">
        <v>3</v>
      </c>
      <c r="G1763">
        <v>20745.990000000002</v>
      </c>
      <c r="H1763" t="s">
        <v>12</v>
      </c>
      <c r="I1763" t="s">
        <v>16</v>
      </c>
      <c r="J1763" t="s">
        <v>23</v>
      </c>
      <c r="K1763" s="13" t="s">
        <v>9375</v>
      </c>
      <c r="L1763" t="s">
        <v>12</v>
      </c>
      <c r="M1763" t="s">
        <v>16</v>
      </c>
      <c r="N1763" t="s">
        <v>23</v>
      </c>
      <c r="O1763">
        <v>30</v>
      </c>
      <c r="AA1763" t="s">
        <v>20</v>
      </c>
      <c r="AB1763" t="str">
        <f>IF(H1757="?",$Q$9,H1757)</f>
        <v>tier - 3</v>
      </c>
      <c r="AC1763" t="str">
        <f>IF(I1757="?",$V$9,I1757)</f>
        <v>tier - 2</v>
      </c>
      <c r="AD1763" t="str">
        <f>IF(J1757="?","Unknown",J1757)</f>
        <v>R1011</v>
      </c>
      <c r="AE1763">
        <v>1983</v>
      </c>
      <c r="AF1763">
        <v>2</v>
      </c>
      <c r="AG1763" t="str">
        <f t="shared" si="54"/>
        <v>2-Sep-1983</v>
      </c>
      <c r="AH1763">
        <v>30561</v>
      </c>
      <c r="AI1763">
        <f t="shared" si="55"/>
        <v>39</v>
      </c>
    </row>
    <row r="1764" spans="1:35" x14ac:dyDescent="0.25">
      <c r="A1764" t="s">
        <v>1890</v>
      </c>
      <c r="B1764">
        <v>1</v>
      </c>
      <c r="C1764" t="s">
        <v>37</v>
      </c>
      <c r="D1764">
        <v>1965</v>
      </c>
      <c r="E1764" s="11">
        <v>24016</v>
      </c>
      <c r="F1764">
        <v>0</v>
      </c>
      <c r="G1764">
        <v>20709.02</v>
      </c>
      <c r="H1764" t="s">
        <v>12</v>
      </c>
      <c r="I1764" t="s">
        <v>11</v>
      </c>
      <c r="J1764" t="s">
        <v>166</v>
      </c>
      <c r="K1764" s="13" t="s">
        <v>9992</v>
      </c>
      <c r="L1764" t="s">
        <v>12</v>
      </c>
      <c r="M1764" t="s">
        <v>11</v>
      </c>
      <c r="N1764" t="s">
        <v>166</v>
      </c>
      <c r="O1764">
        <v>57</v>
      </c>
      <c r="AA1764" t="s">
        <v>18</v>
      </c>
      <c r="AB1764" t="str">
        <f>IF(H1758="?",$Q$9,H1758)</f>
        <v>tier - 2</v>
      </c>
      <c r="AC1764" t="str">
        <f>IF(I1758="?",$V$9,I1758)</f>
        <v>tier - 3</v>
      </c>
      <c r="AD1764" t="str">
        <f>IF(J1758="?","Unknown",J1758)</f>
        <v>R1012</v>
      </c>
      <c r="AE1764">
        <v>1964</v>
      </c>
      <c r="AF1764">
        <v>19</v>
      </c>
      <c r="AG1764" t="str">
        <f t="shared" si="54"/>
        <v>19-Jun-1964</v>
      </c>
      <c r="AH1764">
        <v>23547</v>
      </c>
      <c r="AI1764">
        <f t="shared" si="55"/>
        <v>58</v>
      </c>
    </row>
    <row r="1765" spans="1:35" x14ac:dyDescent="0.25">
      <c r="A1765" t="s">
        <v>1889</v>
      </c>
      <c r="B1765">
        <v>17</v>
      </c>
      <c r="C1765" t="s">
        <v>15</v>
      </c>
      <c r="D1765">
        <v>1967</v>
      </c>
      <c r="E1765" s="11">
        <v>24793</v>
      </c>
      <c r="F1765">
        <v>0</v>
      </c>
      <c r="G1765">
        <v>20630.28</v>
      </c>
      <c r="H1765" t="s">
        <v>11</v>
      </c>
      <c r="I1765" t="s">
        <v>12</v>
      </c>
      <c r="J1765" t="s">
        <v>42</v>
      </c>
      <c r="K1765" s="13" t="s">
        <v>9993</v>
      </c>
      <c r="L1765" t="s">
        <v>11</v>
      </c>
      <c r="M1765" t="s">
        <v>12</v>
      </c>
      <c r="N1765" t="s">
        <v>42</v>
      </c>
      <c r="O1765">
        <v>55</v>
      </c>
      <c r="AA1765" t="s">
        <v>35</v>
      </c>
      <c r="AB1765" t="str">
        <f>IF(H1759="?",$Q$9,H1759)</f>
        <v>tier - 2</v>
      </c>
      <c r="AC1765" t="str">
        <f>IF(I1759="?",$V$9,I1759)</f>
        <v>tier - 1</v>
      </c>
      <c r="AD1765" t="str">
        <f>IF(J1759="?","Unknown",J1759)</f>
        <v>R1024</v>
      </c>
      <c r="AE1765">
        <v>1975</v>
      </c>
      <c r="AF1765">
        <v>8</v>
      </c>
      <c r="AG1765" t="str">
        <f t="shared" si="54"/>
        <v>8-Aug-1975</v>
      </c>
      <c r="AH1765">
        <v>27614</v>
      </c>
      <c r="AI1765">
        <f t="shared" si="55"/>
        <v>47</v>
      </c>
    </row>
    <row r="1766" spans="1:35" x14ac:dyDescent="0.25">
      <c r="A1766" t="s">
        <v>1888</v>
      </c>
      <c r="B1766">
        <v>9</v>
      </c>
      <c r="C1766" t="s">
        <v>18</v>
      </c>
      <c r="D1766">
        <v>1966</v>
      </c>
      <c r="E1766" s="11">
        <v>24267</v>
      </c>
      <c r="F1766">
        <v>0</v>
      </c>
      <c r="G1766">
        <v>20568.32</v>
      </c>
      <c r="H1766" t="s">
        <v>12</v>
      </c>
      <c r="I1766" t="s">
        <v>11</v>
      </c>
      <c r="J1766" t="s">
        <v>23</v>
      </c>
      <c r="K1766" s="13" t="s">
        <v>8424</v>
      </c>
      <c r="L1766" t="s">
        <v>12</v>
      </c>
      <c r="M1766" t="s">
        <v>11</v>
      </c>
      <c r="N1766" t="s">
        <v>23</v>
      </c>
      <c r="O1766">
        <v>56</v>
      </c>
      <c r="AA1766" t="s">
        <v>37</v>
      </c>
      <c r="AB1766" t="str">
        <f>IF(H1760="?",$Q$9,H1760)</f>
        <v>tier - 2</v>
      </c>
      <c r="AC1766" t="str">
        <f>IF(I1760="?",$V$9,I1760)</f>
        <v>tier - 3</v>
      </c>
      <c r="AD1766" t="str">
        <f>IF(J1760="?","Unknown",J1760)</f>
        <v>R1013</v>
      </c>
      <c r="AE1766">
        <v>1967</v>
      </c>
      <c r="AF1766">
        <v>8</v>
      </c>
      <c r="AG1766" t="str">
        <f t="shared" si="54"/>
        <v>8-Oct-1967</v>
      </c>
      <c r="AH1766">
        <v>24753</v>
      </c>
      <c r="AI1766">
        <f t="shared" si="55"/>
        <v>55</v>
      </c>
    </row>
    <row r="1767" spans="1:35" x14ac:dyDescent="0.25">
      <c r="A1767" t="s">
        <v>1887</v>
      </c>
      <c r="B1767">
        <v>13</v>
      </c>
      <c r="C1767" t="s">
        <v>30</v>
      </c>
      <c r="D1767">
        <v>1969</v>
      </c>
      <c r="E1767" s="11">
        <v>25550</v>
      </c>
      <c r="F1767">
        <v>3</v>
      </c>
      <c r="G1767">
        <v>20463</v>
      </c>
      <c r="H1767" t="s">
        <v>11</v>
      </c>
      <c r="I1767" t="s">
        <v>11</v>
      </c>
      <c r="J1767" t="s">
        <v>13</v>
      </c>
      <c r="K1767" s="13" t="s">
        <v>9994</v>
      </c>
      <c r="L1767" t="s">
        <v>11</v>
      </c>
      <c r="M1767" t="s">
        <v>11</v>
      </c>
      <c r="N1767" t="s">
        <v>13</v>
      </c>
      <c r="O1767">
        <v>53</v>
      </c>
      <c r="AA1767" t="s">
        <v>35</v>
      </c>
      <c r="AB1767" t="str">
        <f>IF(H1761="?",$Q$9,H1761)</f>
        <v>tier - 2</v>
      </c>
      <c r="AC1767" t="str">
        <f>IF(I1761="?",$V$9,I1761)</f>
        <v>tier - 3</v>
      </c>
      <c r="AD1767" t="str">
        <f>IF(J1761="?","Unknown",J1761)</f>
        <v>R1017</v>
      </c>
      <c r="AE1767">
        <v>1986</v>
      </c>
      <c r="AF1767">
        <v>4</v>
      </c>
      <c r="AG1767" t="str">
        <f t="shared" si="54"/>
        <v>4-Aug-1986</v>
      </c>
      <c r="AH1767">
        <v>31628</v>
      </c>
      <c r="AI1767">
        <f t="shared" si="55"/>
        <v>36</v>
      </c>
    </row>
    <row r="1768" spans="1:35" x14ac:dyDescent="0.25">
      <c r="A1768" t="s">
        <v>1886</v>
      </c>
      <c r="B1768">
        <v>18</v>
      </c>
      <c r="C1768" t="s">
        <v>18</v>
      </c>
      <c r="D1768">
        <v>1962</v>
      </c>
      <c r="E1768" s="11">
        <v>22815</v>
      </c>
      <c r="F1768">
        <v>0</v>
      </c>
      <c r="G1768">
        <v>20446.849999999999</v>
      </c>
      <c r="H1768" t="s">
        <v>11</v>
      </c>
      <c r="I1768" t="s">
        <v>16</v>
      </c>
      <c r="J1768" t="s">
        <v>23</v>
      </c>
      <c r="K1768" s="13" t="s">
        <v>9995</v>
      </c>
      <c r="L1768" t="s">
        <v>11</v>
      </c>
      <c r="M1768" t="s">
        <v>16</v>
      </c>
      <c r="N1768" t="s">
        <v>23</v>
      </c>
      <c r="O1768">
        <v>60</v>
      </c>
      <c r="AA1768" t="s">
        <v>10</v>
      </c>
      <c r="AB1768" t="str">
        <f>IF(H1762="?",$Q$9,H1762)</f>
        <v>tier - 2</v>
      </c>
      <c r="AC1768" t="str">
        <f>IF(I1762="?",$V$9,I1762)</f>
        <v>tier - 1</v>
      </c>
      <c r="AD1768" t="str">
        <f>IF(J1762="?","Unknown",J1762)</f>
        <v>R1013</v>
      </c>
      <c r="AE1768">
        <v>1980</v>
      </c>
      <c r="AF1768">
        <v>10</v>
      </c>
      <c r="AG1768" t="str">
        <f t="shared" si="54"/>
        <v>10-Jul-1980</v>
      </c>
      <c r="AH1768">
        <v>29412</v>
      </c>
      <c r="AI1768">
        <f t="shared" si="55"/>
        <v>42</v>
      </c>
    </row>
    <row r="1769" spans="1:35" x14ac:dyDescent="0.25">
      <c r="A1769" t="s">
        <v>1885</v>
      </c>
      <c r="B1769">
        <v>12</v>
      </c>
      <c r="C1769" t="s">
        <v>10</v>
      </c>
      <c r="D1769">
        <v>1985</v>
      </c>
      <c r="E1769" s="11">
        <v>31240</v>
      </c>
      <c r="F1769">
        <v>0</v>
      </c>
      <c r="G1769">
        <v>20420.599999999999</v>
      </c>
      <c r="H1769" t="s">
        <v>12</v>
      </c>
      <c r="I1769" t="s">
        <v>11</v>
      </c>
      <c r="J1769" t="s">
        <v>42</v>
      </c>
      <c r="K1769" s="13" t="s">
        <v>9996</v>
      </c>
      <c r="L1769" t="s">
        <v>12</v>
      </c>
      <c r="M1769" t="s">
        <v>11</v>
      </c>
      <c r="N1769" t="s">
        <v>42</v>
      </c>
      <c r="O1769">
        <v>37</v>
      </c>
      <c r="AA1769" t="s">
        <v>15</v>
      </c>
      <c r="AB1769" t="str">
        <f>IF(H1763="?",$Q$9,H1763)</f>
        <v>tier - 3</v>
      </c>
      <c r="AC1769" t="str">
        <f>IF(I1763="?",$V$9,I1763)</f>
        <v>tier - 1</v>
      </c>
      <c r="AD1769" t="str">
        <f>IF(J1763="?","Unknown",J1763)</f>
        <v>R1012</v>
      </c>
      <c r="AE1769">
        <v>1992</v>
      </c>
      <c r="AF1769">
        <v>14</v>
      </c>
      <c r="AG1769" t="str">
        <f t="shared" si="54"/>
        <v>14-Nov-1992</v>
      </c>
      <c r="AH1769">
        <v>33922</v>
      </c>
      <c r="AI1769">
        <f t="shared" si="55"/>
        <v>30</v>
      </c>
    </row>
    <row r="1770" spans="1:35" x14ac:dyDescent="0.25">
      <c r="A1770" t="s">
        <v>1884</v>
      </c>
      <c r="B1770">
        <v>2</v>
      </c>
      <c r="C1770" t="s">
        <v>15</v>
      </c>
      <c r="D1770">
        <v>1962</v>
      </c>
      <c r="E1770" s="11">
        <v>22952</v>
      </c>
      <c r="F1770">
        <v>0</v>
      </c>
      <c r="G1770">
        <v>20354.5</v>
      </c>
      <c r="H1770" t="s">
        <v>12</v>
      </c>
      <c r="I1770" t="s">
        <v>11</v>
      </c>
      <c r="J1770" t="s">
        <v>535</v>
      </c>
      <c r="K1770" s="13" t="s">
        <v>9997</v>
      </c>
      <c r="L1770" t="s">
        <v>12</v>
      </c>
      <c r="M1770" t="s">
        <v>11</v>
      </c>
      <c r="N1770" t="s">
        <v>535</v>
      </c>
      <c r="O1770">
        <v>60</v>
      </c>
      <c r="AA1770" t="s">
        <v>37</v>
      </c>
      <c r="AB1770" t="str">
        <f>IF(H1764="?",$Q$9,H1764)</f>
        <v>tier - 3</v>
      </c>
      <c r="AC1770" t="str">
        <f>IF(I1764="?",$V$9,I1764)</f>
        <v>tier - 2</v>
      </c>
      <c r="AD1770" t="str">
        <f>IF(J1764="?","Unknown",J1764)</f>
        <v>R1019</v>
      </c>
      <c r="AE1770">
        <v>1965</v>
      </c>
      <c r="AF1770">
        <v>1</v>
      </c>
      <c r="AG1770" t="str">
        <f t="shared" si="54"/>
        <v>1-Oct-1965</v>
      </c>
      <c r="AH1770">
        <v>24016</v>
      </c>
      <c r="AI1770">
        <f t="shared" si="55"/>
        <v>57</v>
      </c>
    </row>
    <row r="1771" spans="1:35" x14ac:dyDescent="0.25">
      <c r="A1771" t="s">
        <v>1883</v>
      </c>
      <c r="B1771">
        <v>17</v>
      </c>
      <c r="C1771" t="s">
        <v>35</v>
      </c>
      <c r="D1771">
        <v>1985</v>
      </c>
      <c r="E1771" s="11">
        <v>31276</v>
      </c>
      <c r="F1771">
        <v>1</v>
      </c>
      <c r="G1771">
        <v>20296.86</v>
      </c>
      <c r="H1771" t="s">
        <v>12</v>
      </c>
      <c r="I1771" t="s">
        <v>16</v>
      </c>
      <c r="J1771" t="s">
        <v>247</v>
      </c>
      <c r="K1771" s="13" t="s">
        <v>9998</v>
      </c>
      <c r="L1771" t="s">
        <v>12</v>
      </c>
      <c r="M1771" t="s">
        <v>16</v>
      </c>
      <c r="N1771" t="s">
        <v>247</v>
      </c>
      <c r="O1771">
        <v>37</v>
      </c>
      <c r="AA1771" t="s">
        <v>15</v>
      </c>
      <c r="AB1771" t="str">
        <f>IF(H1765="?",$Q$9,H1765)</f>
        <v>tier - 2</v>
      </c>
      <c r="AC1771" t="str">
        <f>IF(I1765="?",$V$9,I1765)</f>
        <v>tier - 3</v>
      </c>
      <c r="AD1771" t="str">
        <f>IF(J1765="?","Unknown",J1765)</f>
        <v>R1011</v>
      </c>
      <c r="AE1771">
        <v>1967</v>
      </c>
      <c r="AF1771">
        <v>17</v>
      </c>
      <c r="AG1771" t="str">
        <f t="shared" si="54"/>
        <v>17-Nov-1967</v>
      </c>
      <c r="AH1771">
        <v>24793</v>
      </c>
      <c r="AI1771">
        <f t="shared" si="55"/>
        <v>55</v>
      </c>
    </row>
    <row r="1772" spans="1:35" x14ac:dyDescent="0.25">
      <c r="A1772" t="s">
        <v>1882</v>
      </c>
      <c r="B1772">
        <v>7</v>
      </c>
      <c r="C1772" t="s">
        <v>10</v>
      </c>
      <c r="D1772">
        <v>1993</v>
      </c>
      <c r="E1772" s="11">
        <v>34157</v>
      </c>
      <c r="F1772">
        <v>1</v>
      </c>
      <c r="G1772">
        <v>20277.810000000001</v>
      </c>
      <c r="H1772" t="s">
        <v>12</v>
      </c>
      <c r="I1772" t="s">
        <v>12</v>
      </c>
      <c r="J1772" t="s">
        <v>168</v>
      </c>
      <c r="K1772" s="13" t="s">
        <v>9999</v>
      </c>
      <c r="L1772" t="s">
        <v>12</v>
      </c>
      <c r="M1772" t="s">
        <v>12</v>
      </c>
      <c r="N1772" t="s">
        <v>168</v>
      </c>
      <c r="O1772">
        <v>29</v>
      </c>
      <c r="AA1772" t="s">
        <v>18</v>
      </c>
      <c r="AB1772" t="str">
        <f>IF(H1766="?",$Q$9,H1766)</f>
        <v>tier - 3</v>
      </c>
      <c r="AC1772" t="str">
        <f>IF(I1766="?",$V$9,I1766)</f>
        <v>tier - 2</v>
      </c>
      <c r="AD1772" t="str">
        <f>IF(J1766="?","Unknown",J1766)</f>
        <v>R1012</v>
      </c>
      <c r="AE1772">
        <v>1966</v>
      </c>
      <c r="AF1772">
        <v>9</v>
      </c>
      <c r="AG1772" t="str">
        <f t="shared" si="54"/>
        <v>9-Jun-1966</v>
      </c>
      <c r="AH1772">
        <v>24267</v>
      </c>
      <c r="AI1772">
        <f t="shared" si="55"/>
        <v>56</v>
      </c>
    </row>
    <row r="1773" spans="1:35" x14ac:dyDescent="0.25">
      <c r="A1773" t="s">
        <v>2324</v>
      </c>
      <c r="B1773">
        <v>2</v>
      </c>
      <c r="C1773" t="s">
        <v>37</v>
      </c>
      <c r="D1773">
        <v>1966</v>
      </c>
      <c r="E1773" s="11">
        <v>24382</v>
      </c>
      <c r="F1773">
        <v>0</v>
      </c>
      <c r="G1773">
        <v>43817.45</v>
      </c>
      <c r="H1773" t="s">
        <v>11</v>
      </c>
      <c r="I1773" t="s">
        <v>12</v>
      </c>
      <c r="J1773" t="s">
        <v>23</v>
      </c>
      <c r="K1773" s="13" t="s">
        <v>8458</v>
      </c>
      <c r="L1773" t="s">
        <v>11</v>
      </c>
      <c r="M1773" t="s">
        <v>12</v>
      </c>
      <c r="N1773" t="s">
        <v>23</v>
      </c>
      <c r="O1773">
        <v>56</v>
      </c>
      <c r="AA1773" t="s">
        <v>30</v>
      </c>
      <c r="AB1773" t="str">
        <f>IF(H1767="?",$Q$9,H1767)</f>
        <v>tier - 2</v>
      </c>
      <c r="AC1773" t="str">
        <f>IF(I1767="?",$V$9,I1767)</f>
        <v>tier - 2</v>
      </c>
      <c r="AD1773" t="str">
        <f>IF(J1767="?","Unknown",J1767)</f>
        <v>R1013</v>
      </c>
      <c r="AE1773">
        <v>1969</v>
      </c>
      <c r="AF1773">
        <v>13</v>
      </c>
      <c r="AG1773" t="str">
        <f t="shared" si="54"/>
        <v>13-Dec-1969</v>
      </c>
      <c r="AH1773">
        <v>25550</v>
      </c>
      <c r="AI1773">
        <f t="shared" si="55"/>
        <v>53</v>
      </c>
    </row>
    <row r="1774" spans="1:35" x14ac:dyDescent="0.25">
      <c r="A1774" t="s">
        <v>1881</v>
      </c>
      <c r="B1774">
        <v>22</v>
      </c>
      <c r="C1774" t="s">
        <v>10</v>
      </c>
      <c r="D1774">
        <v>1966</v>
      </c>
      <c r="E1774" s="11">
        <v>24310</v>
      </c>
      <c r="F1774">
        <v>0</v>
      </c>
      <c r="G1774">
        <v>20253.84</v>
      </c>
      <c r="H1774" t="s">
        <v>11</v>
      </c>
      <c r="I1774" t="s">
        <v>12</v>
      </c>
      <c r="J1774" t="s">
        <v>23</v>
      </c>
      <c r="K1774" s="13" t="s">
        <v>10000</v>
      </c>
      <c r="L1774" t="s">
        <v>11</v>
      </c>
      <c r="M1774" t="s">
        <v>12</v>
      </c>
      <c r="N1774" t="s">
        <v>23</v>
      </c>
      <c r="O1774">
        <v>56</v>
      </c>
      <c r="AA1774" t="s">
        <v>18</v>
      </c>
      <c r="AB1774" t="str">
        <f>IF(H1768="?",$Q$9,H1768)</f>
        <v>tier - 2</v>
      </c>
      <c r="AC1774" t="str">
        <f>IF(I1768="?",$V$9,I1768)</f>
        <v>tier - 1</v>
      </c>
      <c r="AD1774" t="str">
        <f>IF(J1768="?","Unknown",J1768)</f>
        <v>R1012</v>
      </c>
      <c r="AE1774">
        <v>1962</v>
      </c>
      <c r="AF1774">
        <v>18</v>
      </c>
      <c r="AG1774" t="str">
        <f t="shared" si="54"/>
        <v>18-Jun-1962</v>
      </c>
      <c r="AH1774">
        <v>22815</v>
      </c>
      <c r="AI1774">
        <f t="shared" si="55"/>
        <v>60</v>
      </c>
    </row>
    <row r="1775" spans="1:35" x14ac:dyDescent="0.25">
      <c r="A1775" t="s">
        <v>1880</v>
      </c>
      <c r="B1775">
        <v>17</v>
      </c>
      <c r="C1775" t="s">
        <v>10</v>
      </c>
      <c r="D1775">
        <v>1987</v>
      </c>
      <c r="E1775" s="11">
        <v>31975</v>
      </c>
      <c r="F1775">
        <v>0</v>
      </c>
      <c r="G1775">
        <v>20234.849999999999</v>
      </c>
      <c r="H1775" t="s">
        <v>11</v>
      </c>
      <c r="I1775" t="s">
        <v>12</v>
      </c>
      <c r="J1775" t="s">
        <v>23</v>
      </c>
      <c r="K1775" s="13" t="s">
        <v>10001</v>
      </c>
      <c r="L1775" t="s">
        <v>11</v>
      </c>
      <c r="M1775" t="s">
        <v>12</v>
      </c>
      <c r="N1775" t="s">
        <v>23</v>
      </c>
      <c r="O1775">
        <v>35</v>
      </c>
      <c r="AA1775" t="s">
        <v>10</v>
      </c>
      <c r="AB1775" t="str">
        <f>IF(H1769="?",$Q$9,H1769)</f>
        <v>tier - 3</v>
      </c>
      <c r="AC1775" t="str">
        <f>IF(I1769="?",$V$9,I1769)</f>
        <v>tier - 2</v>
      </c>
      <c r="AD1775" t="str">
        <f>IF(J1769="?","Unknown",J1769)</f>
        <v>R1011</v>
      </c>
      <c r="AE1775">
        <v>1985</v>
      </c>
      <c r="AF1775">
        <v>12</v>
      </c>
      <c r="AG1775" t="str">
        <f t="shared" si="54"/>
        <v>12-Jul-1985</v>
      </c>
      <c r="AH1775">
        <v>31240</v>
      </c>
      <c r="AI1775">
        <f t="shared" si="55"/>
        <v>37</v>
      </c>
    </row>
    <row r="1776" spans="1:35" x14ac:dyDescent="0.25">
      <c r="A1776" t="s">
        <v>1879</v>
      </c>
      <c r="B1776">
        <v>8</v>
      </c>
      <c r="C1776" t="s">
        <v>18</v>
      </c>
      <c r="D1776">
        <v>1994</v>
      </c>
      <c r="E1776" s="11">
        <v>34493</v>
      </c>
      <c r="F1776">
        <v>2</v>
      </c>
      <c r="G1776">
        <v>20177.669999999998</v>
      </c>
      <c r="H1776" t="s">
        <v>11</v>
      </c>
      <c r="I1776" t="s">
        <v>16</v>
      </c>
      <c r="J1776" t="s">
        <v>42</v>
      </c>
      <c r="K1776" s="13" t="s">
        <v>10002</v>
      </c>
      <c r="L1776" t="s">
        <v>11</v>
      </c>
      <c r="M1776" t="s">
        <v>16</v>
      </c>
      <c r="N1776" t="s">
        <v>42</v>
      </c>
      <c r="O1776">
        <v>29</v>
      </c>
      <c r="AA1776" t="s">
        <v>15</v>
      </c>
      <c r="AB1776" t="str">
        <f>IF(H1770="?",$Q$9,H1770)</f>
        <v>tier - 3</v>
      </c>
      <c r="AC1776" t="str">
        <f>IF(I1770="?",$V$9,I1770)</f>
        <v>tier - 2</v>
      </c>
      <c r="AD1776" t="str">
        <f>IF(J1770="?","Unknown",J1770)</f>
        <v>R1026</v>
      </c>
      <c r="AE1776">
        <v>1962</v>
      </c>
      <c r="AF1776">
        <v>2</v>
      </c>
      <c r="AG1776" t="str">
        <f t="shared" si="54"/>
        <v>2-Nov-1962</v>
      </c>
      <c r="AH1776">
        <v>22952</v>
      </c>
      <c r="AI1776">
        <f t="shared" si="55"/>
        <v>60</v>
      </c>
    </row>
    <row r="1777" spans="1:35" x14ac:dyDescent="0.25">
      <c r="A1777" t="s">
        <v>1878</v>
      </c>
      <c r="B1777">
        <v>9</v>
      </c>
      <c r="C1777" t="s">
        <v>37</v>
      </c>
      <c r="D1777">
        <v>2002</v>
      </c>
      <c r="E1777" s="11">
        <v>37538</v>
      </c>
      <c r="F1777">
        <v>0</v>
      </c>
      <c r="G1777">
        <v>20167.34</v>
      </c>
      <c r="H1777" t="s">
        <v>12</v>
      </c>
      <c r="I1777" t="s">
        <v>12</v>
      </c>
      <c r="J1777" t="s">
        <v>42</v>
      </c>
      <c r="K1777" s="13" t="s">
        <v>10003</v>
      </c>
      <c r="L1777" t="s">
        <v>12</v>
      </c>
      <c r="M1777" t="s">
        <v>12</v>
      </c>
      <c r="N1777" t="s">
        <v>42</v>
      </c>
      <c r="O1777">
        <v>20</v>
      </c>
      <c r="AA1777" t="s">
        <v>35</v>
      </c>
      <c r="AB1777" t="str">
        <f>IF(H1771="?",$Q$9,H1771)</f>
        <v>tier - 3</v>
      </c>
      <c r="AC1777" t="str">
        <f>IF(I1771="?",$V$9,I1771)</f>
        <v>tier - 1</v>
      </c>
      <c r="AD1777" t="str">
        <f>IF(J1771="?","Unknown",J1771)</f>
        <v>R1024</v>
      </c>
      <c r="AE1777">
        <v>1985</v>
      </c>
      <c r="AF1777">
        <v>17</v>
      </c>
      <c r="AG1777" t="str">
        <f t="shared" si="54"/>
        <v>17-Aug-1985</v>
      </c>
      <c r="AH1777">
        <v>31276</v>
      </c>
      <c r="AI1777">
        <f t="shared" si="55"/>
        <v>37</v>
      </c>
    </row>
    <row r="1778" spans="1:35" x14ac:dyDescent="0.25">
      <c r="A1778" t="s">
        <v>1877</v>
      </c>
      <c r="B1778">
        <v>6</v>
      </c>
      <c r="C1778" t="s">
        <v>30</v>
      </c>
      <c r="D1778">
        <v>1983</v>
      </c>
      <c r="E1778" s="11">
        <v>30656</v>
      </c>
      <c r="F1778">
        <v>0</v>
      </c>
      <c r="G1778">
        <v>20149.32</v>
      </c>
      <c r="H1778" t="s">
        <v>11</v>
      </c>
      <c r="I1778" t="s">
        <v>16</v>
      </c>
      <c r="J1778" t="s">
        <v>168</v>
      </c>
      <c r="K1778" s="13" t="s">
        <v>10004</v>
      </c>
      <c r="L1778" t="s">
        <v>11</v>
      </c>
      <c r="M1778" t="s">
        <v>16</v>
      </c>
      <c r="N1778" t="s">
        <v>168</v>
      </c>
      <c r="O1778">
        <v>39</v>
      </c>
      <c r="AA1778" t="s">
        <v>10</v>
      </c>
      <c r="AB1778" t="str">
        <f>IF(H1772="?",$Q$9,H1772)</f>
        <v>tier - 3</v>
      </c>
      <c r="AC1778" t="str">
        <f>IF(I1772="?",$V$9,I1772)</f>
        <v>tier - 3</v>
      </c>
      <c r="AD1778" t="str">
        <f>IF(J1772="?","Unknown",J1772)</f>
        <v>R1016</v>
      </c>
      <c r="AE1778">
        <v>1993</v>
      </c>
      <c r="AF1778">
        <v>7</v>
      </c>
      <c r="AG1778" t="str">
        <f t="shared" si="54"/>
        <v>7-Jul-1993</v>
      </c>
      <c r="AH1778">
        <v>34157</v>
      </c>
      <c r="AI1778">
        <f t="shared" si="55"/>
        <v>29</v>
      </c>
    </row>
    <row r="1779" spans="1:35" x14ac:dyDescent="0.25">
      <c r="A1779" t="s">
        <v>1876</v>
      </c>
      <c r="B1779">
        <v>25</v>
      </c>
      <c r="C1779" t="s">
        <v>30</v>
      </c>
      <c r="D1779">
        <v>1988</v>
      </c>
      <c r="E1779" s="11">
        <v>32502</v>
      </c>
      <c r="F1779">
        <v>1</v>
      </c>
      <c r="G1779">
        <v>20009.63</v>
      </c>
      <c r="H1779" t="s">
        <v>11</v>
      </c>
      <c r="I1779" t="s">
        <v>16</v>
      </c>
      <c r="J1779" t="s">
        <v>23</v>
      </c>
      <c r="K1779" s="13" t="s">
        <v>10005</v>
      </c>
      <c r="L1779" t="s">
        <v>11</v>
      </c>
      <c r="M1779" t="s">
        <v>16</v>
      </c>
      <c r="N1779" t="s">
        <v>23</v>
      </c>
      <c r="O1779">
        <v>34</v>
      </c>
      <c r="AA1779" t="s">
        <v>37</v>
      </c>
      <c r="AB1779" t="str">
        <f>IF(H1773="?",$Q$9,H1773)</f>
        <v>tier - 2</v>
      </c>
      <c r="AC1779" t="str">
        <f>IF(I1773="?",$V$9,I1773)</f>
        <v>tier - 3</v>
      </c>
      <c r="AD1779" t="str">
        <f>IF(J1773="?","Unknown",J1773)</f>
        <v>R1012</v>
      </c>
      <c r="AE1779">
        <v>1966</v>
      </c>
      <c r="AF1779">
        <v>2</v>
      </c>
      <c r="AG1779" t="str">
        <f t="shared" si="54"/>
        <v>2-Oct-1966</v>
      </c>
      <c r="AH1779">
        <v>24382</v>
      </c>
      <c r="AI1779">
        <f t="shared" si="55"/>
        <v>56</v>
      </c>
    </row>
    <row r="1780" spans="1:35" x14ac:dyDescent="0.25">
      <c r="A1780" t="s">
        <v>1875</v>
      </c>
      <c r="B1780">
        <v>10</v>
      </c>
      <c r="C1780" t="s">
        <v>35</v>
      </c>
      <c r="D1780">
        <v>1966</v>
      </c>
      <c r="E1780" s="11">
        <v>24329</v>
      </c>
      <c r="F1780">
        <v>0</v>
      </c>
      <c r="G1780">
        <v>19995.29</v>
      </c>
      <c r="H1780" t="s">
        <v>16</v>
      </c>
      <c r="I1780" t="s">
        <v>12</v>
      </c>
      <c r="J1780" t="s">
        <v>535</v>
      </c>
      <c r="K1780" s="13" t="s">
        <v>10006</v>
      </c>
      <c r="L1780" t="s">
        <v>16</v>
      </c>
      <c r="M1780" t="s">
        <v>12</v>
      </c>
      <c r="N1780" t="s">
        <v>535</v>
      </c>
      <c r="O1780">
        <v>56</v>
      </c>
      <c r="AA1780" t="s">
        <v>10</v>
      </c>
      <c r="AB1780" t="str">
        <f>IF(H1774="?",$Q$9,H1774)</f>
        <v>tier - 2</v>
      </c>
      <c r="AC1780" t="str">
        <f>IF(I1774="?",$V$9,I1774)</f>
        <v>tier - 3</v>
      </c>
      <c r="AD1780" t="str">
        <f>IF(J1774="?","Unknown",J1774)</f>
        <v>R1012</v>
      </c>
      <c r="AE1780">
        <v>1966</v>
      </c>
      <c r="AF1780">
        <v>22</v>
      </c>
      <c r="AG1780" t="str">
        <f t="shared" si="54"/>
        <v>22-Jul-1966</v>
      </c>
      <c r="AH1780">
        <v>24310</v>
      </c>
      <c r="AI1780">
        <f t="shared" si="55"/>
        <v>56</v>
      </c>
    </row>
    <row r="1781" spans="1:35" x14ac:dyDescent="0.25">
      <c r="A1781" t="s">
        <v>1874</v>
      </c>
      <c r="B1781">
        <v>9</v>
      </c>
      <c r="C1781" t="s">
        <v>15</v>
      </c>
      <c r="D1781">
        <v>1980</v>
      </c>
      <c r="E1781" s="11">
        <v>29534</v>
      </c>
      <c r="F1781">
        <v>0</v>
      </c>
      <c r="G1781">
        <v>19964.75</v>
      </c>
      <c r="H1781" t="s">
        <v>16</v>
      </c>
      <c r="I1781" t="s">
        <v>11</v>
      </c>
      <c r="J1781" t="s">
        <v>247</v>
      </c>
      <c r="K1781" s="13" t="s">
        <v>10007</v>
      </c>
      <c r="L1781" t="s">
        <v>16</v>
      </c>
      <c r="M1781" t="s">
        <v>11</v>
      </c>
      <c r="N1781" t="s">
        <v>247</v>
      </c>
      <c r="O1781">
        <v>42</v>
      </c>
      <c r="AA1781" t="s">
        <v>10</v>
      </c>
      <c r="AB1781" t="str">
        <f>IF(H1775="?",$Q$9,H1775)</f>
        <v>tier - 2</v>
      </c>
      <c r="AC1781" t="str">
        <f>IF(I1775="?",$V$9,I1775)</f>
        <v>tier - 3</v>
      </c>
      <c r="AD1781" t="str">
        <f>IF(J1775="?","Unknown",J1775)</f>
        <v>R1012</v>
      </c>
      <c r="AE1781">
        <v>1987</v>
      </c>
      <c r="AF1781">
        <v>17</v>
      </c>
      <c r="AG1781" t="str">
        <f t="shared" si="54"/>
        <v>17-Jul-1987</v>
      </c>
      <c r="AH1781">
        <v>31975</v>
      </c>
      <c r="AI1781">
        <f t="shared" si="55"/>
        <v>35</v>
      </c>
    </row>
    <row r="1782" spans="1:35" x14ac:dyDescent="0.25">
      <c r="A1782" t="s">
        <v>1873</v>
      </c>
      <c r="B1782">
        <v>18</v>
      </c>
      <c r="C1782" t="s">
        <v>30</v>
      </c>
      <c r="D1782">
        <v>1997</v>
      </c>
      <c r="E1782" s="11">
        <v>35782</v>
      </c>
      <c r="F1782">
        <v>3</v>
      </c>
      <c r="G1782">
        <v>19933.46</v>
      </c>
      <c r="H1782" t="s">
        <v>16</v>
      </c>
      <c r="I1782" t="s">
        <v>12</v>
      </c>
      <c r="J1782" t="s">
        <v>42</v>
      </c>
      <c r="K1782" s="13" t="s">
        <v>10008</v>
      </c>
      <c r="L1782" t="s">
        <v>16</v>
      </c>
      <c r="M1782" t="s">
        <v>12</v>
      </c>
      <c r="N1782" t="s">
        <v>42</v>
      </c>
      <c r="O1782">
        <v>25</v>
      </c>
      <c r="AA1782" t="s">
        <v>18</v>
      </c>
      <c r="AB1782" t="str">
        <f>IF(H1776="?",$Q$9,H1776)</f>
        <v>tier - 2</v>
      </c>
      <c r="AC1782" t="str">
        <f>IF(I1776="?",$V$9,I1776)</f>
        <v>tier - 1</v>
      </c>
      <c r="AD1782" t="str">
        <f>IF(J1776="?","Unknown",J1776)</f>
        <v>R1011</v>
      </c>
      <c r="AE1782">
        <v>1994</v>
      </c>
      <c r="AF1782">
        <v>8</v>
      </c>
      <c r="AG1782" t="str">
        <f t="shared" si="54"/>
        <v>8-Jun-1994</v>
      </c>
      <c r="AH1782">
        <v>34493</v>
      </c>
      <c r="AI1782">
        <f t="shared" si="55"/>
        <v>29</v>
      </c>
    </row>
    <row r="1783" spans="1:35" x14ac:dyDescent="0.25">
      <c r="A1783" t="s">
        <v>1872</v>
      </c>
      <c r="B1783">
        <v>30</v>
      </c>
      <c r="C1783" t="s">
        <v>37</v>
      </c>
      <c r="D1783">
        <v>1979</v>
      </c>
      <c r="E1783" s="11">
        <v>29158</v>
      </c>
      <c r="F1783">
        <v>2</v>
      </c>
      <c r="G1783">
        <v>19798.05</v>
      </c>
      <c r="H1783" t="s">
        <v>16</v>
      </c>
      <c r="I1783" t="s">
        <v>16</v>
      </c>
      <c r="J1783" t="s">
        <v>247</v>
      </c>
      <c r="K1783" s="13" t="s">
        <v>10009</v>
      </c>
      <c r="L1783" t="s">
        <v>16</v>
      </c>
      <c r="M1783" t="s">
        <v>16</v>
      </c>
      <c r="N1783" t="s">
        <v>247</v>
      </c>
      <c r="O1783">
        <v>43</v>
      </c>
      <c r="AA1783" t="s">
        <v>37</v>
      </c>
      <c r="AB1783" t="str">
        <f>IF(H1777="?",$Q$9,H1777)</f>
        <v>tier - 3</v>
      </c>
      <c r="AC1783" t="str">
        <f>IF(I1777="?",$V$9,I1777)</f>
        <v>tier - 3</v>
      </c>
      <c r="AD1783" t="str">
        <f>IF(J1777="?","Unknown",J1777)</f>
        <v>R1011</v>
      </c>
      <c r="AE1783">
        <v>2002</v>
      </c>
      <c r="AF1783">
        <v>9</v>
      </c>
      <c r="AG1783" t="str">
        <f t="shared" si="54"/>
        <v>9-Oct-2002</v>
      </c>
      <c r="AH1783">
        <v>37538</v>
      </c>
      <c r="AI1783">
        <f t="shared" si="55"/>
        <v>20</v>
      </c>
    </row>
    <row r="1784" spans="1:35" x14ac:dyDescent="0.25">
      <c r="A1784" t="s">
        <v>2368</v>
      </c>
      <c r="B1784">
        <v>19</v>
      </c>
      <c r="C1784" t="s">
        <v>20</v>
      </c>
      <c r="D1784">
        <v>1989</v>
      </c>
      <c r="E1784" s="11">
        <v>32770</v>
      </c>
      <c r="F1784">
        <v>0</v>
      </c>
      <c r="G1784">
        <v>55135.4</v>
      </c>
      <c r="H1784" t="s">
        <v>16</v>
      </c>
      <c r="I1784" t="s">
        <v>11</v>
      </c>
      <c r="J1784" t="s">
        <v>23</v>
      </c>
      <c r="K1784" s="13" t="s">
        <v>10010</v>
      </c>
      <c r="L1784" t="s">
        <v>16</v>
      </c>
      <c r="M1784" t="s">
        <v>11</v>
      </c>
      <c r="N1784" t="s">
        <v>23</v>
      </c>
      <c r="O1784">
        <v>33</v>
      </c>
      <c r="AA1784" t="s">
        <v>30</v>
      </c>
      <c r="AB1784" t="str">
        <f>IF(H1778="?",$Q$9,H1778)</f>
        <v>tier - 2</v>
      </c>
      <c r="AC1784" t="str">
        <f>IF(I1778="?",$V$9,I1778)</f>
        <v>tier - 1</v>
      </c>
      <c r="AD1784" t="str">
        <f>IF(J1778="?","Unknown",J1778)</f>
        <v>R1016</v>
      </c>
      <c r="AE1784">
        <v>1983</v>
      </c>
      <c r="AF1784">
        <v>6</v>
      </c>
      <c r="AG1784" t="str">
        <f t="shared" si="54"/>
        <v>6-Dec-1983</v>
      </c>
      <c r="AH1784">
        <v>30656</v>
      </c>
      <c r="AI1784">
        <f t="shared" si="55"/>
        <v>39</v>
      </c>
    </row>
    <row r="1785" spans="1:35" x14ac:dyDescent="0.25">
      <c r="A1785" t="s">
        <v>2323</v>
      </c>
      <c r="B1785">
        <v>25</v>
      </c>
      <c r="C1785" t="s">
        <v>18</v>
      </c>
      <c r="D1785">
        <v>1966</v>
      </c>
      <c r="E1785" s="11">
        <v>24283</v>
      </c>
      <c r="F1785">
        <v>2</v>
      </c>
      <c r="G1785">
        <v>43813.87</v>
      </c>
      <c r="H1785" t="s">
        <v>11</v>
      </c>
      <c r="I1785" t="s">
        <v>11</v>
      </c>
      <c r="J1785" t="s">
        <v>13</v>
      </c>
      <c r="K1785" s="13" t="s">
        <v>10011</v>
      </c>
      <c r="L1785" t="s">
        <v>11</v>
      </c>
      <c r="M1785" t="s">
        <v>11</v>
      </c>
      <c r="N1785" t="s">
        <v>13</v>
      </c>
      <c r="O1785">
        <v>56</v>
      </c>
      <c r="AA1785" t="s">
        <v>30</v>
      </c>
      <c r="AB1785" t="str">
        <f>IF(H1779="?",$Q$9,H1779)</f>
        <v>tier - 2</v>
      </c>
      <c r="AC1785" t="str">
        <f>IF(I1779="?",$V$9,I1779)</f>
        <v>tier - 1</v>
      </c>
      <c r="AD1785" t="str">
        <f>IF(J1779="?","Unknown",J1779)</f>
        <v>R1012</v>
      </c>
      <c r="AE1785">
        <v>1988</v>
      </c>
      <c r="AF1785">
        <v>25</v>
      </c>
      <c r="AG1785" t="str">
        <f t="shared" si="54"/>
        <v>25-Dec-1988</v>
      </c>
      <c r="AH1785">
        <v>32502</v>
      </c>
      <c r="AI1785">
        <f t="shared" si="55"/>
        <v>34</v>
      </c>
    </row>
    <row r="1786" spans="1:35" x14ac:dyDescent="0.25">
      <c r="A1786" t="s">
        <v>1871</v>
      </c>
      <c r="B1786">
        <v>14</v>
      </c>
      <c r="C1786" t="s">
        <v>37</v>
      </c>
      <c r="D1786">
        <v>1972</v>
      </c>
      <c r="E1786" s="11">
        <v>26586</v>
      </c>
      <c r="F1786">
        <v>3</v>
      </c>
      <c r="G1786">
        <v>19749.38</v>
      </c>
      <c r="H1786" t="s">
        <v>16</v>
      </c>
      <c r="I1786" t="s">
        <v>12</v>
      </c>
      <c r="J1786" t="s">
        <v>13</v>
      </c>
      <c r="K1786" s="13" t="s">
        <v>10012</v>
      </c>
      <c r="L1786" t="s">
        <v>16</v>
      </c>
      <c r="M1786" t="s">
        <v>12</v>
      </c>
      <c r="N1786" t="s">
        <v>13</v>
      </c>
      <c r="O1786">
        <v>50</v>
      </c>
      <c r="AA1786" t="s">
        <v>35</v>
      </c>
      <c r="AB1786" t="str">
        <f>IF(H1780="?",$Q$9,H1780)</f>
        <v>tier - 1</v>
      </c>
      <c r="AC1786" t="str">
        <f>IF(I1780="?",$V$9,I1780)</f>
        <v>tier - 3</v>
      </c>
      <c r="AD1786" t="str">
        <f>IF(J1780="?","Unknown",J1780)</f>
        <v>R1026</v>
      </c>
      <c r="AE1786">
        <v>1966</v>
      </c>
      <c r="AF1786">
        <v>10</v>
      </c>
      <c r="AG1786" t="str">
        <f t="shared" si="54"/>
        <v>10-Aug-1966</v>
      </c>
      <c r="AH1786">
        <v>24329</v>
      </c>
      <c r="AI1786">
        <f t="shared" si="55"/>
        <v>56</v>
      </c>
    </row>
    <row r="1787" spans="1:35" x14ac:dyDescent="0.25">
      <c r="A1787" t="s">
        <v>1870</v>
      </c>
      <c r="B1787">
        <v>8</v>
      </c>
      <c r="C1787" t="s">
        <v>37</v>
      </c>
      <c r="D1787">
        <v>1990</v>
      </c>
      <c r="E1787" s="11">
        <v>33154</v>
      </c>
      <c r="F1787">
        <v>1</v>
      </c>
      <c r="G1787">
        <v>19719.689999999999</v>
      </c>
      <c r="H1787" t="s">
        <v>16</v>
      </c>
      <c r="I1787" t="s">
        <v>11</v>
      </c>
      <c r="J1787" t="s">
        <v>13</v>
      </c>
      <c r="K1787" s="13" t="s">
        <v>9277</v>
      </c>
      <c r="L1787" t="s">
        <v>16</v>
      </c>
      <c r="M1787" t="s">
        <v>11</v>
      </c>
      <c r="N1787" t="s">
        <v>13</v>
      </c>
      <c r="O1787">
        <v>32</v>
      </c>
      <c r="AA1787" t="s">
        <v>15</v>
      </c>
      <c r="AB1787" t="str">
        <f>IF(H1781="?",$Q$9,H1781)</f>
        <v>tier - 1</v>
      </c>
      <c r="AC1787" t="str">
        <f>IF(I1781="?",$V$9,I1781)</f>
        <v>tier - 2</v>
      </c>
      <c r="AD1787" t="str">
        <f>IF(J1781="?","Unknown",J1781)</f>
        <v>R1024</v>
      </c>
      <c r="AE1787">
        <v>1980</v>
      </c>
      <c r="AF1787">
        <v>9</v>
      </c>
      <c r="AG1787" t="str">
        <f t="shared" si="54"/>
        <v>9-Nov-1980</v>
      </c>
      <c r="AH1787">
        <v>29534</v>
      </c>
      <c r="AI1787">
        <f t="shared" si="55"/>
        <v>42</v>
      </c>
    </row>
    <row r="1788" spans="1:35" x14ac:dyDescent="0.25">
      <c r="A1788" t="s">
        <v>1869</v>
      </c>
      <c r="B1788">
        <v>27</v>
      </c>
      <c r="C1788" t="s">
        <v>10</v>
      </c>
      <c r="D1788">
        <v>1994</v>
      </c>
      <c r="E1788" s="11">
        <v>34542</v>
      </c>
      <c r="F1788">
        <v>0</v>
      </c>
      <c r="G1788">
        <v>19673.34</v>
      </c>
      <c r="H1788" t="s">
        <v>16</v>
      </c>
      <c r="I1788" t="s">
        <v>11</v>
      </c>
      <c r="J1788" t="s">
        <v>23</v>
      </c>
      <c r="K1788" s="13" t="s">
        <v>10013</v>
      </c>
      <c r="L1788" t="s">
        <v>16</v>
      </c>
      <c r="M1788" t="s">
        <v>11</v>
      </c>
      <c r="N1788" t="s">
        <v>23</v>
      </c>
      <c r="O1788">
        <v>28</v>
      </c>
      <c r="AA1788" t="s">
        <v>30</v>
      </c>
      <c r="AB1788" t="str">
        <f>IF(H1782="?",$Q$9,H1782)</f>
        <v>tier - 1</v>
      </c>
      <c r="AC1788" t="str">
        <f>IF(I1782="?",$V$9,I1782)</f>
        <v>tier - 3</v>
      </c>
      <c r="AD1788" t="str">
        <f>IF(J1782="?","Unknown",J1782)</f>
        <v>R1011</v>
      </c>
      <c r="AE1788">
        <v>1997</v>
      </c>
      <c r="AF1788">
        <v>18</v>
      </c>
      <c r="AG1788" t="str">
        <f t="shared" si="54"/>
        <v>18-Dec-1997</v>
      </c>
      <c r="AH1788">
        <v>35782</v>
      </c>
      <c r="AI1788">
        <f t="shared" si="55"/>
        <v>25</v>
      </c>
    </row>
    <row r="1789" spans="1:35" x14ac:dyDescent="0.25">
      <c r="A1789" t="s">
        <v>1868</v>
      </c>
      <c r="B1789">
        <v>24</v>
      </c>
      <c r="C1789" t="s">
        <v>10</v>
      </c>
      <c r="D1789">
        <v>1978</v>
      </c>
      <c r="E1789" s="11">
        <v>28695</v>
      </c>
      <c r="F1789">
        <v>1</v>
      </c>
      <c r="G1789">
        <v>19594.810000000001</v>
      </c>
      <c r="H1789" t="s">
        <v>16</v>
      </c>
      <c r="I1789" t="s">
        <v>16</v>
      </c>
      <c r="J1789" t="s">
        <v>247</v>
      </c>
      <c r="K1789" s="13" t="s">
        <v>10014</v>
      </c>
      <c r="L1789" t="s">
        <v>16</v>
      </c>
      <c r="M1789" t="s">
        <v>16</v>
      </c>
      <c r="N1789" t="s">
        <v>247</v>
      </c>
      <c r="O1789">
        <v>44</v>
      </c>
      <c r="AA1789" t="s">
        <v>37</v>
      </c>
      <c r="AB1789" t="str">
        <f>IF(H1783="?",$Q$9,H1783)</f>
        <v>tier - 1</v>
      </c>
      <c r="AC1789" t="str">
        <f>IF(I1783="?",$V$9,I1783)</f>
        <v>tier - 1</v>
      </c>
      <c r="AD1789" t="str">
        <f>IF(J1783="?","Unknown",J1783)</f>
        <v>R1024</v>
      </c>
      <c r="AE1789">
        <v>1979</v>
      </c>
      <c r="AF1789">
        <v>30</v>
      </c>
      <c r="AG1789" t="str">
        <f t="shared" si="54"/>
        <v>30-Oct-1979</v>
      </c>
      <c r="AH1789">
        <v>29158</v>
      </c>
      <c r="AI1789">
        <f t="shared" si="55"/>
        <v>43</v>
      </c>
    </row>
    <row r="1790" spans="1:35" x14ac:dyDescent="0.25">
      <c r="A1790" t="s">
        <v>1867</v>
      </c>
      <c r="B1790">
        <v>14</v>
      </c>
      <c r="C1790" t="s">
        <v>18</v>
      </c>
      <c r="D1790">
        <v>1963</v>
      </c>
      <c r="E1790" s="11">
        <v>23176</v>
      </c>
      <c r="F1790">
        <v>0</v>
      </c>
      <c r="G1790">
        <v>19551.34</v>
      </c>
      <c r="H1790" t="s">
        <v>16</v>
      </c>
      <c r="I1790" t="s">
        <v>12</v>
      </c>
      <c r="J1790" t="s">
        <v>23</v>
      </c>
      <c r="K1790" s="13" t="s">
        <v>10015</v>
      </c>
      <c r="L1790" t="s">
        <v>16</v>
      </c>
      <c r="M1790" t="s">
        <v>12</v>
      </c>
      <c r="N1790" t="s">
        <v>23</v>
      </c>
      <c r="O1790">
        <v>59</v>
      </c>
      <c r="AA1790" t="s">
        <v>20</v>
      </c>
      <c r="AB1790" t="str">
        <f>IF(H1784="?",$Q$9,H1784)</f>
        <v>tier - 1</v>
      </c>
      <c r="AC1790" t="str">
        <f>IF(I1784="?",$V$9,I1784)</f>
        <v>tier - 2</v>
      </c>
      <c r="AD1790" t="str">
        <f>IF(J1784="?","Unknown",J1784)</f>
        <v>R1012</v>
      </c>
      <c r="AE1790">
        <v>1989</v>
      </c>
      <c r="AF1790">
        <v>19</v>
      </c>
      <c r="AG1790" t="str">
        <f t="shared" si="54"/>
        <v>19-Sep-1989</v>
      </c>
      <c r="AH1790">
        <v>32770</v>
      </c>
      <c r="AI1790">
        <f t="shared" si="55"/>
        <v>33</v>
      </c>
    </row>
    <row r="1791" spans="1:35" x14ac:dyDescent="0.25">
      <c r="A1791" t="s">
        <v>1866</v>
      </c>
      <c r="B1791">
        <v>17</v>
      </c>
      <c r="C1791" t="s">
        <v>20</v>
      </c>
      <c r="D1791">
        <v>1985</v>
      </c>
      <c r="E1791" s="11">
        <v>31307</v>
      </c>
      <c r="F1791">
        <v>0</v>
      </c>
      <c r="G1791">
        <v>19539.240000000002</v>
      </c>
      <c r="H1791" t="s">
        <v>16</v>
      </c>
      <c r="I1791" t="s">
        <v>16</v>
      </c>
      <c r="J1791" t="s">
        <v>13</v>
      </c>
      <c r="K1791" s="13" t="s">
        <v>9998</v>
      </c>
      <c r="L1791" t="s">
        <v>16</v>
      </c>
      <c r="M1791" t="s">
        <v>16</v>
      </c>
      <c r="N1791" t="s">
        <v>13</v>
      </c>
      <c r="O1791">
        <v>37</v>
      </c>
      <c r="AA1791" t="s">
        <v>18</v>
      </c>
      <c r="AB1791" t="str">
        <f>IF(H1785="?",$Q$9,H1785)</f>
        <v>tier - 2</v>
      </c>
      <c r="AC1791" t="str">
        <f>IF(I1785="?",$V$9,I1785)</f>
        <v>tier - 2</v>
      </c>
      <c r="AD1791" t="str">
        <f>IF(J1785="?","Unknown",J1785)</f>
        <v>R1013</v>
      </c>
      <c r="AE1791">
        <v>1966</v>
      </c>
      <c r="AF1791">
        <v>25</v>
      </c>
      <c r="AG1791" t="str">
        <f t="shared" si="54"/>
        <v>25-Jun-1966</v>
      </c>
      <c r="AH1791">
        <v>24283</v>
      </c>
      <c r="AI1791">
        <f t="shared" si="55"/>
        <v>56</v>
      </c>
    </row>
    <row r="1792" spans="1:35" x14ac:dyDescent="0.25">
      <c r="A1792" t="s">
        <v>1865</v>
      </c>
      <c r="B1792">
        <v>19</v>
      </c>
      <c r="C1792" t="s">
        <v>35</v>
      </c>
      <c r="D1792">
        <v>1992</v>
      </c>
      <c r="E1792" s="11">
        <v>33835</v>
      </c>
      <c r="F1792">
        <v>1</v>
      </c>
      <c r="G1792">
        <v>19521.97</v>
      </c>
      <c r="H1792" t="s">
        <v>16</v>
      </c>
      <c r="I1792" t="s">
        <v>11</v>
      </c>
      <c r="J1792" t="s">
        <v>13</v>
      </c>
      <c r="K1792" s="13" t="s">
        <v>10016</v>
      </c>
      <c r="L1792" t="s">
        <v>16</v>
      </c>
      <c r="M1792" t="s">
        <v>11</v>
      </c>
      <c r="N1792" t="s">
        <v>13</v>
      </c>
      <c r="O1792">
        <v>30</v>
      </c>
      <c r="AA1792" t="s">
        <v>37</v>
      </c>
      <c r="AB1792" t="str">
        <f>IF(H1786="?",$Q$9,H1786)</f>
        <v>tier - 1</v>
      </c>
      <c r="AC1792" t="str">
        <f>IF(I1786="?",$V$9,I1786)</f>
        <v>tier - 3</v>
      </c>
      <c r="AD1792" t="str">
        <f>IF(J1786="?","Unknown",J1786)</f>
        <v>R1013</v>
      </c>
      <c r="AE1792">
        <v>1972</v>
      </c>
      <c r="AF1792">
        <v>14</v>
      </c>
      <c r="AG1792" t="str">
        <f t="shared" si="54"/>
        <v>14-Oct-1972</v>
      </c>
      <c r="AH1792">
        <v>26586</v>
      </c>
      <c r="AI1792">
        <f t="shared" si="55"/>
        <v>50</v>
      </c>
    </row>
    <row r="1793" spans="1:35" x14ac:dyDescent="0.25">
      <c r="A1793" t="s">
        <v>1864</v>
      </c>
      <c r="B1793">
        <v>8</v>
      </c>
      <c r="C1793" t="s">
        <v>30</v>
      </c>
      <c r="D1793">
        <v>1980</v>
      </c>
      <c r="E1793" s="11">
        <v>29563</v>
      </c>
      <c r="F1793">
        <v>0</v>
      </c>
      <c r="G1793">
        <v>19515.54</v>
      </c>
      <c r="H1793" t="s">
        <v>16</v>
      </c>
      <c r="I1793" t="s">
        <v>16</v>
      </c>
      <c r="J1793" t="s">
        <v>13</v>
      </c>
      <c r="K1793" s="13" t="s">
        <v>8772</v>
      </c>
      <c r="L1793" t="s">
        <v>16</v>
      </c>
      <c r="M1793" t="s">
        <v>16</v>
      </c>
      <c r="N1793" t="s">
        <v>13</v>
      </c>
      <c r="O1793">
        <v>42</v>
      </c>
      <c r="AA1793" t="s">
        <v>37</v>
      </c>
      <c r="AB1793" t="str">
        <f>IF(H1787="?",$Q$9,H1787)</f>
        <v>tier - 1</v>
      </c>
      <c r="AC1793" t="str">
        <f>IF(I1787="?",$V$9,I1787)</f>
        <v>tier - 2</v>
      </c>
      <c r="AD1793" t="str">
        <f>IF(J1787="?","Unknown",J1787)</f>
        <v>R1013</v>
      </c>
      <c r="AE1793">
        <v>1990</v>
      </c>
      <c r="AF1793">
        <v>8</v>
      </c>
      <c r="AG1793" t="str">
        <f t="shared" si="54"/>
        <v>8-Oct-1990</v>
      </c>
      <c r="AH1793">
        <v>33154</v>
      </c>
      <c r="AI1793">
        <f t="shared" si="55"/>
        <v>32</v>
      </c>
    </row>
    <row r="1794" spans="1:35" x14ac:dyDescent="0.25">
      <c r="A1794" t="s">
        <v>1863</v>
      </c>
      <c r="B1794">
        <v>30</v>
      </c>
      <c r="C1794" t="s">
        <v>10</v>
      </c>
      <c r="D1794">
        <v>1987</v>
      </c>
      <c r="E1794" s="11">
        <v>31988</v>
      </c>
      <c r="F1794">
        <v>4</v>
      </c>
      <c r="G1794">
        <v>19496.72</v>
      </c>
      <c r="H1794" t="s">
        <v>16</v>
      </c>
      <c r="I1794" t="s">
        <v>12</v>
      </c>
      <c r="J1794" t="s">
        <v>166</v>
      </c>
      <c r="K1794" s="13" t="s">
        <v>10017</v>
      </c>
      <c r="L1794" t="s">
        <v>16</v>
      </c>
      <c r="M1794" t="s">
        <v>12</v>
      </c>
      <c r="N1794" t="s">
        <v>166</v>
      </c>
      <c r="O1794">
        <v>35</v>
      </c>
      <c r="AA1794" t="s">
        <v>10</v>
      </c>
      <c r="AB1794" t="str">
        <f>IF(H1788="?",$Q$9,H1788)</f>
        <v>tier - 1</v>
      </c>
      <c r="AC1794" t="str">
        <f>IF(I1788="?",$V$9,I1788)</f>
        <v>tier - 2</v>
      </c>
      <c r="AD1794" t="str">
        <f>IF(J1788="?","Unknown",J1788)</f>
        <v>R1012</v>
      </c>
      <c r="AE1794">
        <v>1994</v>
      </c>
      <c r="AF1794">
        <v>27</v>
      </c>
      <c r="AG1794" t="str">
        <f t="shared" si="54"/>
        <v>27-Jul-1994</v>
      </c>
      <c r="AH1794">
        <v>34542</v>
      </c>
      <c r="AI1794">
        <f t="shared" si="55"/>
        <v>28</v>
      </c>
    </row>
    <row r="1795" spans="1:35" x14ac:dyDescent="0.25">
      <c r="A1795" t="s">
        <v>1862</v>
      </c>
      <c r="B1795">
        <v>15</v>
      </c>
      <c r="C1795" t="s">
        <v>30</v>
      </c>
      <c r="D1795">
        <v>1982</v>
      </c>
      <c r="E1795" s="11">
        <v>30300</v>
      </c>
      <c r="F1795">
        <v>2</v>
      </c>
      <c r="G1795">
        <v>19444.27</v>
      </c>
      <c r="H1795" t="s">
        <v>16</v>
      </c>
      <c r="I1795" t="s">
        <v>16</v>
      </c>
      <c r="J1795" t="s">
        <v>13</v>
      </c>
      <c r="K1795" s="13" t="s">
        <v>10018</v>
      </c>
      <c r="L1795" t="s">
        <v>16</v>
      </c>
      <c r="M1795" t="s">
        <v>16</v>
      </c>
      <c r="N1795" t="s">
        <v>13</v>
      </c>
      <c r="O1795">
        <v>40</v>
      </c>
      <c r="AA1795" t="s">
        <v>10</v>
      </c>
      <c r="AB1795" t="str">
        <f>IF(H1789="?",$Q$9,H1789)</f>
        <v>tier - 1</v>
      </c>
      <c r="AC1795" t="str">
        <f>IF(I1789="?",$V$9,I1789)</f>
        <v>tier - 1</v>
      </c>
      <c r="AD1795" t="str">
        <f>IF(J1789="?","Unknown",J1789)</f>
        <v>R1024</v>
      </c>
      <c r="AE1795">
        <v>1978</v>
      </c>
      <c r="AF1795">
        <v>24</v>
      </c>
      <c r="AG1795" t="str">
        <f t="shared" ref="AG1795:AG1858" si="56">CONCATENATE(AF1795,"-",AA1795,"-",AE1795)</f>
        <v>24-Jul-1978</v>
      </c>
      <c r="AH1795">
        <v>28695</v>
      </c>
      <c r="AI1795">
        <f t="shared" ref="AI1795:AI1858" si="57">INT(YEARFRAC(AH1795,DATE(2023,6,8)*1))</f>
        <v>44</v>
      </c>
    </row>
    <row r="1796" spans="1:35" x14ac:dyDescent="0.25">
      <c r="A1796" t="s">
        <v>2322</v>
      </c>
      <c r="B1796">
        <v>29</v>
      </c>
      <c r="C1796" t="s">
        <v>20</v>
      </c>
      <c r="D1796">
        <v>1986</v>
      </c>
      <c r="E1796" s="11">
        <v>31684</v>
      </c>
      <c r="F1796">
        <v>3</v>
      </c>
      <c r="G1796">
        <v>43753.34</v>
      </c>
      <c r="H1796" t="s">
        <v>11</v>
      </c>
      <c r="I1796" t="s">
        <v>16</v>
      </c>
      <c r="J1796" t="s">
        <v>164</v>
      </c>
      <c r="K1796" s="13" t="s">
        <v>10019</v>
      </c>
      <c r="L1796" t="s">
        <v>11</v>
      </c>
      <c r="M1796" t="s">
        <v>16</v>
      </c>
      <c r="N1796" t="s">
        <v>164</v>
      </c>
      <c r="O1796">
        <v>36</v>
      </c>
      <c r="AA1796" t="s">
        <v>18</v>
      </c>
      <c r="AB1796" t="str">
        <f>IF(H1790="?",$Q$9,H1790)</f>
        <v>tier - 1</v>
      </c>
      <c r="AC1796" t="str">
        <f>IF(I1790="?",$V$9,I1790)</f>
        <v>tier - 3</v>
      </c>
      <c r="AD1796" t="str">
        <f>IF(J1790="?","Unknown",J1790)</f>
        <v>R1012</v>
      </c>
      <c r="AE1796">
        <v>1963</v>
      </c>
      <c r="AF1796">
        <v>14</v>
      </c>
      <c r="AG1796" t="str">
        <f t="shared" si="56"/>
        <v>14-Jun-1963</v>
      </c>
      <c r="AH1796">
        <v>23176</v>
      </c>
      <c r="AI1796">
        <f t="shared" si="57"/>
        <v>59</v>
      </c>
    </row>
    <row r="1797" spans="1:35" x14ac:dyDescent="0.25">
      <c r="A1797" t="s">
        <v>1861</v>
      </c>
      <c r="B1797">
        <v>6</v>
      </c>
      <c r="C1797" t="s">
        <v>35</v>
      </c>
      <c r="D1797">
        <v>1993</v>
      </c>
      <c r="E1797" s="11">
        <v>34187</v>
      </c>
      <c r="F1797">
        <v>2</v>
      </c>
      <c r="G1797">
        <v>19442.349999999999</v>
      </c>
      <c r="H1797" t="s">
        <v>16</v>
      </c>
      <c r="I1797" t="s">
        <v>12</v>
      </c>
      <c r="J1797" t="s">
        <v>23</v>
      </c>
      <c r="K1797" s="13" t="s">
        <v>10020</v>
      </c>
      <c r="L1797" t="s">
        <v>16</v>
      </c>
      <c r="M1797" t="s">
        <v>12</v>
      </c>
      <c r="N1797" t="s">
        <v>23</v>
      </c>
      <c r="O1797">
        <v>29</v>
      </c>
      <c r="AA1797" t="s">
        <v>20</v>
      </c>
      <c r="AB1797" t="str">
        <f>IF(H1791="?",$Q$9,H1791)</f>
        <v>tier - 1</v>
      </c>
      <c r="AC1797" t="str">
        <f>IF(I1791="?",$V$9,I1791)</f>
        <v>tier - 1</v>
      </c>
      <c r="AD1797" t="str">
        <f>IF(J1791="?","Unknown",J1791)</f>
        <v>R1013</v>
      </c>
      <c r="AE1797">
        <v>1985</v>
      </c>
      <c r="AF1797">
        <v>17</v>
      </c>
      <c r="AG1797" t="str">
        <f t="shared" si="56"/>
        <v>17-Sep-1985</v>
      </c>
      <c r="AH1797">
        <v>31307</v>
      </c>
      <c r="AI1797">
        <f t="shared" si="57"/>
        <v>37</v>
      </c>
    </row>
    <row r="1798" spans="1:35" x14ac:dyDescent="0.25">
      <c r="A1798" t="s">
        <v>1860</v>
      </c>
      <c r="B1798">
        <v>30</v>
      </c>
      <c r="C1798" t="s">
        <v>20</v>
      </c>
      <c r="D1798">
        <v>1987</v>
      </c>
      <c r="E1798" s="11">
        <v>32050</v>
      </c>
      <c r="F1798">
        <v>3</v>
      </c>
      <c r="G1798">
        <v>19362</v>
      </c>
      <c r="H1798" t="s">
        <v>16</v>
      </c>
      <c r="I1798" t="s">
        <v>12</v>
      </c>
      <c r="J1798" t="s">
        <v>13</v>
      </c>
      <c r="K1798" s="13" t="s">
        <v>10021</v>
      </c>
      <c r="L1798" t="s">
        <v>16</v>
      </c>
      <c r="M1798" t="s">
        <v>12</v>
      </c>
      <c r="N1798" t="s">
        <v>13</v>
      </c>
      <c r="O1798">
        <v>35</v>
      </c>
      <c r="AA1798" t="s">
        <v>35</v>
      </c>
      <c r="AB1798" t="str">
        <f>IF(H1792="?",$Q$9,H1792)</f>
        <v>tier - 1</v>
      </c>
      <c r="AC1798" t="str">
        <f>IF(I1792="?",$V$9,I1792)</f>
        <v>tier - 2</v>
      </c>
      <c r="AD1798" t="str">
        <f>IF(J1792="?","Unknown",J1792)</f>
        <v>R1013</v>
      </c>
      <c r="AE1798">
        <v>1992</v>
      </c>
      <c r="AF1798">
        <v>19</v>
      </c>
      <c r="AG1798" t="str">
        <f t="shared" si="56"/>
        <v>19-Aug-1992</v>
      </c>
      <c r="AH1798">
        <v>33835</v>
      </c>
      <c r="AI1798">
        <f t="shared" si="57"/>
        <v>30</v>
      </c>
    </row>
    <row r="1799" spans="1:35" x14ac:dyDescent="0.25">
      <c r="A1799" t="s">
        <v>1859</v>
      </c>
      <c r="B1799">
        <v>24</v>
      </c>
      <c r="C1799" t="s">
        <v>37</v>
      </c>
      <c r="D1799">
        <v>1991</v>
      </c>
      <c r="E1799" s="11">
        <v>33535</v>
      </c>
      <c r="F1799">
        <v>0</v>
      </c>
      <c r="G1799">
        <v>19350.37</v>
      </c>
      <c r="H1799" t="s">
        <v>16</v>
      </c>
      <c r="I1799" t="s">
        <v>12</v>
      </c>
      <c r="J1799" t="s">
        <v>13</v>
      </c>
      <c r="K1799" s="13" t="s">
        <v>10022</v>
      </c>
      <c r="L1799" t="s">
        <v>16</v>
      </c>
      <c r="M1799" t="s">
        <v>12</v>
      </c>
      <c r="N1799" t="s">
        <v>13</v>
      </c>
      <c r="O1799">
        <v>31</v>
      </c>
      <c r="AA1799" t="s">
        <v>30</v>
      </c>
      <c r="AB1799" t="str">
        <f>IF(H1793="?",$Q$9,H1793)</f>
        <v>tier - 1</v>
      </c>
      <c r="AC1799" t="str">
        <f>IF(I1793="?",$V$9,I1793)</f>
        <v>tier - 1</v>
      </c>
      <c r="AD1799" t="str">
        <f>IF(J1793="?","Unknown",J1793)</f>
        <v>R1013</v>
      </c>
      <c r="AE1799">
        <v>1980</v>
      </c>
      <c r="AF1799">
        <v>8</v>
      </c>
      <c r="AG1799" t="str">
        <f t="shared" si="56"/>
        <v>8-Dec-1980</v>
      </c>
      <c r="AH1799">
        <v>29563</v>
      </c>
      <c r="AI1799">
        <f t="shared" si="57"/>
        <v>42</v>
      </c>
    </row>
    <row r="1800" spans="1:35" x14ac:dyDescent="0.25">
      <c r="A1800" t="s">
        <v>1858</v>
      </c>
      <c r="B1800">
        <v>15</v>
      </c>
      <c r="C1800" t="s">
        <v>35</v>
      </c>
      <c r="D1800">
        <v>1966</v>
      </c>
      <c r="E1800" s="11">
        <v>24334</v>
      </c>
      <c r="F1800">
        <v>0</v>
      </c>
      <c r="G1800">
        <v>19321.060000000001</v>
      </c>
      <c r="H1800" t="s">
        <v>16</v>
      </c>
      <c r="I1800" t="s">
        <v>16</v>
      </c>
      <c r="J1800" t="s">
        <v>23</v>
      </c>
      <c r="K1800" s="13" t="s">
        <v>10023</v>
      </c>
      <c r="L1800" t="s">
        <v>16</v>
      </c>
      <c r="M1800" t="s">
        <v>16</v>
      </c>
      <c r="N1800" t="s">
        <v>23</v>
      </c>
      <c r="O1800">
        <v>56</v>
      </c>
      <c r="AA1800" t="s">
        <v>10</v>
      </c>
      <c r="AB1800" t="str">
        <f>IF(H1794="?",$Q$9,H1794)</f>
        <v>tier - 1</v>
      </c>
      <c r="AC1800" t="str">
        <f>IF(I1794="?",$V$9,I1794)</f>
        <v>tier - 3</v>
      </c>
      <c r="AD1800" t="str">
        <f>IF(J1794="?","Unknown",J1794)</f>
        <v>R1019</v>
      </c>
      <c r="AE1800">
        <v>1987</v>
      </c>
      <c r="AF1800">
        <v>30</v>
      </c>
      <c r="AG1800" t="str">
        <f t="shared" si="56"/>
        <v>30-Jul-1987</v>
      </c>
      <c r="AH1800">
        <v>31988</v>
      </c>
      <c r="AI1800">
        <f t="shared" si="57"/>
        <v>35</v>
      </c>
    </row>
    <row r="1801" spans="1:35" x14ac:dyDescent="0.25">
      <c r="A1801" t="s">
        <v>1857</v>
      </c>
      <c r="B1801">
        <v>29</v>
      </c>
      <c r="C1801" t="s">
        <v>30</v>
      </c>
      <c r="D1801">
        <v>1967</v>
      </c>
      <c r="E1801" s="11">
        <v>24835</v>
      </c>
      <c r="F1801">
        <v>0</v>
      </c>
      <c r="G1801">
        <v>19259.96</v>
      </c>
      <c r="H1801" t="s">
        <v>16</v>
      </c>
      <c r="I1801" t="s">
        <v>16</v>
      </c>
      <c r="J1801" t="s">
        <v>23</v>
      </c>
      <c r="K1801" s="13" t="s">
        <v>10024</v>
      </c>
      <c r="L1801" t="s">
        <v>16</v>
      </c>
      <c r="M1801" t="s">
        <v>16</v>
      </c>
      <c r="N1801" t="s">
        <v>23</v>
      </c>
      <c r="O1801">
        <v>55</v>
      </c>
      <c r="AA1801" t="s">
        <v>30</v>
      </c>
      <c r="AB1801" t="str">
        <f>IF(H1795="?",$Q$9,H1795)</f>
        <v>tier - 1</v>
      </c>
      <c r="AC1801" t="str">
        <f>IF(I1795="?",$V$9,I1795)</f>
        <v>tier - 1</v>
      </c>
      <c r="AD1801" t="str">
        <f>IF(J1795="?","Unknown",J1795)</f>
        <v>R1013</v>
      </c>
      <c r="AE1801">
        <v>1982</v>
      </c>
      <c r="AF1801">
        <v>15</v>
      </c>
      <c r="AG1801" t="str">
        <f t="shared" si="56"/>
        <v>15-Dec-1982</v>
      </c>
      <c r="AH1801">
        <v>30300</v>
      </c>
      <c r="AI1801">
        <f t="shared" si="57"/>
        <v>40</v>
      </c>
    </row>
    <row r="1802" spans="1:35" x14ac:dyDescent="0.25">
      <c r="A1802" t="s">
        <v>1856</v>
      </c>
      <c r="B1802">
        <v>28</v>
      </c>
      <c r="C1802" t="s">
        <v>15</v>
      </c>
      <c r="D1802">
        <v>1985</v>
      </c>
      <c r="E1802" s="11">
        <v>31379</v>
      </c>
      <c r="F1802">
        <v>0</v>
      </c>
      <c r="G1802">
        <v>19214.71</v>
      </c>
      <c r="H1802" t="s">
        <v>16</v>
      </c>
      <c r="I1802" t="s">
        <v>12</v>
      </c>
      <c r="J1802" t="s">
        <v>13</v>
      </c>
      <c r="K1802" s="13" t="s">
        <v>9190</v>
      </c>
      <c r="L1802" t="s">
        <v>16</v>
      </c>
      <c r="M1802" t="s">
        <v>12</v>
      </c>
      <c r="N1802" t="s">
        <v>13</v>
      </c>
      <c r="O1802">
        <v>37</v>
      </c>
      <c r="AA1802" t="s">
        <v>20</v>
      </c>
      <c r="AB1802" t="str">
        <f>IF(H1796="?",$Q$9,H1796)</f>
        <v>tier - 2</v>
      </c>
      <c r="AC1802" t="str">
        <f>IF(I1796="?",$V$9,I1796)</f>
        <v>tier - 1</v>
      </c>
      <c r="AD1802" t="str">
        <f>IF(J1796="?","Unknown",J1796)</f>
        <v>R1015</v>
      </c>
      <c r="AE1802">
        <v>1986</v>
      </c>
      <c r="AF1802">
        <v>29</v>
      </c>
      <c r="AG1802" t="str">
        <f t="shared" si="56"/>
        <v>29-Sep-1986</v>
      </c>
      <c r="AH1802">
        <v>31684</v>
      </c>
      <c r="AI1802">
        <f t="shared" si="57"/>
        <v>36</v>
      </c>
    </row>
    <row r="1803" spans="1:35" x14ac:dyDescent="0.25">
      <c r="A1803" t="s">
        <v>1855</v>
      </c>
      <c r="B1803">
        <v>16</v>
      </c>
      <c r="C1803" t="s">
        <v>15</v>
      </c>
      <c r="D1803">
        <v>1991</v>
      </c>
      <c r="E1803" s="11">
        <v>33558</v>
      </c>
      <c r="F1803">
        <v>3</v>
      </c>
      <c r="G1803">
        <v>19199.939999999999</v>
      </c>
      <c r="H1803" t="s">
        <v>16</v>
      </c>
      <c r="I1803" t="s">
        <v>12</v>
      </c>
      <c r="J1803" t="s">
        <v>42</v>
      </c>
      <c r="K1803" s="13" t="s">
        <v>10025</v>
      </c>
      <c r="L1803" t="s">
        <v>16</v>
      </c>
      <c r="M1803" t="s">
        <v>12</v>
      </c>
      <c r="N1803" t="s">
        <v>42</v>
      </c>
      <c r="O1803">
        <v>31</v>
      </c>
      <c r="AA1803" t="s">
        <v>35</v>
      </c>
      <c r="AB1803" t="str">
        <f>IF(H1797="?",$Q$9,H1797)</f>
        <v>tier - 1</v>
      </c>
      <c r="AC1803" t="str">
        <f>IF(I1797="?",$V$9,I1797)</f>
        <v>tier - 3</v>
      </c>
      <c r="AD1803" t="str">
        <f>IF(J1797="?","Unknown",J1797)</f>
        <v>R1012</v>
      </c>
      <c r="AE1803">
        <v>1993</v>
      </c>
      <c r="AF1803">
        <v>6</v>
      </c>
      <c r="AG1803" t="str">
        <f t="shared" si="56"/>
        <v>6-Aug-1993</v>
      </c>
      <c r="AH1803">
        <v>34187</v>
      </c>
      <c r="AI1803">
        <f t="shared" si="57"/>
        <v>29</v>
      </c>
    </row>
    <row r="1804" spans="1:35" x14ac:dyDescent="0.25">
      <c r="A1804" t="s">
        <v>1854</v>
      </c>
      <c r="B1804">
        <v>2</v>
      </c>
      <c r="C1804" t="s">
        <v>37</v>
      </c>
      <c r="D1804">
        <v>1979</v>
      </c>
      <c r="E1804" s="11">
        <v>29130</v>
      </c>
      <c r="F1804">
        <v>2</v>
      </c>
      <c r="G1804">
        <v>19144.580000000002</v>
      </c>
      <c r="H1804" t="s">
        <v>16</v>
      </c>
      <c r="I1804" t="s">
        <v>16</v>
      </c>
      <c r="J1804" t="s">
        <v>247</v>
      </c>
      <c r="K1804" s="13" t="s">
        <v>10026</v>
      </c>
      <c r="L1804" t="s">
        <v>16</v>
      </c>
      <c r="M1804" t="s">
        <v>16</v>
      </c>
      <c r="N1804" t="s">
        <v>247</v>
      </c>
      <c r="O1804">
        <v>43</v>
      </c>
      <c r="AA1804" t="s">
        <v>20</v>
      </c>
      <c r="AB1804" t="str">
        <f>IF(H1798="?",$Q$9,H1798)</f>
        <v>tier - 1</v>
      </c>
      <c r="AC1804" t="str">
        <f>IF(I1798="?",$V$9,I1798)</f>
        <v>tier - 3</v>
      </c>
      <c r="AD1804" t="str">
        <f>IF(J1798="?","Unknown",J1798)</f>
        <v>R1013</v>
      </c>
      <c r="AE1804">
        <v>1987</v>
      </c>
      <c r="AF1804">
        <v>30</v>
      </c>
      <c r="AG1804" t="str">
        <f t="shared" si="56"/>
        <v>30-Sep-1987</v>
      </c>
      <c r="AH1804">
        <v>32050</v>
      </c>
      <c r="AI1804">
        <f t="shared" si="57"/>
        <v>35</v>
      </c>
    </row>
    <row r="1805" spans="1:35" x14ac:dyDescent="0.25">
      <c r="A1805" t="s">
        <v>1853</v>
      </c>
      <c r="B1805">
        <v>28</v>
      </c>
      <c r="C1805" t="s">
        <v>30</v>
      </c>
      <c r="D1805">
        <v>1993</v>
      </c>
      <c r="E1805" s="11">
        <v>34331</v>
      </c>
      <c r="F1805">
        <v>1</v>
      </c>
      <c r="G1805">
        <v>19107.78</v>
      </c>
      <c r="H1805" t="s">
        <v>16</v>
      </c>
      <c r="I1805" t="s">
        <v>11</v>
      </c>
      <c r="J1805" t="s">
        <v>13</v>
      </c>
      <c r="K1805" s="13" t="s">
        <v>9726</v>
      </c>
      <c r="L1805" t="s">
        <v>16</v>
      </c>
      <c r="M1805" t="s">
        <v>11</v>
      </c>
      <c r="N1805" t="s">
        <v>13</v>
      </c>
      <c r="O1805">
        <v>29</v>
      </c>
      <c r="AA1805" t="s">
        <v>37</v>
      </c>
      <c r="AB1805" t="str">
        <f>IF(H1799="?",$Q$9,H1799)</f>
        <v>tier - 1</v>
      </c>
      <c r="AC1805" t="str">
        <f>IF(I1799="?",$V$9,I1799)</f>
        <v>tier - 3</v>
      </c>
      <c r="AD1805" t="str">
        <f>IF(J1799="?","Unknown",J1799)</f>
        <v>R1013</v>
      </c>
      <c r="AE1805">
        <v>1991</v>
      </c>
      <c r="AF1805">
        <v>24</v>
      </c>
      <c r="AG1805" t="str">
        <f t="shared" si="56"/>
        <v>24-Oct-1991</v>
      </c>
      <c r="AH1805">
        <v>33535</v>
      </c>
      <c r="AI1805">
        <f t="shared" si="57"/>
        <v>31</v>
      </c>
    </row>
    <row r="1806" spans="1:35" x14ac:dyDescent="0.25">
      <c r="A1806" t="s">
        <v>1852</v>
      </c>
      <c r="B1806">
        <v>5</v>
      </c>
      <c r="C1806" t="s">
        <v>10</v>
      </c>
      <c r="D1806">
        <v>1989</v>
      </c>
      <c r="E1806" s="11">
        <v>32694</v>
      </c>
      <c r="F1806">
        <v>1</v>
      </c>
      <c r="G1806">
        <v>19040.88</v>
      </c>
      <c r="H1806" t="s">
        <v>16</v>
      </c>
      <c r="I1806" t="s">
        <v>12</v>
      </c>
      <c r="J1806" t="s">
        <v>42</v>
      </c>
      <c r="K1806" s="13" t="s">
        <v>10027</v>
      </c>
      <c r="L1806" t="s">
        <v>16</v>
      </c>
      <c r="M1806" t="s">
        <v>12</v>
      </c>
      <c r="N1806" t="s">
        <v>42</v>
      </c>
      <c r="O1806">
        <v>33</v>
      </c>
      <c r="AA1806" t="s">
        <v>35</v>
      </c>
      <c r="AB1806" t="str">
        <f>IF(H1800="?",$Q$9,H1800)</f>
        <v>tier - 1</v>
      </c>
      <c r="AC1806" t="str">
        <f>IF(I1800="?",$V$9,I1800)</f>
        <v>tier - 1</v>
      </c>
      <c r="AD1806" t="str">
        <f>IF(J1800="?","Unknown",J1800)</f>
        <v>R1012</v>
      </c>
      <c r="AE1806">
        <v>1966</v>
      </c>
      <c r="AF1806">
        <v>15</v>
      </c>
      <c r="AG1806" t="str">
        <f t="shared" si="56"/>
        <v>15-Aug-1966</v>
      </c>
      <c r="AH1806">
        <v>24334</v>
      </c>
      <c r="AI1806">
        <f t="shared" si="57"/>
        <v>56</v>
      </c>
    </row>
    <row r="1807" spans="1:35" x14ac:dyDescent="0.25">
      <c r="A1807" t="s">
        <v>2321</v>
      </c>
      <c r="B1807">
        <v>22</v>
      </c>
      <c r="C1807" t="s">
        <v>30</v>
      </c>
      <c r="D1807">
        <v>1965</v>
      </c>
      <c r="E1807" s="11">
        <v>24098</v>
      </c>
      <c r="F1807">
        <v>0</v>
      </c>
      <c r="G1807">
        <v>43578.94</v>
      </c>
      <c r="H1807" t="s">
        <v>11</v>
      </c>
      <c r="I1807" t="s">
        <v>11</v>
      </c>
      <c r="J1807" t="s">
        <v>23</v>
      </c>
      <c r="K1807" s="13" t="s">
        <v>10028</v>
      </c>
      <c r="L1807" t="s">
        <v>11</v>
      </c>
      <c r="M1807" t="s">
        <v>11</v>
      </c>
      <c r="N1807" t="s">
        <v>23</v>
      </c>
      <c r="O1807">
        <v>57</v>
      </c>
      <c r="AA1807" t="s">
        <v>30</v>
      </c>
      <c r="AB1807" t="str">
        <f>IF(H1801="?",$Q$9,H1801)</f>
        <v>tier - 1</v>
      </c>
      <c r="AC1807" t="str">
        <f>IF(I1801="?",$V$9,I1801)</f>
        <v>tier - 1</v>
      </c>
      <c r="AD1807" t="str">
        <f>IF(J1801="?","Unknown",J1801)</f>
        <v>R1012</v>
      </c>
      <c r="AE1807">
        <v>1967</v>
      </c>
      <c r="AF1807">
        <v>29</v>
      </c>
      <c r="AG1807" t="str">
        <f t="shared" si="56"/>
        <v>29-Dec-1967</v>
      </c>
      <c r="AH1807">
        <v>24835</v>
      </c>
      <c r="AI1807">
        <f t="shared" si="57"/>
        <v>55</v>
      </c>
    </row>
    <row r="1808" spans="1:35" x14ac:dyDescent="0.25">
      <c r="A1808" t="s">
        <v>1851</v>
      </c>
      <c r="B1808">
        <v>19</v>
      </c>
      <c r="C1808" t="s">
        <v>20</v>
      </c>
      <c r="D1808">
        <v>1983</v>
      </c>
      <c r="E1808" s="11">
        <v>30578</v>
      </c>
      <c r="F1808">
        <v>5</v>
      </c>
      <c r="G1808">
        <v>19023.259999999998</v>
      </c>
      <c r="H1808" t="s">
        <v>16</v>
      </c>
      <c r="I1808" t="s">
        <v>12</v>
      </c>
      <c r="J1808" t="s">
        <v>42</v>
      </c>
      <c r="K1808" s="13" t="s">
        <v>10029</v>
      </c>
      <c r="L1808" t="s">
        <v>16</v>
      </c>
      <c r="M1808" t="s">
        <v>12</v>
      </c>
      <c r="N1808" t="s">
        <v>42</v>
      </c>
      <c r="O1808">
        <v>39</v>
      </c>
      <c r="AA1808" t="s">
        <v>15</v>
      </c>
      <c r="AB1808" t="str">
        <f>IF(H1802="?",$Q$9,H1802)</f>
        <v>tier - 1</v>
      </c>
      <c r="AC1808" t="str">
        <f>IF(I1802="?",$V$9,I1802)</f>
        <v>tier - 3</v>
      </c>
      <c r="AD1808" t="str">
        <f>IF(J1802="?","Unknown",J1802)</f>
        <v>R1013</v>
      </c>
      <c r="AE1808">
        <v>1985</v>
      </c>
      <c r="AF1808">
        <v>28</v>
      </c>
      <c r="AG1808" t="str">
        <f t="shared" si="56"/>
        <v>28-Nov-1985</v>
      </c>
      <c r="AH1808">
        <v>31379</v>
      </c>
      <c r="AI1808">
        <f t="shared" si="57"/>
        <v>37</v>
      </c>
    </row>
    <row r="1809" spans="1:35" x14ac:dyDescent="0.25">
      <c r="A1809" t="s">
        <v>1850</v>
      </c>
      <c r="B1809">
        <v>24</v>
      </c>
      <c r="C1809" t="s">
        <v>35</v>
      </c>
      <c r="D1809">
        <v>1988</v>
      </c>
      <c r="E1809" s="11">
        <v>32379</v>
      </c>
      <c r="F1809">
        <v>2</v>
      </c>
      <c r="G1809">
        <v>18972.5</v>
      </c>
      <c r="H1809" t="s">
        <v>16</v>
      </c>
      <c r="I1809" t="s">
        <v>12</v>
      </c>
      <c r="J1809" t="s">
        <v>13</v>
      </c>
      <c r="K1809" s="13" t="s">
        <v>9340</v>
      </c>
      <c r="L1809" t="s">
        <v>16</v>
      </c>
      <c r="M1809" t="s">
        <v>12</v>
      </c>
      <c r="N1809" t="s">
        <v>13</v>
      </c>
      <c r="O1809">
        <v>34</v>
      </c>
      <c r="AA1809" t="s">
        <v>15</v>
      </c>
      <c r="AB1809" t="str">
        <f>IF(H1803="?",$Q$9,H1803)</f>
        <v>tier - 1</v>
      </c>
      <c r="AC1809" t="str">
        <f>IF(I1803="?",$V$9,I1803)</f>
        <v>tier - 3</v>
      </c>
      <c r="AD1809" t="str">
        <f>IF(J1803="?","Unknown",J1803)</f>
        <v>R1011</v>
      </c>
      <c r="AE1809">
        <v>1991</v>
      </c>
      <c r="AF1809">
        <v>16</v>
      </c>
      <c r="AG1809" t="str">
        <f t="shared" si="56"/>
        <v>16-Nov-1991</v>
      </c>
      <c r="AH1809">
        <v>33558</v>
      </c>
      <c r="AI1809">
        <f t="shared" si="57"/>
        <v>31</v>
      </c>
    </row>
    <row r="1810" spans="1:35" x14ac:dyDescent="0.25">
      <c r="A1810" t="s">
        <v>1849</v>
      </c>
      <c r="B1810">
        <v>30</v>
      </c>
      <c r="C1810" t="s">
        <v>37</v>
      </c>
      <c r="D1810">
        <v>1992</v>
      </c>
      <c r="E1810" s="11">
        <v>33907</v>
      </c>
      <c r="F1810">
        <v>1</v>
      </c>
      <c r="G1810">
        <v>18963.169999999998</v>
      </c>
      <c r="H1810" t="s">
        <v>16</v>
      </c>
      <c r="I1810" t="s">
        <v>16</v>
      </c>
      <c r="J1810" t="s">
        <v>13</v>
      </c>
      <c r="K1810" s="13" t="s">
        <v>8671</v>
      </c>
      <c r="L1810" t="s">
        <v>16</v>
      </c>
      <c r="M1810" t="s">
        <v>16</v>
      </c>
      <c r="N1810" t="s">
        <v>13</v>
      </c>
      <c r="O1810">
        <v>30</v>
      </c>
      <c r="AA1810" t="s">
        <v>37</v>
      </c>
      <c r="AB1810" t="str">
        <f>IF(H1804="?",$Q$9,H1804)</f>
        <v>tier - 1</v>
      </c>
      <c r="AC1810" t="str">
        <f>IF(I1804="?",$V$9,I1804)</f>
        <v>tier - 1</v>
      </c>
      <c r="AD1810" t="str">
        <f>IF(J1804="?","Unknown",J1804)</f>
        <v>R1024</v>
      </c>
      <c r="AE1810">
        <v>1979</v>
      </c>
      <c r="AF1810">
        <v>2</v>
      </c>
      <c r="AG1810" t="str">
        <f t="shared" si="56"/>
        <v>2-Oct-1979</v>
      </c>
      <c r="AH1810">
        <v>29130</v>
      </c>
      <c r="AI1810">
        <f t="shared" si="57"/>
        <v>43</v>
      </c>
    </row>
    <row r="1811" spans="1:35" x14ac:dyDescent="0.25">
      <c r="A1811" t="s">
        <v>1848</v>
      </c>
      <c r="B1811">
        <v>6</v>
      </c>
      <c r="C1811" t="s">
        <v>35</v>
      </c>
      <c r="D1811">
        <v>1998</v>
      </c>
      <c r="E1811" s="11">
        <v>36013</v>
      </c>
      <c r="F1811">
        <v>0</v>
      </c>
      <c r="G1811">
        <v>18955.22</v>
      </c>
      <c r="H1811" t="s">
        <v>16</v>
      </c>
      <c r="I1811" t="s">
        <v>12</v>
      </c>
      <c r="J1811" t="s">
        <v>42</v>
      </c>
      <c r="K1811" s="13" t="s">
        <v>10030</v>
      </c>
      <c r="L1811" t="s">
        <v>16</v>
      </c>
      <c r="M1811" t="s">
        <v>12</v>
      </c>
      <c r="N1811" t="s">
        <v>42</v>
      </c>
      <c r="O1811">
        <v>24</v>
      </c>
      <c r="AA1811" t="s">
        <v>30</v>
      </c>
      <c r="AB1811" t="str">
        <f>IF(H1805="?",$Q$9,H1805)</f>
        <v>tier - 1</v>
      </c>
      <c r="AC1811" t="str">
        <f>IF(I1805="?",$V$9,I1805)</f>
        <v>tier - 2</v>
      </c>
      <c r="AD1811" t="str">
        <f>IF(J1805="?","Unknown",J1805)</f>
        <v>R1013</v>
      </c>
      <c r="AE1811">
        <v>1993</v>
      </c>
      <c r="AF1811">
        <v>28</v>
      </c>
      <c r="AG1811" t="str">
        <f t="shared" si="56"/>
        <v>28-Dec-1993</v>
      </c>
      <c r="AH1811">
        <v>34331</v>
      </c>
      <c r="AI1811">
        <f t="shared" si="57"/>
        <v>29</v>
      </c>
    </row>
    <row r="1812" spans="1:35" x14ac:dyDescent="0.25">
      <c r="A1812" t="s">
        <v>1847</v>
      </c>
      <c r="B1812">
        <v>20</v>
      </c>
      <c r="C1812" t="s">
        <v>15</v>
      </c>
      <c r="D1812">
        <v>1963</v>
      </c>
      <c r="E1812" s="11">
        <v>23335</v>
      </c>
      <c r="F1812">
        <v>0</v>
      </c>
      <c r="G1812">
        <v>18954.560000000001</v>
      </c>
      <c r="H1812" t="s">
        <v>16</v>
      </c>
      <c r="I1812" t="s">
        <v>16</v>
      </c>
      <c r="J1812" t="s">
        <v>535</v>
      </c>
      <c r="K1812" s="13" t="s">
        <v>10031</v>
      </c>
      <c r="L1812" t="s">
        <v>16</v>
      </c>
      <c r="M1812" t="s">
        <v>16</v>
      </c>
      <c r="N1812" t="s">
        <v>535</v>
      </c>
      <c r="O1812">
        <v>59</v>
      </c>
      <c r="AA1812" t="s">
        <v>10</v>
      </c>
      <c r="AB1812" t="str">
        <f>IF(H1806="?",$Q$9,H1806)</f>
        <v>tier - 1</v>
      </c>
      <c r="AC1812" t="str">
        <f>IF(I1806="?",$V$9,I1806)</f>
        <v>tier - 3</v>
      </c>
      <c r="AD1812" t="str">
        <f>IF(J1806="?","Unknown",J1806)</f>
        <v>R1011</v>
      </c>
      <c r="AE1812">
        <v>1989</v>
      </c>
      <c r="AF1812">
        <v>5</v>
      </c>
      <c r="AG1812" t="str">
        <f t="shared" si="56"/>
        <v>5-Jul-1989</v>
      </c>
      <c r="AH1812">
        <v>32694</v>
      </c>
      <c r="AI1812">
        <f t="shared" si="57"/>
        <v>33</v>
      </c>
    </row>
    <row r="1813" spans="1:35" x14ac:dyDescent="0.25">
      <c r="A1813" t="s">
        <v>1846</v>
      </c>
      <c r="B1813">
        <v>3</v>
      </c>
      <c r="C1813" t="s">
        <v>37</v>
      </c>
      <c r="D1813">
        <v>1969</v>
      </c>
      <c r="E1813" s="11">
        <v>25479</v>
      </c>
      <c r="F1813">
        <v>0</v>
      </c>
      <c r="G1813">
        <v>18932.810000000001</v>
      </c>
      <c r="H1813" t="s">
        <v>16</v>
      </c>
      <c r="I1813" t="s">
        <v>12</v>
      </c>
      <c r="J1813" t="s">
        <v>23</v>
      </c>
      <c r="K1813" s="13" t="s">
        <v>10032</v>
      </c>
      <c r="L1813" t="s">
        <v>16</v>
      </c>
      <c r="M1813" t="s">
        <v>12</v>
      </c>
      <c r="N1813" t="s">
        <v>23</v>
      </c>
      <c r="O1813">
        <v>53</v>
      </c>
      <c r="AA1813" t="s">
        <v>30</v>
      </c>
      <c r="AB1813" t="str">
        <f>IF(H1807="?",$Q$9,H1807)</f>
        <v>tier - 2</v>
      </c>
      <c r="AC1813" t="str">
        <f>IF(I1807="?",$V$9,I1807)</f>
        <v>tier - 2</v>
      </c>
      <c r="AD1813" t="str">
        <f>IF(J1807="?","Unknown",J1807)</f>
        <v>R1012</v>
      </c>
      <c r="AE1813">
        <v>1965</v>
      </c>
      <c r="AF1813">
        <v>22</v>
      </c>
      <c r="AG1813" t="str">
        <f t="shared" si="56"/>
        <v>22-Dec-1965</v>
      </c>
      <c r="AH1813">
        <v>24098</v>
      </c>
      <c r="AI1813">
        <f t="shared" si="57"/>
        <v>57</v>
      </c>
    </row>
    <row r="1814" spans="1:35" x14ac:dyDescent="0.25">
      <c r="A1814" t="s">
        <v>1845</v>
      </c>
      <c r="B1814">
        <v>27</v>
      </c>
      <c r="C1814" t="s">
        <v>30</v>
      </c>
      <c r="D1814">
        <v>1995</v>
      </c>
      <c r="E1814" s="11">
        <v>35060</v>
      </c>
      <c r="F1814">
        <v>1</v>
      </c>
      <c r="G1814">
        <v>18903.490000000002</v>
      </c>
      <c r="H1814" t="s">
        <v>16</v>
      </c>
      <c r="I1814" t="s">
        <v>11</v>
      </c>
      <c r="J1814" t="s">
        <v>247</v>
      </c>
      <c r="K1814" s="13" t="s">
        <v>9821</v>
      </c>
      <c r="L1814" t="s">
        <v>16</v>
      </c>
      <c r="M1814" t="s">
        <v>11</v>
      </c>
      <c r="N1814" t="s">
        <v>247</v>
      </c>
      <c r="O1814">
        <v>27</v>
      </c>
      <c r="AA1814" t="s">
        <v>20</v>
      </c>
      <c r="AB1814" t="str">
        <f>IF(H1808="?",$Q$9,H1808)</f>
        <v>tier - 1</v>
      </c>
      <c r="AC1814" t="str">
        <f>IF(I1808="?",$V$9,I1808)</f>
        <v>tier - 3</v>
      </c>
      <c r="AD1814" t="str">
        <f>IF(J1808="?","Unknown",J1808)</f>
        <v>R1011</v>
      </c>
      <c r="AE1814">
        <v>1983</v>
      </c>
      <c r="AF1814">
        <v>19</v>
      </c>
      <c r="AG1814" t="str">
        <f t="shared" si="56"/>
        <v>19-Sep-1983</v>
      </c>
      <c r="AH1814">
        <v>30578</v>
      </c>
      <c r="AI1814">
        <f t="shared" si="57"/>
        <v>39</v>
      </c>
    </row>
    <row r="1815" spans="1:35" x14ac:dyDescent="0.25">
      <c r="A1815" t="s">
        <v>1844</v>
      </c>
      <c r="B1815">
        <v>6</v>
      </c>
      <c r="C1815" t="s">
        <v>18</v>
      </c>
      <c r="D1815">
        <v>1963</v>
      </c>
      <c r="E1815" s="11">
        <v>23168</v>
      </c>
      <c r="F1815">
        <v>0</v>
      </c>
      <c r="G1815">
        <v>18883.330000000002</v>
      </c>
      <c r="H1815" t="s">
        <v>16</v>
      </c>
      <c r="I1815" t="s">
        <v>16</v>
      </c>
      <c r="J1815" t="s">
        <v>535</v>
      </c>
      <c r="K1815" s="13" t="s">
        <v>10033</v>
      </c>
      <c r="L1815" t="s">
        <v>16</v>
      </c>
      <c r="M1815" t="s">
        <v>16</v>
      </c>
      <c r="N1815" t="s">
        <v>535</v>
      </c>
      <c r="O1815">
        <v>60</v>
      </c>
      <c r="AA1815" t="s">
        <v>35</v>
      </c>
      <c r="AB1815" t="str">
        <f>IF(H1809="?",$Q$9,H1809)</f>
        <v>tier - 1</v>
      </c>
      <c r="AC1815" t="str">
        <f>IF(I1809="?",$V$9,I1809)</f>
        <v>tier - 3</v>
      </c>
      <c r="AD1815" t="str">
        <f>IF(J1809="?","Unknown",J1809)</f>
        <v>R1013</v>
      </c>
      <c r="AE1815">
        <v>1988</v>
      </c>
      <c r="AF1815">
        <v>24</v>
      </c>
      <c r="AG1815" t="str">
        <f t="shared" si="56"/>
        <v>24-Aug-1988</v>
      </c>
      <c r="AH1815">
        <v>32379</v>
      </c>
      <c r="AI1815">
        <f t="shared" si="57"/>
        <v>34</v>
      </c>
    </row>
    <row r="1816" spans="1:35" x14ac:dyDescent="0.25">
      <c r="A1816" t="s">
        <v>1843</v>
      </c>
      <c r="B1816">
        <v>24</v>
      </c>
      <c r="C1816" t="s">
        <v>20</v>
      </c>
      <c r="D1816">
        <v>2003</v>
      </c>
      <c r="E1816" s="11">
        <v>37888</v>
      </c>
      <c r="F1816">
        <v>3</v>
      </c>
      <c r="G1816">
        <v>18838.7</v>
      </c>
      <c r="H1816" t="s">
        <v>16</v>
      </c>
      <c r="I1816" t="s">
        <v>12</v>
      </c>
      <c r="J1816" t="s">
        <v>23</v>
      </c>
      <c r="K1816" s="13" t="s">
        <v>10034</v>
      </c>
      <c r="L1816" t="s">
        <v>16</v>
      </c>
      <c r="M1816" t="s">
        <v>12</v>
      </c>
      <c r="N1816" t="s">
        <v>23</v>
      </c>
      <c r="O1816">
        <v>19</v>
      </c>
      <c r="AA1816" t="s">
        <v>37</v>
      </c>
      <c r="AB1816" t="str">
        <f>IF(H1810="?",$Q$9,H1810)</f>
        <v>tier - 1</v>
      </c>
      <c r="AC1816" t="str">
        <f>IF(I1810="?",$V$9,I1810)</f>
        <v>tier - 1</v>
      </c>
      <c r="AD1816" t="str">
        <f>IF(J1810="?","Unknown",J1810)</f>
        <v>R1013</v>
      </c>
      <c r="AE1816">
        <v>1992</v>
      </c>
      <c r="AF1816">
        <v>30</v>
      </c>
      <c r="AG1816" t="str">
        <f t="shared" si="56"/>
        <v>30-Oct-1992</v>
      </c>
      <c r="AH1816">
        <v>33907</v>
      </c>
      <c r="AI1816">
        <f t="shared" si="57"/>
        <v>30</v>
      </c>
    </row>
    <row r="1817" spans="1:35" x14ac:dyDescent="0.25">
      <c r="A1817" t="s">
        <v>1842</v>
      </c>
      <c r="B1817">
        <v>18</v>
      </c>
      <c r="C1817" t="s">
        <v>10</v>
      </c>
      <c r="D1817">
        <v>1962</v>
      </c>
      <c r="E1817" s="11">
        <v>22845</v>
      </c>
      <c r="F1817">
        <v>0</v>
      </c>
      <c r="G1817">
        <v>18815.53</v>
      </c>
      <c r="H1817" t="s">
        <v>16</v>
      </c>
      <c r="I1817" t="s">
        <v>16</v>
      </c>
      <c r="J1817" t="s">
        <v>249</v>
      </c>
      <c r="K1817" s="13" t="s">
        <v>10035</v>
      </c>
      <c r="L1817" t="s">
        <v>16</v>
      </c>
      <c r="M1817" t="s">
        <v>16</v>
      </c>
      <c r="N1817" t="s">
        <v>249</v>
      </c>
      <c r="O1817">
        <v>60</v>
      </c>
      <c r="AA1817" t="s">
        <v>35</v>
      </c>
      <c r="AB1817" t="str">
        <f>IF(H1811="?",$Q$9,H1811)</f>
        <v>tier - 1</v>
      </c>
      <c r="AC1817" t="str">
        <f>IF(I1811="?",$V$9,I1811)</f>
        <v>tier - 3</v>
      </c>
      <c r="AD1817" t="str">
        <f>IF(J1811="?","Unknown",J1811)</f>
        <v>R1011</v>
      </c>
      <c r="AE1817">
        <v>1998</v>
      </c>
      <c r="AF1817">
        <v>6</v>
      </c>
      <c r="AG1817" t="str">
        <f t="shared" si="56"/>
        <v>6-Aug-1998</v>
      </c>
      <c r="AH1817">
        <v>36013</v>
      </c>
      <c r="AI1817">
        <f t="shared" si="57"/>
        <v>24</v>
      </c>
    </row>
    <row r="1818" spans="1:35" x14ac:dyDescent="0.25">
      <c r="A1818" t="s">
        <v>2320</v>
      </c>
      <c r="B1818">
        <v>3</v>
      </c>
      <c r="C1818" t="s">
        <v>20</v>
      </c>
      <c r="D1818">
        <v>1969</v>
      </c>
      <c r="E1818" s="11">
        <v>25449</v>
      </c>
      <c r="F1818">
        <v>0</v>
      </c>
      <c r="G1818">
        <v>43254.42</v>
      </c>
      <c r="H1818" t="s">
        <v>11</v>
      </c>
      <c r="I1818" t="s">
        <v>11</v>
      </c>
      <c r="J1818" t="s">
        <v>168</v>
      </c>
      <c r="K1818" s="13" t="s">
        <v>8982</v>
      </c>
      <c r="L1818" t="s">
        <v>11</v>
      </c>
      <c r="M1818" t="s">
        <v>11</v>
      </c>
      <c r="N1818" t="s">
        <v>168</v>
      </c>
      <c r="O1818">
        <v>53</v>
      </c>
      <c r="AA1818" t="s">
        <v>15</v>
      </c>
      <c r="AB1818" t="str">
        <f>IF(H1812="?",$Q$9,H1812)</f>
        <v>tier - 1</v>
      </c>
      <c r="AC1818" t="str">
        <f>IF(I1812="?",$V$9,I1812)</f>
        <v>tier - 1</v>
      </c>
      <c r="AD1818" t="str">
        <f>IF(J1812="?","Unknown",J1812)</f>
        <v>R1026</v>
      </c>
      <c r="AE1818">
        <v>1963</v>
      </c>
      <c r="AF1818">
        <v>20</v>
      </c>
      <c r="AG1818" t="str">
        <f t="shared" si="56"/>
        <v>20-Nov-1963</v>
      </c>
      <c r="AH1818">
        <v>23335</v>
      </c>
      <c r="AI1818">
        <f t="shared" si="57"/>
        <v>59</v>
      </c>
    </row>
    <row r="1819" spans="1:35" x14ac:dyDescent="0.25">
      <c r="A1819" t="s">
        <v>1841</v>
      </c>
      <c r="B1819">
        <v>15</v>
      </c>
      <c r="C1819" t="s">
        <v>30</v>
      </c>
      <c r="D1819">
        <v>1979</v>
      </c>
      <c r="E1819" s="11">
        <v>29204</v>
      </c>
      <c r="F1819">
        <v>2</v>
      </c>
      <c r="G1819">
        <v>18806.150000000001</v>
      </c>
      <c r="H1819" t="s">
        <v>16</v>
      </c>
      <c r="I1819" t="s">
        <v>11</v>
      </c>
      <c r="J1819" t="s">
        <v>13</v>
      </c>
      <c r="K1819" s="13" t="s">
        <v>10036</v>
      </c>
      <c r="L1819" t="s">
        <v>16</v>
      </c>
      <c r="M1819" t="s">
        <v>11</v>
      </c>
      <c r="N1819" t="s">
        <v>13</v>
      </c>
      <c r="O1819">
        <v>43</v>
      </c>
      <c r="AA1819" t="s">
        <v>37</v>
      </c>
      <c r="AB1819" t="str">
        <f>IF(H1813="?",$Q$9,H1813)</f>
        <v>tier - 1</v>
      </c>
      <c r="AC1819" t="str">
        <f>IF(I1813="?",$V$9,I1813)</f>
        <v>tier - 3</v>
      </c>
      <c r="AD1819" t="str">
        <f>IF(J1813="?","Unknown",J1813)</f>
        <v>R1012</v>
      </c>
      <c r="AE1819">
        <v>1969</v>
      </c>
      <c r="AF1819">
        <v>3</v>
      </c>
      <c r="AG1819" t="str">
        <f t="shared" si="56"/>
        <v>3-Oct-1969</v>
      </c>
      <c r="AH1819">
        <v>25479</v>
      </c>
      <c r="AI1819">
        <f t="shared" si="57"/>
        <v>53</v>
      </c>
    </row>
    <row r="1820" spans="1:35" x14ac:dyDescent="0.25">
      <c r="A1820" t="s">
        <v>1840</v>
      </c>
      <c r="B1820">
        <v>28</v>
      </c>
      <c r="C1820" t="s">
        <v>10</v>
      </c>
      <c r="D1820">
        <v>1995</v>
      </c>
      <c r="E1820" s="11">
        <v>34908</v>
      </c>
      <c r="F1820">
        <v>3</v>
      </c>
      <c r="G1820">
        <v>18804.75</v>
      </c>
      <c r="H1820" t="s">
        <v>16</v>
      </c>
      <c r="I1820" t="s">
        <v>16</v>
      </c>
      <c r="J1820" t="s">
        <v>23</v>
      </c>
      <c r="K1820" s="13" t="s">
        <v>10037</v>
      </c>
      <c r="L1820" t="s">
        <v>16</v>
      </c>
      <c r="M1820" t="s">
        <v>16</v>
      </c>
      <c r="N1820" t="s">
        <v>23</v>
      </c>
      <c r="O1820">
        <v>27</v>
      </c>
      <c r="AA1820" t="s">
        <v>30</v>
      </c>
      <c r="AB1820" t="str">
        <f>IF(H1814="?",$Q$9,H1814)</f>
        <v>tier - 1</v>
      </c>
      <c r="AC1820" t="str">
        <f>IF(I1814="?",$V$9,I1814)</f>
        <v>tier - 2</v>
      </c>
      <c r="AD1820" t="str">
        <f>IF(J1814="?","Unknown",J1814)</f>
        <v>R1024</v>
      </c>
      <c r="AE1820">
        <v>1995</v>
      </c>
      <c r="AF1820">
        <v>27</v>
      </c>
      <c r="AG1820" t="str">
        <f t="shared" si="56"/>
        <v>27-Dec-1995</v>
      </c>
      <c r="AH1820">
        <v>35060</v>
      </c>
      <c r="AI1820">
        <f t="shared" si="57"/>
        <v>27</v>
      </c>
    </row>
    <row r="1821" spans="1:35" x14ac:dyDescent="0.25">
      <c r="A1821" t="s">
        <v>1839</v>
      </c>
      <c r="B1821">
        <v>19</v>
      </c>
      <c r="C1821" t="s">
        <v>15</v>
      </c>
      <c r="D1821">
        <v>1979</v>
      </c>
      <c r="E1821" s="11">
        <v>29178</v>
      </c>
      <c r="F1821">
        <v>2</v>
      </c>
      <c r="G1821">
        <v>18767.740000000002</v>
      </c>
      <c r="H1821" t="s">
        <v>16</v>
      </c>
      <c r="I1821" t="s">
        <v>16</v>
      </c>
      <c r="J1821" t="s">
        <v>13</v>
      </c>
      <c r="K1821" s="13" t="s">
        <v>10038</v>
      </c>
      <c r="L1821" t="s">
        <v>16</v>
      </c>
      <c r="M1821" t="s">
        <v>16</v>
      </c>
      <c r="N1821" t="s">
        <v>13</v>
      </c>
      <c r="O1821">
        <v>43</v>
      </c>
      <c r="AA1821" t="s">
        <v>18</v>
      </c>
      <c r="AB1821" t="str">
        <f>IF(H1815="?",$Q$9,H1815)</f>
        <v>tier - 1</v>
      </c>
      <c r="AC1821" t="str">
        <f>IF(I1815="?",$V$9,I1815)</f>
        <v>tier - 1</v>
      </c>
      <c r="AD1821" t="str">
        <f>IF(J1815="?","Unknown",J1815)</f>
        <v>R1026</v>
      </c>
      <c r="AE1821">
        <v>1963</v>
      </c>
      <c r="AF1821">
        <v>6</v>
      </c>
      <c r="AG1821" t="str">
        <f t="shared" si="56"/>
        <v>6-Jun-1963</v>
      </c>
      <c r="AH1821">
        <v>23168</v>
      </c>
      <c r="AI1821">
        <f t="shared" si="57"/>
        <v>60</v>
      </c>
    </row>
    <row r="1822" spans="1:35" x14ac:dyDescent="0.25">
      <c r="A1822" t="s">
        <v>1838</v>
      </c>
      <c r="B1822">
        <v>27</v>
      </c>
      <c r="C1822" t="s">
        <v>35</v>
      </c>
      <c r="D1822">
        <v>1992</v>
      </c>
      <c r="E1822" s="11">
        <v>33843</v>
      </c>
      <c r="F1822">
        <v>3</v>
      </c>
      <c r="G1822">
        <v>18765.88</v>
      </c>
      <c r="H1822" t="s">
        <v>16</v>
      </c>
      <c r="I1822" t="s">
        <v>11</v>
      </c>
      <c r="J1822" t="s">
        <v>23</v>
      </c>
      <c r="K1822" s="13" t="s">
        <v>10039</v>
      </c>
      <c r="L1822" t="s">
        <v>16</v>
      </c>
      <c r="M1822" t="s">
        <v>11</v>
      </c>
      <c r="N1822" t="s">
        <v>23</v>
      </c>
      <c r="O1822">
        <v>30</v>
      </c>
      <c r="AA1822" t="s">
        <v>20</v>
      </c>
      <c r="AB1822" t="str">
        <f>IF(H1816="?",$Q$9,H1816)</f>
        <v>tier - 1</v>
      </c>
      <c r="AC1822" t="str">
        <f>IF(I1816="?",$V$9,I1816)</f>
        <v>tier - 3</v>
      </c>
      <c r="AD1822" t="str">
        <f>IF(J1816="?","Unknown",J1816)</f>
        <v>R1012</v>
      </c>
      <c r="AE1822">
        <v>2003</v>
      </c>
      <c r="AF1822">
        <v>24</v>
      </c>
      <c r="AG1822" t="str">
        <f t="shared" si="56"/>
        <v>24-Sep-2003</v>
      </c>
      <c r="AH1822">
        <v>37888</v>
      </c>
      <c r="AI1822">
        <f t="shared" si="57"/>
        <v>19</v>
      </c>
    </row>
    <row r="1823" spans="1:35" x14ac:dyDescent="0.25">
      <c r="A1823" t="s">
        <v>1837</v>
      </c>
      <c r="B1823">
        <v>30</v>
      </c>
      <c r="C1823" t="s">
        <v>18</v>
      </c>
      <c r="D1823">
        <v>1967</v>
      </c>
      <c r="E1823" s="11">
        <v>24653</v>
      </c>
      <c r="F1823">
        <v>0</v>
      </c>
      <c r="G1823">
        <v>18694.689999999999</v>
      </c>
      <c r="H1823" t="s">
        <v>16</v>
      </c>
      <c r="I1823" t="s">
        <v>16</v>
      </c>
      <c r="J1823" t="s">
        <v>249</v>
      </c>
      <c r="K1823" s="13" t="s">
        <v>10040</v>
      </c>
      <c r="L1823" t="s">
        <v>16</v>
      </c>
      <c r="M1823" t="s">
        <v>16</v>
      </c>
      <c r="N1823" t="s">
        <v>249</v>
      </c>
      <c r="O1823">
        <v>55</v>
      </c>
      <c r="AA1823" t="s">
        <v>10</v>
      </c>
      <c r="AB1823" t="str">
        <f>IF(H1817="?",$Q$9,H1817)</f>
        <v>tier - 1</v>
      </c>
      <c r="AC1823" t="str">
        <f>IF(I1817="?",$V$9,I1817)</f>
        <v>tier - 1</v>
      </c>
      <c r="AD1823" t="str">
        <f>IF(J1817="?","Unknown",J1817)</f>
        <v>R1023</v>
      </c>
      <c r="AE1823">
        <v>1962</v>
      </c>
      <c r="AF1823">
        <v>18</v>
      </c>
      <c r="AG1823" t="str">
        <f t="shared" si="56"/>
        <v>18-Jul-1962</v>
      </c>
      <c r="AH1823">
        <v>22845</v>
      </c>
      <c r="AI1823">
        <f t="shared" si="57"/>
        <v>60</v>
      </c>
    </row>
    <row r="1824" spans="1:35" x14ac:dyDescent="0.25">
      <c r="A1824" t="s">
        <v>1836</v>
      </c>
      <c r="B1824">
        <v>17</v>
      </c>
      <c r="C1824" t="s">
        <v>20</v>
      </c>
      <c r="D1824">
        <v>1970</v>
      </c>
      <c r="E1824" s="11">
        <v>25828</v>
      </c>
      <c r="F1824">
        <v>0</v>
      </c>
      <c r="G1824">
        <v>18682.740000000002</v>
      </c>
      <c r="H1824" t="s">
        <v>16</v>
      </c>
      <c r="I1824" t="s">
        <v>12</v>
      </c>
      <c r="J1824" t="s">
        <v>23</v>
      </c>
      <c r="K1824" s="13" t="s">
        <v>10041</v>
      </c>
      <c r="L1824" t="s">
        <v>16</v>
      </c>
      <c r="M1824" t="s">
        <v>12</v>
      </c>
      <c r="N1824" t="s">
        <v>23</v>
      </c>
      <c r="O1824">
        <v>52</v>
      </c>
      <c r="AA1824" t="s">
        <v>20</v>
      </c>
      <c r="AB1824" t="str">
        <f>IF(H1818="?",$Q$9,H1818)</f>
        <v>tier - 2</v>
      </c>
      <c r="AC1824" t="str">
        <f>IF(I1818="?",$V$9,I1818)</f>
        <v>tier - 2</v>
      </c>
      <c r="AD1824" t="str">
        <f>IF(J1818="?","Unknown",J1818)</f>
        <v>R1016</v>
      </c>
      <c r="AE1824">
        <v>1969</v>
      </c>
      <c r="AF1824">
        <v>3</v>
      </c>
      <c r="AG1824" t="str">
        <f t="shared" si="56"/>
        <v>3-Sep-1969</v>
      </c>
      <c r="AH1824">
        <v>25449</v>
      </c>
      <c r="AI1824">
        <f t="shared" si="57"/>
        <v>53</v>
      </c>
    </row>
    <row r="1825" spans="1:35" x14ac:dyDescent="0.25">
      <c r="A1825" t="s">
        <v>1835</v>
      </c>
      <c r="B1825">
        <v>23</v>
      </c>
      <c r="C1825" t="s">
        <v>30</v>
      </c>
      <c r="D1825">
        <v>1998</v>
      </c>
      <c r="E1825" s="11">
        <v>36152</v>
      </c>
      <c r="F1825">
        <v>0</v>
      </c>
      <c r="G1825">
        <v>18648.419999999998</v>
      </c>
      <c r="H1825" t="s">
        <v>16</v>
      </c>
      <c r="I1825" t="s">
        <v>16</v>
      </c>
      <c r="J1825" t="s">
        <v>166</v>
      </c>
      <c r="K1825" s="13" t="s">
        <v>10042</v>
      </c>
      <c r="L1825" t="s">
        <v>16</v>
      </c>
      <c r="M1825" t="s">
        <v>16</v>
      </c>
      <c r="N1825" t="s">
        <v>166</v>
      </c>
      <c r="O1825">
        <v>24</v>
      </c>
      <c r="AA1825" t="s">
        <v>30</v>
      </c>
      <c r="AB1825" t="str">
        <f>IF(H1819="?",$Q$9,H1819)</f>
        <v>tier - 1</v>
      </c>
      <c r="AC1825" t="str">
        <f>IF(I1819="?",$V$9,I1819)</f>
        <v>tier - 2</v>
      </c>
      <c r="AD1825" t="str">
        <f>IF(J1819="?","Unknown",J1819)</f>
        <v>R1013</v>
      </c>
      <c r="AE1825">
        <v>1979</v>
      </c>
      <c r="AF1825">
        <v>15</v>
      </c>
      <c r="AG1825" t="str">
        <f t="shared" si="56"/>
        <v>15-Dec-1979</v>
      </c>
      <c r="AH1825">
        <v>29204</v>
      </c>
      <c r="AI1825">
        <f t="shared" si="57"/>
        <v>43</v>
      </c>
    </row>
    <row r="1826" spans="1:35" x14ac:dyDescent="0.25">
      <c r="A1826" t="s">
        <v>1834</v>
      </c>
      <c r="B1826">
        <v>12</v>
      </c>
      <c r="C1826" t="s">
        <v>15</v>
      </c>
      <c r="D1826">
        <v>1986</v>
      </c>
      <c r="E1826" s="11">
        <v>31728</v>
      </c>
      <c r="F1826">
        <v>2</v>
      </c>
      <c r="G1826">
        <v>18608.259999999998</v>
      </c>
      <c r="H1826" t="s">
        <v>16</v>
      </c>
      <c r="I1826" t="s">
        <v>12</v>
      </c>
      <c r="J1826" t="s">
        <v>42</v>
      </c>
      <c r="K1826" s="13" t="s">
        <v>10043</v>
      </c>
      <c r="L1826" t="s">
        <v>16</v>
      </c>
      <c r="M1826" t="s">
        <v>12</v>
      </c>
      <c r="N1826" t="s">
        <v>42</v>
      </c>
      <c r="O1826">
        <v>36</v>
      </c>
      <c r="AA1826" t="s">
        <v>10</v>
      </c>
      <c r="AB1826" t="str">
        <f>IF(H1820="?",$Q$9,H1820)</f>
        <v>tier - 1</v>
      </c>
      <c r="AC1826" t="str">
        <f>IF(I1820="?",$V$9,I1820)</f>
        <v>tier - 1</v>
      </c>
      <c r="AD1826" t="str">
        <f>IF(J1820="?","Unknown",J1820)</f>
        <v>R1012</v>
      </c>
      <c r="AE1826">
        <v>1995</v>
      </c>
      <c r="AF1826">
        <v>28</v>
      </c>
      <c r="AG1826" t="str">
        <f t="shared" si="56"/>
        <v>28-Jul-1995</v>
      </c>
      <c r="AH1826">
        <v>34908</v>
      </c>
      <c r="AI1826">
        <f t="shared" si="57"/>
        <v>27</v>
      </c>
    </row>
    <row r="1827" spans="1:35" x14ac:dyDescent="0.25">
      <c r="A1827" t="s">
        <v>1833</v>
      </c>
      <c r="B1827">
        <v>26</v>
      </c>
      <c r="C1827" t="s">
        <v>15</v>
      </c>
      <c r="D1827">
        <v>1964</v>
      </c>
      <c r="E1827" s="11">
        <v>23707</v>
      </c>
      <c r="F1827">
        <v>0</v>
      </c>
      <c r="G1827">
        <v>18443.11</v>
      </c>
      <c r="H1827" t="s">
        <v>16</v>
      </c>
      <c r="I1827" t="s">
        <v>11</v>
      </c>
      <c r="J1827" t="s">
        <v>23</v>
      </c>
      <c r="K1827" s="13" t="s">
        <v>10044</v>
      </c>
      <c r="L1827" t="s">
        <v>16</v>
      </c>
      <c r="M1827" t="s">
        <v>11</v>
      </c>
      <c r="N1827" t="s">
        <v>23</v>
      </c>
      <c r="O1827">
        <v>58</v>
      </c>
      <c r="AA1827" t="s">
        <v>15</v>
      </c>
      <c r="AB1827" t="str">
        <f>IF(H1821="?",$Q$9,H1821)</f>
        <v>tier - 1</v>
      </c>
      <c r="AC1827" t="str">
        <f>IF(I1821="?",$V$9,I1821)</f>
        <v>tier - 1</v>
      </c>
      <c r="AD1827" t="str">
        <f>IF(J1821="?","Unknown",J1821)</f>
        <v>R1013</v>
      </c>
      <c r="AE1827">
        <v>1979</v>
      </c>
      <c r="AF1827">
        <v>19</v>
      </c>
      <c r="AG1827" t="str">
        <f t="shared" si="56"/>
        <v>19-Nov-1979</v>
      </c>
      <c r="AH1827">
        <v>29178</v>
      </c>
      <c r="AI1827">
        <f t="shared" si="57"/>
        <v>43</v>
      </c>
    </row>
    <row r="1828" spans="1:35" x14ac:dyDescent="0.25">
      <c r="A1828" t="s">
        <v>1832</v>
      </c>
      <c r="B1828">
        <v>15</v>
      </c>
      <c r="C1828" t="s">
        <v>35</v>
      </c>
      <c r="D1828">
        <v>1999</v>
      </c>
      <c r="E1828" s="11">
        <v>36387</v>
      </c>
      <c r="F1828">
        <v>1</v>
      </c>
      <c r="G1828">
        <v>18328.240000000002</v>
      </c>
      <c r="H1828" t="s">
        <v>16</v>
      </c>
      <c r="I1828" t="s">
        <v>11</v>
      </c>
      <c r="J1828" t="s">
        <v>13</v>
      </c>
      <c r="K1828" s="13" t="s">
        <v>10045</v>
      </c>
      <c r="L1828" t="s">
        <v>16</v>
      </c>
      <c r="M1828" t="s">
        <v>11</v>
      </c>
      <c r="N1828" t="s">
        <v>13</v>
      </c>
      <c r="O1828">
        <v>23</v>
      </c>
      <c r="AA1828" t="s">
        <v>35</v>
      </c>
      <c r="AB1828" t="str">
        <f>IF(H1822="?",$Q$9,H1822)</f>
        <v>tier - 1</v>
      </c>
      <c r="AC1828" t="str">
        <f>IF(I1822="?",$V$9,I1822)</f>
        <v>tier - 2</v>
      </c>
      <c r="AD1828" t="str">
        <f>IF(J1822="?","Unknown",J1822)</f>
        <v>R1012</v>
      </c>
      <c r="AE1828">
        <v>1992</v>
      </c>
      <c r="AF1828">
        <v>27</v>
      </c>
      <c r="AG1828" t="str">
        <f t="shared" si="56"/>
        <v>27-Aug-1992</v>
      </c>
      <c r="AH1828">
        <v>33843</v>
      </c>
      <c r="AI1828">
        <f t="shared" si="57"/>
        <v>30</v>
      </c>
    </row>
    <row r="1829" spans="1:35" x14ac:dyDescent="0.25">
      <c r="A1829" t="s">
        <v>2319</v>
      </c>
      <c r="B1829">
        <v>29</v>
      </c>
      <c r="C1829" t="s">
        <v>20</v>
      </c>
      <c r="D1829">
        <v>1965</v>
      </c>
      <c r="E1829" s="11">
        <v>24014</v>
      </c>
      <c r="F1829">
        <v>0</v>
      </c>
      <c r="G1829">
        <v>43073.760000000002</v>
      </c>
      <c r="H1829" t="s">
        <v>11</v>
      </c>
      <c r="I1829" t="s">
        <v>11</v>
      </c>
      <c r="J1829" t="s">
        <v>42</v>
      </c>
      <c r="K1829" s="13" t="s">
        <v>10046</v>
      </c>
      <c r="L1829" t="s">
        <v>11</v>
      </c>
      <c r="M1829" t="s">
        <v>11</v>
      </c>
      <c r="N1829" t="s">
        <v>42</v>
      </c>
      <c r="O1829">
        <v>57</v>
      </c>
      <c r="AA1829" t="s">
        <v>18</v>
      </c>
      <c r="AB1829" t="str">
        <f>IF(H1823="?",$Q$9,H1823)</f>
        <v>tier - 1</v>
      </c>
      <c r="AC1829" t="str">
        <f>IF(I1823="?",$V$9,I1823)</f>
        <v>tier - 1</v>
      </c>
      <c r="AD1829" t="str">
        <f>IF(J1823="?","Unknown",J1823)</f>
        <v>R1023</v>
      </c>
      <c r="AE1829">
        <v>1967</v>
      </c>
      <c r="AF1829">
        <v>30</v>
      </c>
      <c r="AG1829" t="str">
        <f t="shared" si="56"/>
        <v>30-Jun-1967</v>
      </c>
      <c r="AH1829">
        <v>24653</v>
      </c>
      <c r="AI1829">
        <f t="shared" si="57"/>
        <v>55</v>
      </c>
    </row>
    <row r="1830" spans="1:35" x14ac:dyDescent="0.25">
      <c r="A1830" t="s">
        <v>1831</v>
      </c>
      <c r="B1830">
        <v>4</v>
      </c>
      <c r="C1830" t="s">
        <v>10</v>
      </c>
      <c r="D1830">
        <v>1995</v>
      </c>
      <c r="E1830" s="11">
        <v>34884</v>
      </c>
      <c r="F1830">
        <v>0</v>
      </c>
      <c r="G1830">
        <v>18310.740000000002</v>
      </c>
      <c r="H1830" t="s">
        <v>16</v>
      </c>
      <c r="I1830" t="s">
        <v>12</v>
      </c>
      <c r="J1830" t="s">
        <v>23</v>
      </c>
      <c r="K1830" s="13" t="s">
        <v>9750</v>
      </c>
      <c r="L1830" t="s">
        <v>16</v>
      </c>
      <c r="M1830" t="s">
        <v>12</v>
      </c>
      <c r="N1830" t="s">
        <v>23</v>
      </c>
      <c r="O1830">
        <v>27</v>
      </c>
      <c r="AA1830" t="s">
        <v>20</v>
      </c>
      <c r="AB1830" t="str">
        <f>IF(H1824="?",$Q$9,H1824)</f>
        <v>tier - 1</v>
      </c>
      <c r="AC1830" t="str">
        <f>IF(I1824="?",$V$9,I1824)</f>
        <v>tier - 3</v>
      </c>
      <c r="AD1830" t="str">
        <f>IF(J1824="?","Unknown",J1824)</f>
        <v>R1012</v>
      </c>
      <c r="AE1830">
        <v>1970</v>
      </c>
      <c r="AF1830">
        <v>17</v>
      </c>
      <c r="AG1830" t="str">
        <f t="shared" si="56"/>
        <v>17-Sep-1970</v>
      </c>
      <c r="AH1830">
        <v>25828</v>
      </c>
      <c r="AI1830">
        <f t="shared" si="57"/>
        <v>52</v>
      </c>
    </row>
    <row r="1831" spans="1:35" x14ac:dyDescent="0.25">
      <c r="A1831" t="s">
        <v>1830</v>
      </c>
      <c r="B1831">
        <v>25</v>
      </c>
      <c r="C1831" t="s">
        <v>20</v>
      </c>
      <c r="D1831">
        <v>1992</v>
      </c>
      <c r="E1831" s="11">
        <v>33872</v>
      </c>
      <c r="F1831">
        <v>3</v>
      </c>
      <c r="G1831">
        <v>18259.22</v>
      </c>
      <c r="H1831" t="s">
        <v>16</v>
      </c>
      <c r="I1831" t="s">
        <v>12</v>
      </c>
      <c r="J1831" t="s">
        <v>42</v>
      </c>
      <c r="K1831" s="13" t="s">
        <v>10047</v>
      </c>
      <c r="L1831" t="s">
        <v>16</v>
      </c>
      <c r="M1831" t="s">
        <v>12</v>
      </c>
      <c r="N1831" t="s">
        <v>42</v>
      </c>
      <c r="O1831">
        <v>30</v>
      </c>
      <c r="AA1831" t="s">
        <v>30</v>
      </c>
      <c r="AB1831" t="str">
        <f>IF(H1825="?",$Q$9,H1825)</f>
        <v>tier - 1</v>
      </c>
      <c r="AC1831" t="str">
        <f>IF(I1825="?",$V$9,I1825)</f>
        <v>tier - 1</v>
      </c>
      <c r="AD1831" t="str">
        <f>IF(J1825="?","Unknown",J1825)</f>
        <v>R1019</v>
      </c>
      <c r="AE1831">
        <v>1998</v>
      </c>
      <c r="AF1831">
        <v>23</v>
      </c>
      <c r="AG1831" t="str">
        <f t="shared" si="56"/>
        <v>23-Dec-1998</v>
      </c>
      <c r="AH1831">
        <v>36152</v>
      </c>
      <c r="AI1831">
        <f t="shared" si="57"/>
        <v>24</v>
      </c>
    </row>
    <row r="1832" spans="1:35" x14ac:dyDescent="0.25">
      <c r="A1832" t="s">
        <v>1829</v>
      </c>
      <c r="B1832">
        <v>3</v>
      </c>
      <c r="C1832" t="s">
        <v>35</v>
      </c>
      <c r="D1832">
        <v>1995</v>
      </c>
      <c r="E1832" s="11">
        <v>34914</v>
      </c>
      <c r="F1832">
        <v>0</v>
      </c>
      <c r="G1832">
        <v>18246.5</v>
      </c>
      <c r="H1832" t="s">
        <v>16</v>
      </c>
      <c r="I1832" t="s">
        <v>16</v>
      </c>
      <c r="J1832" t="s">
        <v>13</v>
      </c>
      <c r="K1832" s="13" t="s">
        <v>10048</v>
      </c>
      <c r="L1832" t="s">
        <v>16</v>
      </c>
      <c r="M1832" t="s">
        <v>16</v>
      </c>
      <c r="N1832" t="s">
        <v>13</v>
      </c>
      <c r="O1832">
        <v>27</v>
      </c>
      <c r="AA1832" t="s">
        <v>15</v>
      </c>
      <c r="AB1832" t="str">
        <f>IF(H1826="?",$Q$9,H1826)</f>
        <v>tier - 1</v>
      </c>
      <c r="AC1832" t="str">
        <f>IF(I1826="?",$V$9,I1826)</f>
        <v>tier - 3</v>
      </c>
      <c r="AD1832" t="str">
        <f>IF(J1826="?","Unknown",J1826)</f>
        <v>R1011</v>
      </c>
      <c r="AE1832">
        <v>1986</v>
      </c>
      <c r="AF1832">
        <v>12</v>
      </c>
      <c r="AG1832" t="str">
        <f t="shared" si="56"/>
        <v>12-Nov-1986</v>
      </c>
      <c r="AH1832">
        <v>31728</v>
      </c>
      <c r="AI1832">
        <f t="shared" si="57"/>
        <v>36</v>
      </c>
    </row>
    <row r="1833" spans="1:35" x14ac:dyDescent="0.25">
      <c r="A1833" t="s">
        <v>1828</v>
      </c>
      <c r="B1833">
        <v>10</v>
      </c>
      <c r="C1833" t="s">
        <v>35</v>
      </c>
      <c r="D1833">
        <v>2004</v>
      </c>
      <c r="E1833" s="11">
        <v>38209</v>
      </c>
      <c r="F1833">
        <v>3</v>
      </c>
      <c r="G1833">
        <v>18223.45</v>
      </c>
      <c r="H1833" t="s">
        <v>16</v>
      </c>
      <c r="I1833" t="s">
        <v>12</v>
      </c>
      <c r="J1833" t="s">
        <v>13</v>
      </c>
      <c r="K1833" s="13" t="s">
        <v>10049</v>
      </c>
      <c r="L1833" t="s">
        <v>16</v>
      </c>
      <c r="M1833" t="s">
        <v>12</v>
      </c>
      <c r="N1833" t="s">
        <v>13</v>
      </c>
      <c r="O1833">
        <v>18</v>
      </c>
      <c r="AA1833" t="s">
        <v>15</v>
      </c>
      <c r="AB1833" t="str">
        <f>IF(H1827="?",$Q$9,H1827)</f>
        <v>tier - 1</v>
      </c>
      <c r="AC1833" t="str">
        <f>IF(I1827="?",$V$9,I1827)</f>
        <v>tier - 2</v>
      </c>
      <c r="AD1833" t="str">
        <f>IF(J1827="?","Unknown",J1827)</f>
        <v>R1012</v>
      </c>
      <c r="AE1833">
        <v>1964</v>
      </c>
      <c r="AF1833">
        <v>26</v>
      </c>
      <c r="AG1833" t="str">
        <f t="shared" si="56"/>
        <v>26-Nov-1964</v>
      </c>
      <c r="AH1833">
        <v>23707</v>
      </c>
      <c r="AI1833">
        <f t="shared" si="57"/>
        <v>58</v>
      </c>
    </row>
    <row r="1834" spans="1:35" x14ac:dyDescent="0.25">
      <c r="A1834" t="s">
        <v>1827</v>
      </c>
      <c r="B1834">
        <v>15</v>
      </c>
      <c r="C1834" t="s">
        <v>18</v>
      </c>
      <c r="D1834">
        <v>1997</v>
      </c>
      <c r="E1834" s="11">
        <v>35596</v>
      </c>
      <c r="F1834">
        <v>1</v>
      </c>
      <c r="G1834">
        <v>18218.16</v>
      </c>
      <c r="H1834" t="s">
        <v>16</v>
      </c>
      <c r="I1834" t="s">
        <v>16</v>
      </c>
      <c r="J1834" t="s">
        <v>13</v>
      </c>
      <c r="K1834" s="13" t="s">
        <v>10050</v>
      </c>
      <c r="L1834" t="s">
        <v>16</v>
      </c>
      <c r="M1834" t="s">
        <v>16</v>
      </c>
      <c r="N1834" t="s">
        <v>13</v>
      </c>
      <c r="O1834">
        <v>25</v>
      </c>
      <c r="AA1834" t="s">
        <v>35</v>
      </c>
      <c r="AB1834" t="str">
        <f>IF(H1828="?",$Q$9,H1828)</f>
        <v>tier - 1</v>
      </c>
      <c r="AC1834" t="str">
        <f>IF(I1828="?",$V$9,I1828)</f>
        <v>tier - 2</v>
      </c>
      <c r="AD1834" t="str">
        <f>IF(J1828="?","Unknown",J1828)</f>
        <v>R1013</v>
      </c>
      <c r="AE1834">
        <v>1999</v>
      </c>
      <c r="AF1834">
        <v>15</v>
      </c>
      <c r="AG1834" t="str">
        <f t="shared" si="56"/>
        <v>15-Aug-1999</v>
      </c>
      <c r="AH1834">
        <v>36387</v>
      </c>
      <c r="AI1834">
        <f t="shared" si="57"/>
        <v>23</v>
      </c>
    </row>
    <row r="1835" spans="1:35" x14ac:dyDescent="0.25">
      <c r="A1835" t="s">
        <v>1826</v>
      </c>
      <c r="B1835">
        <v>4</v>
      </c>
      <c r="C1835" t="s">
        <v>37</v>
      </c>
      <c r="D1835">
        <v>1963</v>
      </c>
      <c r="E1835" s="11">
        <v>23288</v>
      </c>
      <c r="F1835">
        <v>0</v>
      </c>
      <c r="G1835">
        <v>18208.34</v>
      </c>
      <c r="H1835" t="s">
        <v>16</v>
      </c>
      <c r="I1835" t="s">
        <v>11</v>
      </c>
      <c r="J1835" t="s">
        <v>535</v>
      </c>
      <c r="K1835" s="13" t="s">
        <v>10051</v>
      </c>
      <c r="L1835" t="s">
        <v>16</v>
      </c>
      <c r="M1835" t="s">
        <v>11</v>
      </c>
      <c r="N1835" t="s">
        <v>535</v>
      </c>
      <c r="O1835">
        <v>59</v>
      </c>
      <c r="AA1835" t="s">
        <v>20</v>
      </c>
      <c r="AB1835" t="str">
        <f>IF(H1829="?",$Q$9,H1829)</f>
        <v>tier - 2</v>
      </c>
      <c r="AC1835" t="str">
        <f>IF(I1829="?",$V$9,I1829)</f>
        <v>tier - 2</v>
      </c>
      <c r="AD1835" t="str">
        <f>IF(J1829="?","Unknown",J1829)</f>
        <v>R1011</v>
      </c>
      <c r="AE1835">
        <v>1965</v>
      </c>
      <c r="AF1835">
        <v>29</v>
      </c>
      <c r="AG1835" t="str">
        <f t="shared" si="56"/>
        <v>29-Sep-1965</v>
      </c>
      <c r="AH1835">
        <v>24014</v>
      </c>
      <c r="AI1835">
        <f t="shared" si="57"/>
        <v>57</v>
      </c>
    </row>
    <row r="1836" spans="1:35" x14ac:dyDescent="0.25">
      <c r="A1836" t="s">
        <v>1825</v>
      </c>
      <c r="B1836">
        <v>12</v>
      </c>
      <c r="C1836" t="s">
        <v>37</v>
      </c>
      <c r="D1836">
        <v>1993</v>
      </c>
      <c r="E1836" s="11">
        <v>34254</v>
      </c>
      <c r="F1836">
        <v>2</v>
      </c>
      <c r="G1836">
        <v>18157.88</v>
      </c>
      <c r="H1836" t="s">
        <v>16</v>
      </c>
      <c r="I1836" t="s">
        <v>16</v>
      </c>
      <c r="J1836" t="s">
        <v>23</v>
      </c>
      <c r="K1836" s="13" t="s">
        <v>10052</v>
      </c>
      <c r="L1836" t="s">
        <v>16</v>
      </c>
      <c r="M1836" t="s">
        <v>16</v>
      </c>
      <c r="N1836" t="s">
        <v>23</v>
      </c>
      <c r="O1836">
        <v>29</v>
      </c>
      <c r="AA1836" t="s">
        <v>10</v>
      </c>
      <c r="AB1836" t="str">
        <f>IF(H1830="?",$Q$9,H1830)</f>
        <v>tier - 1</v>
      </c>
      <c r="AC1836" t="str">
        <f>IF(I1830="?",$V$9,I1830)</f>
        <v>tier - 3</v>
      </c>
      <c r="AD1836" t="str">
        <f>IF(J1830="?","Unknown",J1830)</f>
        <v>R1012</v>
      </c>
      <c r="AE1836">
        <v>1995</v>
      </c>
      <c r="AF1836">
        <v>4</v>
      </c>
      <c r="AG1836" t="str">
        <f t="shared" si="56"/>
        <v>4-Jul-1995</v>
      </c>
      <c r="AH1836">
        <v>34884</v>
      </c>
      <c r="AI1836">
        <f t="shared" si="57"/>
        <v>27</v>
      </c>
    </row>
    <row r="1837" spans="1:35" x14ac:dyDescent="0.25">
      <c r="A1837" t="s">
        <v>1824</v>
      </c>
      <c r="B1837">
        <v>24</v>
      </c>
      <c r="C1837" t="s">
        <v>37</v>
      </c>
      <c r="D1837">
        <v>1999</v>
      </c>
      <c r="E1837" s="11">
        <v>36457</v>
      </c>
      <c r="F1837">
        <v>0</v>
      </c>
      <c r="G1837">
        <v>18033.97</v>
      </c>
      <c r="H1837" t="s">
        <v>16</v>
      </c>
      <c r="I1837" t="s">
        <v>16</v>
      </c>
      <c r="J1837" t="s">
        <v>23</v>
      </c>
      <c r="K1837" s="13" t="s">
        <v>10053</v>
      </c>
      <c r="L1837" t="s">
        <v>16</v>
      </c>
      <c r="M1837" t="s">
        <v>16</v>
      </c>
      <c r="N1837" t="s">
        <v>23</v>
      </c>
      <c r="O1837">
        <v>23</v>
      </c>
      <c r="AA1837" t="s">
        <v>20</v>
      </c>
      <c r="AB1837" t="str">
        <f>IF(H1831="?",$Q$9,H1831)</f>
        <v>tier - 1</v>
      </c>
      <c r="AC1837" t="str">
        <f>IF(I1831="?",$V$9,I1831)</f>
        <v>tier - 3</v>
      </c>
      <c r="AD1837" t="str">
        <f>IF(J1831="?","Unknown",J1831)</f>
        <v>R1011</v>
      </c>
      <c r="AE1837">
        <v>1992</v>
      </c>
      <c r="AF1837">
        <v>25</v>
      </c>
      <c r="AG1837" t="str">
        <f t="shared" si="56"/>
        <v>25-Sep-1992</v>
      </c>
      <c r="AH1837">
        <v>33872</v>
      </c>
      <c r="AI1837">
        <f t="shared" si="57"/>
        <v>30</v>
      </c>
    </row>
    <row r="1838" spans="1:35" x14ac:dyDescent="0.25">
      <c r="A1838" t="s">
        <v>1823</v>
      </c>
      <c r="B1838">
        <v>17</v>
      </c>
      <c r="C1838" t="s">
        <v>35</v>
      </c>
      <c r="D1838">
        <v>1965</v>
      </c>
      <c r="E1838" s="11">
        <v>23971</v>
      </c>
      <c r="F1838">
        <v>0</v>
      </c>
      <c r="G1838">
        <v>18031.189999999999</v>
      </c>
      <c r="H1838" t="s">
        <v>16</v>
      </c>
      <c r="I1838" t="s">
        <v>11</v>
      </c>
      <c r="J1838" t="s">
        <v>23</v>
      </c>
      <c r="K1838" s="13" t="s">
        <v>10054</v>
      </c>
      <c r="L1838" t="s">
        <v>16</v>
      </c>
      <c r="M1838" t="s">
        <v>11</v>
      </c>
      <c r="N1838" t="s">
        <v>23</v>
      </c>
      <c r="O1838">
        <v>57</v>
      </c>
      <c r="AA1838" t="s">
        <v>35</v>
      </c>
      <c r="AB1838" t="str">
        <f>IF(H1832="?",$Q$9,H1832)</f>
        <v>tier - 1</v>
      </c>
      <c r="AC1838" t="str">
        <f>IF(I1832="?",$V$9,I1832)</f>
        <v>tier - 1</v>
      </c>
      <c r="AD1838" t="str">
        <f>IF(J1832="?","Unknown",J1832)</f>
        <v>R1013</v>
      </c>
      <c r="AE1838">
        <v>1995</v>
      </c>
      <c r="AF1838">
        <v>3</v>
      </c>
      <c r="AG1838" t="str">
        <f t="shared" si="56"/>
        <v>3-Aug-1995</v>
      </c>
      <c r="AH1838">
        <v>34914</v>
      </c>
      <c r="AI1838">
        <f t="shared" si="57"/>
        <v>27</v>
      </c>
    </row>
    <row r="1839" spans="1:35" x14ac:dyDescent="0.25">
      <c r="A1839" t="s">
        <v>1822</v>
      </c>
      <c r="B1839">
        <v>27</v>
      </c>
      <c r="C1839" t="s">
        <v>10</v>
      </c>
      <c r="D1839">
        <v>1975</v>
      </c>
      <c r="E1839" s="11">
        <v>27602</v>
      </c>
      <c r="F1839">
        <v>1</v>
      </c>
      <c r="G1839">
        <v>18031.16</v>
      </c>
      <c r="H1839" t="s">
        <v>16</v>
      </c>
      <c r="I1839" t="s">
        <v>12</v>
      </c>
      <c r="J1839" t="s">
        <v>249</v>
      </c>
      <c r="K1839" s="13" t="s">
        <v>8566</v>
      </c>
      <c r="L1839" t="s">
        <v>16</v>
      </c>
      <c r="M1839" t="s">
        <v>12</v>
      </c>
      <c r="N1839" t="s">
        <v>249</v>
      </c>
      <c r="O1839">
        <v>47</v>
      </c>
      <c r="AA1839" t="s">
        <v>35</v>
      </c>
      <c r="AB1839" t="str">
        <f>IF(H1833="?",$Q$9,H1833)</f>
        <v>tier - 1</v>
      </c>
      <c r="AC1839" t="str">
        <f>IF(I1833="?",$V$9,I1833)</f>
        <v>tier - 3</v>
      </c>
      <c r="AD1839" t="str">
        <f>IF(J1833="?","Unknown",J1833)</f>
        <v>R1013</v>
      </c>
      <c r="AE1839">
        <v>2004</v>
      </c>
      <c r="AF1839">
        <v>10</v>
      </c>
      <c r="AG1839" t="str">
        <f t="shared" si="56"/>
        <v>10-Aug-2004</v>
      </c>
      <c r="AH1839">
        <v>38209</v>
      </c>
      <c r="AI1839">
        <f t="shared" si="57"/>
        <v>18</v>
      </c>
    </row>
    <row r="1840" spans="1:35" x14ac:dyDescent="0.25">
      <c r="A1840" t="s">
        <v>2318</v>
      </c>
      <c r="B1840">
        <v>4</v>
      </c>
      <c r="C1840" t="s">
        <v>37</v>
      </c>
      <c r="D1840">
        <v>1978</v>
      </c>
      <c r="E1840" s="11">
        <v>28767</v>
      </c>
      <c r="F1840">
        <v>0</v>
      </c>
      <c r="G1840">
        <v>42983.46</v>
      </c>
      <c r="H1840" t="s">
        <v>16</v>
      </c>
      <c r="I1840" t="s">
        <v>11</v>
      </c>
      <c r="J1840" t="s">
        <v>23</v>
      </c>
      <c r="K1840" s="13" t="s">
        <v>10055</v>
      </c>
      <c r="L1840" t="s">
        <v>16</v>
      </c>
      <c r="M1840" t="s">
        <v>11</v>
      </c>
      <c r="N1840" t="s">
        <v>23</v>
      </c>
      <c r="O1840">
        <v>44</v>
      </c>
      <c r="AA1840" t="s">
        <v>18</v>
      </c>
      <c r="AB1840" t="str">
        <f>IF(H1834="?",$Q$9,H1834)</f>
        <v>tier - 1</v>
      </c>
      <c r="AC1840" t="str">
        <f>IF(I1834="?",$V$9,I1834)</f>
        <v>tier - 1</v>
      </c>
      <c r="AD1840" t="str">
        <f>IF(J1834="?","Unknown",J1834)</f>
        <v>R1013</v>
      </c>
      <c r="AE1840">
        <v>1997</v>
      </c>
      <c r="AF1840">
        <v>15</v>
      </c>
      <c r="AG1840" t="str">
        <f t="shared" si="56"/>
        <v>15-Jun-1997</v>
      </c>
      <c r="AH1840">
        <v>35596</v>
      </c>
      <c r="AI1840">
        <f t="shared" si="57"/>
        <v>25</v>
      </c>
    </row>
    <row r="1841" spans="1:35" x14ac:dyDescent="0.25">
      <c r="A1841" t="s">
        <v>1821</v>
      </c>
      <c r="B1841">
        <v>28</v>
      </c>
      <c r="C1841" t="s">
        <v>10</v>
      </c>
      <c r="D1841">
        <v>2001</v>
      </c>
      <c r="E1841" s="11">
        <v>37100</v>
      </c>
      <c r="F1841">
        <v>4</v>
      </c>
      <c r="G1841">
        <v>17942.11</v>
      </c>
      <c r="H1841" t="s">
        <v>16</v>
      </c>
      <c r="I1841" t="s">
        <v>11</v>
      </c>
      <c r="J1841" t="s">
        <v>42</v>
      </c>
      <c r="K1841" s="13" t="s">
        <v>10056</v>
      </c>
      <c r="L1841" t="s">
        <v>16</v>
      </c>
      <c r="M1841" t="s">
        <v>11</v>
      </c>
      <c r="N1841" t="s">
        <v>42</v>
      </c>
      <c r="O1841">
        <v>21</v>
      </c>
      <c r="AA1841" t="s">
        <v>37</v>
      </c>
      <c r="AB1841" t="str">
        <f>IF(H1835="?",$Q$9,H1835)</f>
        <v>tier - 1</v>
      </c>
      <c r="AC1841" t="str">
        <f>IF(I1835="?",$V$9,I1835)</f>
        <v>tier - 2</v>
      </c>
      <c r="AD1841" t="str">
        <f>IF(J1835="?","Unknown",J1835)</f>
        <v>R1026</v>
      </c>
      <c r="AE1841">
        <v>1963</v>
      </c>
      <c r="AF1841">
        <v>4</v>
      </c>
      <c r="AG1841" t="str">
        <f t="shared" si="56"/>
        <v>4-Oct-1963</v>
      </c>
      <c r="AH1841">
        <v>23288</v>
      </c>
      <c r="AI1841">
        <f t="shared" si="57"/>
        <v>59</v>
      </c>
    </row>
    <row r="1842" spans="1:35" x14ac:dyDescent="0.25">
      <c r="A1842" t="s">
        <v>1820</v>
      </c>
      <c r="B1842">
        <v>17</v>
      </c>
      <c r="C1842" t="s">
        <v>18</v>
      </c>
      <c r="D1842">
        <v>1977</v>
      </c>
      <c r="E1842" s="11">
        <v>28293</v>
      </c>
      <c r="F1842">
        <v>0</v>
      </c>
      <c r="G1842">
        <v>17929.3</v>
      </c>
      <c r="H1842" t="s">
        <v>16</v>
      </c>
      <c r="I1842" t="s">
        <v>11</v>
      </c>
      <c r="J1842" t="s">
        <v>13</v>
      </c>
      <c r="K1842" s="13" t="s">
        <v>10057</v>
      </c>
      <c r="L1842" t="s">
        <v>16</v>
      </c>
      <c r="M1842" t="s">
        <v>11</v>
      </c>
      <c r="N1842" t="s">
        <v>13</v>
      </c>
      <c r="O1842">
        <v>45</v>
      </c>
      <c r="AA1842" t="s">
        <v>37</v>
      </c>
      <c r="AB1842" t="str">
        <f>IF(H1836="?",$Q$9,H1836)</f>
        <v>tier - 1</v>
      </c>
      <c r="AC1842" t="str">
        <f>IF(I1836="?",$V$9,I1836)</f>
        <v>tier - 1</v>
      </c>
      <c r="AD1842" t="str">
        <f>IF(J1836="?","Unknown",J1836)</f>
        <v>R1012</v>
      </c>
      <c r="AE1842">
        <v>1993</v>
      </c>
      <c r="AF1842">
        <v>12</v>
      </c>
      <c r="AG1842" t="str">
        <f t="shared" si="56"/>
        <v>12-Oct-1993</v>
      </c>
      <c r="AH1842">
        <v>34254</v>
      </c>
      <c r="AI1842">
        <f t="shared" si="57"/>
        <v>29</v>
      </c>
    </row>
    <row r="1843" spans="1:35" x14ac:dyDescent="0.25">
      <c r="A1843" t="s">
        <v>1819</v>
      </c>
      <c r="B1843">
        <v>4</v>
      </c>
      <c r="C1843" t="s">
        <v>37</v>
      </c>
      <c r="D1843">
        <v>1989</v>
      </c>
      <c r="E1843" s="11">
        <v>32785</v>
      </c>
      <c r="F1843">
        <v>0</v>
      </c>
      <c r="G1843">
        <v>17904.53</v>
      </c>
      <c r="H1843" t="s">
        <v>16</v>
      </c>
      <c r="I1843" t="s">
        <v>11</v>
      </c>
      <c r="J1843" t="s">
        <v>356</v>
      </c>
      <c r="K1843" s="13" t="s">
        <v>10058</v>
      </c>
      <c r="L1843" t="s">
        <v>16</v>
      </c>
      <c r="M1843" t="s">
        <v>11</v>
      </c>
      <c r="N1843" t="s">
        <v>356</v>
      </c>
      <c r="O1843">
        <v>33</v>
      </c>
      <c r="AA1843" t="s">
        <v>37</v>
      </c>
      <c r="AB1843" t="str">
        <f>IF(H1837="?",$Q$9,H1837)</f>
        <v>tier - 1</v>
      </c>
      <c r="AC1843" t="str">
        <f>IF(I1837="?",$V$9,I1837)</f>
        <v>tier - 1</v>
      </c>
      <c r="AD1843" t="str">
        <f>IF(J1837="?","Unknown",J1837)</f>
        <v>R1012</v>
      </c>
      <c r="AE1843">
        <v>1999</v>
      </c>
      <c r="AF1843">
        <v>24</v>
      </c>
      <c r="AG1843" t="str">
        <f t="shared" si="56"/>
        <v>24-Oct-1999</v>
      </c>
      <c r="AH1843">
        <v>36457</v>
      </c>
      <c r="AI1843">
        <f t="shared" si="57"/>
        <v>23</v>
      </c>
    </row>
    <row r="1844" spans="1:35" x14ac:dyDescent="0.25">
      <c r="A1844" t="s">
        <v>1818</v>
      </c>
      <c r="B1844">
        <v>12</v>
      </c>
      <c r="C1844" t="s">
        <v>35</v>
      </c>
      <c r="D1844">
        <v>1979</v>
      </c>
      <c r="E1844" s="11">
        <v>29079</v>
      </c>
      <c r="F1844">
        <v>2</v>
      </c>
      <c r="G1844">
        <v>17882.669999999998</v>
      </c>
      <c r="H1844" t="s">
        <v>16</v>
      </c>
      <c r="I1844" t="s">
        <v>12</v>
      </c>
      <c r="J1844" t="s">
        <v>23</v>
      </c>
      <c r="K1844" s="13" t="s">
        <v>10059</v>
      </c>
      <c r="L1844" t="s">
        <v>16</v>
      </c>
      <c r="M1844" t="s">
        <v>12</v>
      </c>
      <c r="N1844" t="s">
        <v>23</v>
      </c>
      <c r="O1844">
        <v>43</v>
      </c>
      <c r="AA1844" t="s">
        <v>35</v>
      </c>
      <c r="AB1844" t="str">
        <f>IF(H1838="?",$Q$9,H1838)</f>
        <v>tier - 1</v>
      </c>
      <c r="AC1844" t="str">
        <f>IF(I1838="?",$V$9,I1838)</f>
        <v>tier - 2</v>
      </c>
      <c r="AD1844" t="str">
        <f>IF(J1838="?","Unknown",J1838)</f>
        <v>R1012</v>
      </c>
      <c r="AE1844">
        <v>1965</v>
      </c>
      <c r="AF1844">
        <v>17</v>
      </c>
      <c r="AG1844" t="str">
        <f t="shared" si="56"/>
        <v>17-Aug-1965</v>
      </c>
      <c r="AH1844">
        <v>23971</v>
      </c>
      <c r="AI1844">
        <f t="shared" si="57"/>
        <v>57</v>
      </c>
    </row>
    <row r="1845" spans="1:35" x14ac:dyDescent="0.25">
      <c r="A1845" t="s">
        <v>1817</v>
      </c>
      <c r="B1845">
        <v>26</v>
      </c>
      <c r="C1845" t="s">
        <v>20</v>
      </c>
      <c r="D1845">
        <v>1997</v>
      </c>
      <c r="E1845" s="11">
        <v>35699</v>
      </c>
      <c r="F1845">
        <v>0</v>
      </c>
      <c r="G1845">
        <v>17878.900000000001</v>
      </c>
      <c r="H1845" t="s">
        <v>16</v>
      </c>
      <c r="I1845" t="s">
        <v>11</v>
      </c>
      <c r="J1845" t="s">
        <v>247</v>
      </c>
      <c r="K1845" s="13" t="s">
        <v>9498</v>
      </c>
      <c r="L1845" t="s">
        <v>16</v>
      </c>
      <c r="M1845" t="s">
        <v>11</v>
      </c>
      <c r="N1845" t="s">
        <v>247</v>
      </c>
      <c r="O1845">
        <v>25</v>
      </c>
      <c r="AA1845" t="s">
        <v>10</v>
      </c>
      <c r="AB1845" t="str">
        <f>IF(H1839="?",$Q$9,H1839)</f>
        <v>tier - 1</v>
      </c>
      <c r="AC1845" t="str">
        <f>IF(I1839="?",$V$9,I1839)</f>
        <v>tier - 3</v>
      </c>
      <c r="AD1845" t="str">
        <f>IF(J1839="?","Unknown",J1839)</f>
        <v>R1023</v>
      </c>
      <c r="AE1845">
        <v>1975</v>
      </c>
      <c r="AF1845">
        <v>27</v>
      </c>
      <c r="AG1845" t="str">
        <f t="shared" si="56"/>
        <v>27-Jul-1975</v>
      </c>
      <c r="AH1845">
        <v>27602</v>
      </c>
      <c r="AI1845">
        <f t="shared" si="57"/>
        <v>47</v>
      </c>
    </row>
    <row r="1846" spans="1:35" x14ac:dyDescent="0.25">
      <c r="A1846" t="s">
        <v>1816</v>
      </c>
      <c r="B1846">
        <v>12</v>
      </c>
      <c r="C1846" t="s">
        <v>20</v>
      </c>
      <c r="D1846">
        <v>1976</v>
      </c>
      <c r="E1846" s="11">
        <v>28015</v>
      </c>
      <c r="F1846">
        <v>2</v>
      </c>
      <c r="G1846">
        <v>17862.919999999998</v>
      </c>
      <c r="H1846" t="s">
        <v>16</v>
      </c>
      <c r="I1846" t="s">
        <v>11</v>
      </c>
      <c r="J1846" t="s">
        <v>23</v>
      </c>
      <c r="K1846" s="13" t="s">
        <v>8796</v>
      </c>
      <c r="L1846" t="s">
        <v>16</v>
      </c>
      <c r="M1846" t="s">
        <v>11</v>
      </c>
      <c r="N1846" t="s">
        <v>23</v>
      </c>
      <c r="O1846">
        <v>46</v>
      </c>
      <c r="AA1846" t="s">
        <v>37</v>
      </c>
      <c r="AB1846" t="str">
        <f>IF(H1840="?",$Q$9,H1840)</f>
        <v>tier - 1</v>
      </c>
      <c r="AC1846" t="str">
        <f>IF(I1840="?",$V$9,I1840)</f>
        <v>tier - 2</v>
      </c>
      <c r="AD1846" t="str">
        <f>IF(J1840="?","Unknown",J1840)</f>
        <v>R1012</v>
      </c>
      <c r="AE1846">
        <v>1978</v>
      </c>
      <c r="AF1846">
        <v>4</v>
      </c>
      <c r="AG1846" t="str">
        <f t="shared" si="56"/>
        <v>4-Oct-1978</v>
      </c>
      <c r="AH1846">
        <v>28767</v>
      </c>
      <c r="AI1846">
        <f t="shared" si="57"/>
        <v>44</v>
      </c>
    </row>
    <row r="1847" spans="1:35" x14ac:dyDescent="0.25">
      <c r="A1847" t="s">
        <v>1815</v>
      </c>
      <c r="B1847">
        <v>8</v>
      </c>
      <c r="C1847" t="s">
        <v>10</v>
      </c>
      <c r="D1847">
        <v>1963</v>
      </c>
      <c r="E1847" s="11">
        <v>23200</v>
      </c>
      <c r="F1847">
        <v>0</v>
      </c>
      <c r="G1847">
        <v>17832.599999999999</v>
      </c>
      <c r="H1847" t="s">
        <v>16</v>
      </c>
      <c r="I1847" t="s">
        <v>11</v>
      </c>
      <c r="J1847" t="s">
        <v>23</v>
      </c>
      <c r="K1847" s="13" t="s">
        <v>10060</v>
      </c>
      <c r="L1847" t="s">
        <v>16</v>
      </c>
      <c r="M1847" t="s">
        <v>11</v>
      </c>
      <c r="N1847" t="s">
        <v>23</v>
      </c>
      <c r="O1847">
        <v>59</v>
      </c>
      <c r="AA1847" t="s">
        <v>10</v>
      </c>
      <c r="AB1847" t="str">
        <f>IF(H1841="?",$Q$9,H1841)</f>
        <v>tier - 1</v>
      </c>
      <c r="AC1847" t="str">
        <f>IF(I1841="?",$V$9,I1841)</f>
        <v>tier - 2</v>
      </c>
      <c r="AD1847" t="str">
        <f>IF(J1841="?","Unknown",J1841)</f>
        <v>R1011</v>
      </c>
      <c r="AE1847">
        <v>2001</v>
      </c>
      <c r="AF1847">
        <v>28</v>
      </c>
      <c r="AG1847" t="str">
        <f t="shared" si="56"/>
        <v>28-Jul-2001</v>
      </c>
      <c r="AH1847">
        <v>37100</v>
      </c>
      <c r="AI1847">
        <f t="shared" si="57"/>
        <v>21</v>
      </c>
    </row>
    <row r="1848" spans="1:35" x14ac:dyDescent="0.25">
      <c r="A1848" t="s">
        <v>1814</v>
      </c>
      <c r="B1848">
        <v>10</v>
      </c>
      <c r="C1848" t="s">
        <v>10</v>
      </c>
      <c r="D1848">
        <v>1979</v>
      </c>
      <c r="E1848" s="11">
        <v>29046</v>
      </c>
      <c r="F1848">
        <v>2</v>
      </c>
      <c r="G1848">
        <v>17779.939999999999</v>
      </c>
      <c r="H1848" t="s">
        <v>16</v>
      </c>
      <c r="I1848" t="s">
        <v>11</v>
      </c>
      <c r="J1848" t="s">
        <v>23</v>
      </c>
      <c r="K1848" s="13" t="s">
        <v>9029</v>
      </c>
      <c r="L1848" t="s">
        <v>16</v>
      </c>
      <c r="M1848" t="s">
        <v>11</v>
      </c>
      <c r="N1848" t="s">
        <v>23</v>
      </c>
      <c r="O1848">
        <v>43</v>
      </c>
      <c r="AA1848" t="s">
        <v>18</v>
      </c>
      <c r="AB1848" t="str">
        <f>IF(H1842="?",$Q$9,H1842)</f>
        <v>tier - 1</v>
      </c>
      <c r="AC1848" t="str">
        <f>IF(I1842="?",$V$9,I1842)</f>
        <v>tier - 2</v>
      </c>
      <c r="AD1848" t="str">
        <f>IF(J1842="?","Unknown",J1842)</f>
        <v>R1013</v>
      </c>
      <c r="AE1848">
        <v>1977</v>
      </c>
      <c r="AF1848">
        <v>17</v>
      </c>
      <c r="AG1848" t="str">
        <f t="shared" si="56"/>
        <v>17-Jun-1977</v>
      </c>
      <c r="AH1848">
        <v>28293</v>
      </c>
      <c r="AI1848">
        <f t="shared" si="57"/>
        <v>45</v>
      </c>
    </row>
    <row r="1849" spans="1:35" x14ac:dyDescent="0.25">
      <c r="A1849" t="s">
        <v>1813</v>
      </c>
      <c r="B1849">
        <v>21</v>
      </c>
      <c r="C1849" t="s">
        <v>37</v>
      </c>
      <c r="D1849">
        <v>1966</v>
      </c>
      <c r="E1849" s="11">
        <v>24401</v>
      </c>
      <c r="F1849">
        <v>0</v>
      </c>
      <c r="G1849">
        <v>17777.73</v>
      </c>
      <c r="H1849" t="s">
        <v>16</v>
      </c>
      <c r="I1849" t="s">
        <v>12</v>
      </c>
      <c r="J1849" t="s">
        <v>23</v>
      </c>
      <c r="K1849" s="13" t="s">
        <v>10061</v>
      </c>
      <c r="L1849" t="s">
        <v>16</v>
      </c>
      <c r="M1849" t="s">
        <v>12</v>
      </c>
      <c r="N1849" t="s">
        <v>23</v>
      </c>
      <c r="O1849">
        <v>56</v>
      </c>
      <c r="AA1849" t="s">
        <v>37</v>
      </c>
      <c r="AB1849" t="str">
        <f>IF(H1843="?",$Q$9,H1843)</f>
        <v>tier - 1</v>
      </c>
      <c r="AC1849" t="str">
        <f>IF(I1843="?",$V$9,I1843)</f>
        <v>tier - 2</v>
      </c>
      <c r="AD1849" t="str">
        <f>IF(J1843="?","Unknown",J1843)</f>
        <v>R1017</v>
      </c>
      <c r="AE1849">
        <v>1989</v>
      </c>
      <c r="AF1849">
        <v>4</v>
      </c>
      <c r="AG1849" t="str">
        <f t="shared" si="56"/>
        <v>4-Oct-1989</v>
      </c>
      <c r="AH1849">
        <v>32785</v>
      </c>
      <c r="AI1849">
        <f t="shared" si="57"/>
        <v>33</v>
      </c>
    </row>
    <row r="1850" spans="1:35" x14ac:dyDescent="0.25">
      <c r="A1850" t="s">
        <v>1812</v>
      </c>
      <c r="B1850">
        <v>14</v>
      </c>
      <c r="C1850" t="s">
        <v>37</v>
      </c>
      <c r="D1850">
        <v>2003</v>
      </c>
      <c r="E1850" s="11">
        <v>37908</v>
      </c>
      <c r="F1850">
        <v>0</v>
      </c>
      <c r="G1850">
        <v>17748.509999999998</v>
      </c>
      <c r="H1850" t="s">
        <v>16</v>
      </c>
      <c r="I1850" t="s">
        <v>16</v>
      </c>
      <c r="J1850" t="s">
        <v>23</v>
      </c>
      <c r="K1850" s="13" t="s">
        <v>10062</v>
      </c>
      <c r="L1850" t="s">
        <v>16</v>
      </c>
      <c r="M1850" t="s">
        <v>16</v>
      </c>
      <c r="N1850" t="s">
        <v>23</v>
      </c>
      <c r="O1850">
        <v>19</v>
      </c>
      <c r="AA1850" t="s">
        <v>35</v>
      </c>
      <c r="AB1850" t="str">
        <f>IF(H1844="?",$Q$9,H1844)</f>
        <v>tier - 1</v>
      </c>
      <c r="AC1850" t="str">
        <f>IF(I1844="?",$V$9,I1844)</f>
        <v>tier - 3</v>
      </c>
      <c r="AD1850" t="str">
        <f>IF(J1844="?","Unknown",J1844)</f>
        <v>R1012</v>
      </c>
      <c r="AE1850">
        <v>1979</v>
      </c>
      <c r="AF1850">
        <v>12</v>
      </c>
      <c r="AG1850" t="str">
        <f t="shared" si="56"/>
        <v>12-Aug-1979</v>
      </c>
      <c r="AH1850">
        <v>29079</v>
      </c>
      <c r="AI1850">
        <f t="shared" si="57"/>
        <v>43</v>
      </c>
    </row>
    <row r="1851" spans="1:35" x14ac:dyDescent="0.25">
      <c r="A1851" t="s">
        <v>2317</v>
      </c>
      <c r="B1851">
        <v>23</v>
      </c>
      <c r="C1851" t="s">
        <v>10</v>
      </c>
      <c r="D1851">
        <v>1975</v>
      </c>
      <c r="E1851" s="11">
        <v>27598</v>
      </c>
      <c r="F1851">
        <v>1</v>
      </c>
      <c r="G1851">
        <v>42969.85</v>
      </c>
      <c r="H1851" t="s">
        <v>16</v>
      </c>
      <c r="I1851" t="s">
        <v>12</v>
      </c>
      <c r="J1851" t="s">
        <v>13</v>
      </c>
      <c r="K1851" s="13" t="s">
        <v>10063</v>
      </c>
      <c r="L1851" t="s">
        <v>16</v>
      </c>
      <c r="M1851" t="s">
        <v>12</v>
      </c>
      <c r="N1851" t="s">
        <v>13</v>
      </c>
      <c r="O1851">
        <v>47</v>
      </c>
      <c r="AA1851" t="s">
        <v>20</v>
      </c>
      <c r="AB1851" t="str">
        <f>IF(H1845="?",$Q$9,H1845)</f>
        <v>tier - 1</v>
      </c>
      <c r="AC1851" t="str">
        <f>IF(I1845="?",$V$9,I1845)</f>
        <v>tier - 2</v>
      </c>
      <c r="AD1851" t="str">
        <f>IF(J1845="?","Unknown",J1845)</f>
        <v>R1024</v>
      </c>
      <c r="AE1851">
        <v>1997</v>
      </c>
      <c r="AF1851">
        <v>26</v>
      </c>
      <c r="AG1851" t="str">
        <f t="shared" si="56"/>
        <v>26-Sep-1997</v>
      </c>
      <c r="AH1851">
        <v>35699</v>
      </c>
      <c r="AI1851">
        <f t="shared" si="57"/>
        <v>25</v>
      </c>
    </row>
    <row r="1852" spans="1:35" x14ac:dyDescent="0.25">
      <c r="A1852" t="s">
        <v>1811</v>
      </c>
      <c r="B1852">
        <v>1</v>
      </c>
      <c r="C1852" t="s">
        <v>30</v>
      </c>
      <c r="D1852">
        <v>1994</v>
      </c>
      <c r="E1852" s="11">
        <v>34669</v>
      </c>
      <c r="F1852">
        <v>3</v>
      </c>
      <c r="G1852">
        <v>17663.14</v>
      </c>
      <c r="H1852" t="s">
        <v>16</v>
      </c>
      <c r="I1852" t="s">
        <v>12</v>
      </c>
      <c r="J1852" t="s">
        <v>13</v>
      </c>
      <c r="K1852" s="13" t="s">
        <v>9424</v>
      </c>
      <c r="L1852" t="s">
        <v>16</v>
      </c>
      <c r="M1852" t="s">
        <v>12</v>
      </c>
      <c r="N1852" t="s">
        <v>13</v>
      </c>
      <c r="O1852">
        <v>28</v>
      </c>
      <c r="AA1852" t="s">
        <v>20</v>
      </c>
      <c r="AB1852" t="str">
        <f>IF(H1846="?",$Q$9,H1846)</f>
        <v>tier - 1</v>
      </c>
      <c r="AC1852" t="str">
        <f>IF(I1846="?",$V$9,I1846)</f>
        <v>tier - 2</v>
      </c>
      <c r="AD1852" t="str">
        <f>IF(J1846="?","Unknown",J1846)</f>
        <v>R1012</v>
      </c>
      <c r="AE1852">
        <v>1976</v>
      </c>
      <c r="AF1852">
        <v>12</v>
      </c>
      <c r="AG1852" t="str">
        <f t="shared" si="56"/>
        <v>12-Sep-1976</v>
      </c>
      <c r="AH1852">
        <v>28015</v>
      </c>
      <c r="AI1852">
        <f t="shared" si="57"/>
        <v>46</v>
      </c>
    </row>
    <row r="1853" spans="1:35" x14ac:dyDescent="0.25">
      <c r="A1853" t="s">
        <v>1810</v>
      </c>
      <c r="B1853">
        <v>25</v>
      </c>
      <c r="C1853" t="s">
        <v>35</v>
      </c>
      <c r="D1853">
        <v>1990</v>
      </c>
      <c r="E1853" s="11">
        <v>33110</v>
      </c>
      <c r="F1853">
        <v>1</v>
      </c>
      <c r="G1853">
        <v>17626.240000000002</v>
      </c>
      <c r="H1853" t="s">
        <v>16</v>
      </c>
      <c r="I1853" t="s">
        <v>12</v>
      </c>
      <c r="J1853" t="s">
        <v>13</v>
      </c>
      <c r="K1853" s="13" t="s">
        <v>10064</v>
      </c>
      <c r="L1853" t="s">
        <v>16</v>
      </c>
      <c r="M1853" t="s">
        <v>12</v>
      </c>
      <c r="N1853" t="s">
        <v>13</v>
      </c>
      <c r="O1853">
        <v>32</v>
      </c>
      <c r="AA1853" t="s">
        <v>10</v>
      </c>
      <c r="AB1853" t="str">
        <f>IF(H1847="?",$Q$9,H1847)</f>
        <v>tier - 1</v>
      </c>
      <c r="AC1853" t="str">
        <f>IF(I1847="?",$V$9,I1847)</f>
        <v>tier - 2</v>
      </c>
      <c r="AD1853" t="str">
        <f>IF(J1847="?","Unknown",J1847)</f>
        <v>R1012</v>
      </c>
      <c r="AE1853">
        <v>1963</v>
      </c>
      <c r="AF1853">
        <v>8</v>
      </c>
      <c r="AG1853" t="str">
        <f t="shared" si="56"/>
        <v>8-Jul-1963</v>
      </c>
      <c r="AH1853">
        <v>23200</v>
      </c>
      <c r="AI1853">
        <f t="shared" si="57"/>
        <v>59</v>
      </c>
    </row>
    <row r="1854" spans="1:35" x14ac:dyDescent="0.25">
      <c r="A1854" t="s">
        <v>1809</v>
      </c>
      <c r="B1854">
        <v>26</v>
      </c>
      <c r="C1854" t="s">
        <v>20</v>
      </c>
      <c r="D1854">
        <v>1970</v>
      </c>
      <c r="E1854" s="11">
        <v>25837</v>
      </c>
      <c r="F1854">
        <v>0</v>
      </c>
      <c r="G1854">
        <v>17584.72</v>
      </c>
      <c r="H1854" t="s">
        <v>16</v>
      </c>
      <c r="I1854" t="s">
        <v>12</v>
      </c>
      <c r="J1854" t="s">
        <v>23</v>
      </c>
      <c r="K1854" s="13" t="s">
        <v>10065</v>
      </c>
      <c r="L1854" t="s">
        <v>16</v>
      </c>
      <c r="M1854" t="s">
        <v>12</v>
      </c>
      <c r="N1854" t="s">
        <v>23</v>
      </c>
      <c r="O1854">
        <v>52</v>
      </c>
      <c r="AA1854" t="s">
        <v>10</v>
      </c>
      <c r="AB1854" t="str">
        <f>IF(H1848="?",$Q$9,H1848)</f>
        <v>tier - 1</v>
      </c>
      <c r="AC1854" t="str">
        <f>IF(I1848="?",$V$9,I1848)</f>
        <v>tier - 2</v>
      </c>
      <c r="AD1854" t="str">
        <f>IF(J1848="?","Unknown",J1848)</f>
        <v>R1012</v>
      </c>
      <c r="AE1854">
        <v>1979</v>
      </c>
      <c r="AF1854">
        <v>10</v>
      </c>
      <c r="AG1854" t="str">
        <f t="shared" si="56"/>
        <v>10-Jul-1979</v>
      </c>
      <c r="AH1854">
        <v>29046</v>
      </c>
      <c r="AI1854">
        <f t="shared" si="57"/>
        <v>43</v>
      </c>
    </row>
    <row r="1855" spans="1:35" x14ac:dyDescent="0.25">
      <c r="A1855" t="s">
        <v>1808</v>
      </c>
      <c r="B1855">
        <v>25</v>
      </c>
      <c r="C1855" t="s">
        <v>35</v>
      </c>
      <c r="D1855">
        <v>2002</v>
      </c>
      <c r="E1855" s="11">
        <v>37493</v>
      </c>
      <c r="F1855">
        <v>1</v>
      </c>
      <c r="G1855">
        <v>17560.38</v>
      </c>
      <c r="H1855" t="s">
        <v>16</v>
      </c>
      <c r="I1855" t="s">
        <v>16</v>
      </c>
      <c r="J1855" t="s">
        <v>23</v>
      </c>
      <c r="K1855" s="13" t="s">
        <v>9782</v>
      </c>
      <c r="L1855" t="s">
        <v>16</v>
      </c>
      <c r="M1855" t="s">
        <v>16</v>
      </c>
      <c r="N1855" t="s">
        <v>23</v>
      </c>
      <c r="O1855">
        <v>20</v>
      </c>
      <c r="AA1855" t="s">
        <v>37</v>
      </c>
      <c r="AB1855" t="str">
        <f>IF(H1849="?",$Q$9,H1849)</f>
        <v>tier - 1</v>
      </c>
      <c r="AC1855" t="str">
        <f>IF(I1849="?",$V$9,I1849)</f>
        <v>tier - 3</v>
      </c>
      <c r="AD1855" t="str">
        <f>IF(J1849="?","Unknown",J1849)</f>
        <v>R1012</v>
      </c>
      <c r="AE1855">
        <v>1966</v>
      </c>
      <c r="AF1855">
        <v>21</v>
      </c>
      <c r="AG1855" t="str">
        <f t="shared" si="56"/>
        <v>21-Oct-1966</v>
      </c>
      <c r="AH1855">
        <v>24401</v>
      </c>
      <c r="AI1855">
        <f t="shared" si="57"/>
        <v>56</v>
      </c>
    </row>
    <row r="1856" spans="1:35" x14ac:dyDescent="0.25">
      <c r="A1856" t="s">
        <v>1807</v>
      </c>
      <c r="B1856">
        <v>16</v>
      </c>
      <c r="C1856" t="s">
        <v>20</v>
      </c>
      <c r="D1856">
        <v>1963</v>
      </c>
      <c r="E1856" s="11">
        <v>23270</v>
      </c>
      <c r="F1856">
        <v>0</v>
      </c>
      <c r="G1856">
        <v>17556.88</v>
      </c>
      <c r="H1856" t="s">
        <v>16</v>
      </c>
      <c r="I1856" t="s">
        <v>11</v>
      </c>
      <c r="J1856" t="s">
        <v>23</v>
      </c>
      <c r="K1856" s="13" t="s">
        <v>10066</v>
      </c>
      <c r="L1856" t="s">
        <v>16</v>
      </c>
      <c r="M1856" t="s">
        <v>11</v>
      </c>
      <c r="N1856" t="s">
        <v>23</v>
      </c>
      <c r="O1856">
        <v>59</v>
      </c>
      <c r="AA1856" t="s">
        <v>37</v>
      </c>
      <c r="AB1856" t="str">
        <f>IF(H1850="?",$Q$9,H1850)</f>
        <v>tier - 1</v>
      </c>
      <c r="AC1856" t="str">
        <f>IF(I1850="?",$V$9,I1850)</f>
        <v>tier - 1</v>
      </c>
      <c r="AD1856" t="str">
        <f>IF(J1850="?","Unknown",J1850)</f>
        <v>R1012</v>
      </c>
      <c r="AE1856">
        <v>2003</v>
      </c>
      <c r="AF1856">
        <v>14</v>
      </c>
      <c r="AG1856" t="str">
        <f t="shared" si="56"/>
        <v>14-Oct-2003</v>
      </c>
      <c r="AH1856">
        <v>37908</v>
      </c>
      <c r="AI1856">
        <f t="shared" si="57"/>
        <v>19</v>
      </c>
    </row>
    <row r="1857" spans="1:35" x14ac:dyDescent="0.25">
      <c r="A1857" t="s">
        <v>1806</v>
      </c>
      <c r="B1857">
        <v>12</v>
      </c>
      <c r="C1857" t="s">
        <v>30</v>
      </c>
      <c r="D1857">
        <v>1968</v>
      </c>
      <c r="E1857" s="11">
        <v>25184</v>
      </c>
      <c r="F1857">
        <v>0</v>
      </c>
      <c r="G1857">
        <v>17507.47</v>
      </c>
      <c r="H1857" t="s">
        <v>16</v>
      </c>
      <c r="I1857" t="s">
        <v>16</v>
      </c>
      <c r="J1857" t="s">
        <v>535</v>
      </c>
      <c r="K1857" s="13" t="s">
        <v>10067</v>
      </c>
      <c r="L1857" t="s">
        <v>16</v>
      </c>
      <c r="M1857" t="s">
        <v>16</v>
      </c>
      <c r="N1857" t="s">
        <v>535</v>
      </c>
      <c r="O1857">
        <v>54</v>
      </c>
      <c r="AA1857" t="s">
        <v>10</v>
      </c>
      <c r="AB1857" t="str">
        <f>IF(H1851="?",$Q$9,H1851)</f>
        <v>tier - 1</v>
      </c>
      <c r="AC1857" t="str">
        <f>IF(I1851="?",$V$9,I1851)</f>
        <v>tier - 3</v>
      </c>
      <c r="AD1857" t="str">
        <f>IF(J1851="?","Unknown",J1851)</f>
        <v>R1013</v>
      </c>
      <c r="AE1857">
        <v>1975</v>
      </c>
      <c r="AF1857">
        <v>23</v>
      </c>
      <c r="AG1857" t="str">
        <f t="shared" si="56"/>
        <v>23-Jul-1975</v>
      </c>
      <c r="AH1857">
        <v>27598</v>
      </c>
      <c r="AI1857">
        <f t="shared" si="57"/>
        <v>47</v>
      </c>
    </row>
    <row r="1858" spans="1:35" x14ac:dyDescent="0.25">
      <c r="A1858" t="s">
        <v>1805</v>
      </c>
      <c r="B1858">
        <v>16</v>
      </c>
      <c r="C1858" t="s">
        <v>15</v>
      </c>
      <c r="D1858">
        <v>1965</v>
      </c>
      <c r="E1858" s="11">
        <v>24062</v>
      </c>
      <c r="F1858">
        <v>0</v>
      </c>
      <c r="G1858">
        <v>17505.650000000001</v>
      </c>
      <c r="H1858" t="s">
        <v>16</v>
      </c>
      <c r="I1858" t="s">
        <v>11</v>
      </c>
      <c r="J1858" t="s">
        <v>249</v>
      </c>
      <c r="K1858" s="13" t="s">
        <v>10068</v>
      </c>
      <c r="L1858" t="s">
        <v>16</v>
      </c>
      <c r="M1858" t="s">
        <v>11</v>
      </c>
      <c r="N1858" t="s">
        <v>249</v>
      </c>
      <c r="O1858">
        <v>57</v>
      </c>
      <c r="AA1858" t="s">
        <v>30</v>
      </c>
      <c r="AB1858" t="str">
        <f>IF(H1852="?",$Q$9,H1852)</f>
        <v>tier - 1</v>
      </c>
      <c r="AC1858" t="str">
        <f>IF(I1852="?",$V$9,I1852)</f>
        <v>tier - 3</v>
      </c>
      <c r="AD1858" t="str">
        <f>IF(J1852="?","Unknown",J1852)</f>
        <v>R1013</v>
      </c>
      <c r="AE1858">
        <v>1994</v>
      </c>
      <c r="AF1858">
        <v>1</v>
      </c>
      <c r="AG1858" t="str">
        <f t="shared" si="56"/>
        <v>1-Dec-1994</v>
      </c>
      <c r="AH1858">
        <v>34669</v>
      </c>
      <c r="AI1858">
        <f t="shared" si="57"/>
        <v>28</v>
      </c>
    </row>
    <row r="1859" spans="1:35" x14ac:dyDescent="0.25">
      <c r="A1859" t="s">
        <v>1804</v>
      </c>
      <c r="B1859">
        <v>29</v>
      </c>
      <c r="C1859" t="s">
        <v>15</v>
      </c>
      <c r="D1859">
        <v>1990</v>
      </c>
      <c r="E1859" s="11">
        <v>33206</v>
      </c>
      <c r="F1859">
        <v>0</v>
      </c>
      <c r="G1859">
        <v>17496.310000000001</v>
      </c>
      <c r="H1859" t="s">
        <v>16</v>
      </c>
      <c r="I1859" t="s">
        <v>11</v>
      </c>
      <c r="J1859" t="s">
        <v>42</v>
      </c>
      <c r="K1859" s="13" t="s">
        <v>10069</v>
      </c>
      <c r="L1859" t="s">
        <v>16</v>
      </c>
      <c r="M1859" t="s">
        <v>11</v>
      </c>
      <c r="N1859" t="s">
        <v>42</v>
      </c>
      <c r="O1859">
        <v>32</v>
      </c>
      <c r="AA1859" t="s">
        <v>35</v>
      </c>
      <c r="AB1859" t="str">
        <f>IF(H1853="?",$Q$9,H1853)</f>
        <v>tier - 1</v>
      </c>
      <c r="AC1859" t="str">
        <f>IF(I1853="?",$V$9,I1853)</f>
        <v>tier - 3</v>
      </c>
      <c r="AD1859" t="str">
        <f>IF(J1853="?","Unknown",J1853)</f>
        <v>R1013</v>
      </c>
      <c r="AE1859">
        <v>1990</v>
      </c>
      <c r="AF1859">
        <v>25</v>
      </c>
      <c r="AG1859" t="str">
        <f t="shared" ref="AG1859:AG1922" si="58">CONCATENATE(AF1859,"-",AA1859,"-",AE1859)</f>
        <v>25-Aug-1990</v>
      </c>
      <c r="AH1859">
        <v>33110</v>
      </c>
      <c r="AI1859">
        <f t="shared" ref="AI1859:AI1922" si="59">INT(YEARFRAC(AH1859,DATE(2023,6,8)*1))</f>
        <v>32</v>
      </c>
    </row>
    <row r="1860" spans="1:35" x14ac:dyDescent="0.25">
      <c r="A1860" t="s">
        <v>1803</v>
      </c>
      <c r="B1860">
        <v>8</v>
      </c>
      <c r="C1860" t="s">
        <v>10</v>
      </c>
      <c r="D1860">
        <v>1971</v>
      </c>
      <c r="E1860" s="11">
        <v>26122</v>
      </c>
      <c r="F1860">
        <v>0</v>
      </c>
      <c r="G1860">
        <v>17479.53</v>
      </c>
      <c r="H1860" t="s">
        <v>16</v>
      </c>
      <c r="I1860" t="s">
        <v>16</v>
      </c>
      <c r="J1860" t="s">
        <v>23</v>
      </c>
      <c r="K1860" s="13" t="s">
        <v>10070</v>
      </c>
      <c r="L1860" t="s">
        <v>16</v>
      </c>
      <c r="M1860" t="s">
        <v>16</v>
      </c>
      <c r="N1860" t="s">
        <v>23</v>
      </c>
      <c r="O1860">
        <v>51</v>
      </c>
      <c r="AA1860" t="s">
        <v>20</v>
      </c>
      <c r="AB1860" t="str">
        <f>IF(H1854="?",$Q$9,H1854)</f>
        <v>tier - 1</v>
      </c>
      <c r="AC1860" t="str">
        <f>IF(I1854="?",$V$9,I1854)</f>
        <v>tier - 3</v>
      </c>
      <c r="AD1860" t="str">
        <f>IF(J1854="?","Unknown",J1854)</f>
        <v>R1012</v>
      </c>
      <c r="AE1860">
        <v>1970</v>
      </c>
      <c r="AF1860">
        <v>26</v>
      </c>
      <c r="AG1860" t="str">
        <f t="shared" si="58"/>
        <v>26-Sep-1970</v>
      </c>
      <c r="AH1860">
        <v>25837</v>
      </c>
      <c r="AI1860">
        <f t="shared" si="59"/>
        <v>52</v>
      </c>
    </row>
    <row r="1861" spans="1:35" x14ac:dyDescent="0.25">
      <c r="A1861" t="s">
        <v>1802</v>
      </c>
      <c r="B1861">
        <v>2</v>
      </c>
      <c r="C1861" t="s">
        <v>15</v>
      </c>
      <c r="D1861">
        <v>2003</v>
      </c>
      <c r="E1861" s="11">
        <v>37927</v>
      </c>
      <c r="F1861">
        <v>0</v>
      </c>
      <c r="G1861">
        <v>17468.98</v>
      </c>
      <c r="H1861" t="s">
        <v>11</v>
      </c>
      <c r="I1861" t="s">
        <v>16</v>
      </c>
      <c r="J1861" t="s">
        <v>23</v>
      </c>
      <c r="K1861" s="13" t="s">
        <v>10071</v>
      </c>
      <c r="L1861" t="s">
        <v>11</v>
      </c>
      <c r="M1861" t="s">
        <v>16</v>
      </c>
      <c r="N1861" t="s">
        <v>23</v>
      </c>
      <c r="O1861">
        <v>19</v>
      </c>
      <c r="AA1861" t="s">
        <v>35</v>
      </c>
      <c r="AB1861" t="str">
        <f>IF(H1855="?",$Q$9,H1855)</f>
        <v>tier - 1</v>
      </c>
      <c r="AC1861" t="str">
        <f>IF(I1855="?",$V$9,I1855)</f>
        <v>tier - 1</v>
      </c>
      <c r="AD1861" t="str">
        <f>IF(J1855="?","Unknown",J1855)</f>
        <v>R1012</v>
      </c>
      <c r="AE1861">
        <v>2002</v>
      </c>
      <c r="AF1861">
        <v>25</v>
      </c>
      <c r="AG1861" t="str">
        <f t="shared" si="58"/>
        <v>25-Aug-2002</v>
      </c>
      <c r="AH1861">
        <v>37493</v>
      </c>
      <c r="AI1861">
        <f t="shared" si="59"/>
        <v>20</v>
      </c>
    </row>
    <row r="1862" spans="1:35" x14ac:dyDescent="0.25">
      <c r="A1862" t="s">
        <v>2316</v>
      </c>
      <c r="B1862">
        <v>10</v>
      </c>
      <c r="C1862" t="s">
        <v>35</v>
      </c>
      <c r="D1862">
        <v>1972</v>
      </c>
      <c r="E1862" s="11">
        <v>26521</v>
      </c>
      <c r="F1862">
        <v>2</v>
      </c>
      <c r="G1862">
        <v>42856.84</v>
      </c>
      <c r="H1862" t="s">
        <v>16</v>
      </c>
      <c r="I1862" t="s">
        <v>16</v>
      </c>
      <c r="J1862" t="s">
        <v>42</v>
      </c>
      <c r="K1862" s="13" t="s">
        <v>10072</v>
      </c>
      <c r="L1862" t="s">
        <v>16</v>
      </c>
      <c r="M1862" t="s">
        <v>16</v>
      </c>
      <c r="N1862" t="s">
        <v>42</v>
      </c>
      <c r="O1862">
        <v>50</v>
      </c>
      <c r="AA1862" t="s">
        <v>20</v>
      </c>
      <c r="AB1862" t="str">
        <f>IF(H1856="?",$Q$9,H1856)</f>
        <v>tier - 1</v>
      </c>
      <c r="AC1862" t="str">
        <f>IF(I1856="?",$V$9,I1856)</f>
        <v>tier - 2</v>
      </c>
      <c r="AD1862" t="str">
        <f>IF(J1856="?","Unknown",J1856)</f>
        <v>R1012</v>
      </c>
      <c r="AE1862">
        <v>1963</v>
      </c>
      <c r="AF1862">
        <v>16</v>
      </c>
      <c r="AG1862" t="str">
        <f t="shared" si="58"/>
        <v>16-Sep-1963</v>
      </c>
      <c r="AH1862">
        <v>23270</v>
      </c>
      <c r="AI1862">
        <f t="shared" si="59"/>
        <v>59</v>
      </c>
    </row>
    <row r="1863" spans="1:35" x14ac:dyDescent="0.25">
      <c r="A1863" t="s">
        <v>1801</v>
      </c>
      <c r="B1863">
        <v>18</v>
      </c>
      <c r="C1863" t="s">
        <v>37</v>
      </c>
      <c r="D1863">
        <v>1992</v>
      </c>
      <c r="E1863" s="11">
        <v>33895</v>
      </c>
      <c r="F1863">
        <v>2</v>
      </c>
      <c r="G1863">
        <v>17361.77</v>
      </c>
      <c r="H1863" t="s">
        <v>11</v>
      </c>
      <c r="I1863" t="s">
        <v>16</v>
      </c>
      <c r="J1863" t="s">
        <v>23</v>
      </c>
      <c r="K1863" s="13" t="s">
        <v>10073</v>
      </c>
      <c r="L1863" t="s">
        <v>11</v>
      </c>
      <c r="M1863" t="s">
        <v>16</v>
      </c>
      <c r="N1863" t="s">
        <v>23</v>
      </c>
      <c r="O1863">
        <v>30</v>
      </c>
      <c r="AA1863" t="s">
        <v>30</v>
      </c>
      <c r="AB1863" t="str">
        <f>IF(H1857="?",$Q$9,H1857)</f>
        <v>tier - 1</v>
      </c>
      <c r="AC1863" t="str">
        <f>IF(I1857="?",$V$9,I1857)</f>
        <v>tier - 1</v>
      </c>
      <c r="AD1863" t="str">
        <f>IF(J1857="?","Unknown",J1857)</f>
        <v>R1026</v>
      </c>
      <c r="AE1863">
        <v>1968</v>
      </c>
      <c r="AF1863">
        <v>12</v>
      </c>
      <c r="AG1863" t="str">
        <f t="shared" si="58"/>
        <v>12-Dec-1968</v>
      </c>
      <c r="AH1863">
        <v>25184</v>
      </c>
      <c r="AI1863">
        <f t="shared" si="59"/>
        <v>54</v>
      </c>
    </row>
    <row r="1864" spans="1:35" x14ac:dyDescent="0.25">
      <c r="A1864" t="s">
        <v>1800</v>
      </c>
      <c r="B1864">
        <v>1</v>
      </c>
      <c r="C1864" t="s">
        <v>20</v>
      </c>
      <c r="D1864">
        <v>2003</v>
      </c>
      <c r="E1864" s="11">
        <v>37865</v>
      </c>
      <c r="F1864">
        <v>0</v>
      </c>
      <c r="G1864">
        <v>17352.68</v>
      </c>
      <c r="H1864" t="s">
        <v>11</v>
      </c>
      <c r="I1864" t="s">
        <v>12</v>
      </c>
      <c r="J1864" t="s">
        <v>23</v>
      </c>
      <c r="K1864" s="13" t="s">
        <v>10074</v>
      </c>
      <c r="L1864" t="s">
        <v>11</v>
      </c>
      <c r="M1864" t="s">
        <v>12</v>
      </c>
      <c r="N1864" t="s">
        <v>23</v>
      </c>
      <c r="O1864">
        <v>19</v>
      </c>
      <c r="AA1864" t="s">
        <v>15</v>
      </c>
      <c r="AB1864" t="str">
        <f>IF(H1858="?",$Q$9,H1858)</f>
        <v>tier - 1</v>
      </c>
      <c r="AC1864" t="str">
        <f>IF(I1858="?",$V$9,I1858)</f>
        <v>tier - 2</v>
      </c>
      <c r="AD1864" t="str">
        <f>IF(J1858="?","Unknown",J1858)</f>
        <v>R1023</v>
      </c>
      <c r="AE1864">
        <v>1965</v>
      </c>
      <c r="AF1864">
        <v>16</v>
      </c>
      <c r="AG1864" t="str">
        <f t="shared" si="58"/>
        <v>16-Nov-1965</v>
      </c>
      <c r="AH1864">
        <v>24062</v>
      </c>
      <c r="AI1864">
        <f t="shared" si="59"/>
        <v>57</v>
      </c>
    </row>
    <row r="1865" spans="1:35" x14ac:dyDescent="0.25">
      <c r="A1865" t="s">
        <v>1799</v>
      </c>
      <c r="B1865">
        <v>12</v>
      </c>
      <c r="C1865" t="s">
        <v>30</v>
      </c>
      <c r="D1865">
        <v>1963</v>
      </c>
      <c r="E1865" s="11">
        <v>23357</v>
      </c>
      <c r="F1865">
        <v>0</v>
      </c>
      <c r="G1865">
        <v>17337.580000000002</v>
      </c>
      <c r="H1865" t="s">
        <v>11</v>
      </c>
      <c r="I1865" t="s">
        <v>12</v>
      </c>
      <c r="J1865" t="s">
        <v>249</v>
      </c>
      <c r="K1865" s="13" t="s">
        <v>10075</v>
      </c>
      <c r="L1865" t="s">
        <v>11</v>
      </c>
      <c r="M1865" t="s">
        <v>12</v>
      </c>
      <c r="N1865" t="s">
        <v>249</v>
      </c>
      <c r="O1865">
        <v>59</v>
      </c>
      <c r="AA1865" t="s">
        <v>15</v>
      </c>
      <c r="AB1865" t="str">
        <f>IF(H1859="?",$Q$9,H1859)</f>
        <v>tier - 1</v>
      </c>
      <c r="AC1865" t="str">
        <f>IF(I1859="?",$V$9,I1859)</f>
        <v>tier - 2</v>
      </c>
      <c r="AD1865" t="str">
        <f>IF(J1859="?","Unknown",J1859)</f>
        <v>R1011</v>
      </c>
      <c r="AE1865">
        <v>1990</v>
      </c>
      <c r="AF1865">
        <v>29</v>
      </c>
      <c r="AG1865" t="str">
        <f t="shared" si="58"/>
        <v>29-Nov-1990</v>
      </c>
      <c r="AH1865">
        <v>33206</v>
      </c>
      <c r="AI1865">
        <f t="shared" si="59"/>
        <v>32</v>
      </c>
    </row>
    <row r="1866" spans="1:35" x14ac:dyDescent="0.25">
      <c r="A1866" t="s">
        <v>1798</v>
      </c>
      <c r="B1866">
        <v>25</v>
      </c>
      <c r="C1866" t="s">
        <v>35</v>
      </c>
      <c r="D1866">
        <v>1975</v>
      </c>
      <c r="E1866" s="11">
        <v>27631</v>
      </c>
      <c r="F1866">
        <v>1</v>
      </c>
      <c r="G1866">
        <v>17253.43</v>
      </c>
      <c r="H1866" t="s">
        <v>11</v>
      </c>
      <c r="I1866" t="s">
        <v>12</v>
      </c>
      <c r="J1866" t="s">
        <v>535</v>
      </c>
      <c r="K1866" s="13" t="s">
        <v>10076</v>
      </c>
      <c r="L1866" t="s">
        <v>11</v>
      </c>
      <c r="M1866" t="s">
        <v>12</v>
      </c>
      <c r="N1866" t="s">
        <v>535</v>
      </c>
      <c r="O1866">
        <v>47</v>
      </c>
      <c r="AA1866" t="s">
        <v>10</v>
      </c>
      <c r="AB1866" t="str">
        <f>IF(H1860="?",$Q$9,H1860)</f>
        <v>tier - 1</v>
      </c>
      <c r="AC1866" t="str">
        <f>IF(I1860="?",$V$9,I1860)</f>
        <v>tier - 1</v>
      </c>
      <c r="AD1866" t="str">
        <f>IF(J1860="?","Unknown",J1860)</f>
        <v>R1012</v>
      </c>
      <c r="AE1866">
        <v>1971</v>
      </c>
      <c r="AF1866">
        <v>8</v>
      </c>
      <c r="AG1866" t="str">
        <f t="shared" si="58"/>
        <v>8-Jul-1971</v>
      </c>
      <c r="AH1866">
        <v>26122</v>
      </c>
      <c r="AI1866">
        <f t="shared" si="59"/>
        <v>51</v>
      </c>
    </row>
    <row r="1867" spans="1:35" x14ac:dyDescent="0.25">
      <c r="A1867" t="s">
        <v>1797</v>
      </c>
      <c r="B1867">
        <v>22</v>
      </c>
      <c r="C1867" t="s">
        <v>20</v>
      </c>
      <c r="D1867">
        <v>1982</v>
      </c>
      <c r="E1867" s="11">
        <v>30216</v>
      </c>
      <c r="F1867">
        <v>1</v>
      </c>
      <c r="G1867">
        <v>17179.52</v>
      </c>
      <c r="H1867" t="s">
        <v>11</v>
      </c>
      <c r="I1867" t="s">
        <v>16</v>
      </c>
      <c r="J1867" t="s">
        <v>13</v>
      </c>
      <c r="K1867" s="13" t="s">
        <v>10077</v>
      </c>
      <c r="L1867" t="s">
        <v>11</v>
      </c>
      <c r="M1867" t="s">
        <v>16</v>
      </c>
      <c r="N1867" t="s">
        <v>13</v>
      </c>
      <c r="O1867">
        <v>40</v>
      </c>
      <c r="AA1867" t="s">
        <v>15</v>
      </c>
      <c r="AB1867" t="str">
        <f>IF(H1861="?",$Q$9,H1861)</f>
        <v>tier - 2</v>
      </c>
      <c r="AC1867" t="str">
        <f>IF(I1861="?",$V$9,I1861)</f>
        <v>tier - 1</v>
      </c>
      <c r="AD1867" t="str">
        <f>IF(J1861="?","Unknown",J1861)</f>
        <v>R1012</v>
      </c>
      <c r="AE1867">
        <v>2003</v>
      </c>
      <c r="AF1867">
        <v>2</v>
      </c>
      <c r="AG1867" t="str">
        <f t="shared" si="58"/>
        <v>2-Nov-2003</v>
      </c>
      <c r="AH1867">
        <v>37927</v>
      </c>
      <c r="AI1867">
        <f t="shared" si="59"/>
        <v>19</v>
      </c>
    </row>
    <row r="1868" spans="1:35" x14ac:dyDescent="0.25">
      <c r="A1868" t="s">
        <v>1796</v>
      </c>
      <c r="B1868">
        <v>18</v>
      </c>
      <c r="C1868" t="s">
        <v>15</v>
      </c>
      <c r="D1868">
        <v>2004</v>
      </c>
      <c r="E1868" s="11">
        <v>38309</v>
      </c>
      <c r="F1868">
        <v>1</v>
      </c>
      <c r="G1868">
        <v>17178.68</v>
      </c>
      <c r="H1868" t="s">
        <v>11</v>
      </c>
      <c r="I1868" t="s">
        <v>11</v>
      </c>
      <c r="J1868" t="s">
        <v>166</v>
      </c>
      <c r="K1868" s="13" t="s">
        <v>10078</v>
      </c>
      <c r="L1868" t="s">
        <v>11</v>
      </c>
      <c r="M1868" t="s">
        <v>11</v>
      </c>
      <c r="N1868" t="s">
        <v>166</v>
      </c>
      <c r="O1868">
        <v>18</v>
      </c>
      <c r="AA1868" t="s">
        <v>35</v>
      </c>
      <c r="AB1868" t="str">
        <f>IF(H1862="?",$Q$9,H1862)</f>
        <v>tier - 1</v>
      </c>
      <c r="AC1868" t="str">
        <f>IF(I1862="?",$V$9,I1862)</f>
        <v>tier - 1</v>
      </c>
      <c r="AD1868" t="str">
        <f>IF(J1862="?","Unknown",J1862)</f>
        <v>R1011</v>
      </c>
      <c r="AE1868">
        <v>1972</v>
      </c>
      <c r="AF1868">
        <v>10</v>
      </c>
      <c r="AG1868" t="str">
        <f t="shared" si="58"/>
        <v>10-Aug-1972</v>
      </c>
      <c r="AH1868">
        <v>26521</v>
      </c>
      <c r="AI1868">
        <f t="shared" si="59"/>
        <v>50</v>
      </c>
    </row>
    <row r="1869" spans="1:35" x14ac:dyDescent="0.25">
      <c r="A1869" t="s">
        <v>1795</v>
      </c>
      <c r="B1869">
        <v>7</v>
      </c>
      <c r="C1869" t="s">
        <v>18</v>
      </c>
      <c r="D1869">
        <v>1964</v>
      </c>
      <c r="E1869" s="11">
        <v>23535</v>
      </c>
      <c r="F1869">
        <v>0</v>
      </c>
      <c r="G1869">
        <v>17174.52</v>
      </c>
      <c r="H1869" t="s">
        <v>11</v>
      </c>
      <c r="I1869" t="s">
        <v>11</v>
      </c>
      <c r="J1869" t="s">
        <v>23</v>
      </c>
      <c r="K1869" s="13" t="s">
        <v>10079</v>
      </c>
      <c r="L1869" t="s">
        <v>11</v>
      </c>
      <c r="M1869" t="s">
        <v>11</v>
      </c>
      <c r="N1869" t="s">
        <v>23</v>
      </c>
      <c r="O1869">
        <v>59</v>
      </c>
      <c r="AA1869" t="s">
        <v>37</v>
      </c>
      <c r="AB1869" t="str">
        <f>IF(H1863="?",$Q$9,H1863)</f>
        <v>tier - 2</v>
      </c>
      <c r="AC1869" t="str">
        <f>IF(I1863="?",$V$9,I1863)</f>
        <v>tier - 1</v>
      </c>
      <c r="AD1869" t="str">
        <f>IF(J1863="?","Unknown",J1863)</f>
        <v>R1012</v>
      </c>
      <c r="AE1869">
        <v>1992</v>
      </c>
      <c r="AF1869">
        <v>18</v>
      </c>
      <c r="AG1869" t="str">
        <f t="shared" si="58"/>
        <v>18-Oct-1992</v>
      </c>
      <c r="AH1869">
        <v>33895</v>
      </c>
      <c r="AI1869">
        <f t="shared" si="59"/>
        <v>30</v>
      </c>
    </row>
    <row r="1870" spans="1:35" x14ac:dyDescent="0.25">
      <c r="A1870" t="s">
        <v>1794</v>
      </c>
      <c r="B1870">
        <v>16</v>
      </c>
      <c r="C1870" t="s">
        <v>30</v>
      </c>
      <c r="D1870">
        <v>1965</v>
      </c>
      <c r="E1870" s="11">
        <v>24092</v>
      </c>
      <c r="F1870">
        <v>0</v>
      </c>
      <c r="G1870">
        <v>17172.27</v>
      </c>
      <c r="H1870" t="s">
        <v>11</v>
      </c>
      <c r="I1870" t="s">
        <v>11</v>
      </c>
      <c r="J1870" t="s">
        <v>535</v>
      </c>
      <c r="K1870" s="13" t="s">
        <v>10080</v>
      </c>
      <c r="L1870" t="s">
        <v>11</v>
      </c>
      <c r="M1870" t="s">
        <v>11</v>
      </c>
      <c r="N1870" t="s">
        <v>535</v>
      </c>
      <c r="O1870">
        <v>57</v>
      </c>
      <c r="AA1870" t="s">
        <v>20</v>
      </c>
      <c r="AB1870" t="str">
        <f>IF(H1864="?",$Q$9,H1864)</f>
        <v>tier - 2</v>
      </c>
      <c r="AC1870" t="str">
        <f>IF(I1864="?",$V$9,I1864)</f>
        <v>tier - 3</v>
      </c>
      <c r="AD1870" t="str">
        <f>IF(J1864="?","Unknown",J1864)</f>
        <v>R1012</v>
      </c>
      <c r="AE1870">
        <v>2003</v>
      </c>
      <c r="AF1870">
        <v>1</v>
      </c>
      <c r="AG1870" t="str">
        <f t="shared" si="58"/>
        <v>1-Sep-2003</v>
      </c>
      <c r="AH1870">
        <v>37865</v>
      </c>
      <c r="AI1870">
        <f t="shared" si="59"/>
        <v>19</v>
      </c>
    </row>
    <row r="1871" spans="1:35" x14ac:dyDescent="0.25">
      <c r="A1871" t="s">
        <v>1793</v>
      </c>
      <c r="B1871">
        <v>3</v>
      </c>
      <c r="C1871" t="s">
        <v>15</v>
      </c>
      <c r="D1871">
        <v>1998</v>
      </c>
      <c r="E1871" s="11">
        <v>36102</v>
      </c>
      <c r="F1871">
        <v>4</v>
      </c>
      <c r="G1871">
        <v>17128.43</v>
      </c>
      <c r="H1871" t="s">
        <v>11</v>
      </c>
      <c r="I1871" t="s">
        <v>12</v>
      </c>
      <c r="J1871" t="s">
        <v>168</v>
      </c>
      <c r="K1871" s="13" t="s">
        <v>10081</v>
      </c>
      <c r="L1871" t="s">
        <v>11</v>
      </c>
      <c r="M1871" t="s">
        <v>12</v>
      </c>
      <c r="N1871" t="s">
        <v>168</v>
      </c>
      <c r="O1871">
        <v>24</v>
      </c>
      <c r="AA1871" t="s">
        <v>30</v>
      </c>
      <c r="AB1871" t="str">
        <f>IF(H1865="?",$Q$9,H1865)</f>
        <v>tier - 2</v>
      </c>
      <c r="AC1871" t="str">
        <f>IF(I1865="?",$V$9,I1865)</f>
        <v>tier - 3</v>
      </c>
      <c r="AD1871" t="str">
        <f>IF(J1865="?","Unknown",J1865)</f>
        <v>R1023</v>
      </c>
      <c r="AE1871">
        <v>1963</v>
      </c>
      <c r="AF1871">
        <v>12</v>
      </c>
      <c r="AG1871" t="str">
        <f t="shared" si="58"/>
        <v>12-Dec-1963</v>
      </c>
      <c r="AH1871">
        <v>23357</v>
      </c>
      <c r="AI1871">
        <f t="shared" si="59"/>
        <v>59</v>
      </c>
    </row>
    <row r="1872" spans="1:35" x14ac:dyDescent="0.25">
      <c r="A1872" t="s">
        <v>1792</v>
      </c>
      <c r="B1872">
        <v>28</v>
      </c>
      <c r="C1872" t="s">
        <v>10</v>
      </c>
      <c r="D1872">
        <v>2002</v>
      </c>
      <c r="E1872" s="11">
        <v>37465</v>
      </c>
      <c r="F1872">
        <v>1</v>
      </c>
      <c r="G1872">
        <v>17085.27</v>
      </c>
      <c r="H1872" t="s">
        <v>11</v>
      </c>
      <c r="I1872" t="s">
        <v>12</v>
      </c>
      <c r="J1872" t="s">
        <v>13</v>
      </c>
      <c r="K1872" s="13" t="s">
        <v>10082</v>
      </c>
      <c r="L1872" t="s">
        <v>11</v>
      </c>
      <c r="M1872" t="s">
        <v>12</v>
      </c>
      <c r="N1872" t="s">
        <v>13</v>
      </c>
      <c r="O1872">
        <v>20</v>
      </c>
      <c r="AA1872" t="s">
        <v>35</v>
      </c>
      <c r="AB1872" t="str">
        <f>IF(H1866="?",$Q$9,H1866)</f>
        <v>tier - 2</v>
      </c>
      <c r="AC1872" t="str">
        <f>IF(I1866="?",$V$9,I1866)</f>
        <v>tier - 3</v>
      </c>
      <c r="AD1872" t="str">
        <f>IF(J1866="?","Unknown",J1866)</f>
        <v>R1026</v>
      </c>
      <c r="AE1872">
        <v>1975</v>
      </c>
      <c r="AF1872">
        <v>25</v>
      </c>
      <c r="AG1872" t="str">
        <f t="shared" si="58"/>
        <v>25-Aug-1975</v>
      </c>
      <c r="AH1872">
        <v>27631</v>
      </c>
      <c r="AI1872">
        <f t="shared" si="59"/>
        <v>47</v>
      </c>
    </row>
    <row r="1873" spans="1:35" x14ac:dyDescent="0.25">
      <c r="A1873" t="s">
        <v>2315</v>
      </c>
      <c r="B1873">
        <v>29</v>
      </c>
      <c r="C1873" t="s">
        <v>20</v>
      </c>
      <c r="D1873">
        <v>1965</v>
      </c>
      <c r="E1873" s="11">
        <v>24014</v>
      </c>
      <c r="F1873">
        <v>0</v>
      </c>
      <c r="G1873">
        <v>42764.12</v>
      </c>
      <c r="H1873" t="s">
        <v>16</v>
      </c>
      <c r="I1873" t="s">
        <v>11</v>
      </c>
      <c r="J1873" t="s">
        <v>42</v>
      </c>
      <c r="K1873" s="13" t="s">
        <v>10083</v>
      </c>
      <c r="L1873" t="s">
        <v>16</v>
      </c>
      <c r="M1873" t="s">
        <v>11</v>
      </c>
      <c r="N1873" t="s">
        <v>42</v>
      </c>
      <c r="O1873">
        <v>57</v>
      </c>
      <c r="AA1873" t="s">
        <v>20</v>
      </c>
      <c r="AB1873" t="str">
        <f>IF(H1867="?",$Q$9,H1867)</f>
        <v>tier - 2</v>
      </c>
      <c r="AC1873" t="str">
        <f>IF(I1867="?",$V$9,I1867)</f>
        <v>tier - 1</v>
      </c>
      <c r="AD1873" t="str">
        <f>IF(J1867="?","Unknown",J1867)</f>
        <v>R1013</v>
      </c>
      <c r="AE1873">
        <v>1982</v>
      </c>
      <c r="AF1873">
        <v>22</v>
      </c>
      <c r="AG1873" t="str">
        <f t="shared" si="58"/>
        <v>22-Sep-1982</v>
      </c>
      <c r="AH1873">
        <v>30216</v>
      </c>
      <c r="AI1873">
        <f t="shared" si="59"/>
        <v>40</v>
      </c>
    </row>
    <row r="1874" spans="1:35" x14ac:dyDescent="0.25">
      <c r="A1874" t="s">
        <v>1791</v>
      </c>
      <c r="B1874">
        <v>26</v>
      </c>
      <c r="C1874" t="s">
        <v>20</v>
      </c>
      <c r="D1874">
        <v>2003</v>
      </c>
      <c r="E1874" s="11">
        <v>37890</v>
      </c>
      <c r="F1874">
        <v>0</v>
      </c>
      <c r="G1874">
        <v>17081.080000000002</v>
      </c>
      <c r="H1874" t="s">
        <v>11</v>
      </c>
      <c r="I1874" t="s">
        <v>11</v>
      </c>
      <c r="J1874" t="s">
        <v>42</v>
      </c>
      <c r="K1874" s="13" t="s">
        <v>10084</v>
      </c>
      <c r="L1874" t="s">
        <v>11</v>
      </c>
      <c r="M1874" t="s">
        <v>11</v>
      </c>
      <c r="N1874" t="s">
        <v>42</v>
      </c>
      <c r="O1874">
        <v>19</v>
      </c>
      <c r="AA1874" t="s">
        <v>15</v>
      </c>
      <c r="AB1874" t="str">
        <f>IF(H1868="?",$Q$9,H1868)</f>
        <v>tier - 2</v>
      </c>
      <c r="AC1874" t="str">
        <f>IF(I1868="?",$V$9,I1868)</f>
        <v>tier - 2</v>
      </c>
      <c r="AD1874" t="str">
        <f>IF(J1868="?","Unknown",J1868)</f>
        <v>R1019</v>
      </c>
      <c r="AE1874">
        <v>2004</v>
      </c>
      <c r="AF1874">
        <v>18</v>
      </c>
      <c r="AG1874" t="str">
        <f t="shared" si="58"/>
        <v>18-Nov-2004</v>
      </c>
      <c r="AH1874">
        <v>38309</v>
      </c>
      <c r="AI1874">
        <f t="shared" si="59"/>
        <v>18</v>
      </c>
    </row>
    <row r="1875" spans="1:35" x14ac:dyDescent="0.25">
      <c r="A1875" t="s">
        <v>1790</v>
      </c>
      <c r="B1875">
        <v>10</v>
      </c>
      <c r="C1875" t="s">
        <v>35</v>
      </c>
      <c r="D1875">
        <v>1996</v>
      </c>
      <c r="E1875" s="11">
        <v>35287</v>
      </c>
      <c r="F1875">
        <v>0</v>
      </c>
      <c r="G1875">
        <v>17043.34</v>
      </c>
      <c r="H1875" t="s">
        <v>11</v>
      </c>
      <c r="I1875" t="s">
        <v>12</v>
      </c>
      <c r="J1875" t="s">
        <v>13</v>
      </c>
      <c r="K1875" s="13" t="s">
        <v>10085</v>
      </c>
      <c r="L1875" t="s">
        <v>11</v>
      </c>
      <c r="M1875" t="s">
        <v>12</v>
      </c>
      <c r="N1875" t="s">
        <v>13</v>
      </c>
      <c r="O1875">
        <v>26</v>
      </c>
      <c r="AA1875" t="s">
        <v>18</v>
      </c>
      <c r="AB1875" t="str">
        <f>IF(H1869="?",$Q$9,H1869)</f>
        <v>tier - 2</v>
      </c>
      <c r="AC1875" t="str">
        <f>IF(I1869="?",$V$9,I1869)</f>
        <v>tier - 2</v>
      </c>
      <c r="AD1875" t="str">
        <f>IF(J1869="?","Unknown",J1869)</f>
        <v>R1012</v>
      </c>
      <c r="AE1875">
        <v>1964</v>
      </c>
      <c r="AF1875">
        <v>7</v>
      </c>
      <c r="AG1875" t="str">
        <f t="shared" si="58"/>
        <v>7-Jun-1964</v>
      </c>
      <c r="AH1875">
        <v>23535</v>
      </c>
      <c r="AI1875">
        <f t="shared" si="59"/>
        <v>59</v>
      </c>
    </row>
    <row r="1876" spans="1:35" x14ac:dyDescent="0.25">
      <c r="A1876" t="s">
        <v>1789</v>
      </c>
      <c r="B1876">
        <v>22</v>
      </c>
      <c r="C1876" t="s">
        <v>35</v>
      </c>
      <c r="D1876">
        <v>1971</v>
      </c>
      <c r="E1876" s="11">
        <v>26167</v>
      </c>
      <c r="F1876">
        <v>0</v>
      </c>
      <c r="G1876">
        <v>17016.009999999998</v>
      </c>
      <c r="H1876" t="s">
        <v>11</v>
      </c>
      <c r="I1876" t="s">
        <v>11</v>
      </c>
      <c r="J1876" t="s">
        <v>249</v>
      </c>
      <c r="K1876" s="13" t="s">
        <v>8997</v>
      </c>
      <c r="L1876" t="s">
        <v>11</v>
      </c>
      <c r="M1876" t="s">
        <v>11</v>
      </c>
      <c r="N1876" t="s">
        <v>249</v>
      </c>
      <c r="O1876">
        <v>51</v>
      </c>
      <c r="AA1876" t="s">
        <v>30</v>
      </c>
      <c r="AB1876" t="str">
        <f>IF(H1870="?",$Q$9,H1870)</f>
        <v>tier - 2</v>
      </c>
      <c r="AC1876" t="str">
        <f>IF(I1870="?",$V$9,I1870)</f>
        <v>tier - 2</v>
      </c>
      <c r="AD1876" t="str">
        <f>IF(J1870="?","Unknown",J1870)</f>
        <v>R1026</v>
      </c>
      <c r="AE1876">
        <v>1965</v>
      </c>
      <c r="AF1876">
        <v>16</v>
      </c>
      <c r="AG1876" t="str">
        <f t="shared" si="58"/>
        <v>16-Dec-1965</v>
      </c>
      <c r="AH1876">
        <v>24092</v>
      </c>
      <c r="AI1876">
        <f t="shared" si="59"/>
        <v>57</v>
      </c>
    </row>
    <row r="1877" spans="1:35" x14ac:dyDescent="0.25">
      <c r="A1877" t="s">
        <v>1788</v>
      </c>
      <c r="B1877">
        <v>16</v>
      </c>
      <c r="C1877" t="s">
        <v>20</v>
      </c>
      <c r="D1877">
        <v>1980</v>
      </c>
      <c r="E1877" s="11">
        <v>29480</v>
      </c>
      <c r="F1877">
        <v>2</v>
      </c>
      <c r="G1877">
        <v>16990.55</v>
      </c>
      <c r="H1877" t="s">
        <v>11</v>
      </c>
      <c r="I1877" t="s">
        <v>12</v>
      </c>
      <c r="J1877" t="s">
        <v>23</v>
      </c>
      <c r="K1877" s="13" t="s">
        <v>10086</v>
      </c>
      <c r="L1877" t="s">
        <v>11</v>
      </c>
      <c r="M1877" t="s">
        <v>12</v>
      </c>
      <c r="N1877" t="s">
        <v>23</v>
      </c>
      <c r="O1877">
        <v>42</v>
      </c>
      <c r="AA1877" t="s">
        <v>15</v>
      </c>
      <c r="AB1877" t="str">
        <f>IF(H1871="?",$Q$9,H1871)</f>
        <v>tier - 2</v>
      </c>
      <c r="AC1877" t="str">
        <f>IF(I1871="?",$V$9,I1871)</f>
        <v>tier - 3</v>
      </c>
      <c r="AD1877" t="str">
        <f>IF(J1871="?","Unknown",J1871)</f>
        <v>R1016</v>
      </c>
      <c r="AE1877">
        <v>1998</v>
      </c>
      <c r="AF1877">
        <v>3</v>
      </c>
      <c r="AG1877" t="str">
        <f t="shared" si="58"/>
        <v>3-Nov-1998</v>
      </c>
      <c r="AH1877">
        <v>36102</v>
      </c>
      <c r="AI1877">
        <f t="shared" si="59"/>
        <v>24</v>
      </c>
    </row>
    <row r="1878" spans="1:35" x14ac:dyDescent="0.25">
      <c r="A1878" t="s">
        <v>1787</v>
      </c>
      <c r="B1878">
        <v>25</v>
      </c>
      <c r="C1878" t="s">
        <v>30</v>
      </c>
      <c r="D1878">
        <v>1977</v>
      </c>
      <c r="E1878" s="11">
        <v>28484</v>
      </c>
      <c r="F1878">
        <v>2</v>
      </c>
      <c r="G1878">
        <v>16921.09</v>
      </c>
      <c r="H1878" t="s">
        <v>11</v>
      </c>
      <c r="I1878" t="s">
        <v>12</v>
      </c>
      <c r="J1878" t="s">
        <v>249</v>
      </c>
      <c r="K1878" s="13" t="s">
        <v>8847</v>
      </c>
      <c r="L1878" t="s">
        <v>11</v>
      </c>
      <c r="M1878" t="s">
        <v>12</v>
      </c>
      <c r="N1878" t="s">
        <v>249</v>
      </c>
      <c r="O1878">
        <v>45</v>
      </c>
      <c r="AA1878" t="s">
        <v>10</v>
      </c>
      <c r="AB1878" t="str">
        <f>IF(H1872="?",$Q$9,H1872)</f>
        <v>tier - 2</v>
      </c>
      <c r="AC1878" t="str">
        <f>IF(I1872="?",$V$9,I1872)</f>
        <v>tier - 3</v>
      </c>
      <c r="AD1878" t="str">
        <f>IF(J1872="?","Unknown",J1872)</f>
        <v>R1013</v>
      </c>
      <c r="AE1878">
        <v>2002</v>
      </c>
      <c r="AF1878">
        <v>28</v>
      </c>
      <c r="AG1878" t="str">
        <f t="shared" si="58"/>
        <v>28-Jul-2002</v>
      </c>
      <c r="AH1878">
        <v>37465</v>
      </c>
      <c r="AI1878">
        <f t="shared" si="59"/>
        <v>20</v>
      </c>
    </row>
    <row r="1879" spans="1:35" x14ac:dyDescent="0.25">
      <c r="A1879" t="s">
        <v>1786</v>
      </c>
      <c r="B1879">
        <v>21</v>
      </c>
      <c r="C1879" t="s">
        <v>37</v>
      </c>
      <c r="D1879">
        <v>1968</v>
      </c>
      <c r="E1879" s="11">
        <v>25132</v>
      </c>
      <c r="F1879">
        <v>0</v>
      </c>
      <c r="G1879">
        <v>16903.5</v>
      </c>
      <c r="H1879" t="s">
        <v>11</v>
      </c>
      <c r="I1879" t="s">
        <v>12</v>
      </c>
      <c r="J1879" t="s">
        <v>23</v>
      </c>
      <c r="K1879" s="13" t="s">
        <v>10087</v>
      </c>
      <c r="L1879" t="s">
        <v>11</v>
      </c>
      <c r="M1879" t="s">
        <v>12</v>
      </c>
      <c r="N1879" t="s">
        <v>23</v>
      </c>
      <c r="O1879">
        <v>54</v>
      </c>
      <c r="AA1879" t="s">
        <v>20</v>
      </c>
      <c r="AB1879" t="str">
        <f>IF(H1873="?",$Q$9,H1873)</f>
        <v>tier - 1</v>
      </c>
      <c r="AC1879" t="str">
        <f>IF(I1873="?",$V$9,I1873)</f>
        <v>tier - 2</v>
      </c>
      <c r="AD1879" t="str">
        <f>IF(J1873="?","Unknown",J1873)</f>
        <v>R1011</v>
      </c>
      <c r="AE1879">
        <v>1965</v>
      </c>
      <c r="AF1879">
        <v>29</v>
      </c>
      <c r="AG1879" t="str">
        <f t="shared" si="58"/>
        <v>29-Sep-1965</v>
      </c>
      <c r="AH1879">
        <v>24014</v>
      </c>
      <c r="AI1879">
        <f t="shared" si="59"/>
        <v>57</v>
      </c>
    </row>
    <row r="1880" spans="1:35" x14ac:dyDescent="0.25">
      <c r="A1880" t="s">
        <v>1785</v>
      </c>
      <c r="B1880">
        <v>10</v>
      </c>
      <c r="C1880" t="s">
        <v>35</v>
      </c>
      <c r="D1880">
        <v>2003</v>
      </c>
      <c r="E1880" s="11">
        <v>37843</v>
      </c>
      <c r="F1880">
        <v>0</v>
      </c>
      <c r="G1880">
        <v>16884.919999999998</v>
      </c>
      <c r="H1880" t="s">
        <v>11</v>
      </c>
      <c r="I1880" t="s">
        <v>11</v>
      </c>
      <c r="J1880" t="s">
        <v>42</v>
      </c>
      <c r="K1880" s="13" t="s">
        <v>10088</v>
      </c>
      <c r="L1880" t="s">
        <v>11</v>
      </c>
      <c r="M1880" t="s">
        <v>11</v>
      </c>
      <c r="N1880" t="s">
        <v>42</v>
      </c>
      <c r="O1880">
        <v>19</v>
      </c>
      <c r="AA1880" t="s">
        <v>20</v>
      </c>
      <c r="AB1880" t="str">
        <f>IF(H1874="?",$Q$9,H1874)</f>
        <v>tier - 2</v>
      </c>
      <c r="AC1880" t="str">
        <f>IF(I1874="?",$V$9,I1874)</f>
        <v>tier - 2</v>
      </c>
      <c r="AD1880" t="str">
        <f>IF(J1874="?","Unknown",J1874)</f>
        <v>R1011</v>
      </c>
      <c r="AE1880">
        <v>2003</v>
      </c>
      <c r="AF1880">
        <v>26</v>
      </c>
      <c r="AG1880" t="str">
        <f t="shared" si="58"/>
        <v>26-Sep-2003</v>
      </c>
      <c r="AH1880">
        <v>37890</v>
      </c>
      <c r="AI1880">
        <f t="shared" si="59"/>
        <v>19</v>
      </c>
    </row>
    <row r="1881" spans="1:35" x14ac:dyDescent="0.25">
      <c r="A1881" t="s">
        <v>1784</v>
      </c>
      <c r="B1881">
        <v>8</v>
      </c>
      <c r="C1881" t="s">
        <v>20</v>
      </c>
      <c r="D1881">
        <v>1974</v>
      </c>
      <c r="E1881" s="11">
        <v>27280</v>
      </c>
      <c r="F1881">
        <v>0</v>
      </c>
      <c r="G1881">
        <v>16841.32</v>
      </c>
      <c r="H1881" t="s">
        <v>11</v>
      </c>
      <c r="I1881" t="s">
        <v>12</v>
      </c>
      <c r="J1881" t="s">
        <v>42</v>
      </c>
      <c r="K1881" s="13" t="s">
        <v>10089</v>
      </c>
      <c r="L1881" t="s">
        <v>11</v>
      </c>
      <c r="M1881" t="s">
        <v>12</v>
      </c>
      <c r="N1881" t="s">
        <v>42</v>
      </c>
      <c r="O1881">
        <v>48</v>
      </c>
      <c r="AA1881" t="s">
        <v>35</v>
      </c>
      <c r="AB1881" t="str">
        <f>IF(H1875="?",$Q$9,H1875)</f>
        <v>tier - 2</v>
      </c>
      <c r="AC1881" t="str">
        <f>IF(I1875="?",$V$9,I1875)</f>
        <v>tier - 3</v>
      </c>
      <c r="AD1881" t="str">
        <f>IF(J1875="?","Unknown",J1875)</f>
        <v>R1013</v>
      </c>
      <c r="AE1881">
        <v>1996</v>
      </c>
      <c r="AF1881">
        <v>10</v>
      </c>
      <c r="AG1881" t="str">
        <f t="shared" si="58"/>
        <v>10-Aug-1996</v>
      </c>
      <c r="AH1881">
        <v>35287</v>
      </c>
      <c r="AI1881">
        <f t="shared" si="59"/>
        <v>26</v>
      </c>
    </row>
    <row r="1882" spans="1:35" x14ac:dyDescent="0.25">
      <c r="A1882" t="s">
        <v>1783</v>
      </c>
      <c r="B1882">
        <v>19</v>
      </c>
      <c r="C1882" t="s">
        <v>35</v>
      </c>
      <c r="D1882">
        <v>1995</v>
      </c>
      <c r="E1882" s="11">
        <v>34930</v>
      </c>
      <c r="F1882">
        <v>1</v>
      </c>
      <c r="G1882">
        <v>16796.41</v>
      </c>
      <c r="H1882" t="s">
        <v>11</v>
      </c>
      <c r="I1882" t="s">
        <v>12</v>
      </c>
      <c r="J1882" t="s">
        <v>247</v>
      </c>
      <c r="K1882" s="13" t="s">
        <v>10090</v>
      </c>
      <c r="L1882" t="s">
        <v>11</v>
      </c>
      <c r="M1882" t="s">
        <v>12</v>
      </c>
      <c r="N1882" t="s">
        <v>247</v>
      </c>
      <c r="O1882">
        <v>27</v>
      </c>
      <c r="AA1882" t="s">
        <v>35</v>
      </c>
      <c r="AB1882" t="str">
        <f>IF(H1876="?",$Q$9,H1876)</f>
        <v>tier - 2</v>
      </c>
      <c r="AC1882" t="str">
        <f>IF(I1876="?",$V$9,I1876)</f>
        <v>tier - 2</v>
      </c>
      <c r="AD1882" t="str">
        <f>IF(J1876="?","Unknown",J1876)</f>
        <v>R1023</v>
      </c>
      <c r="AE1882">
        <v>1971</v>
      </c>
      <c r="AF1882">
        <v>22</v>
      </c>
      <c r="AG1882" t="str">
        <f t="shared" si="58"/>
        <v>22-Aug-1971</v>
      </c>
      <c r="AH1882">
        <v>26167</v>
      </c>
      <c r="AI1882">
        <f t="shared" si="59"/>
        <v>51</v>
      </c>
    </row>
    <row r="1883" spans="1:35" x14ac:dyDescent="0.25">
      <c r="A1883" t="s">
        <v>1782</v>
      </c>
      <c r="B1883">
        <v>29</v>
      </c>
      <c r="C1883" t="s">
        <v>18</v>
      </c>
      <c r="D1883">
        <v>1962</v>
      </c>
      <c r="E1883" s="11">
        <v>22826</v>
      </c>
      <c r="F1883">
        <v>0</v>
      </c>
      <c r="G1883">
        <v>16779.400000000001</v>
      </c>
      <c r="H1883" t="s">
        <v>11</v>
      </c>
      <c r="I1883" t="s">
        <v>11</v>
      </c>
      <c r="J1883" t="s">
        <v>535</v>
      </c>
      <c r="K1883" s="13" t="s">
        <v>10091</v>
      </c>
      <c r="L1883" t="s">
        <v>11</v>
      </c>
      <c r="M1883" t="s">
        <v>11</v>
      </c>
      <c r="N1883" t="s">
        <v>535</v>
      </c>
      <c r="O1883">
        <v>60</v>
      </c>
      <c r="AA1883" t="s">
        <v>20</v>
      </c>
      <c r="AB1883" t="str">
        <f>IF(H1877="?",$Q$9,H1877)</f>
        <v>tier - 2</v>
      </c>
      <c r="AC1883" t="str">
        <f>IF(I1877="?",$V$9,I1877)</f>
        <v>tier - 3</v>
      </c>
      <c r="AD1883" t="str">
        <f>IF(J1877="?","Unknown",J1877)</f>
        <v>R1012</v>
      </c>
      <c r="AE1883">
        <v>1980</v>
      </c>
      <c r="AF1883">
        <v>16</v>
      </c>
      <c r="AG1883" t="str">
        <f t="shared" si="58"/>
        <v>16-Sep-1980</v>
      </c>
      <c r="AH1883">
        <v>29480</v>
      </c>
      <c r="AI1883">
        <f t="shared" si="59"/>
        <v>42</v>
      </c>
    </row>
    <row r="1884" spans="1:35" x14ac:dyDescent="0.25">
      <c r="A1884" t="s">
        <v>2314</v>
      </c>
      <c r="B1884">
        <v>21</v>
      </c>
      <c r="C1884" t="s">
        <v>30</v>
      </c>
      <c r="D1884">
        <v>1977</v>
      </c>
      <c r="E1884" s="11">
        <v>28480</v>
      </c>
      <c r="F1884">
        <v>2</v>
      </c>
      <c r="G1884">
        <v>42760.5</v>
      </c>
      <c r="H1884" t="s">
        <v>16</v>
      </c>
      <c r="I1884" t="s">
        <v>11</v>
      </c>
      <c r="J1884" t="s">
        <v>23</v>
      </c>
      <c r="K1884" s="13" t="s">
        <v>10092</v>
      </c>
      <c r="L1884" t="s">
        <v>16</v>
      </c>
      <c r="M1884" t="s">
        <v>11</v>
      </c>
      <c r="N1884" t="s">
        <v>23</v>
      </c>
      <c r="O1884">
        <v>45</v>
      </c>
      <c r="AA1884" t="s">
        <v>30</v>
      </c>
      <c r="AB1884" t="str">
        <f>IF(H1878="?",$Q$9,H1878)</f>
        <v>tier - 2</v>
      </c>
      <c r="AC1884" t="str">
        <f>IF(I1878="?",$V$9,I1878)</f>
        <v>tier - 3</v>
      </c>
      <c r="AD1884" t="str">
        <f>IF(J1878="?","Unknown",J1878)</f>
        <v>R1023</v>
      </c>
      <c r="AE1884">
        <v>1977</v>
      </c>
      <c r="AF1884">
        <v>25</v>
      </c>
      <c r="AG1884" t="str">
        <f t="shared" si="58"/>
        <v>25-Dec-1977</v>
      </c>
      <c r="AH1884">
        <v>28484</v>
      </c>
      <c r="AI1884">
        <f t="shared" si="59"/>
        <v>45</v>
      </c>
    </row>
    <row r="1885" spans="1:35" x14ac:dyDescent="0.25">
      <c r="A1885" t="s">
        <v>1781</v>
      </c>
      <c r="B1885">
        <v>23</v>
      </c>
      <c r="C1885" t="s">
        <v>35</v>
      </c>
      <c r="D1885">
        <v>1989</v>
      </c>
      <c r="E1885" s="11">
        <v>32743</v>
      </c>
      <c r="F1885">
        <v>2</v>
      </c>
      <c r="G1885">
        <v>16776.3</v>
      </c>
      <c r="H1885" t="s">
        <v>11</v>
      </c>
      <c r="I1885" t="s">
        <v>11</v>
      </c>
      <c r="J1885" t="s">
        <v>247</v>
      </c>
      <c r="K1885" s="13" t="s">
        <v>10093</v>
      </c>
      <c r="L1885" t="s">
        <v>11</v>
      </c>
      <c r="M1885" t="s">
        <v>11</v>
      </c>
      <c r="N1885" t="s">
        <v>247</v>
      </c>
      <c r="O1885">
        <v>33</v>
      </c>
      <c r="AA1885" t="s">
        <v>37</v>
      </c>
      <c r="AB1885" t="str">
        <f>IF(H1879="?",$Q$9,H1879)</f>
        <v>tier - 2</v>
      </c>
      <c r="AC1885" t="str">
        <f>IF(I1879="?",$V$9,I1879)</f>
        <v>tier - 3</v>
      </c>
      <c r="AD1885" t="str">
        <f>IF(J1879="?","Unknown",J1879)</f>
        <v>R1012</v>
      </c>
      <c r="AE1885">
        <v>1968</v>
      </c>
      <c r="AF1885">
        <v>21</v>
      </c>
      <c r="AG1885" t="str">
        <f t="shared" si="58"/>
        <v>21-Oct-1968</v>
      </c>
      <c r="AH1885">
        <v>25132</v>
      </c>
      <c r="AI1885">
        <f t="shared" si="59"/>
        <v>54</v>
      </c>
    </row>
    <row r="1886" spans="1:35" x14ac:dyDescent="0.25">
      <c r="A1886" t="s">
        <v>1780</v>
      </c>
      <c r="B1886">
        <v>28</v>
      </c>
      <c r="C1886" t="s">
        <v>35</v>
      </c>
      <c r="D1886">
        <v>1974</v>
      </c>
      <c r="E1886" s="11">
        <v>27269</v>
      </c>
      <c r="F1886">
        <v>0</v>
      </c>
      <c r="G1886">
        <v>16770.990000000002</v>
      </c>
      <c r="H1886" t="s">
        <v>11</v>
      </c>
      <c r="I1886" t="s">
        <v>16</v>
      </c>
      <c r="J1886" t="s">
        <v>23</v>
      </c>
      <c r="K1886" s="13" t="s">
        <v>10094</v>
      </c>
      <c r="L1886" t="s">
        <v>11</v>
      </c>
      <c r="M1886" t="s">
        <v>16</v>
      </c>
      <c r="N1886" t="s">
        <v>23</v>
      </c>
      <c r="O1886">
        <v>48</v>
      </c>
      <c r="AA1886" t="s">
        <v>35</v>
      </c>
      <c r="AB1886" t="str">
        <f>IF(H1880="?",$Q$9,H1880)</f>
        <v>tier - 2</v>
      </c>
      <c r="AC1886" t="str">
        <f>IF(I1880="?",$V$9,I1880)</f>
        <v>tier - 2</v>
      </c>
      <c r="AD1886" t="str">
        <f>IF(J1880="?","Unknown",J1880)</f>
        <v>R1011</v>
      </c>
      <c r="AE1886">
        <v>2003</v>
      </c>
      <c r="AF1886">
        <v>10</v>
      </c>
      <c r="AG1886" t="str">
        <f t="shared" si="58"/>
        <v>10-Aug-2003</v>
      </c>
      <c r="AH1886">
        <v>37843</v>
      </c>
      <c r="AI1886">
        <f t="shared" si="59"/>
        <v>19</v>
      </c>
    </row>
    <row r="1887" spans="1:35" x14ac:dyDescent="0.25">
      <c r="A1887" t="s">
        <v>1779</v>
      </c>
      <c r="B1887">
        <v>5</v>
      </c>
      <c r="C1887" t="s">
        <v>30</v>
      </c>
      <c r="D1887">
        <v>1993</v>
      </c>
      <c r="E1887" s="11">
        <v>34308</v>
      </c>
      <c r="F1887">
        <v>1</v>
      </c>
      <c r="G1887">
        <v>16657.72</v>
      </c>
      <c r="H1887" t="s">
        <v>11</v>
      </c>
      <c r="I1887" t="s">
        <v>16</v>
      </c>
      <c r="J1887" t="s">
        <v>247</v>
      </c>
      <c r="K1887" s="13" t="s">
        <v>10095</v>
      </c>
      <c r="L1887" t="s">
        <v>11</v>
      </c>
      <c r="M1887" t="s">
        <v>16</v>
      </c>
      <c r="N1887" t="s">
        <v>247</v>
      </c>
      <c r="O1887">
        <v>29</v>
      </c>
      <c r="AA1887" t="s">
        <v>20</v>
      </c>
      <c r="AB1887" t="str">
        <f>IF(H1881="?",$Q$9,H1881)</f>
        <v>tier - 2</v>
      </c>
      <c r="AC1887" t="str">
        <f>IF(I1881="?",$V$9,I1881)</f>
        <v>tier - 3</v>
      </c>
      <c r="AD1887" t="str">
        <f>IF(J1881="?","Unknown",J1881)</f>
        <v>R1011</v>
      </c>
      <c r="AE1887">
        <v>1974</v>
      </c>
      <c r="AF1887">
        <v>8</v>
      </c>
      <c r="AG1887" t="str">
        <f t="shared" si="58"/>
        <v>8-Sep-1974</v>
      </c>
      <c r="AH1887">
        <v>27280</v>
      </c>
      <c r="AI1887">
        <f t="shared" si="59"/>
        <v>48</v>
      </c>
    </row>
    <row r="1888" spans="1:35" x14ac:dyDescent="0.25">
      <c r="A1888" t="s">
        <v>1778</v>
      </c>
      <c r="B1888">
        <v>25</v>
      </c>
      <c r="C1888" t="s">
        <v>15</v>
      </c>
      <c r="D1888">
        <v>1977</v>
      </c>
      <c r="E1888" s="11">
        <v>28454</v>
      </c>
      <c r="F1888">
        <v>2</v>
      </c>
      <c r="G1888">
        <v>16631.61</v>
      </c>
      <c r="H1888" t="s">
        <v>11</v>
      </c>
      <c r="I1888" t="s">
        <v>16</v>
      </c>
      <c r="J1888" t="s">
        <v>23</v>
      </c>
      <c r="K1888" s="13" t="s">
        <v>8844</v>
      </c>
      <c r="L1888" t="s">
        <v>11</v>
      </c>
      <c r="M1888" t="s">
        <v>16</v>
      </c>
      <c r="N1888" t="s">
        <v>23</v>
      </c>
      <c r="O1888">
        <v>45</v>
      </c>
      <c r="AA1888" t="s">
        <v>35</v>
      </c>
      <c r="AB1888" t="str">
        <f>IF(H1882="?",$Q$9,H1882)</f>
        <v>tier - 2</v>
      </c>
      <c r="AC1888" t="str">
        <f>IF(I1882="?",$V$9,I1882)</f>
        <v>tier - 3</v>
      </c>
      <c r="AD1888" t="str">
        <f>IF(J1882="?","Unknown",J1882)</f>
        <v>R1024</v>
      </c>
      <c r="AE1888">
        <v>1995</v>
      </c>
      <c r="AF1888">
        <v>19</v>
      </c>
      <c r="AG1888" t="str">
        <f t="shared" si="58"/>
        <v>19-Aug-1995</v>
      </c>
      <c r="AH1888">
        <v>34930</v>
      </c>
      <c r="AI1888">
        <f t="shared" si="59"/>
        <v>27</v>
      </c>
    </row>
    <row r="1889" spans="1:35" x14ac:dyDescent="0.25">
      <c r="A1889" t="s">
        <v>1777</v>
      </c>
      <c r="B1889">
        <v>24</v>
      </c>
      <c r="C1889" t="s">
        <v>10</v>
      </c>
      <c r="D1889">
        <v>1975</v>
      </c>
      <c r="E1889" s="11">
        <v>27599</v>
      </c>
      <c r="F1889">
        <v>1</v>
      </c>
      <c r="G1889">
        <v>16602.18</v>
      </c>
      <c r="H1889" t="s">
        <v>11</v>
      </c>
      <c r="I1889" t="s">
        <v>16</v>
      </c>
      <c r="J1889" t="s">
        <v>535</v>
      </c>
      <c r="K1889" s="13" t="s">
        <v>10096</v>
      </c>
      <c r="L1889" t="s">
        <v>11</v>
      </c>
      <c r="M1889" t="s">
        <v>16</v>
      </c>
      <c r="N1889" t="s">
        <v>535</v>
      </c>
      <c r="O1889">
        <v>47</v>
      </c>
      <c r="AA1889" t="s">
        <v>18</v>
      </c>
      <c r="AB1889" t="str">
        <f>IF(H1883="?",$Q$9,H1883)</f>
        <v>tier - 2</v>
      </c>
      <c r="AC1889" t="str">
        <f>IF(I1883="?",$V$9,I1883)</f>
        <v>tier - 2</v>
      </c>
      <c r="AD1889" t="str">
        <f>IF(J1883="?","Unknown",J1883)</f>
        <v>R1026</v>
      </c>
      <c r="AE1889">
        <v>1962</v>
      </c>
      <c r="AF1889">
        <v>29</v>
      </c>
      <c r="AG1889" t="str">
        <f t="shared" si="58"/>
        <v>29-Jun-1962</v>
      </c>
      <c r="AH1889">
        <v>22826</v>
      </c>
      <c r="AI1889">
        <f t="shared" si="59"/>
        <v>60</v>
      </c>
    </row>
    <row r="1890" spans="1:35" x14ac:dyDescent="0.25">
      <c r="A1890" t="s">
        <v>1776</v>
      </c>
      <c r="B1890">
        <v>10</v>
      </c>
      <c r="C1890" t="s">
        <v>15</v>
      </c>
      <c r="D1890">
        <v>1970</v>
      </c>
      <c r="E1890" s="11">
        <v>25882</v>
      </c>
      <c r="F1890">
        <v>0</v>
      </c>
      <c r="G1890">
        <v>16600.16</v>
      </c>
      <c r="H1890" t="s">
        <v>11</v>
      </c>
      <c r="I1890" t="s">
        <v>11</v>
      </c>
      <c r="J1890" t="s">
        <v>42</v>
      </c>
      <c r="K1890" s="13" t="s">
        <v>10097</v>
      </c>
      <c r="L1890" t="s">
        <v>11</v>
      </c>
      <c r="M1890" t="s">
        <v>11</v>
      </c>
      <c r="N1890" t="s">
        <v>42</v>
      </c>
      <c r="O1890">
        <v>52</v>
      </c>
      <c r="AA1890" t="s">
        <v>30</v>
      </c>
      <c r="AB1890" t="str">
        <f>IF(H1884="?",$Q$9,H1884)</f>
        <v>tier - 1</v>
      </c>
      <c r="AC1890" t="str">
        <f>IF(I1884="?",$V$9,I1884)</f>
        <v>tier - 2</v>
      </c>
      <c r="AD1890" t="str">
        <f>IF(J1884="?","Unknown",J1884)</f>
        <v>R1012</v>
      </c>
      <c r="AE1890">
        <v>1977</v>
      </c>
      <c r="AF1890">
        <v>21</v>
      </c>
      <c r="AG1890" t="str">
        <f t="shared" si="58"/>
        <v>21-Dec-1977</v>
      </c>
      <c r="AH1890">
        <v>28480</v>
      </c>
      <c r="AI1890">
        <f t="shared" si="59"/>
        <v>45</v>
      </c>
    </row>
    <row r="1891" spans="1:35" x14ac:dyDescent="0.25">
      <c r="A1891" t="s">
        <v>1775</v>
      </c>
      <c r="B1891">
        <v>25</v>
      </c>
      <c r="C1891" t="s">
        <v>20</v>
      </c>
      <c r="D1891">
        <v>1963</v>
      </c>
      <c r="E1891" s="11">
        <v>23279</v>
      </c>
      <c r="F1891">
        <v>0</v>
      </c>
      <c r="G1891">
        <v>16587.96</v>
      </c>
      <c r="H1891" t="s">
        <v>11</v>
      </c>
      <c r="I1891" t="s">
        <v>11</v>
      </c>
      <c r="J1891" t="s">
        <v>249</v>
      </c>
      <c r="K1891" s="13" t="s">
        <v>10098</v>
      </c>
      <c r="L1891" t="s">
        <v>11</v>
      </c>
      <c r="M1891" t="s">
        <v>11</v>
      </c>
      <c r="N1891" t="s">
        <v>249</v>
      </c>
      <c r="O1891">
        <v>59</v>
      </c>
      <c r="AA1891" t="s">
        <v>35</v>
      </c>
      <c r="AB1891" t="str">
        <f>IF(H1885="?",$Q$9,H1885)</f>
        <v>tier - 2</v>
      </c>
      <c r="AC1891" t="str">
        <f>IF(I1885="?",$V$9,I1885)</f>
        <v>tier - 2</v>
      </c>
      <c r="AD1891" t="str">
        <f>IF(J1885="?","Unknown",J1885)</f>
        <v>R1024</v>
      </c>
      <c r="AE1891">
        <v>1989</v>
      </c>
      <c r="AF1891">
        <v>23</v>
      </c>
      <c r="AG1891" t="str">
        <f t="shared" si="58"/>
        <v>23-Aug-1989</v>
      </c>
      <c r="AH1891">
        <v>32743</v>
      </c>
      <c r="AI1891">
        <f t="shared" si="59"/>
        <v>33</v>
      </c>
    </row>
    <row r="1892" spans="1:35" x14ac:dyDescent="0.25">
      <c r="A1892" t="s">
        <v>1774</v>
      </c>
      <c r="B1892">
        <v>25</v>
      </c>
      <c r="C1892" t="s">
        <v>30</v>
      </c>
      <c r="D1892">
        <v>2001</v>
      </c>
      <c r="E1892" s="11">
        <v>37250</v>
      </c>
      <c r="F1892">
        <v>0</v>
      </c>
      <c r="G1892">
        <v>16586.5</v>
      </c>
      <c r="H1892" t="s">
        <v>11</v>
      </c>
      <c r="I1892" t="s">
        <v>16</v>
      </c>
      <c r="J1892" t="s">
        <v>13</v>
      </c>
      <c r="K1892" s="13" t="s">
        <v>10099</v>
      </c>
      <c r="L1892" t="s">
        <v>11</v>
      </c>
      <c r="M1892" t="s">
        <v>16</v>
      </c>
      <c r="N1892" t="s">
        <v>13</v>
      </c>
      <c r="O1892">
        <v>21</v>
      </c>
      <c r="AA1892" t="s">
        <v>35</v>
      </c>
      <c r="AB1892" t="str">
        <f>IF(H1886="?",$Q$9,H1886)</f>
        <v>tier - 2</v>
      </c>
      <c r="AC1892" t="str">
        <f>IF(I1886="?",$V$9,I1886)</f>
        <v>tier - 1</v>
      </c>
      <c r="AD1892" t="str">
        <f>IF(J1886="?","Unknown",J1886)</f>
        <v>R1012</v>
      </c>
      <c r="AE1892">
        <v>1974</v>
      </c>
      <c r="AF1892">
        <v>28</v>
      </c>
      <c r="AG1892" t="str">
        <f t="shared" si="58"/>
        <v>28-Aug-1974</v>
      </c>
      <c r="AH1892">
        <v>27269</v>
      </c>
      <c r="AI1892">
        <f t="shared" si="59"/>
        <v>48</v>
      </c>
    </row>
    <row r="1893" spans="1:35" x14ac:dyDescent="0.25">
      <c r="A1893" t="s">
        <v>1773</v>
      </c>
      <c r="B1893">
        <v>23</v>
      </c>
      <c r="C1893" t="s">
        <v>35</v>
      </c>
      <c r="D1893">
        <v>1995</v>
      </c>
      <c r="E1893" s="11">
        <v>34934</v>
      </c>
      <c r="F1893">
        <v>0</v>
      </c>
      <c r="G1893">
        <v>16577.78</v>
      </c>
      <c r="H1893" t="s">
        <v>11</v>
      </c>
      <c r="I1893" t="s">
        <v>16</v>
      </c>
      <c r="J1893" t="s">
        <v>13</v>
      </c>
      <c r="K1893" s="13" t="s">
        <v>10100</v>
      </c>
      <c r="L1893" t="s">
        <v>11</v>
      </c>
      <c r="M1893" t="s">
        <v>16</v>
      </c>
      <c r="N1893" t="s">
        <v>13</v>
      </c>
      <c r="O1893">
        <v>27</v>
      </c>
      <c r="AA1893" t="s">
        <v>30</v>
      </c>
      <c r="AB1893" t="str">
        <f>IF(H1887="?",$Q$9,H1887)</f>
        <v>tier - 2</v>
      </c>
      <c r="AC1893" t="str">
        <f>IF(I1887="?",$V$9,I1887)</f>
        <v>tier - 1</v>
      </c>
      <c r="AD1893" t="str">
        <f>IF(J1887="?","Unknown",J1887)</f>
        <v>R1024</v>
      </c>
      <c r="AE1893">
        <v>1993</v>
      </c>
      <c r="AF1893">
        <v>5</v>
      </c>
      <c r="AG1893" t="str">
        <f t="shared" si="58"/>
        <v>5-Dec-1993</v>
      </c>
      <c r="AH1893">
        <v>34308</v>
      </c>
      <c r="AI1893">
        <f t="shared" si="59"/>
        <v>29</v>
      </c>
    </row>
    <row r="1894" spans="1:35" x14ac:dyDescent="0.25">
      <c r="A1894" t="s">
        <v>1772</v>
      </c>
      <c r="B1894">
        <v>10</v>
      </c>
      <c r="C1894" t="s">
        <v>15</v>
      </c>
      <c r="D1894">
        <v>1958</v>
      </c>
      <c r="E1894" s="11">
        <v>21499</v>
      </c>
      <c r="F1894">
        <v>3</v>
      </c>
      <c r="G1894">
        <v>16455.71</v>
      </c>
      <c r="H1894" t="s">
        <v>11</v>
      </c>
      <c r="I1894" t="s">
        <v>11</v>
      </c>
      <c r="J1894" t="s">
        <v>23</v>
      </c>
      <c r="K1894" s="13" t="s">
        <v>10101</v>
      </c>
      <c r="L1894" t="s">
        <v>11</v>
      </c>
      <c r="M1894" t="s">
        <v>11</v>
      </c>
      <c r="N1894" t="s">
        <v>23</v>
      </c>
      <c r="O1894">
        <v>64</v>
      </c>
      <c r="AA1894" t="s">
        <v>15</v>
      </c>
      <c r="AB1894" t="str">
        <f>IF(H1888="?",$Q$9,H1888)</f>
        <v>tier - 2</v>
      </c>
      <c r="AC1894" t="str">
        <f>IF(I1888="?",$V$9,I1888)</f>
        <v>tier - 1</v>
      </c>
      <c r="AD1894" t="str">
        <f>IF(J1888="?","Unknown",J1888)</f>
        <v>R1012</v>
      </c>
      <c r="AE1894">
        <v>1977</v>
      </c>
      <c r="AF1894">
        <v>25</v>
      </c>
      <c r="AG1894" t="str">
        <f t="shared" si="58"/>
        <v>25-Nov-1977</v>
      </c>
      <c r="AH1894">
        <v>28454</v>
      </c>
      <c r="AI1894">
        <f t="shared" si="59"/>
        <v>45</v>
      </c>
    </row>
    <row r="1895" spans="1:35" x14ac:dyDescent="0.25">
      <c r="A1895" t="s">
        <v>2367</v>
      </c>
      <c r="B1895">
        <v>4</v>
      </c>
      <c r="C1895" t="s">
        <v>37</v>
      </c>
      <c r="D1895">
        <v>1962</v>
      </c>
      <c r="E1895" s="11">
        <v>22923</v>
      </c>
      <c r="F1895">
        <v>0</v>
      </c>
      <c r="G1895">
        <v>52590.83</v>
      </c>
      <c r="H1895" t="s">
        <v>16</v>
      </c>
      <c r="I1895" t="s">
        <v>12</v>
      </c>
      <c r="J1895" t="s">
        <v>42</v>
      </c>
      <c r="K1895" s="13" t="s">
        <v>10102</v>
      </c>
      <c r="L1895" t="s">
        <v>16</v>
      </c>
      <c r="M1895" t="s">
        <v>12</v>
      </c>
      <c r="N1895" t="s">
        <v>42</v>
      </c>
      <c r="O1895">
        <v>60</v>
      </c>
      <c r="AA1895" t="s">
        <v>10</v>
      </c>
      <c r="AB1895" t="str">
        <f>IF(H1889="?",$Q$9,H1889)</f>
        <v>tier - 2</v>
      </c>
      <c r="AC1895" t="str">
        <f>IF(I1889="?",$V$9,I1889)</f>
        <v>tier - 1</v>
      </c>
      <c r="AD1895" t="str">
        <f>IF(J1889="?","Unknown",J1889)</f>
        <v>R1026</v>
      </c>
      <c r="AE1895">
        <v>1975</v>
      </c>
      <c r="AF1895">
        <v>24</v>
      </c>
      <c r="AG1895" t="str">
        <f t="shared" si="58"/>
        <v>24-Jul-1975</v>
      </c>
      <c r="AH1895">
        <v>27599</v>
      </c>
      <c r="AI1895">
        <f t="shared" si="59"/>
        <v>47</v>
      </c>
    </row>
    <row r="1896" spans="1:35" x14ac:dyDescent="0.25">
      <c r="A1896" t="s">
        <v>2313</v>
      </c>
      <c r="B1896">
        <v>3</v>
      </c>
      <c r="C1896" t="s">
        <v>37</v>
      </c>
      <c r="D1896">
        <v>1971</v>
      </c>
      <c r="E1896" s="11">
        <v>26209</v>
      </c>
      <c r="F1896">
        <v>0</v>
      </c>
      <c r="G1896">
        <v>42644.2</v>
      </c>
      <c r="H1896" t="s">
        <v>16</v>
      </c>
      <c r="I1896" t="s">
        <v>12</v>
      </c>
      <c r="J1896" t="s">
        <v>42</v>
      </c>
      <c r="K1896" s="13" t="s">
        <v>10103</v>
      </c>
      <c r="L1896" t="s">
        <v>16</v>
      </c>
      <c r="M1896" t="s">
        <v>12</v>
      </c>
      <c r="N1896" t="s">
        <v>42</v>
      </c>
      <c r="O1896">
        <v>51</v>
      </c>
      <c r="AA1896" t="s">
        <v>15</v>
      </c>
      <c r="AB1896" t="str">
        <f>IF(H1890="?",$Q$9,H1890)</f>
        <v>tier - 2</v>
      </c>
      <c r="AC1896" t="str">
        <f>IF(I1890="?",$V$9,I1890)</f>
        <v>tier - 2</v>
      </c>
      <c r="AD1896" t="str">
        <f>IF(J1890="?","Unknown",J1890)</f>
        <v>R1011</v>
      </c>
      <c r="AE1896">
        <v>1970</v>
      </c>
      <c r="AF1896">
        <v>10</v>
      </c>
      <c r="AG1896" t="str">
        <f t="shared" si="58"/>
        <v>10-Nov-1970</v>
      </c>
      <c r="AH1896">
        <v>25882</v>
      </c>
      <c r="AI1896">
        <f t="shared" si="59"/>
        <v>52</v>
      </c>
    </row>
    <row r="1897" spans="1:35" x14ac:dyDescent="0.25">
      <c r="A1897" t="s">
        <v>1771</v>
      </c>
      <c r="B1897">
        <v>20</v>
      </c>
      <c r="C1897" t="s">
        <v>15</v>
      </c>
      <c r="D1897">
        <v>2003</v>
      </c>
      <c r="E1897" s="11">
        <v>37945</v>
      </c>
      <c r="F1897">
        <v>1</v>
      </c>
      <c r="G1897">
        <v>16450.89</v>
      </c>
      <c r="H1897" t="s">
        <v>11</v>
      </c>
      <c r="I1897" t="s">
        <v>16</v>
      </c>
      <c r="J1897" t="s">
        <v>23</v>
      </c>
      <c r="K1897" s="13" t="s">
        <v>10104</v>
      </c>
      <c r="L1897" t="s">
        <v>11</v>
      </c>
      <c r="M1897" t="s">
        <v>16</v>
      </c>
      <c r="N1897" t="s">
        <v>23</v>
      </c>
      <c r="O1897">
        <v>19</v>
      </c>
      <c r="AA1897" t="s">
        <v>20</v>
      </c>
      <c r="AB1897" t="str">
        <f>IF(H1891="?",$Q$9,H1891)</f>
        <v>tier - 2</v>
      </c>
      <c r="AC1897" t="str">
        <f>IF(I1891="?",$V$9,I1891)</f>
        <v>tier - 2</v>
      </c>
      <c r="AD1897" t="str">
        <f>IF(J1891="?","Unknown",J1891)</f>
        <v>R1023</v>
      </c>
      <c r="AE1897">
        <v>1963</v>
      </c>
      <c r="AF1897">
        <v>25</v>
      </c>
      <c r="AG1897" t="str">
        <f t="shared" si="58"/>
        <v>25-Sep-1963</v>
      </c>
      <c r="AH1897">
        <v>23279</v>
      </c>
      <c r="AI1897">
        <f t="shared" si="59"/>
        <v>59</v>
      </c>
    </row>
    <row r="1898" spans="1:35" x14ac:dyDescent="0.25">
      <c r="A1898" t="s">
        <v>1770</v>
      </c>
      <c r="B1898">
        <v>28</v>
      </c>
      <c r="C1898" t="s">
        <v>35</v>
      </c>
      <c r="D1898">
        <v>1995</v>
      </c>
      <c r="E1898" s="11">
        <v>34939</v>
      </c>
      <c r="F1898">
        <v>3</v>
      </c>
      <c r="G1898">
        <v>16420.490000000002</v>
      </c>
      <c r="H1898" t="s">
        <v>11</v>
      </c>
      <c r="I1898" t="s">
        <v>12</v>
      </c>
      <c r="J1898" t="s">
        <v>23</v>
      </c>
      <c r="K1898" s="13" t="s">
        <v>10105</v>
      </c>
      <c r="L1898" t="s">
        <v>11</v>
      </c>
      <c r="M1898" t="s">
        <v>12</v>
      </c>
      <c r="N1898" t="s">
        <v>23</v>
      </c>
      <c r="O1898">
        <v>27</v>
      </c>
      <c r="AA1898" t="s">
        <v>30</v>
      </c>
      <c r="AB1898" t="str">
        <f>IF(H1892="?",$Q$9,H1892)</f>
        <v>tier - 2</v>
      </c>
      <c r="AC1898" t="str">
        <f>IF(I1892="?",$V$9,I1892)</f>
        <v>tier - 1</v>
      </c>
      <c r="AD1898" t="str">
        <f>IF(J1892="?","Unknown",J1892)</f>
        <v>R1013</v>
      </c>
      <c r="AE1898">
        <v>2001</v>
      </c>
      <c r="AF1898">
        <v>25</v>
      </c>
      <c r="AG1898" t="str">
        <f t="shared" si="58"/>
        <v>25-Dec-2001</v>
      </c>
      <c r="AH1898">
        <v>37250</v>
      </c>
      <c r="AI1898">
        <f t="shared" si="59"/>
        <v>21</v>
      </c>
    </row>
    <row r="1899" spans="1:35" x14ac:dyDescent="0.25">
      <c r="A1899" t="s">
        <v>1769</v>
      </c>
      <c r="B1899">
        <v>5</v>
      </c>
      <c r="C1899" t="s">
        <v>18</v>
      </c>
      <c r="D1899">
        <v>1965</v>
      </c>
      <c r="E1899" s="11">
        <v>23898</v>
      </c>
      <c r="F1899">
        <v>0</v>
      </c>
      <c r="G1899">
        <v>16351.42</v>
      </c>
      <c r="H1899" t="s">
        <v>11</v>
      </c>
      <c r="I1899" t="s">
        <v>12</v>
      </c>
      <c r="J1899" t="s">
        <v>535</v>
      </c>
      <c r="K1899" s="13" t="s">
        <v>8852</v>
      </c>
      <c r="L1899" t="s">
        <v>11</v>
      </c>
      <c r="M1899" t="s">
        <v>12</v>
      </c>
      <c r="N1899" t="s">
        <v>535</v>
      </c>
      <c r="O1899">
        <v>58</v>
      </c>
      <c r="AA1899" t="s">
        <v>35</v>
      </c>
      <c r="AB1899" t="str">
        <f>IF(H1893="?",$Q$9,H1893)</f>
        <v>tier - 2</v>
      </c>
      <c r="AC1899" t="str">
        <f>IF(I1893="?",$V$9,I1893)</f>
        <v>tier - 1</v>
      </c>
      <c r="AD1899" t="str">
        <f>IF(J1893="?","Unknown",J1893)</f>
        <v>R1013</v>
      </c>
      <c r="AE1899">
        <v>1995</v>
      </c>
      <c r="AF1899">
        <v>23</v>
      </c>
      <c r="AG1899" t="str">
        <f t="shared" si="58"/>
        <v>23-Aug-1995</v>
      </c>
      <c r="AH1899">
        <v>34934</v>
      </c>
      <c r="AI1899">
        <f t="shared" si="59"/>
        <v>27</v>
      </c>
    </row>
    <row r="1900" spans="1:35" x14ac:dyDescent="0.25">
      <c r="A1900" t="s">
        <v>1768</v>
      </c>
      <c r="B1900">
        <v>8</v>
      </c>
      <c r="C1900" t="s">
        <v>18</v>
      </c>
      <c r="D1900">
        <v>1969</v>
      </c>
      <c r="E1900" s="11">
        <v>25362</v>
      </c>
      <c r="F1900">
        <v>0</v>
      </c>
      <c r="G1900">
        <v>16311.05</v>
      </c>
      <c r="H1900" t="s">
        <v>11</v>
      </c>
      <c r="I1900" t="s">
        <v>12</v>
      </c>
      <c r="J1900" t="s">
        <v>535</v>
      </c>
      <c r="K1900" s="13" t="s">
        <v>10106</v>
      </c>
      <c r="L1900" t="s">
        <v>11</v>
      </c>
      <c r="M1900" t="s">
        <v>12</v>
      </c>
      <c r="N1900" t="s">
        <v>535</v>
      </c>
      <c r="O1900">
        <v>54</v>
      </c>
      <c r="AA1900" t="s">
        <v>15</v>
      </c>
      <c r="AB1900" t="str">
        <f>IF(H1894="?",$Q$9,H1894)</f>
        <v>tier - 2</v>
      </c>
      <c r="AC1900" t="str">
        <f>IF(I1894="?",$V$9,I1894)</f>
        <v>tier - 2</v>
      </c>
      <c r="AD1900" t="str">
        <f>IF(J1894="?","Unknown",J1894)</f>
        <v>R1012</v>
      </c>
      <c r="AE1900">
        <v>1958</v>
      </c>
      <c r="AF1900">
        <v>10</v>
      </c>
      <c r="AG1900" t="str">
        <f t="shared" si="58"/>
        <v>10-Nov-1958</v>
      </c>
      <c r="AH1900">
        <v>21499</v>
      </c>
      <c r="AI1900">
        <f t="shared" si="59"/>
        <v>64</v>
      </c>
    </row>
    <row r="1901" spans="1:35" x14ac:dyDescent="0.25">
      <c r="A1901" t="s">
        <v>1767</v>
      </c>
      <c r="B1901">
        <v>24</v>
      </c>
      <c r="C1901" t="s">
        <v>35</v>
      </c>
      <c r="D1901">
        <v>2003</v>
      </c>
      <c r="E1901" s="11">
        <v>37857</v>
      </c>
      <c r="F1901">
        <v>0</v>
      </c>
      <c r="G1901">
        <v>16297.85</v>
      </c>
      <c r="H1901" t="s">
        <v>11</v>
      </c>
      <c r="I1901" t="s">
        <v>12</v>
      </c>
      <c r="J1901" t="s">
        <v>42</v>
      </c>
      <c r="K1901" s="13" t="s">
        <v>9395</v>
      </c>
      <c r="L1901" t="s">
        <v>11</v>
      </c>
      <c r="M1901" t="s">
        <v>12</v>
      </c>
      <c r="N1901" t="s">
        <v>42</v>
      </c>
      <c r="O1901">
        <v>19</v>
      </c>
      <c r="AA1901" t="s">
        <v>37</v>
      </c>
      <c r="AB1901" t="str">
        <f>IF(H1895="?",$Q$9,H1895)</f>
        <v>tier - 1</v>
      </c>
      <c r="AC1901" t="str">
        <f>IF(I1895="?",$V$9,I1895)</f>
        <v>tier - 3</v>
      </c>
      <c r="AD1901" t="str">
        <f>IF(J1895="?","Unknown",J1895)</f>
        <v>R1011</v>
      </c>
      <c r="AE1901">
        <v>1962</v>
      </c>
      <c r="AF1901">
        <v>4</v>
      </c>
      <c r="AG1901" t="str">
        <f t="shared" si="58"/>
        <v>4-Oct-1962</v>
      </c>
      <c r="AH1901">
        <v>22923</v>
      </c>
      <c r="AI1901">
        <f t="shared" si="59"/>
        <v>60</v>
      </c>
    </row>
    <row r="1902" spans="1:35" x14ac:dyDescent="0.25">
      <c r="A1902" t="s">
        <v>1766</v>
      </c>
      <c r="B1902">
        <v>30</v>
      </c>
      <c r="C1902" t="s">
        <v>10</v>
      </c>
      <c r="D1902">
        <v>1972</v>
      </c>
      <c r="E1902" s="11">
        <v>26510</v>
      </c>
      <c r="F1902">
        <v>0</v>
      </c>
      <c r="G1902">
        <v>16267.32</v>
      </c>
      <c r="H1902" t="s">
        <v>11</v>
      </c>
      <c r="I1902" t="s">
        <v>11</v>
      </c>
      <c r="J1902" t="s">
        <v>249</v>
      </c>
      <c r="K1902" s="13" t="s">
        <v>10107</v>
      </c>
      <c r="L1902" t="s">
        <v>11</v>
      </c>
      <c r="M1902" t="s">
        <v>11</v>
      </c>
      <c r="N1902" t="s">
        <v>249</v>
      </c>
      <c r="O1902">
        <v>50</v>
      </c>
      <c r="AA1902" t="s">
        <v>37</v>
      </c>
      <c r="AB1902" t="str">
        <f>IF(H1896="?",$Q$9,H1896)</f>
        <v>tier - 1</v>
      </c>
      <c r="AC1902" t="str">
        <f>IF(I1896="?",$V$9,I1896)</f>
        <v>tier - 3</v>
      </c>
      <c r="AD1902" t="str">
        <f>IF(J1896="?","Unknown",J1896)</f>
        <v>R1011</v>
      </c>
      <c r="AE1902">
        <v>1971</v>
      </c>
      <c r="AF1902">
        <v>3</v>
      </c>
      <c r="AG1902" t="str">
        <f t="shared" si="58"/>
        <v>3-Oct-1971</v>
      </c>
      <c r="AH1902">
        <v>26209</v>
      </c>
      <c r="AI1902">
        <f t="shared" si="59"/>
        <v>51</v>
      </c>
    </row>
    <row r="1903" spans="1:35" x14ac:dyDescent="0.25">
      <c r="A1903" t="s">
        <v>1765</v>
      </c>
      <c r="B1903">
        <v>8</v>
      </c>
      <c r="C1903" t="s">
        <v>30</v>
      </c>
      <c r="D1903">
        <v>2002</v>
      </c>
      <c r="E1903" s="11">
        <v>37598</v>
      </c>
      <c r="F1903">
        <v>0</v>
      </c>
      <c r="G1903">
        <v>16232.85</v>
      </c>
      <c r="H1903" t="s">
        <v>11</v>
      </c>
      <c r="I1903" t="s">
        <v>16</v>
      </c>
      <c r="J1903" t="s">
        <v>42</v>
      </c>
      <c r="K1903" s="13" t="s">
        <v>10108</v>
      </c>
      <c r="L1903" t="s">
        <v>11</v>
      </c>
      <c r="M1903" t="s">
        <v>16</v>
      </c>
      <c r="N1903" t="s">
        <v>42</v>
      </c>
      <c r="O1903">
        <v>20</v>
      </c>
      <c r="AA1903" t="s">
        <v>15</v>
      </c>
      <c r="AB1903" t="str">
        <f>IF(H1897="?",$Q$9,H1897)</f>
        <v>tier - 2</v>
      </c>
      <c r="AC1903" t="str">
        <f>IF(I1897="?",$V$9,I1897)</f>
        <v>tier - 1</v>
      </c>
      <c r="AD1903" t="str">
        <f>IF(J1897="?","Unknown",J1897)</f>
        <v>R1012</v>
      </c>
      <c r="AE1903">
        <v>2003</v>
      </c>
      <c r="AF1903">
        <v>20</v>
      </c>
      <c r="AG1903" t="str">
        <f t="shared" si="58"/>
        <v>20-Nov-2003</v>
      </c>
      <c r="AH1903">
        <v>37945</v>
      </c>
      <c r="AI1903">
        <f t="shared" si="59"/>
        <v>19</v>
      </c>
    </row>
    <row r="1904" spans="1:35" x14ac:dyDescent="0.25">
      <c r="A1904" t="s">
        <v>1764</v>
      </c>
      <c r="B1904">
        <v>21</v>
      </c>
      <c r="C1904" t="s">
        <v>18</v>
      </c>
      <c r="D1904">
        <v>1988</v>
      </c>
      <c r="E1904" s="11">
        <v>32315</v>
      </c>
      <c r="F1904">
        <v>3</v>
      </c>
      <c r="G1904">
        <v>16205.88</v>
      </c>
      <c r="H1904" t="s">
        <v>11</v>
      </c>
      <c r="I1904" t="s">
        <v>16</v>
      </c>
      <c r="J1904" t="s">
        <v>23</v>
      </c>
      <c r="K1904" s="13" t="s">
        <v>10109</v>
      </c>
      <c r="L1904" t="s">
        <v>11</v>
      </c>
      <c r="M1904" t="s">
        <v>16</v>
      </c>
      <c r="N1904" t="s">
        <v>23</v>
      </c>
      <c r="O1904">
        <v>34</v>
      </c>
      <c r="AA1904" t="s">
        <v>35</v>
      </c>
      <c r="AB1904" t="str">
        <f>IF(H1898="?",$Q$9,H1898)</f>
        <v>tier - 2</v>
      </c>
      <c r="AC1904" t="str">
        <f>IF(I1898="?",$V$9,I1898)</f>
        <v>tier - 3</v>
      </c>
      <c r="AD1904" t="str">
        <f>IF(J1898="?","Unknown",J1898)</f>
        <v>R1012</v>
      </c>
      <c r="AE1904">
        <v>1995</v>
      </c>
      <c r="AF1904">
        <v>28</v>
      </c>
      <c r="AG1904" t="str">
        <f t="shared" si="58"/>
        <v>28-Aug-1995</v>
      </c>
      <c r="AH1904">
        <v>34939</v>
      </c>
      <c r="AI1904">
        <f t="shared" si="59"/>
        <v>27</v>
      </c>
    </row>
    <row r="1905" spans="1:35" x14ac:dyDescent="0.25">
      <c r="A1905" t="s">
        <v>1763</v>
      </c>
      <c r="B1905">
        <v>6</v>
      </c>
      <c r="C1905" t="s">
        <v>20</v>
      </c>
      <c r="D1905">
        <v>1988</v>
      </c>
      <c r="E1905" s="11">
        <v>32392</v>
      </c>
      <c r="F1905">
        <v>3</v>
      </c>
      <c r="G1905">
        <v>16199.1</v>
      </c>
      <c r="H1905" t="s">
        <v>11</v>
      </c>
      <c r="I1905" t="s">
        <v>11</v>
      </c>
      <c r="J1905" t="s">
        <v>23</v>
      </c>
      <c r="K1905" s="13" t="s">
        <v>10110</v>
      </c>
      <c r="L1905" t="s">
        <v>11</v>
      </c>
      <c r="M1905" t="s">
        <v>11</v>
      </c>
      <c r="N1905" t="s">
        <v>23</v>
      </c>
      <c r="O1905">
        <v>34</v>
      </c>
      <c r="AA1905" t="s">
        <v>18</v>
      </c>
      <c r="AB1905" t="str">
        <f>IF(H1899="?",$Q$9,H1899)</f>
        <v>tier - 2</v>
      </c>
      <c r="AC1905" t="str">
        <f>IF(I1899="?",$V$9,I1899)</f>
        <v>tier - 3</v>
      </c>
      <c r="AD1905" t="str">
        <f>IF(J1899="?","Unknown",J1899)</f>
        <v>R1026</v>
      </c>
      <c r="AE1905">
        <v>1965</v>
      </c>
      <c r="AF1905">
        <v>5</v>
      </c>
      <c r="AG1905" t="str">
        <f t="shared" si="58"/>
        <v>5-Jun-1965</v>
      </c>
      <c r="AH1905">
        <v>23898</v>
      </c>
      <c r="AI1905">
        <f t="shared" si="59"/>
        <v>58</v>
      </c>
    </row>
    <row r="1906" spans="1:35" x14ac:dyDescent="0.25">
      <c r="A1906" t="s">
        <v>1762</v>
      </c>
      <c r="B1906">
        <v>11</v>
      </c>
      <c r="C1906" t="s">
        <v>30</v>
      </c>
      <c r="D1906">
        <v>1974</v>
      </c>
      <c r="E1906" s="11">
        <v>27374</v>
      </c>
      <c r="F1906">
        <v>0</v>
      </c>
      <c r="G1906">
        <v>16190.97</v>
      </c>
      <c r="H1906" t="s">
        <v>11</v>
      </c>
      <c r="I1906" t="s">
        <v>12</v>
      </c>
      <c r="J1906" t="s">
        <v>23</v>
      </c>
      <c r="K1906" s="13" t="s">
        <v>9214</v>
      </c>
      <c r="L1906" t="s">
        <v>11</v>
      </c>
      <c r="M1906" t="s">
        <v>12</v>
      </c>
      <c r="N1906" t="s">
        <v>23</v>
      </c>
      <c r="O1906">
        <v>48</v>
      </c>
      <c r="AA1906" t="s">
        <v>18</v>
      </c>
      <c r="AB1906" t="str">
        <f>IF(H1900="?",$Q$9,H1900)</f>
        <v>tier - 2</v>
      </c>
      <c r="AC1906" t="str">
        <f>IF(I1900="?",$V$9,I1900)</f>
        <v>tier - 3</v>
      </c>
      <c r="AD1906" t="str">
        <f>IF(J1900="?","Unknown",J1900)</f>
        <v>R1026</v>
      </c>
      <c r="AE1906">
        <v>1969</v>
      </c>
      <c r="AF1906">
        <v>8</v>
      </c>
      <c r="AG1906" t="str">
        <f t="shared" si="58"/>
        <v>8-Jun-1969</v>
      </c>
      <c r="AH1906">
        <v>25362</v>
      </c>
      <c r="AI1906">
        <f t="shared" si="59"/>
        <v>54</v>
      </c>
    </row>
    <row r="1907" spans="1:35" x14ac:dyDescent="0.25">
      <c r="A1907" t="s">
        <v>2312</v>
      </c>
      <c r="B1907">
        <v>27</v>
      </c>
      <c r="C1907" t="s">
        <v>35</v>
      </c>
      <c r="D1907">
        <v>1979</v>
      </c>
      <c r="E1907" s="11">
        <v>29094</v>
      </c>
      <c r="F1907">
        <v>2</v>
      </c>
      <c r="G1907">
        <v>42560.43</v>
      </c>
      <c r="H1907" t="s">
        <v>16</v>
      </c>
      <c r="I1907" t="s">
        <v>12</v>
      </c>
      <c r="J1907" t="s">
        <v>13</v>
      </c>
      <c r="K1907" s="13" t="s">
        <v>10111</v>
      </c>
      <c r="L1907" t="s">
        <v>16</v>
      </c>
      <c r="M1907" t="s">
        <v>12</v>
      </c>
      <c r="N1907" t="s">
        <v>13</v>
      </c>
      <c r="O1907">
        <v>43</v>
      </c>
      <c r="AA1907" t="s">
        <v>35</v>
      </c>
      <c r="AB1907" t="str">
        <f>IF(H1901="?",$Q$9,H1901)</f>
        <v>tier - 2</v>
      </c>
      <c r="AC1907" t="str">
        <f>IF(I1901="?",$V$9,I1901)</f>
        <v>tier - 3</v>
      </c>
      <c r="AD1907" t="str">
        <f>IF(J1901="?","Unknown",J1901)</f>
        <v>R1011</v>
      </c>
      <c r="AE1907">
        <v>2003</v>
      </c>
      <c r="AF1907">
        <v>24</v>
      </c>
      <c r="AG1907" t="str">
        <f t="shared" si="58"/>
        <v>24-Aug-2003</v>
      </c>
      <c r="AH1907">
        <v>37857</v>
      </c>
      <c r="AI1907">
        <f t="shared" si="59"/>
        <v>19</v>
      </c>
    </row>
    <row r="1908" spans="1:35" x14ac:dyDescent="0.25">
      <c r="A1908" t="s">
        <v>1761</v>
      </c>
      <c r="B1908">
        <v>6</v>
      </c>
      <c r="C1908" t="s">
        <v>37</v>
      </c>
      <c r="D1908">
        <v>1982</v>
      </c>
      <c r="E1908" s="11">
        <v>30230</v>
      </c>
      <c r="F1908">
        <v>3</v>
      </c>
      <c r="G1908">
        <v>16152.04</v>
      </c>
      <c r="H1908" t="s">
        <v>11</v>
      </c>
      <c r="I1908" t="s">
        <v>16</v>
      </c>
      <c r="J1908" t="s">
        <v>535</v>
      </c>
      <c r="K1908" s="13" t="s">
        <v>10112</v>
      </c>
      <c r="L1908" t="s">
        <v>11</v>
      </c>
      <c r="M1908" t="s">
        <v>16</v>
      </c>
      <c r="N1908" t="s">
        <v>535</v>
      </c>
      <c r="O1908">
        <v>40</v>
      </c>
      <c r="AA1908" t="s">
        <v>10</v>
      </c>
      <c r="AB1908" t="str">
        <f>IF(H1902="?",$Q$9,H1902)</f>
        <v>tier - 2</v>
      </c>
      <c r="AC1908" t="str">
        <f>IF(I1902="?",$V$9,I1902)</f>
        <v>tier - 2</v>
      </c>
      <c r="AD1908" t="str">
        <f>IF(J1902="?","Unknown",J1902)</f>
        <v>R1023</v>
      </c>
      <c r="AE1908">
        <v>1972</v>
      </c>
      <c r="AF1908">
        <v>30</v>
      </c>
      <c r="AG1908" t="str">
        <f t="shared" si="58"/>
        <v>30-Jul-1972</v>
      </c>
      <c r="AH1908">
        <v>26510</v>
      </c>
      <c r="AI1908">
        <f t="shared" si="59"/>
        <v>50</v>
      </c>
    </row>
    <row r="1909" spans="1:35" x14ac:dyDescent="0.25">
      <c r="A1909" t="s">
        <v>1760</v>
      </c>
      <c r="B1909">
        <v>12</v>
      </c>
      <c r="C1909" t="s">
        <v>15</v>
      </c>
      <c r="D1909">
        <v>1993</v>
      </c>
      <c r="E1909" s="11">
        <v>34285</v>
      </c>
      <c r="F1909">
        <v>0</v>
      </c>
      <c r="G1909">
        <v>16138.76</v>
      </c>
      <c r="H1909" t="s">
        <v>11</v>
      </c>
      <c r="I1909" t="s">
        <v>12</v>
      </c>
      <c r="J1909" t="s">
        <v>356</v>
      </c>
      <c r="K1909" s="13" t="s">
        <v>10113</v>
      </c>
      <c r="L1909" t="s">
        <v>11</v>
      </c>
      <c r="M1909" t="s">
        <v>12</v>
      </c>
      <c r="N1909" t="s">
        <v>356</v>
      </c>
      <c r="O1909">
        <v>29</v>
      </c>
      <c r="AA1909" t="s">
        <v>30</v>
      </c>
      <c r="AB1909" t="str">
        <f>IF(H1903="?",$Q$9,H1903)</f>
        <v>tier - 2</v>
      </c>
      <c r="AC1909" t="str">
        <f>IF(I1903="?",$V$9,I1903)</f>
        <v>tier - 1</v>
      </c>
      <c r="AD1909" t="str">
        <f>IF(J1903="?","Unknown",J1903)</f>
        <v>R1011</v>
      </c>
      <c r="AE1909">
        <v>2002</v>
      </c>
      <c r="AF1909">
        <v>8</v>
      </c>
      <c r="AG1909" t="str">
        <f t="shared" si="58"/>
        <v>8-Dec-2002</v>
      </c>
      <c r="AH1909">
        <v>37598</v>
      </c>
      <c r="AI1909">
        <f t="shared" si="59"/>
        <v>20</v>
      </c>
    </row>
    <row r="1910" spans="1:35" x14ac:dyDescent="0.25">
      <c r="A1910" t="s">
        <v>1759</v>
      </c>
      <c r="B1910">
        <v>6</v>
      </c>
      <c r="C1910" t="s">
        <v>10</v>
      </c>
      <c r="D1910">
        <v>1987</v>
      </c>
      <c r="E1910" s="11">
        <v>31964</v>
      </c>
      <c r="F1910">
        <v>3</v>
      </c>
      <c r="G1910">
        <v>16122.65</v>
      </c>
      <c r="H1910" t="s">
        <v>11</v>
      </c>
      <c r="I1910" t="s">
        <v>16</v>
      </c>
      <c r="J1910" t="s">
        <v>42</v>
      </c>
      <c r="K1910" s="13" t="s">
        <v>10114</v>
      </c>
      <c r="L1910" t="s">
        <v>11</v>
      </c>
      <c r="M1910" t="s">
        <v>16</v>
      </c>
      <c r="N1910" t="s">
        <v>42</v>
      </c>
      <c r="O1910">
        <v>35</v>
      </c>
      <c r="AA1910" t="s">
        <v>18</v>
      </c>
      <c r="AB1910" t="str">
        <f>IF(H1904="?",$Q$9,H1904)</f>
        <v>tier - 2</v>
      </c>
      <c r="AC1910" t="str">
        <f>IF(I1904="?",$V$9,I1904)</f>
        <v>tier - 1</v>
      </c>
      <c r="AD1910" t="str">
        <f>IF(J1904="?","Unknown",J1904)</f>
        <v>R1012</v>
      </c>
      <c r="AE1910">
        <v>1988</v>
      </c>
      <c r="AF1910">
        <v>21</v>
      </c>
      <c r="AG1910" t="str">
        <f t="shared" si="58"/>
        <v>21-Jun-1988</v>
      </c>
      <c r="AH1910">
        <v>32315</v>
      </c>
      <c r="AI1910">
        <f t="shared" si="59"/>
        <v>34</v>
      </c>
    </row>
    <row r="1911" spans="1:35" x14ac:dyDescent="0.25">
      <c r="A1911" t="s">
        <v>1758</v>
      </c>
      <c r="B1911">
        <v>8</v>
      </c>
      <c r="C1911" t="s">
        <v>37</v>
      </c>
      <c r="D1911">
        <v>1993</v>
      </c>
      <c r="E1911" s="11">
        <v>34250</v>
      </c>
      <c r="F1911">
        <v>0</v>
      </c>
      <c r="G1911">
        <v>16115.3</v>
      </c>
      <c r="H1911" t="s">
        <v>11</v>
      </c>
      <c r="I1911" t="s">
        <v>16</v>
      </c>
      <c r="J1911" t="s">
        <v>247</v>
      </c>
      <c r="K1911" s="13" t="s">
        <v>10115</v>
      </c>
      <c r="L1911" t="s">
        <v>11</v>
      </c>
      <c r="M1911" t="s">
        <v>16</v>
      </c>
      <c r="N1911" t="s">
        <v>247</v>
      </c>
      <c r="O1911">
        <v>29</v>
      </c>
      <c r="AA1911" t="s">
        <v>20</v>
      </c>
      <c r="AB1911" t="str">
        <f>IF(H1905="?",$Q$9,H1905)</f>
        <v>tier - 2</v>
      </c>
      <c r="AC1911" t="str">
        <f>IF(I1905="?",$V$9,I1905)</f>
        <v>tier - 2</v>
      </c>
      <c r="AD1911" t="str">
        <f>IF(J1905="?","Unknown",J1905)</f>
        <v>R1012</v>
      </c>
      <c r="AE1911">
        <v>1988</v>
      </c>
      <c r="AF1911">
        <v>6</v>
      </c>
      <c r="AG1911" t="str">
        <f t="shared" si="58"/>
        <v>6-Sep-1988</v>
      </c>
      <c r="AH1911">
        <v>32392</v>
      </c>
      <c r="AI1911">
        <f t="shared" si="59"/>
        <v>34</v>
      </c>
    </row>
    <row r="1912" spans="1:35" x14ac:dyDescent="0.25">
      <c r="A1912" t="s">
        <v>1757</v>
      </c>
      <c r="B1912">
        <v>27</v>
      </c>
      <c r="C1912" t="s">
        <v>20</v>
      </c>
      <c r="D1912">
        <v>1985</v>
      </c>
      <c r="E1912" s="11">
        <v>31317</v>
      </c>
      <c r="F1912">
        <v>3</v>
      </c>
      <c r="G1912">
        <v>16097.94</v>
      </c>
      <c r="H1912" t="s">
        <v>11</v>
      </c>
      <c r="I1912" t="s">
        <v>12</v>
      </c>
      <c r="J1912" t="s">
        <v>23</v>
      </c>
      <c r="K1912" s="13" t="s">
        <v>10116</v>
      </c>
      <c r="L1912" t="s">
        <v>11</v>
      </c>
      <c r="M1912" t="s">
        <v>12</v>
      </c>
      <c r="N1912" t="s">
        <v>23</v>
      </c>
      <c r="O1912">
        <v>37</v>
      </c>
      <c r="AA1912" t="s">
        <v>30</v>
      </c>
      <c r="AB1912" t="str">
        <f>IF(H1906="?",$Q$9,H1906)</f>
        <v>tier - 2</v>
      </c>
      <c r="AC1912" t="str">
        <f>IF(I1906="?",$V$9,I1906)</f>
        <v>tier - 3</v>
      </c>
      <c r="AD1912" t="str">
        <f>IF(J1906="?","Unknown",J1906)</f>
        <v>R1012</v>
      </c>
      <c r="AE1912">
        <v>1974</v>
      </c>
      <c r="AF1912">
        <v>11</v>
      </c>
      <c r="AG1912" t="str">
        <f t="shared" si="58"/>
        <v>11-Dec-1974</v>
      </c>
      <c r="AH1912">
        <v>27374</v>
      </c>
      <c r="AI1912">
        <f t="shared" si="59"/>
        <v>48</v>
      </c>
    </row>
    <row r="1913" spans="1:35" x14ac:dyDescent="0.25">
      <c r="A1913" t="s">
        <v>1756</v>
      </c>
      <c r="B1913">
        <v>21</v>
      </c>
      <c r="C1913" t="s">
        <v>18</v>
      </c>
      <c r="D1913">
        <v>1958</v>
      </c>
      <c r="E1913" s="11">
        <v>21357</v>
      </c>
      <c r="F1913">
        <v>3</v>
      </c>
      <c r="G1913">
        <v>16085.13</v>
      </c>
      <c r="H1913" t="s">
        <v>11</v>
      </c>
      <c r="I1913" t="s">
        <v>11</v>
      </c>
      <c r="J1913" t="s">
        <v>13</v>
      </c>
      <c r="K1913" s="13" t="s">
        <v>10117</v>
      </c>
      <c r="L1913" t="s">
        <v>11</v>
      </c>
      <c r="M1913" t="s">
        <v>11</v>
      </c>
      <c r="N1913" t="s">
        <v>13</v>
      </c>
      <c r="O1913">
        <v>64</v>
      </c>
      <c r="AA1913" t="s">
        <v>35</v>
      </c>
      <c r="AB1913" t="str">
        <f>IF(H1907="?",$Q$9,H1907)</f>
        <v>tier - 1</v>
      </c>
      <c r="AC1913" t="str">
        <f>IF(I1907="?",$V$9,I1907)</f>
        <v>tier - 3</v>
      </c>
      <c r="AD1913" t="str">
        <f>IF(J1907="?","Unknown",J1907)</f>
        <v>R1013</v>
      </c>
      <c r="AE1913">
        <v>1979</v>
      </c>
      <c r="AF1913">
        <v>27</v>
      </c>
      <c r="AG1913" t="str">
        <f t="shared" si="58"/>
        <v>27-Aug-1979</v>
      </c>
      <c r="AH1913">
        <v>29094</v>
      </c>
      <c r="AI1913">
        <f t="shared" si="59"/>
        <v>43</v>
      </c>
    </row>
    <row r="1914" spans="1:35" x14ac:dyDescent="0.25">
      <c r="A1914" t="s">
        <v>1755</v>
      </c>
      <c r="B1914">
        <v>22</v>
      </c>
      <c r="C1914" t="s">
        <v>37</v>
      </c>
      <c r="D1914">
        <v>1958</v>
      </c>
      <c r="E1914" s="11">
        <v>21480</v>
      </c>
      <c r="F1914">
        <v>2</v>
      </c>
      <c r="G1914">
        <v>16069.08</v>
      </c>
      <c r="H1914" t="s">
        <v>11</v>
      </c>
      <c r="I1914" t="s">
        <v>11</v>
      </c>
      <c r="J1914" t="s">
        <v>247</v>
      </c>
      <c r="K1914" s="13" t="s">
        <v>10118</v>
      </c>
      <c r="L1914" t="s">
        <v>11</v>
      </c>
      <c r="M1914" t="s">
        <v>11</v>
      </c>
      <c r="N1914" t="s">
        <v>247</v>
      </c>
      <c r="O1914">
        <v>64</v>
      </c>
      <c r="AA1914" t="s">
        <v>37</v>
      </c>
      <c r="AB1914" t="str">
        <f>IF(H1908="?",$Q$9,H1908)</f>
        <v>tier - 2</v>
      </c>
      <c r="AC1914" t="str">
        <f>IF(I1908="?",$V$9,I1908)</f>
        <v>tier - 1</v>
      </c>
      <c r="AD1914" t="str">
        <f>IF(J1908="?","Unknown",J1908)</f>
        <v>R1026</v>
      </c>
      <c r="AE1914">
        <v>1982</v>
      </c>
      <c r="AF1914">
        <v>6</v>
      </c>
      <c r="AG1914" t="str">
        <f t="shared" si="58"/>
        <v>6-Oct-1982</v>
      </c>
      <c r="AH1914">
        <v>30230</v>
      </c>
      <c r="AI1914">
        <f t="shared" si="59"/>
        <v>40</v>
      </c>
    </row>
    <row r="1915" spans="1:35" x14ac:dyDescent="0.25">
      <c r="A1915" t="s">
        <v>1754</v>
      </c>
      <c r="B1915">
        <v>16</v>
      </c>
      <c r="C1915" t="s">
        <v>18</v>
      </c>
      <c r="D1915">
        <v>1978</v>
      </c>
      <c r="E1915" s="11">
        <v>28657</v>
      </c>
      <c r="F1915">
        <v>2</v>
      </c>
      <c r="G1915">
        <v>16062.89</v>
      </c>
      <c r="H1915" t="s">
        <v>11</v>
      </c>
      <c r="I1915" t="s">
        <v>11</v>
      </c>
      <c r="J1915" t="s">
        <v>535</v>
      </c>
      <c r="K1915" s="13" t="s">
        <v>10119</v>
      </c>
      <c r="L1915" t="s">
        <v>11</v>
      </c>
      <c r="M1915" t="s">
        <v>11</v>
      </c>
      <c r="N1915" t="s">
        <v>535</v>
      </c>
      <c r="O1915">
        <v>44</v>
      </c>
      <c r="AA1915" t="s">
        <v>15</v>
      </c>
      <c r="AB1915" t="str">
        <f>IF(H1909="?",$Q$9,H1909)</f>
        <v>tier - 2</v>
      </c>
      <c r="AC1915" t="str">
        <f>IF(I1909="?",$V$9,I1909)</f>
        <v>tier - 3</v>
      </c>
      <c r="AD1915" t="str">
        <f>IF(J1909="?","Unknown",J1909)</f>
        <v>R1017</v>
      </c>
      <c r="AE1915">
        <v>1993</v>
      </c>
      <c r="AF1915">
        <v>12</v>
      </c>
      <c r="AG1915" t="str">
        <f t="shared" si="58"/>
        <v>12-Nov-1993</v>
      </c>
      <c r="AH1915">
        <v>34285</v>
      </c>
      <c r="AI1915">
        <f t="shared" si="59"/>
        <v>29</v>
      </c>
    </row>
    <row r="1916" spans="1:35" x14ac:dyDescent="0.25">
      <c r="A1916" t="s">
        <v>1753</v>
      </c>
      <c r="B1916">
        <v>5</v>
      </c>
      <c r="C1916" t="s">
        <v>35</v>
      </c>
      <c r="D1916">
        <v>1988</v>
      </c>
      <c r="E1916" s="11">
        <v>32360</v>
      </c>
      <c r="F1916">
        <v>3</v>
      </c>
      <c r="G1916">
        <v>16059.06</v>
      </c>
      <c r="H1916" t="s">
        <v>11</v>
      </c>
      <c r="I1916" t="s">
        <v>12</v>
      </c>
      <c r="J1916" t="s">
        <v>23</v>
      </c>
      <c r="K1916" s="13" t="s">
        <v>10120</v>
      </c>
      <c r="L1916" t="s">
        <v>11</v>
      </c>
      <c r="M1916" t="s">
        <v>12</v>
      </c>
      <c r="N1916" t="s">
        <v>23</v>
      </c>
      <c r="O1916">
        <v>34</v>
      </c>
      <c r="AA1916" t="s">
        <v>10</v>
      </c>
      <c r="AB1916" t="str">
        <f>IF(H1910="?",$Q$9,H1910)</f>
        <v>tier - 2</v>
      </c>
      <c r="AC1916" t="str">
        <f>IF(I1910="?",$V$9,I1910)</f>
        <v>tier - 1</v>
      </c>
      <c r="AD1916" t="str">
        <f>IF(J1910="?","Unknown",J1910)</f>
        <v>R1011</v>
      </c>
      <c r="AE1916">
        <v>1987</v>
      </c>
      <c r="AF1916">
        <v>6</v>
      </c>
      <c r="AG1916" t="str">
        <f t="shared" si="58"/>
        <v>6-Jul-1987</v>
      </c>
      <c r="AH1916">
        <v>31964</v>
      </c>
      <c r="AI1916">
        <f t="shared" si="59"/>
        <v>35</v>
      </c>
    </row>
    <row r="1917" spans="1:35" x14ac:dyDescent="0.25">
      <c r="A1917" t="s">
        <v>1752</v>
      </c>
      <c r="B1917">
        <v>19</v>
      </c>
      <c r="C1917" t="s">
        <v>37</v>
      </c>
      <c r="D1917">
        <v>1980</v>
      </c>
      <c r="E1917" s="11">
        <v>29513</v>
      </c>
      <c r="F1917">
        <v>2</v>
      </c>
      <c r="G1917">
        <v>15966.19</v>
      </c>
      <c r="H1917" t="s">
        <v>11</v>
      </c>
      <c r="I1917" t="s">
        <v>11</v>
      </c>
      <c r="J1917" t="s">
        <v>23</v>
      </c>
      <c r="K1917" s="13" t="s">
        <v>10121</v>
      </c>
      <c r="L1917" t="s">
        <v>11</v>
      </c>
      <c r="M1917" t="s">
        <v>11</v>
      </c>
      <c r="N1917" t="s">
        <v>23</v>
      </c>
      <c r="O1917">
        <v>42</v>
      </c>
      <c r="AA1917" t="s">
        <v>37</v>
      </c>
      <c r="AB1917" t="str">
        <f>IF(H1911="?",$Q$9,H1911)</f>
        <v>tier - 2</v>
      </c>
      <c r="AC1917" t="str">
        <f>IF(I1911="?",$V$9,I1911)</f>
        <v>tier - 1</v>
      </c>
      <c r="AD1917" t="str">
        <f>IF(J1911="?","Unknown",J1911)</f>
        <v>R1024</v>
      </c>
      <c r="AE1917">
        <v>1993</v>
      </c>
      <c r="AF1917">
        <v>8</v>
      </c>
      <c r="AG1917" t="str">
        <f t="shared" si="58"/>
        <v>8-Oct-1993</v>
      </c>
      <c r="AH1917">
        <v>34250</v>
      </c>
      <c r="AI1917">
        <f t="shared" si="59"/>
        <v>29</v>
      </c>
    </row>
    <row r="1918" spans="1:35" x14ac:dyDescent="0.25">
      <c r="A1918" t="s">
        <v>2311</v>
      </c>
      <c r="B1918">
        <v>27</v>
      </c>
      <c r="C1918" t="s">
        <v>20</v>
      </c>
      <c r="D1918">
        <v>1967</v>
      </c>
      <c r="E1918" s="11">
        <v>24742</v>
      </c>
      <c r="F1918">
        <v>0</v>
      </c>
      <c r="G1918">
        <v>42538.720000000001</v>
      </c>
      <c r="H1918" t="s">
        <v>16</v>
      </c>
      <c r="I1918" t="s">
        <v>12</v>
      </c>
      <c r="J1918" t="s">
        <v>42</v>
      </c>
      <c r="K1918" s="13" t="s">
        <v>10122</v>
      </c>
      <c r="L1918" t="s">
        <v>16</v>
      </c>
      <c r="M1918" t="s">
        <v>12</v>
      </c>
      <c r="N1918" t="s">
        <v>42</v>
      </c>
      <c r="O1918">
        <v>55</v>
      </c>
      <c r="AA1918" t="s">
        <v>20</v>
      </c>
      <c r="AB1918" t="str">
        <f>IF(H1912="?",$Q$9,H1912)</f>
        <v>tier - 2</v>
      </c>
      <c r="AC1918" t="str">
        <f>IF(I1912="?",$V$9,I1912)</f>
        <v>tier - 3</v>
      </c>
      <c r="AD1918" t="str">
        <f>IF(J1912="?","Unknown",J1912)</f>
        <v>R1012</v>
      </c>
      <c r="AE1918">
        <v>1985</v>
      </c>
      <c r="AF1918">
        <v>27</v>
      </c>
      <c r="AG1918" t="str">
        <f t="shared" si="58"/>
        <v>27-Sep-1985</v>
      </c>
      <c r="AH1918">
        <v>31317</v>
      </c>
      <c r="AI1918">
        <f t="shared" si="59"/>
        <v>37</v>
      </c>
    </row>
    <row r="1919" spans="1:35" x14ac:dyDescent="0.25">
      <c r="A1919" t="s">
        <v>1751</v>
      </c>
      <c r="B1919">
        <v>24</v>
      </c>
      <c r="C1919" t="s">
        <v>18</v>
      </c>
      <c r="D1919">
        <v>1982</v>
      </c>
      <c r="E1919" s="11">
        <v>30126</v>
      </c>
      <c r="F1919">
        <v>3</v>
      </c>
      <c r="G1919">
        <v>15965.29</v>
      </c>
      <c r="H1919" t="s">
        <v>11</v>
      </c>
      <c r="I1919" t="s">
        <v>16</v>
      </c>
      <c r="J1919" t="s">
        <v>23</v>
      </c>
      <c r="K1919" s="13" t="s">
        <v>8880</v>
      </c>
      <c r="L1919" t="s">
        <v>11</v>
      </c>
      <c r="M1919" t="s">
        <v>16</v>
      </c>
      <c r="N1919" t="s">
        <v>23</v>
      </c>
      <c r="O1919">
        <v>40</v>
      </c>
      <c r="AA1919" t="s">
        <v>18</v>
      </c>
      <c r="AB1919" t="str">
        <f>IF(H1913="?",$Q$9,H1913)</f>
        <v>tier - 2</v>
      </c>
      <c r="AC1919" t="str">
        <f>IF(I1913="?",$V$9,I1913)</f>
        <v>tier - 2</v>
      </c>
      <c r="AD1919" t="str">
        <f>IF(J1913="?","Unknown",J1913)</f>
        <v>R1013</v>
      </c>
      <c r="AE1919">
        <v>1958</v>
      </c>
      <c r="AF1919">
        <v>21</v>
      </c>
      <c r="AG1919" t="str">
        <f t="shared" si="58"/>
        <v>21-Jun-1958</v>
      </c>
      <c r="AH1919">
        <v>21357</v>
      </c>
      <c r="AI1919">
        <f t="shared" si="59"/>
        <v>64</v>
      </c>
    </row>
    <row r="1920" spans="1:35" x14ac:dyDescent="0.25">
      <c r="A1920" t="s">
        <v>1750</v>
      </c>
      <c r="B1920">
        <v>12</v>
      </c>
      <c r="C1920" t="s">
        <v>15</v>
      </c>
      <c r="D1920">
        <v>1980</v>
      </c>
      <c r="E1920" s="11">
        <v>29537</v>
      </c>
      <c r="F1920">
        <v>2</v>
      </c>
      <c r="G1920">
        <v>15922.29</v>
      </c>
      <c r="H1920" t="s">
        <v>11</v>
      </c>
      <c r="I1920" t="s">
        <v>12</v>
      </c>
      <c r="J1920" t="s">
        <v>535</v>
      </c>
      <c r="K1920" s="13" t="s">
        <v>10123</v>
      </c>
      <c r="L1920" t="s">
        <v>11</v>
      </c>
      <c r="M1920" t="s">
        <v>12</v>
      </c>
      <c r="N1920" t="s">
        <v>535</v>
      </c>
      <c r="O1920">
        <v>42</v>
      </c>
      <c r="AA1920" t="s">
        <v>37</v>
      </c>
      <c r="AB1920" t="str">
        <f>IF(H1914="?",$Q$9,H1914)</f>
        <v>tier - 2</v>
      </c>
      <c r="AC1920" t="str">
        <f>IF(I1914="?",$V$9,I1914)</f>
        <v>tier - 2</v>
      </c>
      <c r="AD1920" t="str">
        <f>IF(J1914="?","Unknown",J1914)</f>
        <v>R1024</v>
      </c>
      <c r="AE1920">
        <v>1958</v>
      </c>
      <c r="AF1920">
        <v>22</v>
      </c>
      <c r="AG1920" t="str">
        <f t="shared" si="58"/>
        <v>22-Oct-1958</v>
      </c>
      <c r="AH1920">
        <v>21480</v>
      </c>
      <c r="AI1920">
        <f t="shared" si="59"/>
        <v>64</v>
      </c>
    </row>
    <row r="1921" spans="1:35" x14ac:dyDescent="0.25">
      <c r="A1921" t="s">
        <v>1749</v>
      </c>
      <c r="B1921">
        <v>25</v>
      </c>
      <c r="C1921" t="s">
        <v>10</v>
      </c>
      <c r="D1921">
        <v>1962</v>
      </c>
      <c r="E1921" s="11">
        <v>22852</v>
      </c>
      <c r="F1921">
        <v>0</v>
      </c>
      <c r="G1921">
        <v>15840.81</v>
      </c>
      <c r="H1921" t="s">
        <v>11</v>
      </c>
      <c r="I1921" t="s">
        <v>16</v>
      </c>
      <c r="J1921" t="s">
        <v>632</v>
      </c>
      <c r="K1921" s="13" t="s">
        <v>10124</v>
      </c>
      <c r="L1921" t="s">
        <v>11</v>
      </c>
      <c r="M1921" t="s">
        <v>16</v>
      </c>
      <c r="N1921" t="s">
        <v>632</v>
      </c>
      <c r="O1921">
        <v>60</v>
      </c>
      <c r="AA1921" t="s">
        <v>18</v>
      </c>
      <c r="AB1921" t="str">
        <f>IF(H1915="?",$Q$9,H1915)</f>
        <v>tier - 2</v>
      </c>
      <c r="AC1921" t="str">
        <f>IF(I1915="?",$V$9,I1915)</f>
        <v>tier - 2</v>
      </c>
      <c r="AD1921" t="str">
        <f>IF(J1915="?","Unknown",J1915)</f>
        <v>R1026</v>
      </c>
      <c r="AE1921">
        <v>1978</v>
      </c>
      <c r="AF1921">
        <v>16</v>
      </c>
      <c r="AG1921" t="str">
        <f t="shared" si="58"/>
        <v>16-Jun-1978</v>
      </c>
      <c r="AH1921">
        <v>28657</v>
      </c>
      <c r="AI1921">
        <f t="shared" si="59"/>
        <v>44</v>
      </c>
    </row>
    <row r="1922" spans="1:35" x14ac:dyDescent="0.25">
      <c r="A1922" t="s">
        <v>1748</v>
      </c>
      <c r="B1922">
        <v>11</v>
      </c>
      <c r="C1922" t="s">
        <v>18</v>
      </c>
      <c r="D1922">
        <v>1982</v>
      </c>
      <c r="E1922" s="11">
        <v>30113</v>
      </c>
      <c r="F1922">
        <v>4</v>
      </c>
      <c r="G1922">
        <v>15828.82</v>
      </c>
      <c r="H1922" t="s">
        <v>11</v>
      </c>
      <c r="I1922" t="s">
        <v>12</v>
      </c>
      <c r="J1922" t="s">
        <v>42</v>
      </c>
      <c r="K1922" s="13" t="s">
        <v>10125</v>
      </c>
      <c r="L1922" t="s">
        <v>11</v>
      </c>
      <c r="M1922" t="s">
        <v>12</v>
      </c>
      <c r="N1922" t="s">
        <v>42</v>
      </c>
      <c r="O1922">
        <v>40</v>
      </c>
      <c r="AA1922" t="s">
        <v>35</v>
      </c>
      <c r="AB1922" t="str">
        <f>IF(H1916="?",$Q$9,H1916)</f>
        <v>tier - 2</v>
      </c>
      <c r="AC1922" t="str">
        <f>IF(I1916="?",$V$9,I1916)</f>
        <v>tier - 3</v>
      </c>
      <c r="AD1922" t="str">
        <f>IF(J1916="?","Unknown",J1916)</f>
        <v>R1012</v>
      </c>
      <c r="AE1922">
        <v>1988</v>
      </c>
      <c r="AF1922">
        <v>5</v>
      </c>
      <c r="AG1922" t="str">
        <f t="shared" si="58"/>
        <v>5-Aug-1988</v>
      </c>
      <c r="AH1922">
        <v>32360</v>
      </c>
      <c r="AI1922">
        <f t="shared" si="59"/>
        <v>34</v>
      </c>
    </row>
    <row r="1923" spans="1:35" x14ac:dyDescent="0.25">
      <c r="A1923" t="s">
        <v>1747</v>
      </c>
      <c r="B1923">
        <v>26</v>
      </c>
      <c r="C1923" t="s">
        <v>15</v>
      </c>
      <c r="D1923">
        <v>1984</v>
      </c>
      <c r="E1923" s="11">
        <v>31012</v>
      </c>
      <c r="F1923">
        <v>0</v>
      </c>
      <c r="G1923">
        <v>15820.7</v>
      </c>
      <c r="H1923" t="s">
        <v>11</v>
      </c>
      <c r="I1923" t="s">
        <v>12</v>
      </c>
      <c r="J1923" t="s">
        <v>42</v>
      </c>
      <c r="K1923" s="13" t="s">
        <v>10126</v>
      </c>
      <c r="L1923" t="s">
        <v>11</v>
      </c>
      <c r="M1923" t="s">
        <v>12</v>
      </c>
      <c r="N1923" t="s">
        <v>42</v>
      </c>
      <c r="O1923">
        <v>38</v>
      </c>
      <c r="AA1923" t="s">
        <v>37</v>
      </c>
      <c r="AB1923" t="str">
        <f>IF(H1917="?",$Q$9,H1917)</f>
        <v>tier - 2</v>
      </c>
      <c r="AC1923" t="str">
        <f>IF(I1917="?",$V$9,I1917)</f>
        <v>tier - 2</v>
      </c>
      <c r="AD1923" t="str">
        <f>IF(J1917="?","Unknown",J1917)</f>
        <v>R1012</v>
      </c>
      <c r="AE1923">
        <v>1980</v>
      </c>
      <c r="AF1923">
        <v>19</v>
      </c>
      <c r="AG1923" t="str">
        <f t="shared" ref="AG1923:AG1986" si="60">CONCATENATE(AF1923,"-",AA1923,"-",AE1923)</f>
        <v>19-Oct-1980</v>
      </c>
      <c r="AH1923">
        <v>29513</v>
      </c>
      <c r="AI1923">
        <f t="shared" ref="AI1923:AI1986" si="61">INT(YEARFRAC(AH1923,DATE(2023,6,8)*1))</f>
        <v>42</v>
      </c>
    </row>
    <row r="1924" spans="1:35" x14ac:dyDescent="0.25">
      <c r="A1924" t="s">
        <v>1746</v>
      </c>
      <c r="B1924">
        <v>9</v>
      </c>
      <c r="C1924" t="s">
        <v>30</v>
      </c>
      <c r="D1924">
        <v>1997</v>
      </c>
      <c r="E1924" s="11">
        <v>35773</v>
      </c>
      <c r="F1924">
        <v>0</v>
      </c>
      <c r="G1924">
        <v>15817.99</v>
      </c>
      <c r="H1924" t="s">
        <v>11</v>
      </c>
      <c r="I1924" t="s">
        <v>11</v>
      </c>
      <c r="J1924" t="s">
        <v>23</v>
      </c>
      <c r="K1924" s="13" t="s">
        <v>10127</v>
      </c>
      <c r="L1924" t="s">
        <v>11</v>
      </c>
      <c r="M1924" t="s">
        <v>11</v>
      </c>
      <c r="N1924" t="s">
        <v>23</v>
      </c>
      <c r="O1924">
        <v>25</v>
      </c>
      <c r="AA1924" t="s">
        <v>20</v>
      </c>
      <c r="AB1924" t="str">
        <f>IF(H1918="?",$Q$9,H1918)</f>
        <v>tier - 1</v>
      </c>
      <c r="AC1924" t="str">
        <f>IF(I1918="?",$V$9,I1918)</f>
        <v>tier - 3</v>
      </c>
      <c r="AD1924" t="str">
        <f>IF(J1918="?","Unknown",J1918)</f>
        <v>R1011</v>
      </c>
      <c r="AE1924">
        <v>1967</v>
      </c>
      <c r="AF1924">
        <v>27</v>
      </c>
      <c r="AG1924" t="str">
        <f t="shared" si="60"/>
        <v>27-Sep-1967</v>
      </c>
      <c r="AH1924">
        <v>24742</v>
      </c>
      <c r="AI1924">
        <f t="shared" si="61"/>
        <v>55</v>
      </c>
    </row>
    <row r="1925" spans="1:35" x14ac:dyDescent="0.25">
      <c r="A1925" t="s">
        <v>1745</v>
      </c>
      <c r="B1925">
        <v>29</v>
      </c>
      <c r="C1925" t="s">
        <v>18</v>
      </c>
      <c r="D1925">
        <v>1974</v>
      </c>
      <c r="E1925" s="11">
        <v>27209</v>
      </c>
      <c r="F1925">
        <v>0</v>
      </c>
      <c r="G1925">
        <v>15746.62</v>
      </c>
      <c r="H1925" t="s">
        <v>11</v>
      </c>
      <c r="I1925" t="s">
        <v>16</v>
      </c>
      <c r="J1925" t="s">
        <v>23</v>
      </c>
      <c r="K1925" s="13" t="s">
        <v>10128</v>
      </c>
      <c r="L1925" t="s">
        <v>11</v>
      </c>
      <c r="M1925" t="s">
        <v>16</v>
      </c>
      <c r="N1925" t="s">
        <v>23</v>
      </c>
      <c r="O1925">
        <v>48</v>
      </c>
      <c r="AA1925" t="s">
        <v>18</v>
      </c>
      <c r="AB1925" t="str">
        <f>IF(H1919="?",$Q$9,H1919)</f>
        <v>tier - 2</v>
      </c>
      <c r="AC1925" t="str">
        <f>IF(I1919="?",$V$9,I1919)</f>
        <v>tier - 1</v>
      </c>
      <c r="AD1925" t="str">
        <f>IF(J1919="?","Unknown",J1919)</f>
        <v>R1012</v>
      </c>
      <c r="AE1925">
        <v>1982</v>
      </c>
      <c r="AF1925">
        <v>24</v>
      </c>
      <c r="AG1925" t="str">
        <f t="shared" si="60"/>
        <v>24-Jun-1982</v>
      </c>
      <c r="AH1925">
        <v>30126</v>
      </c>
      <c r="AI1925">
        <f t="shared" si="61"/>
        <v>40</v>
      </c>
    </row>
    <row r="1926" spans="1:35" x14ac:dyDescent="0.25">
      <c r="A1926" t="s">
        <v>1744</v>
      </c>
      <c r="B1926">
        <v>20</v>
      </c>
      <c r="C1926" t="s">
        <v>15</v>
      </c>
      <c r="D1926">
        <v>1976</v>
      </c>
      <c r="E1926" s="11">
        <v>28084</v>
      </c>
      <c r="F1926">
        <v>2</v>
      </c>
      <c r="G1926">
        <v>15698.86</v>
      </c>
      <c r="H1926" t="s">
        <v>11</v>
      </c>
      <c r="I1926" t="s">
        <v>11</v>
      </c>
      <c r="J1926" t="s">
        <v>23</v>
      </c>
      <c r="K1926" s="13" t="s">
        <v>10129</v>
      </c>
      <c r="L1926" t="s">
        <v>11</v>
      </c>
      <c r="M1926" t="s">
        <v>11</v>
      </c>
      <c r="N1926" t="s">
        <v>23</v>
      </c>
      <c r="O1926">
        <v>46</v>
      </c>
      <c r="AA1926" t="s">
        <v>15</v>
      </c>
      <c r="AB1926" t="str">
        <f>IF(H1920="?",$Q$9,H1920)</f>
        <v>tier - 2</v>
      </c>
      <c r="AC1926" t="str">
        <f>IF(I1920="?",$V$9,I1920)</f>
        <v>tier - 3</v>
      </c>
      <c r="AD1926" t="str">
        <f>IF(J1920="?","Unknown",J1920)</f>
        <v>R1026</v>
      </c>
      <c r="AE1926">
        <v>1980</v>
      </c>
      <c r="AF1926">
        <v>12</v>
      </c>
      <c r="AG1926" t="str">
        <f t="shared" si="60"/>
        <v>12-Nov-1980</v>
      </c>
      <c r="AH1926">
        <v>29537</v>
      </c>
      <c r="AI1926">
        <f t="shared" si="61"/>
        <v>42</v>
      </c>
    </row>
    <row r="1927" spans="1:35" x14ac:dyDescent="0.25">
      <c r="A1927" t="s">
        <v>1743</v>
      </c>
      <c r="B1927">
        <v>26</v>
      </c>
      <c r="C1927" t="s">
        <v>30</v>
      </c>
      <c r="D1927">
        <v>1973</v>
      </c>
      <c r="E1927" s="11">
        <v>27024</v>
      </c>
      <c r="F1927">
        <v>0</v>
      </c>
      <c r="G1927">
        <v>15670.3</v>
      </c>
      <c r="H1927" t="s">
        <v>11</v>
      </c>
      <c r="I1927" t="s">
        <v>11</v>
      </c>
      <c r="J1927" t="s">
        <v>535</v>
      </c>
      <c r="K1927" s="13" t="s">
        <v>10130</v>
      </c>
      <c r="L1927" t="s">
        <v>11</v>
      </c>
      <c r="M1927" t="s">
        <v>11</v>
      </c>
      <c r="N1927" t="s">
        <v>535</v>
      </c>
      <c r="O1927">
        <v>49</v>
      </c>
      <c r="AA1927" t="s">
        <v>10</v>
      </c>
      <c r="AB1927" t="str">
        <f>IF(H1921="?",$Q$9,H1921)</f>
        <v>tier - 2</v>
      </c>
      <c r="AC1927" t="str">
        <f>IF(I1921="?",$V$9,I1921)</f>
        <v>tier - 1</v>
      </c>
      <c r="AD1927" t="str">
        <f>IF(J1921="?","Unknown",J1921)</f>
        <v>R1022</v>
      </c>
      <c r="AE1927">
        <v>1962</v>
      </c>
      <c r="AF1927">
        <v>25</v>
      </c>
      <c r="AG1927" t="str">
        <f t="shared" si="60"/>
        <v>25-Jul-1962</v>
      </c>
      <c r="AH1927">
        <v>22852</v>
      </c>
      <c r="AI1927">
        <f t="shared" si="61"/>
        <v>60</v>
      </c>
    </row>
    <row r="1928" spans="1:35" x14ac:dyDescent="0.25">
      <c r="A1928" t="s">
        <v>1742</v>
      </c>
      <c r="B1928">
        <v>22</v>
      </c>
      <c r="C1928" t="s">
        <v>20</v>
      </c>
      <c r="D1928">
        <v>1988</v>
      </c>
      <c r="E1928" s="11">
        <v>32408</v>
      </c>
      <c r="F1928">
        <v>3</v>
      </c>
      <c r="G1928">
        <v>15646.28</v>
      </c>
      <c r="H1928" t="s">
        <v>11</v>
      </c>
      <c r="I1928" t="s">
        <v>11</v>
      </c>
      <c r="J1928" t="s">
        <v>42</v>
      </c>
      <c r="K1928" s="13" t="s">
        <v>10131</v>
      </c>
      <c r="L1928" t="s">
        <v>11</v>
      </c>
      <c r="M1928" t="s">
        <v>11</v>
      </c>
      <c r="N1928" t="s">
        <v>42</v>
      </c>
      <c r="O1928">
        <v>34</v>
      </c>
      <c r="AA1928" t="s">
        <v>18</v>
      </c>
      <c r="AB1928" t="str">
        <f>IF(H1922="?",$Q$9,H1922)</f>
        <v>tier - 2</v>
      </c>
      <c r="AC1928" t="str">
        <f>IF(I1922="?",$V$9,I1922)</f>
        <v>tier - 3</v>
      </c>
      <c r="AD1928" t="str">
        <f>IF(J1922="?","Unknown",J1922)</f>
        <v>R1011</v>
      </c>
      <c r="AE1928">
        <v>1982</v>
      </c>
      <c r="AF1928">
        <v>11</v>
      </c>
      <c r="AG1928" t="str">
        <f t="shared" si="60"/>
        <v>11-Jun-1982</v>
      </c>
      <c r="AH1928">
        <v>30113</v>
      </c>
      <c r="AI1928">
        <f t="shared" si="61"/>
        <v>40</v>
      </c>
    </row>
    <row r="1929" spans="1:35" x14ac:dyDescent="0.25">
      <c r="A1929" t="s">
        <v>2310</v>
      </c>
      <c r="B1929">
        <v>3</v>
      </c>
      <c r="C1929" t="s">
        <v>35</v>
      </c>
      <c r="D1929">
        <v>1968</v>
      </c>
      <c r="E1929" s="11">
        <v>25053</v>
      </c>
      <c r="F1929">
        <v>0</v>
      </c>
      <c r="G1929">
        <v>42478.6</v>
      </c>
      <c r="H1929" t="s">
        <v>16</v>
      </c>
      <c r="I1929" t="s">
        <v>11</v>
      </c>
      <c r="J1929" t="s">
        <v>42</v>
      </c>
      <c r="K1929" s="13" t="s">
        <v>10132</v>
      </c>
      <c r="L1929" t="s">
        <v>16</v>
      </c>
      <c r="M1929" t="s">
        <v>11</v>
      </c>
      <c r="N1929" t="s">
        <v>42</v>
      </c>
      <c r="O1929">
        <v>54</v>
      </c>
      <c r="AA1929" t="s">
        <v>15</v>
      </c>
      <c r="AB1929" t="str">
        <f>IF(H1923="?",$Q$9,H1923)</f>
        <v>tier - 2</v>
      </c>
      <c r="AC1929" t="str">
        <f>IF(I1923="?",$V$9,I1923)</f>
        <v>tier - 3</v>
      </c>
      <c r="AD1929" t="str">
        <f>IF(J1923="?","Unknown",J1923)</f>
        <v>R1011</v>
      </c>
      <c r="AE1929">
        <v>1984</v>
      </c>
      <c r="AF1929">
        <v>26</v>
      </c>
      <c r="AG1929" t="str">
        <f t="shared" si="60"/>
        <v>26-Nov-1984</v>
      </c>
      <c r="AH1929">
        <v>31012</v>
      </c>
      <c r="AI1929">
        <f t="shared" si="61"/>
        <v>38</v>
      </c>
    </row>
    <row r="1930" spans="1:35" x14ac:dyDescent="0.25">
      <c r="A1930" t="s">
        <v>1741</v>
      </c>
      <c r="B1930">
        <v>6</v>
      </c>
      <c r="C1930" t="s">
        <v>30</v>
      </c>
      <c r="D1930">
        <v>1960</v>
      </c>
      <c r="E1930" s="11">
        <v>22256</v>
      </c>
      <c r="F1930">
        <v>3</v>
      </c>
      <c r="G1930">
        <v>15612.19</v>
      </c>
      <c r="H1930" t="s">
        <v>11</v>
      </c>
      <c r="I1930" t="s">
        <v>11</v>
      </c>
      <c r="J1930" t="s">
        <v>23</v>
      </c>
      <c r="K1930" s="13" t="s">
        <v>10133</v>
      </c>
      <c r="L1930" t="s">
        <v>11</v>
      </c>
      <c r="M1930" t="s">
        <v>11</v>
      </c>
      <c r="N1930" t="s">
        <v>23</v>
      </c>
      <c r="O1930">
        <v>62</v>
      </c>
      <c r="AA1930" t="s">
        <v>30</v>
      </c>
      <c r="AB1930" t="str">
        <f>IF(H1924="?",$Q$9,H1924)</f>
        <v>tier - 2</v>
      </c>
      <c r="AC1930" t="str">
        <f>IF(I1924="?",$V$9,I1924)</f>
        <v>tier - 2</v>
      </c>
      <c r="AD1930" t="str">
        <f>IF(J1924="?","Unknown",J1924)</f>
        <v>R1012</v>
      </c>
      <c r="AE1930">
        <v>1997</v>
      </c>
      <c r="AF1930">
        <v>9</v>
      </c>
      <c r="AG1930" t="str">
        <f t="shared" si="60"/>
        <v>9-Dec-1997</v>
      </c>
      <c r="AH1930">
        <v>35773</v>
      </c>
      <c r="AI1930">
        <f t="shared" si="61"/>
        <v>25</v>
      </c>
    </row>
    <row r="1931" spans="1:35" x14ac:dyDescent="0.25">
      <c r="A1931" t="s">
        <v>1740</v>
      </c>
      <c r="B1931">
        <v>28</v>
      </c>
      <c r="C1931" t="s">
        <v>35</v>
      </c>
      <c r="D1931">
        <v>1965</v>
      </c>
      <c r="E1931" s="11">
        <v>23982</v>
      </c>
      <c r="F1931">
        <v>0</v>
      </c>
      <c r="G1931">
        <v>15608.58</v>
      </c>
      <c r="H1931" t="s">
        <v>11</v>
      </c>
      <c r="I1931" t="s">
        <v>11</v>
      </c>
      <c r="J1931" t="s">
        <v>535</v>
      </c>
      <c r="K1931" s="13" t="s">
        <v>10134</v>
      </c>
      <c r="L1931" t="s">
        <v>11</v>
      </c>
      <c r="M1931" t="s">
        <v>11</v>
      </c>
      <c r="N1931" t="s">
        <v>535</v>
      </c>
      <c r="O1931">
        <v>57</v>
      </c>
      <c r="AA1931" t="s">
        <v>18</v>
      </c>
      <c r="AB1931" t="str">
        <f>IF(H1925="?",$Q$9,H1925)</f>
        <v>tier - 2</v>
      </c>
      <c r="AC1931" t="str">
        <f>IF(I1925="?",$V$9,I1925)</f>
        <v>tier - 1</v>
      </c>
      <c r="AD1931" t="str">
        <f>IF(J1925="?","Unknown",J1925)</f>
        <v>R1012</v>
      </c>
      <c r="AE1931">
        <v>1974</v>
      </c>
      <c r="AF1931">
        <v>29</v>
      </c>
      <c r="AG1931" t="str">
        <f t="shared" si="60"/>
        <v>29-Jun-1974</v>
      </c>
      <c r="AH1931">
        <v>27209</v>
      </c>
      <c r="AI1931">
        <f t="shared" si="61"/>
        <v>48</v>
      </c>
    </row>
    <row r="1932" spans="1:35" x14ac:dyDescent="0.25">
      <c r="A1932" t="s">
        <v>1739</v>
      </c>
      <c r="B1932">
        <v>30</v>
      </c>
      <c r="C1932" t="s">
        <v>10</v>
      </c>
      <c r="D1932">
        <v>1974</v>
      </c>
      <c r="E1932" s="11">
        <v>27240</v>
      </c>
      <c r="F1932">
        <v>0</v>
      </c>
      <c r="G1932">
        <v>15556.67</v>
      </c>
      <c r="H1932" t="s">
        <v>11</v>
      </c>
      <c r="I1932" t="s">
        <v>11</v>
      </c>
      <c r="J1932" t="s">
        <v>23</v>
      </c>
      <c r="K1932" s="13" t="s">
        <v>10135</v>
      </c>
      <c r="L1932" t="s">
        <v>11</v>
      </c>
      <c r="M1932" t="s">
        <v>11</v>
      </c>
      <c r="N1932" t="s">
        <v>23</v>
      </c>
      <c r="O1932">
        <v>48</v>
      </c>
      <c r="AA1932" t="s">
        <v>15</v>
      </c>
      <c r="AB1932" t="str">
        <f>IF(H1926="?",$Q$9,H1926)</f>
        <v>tier - 2</v>
      </c>
      <c r="AC1932" t="str">
        <f>IF(I1926="?",$V$9,I1926)</f>
        <v>tier - 2</v>
      </c>
      <c r="AD1932" t="str">
        <f>IF(J1926="?","Unknown",J1926)</f>
        <v>R1012</v>
      </c>
      <c r="AE1932">
        <v>1976</v>
      </c>
      <c r="AF1932">
        <v>20</v>
      </c>
      <c r="AG1932" t="str">
        <f t="shared" si="60"/>
        <v>20-Nov-1976</v>
      </c>
      <c r="AH1932">
        <v>28084</v>
      </c>
      <c r="AI1932">
        <f t="shared" si="61"/>
        <v>46</v>
      </c>
    </row>
    <row r="1933" spans="1:35" x14ac:dyDescent="0.25">
      <c r="A1933" t="s">
        <v>1738</v>
      </c>
      <c r="B1933">
        <v>2</v>
      </c>
      <c r="C1933" t="s">
        <v>35</v>
      </c>
      <c r="D1933">
        <v>1959</v>
      </c>
      <c r="E1933" s="11">
        <v>21764</v>
      </c>
      <c r="F1933">
        <v>3</v>
      </c>
      <c r="G1933">
        <v>15555.19</v>
      </c>
      <c r="H1933" t="s">
        <v>11</v>
      </c>
      <c r="I1933" t="s">
        <v>12</v>
      </c>
      <c r="J1933" t="s">
        <v>23</v>
      </c>
      <c r="K1933" s="13" t="s">
        <v>10136</v>
      </c>
      <c r="L1933" t="s">
        <v>11</v>
      </c>
      <c r="M1933" t="s">
        <v>12</v>
      </c>
      <c r="N1933" t="s">
        <v>23</v>
      </c>
      <c r="O1933">
        <v>63</v>
      </c>
      <c r="AA1933" t="s">
        <v>30</v>
      </c>
      <c r="AB1933" t="str">
        <f>IF(H1927="?",$Q$9,H1927)</f>
        <v>tier - 2</v>
      </c>
      <c r="AC1933" t="str">
        <f>IF(I1927="?",$V$9,I1927)</f>
        <v>tier - 2</v>
      </c>
      <c r="AD1933" t="str">
        <f>IF(J1927="?","Unknown",J1927)</f>
        <v>R1026</v>
      </c>
      <c r="AE1933">
        <v>1973</v>
      </c>
      <c r="AF1933">
        <v>26</v>
      </c>
      <c r="AG1933" t="str">
        <f t="shared" si="60"/>
        <v>26-Dec-1973</v>
      </c>
      <c r="AH1933">
        <v>27024</v>
      </c>
      <c r="AI1933">
        <f t="shared" si="61"/>
        <v>49</v>
      </c>
    </row>
    <row r="1934" spans="1:35" x14ac:dyDescent="0.25">
      <c r="A1934" t="s">
        <v>1737</v>
      </c>
      <c r="B1934">
        <v>28</v>
      </c>
      <c r="C1934" t="s">
        <v>30</v>
      </c>
      <c r="D1934">
        <v>1974</v>
      </c>
      <c r="E1934" s="11">
        <v>27391</v>
      </c>
      <c r="F1934">
        <v>0</v>
      </c>
      <c r="G1934">
        <v>15532.16</v>
      </c>
      <c r="H1934" t="s">
        <v>11</v>
      </c>
      <c r="I1934" t="s">
        <v>11</v>
      </c>
      <c r="J1934" t="s">
        <v>535</v>
      </c>
      <c r="K1934" s="13" t="s">
        <v>10137</v>
      </c>
      <c r="L1934" t="s">
        <v>11</v>
      </c>
      <c r="M1934" t="s">
        <v>11</v>
      </c>
      <c r="N1934" t="s">
        <v>535</v>
      </c>
      <c r="O1934">
        <v>48</v>
      </c>
      <c r="AA1934" t="s">
        <v>20</v>
      </c>
      <c r="AB1934" t="str">
        <f>IF(H1928="?",$Q$9,H1928)</f>
        <v>tier - 2</v>
      </c>
      <c r="AC1934" t="str">
        <f>IF(I1928="?",$V$9,I1928)</f>
        <v>tier - 2</v>
      </c>
      <c r="AD1934" t="str">
        <f>IF(J1928="?","Unknown",J1928)</f>
        <v>R1011</v>
      </c>
      <c r="AE1934">
        <v>1988</v>
      </c>
      <c r="AF1934">
        <v>22</v>
      </c>
      <c r="AG1934" t="str">
        <f t="shared" si="60"/>
        <v>22-Sep-1988</v>
      </c>
      <c r="AH1934">
        <v>32408</v>
      </c>
      <c r="AI1934">
        <f t="shared" si="61"/>
        <v>34</v>
      </c>
    </row>
    <row r="1935" spans="1:35" x14ac:dyDescent="0.25">
      <c r="A1935" t="s">
        <v>1736</v>
      </c>
      <c r="B1935">
        <v>17</v>
      </c>
      <c r="C1935" t="s">
        <v>18</v>
      </c>
      <c r="D1935">
        <v>2004</v>
      </c>
      <c r="E1935" s="11">
        <v>38155</v>
      </c>
      <c r="F1935">
        <v>0</v>
      </c>
      <c r="G1935">
        <v>15518.18</v>
      </c>
      <c r="H1935" t="s">
        <v>11</v>
      </c>
      <c r="I1935" t="s">
        <v>12</v>
      </c>
      <c r="J1935" t="s">
        <v>164</v>
      </c>
      <c r="K1935" s="13" t="s">
        <v>10138</v>
      </c>
      <c r="L1935" t="s">
        <v>11</v>
      </c>
      <c r="M1935" t="s">
        <v>12</v>
      </c>
      <c r="N1935" t="s">
        <v>164</v>
      </c>
      <c r="O1935">
        <v>18</v>
      </c>
      <c r="AA1935" t="s">
        <v>35</v>
      </c>
      <c r="AB1935" t="str">
        <f>IF(H1929="?",$Q$9,H1929)</f>
        <v>tier - 1</v>
      </c>
      <c r="AC1935" t="str">
        <f>IF(I1929="?",$V$9,I1929)</f>
        <v>tier - 2</v>
      </c>
      <c r="AD1935" t="str">
        <f>IF(J1929="?","Unknown",J1929)</f>
        <v>R1011</v>
      </c>
      <c r="AE1935">
        <v>1968</v>
      </c>
      <c r="AF1935">
        <v>3</v>
      </c>
      <c r="AG1935" t="str">
        <f t="shared" si="60"/>
        <v>3-Aug-1968</v>
      </c>
      <c r="AH1935">
        <v>25053</v>
      </c>
      <c r="AI1935">
        <f t="shared" si="61"/>
        <v>54</v>
      </c>
    </row>
    <row r="1936" spans="1:35" x14ac:dyDescent="0.25">
      <c r="A1936" t="s">
        <v>1735</v>
      </c>
      <c r="B1936">
        <v>20</v>
      </c>
      <c r="C1936" t="s">
        <v>30</v>
      </c>
      <c r="D1936">
        <v>1976</v>
      </c>
      <c r="E1936" s="11">
        <v>28114</v>
      </c>
      <c r="F1936">
        <v>2</v>
      </c>
      <c r="G1936">
        <v>15450.48</v>
      </c>
      <c r="H1936" t="s">
        <v>11</v>
      </c>
      <c r="I1936" t="s">
        <v>16</v>
      </c>
      <c r="J1936" t="s">
        <v>535</v>
      </c>
      <c r="K1936" s="13" t="s">
        <v>8726</v>
      </c>
      <c r="L1936" t="s">
        <v>11</v>
      </c>
      <c r="M1936" t="s">
        <v>16</v>
      </c>
      <c r="N1936" t="s">
        <v>535</v>
      </c>
      <c r="O1936">
        <v>46</v>
      </c>
      <c r="AA1936" t="s">
        <v>30</v>
      </c>
      <c r="AB1936" t="str">
        <f>IF(H1930="?",$Q$9,H1930)</f>
        <v>tier - 2</v>
      </c>
      <c r="AC1936" t="str">
        <f>IF(I1930="?",$V$9,I1930)</f>
        <v>tier - 2</v>
      </c>
      <c r="AD1936" t="str">
        <f>IF(J1930="?","Unknown",J1930)</f>
        <v>R1012</v>
      </c>
      <c r="AE1936">
        <v>1960</v>
      </c>
      <c r="AF1936">
        <v>6</v>
      </c>
      <c r="AG1936" t="str">
        <f t="shared" si="60"/>
        <v>6-Dec-1960</v>
      </c>
      <c r="AH1936">
        <v>22256</v>
      </c>
      <c r="AI1936">
        <f t="shared" si="61"/>
        <v>62</v>
      </c>
    </row>
    <row r="1937" spans="1:35" x14ac:dyDescent="0.25">
      <c r="A1937" t="s">
        <v>1734</v>
      </c>
      <c r="B1937">
        <v>25</v>
      </c>
      <c r="C1937" t="s">
        <v>10</v>
      </c>
      <c r="D1937">
        <v>1990</v>
      </c>
      <c r="E1937" s="11">
        <v>33079</v>
      </c>
      <c r="F1937">
        <v>3</v>
      </c>
      <c r="G1937">
        <v>15440.2</v>
      </c>
      <c r="H1937" t="s">
        <v>11</v>
      </c>
      <c r="I1937" t="s">
        <v>16</v>
      </c>
      <c r="J1937" t="s">
        <v>23</v>
      </c>
      <c r="K1937" s="13" t="s">
        <v>10064</v>
      </c>
      <c r="L1937" t="s">
        <v>11</v>
      </c>
      <c r="M1937" t="s">
        <v>16</v>
      </c>
      <c r="N1937" t="s">
        <v>23</v>
      </c>
      <c r="O1937">
        <v>32</v>
      </c>
      <c r="AA1937" t="s">
        <v>35</v>
      </c>
      <c r="AB1937" t="str">
        <f>IF(H1931="?",$Q$9,H1931)</f>
        <v>tier - 2</v>
      </c>
      <c r="AC1937" t="str">
        <f>IF(I1931="?",$V$9,I1931)</f>
        <v>tier - 2</v>
      </c>
      <c r="AD1937" t="str">
        <f>IF(J1931="?","Unknown",J1931)</f>
        <v>R1026</v>
      </c>
      <c r="AE1937">
        <v>1965</v>
      </c>
      <c r="AF1937">
        <v>28</v>
      </c>
      <c r="AG1937" t="str">
        <f t="shared" si="60"/>
        <v>28-Aug-1965</v>
      </c>
      <c r="AH1937">
        <v>23982</v>
      </c>
      <c r="AI1937">
        <f t="shared" si="61"/>
        <v>57</v>
      </c>
    </row>
    <row r="1938" spans="1:35" x14ac:dyDescent="0.25">
      <c r="A1938" t="s">
        <v>1733</v>
      </c>
      <c r="B1938">
        <v>4</v>
      </c>
      <c r="C1938" t="s">
        <v>37</v>
      </c>
      <c r="D1938">
        <v>1964</v>
      </c>
      <c r="E1938" s="11">
        <v>23654</v>
      </c>
      <c r="F1938">
        <v>0</v>
      </c>
      <c r="G1938">
        <v>15377.77</v>
      </c>
      <c r="H1938" t="s">
        <v>11</v>
      </c>
      <c r="I1938" t="s">
        <v>11</v>
      </c>
      <c r="J1938" t="s">
        <v>23</v>
      </c>
      <c r="K1938" s="13" t="s">
        <v>10139</v>
      </c>
      <c r="L1938" t="s">
        <v>11</v>
      </c>
      <c r="M1938" t="s">
        <v>11</v>
      </c>
      <c r="N1938" t="s">
        <v>23</v>
      </c>
      <c r="O1938">
        <v>58</v>
      </c>
      <c r="AA1938" t="s">
        <v>10</v>
      </c>
      <c r="AB1938" t="str">
        <f>IF(H1932="?",$Q$9,H1932)</f>
        <v>tier - 2</v>
      </c>
      <c r="AC1938" t="str">
        <f>IF(I1932="?",$V$9,I1932)</f>
        <v>tier - 2</v>
      </c>
      <c r="AD1938" t="str">
        <f>IF(J1932="?","Unknown",J1932)</f>
        <v>R1012</v>
      </c>
      <c r="AE1938">
        <v>1974</v>
      </c>
      <c r="AF1938">
        <v>30</v>
      </c>
      <c r="AG1938" t="str">
        <f t="shared" si="60"/>
        <v>30-Jul-1974</v>
      </c>
      <c r="AH1938">
        <v>27240</v>
      </c>
      <c r="AI1938">
        <f t="shared" si="61"/>
        <v>48</v>
      </c>
    </row>
    <row r="1939" spans="1:35" x14ac:dyDescent="0.25">
      <c r="A1939" t="s">
        <v>1732</v>
      </c>
      <c r="B1939">
        <v>6</v>
      </c>
      <c r="C1939" t="s">
        <v>10</v>
      </c>
      <c r="D1939">
        <v>1962</v>
      </c>
      <c r="E1939" s="11">
        <v>22833</v>
      </c>
      <c r="F1939">
        <v>0</v>
      </c>
      <c r="G1939">
        <v>15368.22</v>
      </c>
      <c r="H1939" t="s">
        <v>11</v>
      </c>
      <c r="I1939" t="s">
        <v>11</v>
      </c>
      <c r="J1939" t="s">
        <v>42</v>
      </c>
      <c r="K1939" s="13" t="s">
        <v>10140</v>
      </c>
      <c r="L1939" t="s">
        <v>11</v>
      </c>
      <c r="M1939" t="s">
        <v>11</v>
      </c>
      <c r="N1939" t="s">
        <v>42</v>
      </c>
      <c r="O1939">
        <v>60</v>
      </c>
      <c r="AA1939" t="s">
        <v>35</v>
      </c>
      <c r="AB1939" t="str">
        <f>IF(H1933="?",$Q$9,H1933)</f>
        <v>tier - 2</v>
      </c>
      <c r="AC1939" t="str">
        <f>IF(I1933="?",$V$9,I1933)</f>
        <v>tier - 3</v>
      </c>
      <c r="AD1939" t="str">
        <f>IF(J1933="?","Unknown",J1933)</f>
        <v>R1012</v>
      </c>
      <c r="AE1939">
        <v>1959</v>
      </c>
      <c r="AF1939">
        <v>2</v>
      </c>
      <c r="AG1939" t="str">
        <f t="shared" si="60"/>
        <v>2-Aug-1959</v>
      </c>
      <c r="AH1939">
        <v>21764</v>
      </c>
      <c r="AI1939">
        <f t="shared" si="61"/>
        <v>63</v>
      </c>
    </row>
    <row r="1940" spans="1:35" x14ac:dyDescent="0.25">
      <c r="A1940" t="s">
        <v>2309</v>
      </c>
      <c r="B1940">
        <v>28</v>
      </c>
      <c r="C1940" t="s">
        <v>18</v>
      </c>
      <c r="D1940">
        <v>1967</v>
      </c>
      <c r="E1940" s="11">
        <v>24651</v>
      </c>
      <c r="F1940">
        <v>0</v>
      </c>
      <c r="G1940">
        <v>42303.69</v>
      </c>
      <c r="H1940" t="s">
        <v>16</v>
      </c>
      <c r="I1940" t="s">
        <v>11</v>
      </c>
      <c r="J1940" t="s">
        <v>168</v>
      </c>
      <c r="K1940" s="13" t="s">
        <v>8511</v>
      </c>
      <c r="L1940" t="s">
        <v>16</v>
      </c>
      <c r="M1940" t="s">
        <v>11</v>
      </c>
      <c r="N1940" t="s">
        <v>168</v>
      </c>
      <c r="O1940">
        <v>55</v>
      </c>
      <c r="AA1940" t="s">
        <v>30</v>
      </c>
      <c r="AB1940" t="str">
        <f>IF(H1934="?",$Q$9,H1934)</f>
        <v>tier - 2</v>
      </c>
      <c r="AC1940" t="str">
        <f>IF(I1934="?",$V$9,I1934)</f>
        <v>tier - 2</v>
      </c>
      <c r="AD1940" t="str">
        <f>IF(J1934="?","Unknown",J1934)</f>
        <v>R1026</v>
      </c>
      <c r="AE1940">
        <v>1974</v>
      </c>
      <c r="AF1940">
        <v>28</v>
      </c>
      <c r="AG1940" t="str">
        <f t="shared" si="60"/>
        <v>28-Dec-1974</v>
      </c>
      <c r="AH1940">
        <v>27391</v>
      </c>
      <c r="AI1940">
        <f t="shared" si="61"/>
        <v>48</v>
      </c>
    </row>
    <row r="1941" spans="1:35" x14ac:dyDescent="0.25">
      <c r="A1941" t="s">
        <v>1731</v>
      </c>
      <c r="B1941">
        <v>18</v>
      </c>
      <c r="C1941" t="s">
        <v>30</v>
      </c>
      <c r="D1941">
        <v>1968</v>
      </c>
      <c r="E1941" s="11">
        <v>25190</v>
      </c>
      <c r="F1941">
        <v>0</v>
      </c>
      <c r="G1941">
        <v>15363.77</v>
      </c>
      <c r="H1941" t="s">
        <v>11</v>
      </c>
      <c r="I1941" t="s">
        <v>16</v>
      </c>
      <c r="J1941" t="s">
        <v>535</v>
      </c>
      <c r="K1941" s="13" t="s">
        <v>8953</v>
      </c>
      <c r="L1941" t="s">
        <v>11</v>
      </c>
      <c r="M1941" t="s">
        <v>16</v>
      </c>
      <c r="N1941" t="s">
        <v>535</v>
      </c>
      <c r="O1941">
        <v>54</v>
      </c>
      <c r="AA1941" t="s">
        <v>18</v>
      </c>
      <c r="AB1941" t="str">
        <f>IF(H1935="?",$Q$9,H1935)</f>
        <v>tier - 2</v>
      </c>
      <c r="AC1941" t="str">
        <f>IF(I1935="?",$V$9,I1935)</f>
        <v>tier - 3</v>
      </c>
      <c r="AD1941" t="str">
        <f>IF(J1935="?","Unknown",J1935)</f>
        <v>R1015</v>
      </c>
      <c r="AE1941">
        <v>2004</v>
      </c>
      <c r="AF1941">
        <v>17</v>
      </c>
      <c r="AG1941" t="str">
        <f t="shared" si="60"/>
        <v>17-Jun-2004</v>
      </c>
      <c r="AH1941">
        <v>38155</v>
      </c>
      <c r="AI1941">
        <f t="shared" si="61"/>
        <v>18</v>
      </c>
    </row>
    <row r="1942" spans="1:35" x14ac:dyDescent="0.25">
      <c r="A1942" t="s">
        <v>1730</v>
      </c>
      <c r="B1942">
        <v>17</v>
      </c>
      <c r="C1942" t="s">
        <v>20</v>
      </c>
      <c r="D1942">
        <v>1988</v>
      </c>
      <c r="E1942" s="11">
        <v>32403</v>
      </c>
      <c r="F1942">
        <v>3</v>
      </c>
      <c r="G1942">
        <v>15361.5</v>
      </c>
      <c r="H1942" t="s">
        <v>11</v>
      </c>
      <c r="I1942" t="s">
        <v>12</v>
      </c>
      <c r="J1942" t="s">
        <v>249</v>
      </c>
      <c r="K1942" s="13" t="s">
        <v>9159</v>
      </c>
      <c r="L1942" t="s">
        <v>11</v>
      </c>
      <c r="M1942" t="s">
        <v>12</v>
      </c>
      <c r="N1942" t="s">
        <v>249</v>
      </c>
      <c r="O1942">
        <v>34</v>
      </c>
      <c r="AA1942" t="s">
        <v>30</v>
      </c>
      <c r="AB1942" t="str">
        <f>IF(H1936="?",$Q$9,H1936)</f>
        <v>tier - 2</v>
      </c>
      <c r="AC1942" t="str">
        <f>IF(I1936="?",$V$9,I1936)</f>
        <v>tier - 1</v>
      </c>
      <c r="AD1942" t="str">
        <f>IF(J1936="?","Unknown",J1936)</f>
        <v>R1026</v>
      </c>
      <c r="AE1942">
        <v>1976</v>
      </c>
      <c r="AF1942">
        <v>20</v>
      </c>
      <c r="AG1942" t="str">
        <f t="shared" si="60"/>
        <v>20-Dec-1976</v>
      </c>
      <c r="AH1942">
        <v>28114</v>
      </c>
      <c r="AI1942">
        <f t="shared" si="61"/>
        <v>46</v>
      </c>
    </row>
    <row r="1943" spans="1:35" x14ac:dyDescent="0.25">
      <c r="A1943" t="s">
        <v>1729</v>
      </c>
      <c r="B1943">
        <v>14</v>
      </c>
      <c r="C1943" t="s">
        <v>35</v>
      </c>
      <c r="D1943">
        <v>2001</v>
      </c>
      <c r="E1943" s="11">
        <v>37117</v>
      </c>
      <c r="F1943">
        <v>1</v>
      </c>
      <c r="G1943">
        <v>15359.1</v>
      </c>
      <c r="H1943" t="s">
        <v>11</v>
      </c>
      <c r="I1943" t="s">
        <v>12</v>
      </c>
      <c r="J1943" t="s">
        <v>247</v>
      </c>
      <c r="K1943" s="13" t="s">
        <v>8562</v>
      </c>
      <c r="L1943" t="s">
        <v>11</v>
      </c>
      <c r="M1943" t="s">
        <v>12</v>
      </c>
      <c r="N1943" t="s">
        <v>247</v>
      </c>
      <c r="O1943">
        <v>21</v>
      </c>
      <c r="AA1943" t="s">
        <v>10</v>
      </c>
      <c r="AB1943" t="str">
        <f>IF(H1937="?",$Q$9,H1937)</f>
        <v>tier - 2</v>
      </c>
      <c r="AC1943" t="str">
        <f>IF(I1937="?",$V$9,I1937)</f>
        <v>tier - 1</v>
      </c>
      <c r="AD1943" t="str">
        <f>IF(J1937="?","Unknown",J1937)</f>
        <v>R1012</v>
      </c>
      <c r="AE1943">
        <v>1990</v>
      </c>
      <c r="AF1943">
        <v>25</v>
      </c>
      <c r="AG1943" t="str">
        <f t="shared" si="60"/>
        <v>25-Jul-1990</v>
      </c>
      <c r="AH1943">
        <v>33079</v>
      </c>
      <c r="AI1943">
        <f t="shared" si="61"/>
        <v>32</v>
      </c>
    </row>
    <row r="1944" spans="1:35" x14ac:dyDescent="0.25">
      <c r="A1944" t="s">
        <v>1728</v>
      </c>
      <c r="B1944">
        <v>13</v>
      </c>
      <c r="C1944" t="s">
        <v>20</v>
      </c>
      <c r="D1944">
        <v>1963</v>
      </c>
      <c r="E1944" s="11">
        <v>23267</v>
      </c>
      <c r="F1944">
        <v>0</v>
      </c>
      <c r="G1944">
        <v>15322.77</v>
      </c>
      <c r="H1944" t="s">
        <v>11</v>
      </c>
      <c r="I1944" t="s">
        <v>12</v>
      </c>
      <c r="J1944" t="s">
        <v>300</v>
      </c>
      <c r="K1944" s="13" t="s">
        <v>10141</v>
      </c>
      <c r="L1944" t="s">
        <v>11</v>
      </c>
      <c r="M1944" t="s">
        <v>12</v>
      </c>
      <c r="N1944" t="s">
        <v>300</v>
      </c>
      <c r="O1944">
        <v>59</v>
      </c>
      <c r="AA1944" t="s">
        <v>37</v>
      </c>
      <c r="AB1944" t="str">
        <f>IF(H1938="?",$Q$9,H1938)</f>
        <v>tier - 2</v>
      </c>
      <c r="AC1944" t="str">
        <f>IF(I1938="?",$V$9,I1938)</f>
        <v>tier - 2</v>
      </c>
      <c r="AD1944" t="str">
        <f>IF(J1938="?","Unknown",J1938)</f>
        <v>R1012</v>
      </c>
      <c r="AE1944">
        <v>1964</v>
      </c>
      <c r="AF1944">
        <v>4</v>
      </c>
      <c r="AG1944" t="str">
        <f t="shared" si="60"/>
        <v>4-Oct-1964</v>
      </c>
      <c r="AH1944">
        <v>23654</v>
      </c>
      <c r="AI1944">
        <f t="shared" si="61"/>
        <v>58</v>
      </c>
    </row>
    <row r="1945" spans="1:35" x14ac:dyDescent="0.25">
      <c r="A1945" t="s">
        <v>1727</v>
      </c>
      <c r="B1945">
        <v>16</v>
      </c>
      <c r="C1945" t="s">
        <v>10</v>
      </c>
      <c r="D1945">
        <v>1969</v>
      </c>
      <c r="E1945" s="11">
        <v>25400</v>
      </c>
      <c r="F1945">
        <v>0</v>
      </c>
      <c r="G1945">
        <v>15260.52</v>
      </c>
      <c r="H1945" t="s">
        <v>11</v>
      </c>
      <c r="I1945" t="s">
        <v>11</v>
      </c>
      <c r="J1945" t="s">
        <v>249</v>
      </c>
      <c r="K1945" s="13" t="s">
        <v>10142</v>
      </c>
      <c r="L1945" t="s">
        <v>11</v>
      </c>
      <c r="M1945" t="s">
        <v>11</v>
      </c>
      <c r="N1945" t="s">
        <v>249</v>
      </c>
      <c r="O1945">
        <v>53</v>
      </c>
      <c r="AA1945" t="s">
        <v>10</v>
      </c>
      <c r="AB1945" t="str">
        <f>IF(H1939="?",$Q$9,H1939)</f>
        <v>tier - 2</v>
      </c>
      <c r="AC1945" t="str">
        <f>IF(I1939="?",$V$9,I1939)</f>
        <v>tier - 2</v>
      </c>
      <c r="AD1945" t="str">
        <f>IF(J1939="?","Unknown",J1939)</f>
        <v>R1011</v>
      </c>
      <c r="AE1945">
        <v>1962</v>
      </c>
      <c r="AF1945">
        <v>6</v>
      </c>
      <c r="AG1945" t="str">
        <f t="shared" si="60"/>
        <v>6-Jul-1962</v>
      </c>
      <c r="AH1945">
        <v>22833</v>
      </c>
      <c r="AI1945">
        <f t="shared" si="61"/>
        <v>60</v>
      </c>
    </row>
    <row r="1946" spans="1:35" x14ac:dyDescent="0.25">
      <c r="A1946" t="s">
        <v>1726</v>
      </c>
      <c r="B1946">
        <v>25</v>
      </c>
      <c r="C1946" t="s">
        <v>35</v>
      </c>
      <c r="D1946">
        <v>1960</v>
      </c>
      <c r="E1946" s="11">
        <v>22153</v>
      </c>
      <c r="F1946">
        <v>2</v>
      </c>
      <c r="G1946">
        <v>15230.32</v>
      </c>
      <c r="H1946" t="s">
        <v>11</v>
      </c>
      <c r="I1946" t="s">
        <v>11</v>
      </c>
      <c r="J1946" t="s">
        <v>247</v>
      </c>
      <c r="K1946" s="13" t="s">
        <v>10143</v>
      </c>
      <c r="L1946" t="s">
        <v>11</v>
      </c>
      <c r="M1946" t="s">
        <v>11</v>
      </c>
      <c r="N1946" t="s">
        <v>247</v>
      </c>
      <c r="O1946">
        <v>62</v>
      </c>
      <c r="AA1946" t="s">
        <v>18</v>
      </c>
      <c r="AB1946" t="str">
        <f>IF(H1940="?",$Q$9,H1940)</f>
        <v>tier - 1</v>
      </c>
      <c r="AC1946" t="str">
        <f>IF(I1940="?",$V$9,I1940)</f>
        <v>tier - 2</v>
      </c>
      <c r="AD1946" t="str">
        <f>IF(J1940="?","Unknown",J1940)</f>
        <v>R1016</v>
      </c>
      <c r="AE1946">
        <v>1967</v>
      </c>
      <c r="AF1946">
        <v>28</v>
      </c>
      <c r="AG1946" t="str">
        <f t="shared" si="60"/>
        <v>28-Jun-1967</v>
      </c>
      <c r="AH1946">
        <v>24651</v>
      </c>
      <c r="AI1946">
        <f t="shared" si="61"/>
        <v>55</v>
      </c>
    </row>
    <row r="1947" spans="1:35" x14ac:dyDescent="0.25">
      <c r="A1947" t="s">
        <v>1725</v>
      </c>
      <c r="B1947">
        <v>23</v>
      </c>
      <c r="C1947" t="s">
        <v>30</v>
      </c>
      <c r="D1947">
        <v>1978</v>
      </c>
      <c r="E1947" s="11">
        <v>28847</v>
      </c>
      <c r="F1947">
        <v>2</v>
      </c>
      <c r="G1947">
        <v>15207.92</v>
      </c>
      <c r="H1947" t="s">
        <v>11</v>
      </c>
      <c r="I1947" t="s">
        <v>16</v>
      </c>
      <c r="J1947" t="s">
        <v>23</v>
      </c>
      <c r="K1947" s="13" t="s">
        <v>10144</v>
      </c>
      <c r="L1947" t="s">
        <v>11</v>
      </c>
      <c r="M1947" t="s">
        <v>16</v>
      </c>
      <c r="N1947" t="s">
        <v>23</v>
      </c>
      <c r="O1947">
        <v>44</v>
      </c>
      <c r="AA1947" t="s">
        <v>30</v>
      </c>
      <c r="AB1947" t="str">
        <f>IF(H1941="?",$Q$9,H1941)</f>
        <v>tier - 2</v>
      </c>
      <c r="AC1947" t="str">
        <f>IF(I1941="?",$V$9,I1941)</f>
        <v>tier - 1</v>
      </c>
      <c r="AD1947" t="str">
        <f>IF(J1941="?","Unknown",J1941)</f>
        <v>R1026</v>
      </c>
      <c r="AE1947">
        <v>1968</v>
      </c>
      <c r="AF1947">
        <v>18</v>
      </c>
      <c r="AG1947" t="str">
        <f t="shared" si="60"/>
        <v>18-Dec-1968</v>
      </c>
      <c r="AH1947">
        <v>25190</v>
      </c>
      <c r="AI1947">
        <f t="shared" si="61"/>
        <v>54</v>
      </c>
    </row>
    <row r="1948" spans="1:35" x14ac:dyDescent="0.25">
      <c r="A1948" t="s">
        <v>1724</v>
      </c>
      <c r="B1948">
        <v>17</v>
      </c>
      <c r="C1948" t="s">
        <v>18</v>
      </c>
      <c r="D1948">
        <v>1962</v>
      </c>
      <c r="E1948" s="11">
        <v>22814</v>
      </c>
      <c r="F1948">
        <v>0</v>
      </c>
      <c r="G1948">
        <v>15174.81</v>
      </c>
      <c r="H1948" t="s">
        <v>11</v>
      </c>
      <c r="I1948" t="s">
        <v>16</v>
      </c>
      <c r="J1948" t="s">
        <v>23</v>
      </c>
      <c r="K1948" s="13" t="s">
        <v>10145</v>
      </c>
      <c r="L1948" t="s">
        <v>11</v>
      </c>
      <c r="M1948" t="s">
        <v>16</v>
      </c>
      <c r="N1948" t="s">
        <v>23</v>
      </c>
      <c r="O1948">
        <v>60</v>
      </c>
      <c r="AA1948" t="s">
        <v>20</v>
      </c>
      <c r="AB1948" t="str">
        <f>IF(H1942="?",$Q$9,H1942)</f>
        <v>tier - 2</v>
      </c>
      <c r="AC1948" t="str">
        <f>IF(I1942="?",$V$9,I1942)</f>
        <v>tier - 3</v>
      </c>
      <c r="AD1948" t="str">
        <f>IF(J1942="?","Unknown",J1942)</f>
        <v>R1023</v>
      </c>
      <c r="AE1948">
        <v>1988</v>
      </c>
      <c r="AF1948">
        <v>17</v>
      </c>
      <c r="AG1948" t="str">
        <f t="shared" si="60"/>
        <v>17-Sep-1988</v>
      </c>
      <c r="AH1948">
        <v>32403</v>
      </c>
      <c r="AI1948">
        <f t="shared" si="61"/>
        <v>34</v>
      </c>
    </row>
    <row r="1949" spans="1:35" x14ac:dyDescent="0.25">
      <c r="A1949" t="s">
        <v>1723</v>
      </c>
      <c r="B1949">
        <v>3</v>
      </c>
      <c r="C1949" t="s">
        <v>15</v>
      </c>
      <c r="D1949">
        <v>1959</v>
      </c>
      <c r="E1949" s="11">
        <v>21857</v>
      </c>
      <c r="F1949">
        <v>3</v>
      </c>
      <c r="G1949">
        <v>15170.07</v>
      </c>
      <c r="H1949" t="s">
        <v>11</v>
      </c>
      <c r="I1949" t="s">
        <v>12</v>
      </c>
      <c r="J1949" t="s">
        <v>42</v>
      </c>
      <c r="K1949" s="13" t="s">
        <v>10146</v>
      </c>
      <c r="L1949" t="s">
        <v>11</v>
      </c>
      <c r="M1949" t="s">
        <v>12</v>
      </c>
      <c r="N1949" t="s">
        <v>42</v>
      </c>
      <c r="O1949">
        <v>63</v>
      </c>
      <c r="AA1949" t="s">
        <v>35</v>
      </c>
      <c r="AB1949" t="str">
        <f>IF(H1943="?",$Q$9,H1943)</f>
        <v>tier - 2</v>
      </c>
      <c r="AC1949" t="str">
        <f>IF(I1943="?",$V$9,I1943)</f>
        <v>tier - 3</v>
      </c>
      <c r="AD1949" t="str">
        <f>IF(J1943="?","Unknown",J1943)</f>
        <v>R1024</v>
      </c>
      <c r="AE1949">
        <v>2001</v>
      </c>
      <c r="AF1949">
        <v>14</v>
      </c>
      <c r="AG1949" t="str">
        <f t="shared" si="60"/>
        <v>14-Aug-2001</v>
      </c>
      <c r="AH1949">
        <v>37117</v>
      </c>
      <c r="AI1949">
        <f t="shared" si="61"/>
        <v>21</v>
      </c>
    </row>
    <row r="1950" spans="1:35" x14ac:dyDescent="0.25">
      <c r="A1950" t="s">
        <v>1722</v>
      </c>
      <c r="B1950">
        <v>4</v>
      </c>
      <c r="C1950" t="s">
        <v>10</v>
      </c>
      <c r="D1950">
        <v>1959</v>
      </c>
      <c r="E1950" s="11">
        <v>21735</v>
      </c>
      <c r="F1950">
        <v>3</v>
      </c>
      <c r="G1950">
        <v>15161.53</v>
      </c>
      <c r="H1950" t="s">
        <v>11</v>
      </c>
      <c r="I1950" t="s">
        <v>16</v>
      </c>
      <c r="J1950" t="s">
        <v>13</v>
      </c>
      <c r="K1950" s="13" t="s">
        <v>10147</v>
      </c>
      <c r="L1950" t="s">
        <v>11</v>
      </c>
      <c r="M1950" t="s">
        <v>16</v>
      </c>
      <c r="N1950" t="s">
        <v>13</v>
      </c>
      <c r="O1950">
        <v>63</v>
      </c>
      <c r="AA1950" t="s">
        <v>20</v>
      </c>
      <c r="AB1950" t="str">
        <f>IF(H1944="?",$Q$9,H1944)</f>
        <v>tier - 2</v>
      </c>
      <c r="AC1950" t="str">
        <f>IF(I1944="?",$V$9,I1944)</f>
        <v>tier - 3</v>
      </c>
      <c r="AD1950" t="str">
        <f>IF(J1944="?","Unknown",J1944)</f>
        <v>R1021</v>
      </c>
      <c r="AE1950">
        <v>1963</v>
      </c>
      <c r="AF1950">
        <v>13</v>
      </c>
      <c r="AG1950" t="str">
        <f t="shared" si="60"/>
        <v>13-Sep-1963</v>
      </c>
      <c r="AH1950">
        <v>23267</v>
      </c>
      <c r="AI1950">
        <f t="shared" si="61"/>
        <v>59</v>
      </c>
    </row>
    <row r="1951" spans="1:35" x14ac:dyDescent="0.25">
      <c r="A1951" t="s">
        <v>2308</v>
      </c>
      <c r="B1951">
        <v>15</v>
      </c>
      <c r="C1951" t="s">
        <v>18</v>
      </c>
      <c r="D1951">
        <v>1975</v>
      </c>
      <c r="E1951" s="11">
        <v>27560</v>
      </c>
      <c r="F1951">
        <v>1</v>
      </c>
      <c r="G1951">
        <v>42211.14</v>
      </c>
      <c r="H1951" t="s">
        <v>16</v>
      </c>
      <c r="I1951" t="s">
        <v>12</v>
      </c>
      <c r="J1951" t="s">
        <v>13</v>
      </c>
      <c r="K1951" s="13" t="s">
        <v>8509</v>
      </c>
      <c r="L1951" t="s">
        <v>16</v>
      </c>
      <c r="M1951" t="s">
        <v>12</v>
      </c>
      <c r="N1951" t="s">
        <v>13</v>
      </c>
      <c r="O1951">
        <v>47</v>
      </c>
      <c r="AA1951" t="s">
        <v>10</v>
      </c>
      <c r="AB1951" t="str">
        <f>IF(H1945="?",$Q$9,H1945)</f>
        <v>tier - 2</v>
      </c>
      <c r="AC1951" t="str">
        <f>IF(I1945="?",$V$9,I1945)</f>
        <v>tier - 2</v>
      </c>
      <c r="AD1951" t="str">
        <f>IF(J1945="?","Unknown",J1945)</f>
        <v>R1023</v>
      </c>
      <c r="AE1951">
        <v>1969</v>
      </c>
      <c r="AF1951">
        <v>16</v>
      </c>
      <c r="AG1951" t="str">
        <f t="shared" si="60"/>
        <v>16-Jul-1969</v>
      </c>
      <c r="AH1951">
        <v>25400</v>
      </c>
      <c r="AI1951">
        <f t="shared" si="61"/>
        <v>53</v>
      </c>
    </row>
    <row r="1952" spans="1:35" x14ac:dyDescent="0.25">
      <c r="A1952" t="s">
        <v>1721</v>
      </c>
      <c r="B1952">
        <v>25</v>
      </c>
      <c r="C1952" t="s">
        <v>10</v>
      </c>
      <c r="D1952">
        <v>1962</v>
      </c>
      <c r="E1952" s="11">
        <v>22852</v>
      </c>
      <c r="F1952">
        <v>0</v>
      </c>
      <c r="G1952">
        <v>15161.25</v>
      </c>
      <c r="H1952" t="s">
        <v>11</v>
      </c>
      <c r="I1952" t="s">
        <v>11</v>
      </c>
      <c r="J1952" t="s">
        <v>23</v>
      </c>
      <c r="K1952" s="13" t="s">
        <v>10148</v>
      </c>
      <c r="L1952" t="s">
        <v>11</v>
      </c>
      <c r="M1952" t="s">
        <v>11</v>
      </c>
      <c r="N1952" t="s">
        <v>23</v>
      </c>
      <c r="O1952">
        <v>60</v>
      </c>
      <c r="AA1952" t="s">
        <v>35</v>
      </c>
      <c r="AB1952" t="str">
        <f>IF(H1946="?",$Q$9,H1946)</f>
        <v>tier - 2</v>
      </c>
      <c r="AC1952" t="str">
        <f>IF(I1946="?",$V$9,I1946)</f>
        <v>tier - 2</v>
      </c>
      <c r="AD1952" t="str">
        <f>IF(J1946="?","Unknown",J1946)</f>
        <v>R1024</v>
      </c>
      <c r="AE1952">
        <v>1960</v>
      </c>
      <c r="AF1952">
        <v>25</v>
      </c>
      <c r="AG1952" t="str">
        <f t="shared" si="60"/>
        <v>25-Aug-1960</v>
      </c>
      <c r="AH1952">
        <v>22153</v>
      </c>
      <c r="AI1952">
        <f t="shared" si="61"/>
        <v>62</v>
      </c>
    </row>
    <row r="1953" spans="1:35" x14ac:dyDescent="0.25">
      <c r="A1953" t="s">
        <v>1720</v>
      </c>
      <c r="B1953">
        <v>25</v>
      </c>
      <c r="C1953" t="s">
        <v>30</v>
      </c>
      <c r="D1953">
        <v>1971</v>
      </c>
      <c r="E1953" s="11">
        <v>26292</v>
      </c>
      <c r="F1953">
        <v>0</v>
      </c>
      <c r="G1953">
        <v>15150.44</v>
      </c>
      <c r="H1953" t="s">
        <v>11</v>
      </c>
      <c r="I1953" t="s">
        <v>16</v>
      </c>
      <c r="J1953" t="s">
        <v>249</v>
      </c>
      <c r="K1953" s="13" t="s">
        <v>10149</v>
      </c>
      <c r="L1953" t="s">
        <v>11</v>
      </c>
      <c r="M1953" t="s">
        <v>16</v>
      </c>
      <c r="N1953" t="s">
        <v>249</v>
      </c>
      <c r="O1953">
        <v>51</v>
      </c>
      <c r="AA1953" t="s">
        <v>30</v>
      </c>
      <c r="AB1953" t="str">
        <f>IF(H1947="?",$Q$9,H1947)</f>
        <v>tier - 2</v>
      </c>
      <c r="AC1953" t="str">
        <f>IF(I1947="?",$V$9,I1947)</f>
        <v>tier - 1</v>
      </c>
      <c r="AD1953" t="str">
        <f>IF(J1947="?","Unknown",J1947)</f>
        <v>R1012</v>
      </c>
      <c r="AE1953">
        <v>1978</v>
      </c>
      <c r="AF1953">
        <v>23</v>
      </c>
      <c r="AG1953" t="str">
        <f t="shared" si="60"/>
        <v>23-Dec-1978</v>
      </c>
      <c r="AH1953">
        <v>28847</v>
      </c>
      <c r="AI1953">
        <f t="shared" si="61"/>
        <v>44</v>
      </c>
    </row>
    <row r="1954" spans="1:35" x14ac:dyDescent="0.25">
      <c r="A1954" t="s">
        <v>1719</v>
      </c>
      <c r="B1954">
        <v>5</v>
      </c>
      <c r="C1954" t="s">
        <v>37</v>
      </c>
      <c r="D1954">
        <v>1978</v>
      </c>
      <c r="E1954" s="11">
        <v>28768</v>
      </c>
      <c r="F1954">
        <v>2</v>
      </c>
      <c r="G1954">
        <v>15123.19</v>
      </c>
      <c r="H1954" t="s">
        <v>11</v>
      </c>
      <c r="I1954" t="s">
        <v>16</v>
      </c>
      <c r="J1954" t="s">
        <v>42</v>
      </c>
      <c r="K1954" s="13" t="s">
        <v>9046</v>
      </c>
      <c r="L1954" t="s">
        <v>11</v>
      </c>
      <c r="M1954" t="s">
        <v>16</v>
      </c>
      <c r="N1954" t="s">
        <v>42</v>
      </c>
      <c r="O1954">
        <v>44</v>
      </c>
      <c r="AA1954" t="s">
        <v>18</v>
      </c>
      <c r="AB1954" t="str">
        <f>IF(H1948="?",$Q$9,H1948)</f>
        <v>tier - 2</v>
      </c>
      <c r="AC1954" t="str">
        <f>IF(I1948="?",$V$9,I1948)</f>
        <v>tier - 1</v>
      </c>
      <c r="AD1954" t="str">
        <f>IF(J1948="?","Unknown",J1948)</f>
        <v>R1012</v>
      </c>
      <c r="AE1954">
        <v>1962</v>
      </c>
      <c r="AF1954">
        <v>17</v>
      </c>
      <c r="AG1954" t="str">
        <f t="shared" si="60"/>
        <v>17-Jun-1962</v>
      </c>
      <c r="AH1954">
        <v>22814</v>
      </c>
      <c r="AI1954">
        <f t="shared" si="61"/>
        <v>60</v>
      </c>
    </row>
    <row r="1955" spans="1:35" x14ac:dyDescent="0.25">
      <c r="A1955" t="s">
        <v>1718</v>
      </c>
      <c r="B1955">
        <v>7</v>
      </c>
      <c r="C1955" t="s">
        <v>30</v>
      </c>
      <c r="D1955">
        <v>1972</v>
      </c>
      <c r="E1955" s="11">
        <v>26640</v>
      </c>
      <c r="F1955">
        <v>0</v>
      </c>
      <c r="G1955">
        <v>15103.69</v>
      </c>
      <c r="H1955" t="s">
        <v>11</v>
      </c>
      <c r="I1955" t="s">
        <v>16</v>
      </c>
      <c r="J1955" t="s">
        <v>23</v>
      </c>
      <c r="K1955" s="13" t="s">
        <v>9798</v>
      </c>
      <c r="L1955" t="s">
        <v>11</v>
      </c>
      <c r="M1955" t="s">
        <v>16</v>
      </c>
      <c r="N1955" t="s">
        <v>23</v>
      </c>
      <c r="O1955">
        <v>50</v>
      </c>
      <c r="AA1955" t="s">
        <v>15</v>
      </c>
      <c r="AB1955" t="str">
        <f>IF(H1949="?",$Q$9,H1949)</f>
        <v>tier - 2</v>
      </c>
      <c r="AC1955" t="str">
        <f>IF(I1949="?",$V$9,I1949)</f>
        <v>tier - 3</v>
      </c>
      <c r="AD1955" t="str">
        <f>IF(J1949="?","Unknown",J1949)</f>
        <v>R1011</v>
      </c>
      <c r="AE1955">
        <v>1959</v>
      </c>
      <c r="AF1955">
        <v>3</v>
      </c>
      <c r="AG1955" t="str">
        <f t="shared" si="60"/>
        <v>3-Nov-1959</v>
      </c>
      <c r="AH1955">
        <v>21857</v>
      </c>
      <c r="AI1955">
        <f t="shared" si="61"/>
        <v>63</v>
      </c>
    </row>
    <row r="1956" spans="1:35" x14ac:dyDescent="0.25">
      <c r="A1956" t="s">
        <v>1717</v>
      </c>
      <c r="B1956">
        <v>26</v>
      </c>
      <c r="C1956" t="s">
        <v>30</v>
      </c>
      <c r="D1956">
        <v>1975</v>
      </c>
      <c r="E1956" s="11">
        <v>27754</v>
      </c>
      <c r="F1956">
        <v>1</v>
      </c>
      <c r="G1956">
        <v>15090.35</v>
      </c>
      <c r="H1956" t="s">
        <v>11</v>
      </c>
      <c r="I1956" t="s">
        <v>16</v>
      </c>
      <c r="J1956" t="s">
        <v>249</v>
      </c>
      <c r="K1956" s="13" t="s">
        <v>10150</v>
      </c>
      <c r="L1956" t="s">
        <v>11</v>
      </c>
      <c r="M1956" t="s">
        <v>16</v>
      </c>
      <c r="N1956" t="s">
        <v>249</v>
      </c>
      <c r="O1956">
        <v>47</v>
      </c>
      <c r="AA1956" t="s">
        <v>10</v>
      </c>
      <c r="AB1956" t="str">
        <f>IF(H1950="?",$Q$9,H1950)</f>
        <v>tier - 2</v>
      </c>
      <c r="AC1956" t="str">
        <f>IF(I1950="?",$V$9,I1950)</f>
        <v>tier - 1</v>
      </c>
      <c r="AD1956" t="str">
        <f>IF(J1950="?","Unknown",J1950)</f>
        <v>R1013</v>
      </c>
      <c r="AE1956">
        <v>1959</v>
      </c>
      <c r="AF1956">
        <v>4</v>
      </c>
      <c r="AG1956" t="str">
        <f t="shared" si="60"/>
        <v>4-Jul-1959</v>
      </c>
      <c r="AH1956">
        <v>21735</v>
      </c>
      <c r="AI1956">
        <f t="shared" si="61"/>
        <v>63</v>
      </c>
    </row>
    <row r="1957" spans="1:35" x14ac:dyDescent="0.25">
      <c r="A1957" t="s">
        <v>1716</v>
      </c>
      <c r="B1957">
        <v>12</v>
      </c>
      <c r="C1957" t="s">
        <v>18</v>
      </c>
      <c r="D1957">
        <v>1968</v>
      </c>
      <c r="E1957" s="11">
        <v>25001</v>
      </c>
      <c r="F1957">
        <v>0</v>
      </c>
      <c r="G1957">
        <v>15052.68</v>
      </c>
      <c r="H1957" t="s">
        <v>11</v>
      </c>
      <c r="I1957" t="s">
        <v>11</v>
      </c>
      <c r="J1957" t="s">
        <v>632</v>
      </c>
      <c r="K1957" s="13" t="s">
        <v>10151</v>
      </c>
      <c r="L1957" t="s">
        <v>11</v>
      </c>
      <c r="M1957" t="s">
        <v>11</v>
      </c>
      <c r="N1957" t="s">
        <v>632</v>
      </c>
      <c r="O1957">
        <v>54</v>
      </c>
      <c r="AA1957" t="s">
        <v>18</v>
      </c>
      <c r="AB1957" t="str">
        <f>IF(H1951="?",$Q$9,H1951)</f>
        <v>tier - 1</v>
      </c>
      <c r="AC1957" t="str">
        <f>IF(I1951="?",$V$9,I1951)</f>
        <v>tier - 3</v>
      </c>
      <c r="AD1957" t="str">
        <f>IF(J1951="?","Unknown",J1951)</f>
        <v>R1013</v>
      </c>
      <c r="AE1957">
        <v>1975</v>
      </c>
      <c r="AF1957">
        <v>15</v>
      </c>
      <c r="AG1957" t="str">
        <f t="shared" si="60"/>
        <v>15-Jun-1975</v>
      </c>
      <c r="AH1957">
        <v>27560</v>
      </c>
      <c r="AI1957">
        <f t="shared" si="61"/>
        <v>47</v>
      </c>
    </row>
    <row r="1958" spans="1:35" x14ac:dyDescent="0.25">
      <c r="A1958" t="s">
        <v>1715</v>
      </c>
      <c r="B1958">
        <v>15</v>
      </c>
      <c r="C1958" t="s">
        <v>37</v>
      </c>
      <c r="D1958">
        <v>1971</v>
      </c>
      <c r="E1958" s="11">
        <v>26221</v>
      </c>
      <c r="F1958">
        <v>0</v>
      </c>
      <c r="G1958">
        <v>15038.51</v>
      </c>
      <c r="H1958" t="s">
        <v>11</v>
      </c>
      <c r="I1958" t="s">
        <v>12</v>
      </c>
      <c r="J1958" t="s">
        <v>249</v>
      </c>
      <c r="K1958" s="13" t="s">
        <v>10152</v>
      </c>
      <c r="L1958" t="s">
        <v>11</v>
      </c>
      <c r="M1958" t="s">
        <v>12</v>
      </c>
      <c r="N1958" t="s">
        <v>249</v>
      </c>
      <c r="O1958">
        <v>51</v>
      </c>
      <c r="AA1958" t="s">
        <v>10</v>
      </c>
      <c r="AB1958" t="str">
        <f>IF(H1952="?",$Q$9,H1952)</f>
        <v>tier - 2</v>
      </c>
      <c r="AC1958" t="str">
        <f>IF(I1952="?",$V$9,I1952)</f>
        <v>tier - 2</v>
      </c>
      <c r="AD1958" t="str">
        <f>IF(J1952="?","Unknown",J1952)</f>
        <v>R1012</v>
      </c>
      <c r="AE1958">
        <v>1962</v>
      </c>
      <c r="AF1958">
        <v>25</v>
      </c>
      <c r="AG1958" t="str">
        <f t="shared" si="60"/>
        <v>25-Jul-1962</v>
      </c>
      <c r="AH1958">
        <v>22852</v>
      </c>
      <c r="AI1958">
        <f t="shared" si="61"/>
        <v>60</v>
      </c>
    </row>
    <row r="1959" spans="1:35" x14ac:dyDescent="0.25">
      <c r="A1959" t="s">
        <v>1714</v>
      </c>
      <c r="B1959">
        <v>11</v>
      </c>
      <c r="C1959" t="s">
        <v>20</v>
      </c>
      <c r="D1959">
        <v>1970</v>
      </c>
      <c r="E1959" s="11">
        <v>25822</v>
      </c>
      <c r="F1959">
        <v>0</v>
      </c>
      <c r="G1959">
        <v>15026.3</v>
      </c>
      <c r="H1959" t="s">
        <v>11</v>
      </c>
      <c r="I1959" t="s">
        <v>12</v>
      </c>
      <c r="J1959" t="s">
        <v>42</v>
      </c>
      <c r="K1959" s="13" t="s">
        <v>10153</v>
      </c>
      <c r="L1959" t="s">
        <v>11</v>
      </c>
      <c r="M1959" t="s">
        <v>12</v>
      </c>
      <c r="N1959" t="s">
        <v>42</v>
      </c>
      <c r="O1959">
        <v>52</v>
      </c>
      <c r="AA1959" t="s">
        <v>30</v>
      </c>
      <c r="AB1959" t="str">
        <f>IF(H1953="?",$Q$9,H1953)</f>
        <v>tier - 2</v>
      </c>
      <c r="AC1959" t="str">
        <f>IF(I1953="?",$V$9,I1953)</f>
        <v>tier - 1</v>
      </c>
      <c r="AD1959" t="str">
        <f>IF(J1953="?","Unknown",J1953)</f>
        <v>R1023</v>
      </c>
      <c r="AE1959">
        <v>1971</v>
      </c>
      <c r="AF1959">
        <v>25</v>
      </c>
      <c r="AG1959" t="str">
        <f t="shared" si="60"/>
        <v>25-Dec-1971</v>
      </c>
      <c r="AH1959">
        <v>26292</v>
      </c>
      <c r="AI1959">
        <f t="shared" si="61"/>
        <v>51</v>
      </c>
    </row>
    <row r="1960" spans="1:35" x14ac:dyDescent="0.25">
      <c r="A1960" t="s">
        <v>1713</v>
      </c>
      <c r="B1960">
        <v>25</v>
      </c>
      <c r="C1960" t="s">
        <v>30</v>
      </c>
      <c r="D1960">
        <v>1979</v>
      </c>
      <c r="E1960" s="11">
        <v>29214</v>
      </c>
      <c r="F1960">
        <v>2</v>
      </c>
      <c r="G1960">
        <v>15025.76</v>
      </c>
      <c r="H1960" t="s">
        <v>11</v>
      </c>
      <c r="I1960" t="s">
        <v>16</v>
      </c>
      <c r="J1960" t="s">
        <v>42</v>
      </c>
      <c r="K1960" s="13" t="s">
        <v>8484</v>
      </c>
      <c r="L1960" t="s">
        <v>11</v>
      </c>
      <c r="M1960" t="s">
        <v>16</v>
      </c>
      <c r="N1960" t="s">
        <v>42</v>
      </c>
      <c r="O1960">
        <v>43</v>
      </c>
      <c r="AA1960" t="s">
        <v>37</v>
      </c>
      <c r="AB1960" t="str">
        <f>IF(H1954="?",$Q$9,H1954)</f>
        <v>tier - 2</v>
      </c>
      <c r="AC1960" t="str">
        <f>IF(I1954="?",$V$9,I1954)</f>
        <v>tier - 1</v>
      </c>
      <c r="AD1960" t="str">
        <f>IF(J1954="?","Unknown",J1954)</f>
        <v>R1011</v>
      </c>
      <c r="AE1960">
        <v>1978</v>
      </c>
      <c r="AF1960">
        <v>5</v>
      </c>
      <c r="AG1960" t="str">
        <f t="shared" si="60"/>
        <v>5-Oct-1978</v>
      </c>
      <c r="AH1960">
        <v>28768</v>
      </c>
      <c r="AI1960">
        <f t="shared" si="61"/>
        <v>44</v>
      </c>
    </row>
    <row r="1961" spans="1:35" x14ac:dyDescent="0.25">
      <c r="A1961" t="s">
        <v>1712</v>
      </c>
      <c r="B1961">
        <v>8</v>
      </c>
      <c r="C1961" t="s">
        <v>37</v>
      </c>
      <c r="D1961">
        <v>1960</v>
      </c>
      <c r="E1961" s="11">
        <v>22197</v>
      </c>
      <c r="F1961">
        <v>2</v>
      </c>
      <c r="G1961">
        <v>15019.76</v>
      </c>
      <c r="H1961" t="s">
        <v>11</v>
      </c>
      <c r="I1961" t="s">
        <v>11</v>
      </c>
      <c r="J1961" t="s">
        <v>23</v>
      </c>
      <c r="K1961" s="13" t="s">
        <v>10154</v>
      </c>
      <c r="L1961" t="s">
        <v>11</v>
      </c>
      <c r="M1961" t="s">
        <v>11</v>
      </c>
      <c r="N1961" t="s">
        <v>23</v>
      </c>
      <c r="O1961">
        <v>62</v>
      </c>
      <c r="AA1961" t="s">
        <v>30</v>
      </c>
      <c r="AB1961" t="str">
        <f>IF(H1955="?",$Q$9,H1955)</f>
        <v>tier - 2</v>
      </c>
      <c r="AC1961" t="str">
        <f>IF(I1955="?",$V$9,I1955)</f>
        <v>tier - 1</v>
      </c>
      <c r="AD1961" t="str">
        <f>IF(J1955="?","Unknown",J1955)</f>
        <v>R1012</v>
      </c>
      <c r="AE1961">
        <v>1972</v>
      </c>
      <c r="AF1961">
        <v>7</v>
      </c>
      <c r="AG1961" t="str">
        <f t="shared" si="60"/>
        <v>7-Dec-1972</v>
      </c>
      <c r="AH1961">
        <v>26640</v>
      </c>
      <c r="AI1961">
        <f t="shared" si="61"/>
        <v>50</v>
      </c>
    </row>
    <row r="1962" spans="1:35" x14ac:dyDescent="0.25">
      <c r="A1962" t="s">
        <v>2307</v>
      </c>
      <c r="B1962">
        <v>18</v>
      </c>
      <c r="C1962" t="s">
        <v>37</v>
      </c>
      <c r="D1962">
        <v>1973</v>
      </c>
      <c r="E1962" s="11">
        <v>26955</v>
      </c>
      <c r="F1962">
        <v>0</v>
      </c>
      <c r="G1962">
        <v>42188.15</v>
      </c>
      <c r="H1962" t="s">
        <v>16</v>
      </c>
      <c r="I1962" t="s">
        <v>16</v>
      </c>
      <c r="J1962" t="s">
        <v>42</v>
      </c>
      <c r="K1962" s="13" t="s">
        <v>8621</v>
      </c>
      <c r="L1962" t="s">
        <v>16</v>
      </c>
      <c r="M1962" t="s">
        <v>16</v>
      </c>
      <c r="N1962" t="s">
        <v>42</v>
      </c>
      <c r="O1962">
        <v>49</v>
      </c>
      <c r="AA1962" t="s">
        <v>30</v>
      </c>
      <c r="AB1962" t="str">
        <f>IF(H1956="?",$Q$9,H1956)</f>
        <v>tier - 2</v>
      </c>
      <c r="AC1962" t="str">
        <f>IF(I1956="?",$V$9,I1956)</f>
        <v>tier - 1</v>
      </c>
      <c r="AD1962" t="str">
        <f>IF(J1956="?","Unknown",J1956)</f>
        <v>R1023</v>
      </c>
      <c r="AE1962">
        <v>1975</v>
      </c>
      <c r="AF1962">
        <v>26</v>
      </c>
      <c r="AG1962" t="str">
        <f t="shared" si="60"/>
        <v>26-Dec-1975</v>
      </c>
      <c r="AH1962">
        <v>27754</v>
      </c>
      <c r="AI1962">
        <f t="shared" si="61"/>
        <v>47</v>
      </c>
    </row>
    <row r="1963" spans="1:35" x14ac:dyDescent="0.25">
      <c r="A1963" t="s">
        <v>1711</v>
      </c>
      <c r="B1963">
        <v>2</v>
      </c>
      <c r="C1963" t="s">
        <v>10</v>
      </c>
      <c r="D1963">
        <v>1995</v>
      </c>
      <c r="E1963" s="11">
        <v>34882</v>
      </c>
      <c r="F1963">
        <v>2</v>
      </c>
      <c r="G1963">
        <v>15006.58</v>
      </c>
      <c r="H1963" t="s">
        <v>11</v>
      </c>
      <c r="I1963" t="s">
        <v>11</v>
      </c>
      <c r="J1963" t="s">
        <v>247</v>
      </c>
      <c r="K1963" s="13" t="s">
        <v>10155</v>
      </c>
      <c r="L1963" t="s">
        <v>11</v>
      </c>
      <c r="M1963" t="s">
        <v>11</v>
      </c>
      <c r="N1963" t="s">
        <v>247</v>
      </c>
      <c r="O1963">
        <v>27</v>
      </c>
      <c r="AA1963" t="s">
        <v>18</v>
      </c>
      <c r="AB1963" t="str">
        <f>IF(H1957="?",$Q$9,H1957)</f>
        <v>tier - 2</v>
      </c>
      <c r="AC1963" t="str">
        <f>IF(I1957="?",$V$9,I1957)</f>
        <v>tier - 2</v>
      </c>
      <c r="AD1963" t="str">
        <f>IF(J1957="?","Unknown",J1957)</f>
        <v>R1022</v>
      </c>
      <c r="AE1963">
        <v>1968</v>
      </c>
      <c r="AF1963">
        <v>12</v>
      </c>
      <c r="AG1963" t="str">
        <f t="shared" si="60"/>
        <v>12-Jun-1968</v>
      </c>
      <c r="AH1963">
        <v>25001</v>
      </c>
      <c r="AI1963">
        <f t="shared" si="61"/>
        <v>54</v>
      </c>
    </row>
    <row r="1964" spans="1:35" x14ac:dyDescent="0.25">
      <c r="A1964" t="s">
        <v>1710</v>
      </c>
      <c r="B1964">
        <v>29</v>
      </c>
      <c r="C1964" t="s">
        <v>15</v>
      </c>
      <c r="D1964">
        <v>1958</v>
      </c>
      <c r="E1964" s="11">
        <v>21518</v>
      </c>
      <c r="F1964">
        <v>2</v>
      </c>
      <c r="G1964">
        <v>14988.43</v>
      </c>
      <c r="H1964" t="s">
        <v>11</v>
      </c>
      <c r="I1964" t="s">
        <v>12</v>
      </c>
      <c r="J1964" t="s">
        <v>42</v>
      </c>
      <c r="K1964" s="13" t="s">
        <v>10156</v>
      </c>
      <c r="L1964" t="s">
        <v>11</v>
      </c>
      <c r="M1964" t="s">
        <v>12</v>
      </c>
      <c r="N1964" t="s">
        <v>42</v>
      </c>
      <c r="O1964">
        <v>64</v>
      </c>
      <c r="AA1964" t="s">
        <v>37</v>
      </c>
      <c r="AB1964" t="str">
        <f>IF(H1958="?",$Q$9,H1958)</f>
        <v>tier - 2</v>
      </c>
      <c r="AC1964" t="str">
        <f>IF(I1958="?",$V$9,I1958)</f>
        <v>tier - 3</v>
      </c>
      <c r="AD1964" t="str">
        <f>IF(J1958="?","Unknown",J1958)</f>
        <v>R1023</v>
      </c>
      <c r="AE1964">
        <v>1971</v>
      </c>
      <c r="AF1964">
        <v>15</v>
      </c>
      <c r="AG1964" t="str">
        <f t="shared" si="60"/>
        <v>15-Oct-1971</v>
      </c>
      <c r="AH1964">
        <v>26221</v>
      </c>
      <c r="AI1964">
        <f t="shared" si="61"/>
        <v>51</v>
      </c>
    </row>
    <row r="1965" spans="1:35" x14ac:dyDescent="0.25">
      <c r="A1965" t="s">
        <v>1709</v>
      </c>
      <c r="B1965">
        <v>29</v>
      </c>
      <c r="C1965" t="s">
        <v>18</v>
      </c>
      <c r="D1965">
        <v>1962</v>
      </c>
      <c r="E1965" s="11">
        <v>22826</v>
      </c>
      <c r="F1965">
        <v>0</v>
      </c>
      <c r="G1965">
        <v>14945.34</v>
      </c>
      <c r="H1965" t="s">
        <v>11</v>
      </c>
      <c r="I1965" t="s">
        <v>16</v>
      </c>
      <c r="J1965" t="s">
        <v>300</v>
      </c>
      <c r="K1965" s="13" t="s">
        <v>10157</v>
      </c>
      <c r="L1965" t="s">
        <v>11</v>
      </c>
      <c r="M1965" t="s">
        <v>16</v>
      </c>
      <c r="N1965" t="s">
        <v>300</v>
      </c>
      <c r="O1965">
        <v>60</v>
      </c>
      <c r="AA1965" t="s">
        <v>20</v>
      </c>
      <c r="AB1965" t="str">
        <f>IF(H1959="?",$Q$9,H1959)</f>
        <v>tier - 2</v>
      </c>
      <c r="AC1965" t="str">
        <f>IF(I1959="?",$V$9,I1959)</f>
        <v>tier - 3</v>
      </c>
      <c r="AD1965" t="str">
        <f>IF(J1959="?","Unknown",J1959)</f>
        <v>R1011</v>
      </c>
      <c r="AE1965">
        <v>1970</v>
      </c>
      <c r="AF1965">
        <v>11</v>
      </c>
      <c r="AG1965" t="str">
        <f t="shared" si="60"/>
        <v>11-Sep-1970</v>
      </c>
      <c r="AH1965">
        <v>25822</v>
      </c>
      <c r="AI1965">
        <f t="shared" si="61"/>
        <v>52</v>
      </c>
    </row>
    <row r="1966" spans="1:35" x14ac:dyDescent="0.25">
      <c r="A1966" t="s">
        <v>1708</v>
      </c>
      <c r="B1966">
        <v>8</v>
      </c>
      <c r="C1966" t="s">
        <v>20</v>
      </c>
      <c r="D1966">
        <v>1968</v>
      </c>
      <c r="E1966" s="11">
        <v>25089</v>
      </c>
      <c r="F1966">
        <v>0</v>
      </c>
      <c r="G1966">
        <v>14926.97</v>
      </c>
      <c r="H1966" t="s">
        <v>11</v>
      </c>
      <c r="I1966" t="s">
        <v>11</v>
      </c>
      <c r="J1966" t="s">
        <v>23</v>
      </c>
      <c r="K1966" s="13" t="s">
        <v>8479</v>
      </c>
      <c r="L1966" t="s">
        <v>11</v>
      </c>
      <c r="M1966" t="s">
        <v>11</v>
      </c>
      <c r="N1966" t="s">
        <v>23</v>
      </c>
      <c r="O1966">
        <v>54</v>
      </c>
      <c r="AA1966" t="s">
        <v>30</v>
      </c>
      <c r="AB1966" t="str">
        <f>IF(H1960="?",$Q$9,H1960)</f>
        <v>tier - 2</v>
      </c>
      <c r="AC1966" t="str">
        <f>IF(I1960="?",$V$9,I1960)</f>
        <v>tier - 1</v>
      </c>
      <c r="AD1966" t="str">
        <f>IF(J1960="?","Unknown",J1960)</f>
        <v>R1011</v>
      </c>
      <c r="AE1966">
        <v>1979</v>
      </c>
      <c r="AF1966">
        <v>25</v>
      </c>
      <c r="AG1966" t="str">
        <f t="shared" si="60"/>
        <v>25-Dec-1979</v>
      </c>
      <c r="AH1966">
        <v>29214</v>
      </c>
      <c r="AI1966">
        <f t="shared" si="61"/>
        <v>43</v>
      </c>
    </row>
    <row r="1967" spans="1:35" x14ac:dyDescent="0.25">
      <c r="A1967" t="s">
        <v>1707</v>
      </c>
      <c r="B1967">
        <v>4</v>
      </c>
      <c r="C1967" t="s">
        <v>37</v>
      </c>
      <c r="D1967">
        <v>1981</v>
      </c>
      <c r="E1967" s="11">
        <v>29863</v>
      </c>
      <c r="F1967">
        <v>1</v>
      </c>
      <c r="G1967">
        <v>14908.27</v>
      </c>
      <c r="H1967" t="s">
        <v>11</v>
      </c>
      <c r="I1967" t="s">
        <v>16</v>
      </c>
      <c r="J1967" t="s">
        <v>42</v>
      </c>
      <c r="K1967" s="13" t="s">
        <v>10158</v>
      </c>
      <c r="L1967" t="s">
        <v>11</v>
      </c>
      <c r="M1967" t="s">
        <v>16</v>
      </c>
      <c r="N1967" t="s">
        <v>42</v>
      </c>
      <c r="O1967">
        <v>41</v>
      </c>
      <c r="AA1967" t="s">
        <v>37</v>
      </c>
      <c r="AB1967" t="str">
        <f>IF(H1961="?",$Q$9,H1961)</f>
        <v>tier - 2</v>
      </c>
      <c r="AC1967" t="str">
        <f>IF(I1961="?",$V$9,I1961)</f>
        <v>tier - 2</v>
      </c>
      <c r="AD1967" t="str">
        <f>IF(J1961="?","Unknown",J1961)</f>
        <v>R1012</v>
      </c>
      <c r="AE1967">
        <v>1960</v>
      </c>
      <c r="AF1967">
        <v>8</v>
      </c>
      <c r="AG1967" t="str">
        <f t="shared" si="60"/>
        <v>8-Oct-1960</v>
      </c>
      <c r="AH1967">
        <v>22197</v>
      </c>
      <c r="AI1967">
        <f t="shared" si="61"/>
        <v>62</v>
      </c>
    </row>
    <row r="1968" spans="1:35" x14ac:dyDescent="0.25">
      <c r="A1968" t="s">
        <v>1706</v>
      </c>
      <c r="B1968">
        <v>17</v>
      </c>
      <c r="C1968" t="s">
        <v>10</v>
      </c>
      <c r="D1968">
        <v>1958</v>
      </c>
      <c r="E1968" s="11">
        <v>21383</v>
      </c>
      <c r="F1968">
        <v>0</v>
      </c>
      <c r="G1968">
        <v>14901.52</v>
      </c>
      <c r="H1968" t="s">
        <v>11</v>
      </c>
      <c r="I1968" t="s">
        <v>11</v>
      </c>
      <c r="J1968" t="s">
        <v>247</v>
      </c>
      <c r="K1968" s="13" t="s">
        <v>10159</v>
      </c>
      <c r="L1968" t="s">
        <v>11</v>
      </c>
      <c r="M1968" t="s">
        <v>11</v>
      </c>
      <c r="N1968" t="s">
        <v>247</v>
      </c>
      <c r="O1968">
        <v>64</v>
      </c>
      <c r="AA1968" t="s">
        <v>37</v>
      </c>
      <c r="AB1968" t="str">
        <f>IF(H1962="?",$Q$9,H1962)</f>
        <v>tier - 1</v>
      </c>
      <c r="AC1968" t="str">
        <f>IF(I1962="?",$V$9,I1962)</f>
        <v>tier - 1</v>
      </c>
      <c r="AD1968" t="str">
        <f>IF(J1962="?","Unknown",J1962)</f>
        <v>R1011</v>
      </c>
      <c r="AE1968">
        <v>1973</v>
      </c>
      <c r="AF1968">
        <v>18</v>
      </c>
      <c r="AG1968" t="str">
        <f t="shared" si="60"/>
        <v>18-Oct-1973</v>
      </c>
      <c r="AH1968">
        <v>26955</v>
      </c>
      <c r="AI1968">
        <f t="shared" si="61"/>
        <v>49</v>
      </c>
    </row>
    <row r="1969" spans="1:35" x14ac:dyDescent="0.25">
      <c r="A1969" t="s">
        <v>1705</v>
      </c>
      <c r="B1969">
        <v>11</v>
      </c>
      <c r="C1969" t="s">
        <v>30</v>
      </c>
      <c r="D1969">
        <v>1970</v>
      </c>
      <c r="E1969" s="11">
        <v>25913</v>
      </c>
      <c r="F1969">
        <v>0</v>
      </c>
      <c r="G1969">
        <v>14847.63</v>
      </c>
      <c r="H1969" t="s">
        <v>11</v>
      </c>
      <c r="I1969" t="s">
        <v>11</v>
      </c>
      <c r="J1969" t="s">
        <v>249</v>
      </c>
      <c r="K1969" s="13" t="s">
        <v>9829</v>
      </c>
      <c r="L1969" t="s">
        <v>11</v>
      </c>
      <c r="M1969" t="s">
        <v>11</v>
      </c>
      <c r="N1969" t="s">
        <v>249</v>
      </c>
      <c r="O1969">
        <v>52</v>
      </c>
      <c r="AA1969" t="s">
        <v>10</v>
      </c>
      <c r="AB1969" t="str">
        <f>IF(H1963="?",$Q$9,H1963)</f>
        <v>tier - 2</v>
      </c>
      <c r="AC1969" t="str">
        <f>IF(I1963="?",$V$9,I1963)</f>
        <v>tier - 2</v>
      </c>
      <c r="AD1969" t="str">
        <f>IF(J1963="?","Unknown",J1963)</f>
        <v>R1024</v>
      </c>
      <c r="AE1969">
        <v>1995</v>
      </c>
      <c r="AF1969">
        <v>2</v>
      </c>
      <c r="AG1969" t="str">
        <f t="shared" si="60"/>
        <v>2-Jul-1995</v>
      </c>
      <c r="AH1969">
        <v>34882</v>
      </c>
      <c r="AI1969">
        <f t="shared" si="61"/>
        <v>27</v>
      </c>
    </row>
    <row r="1970" spans="1:35" x14ac:dyDescent="0.25">
      <c r="A1970" t="s">
        <v>1704</v>
      </c>
      <c r="B1970">
        <v>5</v>
      </c>
      <c r="C1970" t="s">
        <v>10</v>
      </c>
      <c r="D1970">
        <v>1981</v>
      </c>
      <c r="E1970" s="11">
        <v>29772</v>
      </c>
      <c r="F1970">
        <v>1</v>
      </c>
      <c r="G1970">
        <v>14843.96</v>
      </c>
      <c r="H1970" t="s">
        <v>11</v>
      </c>
      <c r="I1970" t="s">
        <v>12</v>
      </c>
      <c r="J1970" t="s">
        <v>535</v>
      </c>
      <c r="K1970" s="13" t="s">
        <v>10160</v>
      </c>
      <c r="L1970" t="s">
        <v>11</v>
      </c>
      <c r="M1970" t="s">
        <v>12</v>
      </c>
      <c r="N1970" t="s">
        <v>535</v>
      </c>
      <c r="O1970">
        <v>41</v>
      </c>
      <c r="AA1970" t="s">
        <v>15</v>
      </c>
      <c r="AB1970" t="str">
        <f>IF(H1964="?",$Q$9,H1964)</f>
        <v>tier - 2</v>
      </c>
      <c r="AC1970" t="str">
        <f>IF(I1964="?",$V$9,I1964)</f>
        <v>tier - 3</v>
      </c>
      <c r="AD1970" t="str">
        <f>IF(J1964="?","Unknown",J1964)</f>
        <v>R1011</v>
      </c>
      <c r="AE1970">
        <v>1958</v>
      </c>
      <c r="AF1970">
        <v>29</v>
      </c>
      <c r="AG1970" t="str">
        <f t="shared" si="60"/>
        <v>29-Nov-1958</v>
      </c>
      <c r="AH1970">
        <v>21518</v>
      </c>
      <c r="AI1970">
        <f t="shared" si="61"/>
        <v>64</v>
      </c>
    </row>
    <row r="1971" spans="1:35" x14ac:dyDescent="0.25">
      <c r="A1971" t="s">
        <v>1703</v>
      </c>
      <c r="B1971">
        <v>18</v>
      </c>
      <c r="C1971" t="s">
        <v>30</v>
      </c>
      <c r="D1971">
        <v>1979</v>
      </c>
      <c r="E1971" s="11">
        <v>29207</v>
      </c>
      <c r="F1971">
        <v>2</v>
      </c>
      <c r="G1971">
        <v>14839.34</v>
      </c>
      <c r="H1971" t="s">
        <v>11</v>
      </c>
      <c r="I1971" t="s">
        <v>12</v>
      </c>
      <c r="J1971" t="s">
        <v>535</v>
      </c>
      <c r="K1971" s="13" t="s">
        <v>9249</v>
      </c>
      <c r="L1971" t="s">
        <v>11</v>
      </c>
      <c r="M1971" t="s">
        <v>12</v>
      </c>
      <c r="N1971" t="s">
        <v>535</v>
      </c>
      <c r="O1971">
        <v>43</v>
      </c>
      <c r="AA1971" t="s">
        <v>18</v>
      </c>
      <c r="AB1971" t="str">
        <f>IF(H1965="?",$Q$9,H1965)</f>
        <v>tier - 2</v>
      </c>
      <c r="AC1971" t="str">
        <f>IF(I1965="?",$V$9,I1965)</f>
        <v>tier - 1</v>
      </c>
      <c r="AD1971" t="str">
        <f>IF(J1965="?","Unknown",J1965)</f>
        <v>R1021</v>
      </c>
      <c r="AE1971">
        <v>1962</v>
      </c>
      <c r="AF1971">
        <v>29</v>
      </c>
      <c r="AG1971" t="str">
        <f t="shared" si="60"/>
        <v>29-Jun-1962</v>
      </c>
      <c r="AH1971">
        <v>22826</v>
      </c>
      <c r="AI1971">
        <f t="shared" si="61"/>
        <v>60</v>
      </c>
    </row>
    <row r="1972" spans="1:35" x14ac:dyDescent="0.25">
      <c r="A1972" t="s">
        <v>1702</v>
      </c>
      <c r="B1972">
        <v>10</v>
      </c>
      <c r="C1972" t="s">
        <v>15</v>
      </c>
      <c r="D1972">
        <v>1975</v>
      </c>
      <c r="E1972" s="11">
        <v>27708</v>
      </c>
      <c r="F1972">
        <v>1</v>
      </c>
      <c r="G1972">
        <v>14819</v>
      </c>
      <c r="H1972" t="s">
        <v>11</v>
      </c>
      <c r="I1972" t="s">
        <v>12</v>
      </c>
      <c r="J1972" t="s">
        <v>249</v>
      </c>
      <c r="K1972" s="13" t="s">
        <v>10161</v>
      </c>
      <c r="L1972" t="s">
        <v>11</v>
      </c>
      <c r="M1972" t="s">
        <v>12</v>
      </c>
      <c r="N1972" t="s">
        <v>249</v>
      </c>
      <c r="O1972">
        <v>47</v>
      </c>
      <c r="AA1972" t="s">
        <v>20</v>
      </c>
      <c r="AB1972" t="str">
        <f>IF(H1966="?",$Q$9,H1966)</f>
        <v>tier - 2</v>
      </c>
      <c r="AC1972" t="str">
        <f>IF(I1966="?",$V$9,I1966)</f>
        <v>tier - 2</v>
      </c>
      <c r="AD1972" t="str">
        <f>IF(J1966="?","Unknown",J1966)</f>
        <v>R1012</v>
      </c>
      <c r="AE1972">
        <v>1968</v>
      </c>
      <c r="AF1972">
        <v>8</v>
      </c>
      <c r="AG1972" t="str">
        <f t="shared" si="60"/>
        <v>8-Sep-1968</v>
      </c>
      <c r="AH1972">
        <v>25089</v>
      </c>
      <c r="AI1972">
        <f t="shared" si="61"/>
        <v>54</v>
      </c>
    </row>
    <row r="1973" spans="1:35" x14ac:dyDescent="0.25">
      <c r="A1973" t="s">
        <v>2306</v>
      </c>
      <c r="B1973">
        <v>3</v>
      </c>
      <c r="C1973" t="s">
        <v>18</v>
      </c>
      <c r="D1973">
        <v>1979</v>
      </c>
      <c r="E1973" s="11">
        <v>29009</v>
      </c>
      <c r="F1973">
        <v>3</v>
      </c>
      <c r="G1973">
        <v>42124.52</v>
      </c>
      <c r="H1973" t="s">
        <v>16</v>
      </c>
      <c r="I1973" t="s">
        <v>16</v>
      </c>
      <c r="J1973" t="s">
        <v>13</v>
      </c>
      <c r="K1973" s="13" t="s">
        <v>10162</v>
      </c>
      <c r="L1973" t="s">
        <v>16</v>
      </c>
      <c r="M1973" t="s">
        <v>16</v>
      </c>
      <c r="N1973" t="s">
        <v>13</v>
      </c>
      <c r="O1973">
        <v>44</v>
      </c>
      <c r="AA1973" t="s">
        <v>37</v>
      </c>
      <c r="AB1973" t="str">
        <f>IF(H1967="?",$Q$9,H1967)</f>
        <v>tier - 2</v>
      </c>
      <c r="AC1973" t="str">
        <f>IF(I1967="?",$V$9,I1967)</f>
        <v>tier - 1</v>
      </c>
      <c r="AD1973" t="str">
        <f>IF(J1967="?","Unknown",J1967)</f>
        <v>R1011</v>
      </c>
      <c r="AE1973">
        <v>1981</v>
      </c>
      <c r="AF1973">
        <v>4</v>
      </c>
      <c r="AG1973" t="str">
        <f t="shared" si="60"/>
        <v>4-Oct-1981</v>
      </c>
      <c r="AH1973">
        <v>29863</v>
      </c>
      <c r="AI1973">
        <f t="shared" si="61"/>
        <v>41</v>
      </c>
    </row>
    <row r="1974" spans="1:35" x14ac:dyDescent="0.25">
      <c r="A1974" t="s">
        <v>1701</v>
      </c>
      <c r="B1974">
        <v>27</v>
      </c>
      <c r="C1974" t="s">
        <v>10</v>
      </c>
      <c r="D1974">
        <v>1965</v>
      </c>
      <c r="E1974" s="11">
        <v>23950</v>
      </c>
      <c r="F1974">
        <v>0</v>
      </c>
      <c r="G1974">
        <v>14750.42</v>
      </c>
      <c r="H1974" t="s">
        <v>11</v>
      </c>
      <c r="I1974" t="s">
        <v>11</v>
      </c>
      <c r="J1974" t="s">
        <v>535</v>
      </c>
      <c r="K1974" s="13" t="s">
        <v>10163</v>
      </c>
      <c r="L1974" t="s">
        <v>11</v>
      </c>
      <c r="M1974" t="s">
        <v>11</v>
      </c>
      <c r="N1974" t="s">
        <v>535</v>
      </c>
      <c r="O1974">
        <v>57</v>
      </c>
      <c r="AA1974" t="s">
        <v>10</v>
      </c>
      <c r="AB1974" t="str">
        <f>IF(H1968="?",$Q$9,H1968)</f>
        <v>tier - 2</v>
      </c>
      <c r="AC1974" t="str">
        <f>IF(I1968="?",$V$9,I1968)</f>
        <v>tier - 2</v>
      </c>
      <c r="AD1974" t="str">
        <f>IF(J1968="?","Unknown",J1968)</f>
        <v>R1024</v>
      </c>
      <c r="AE1974">
        <v>1958</v>
      </c>
      <c r="AF1974">
        <v>17</v>
      </c>
      <c r="AG1974" t="str">
        <f t="shared" si="60"/>
        <v>17-Jul-1958</v>
      </c>
      <c r="AH1974">
        <v>21383</v>
      </c>
      <c r="AI1974">
        <f t="shared" si="61"/>
        <v>64</v>
      </c>
    </row>
    <row r="1975" spans="1:35" x14ac:dyDescent="0.25">
      <c r="A1975" t="s">
        <v>1700</v>
      </c>
      <c r="B1975">
        <v>29</v>
      </c>
      <c r="C1975" t="s">
        <v>30</v>
      </c>
      <c r="D1975">
        <v>1962</v>
      </c>
      <c r="E1975" s="11">
        <v>23009</v>
      </c>
      <c r="F1975">
        <v>0</v>
      </c>
      <c r="G1975">
        <v>14738.43</v>
      </c>
      <c r="H1975" t="s">
        <v>11</v>
      </c>
      <c r="I1975" t="s">
        <v>12</v>
      </c>
      <c r="J1975" t="s">
        <v>300</v>
      </c>
      <c r="K1975" s="13" t="s">
        <v>10091</v>
      </c>
      <c r="L1975" t="s">
        <v>11</v>
      </c>
      <c r="M1975" t="s">
        <v>12</v>
      </c>
      <c r="N1975" t="s">
        <v>300</v>
      </c>
      <c r="O1975">
        <v>60</v>
      </c>
      <c r="AA1975" t="s">
        <v>30</v>
      </c>
      <c r="AB1975" t="str">
        <f>IF(H1969="?",$Q$9,H1969)</f>
        <v>tier - 2</v>
      </c>
      <c r="AC1975" t="str">
        <f>IF(I1969="?",$V$9,I1969)</f>
        <v>tier - 2</v>
      </c>
      <c r="AD1975" t="str">
        <f>IF(J1969="?","Unknown",J1969)</f>
        <v>R1023</v>
      </c>
      <c r="AE1975">
        <v>1970</v>
      </c>
      <c r="AF1975">
        <v>11</v>
      </c>
      <c r="AG1975" t="str">
        <f t="shared" si="60"/>
        <v>11-Dec-1970</v>
      </c>
      <c r="AH1975">
        <v>25913</v>
      </c>
      <c r="AI1975">
        <f t="shared" si="61"/>
        <v>52</v>
      </c>
    </row>
    <row r="1976" spans="1:35" x14ac:dyDescent="0.25">
      <c r="A1976" t="s">
        <v>1699</v>
      </c>
      <c r="B1976">
        <v>24</v>
      </c>
      <c r="C1976" t="s">
        <v>15</v>
      </c>
      <c r="D1976">
        <v>2002</v>
      </c>
      <c r="E1976" s="11">
        <v>37584</v>
      </c>
      <c r="F1976">
        <v>0</v>
      </c>
      <c r="G1976">
        <v>14711.74</v>
      </c>
      <c r="H1976" t="s">
        <v>11</v>
      </c>
      <c r="I1976" t="s">
        <v>11</v>
      </c>
      <c r="J1976" t="s">
        <v>23</v>
      </c>
      <c r="K1976" s="13" t="s">
        <v>10164</v>
      </c>
      <c r="L1976" t="s">
        <v>11</v>
      </c>
      <c r="M1976" t="s">
        <v>11</v>
      </c>
      <c r="N1976" t="s">
        <v>23</v>
      </c>
      <c r="O1976">
        <v>20</v>
      </c>
      <c r="AA1976" t="s">
        <v>10</v>
      </c>
      <c r="AB1976" t="str">
        <f>IF(H1970="?",$Q$9,H1970)</f>
        <v>tier - 2</v>
      </c>
      <c r="AC1976" t="str">
        <f>IF(I1970="?",$V$9,I1970)</f>
        <v>tier - 3</v>
      </c>
      <c r="AD1976" t="str">
        <f>IF(J1970="?","Unknown",J1970)</f>
        <v>R1026</v>
      </c>
      <c r="AE1976">
        <v>1981</v>
      </c>
      <c r="AF1976">
        <v>5</v>
      </c>
      <c r="AG1976" t="str">
        <f t="shared" si="60"/>
        <v>5-Jul-1981</v>
      </c>
      <c r="AH1976">
        <v>29772</v>
      </c>
      <c r="AI1976">
        <f t="shared" si="61"/>
        <v>41</v>
      </c>
    </row>
    <row r="1977" spans="1:35" x14ac:dyDescent="0.25">
      <c r="A1977" t="s">
        <v>1698</v>
      </c>
      <c r="B1977">
        <v>4</v>
      </c>
      <c r="C1977" t="s">
        <v>15</v>
      </c>
      <c r="D1977">
        <v>1982</v>
      </c>
      <c r="E1977" s="11">
        <v>30259</v>
      </c>
      <c r="F1977">
        <v>3</v>
      </c>
      <c r="G1977">
        <v>14696.77</v>
      </c>
      <c r="H1977" t="s">
        <v>11</v>
      </c>
      <c r="I1977" t="s">
        <v>11</v>
      </c>
      <c r="J1977" t="s">
        <v>42</v>
      </c>
      <c r="K1977" s="13" t="s">
        <v>10165</v>
      </c>
      <c r="L1977" t="s">
        <v>11</v>
      </c>
      <c r="M1977" t="s">
        <v>11</v>
      </c>
      <c r="N1977" t="s">
        <v>42</v>
      </c>
      <c r="O1977">
        <v>40</v>
      </c>
      <c r="AA1977" t="s">
        <v>30</v>
      </c>
      <c r="AB1977" t="str">
        <f>IF(H1971="?",$Q$9,H1971)</f>
        <v>tier - 2</v>
      </c>
      <c r="AC1977" t="str">
        <f>IF(I1971="?",$V$9,I1971)</f>
        <v>tier - 3</v>
      </c>
      <c r="AD1977" t="str">
        <f>IF(J1971="?","Unknown",J1971)</f>
        <v>R1026</v>
      </c>
      <c r="AE1977">
        <v>1979</v>
      </c>
      <c r="AF1977">
        <v>18</v>
      </c>
      <c r="AG1977" t="str">
        <f t="shared" si="60"/>
        <v>18-Dec-1979</v>
      </c>
      <c r="AH1977">
        <v>29207</v>
      </c>
      <c r="AI1977">
        <f t="shared" si="61"/>
        <v>43</v>
      </c>
    </row>
    <row r="1978" spans="1:35" x14ac:dyDescent="0.25">
      <c r="A1978" t="s">
        <v>1697</v>
      </c>
      <c r="B1978">
        <v>23</v>
      </c>
      <c r="C1978" t="s">
        <v>20</v>
      </c>
      <c r="D1978">
        <v>1958</v>
      </c>
      <c r="E1978" s="11">
        <v>21451</v>
      </c>
      <c r="F1978">
        <v>0</v>
      </c>
      <c r="G1978">
        <v>14692.67</v>
      </c>
      <c r="H1978" t="s">
        <v>11</v>
      </c>
      <c r="I1978" t="s">
        <v>16</v>
      </c>
      <c r="J1978" t="s">
        <v>23</v>
      </c>
      <c r="K1978" s="13" t="s">
        <v>10166</v>
      </c>
      <c r="L1978" t="s">
        <v>11</v>
      </c>
      <c r="M1978" t="s">
        <v>16</v>
      </c>
      <c r="N1978" t="s">
        <v>23</v>
      </c>
      <c r="O1978">
        <v>64</v>
      </c>
      <c r="AA1978" t="s">
        <v>15</v>
      </c>
      <c r="AB1978" t="str">
        <f>IF(H1972="?",$Q$9,H1972)</f>
        <v>tier - 2</v>
      </c>
      <c r="AC1978" t="str">
        <f>IF(I1972="?",$V$9,I1972)</f>
        <v>tier - 3</v>
      </c>
      <c r="AD1978" t="str">
        <f>IF(J1972="?","Unknown",J1972)</f>
        <v>R1023</v>
      </c>
      <c r="AE1978">
        <v>1975</v>
      </c>
      <c r="AF1978">
        <v>10</v>
      </c>
      <c r="AG1978" t="str">
        <f t="shared" si="60"/>
        <v>10-Nov-1975</v>
      </c>
      <c r="AH1978">
        <v>27708</v>
      </c>
      <c r="AI1978">
        <f t="shared" si="61"/>
        <v>47</v>
      </c>
    </row>
    <row r="1979" spans="1:35" x14ac:dyDescent="0.25">
      <c r="A1979" t="s">
        <v>1696</v>
      </c>
      <c r="B1979">
        <v>20</v>
      </c>
      <c r="C1979" t="s">
        <v>15</v>
      </c>
      <c r="D1979">
        <v>1969</v>
      </c>
      <c r="E1979" s="11">
        <v>25527</v>
      </c>
      <c r="F1979">
        <v>0</v>
      </c>
      <c r="G1979">
        <v>14665.75</v>
      </c>
      <c r="H1979" t="s">
        <v>11</v>
      </c>
      <c r="I1979" t="s">
        <v>16</v>
      </c>
      <c r="J1979" t="s">
        <v>23</v>
      </c>
      <c r="K1979" s="13" t="s">
        <v>8549</v>
      </c>
      <c r="L1979" t="s">
        <v>11</v>
      </c>
      <c r="M1979" t="s">
        <v>16</v>
      </c>
      <c r="N1979" t="s">
        <v>23</v>
      </c>
      <c r="O1979">
        <v>53</v>
      </c>
      <c r="AA1979" t="s">
        <v>18</v>
      </c>
      <c r="AB1979" t="str">
        <f>IF(H1973="?",$Q$9,H1973)</f>
        <v>tier - 1</v>
      </c>
      <c r="AC1979" t="str">
        <f>IF(I1973="?",$V$9,I1973)</f>
        <v>tier - 1</v>
      </c>
      <c r="AD1979" t="str">
        <f>IF(J1973="?","Unknown",J1973)</f>
        <v>R1013</v>
      </c>
      <c r="AE1979">
        <v>1979</v>
      </c>
      <c r="AF1979">
        <v>3</v>
      </c>
      <c r="AG1979" t="str">
        <f t="shared" si="60"/>
        <v>3-Jun-1979</v>
      </c>
      <c r="AH1979">
        <v>29009</v>
      </c>
      <c r="AI1979">
        <f t="shared" si="61"/>
        <v>44</v>
      </c>
    </row>
    <row r="1980" spans="1:35" x14ac:dyDescent="0.25">
      <c r="A1980" t="s">
        <v>1695</v>
      </c>
      <c r="B1980">
        <v>13</v>
      </c>
      <c r="C1980" t="s">
        <v>30</v>
      </c>
      <c r="D1980">
        <v>1981</v>
      </c>
      <c r="E1980" s="11">
        <v>29933</v>
      </c>
      <c r="F1980">
        <v>1</v>
      </c>
      <c r="G1980">
        <v>14657.2</v>
      </c>
      <c r="H1980" t="s">
        <v>11</v>
      </c>
      <c r="I1980" t="s">
        <v>16</v>
      </c>
      <c r="J1980" t="s">
        <v>23</v>
      </c>
      <c r="K1980" s="13" t="s">
        <v>10167</v>
      </c>
      <c r="L1980" t="s">
        <v>11</v>
      </c>
      <c r="M1980" t="s">
        <v>16</v>
      </c>
      <c r="N1980" t="s">
        <v>23</v>
      </c>
      <c r="O1980">
        <v>41</v>
      </c>
      <c r="AA1980" t="s">
        <v>10</v>
      </c>
      <c r="AB1980" t="str">
        <f>IF(H1974="?",$Q$9,H1974)</f>
        <v>tier - 2</v>
      </c>
      <c r="AC1980" t="str">
        <f>IF(I1974="?",$V$9,I1974)</f>
        <v>tier - 2</v>
      </c>
      <c r="AD1980" t="str">
        <f>IF(J1974="?","Unknown",J1974)</f>
        <v>R1026</v>
      </c>
      <c r="AE1980">
        <v>1965</v>
      </c>
      <c r="AF1980">
        <v>27</v>
      </c>
      <c r="AG1980" t="str">
        <f t="shared" si="60"/>
        <v>27-Jul-1965</v>
      </c>
      <c r="AH1980">
        <v>23950</v>
      </c>
      <c r="AI1980">
        <f t="shared" si="61"/>
        <v>57</v>
      </c>
    </row>
    <row r="1981" spans="1:35" x14ac:dyDescent="0.25">
      <c r="A1981" t="s">
        <v>1694</v>
      </c>
      <c r="B1981">
        <v>1</v>
      </c>
      <c r="C1981" t="s">
        <v>30</v>
      </c>
      <c r="D1981">
        <v>1967</v>
      </c>
      <c r="E1981" s="11">
        <v>24807</v>
      </c>
      <c r="F1981">
        <v>0</v>
      </c>
      <c r="G1981">
        <v>14640.35</v>
      </c>
      <c r="H1981" t="s">
        <v>11</v>
      </c>
      <c r="I1981" t="s">
        <v>12</v>
      </c>
      <c r="J1981" t="s">
        <v>535</v>
      </c>
      <c r="K1981" s="13" t="s">
        <v>10168</v>
      </c>
      <c r="L1981" t="s">
        <v>11</v>
      </c>
      <c r="M1981" t="s">
        <v>12</v>
      </c>
      <c r="N1981" t="s">
        <v>535</v>
      </c>
      <c r="O1981">
        <v>55</v>
      </c>
      <c r="AA1981" t="s">
        <v>30</v>
      </c>
      <c r="AB1981" t="str">
        <f>IF(H1975="?",$Q$9,H1975)</f>
        <v>tier - 2</v>
      </c>
      <c r="AC1981" t="str">
        <f>IF(I1975="?",$V$9,I1975)</f>
        <v>tier - 3</v>
      </c>
      <c r="AD1981" t="str">
        <f>IF(J1975="?","Unknown",J1975)</f>
        <v>R1021</v>
      </c>
      <c r="AE1981">
        <v>1962</v>
      </c>
      <c r="AF1981">
        <v>29</v>
      </c>
      <c r="AG1981" t="str">
        <f t="shared" si="60"/>
        <v>29-Dec-1962</v>
      </c>
      <c r="AH1981">
        <v>23009</v>
      </c>
      <c r="AI1981">
        <f t="shared" si="61"/>
        <v>60</v>
      </c>
    </row>
    <row r="1982" spans="1:35" x14ac:dyDescent="0.25">
      <c r="A1982" t="s">
        <v>1693</v>
      </c>
      <c r="B1982">
        <v>21</v>
      </c>
      <c r="C1982" t="s">
        <v>20</v>
      </c>
      <c r="D1982">
        <v>1991</v>
      </c>
      <c r="E1982" s="11">
        <v>33502</v>
      </c>
      <c r="F1982">
        <v>3</v>
      </c>
      <c r="G1982">
        <v>14630.52</v>
      </c>
      <c r="H1982" t="s">
        <v>11</v>
      </c>
      <c r="I1982" t="s">
        <v>12</v>
      </c>
      <c r="J1982" t="s">
        <v>42</v>
      </c>
      <c r="K1982" s="13" t="s">
        <v>8499</v>
      </c>
      <c r="L1982" t="s">
        <v>11</v>
      </c>
      <c r="M1982" t="s">
        <v>12</v>
      </c>
      <c r="N1982" t="s">
        <v>42</v>
      </c>
      <c r="O1982">
        <v>31</v>
      </c>
      <c r="AA1982" t="s">
        <v>15</v>
      </c>
      <c r="AB1982" t="str">
        <f>IF(H1976="?",$Q$9,H1976)</f>
        <v>tier - 2</v>
      </c>
      <c r="AC1982" t="str">
        <f>IF(I1976="?",$V$9,I1976)</f>
        <v>tier - 2</v>
      </c>
      <c r="AD1982" t="str">
        <f>IF(J1976="?","Unknown",J1976)</f>
        <v>R1012</v>
      </c>
      <c r="AE1982">
        <v>2002</v>
      </c>
      <c r="AF1982">
        <v>24</v>
      </c>
      <c r="AG1982" t="str">
        <f t="shared" si="60"/>
        <v>24-Nov-2002</v>
      </c>
      <c r="AH1982">
        <v>37584</v>
      </c>
      <c r="AI1982">
        <f t="shared" si="61"/>
        <v>20</v>
      </c>
    </row>
    <row r="1983" spans="1:35" x14ac:dyDescent="0.25">
      <c r="A1983" t="s">
        <v>1692</v>
      </c>
      <c r="B1983">
        <v>8</v>
      </c>
      <c r="C1983" t="s">
        <v>30</v>
      </c>
      <c r="D1983">
        <v>1965</v>
      </c>
      <c r="E1983" s="11">
        <v>24084</v>
      </c>
      <c r="F1983">
        <v>0</v>
      </c>
      <c r="G1983">
        <v>14612.33</v>
      </c>
      <c r="H1983" t="s">
        <v>11</v>
      </c>
      <c r="I1983" t="s">
        <v>12</v>
      </c>
      <c r="J1983" t="s">
        <v>300</v>
      </c>
      <c r="K1983" s="13" t="s">
        <v>10169</v>
      </c>
      <c r="L1983" t="s">
        <v>11</v>
      </c>
      <c r="M1983" t="s">
        <v>12</v>
      </c>
      <c r="N1983" t="s">
        <v>300</v>
      </c>
      <c r="O1983">
        <v>57</v>
      </c>
      <c r="AA1983" t="s">
        <v>15</v>
      </c>
      <c r="AB1983" t="str">
        <f>IF(H1977="?",$Q$9,H1977)</f>
        <v>tier - 2</v>
      </c>
      <c r="AC1983" t="str">
        <f>IF(I1977="?",$V$9,I1977)</f>
        <v>tier - 2</v>
      </c>
      <c r="AD1983" t="str">
        <f>IF(J1977="?","Unknown",J1977)</f>
        <v>R1011</v>
      </c>
      <c r="AE1983">
        <v>1982</v>
      </c>
      <c r="AF1983">
        <v>4</v>
      </c>
      <c r="AG1983" t="str">
        <f t="shared" si="60"/>
        <v>4-Nov-1982</v>
      </c>
      <c r="AH1983">
        <v>30259</v>
      </c>
      <c r="AI1983">
        <f t="shared" si="61"/>
        <v>40</v>
      </c>
    </row>
    <row r="1984" spans="1:35" x14ac:dyDescent="0.25">
      <c r="A1984" t="s">
        <v>2305</v>
      </c>
      <c r="B1984">
        <v>9</v>
      </c>
      <c r="C1984" t="s">
        <v>20</v>
      </c>
      <c r="D1984">
        <v>1997</v>
      </c>
      <c r="E1984" s="11">
        <v>35682</v>
      </c>
      <c r="F1984">
        <v>2</v>
      </c>
      <c r="G1984">
        <v>42112.24</v>
      </c>
      <c r="H1984" t="s">
        <v>16</v>
      </c>
      <c r="I1984" t="s">
        <v>12</v>
      </c>
      <c r="J1984" t="s">
        <v>13</v>
      </c>
      <c r="K1984" s="13" t="s">
        <v>10170</v>
      </c>
      <c r="L1984" t="s">
        <v>16</v>
      </c>
      <c r="M1984" t="s">
        <v>12</v>
      </c>
      <c r="N1984" t="s">
        <v>13</v>
      </c>
      <c r="O1984">
        <v>25</v>
      </c>
      <c r="AA1984" t="s">
        <v>20</v>
      </c>
      <c r="AB1984" t="str">
        <f>IF(H1978="?",$Q$9,H1978)</f>
        <v>tier - 2</v>
      </c>
      <c r="AC1984" t="str">
        <f>IF(I1978="?",$V$9,I1978)</f>
        <v>tier - 1</v>
      </c>
      <c r="AD1984" t="str">
        <f>IF(J1978="?","Unknown",J1978)</f>
        <v>R1012</v>
      </c>
      <c r="AE1984">
        <v>1958</v>
      </c>
      <c r="AF1984">
        <v>23</v>
      </c>
      <c r="AG1984" t="str">
        <f t="shared" si="60"/>
        <v>23-Sep-1958</v>
      </c>
      <c r="AH1984">
        <v>21451</v>
      </c>
      <c r="AI1984">
        <f t="shared" si="61"/>
        <v>64</v>
      </c>
    </row>
    <row r="1985" spans="1:35" x14ac:dyDescent="0.25">
      <c r="A1985" t="s">
        <v>1691</v>
      </c>
      <c r="B1985">
        <v>18</v>
      </c>
      <c r="C1985" t="s">
        <v>30</v>
      </c>
      <c r="D1985">
        <v>1967</v>
      </c>
      <c r="E1985" s="11">
        <v>24824</v>
      </c>
      <c r="F1985">
        <v>0</v>
      </c>
      <c r="G1985">
        <v>14600.62</v>
      </c>
      <c r="H1985" t="s">
        <v>11</v>
      </c>
      <c r="I1985" t="s">
        <v>12</v>
      </c>
      <c r="J1985" t="s">
        <v>632</v>
      </c>
      <c r="K1985" s="13" t="s">
        <v>10171</v>
      </c>
      <c r="L1985" t="s">
        <v>11</v>
      </c>
      <c r="M1985" t="s">
        <v>12</v>
      </c>
      <c r="N1985" t="s">
        <v>632</v>
      </c>
      <c r="O1985">
        <v>55</v>
      </c>
      <c r="AA1985" t="s">
        <v>15</v>
      </c>
      <c r="AB1985" t="str">
        <f>IF(H1979="?",$Q$9,H1979)</f>
        <v>tier - 2</v>
      </c>
      <c r="AC1985" t="str">
        <f>IF(I1979="?",$V$9,I1979)</f>
        <v>tier - 1</v>
      </c>
      <c r="AD1985" t="str">
        <f>IF(J1979="?","Unknown",J1979)</f>
        <v>R1012</v>
      </c>
      <c r="AE1985">
        <v>1969</v>
      </c>
      <c r="AF1985">
        <v>20</v>
      </c>
      <c r="AG1985" t="str">
        <f t="shared" si="60"/>
        <v>20-Nov-1969</v>
      </c>
      <c r="AH1985">
        <v>25527</v>
      </c>
      <c r="AI1985">
        <f t="shared" si="61"/>
        <v>53</v>
      </c>
    </row>
    <row r="1986" spans="1:35" x14ac:dyDescent="0.25">
      <c r="A1986" t="s">
        <v>1690</v>
      </c>
      <c r="B1986">
        <v>14</v>
      </c>
      <c r="C1986" t="s">
        <v>35</v>
      </c>
      <c r="D1986">
        <v>1963</v>
      </c>
      <c r="E1986" s="11">
        <v>23237</v>
      </c>
      <c r="F1986">
        <v>3</v>
      </c>
      <c r="G1986">
        <v>14590.63</v>
      </c>
      <c r="H1986" t="s">
        <v>11</v>
      </c>
      <c r="I1986" t="s">
        <v>16</v>
      </c>
      <c r="J1986" t="s">
        <v>247</v>
      </c>
      <c r="K1986" s="13" t="s">
        <v>10172</v>
      </c>
      <c r="L1986" t="s">
        <v>11</v>
      </c>
      <c r="M1986" t="s">
        <v>16</v>
      </c>
      <c r="N1986" t="s">
        <v>247</v>
      </c>
      <c r="O1986">
        <v>59</v>
      </c>
      <c r="AA1986" t="s">
        <v>30</v>
      </c>
      <c r="AB1986" t="str">
        <f>IF(H1980="?",$Q$9,H1980)</f>
        <v>tier - 2</v>
      </c>
      <c r="AC1986" t="str">
        <f>IF(I1980="?",$V$9,I1980)</f>
        <v>tier - 1</v>
      </c>
      <c r="AD1986" t="str">
        <f>IF(J1980="?","Unknown",J1980)</f>
        <v>R1012</v>
      </c>
      <c r="AE1986">
        <v>1981</v>
      </c>
      <c r="AF1986">
        <v>13</v>
      </c>
      <c r="AG1986" t="str">
        <f t="shared" si="60"/>
        <v>13-Dec-1981</v>
      </c>
      <c r="AH1986">
        <v>29933</v>
      </c>
      <c r="AI1986">
        <f t="shared" si="61"/>
        <v>41</v>
      </c>
    </row>
    <row r="1987" spans="1:35" x14ac:dyDescent="0.25">
      <c r="A1987" t="s">
        <v>1689</v>
      </c>
      <c r="B1987">
        <v>3</v>
      </c>
      <c r="C1987" t="s">
        <v>10</v>
      </c>
      <c r="D1987">
        <v>1962</v>
      </c>
      <c r="E1987" s="11">
        <v>22830</v>
      </c>
      <c r="F1987">
        <v>0</v>
      </c>
      <c r="G1987">
        <v>14574.64</v>
      </c>
      <c r="H1987" t="s">
        <v>11</v>
      </c>
      <c r="I1987" t="s">
        <v>16</v>
      </c>
      <c r="J1987" t="s">
        <v>200</v>
      </c>
      <c r="K1987" s="13" t="s">
        <v>10173</v>
      </c>
      <c r="L1987" t="s">
        <v>11</v>
      </c>
      <c r="M1987" t="s">
        <v>16</v>
      </c>
      <c r="N1987" t="s">
        <v>200</v>
      </c>
      <c r="O1987">
        <v>60</v>
      </c>
      <c r="AA1987" t="s">
        <v>30</v>
      </c>
      <c r="AB1987" t="str">
        <f>IF(H1981="?",$Q$9,H1981)</f>
        <v>tier - 2</v>
      </c>
      <c r="AC1987" t="str">
        <f>IF(I1981="?",$V$9,I1981)</f>
        <v>tier - 3</v>
      </c>
      <c r="AD1987" t="str">
        <f>IF(J1981="?","Unknown",J1981)</f>
        <v>R1026</v>
      </c>
      <c r="AE1987">
        <v>1967</v>
      </c>
      <c r="AF1987">
        <v>1</v>
      </c>
      <c r="AG1987" t="str">
        <f t="shared" ref="AG1987:AG2050" si="62">CONCATENATE(AF1987,"-",AA1987,"-",AE1987)</f>
        <v>1-Dec-1967</v>
      </c>
      <c r="AH1987">
        <v>24807</v>
      </c>
      <c r="AI1987">
        <f t="shared" ref="AI1987:AI2050" si="63">INT(YEARFRAC(AH1987,DATE(2023,6,8)*1))</f>
        <v>55</v>
      </c>
    </row>
    <row r="1988" spans="1:35" x14ac:dyDescent="0.25">
      <c r="A1988" t="s">
        <v>1688</v>
      </c>
      <c r="B1988">
        <v>12</v>
      </c>
      <c r="C1988" t="s">
        <v>30</v>
      </c>
      <c r="D1988">
        <v>1998</v>
      </c>
      <c r="E1988" s="11">
        <v>36141</v>
      </c>
      <c r="F1988">
        <v>0</v>
      </c>
      <c r="G1988">
        <v>14571.89</v>
      </c>
      <c r="H1988" t="s">
        <v>11</v>
      </c>
      <c r="I1988" t="s">
        <v>16</v>
      </c>
      <c r="J1988" t="s">
        <v>247</v>
      </c>
      <c r="K1988" s="13" t="s">
        <v>10174</v>
      </c>
      <c r="L1988" t="s">
        <v>11</v>
      </c>
      <c r="M1988" t="s">
        <v>16</v>
      </c>
      <c r="N1988" t="s">
        <v>247</v>
      </c>
      <c r="O1988">
        <v>24</v>
      </c>
      <c r="AA1988" t="s">
        <v>20</v>
      </c>
      <c r="AB1988" t="str">
        <f>IF(H1982="?",$Q$9,H1982)</f>
        <v>tier - 2</v>
      </c>
      <c r="AC1988" t="str">
        <f>IF(I1982="?",$V$9,I1982)</f>
        <v>tier - 3</v>
      </c>
      <c r="AD1988" t="str">
        <f>IF(J1982="?","Unknown",J1982)</f>
        <v>R1011</v>
      </c>
      <c r="AE1988">
        <v>1991</v>
      </c>
      <c r="AF1988">
        <v>21</v>
      </c>
      <c r="AG1988" t="str">
        <f t="shared" si="62"/>
        <v>21-Sep-1991</v>
      </c>
      <c r="AH1988">
        <v>33502</v>
      </c>
      <c r="AI1988">
        <f t="shared" si="63"/>
        <v>31</v>
      </c>
    </row>
    <row r="1989" spans="1:35" x14ac:dyDescent="0.25">
      <c r="A1989" t="s">
        <v>1687</v>
      </c>
      <c r="B1989">
        <v>14</v>
      </c>
      <c r="C1989" t="s">
        <v>20</v>
      </c>
      <c r="D1989">
        <v>1989</v>
      </c>
      <c r="E1989" s="11">
        <v>32765</v>
      </c>
      <c r="F1989">
        <v>3</v>
      </c>
      <c r="G1989">
        <v>14547.26</v>
      </c>
      <c r="H1989" t="s">
        <v>11</v>
      </c>
      <c r="I1989" t="s">
        <v>12</v>
      </c>
      <c r="J1989" t="s">
        <v>42</v>
      </c>
      <c r="K1989" s="13" t="s">
        <v>10175</v>
      </c>
      <c r="L1989" t="s">
        <v>11</v>
      </c>
      <c r="M1989" t="s">
        <v>12</v>
      </c>
      <c r="N1989" t="s">
        <v>42</v>
      </c>
      <c r="O1989">
        <v>33</v>
      </c>
      <c r="AA1989" t="s">
        <v>30</v>
      </c>
      <c r="AB1989" t="str">
        <f>IF(H1983="?",$Q$9,H1983)</f>
        <v>tier - 2</v>
      </c>
      <c r="AC1989" t="str">
        <f>IF(I1983="?",$V$9,I1983)</f>
        <v>tier - 3</v>
      </c>
      <c r="AD1989" t="str">
        <f>IF(J1983="?","Unknown",J1983)</f>
        <v>R1021</v>
      </c>
      <c r="AE1989">
        <v>1965</v>
      </c>
      <c r="AF1989">
        <v>8</v>
      </c>
      <c r="AG1989" t="str">
        <f t="shared" si="62"/>
        <v>8-Dec-1965</v>
      </c>
      <c r="AH1989">
        <v>24084</v>
      </c>
      <c r="AI1989">
        <f t="shared" si="63"/>
        <v>57</v>
      </c>
    </row>
    <row r="1990" spans="1:35" x14ac:dyDescent="0.25">
      <c r="A1990" t="s">
        <v>1686</v>
      </c>
      <c r="B1990">
        <v>22</v>
      </c>
      <c r="C1990" t="s">
        <v>10</v>
      </c>
      <c r="D1990">
        <v>1989</v>
      </c>
      <c r="E1990" s="11">
        <v>32711</v>
      </c>
      <c r="F1990">
        <v>3</v>
      </c>
      <c r="G1990">
        <v>14507.46</v>
      </c>
      <c r="H1990" t="s">
        <v>11</v>
      </c>
      <c r="I1990" t="s">
        <v>12</v>
      </c>
      <c r="J1990" t="s">
        <v>23</v>
      </c>
      <c r="K1990" s="13" t="s">
        <v>9070</v>
      </c>
      <c r="L1990" t="s">
        <v>11</v>
      </c>
      <c r="M1990" t="s">
        <v>12</v>
      </c>
      <c r="N1990" t="s">
        <v>23</v>
      </c>
      <c r="O1990">
        <v>33</v>
      </c>
      <c r="AA1990" t="s">
        <v>20</v>
      </c>
      <c r="AB1990" t="str">
        <f>IF(H1984="?",$Q$9,H1984)</f>
        <v>tier - 1</v>
      </c>
      <c r="AC1990" t="str">
        <f>IF(I1984="?",$V$9,I1984)</f>
        <v>tier - 3</v>
      </c>
      <c r="AD1990" t="str">
        <f>IF(J1984="?","Unknown",J1984)</f>
        <v>R1013</v>
      </c>
      <c r="AE1990">
        <v>1997</v>
      </c>
      <c r="AF1990">
        <v>9</v>
      </c>
      <c r="AG1990" t="str">
        <f t="shared" si="62"/>
        <v>9-Sep-1997</v>
      </c>
      <c r="AH1990">
        <v>35682</v>
      </c>
      <c r="AI1990">
        <f t="shared" si="63"/>
        <v>25</v>
      </c>
    </row>
    <row r="1991" spans="1:35" x14ac:dyDescent="0.25">
      <c r="A1991" t="s">
        <v>1685</v>
      </c>
      <c r="B1991">
        <v>20</v>
      </c>
      <c r="C1991" t="s">
        <v>10</v>
      </c>
      <c r="D1991">
        <v>1979</v>
      </c>
      <c r="E1991" s="11">
        <v>29056</v>
      </c>
      <c r="F1991">
        <v>5</v>
      </c>
      <c r="G1991">
        <v>14478.33</v>
      </c>
      <c r="H1991" t="s">
        <v>11</v>
      </c>
      <c r="I1991" t="s">
        <v>11</v>
      </c>
      <c r="J1991" t="s">
        <v>13</v>
      </c>
      <c r="K1991" s="13" t="s">
        <v>10176</v>
      </c>
      <c r="L1991" t="s">
        <v>11</v>
      </c>
      <c r="M1991" t="s">
        <v>11</v>
      </c>
      <c r="N1991" t="s">
        <v>13</v>
      </c>
      <c r="O1991">
        <v>43</v>
      </c>
      <c r="AA1991" t="s">
        <v>30</v>
      </c>
      <c r="AB1991" t="str">
        <f>IF(H1985="?",$Q$9,H1985)</f>
        <v>tier - 2</v>
      </c>
      <c r="AC1991" t="str">
        <f>IF(I1985="?",$V$9,I1985)</f>
        <v>tier - 3</v>
      </c>
      <c r="AD1991" t="str">
        <f>IF(J1985="?","Unknown",J1985)</f>
        <v>R1022</v>
      </c>
      <c r="AE1991">
        <v>1967</v>
      </c>
      <c r="AF1991">
        <v>18</v>
      </c>
      <c r="AG1991" t="str">
        <f t="shared" si="62"/>
        <v>18-Dec-1967</v>
      </c>
      <c r="AH1991">
        <v>24824</v>
      </c>
      <c r="AI1991">
        <f t="shared" si="63"/>
        <v>55</v>
      </c>
    </row>
    <row r="1992" spans="1:35" x14ac:dyDescent="0.25">
      <c r="A1992" t="s">
        <v>1684</v>
      </c>
      <c r="B1992">
        <v>20</v>
      </c>
      <c r="C1992" t="s">
        <v>15</v>
      </c>
      <c r="D1992">
        <v>1959</v>
      </c>
      <c r="E1992" s="11">
        <v>21874</v>
      </c>
      <c r="F1992">
        <v>1</v>
      </c>
      <c r="G1992">
        <v>14474.68</v>
      </c>
      <c r="H1992" t="s">
        <v>11</v>
      </c>
      <c r="I1992" t="s">
        <v>11</v>
      </c>
      <c r="J1992" t="s">
        <v>13</v>
      </c>
      <c r="K1992" s="13" t="s">
        <v>10177</v>
      </c>
      <c r="L1992" t="s">
        <v>11</v>
      </c>
      <c r="M1992" t="s">
        <v>11</v>
      </c>
      <c r="N1992" t="s">
        <v>13</v>
      </c>
      <c r="O1992">
        <v>63</v>
      </c>
      <c r="AA1992" t="s">
        <v>35</v>
      </c>
      <c r="AB1992" t="str">
        <f>IF(H1986="?",$Q$9,H1986)</f>
        <v>tier - 2</v>
      </c>
      <c r="AC1992" t="str">
        <f>IF(I1986="?",$V$9,I1986)</f>
        <v>tier - 1</v>
      </c>
      <c r="AD1992" t="str">
        <f>IF(J1986="?","Unknown",J1986)</f>
        <v>R1024</v>
      </c>
      <c r="AE1992">
        <v>1963</v>
      </c>
      <c r="AF1992">
        <v>14</v>
      </c>
      <c r="AG1992" t="str">
        <f t="shared" si="62"/>
        <v>14-Aug-1963</v>
      </c>
      <c r="AH1992">
        <v>23237</v>
      </c>
      <c r="AI1992">
        <f t="shared" si="63"/>
        <v>59</v>
      </c>
    </row>
    <row r="1993" spans="1:35" x14ac:dyDescent="0.25">
      <c r="A1993" t="s">
        <v>1683</v>
      </c>
      <c r="B1993">
        <v>27</v>
      </c>
      <c r="C1993" t="s">
        <v>30</v>
      </c>
      <c r="D1993">
        <v>1976</v>
      </c>
      <c r="E1993" s="11">
        <v>28121</v>
      </c>
      <c r="F1993">
        <v>2</v>
      </c>
      <c r="G1993">
        <v>14470.01</v>
      </c>
      <c r="H1993" t="s">
        <v>11</v>
      </c>
      <c r="I1993" t="s">
        <v>12</v>
      </c>
      <c r="J1993" t="s">
        <v>23</v>
      </c>
      <c r="K1993" s="13" t="s">
        <v>10178</v>
      </c>
      <c r="L1993" t="s">
        <v>11</v>
      </c>
      <c r="M1993" t="s">
        <v>12</v>
      </c>
      <c r="N1993" t="s">
        <v>23</v>
      </c>
      <c r="O1993">
        <v>46</v>
      </c>
      <c r="AA1993" t="s">
        <v>10</v>
      </c>
      <c r="AB1993" t="str">
        <f>IF(H1987="?",$Q$9,H1987)</f>
        <v>tier - 2</v>
      </c>
      <c r="AC1993" t="str">
        <f>IF(I1987="?",$V$9,I1987)</f>
        <v>tier - 1</v>
      </c>
      <c r="AD1993" t="str">
        <f>IF(J1987="?","Unknown",J1987)</f>
        <v>R1025</v>
      </c>
      <c r="AE1993">
        <v>1962</v>
      </c>
      <c r="AF1993">
        <v>3</v>
      </c>
      <c r="AG1993" t="str">
        <f t="shared" si="62"/>
        <v>3-Jul-1962</v>
      </c>
      <c r="AH1993">
        <v>22830</v>
      </c>
      <c r="AI1993">
        <f t="shared" si="63"/>
        <v>60</v>
      </c>
    </row>
    <row r="1994" spans="1:35" x14ac:dyDescent="0.25">
      <c r="A1994" t="s">
        <v>1682</v>
      </c>
      <c r="B1994">
        <v>10</v>
      </c>
      <c r="C1994" t="s">
        <v>15</v>
      </c>
      <c r="D1994">
        <v>1996</v>
      </c>
      <c r="E1994" s="11">
        <v>35379</v>
      </c>
      <c r="F1994">
        <v>2</v>
      </c>
      <c r="G1994">
        <v>14455.64</v>
      </c>
      <c r="H1994" t="s">
        <v>11</v>
      </c>
      <c r="I1994" t="s">
        <v>12</v>
      </c>
      <c r="J1994" t="s">
        <v>247</v>
      </c>
      <c r="K1994" s="13" t="s">
        <v>10179</v>
      </c>
      <c r="L1994" t="s">
        <v>11</v>
      </c>
      <c r="M1994" t="s">
        <v>12</v>
      </c>
      <c r="N1994" t="s">
        <v>247</v>
      </c>
      <c r="O1994">
        <v>26</v>
      </c>
      <c r="AA1994" t="s">
        <v>30</v>
      </c>
      <c r="AB1994" t="str">
        <f>IF(H1988="?",$Q$9,H1988)</f>
        <v>tier - 2</v>
      </c>
      <c r="AC1994" t="str">
        <f>IF(I1988="?",$V$9,I1988)</f>
        <v>tier - 1</v>
      </c>
      <c r="AD1994" t="str">
        <f>IF(J1988="?","Unknown",J1988)</f>
        <v>R1024</v>
      </c>
      <c r="AE1994">
        <v>1998</v>
      </c>
      <c r="AF1994">
        <v>12</v>
      </c>
      <c r="AG1994" t="str">
        <f t="shared" si="62"/>
        <v>12-Dec-1998</v>
      </c>
      <c r="AH1994">
        <v>36141</v>
      </c>
      <c r="AI1994">
        <f t="shared" si="63"/>
        <v>24</v>
      </c>
    </row>
    <row r="1995" spans="1:35" x14ac:dyDescent="0.25">
      <c r="A1995" t="s">
        <v>2304</v>
      </c>
      <c r="B1995">
        <v>28</v>
      </c>
      <c r="C1995" t="s">
        <v>10</v>
      </c>
      <c r="D1995">
        <v>1976</v>
      </c>
      <c r="E1995" s="11">
        <v>27969</v>
      </c>
      <c r="F1995">
        <v>0</v>
      </c>
      <c r="G1995">
        <v>42111.66</v>
      </c>
      <c r="H1995" t="s">
        <v>16</v>
      </c>
      <c r="I1995" t="s">
        <v>16</v>
      </c>
      <c r="J1995" t="s">
        <v>247</v>
      </c>
      <c r="K1995" s="13" t="s">
        <v>8597</v>
      </c>
      <c r="L1995" t="s">
        <v>16</v>
      </c>
      <c r="M1995" t="s">
        <v>16</v>
      </c>
      <c r="N1995" t="s">
        <v>247</v>
      </c>
      <c r="O1995">
        <v>46</v>
      </c>
      <c r="AA1995" t="s">
        <v>20</v>
      </c>
      <c r="AB1995" t="str">
        <f>IF(H1989="?",$Q$9,H1989)</f>
        <v>tier - 2</v>
      </c>
      <c r="AC1995" t="str">
        <f>IF(I1989="?",$V$9,I1989)</f>
        <v>tier - 3</v>
      </c>
      <c r="AD1995" t="str">
        <f>IF(J1989="?","Unknown",J1989)</f>
        <v>R1011</v>
      </c>
      <c r="AE1995">
        <v>1989</v>
      </c>
      <c r="AF1995">
        <v>14</v>
      </c>
      <c r="AG1995" t="str">
        <f t="shared" si="62"/>
        <v>14-Sep-1989</v>
      </c>
      <c r="AH1995">
        <v>32765</v>
      </c>
      <c r="AI1995">
        <f t="shared" si="63"/>
        <v>33</v>
      </c>
    </row>
    <row r="1996" spans="1:35" x14ac:dyDescent="0.25">
      <c r="A1996" t="s">
        <v>1681</v>
      </c>
      <c r="B1996">
        <v>3</v>
      </c>
      <c r="C1996" t="s">
        <v>10</v>
      </c>
      <c r="D1996">
        <v>1959</v>
      </c>
      <c r="E1996" s="11">
        <v>21734</v>
      </c>
      <c r="F1996">
        <v>0</v>
      </c>
      <c r="G1996">
        <v>14451.84</v>
      </c>
      <c r="H1996" t="s">
        <v>11</v>
      </c>
      <c r="I1996" t="s">
        <v>12</v>
      </c>
      <c r="J1996" t="s">
        <v>249</v>
      </c>
      <c r="K1996" s="13" t="s">
        <v>10180</v>
      </c>
      <c r="L1996" t="s">
        <v>11</v>
      </c>
      <c r="M1996" t="s">
        <v>12</v>
      </c>
      <c r="N1996" t="s">
        <v>249</v>
      </c>
      <c r="O1996">
        <v>63</v>
      </c>
      <c r="AA1996" t="s">
        <v>10</v>
      </c>
      <c r="AB1996" t="str">
        <f>IF(H1990="?",$Q$9,H1990)</f>
        <v>tier - 2</v>
      </c>
      <c r="AC1996" t="str">
        <f>IF(I1990="?",$V$9,I1990)</f>
        <v>tier - 3</v>
      </c>
      <c r="AD1996" t="str">
        <f>IF(J1990="?","Unknown",J1990)</f>
        <v>R1012</v>
      </c>
      <c r="AE1996">
        <v>1989</v>
      </c>
      <c r="AF1996">
        <v>22</v>
      </c>
      <c r="AG1996" t="str">
        <f t="shared" si="62"/>
        <v>22-Jul-1989</v>
      </c>
      <c r="AH1996">
        <v>32711</v>
      </c>
      <c r="AI1996">
        <f t="shared" si="63"/>
        <v>33</v>
      </c>
    </row>
    <row r="1997" spans="1:35" x14ac:dyDescent="0.25">
      <c r="A1997" t="s">
        <v>1680</v>
      </c>
      <c r="B1997">
        <v>29</v>
      </c>
      <c r="C1997" t="s">
        <v>18</v>
      </c>
      <c r="D1997">
        <v>1959</v>
      </c>
      <c r="E1997" s="11">
        <v>21730</v>
      </c>
      <c r="F1997">
        <v>0</v>
      </c>
      <c r="G1997">
        <v>14449.85</v>
      </c>
      <c r="H1997" t="s">
        <v>11</v>
      </c>
      <c r="I1997" t="s">
        <v>16</v>
      </c>
      <c r="J1997" t="s">
        <v>247</v>
      </c>
      <c r="K1997" s="13" t="s">
        <v>10181</v>
      </c>
      <c r="L1997" t="s">
        <v>11</v>
      </c>
      <c r="M1997" t="s">
        <v>16</v>
      </c>
      <c r="N1997" t="s">
        <v>247</v>
      </c>
      <c r="O1997">
        <v>63</v>
      </c>
      <c r="AA1997" t="s">
        <v>10</v>
      </c>
      <c r="AB1997" t="str">
        <f>IF(H1991="?",$Q$9,H1991)</f>
        <v>tier - 2</v>
      </c>
      <c r="AC1997" t="str">
        <f>IF(I1991="?",$V$9,I1991)</f>
        <v>tier - 2</v>
      </c>
      <c r="AD1997" t="str">
        <f>IF(J1991="?","Unknown",J1991)</f>
        <v>R1013</v>
      </c>
      <c r="AE1997">
        <v>1979</v>
      </c>
      <c r="AF1997">
        <v>20</v>
      </c>
      <c r="AG1997" t="str">
        <f t="shared" si="62"/>
        <v>20-Jul-1979</v>
      </c>
      <c r="AH1997">
        <v>29056</v>
      </c>
      <c r="AI1997">
        <f t="shared" si="63"/>
        <v>43</v>
      </c>
    </row>
    <row r="1998" spans="1:35" x14ac:dyDescent="0.25">
      <c r="A1998" t="s">
        <v>1679</v>
      </c>
      <c r="B1998">
        <v>4</v>
      </c>
      <c r="C1998" t="s">
        <v>15</v>
      </c>
      <c r="D1998">
        <v>1967</v>
      </c>
      <c r="E1998" s="11">
        <v>24780</v>
      </c>
      <c r="F1998">
        <v>0</v>
      </c>
      <c r="G1998">
        <v>14427.63</v>
      </c>
      <c r="H1998" t="s">
        <v>11</v>
      </c>
      <c r="I1998" t="s">
        <v>11</v>
      </c>
      <c r="J1998" t="s">
        <v>300</v>
      </c>
      <c r="K1998" s="13" t="s">
        <v>10182</v>
      </c>
      <c r="L1998" t="s">
        <v>11</v>
      </c>
      <c r="M1998" t="s">
        <v>11</v>
      </c>
      <c r="N1998" t="s">
        <v>300</v>
      </c>
      <c r="O1998">
        <v>55</v>
      </c>
      <c r="AA1998" t="s">
        <v>15</v>
      </c>
      <c r="AB1998" t="str">
        <f>IF(H1992="?",$Q$9,H1992)</f>
        <v>tier - 2</v>
      </c>
      <c r="AC1998" t="str">
        <f>IF(I1992="?",$V$9,I1992)</f>
        <v>tier - 2</v>
      </c>
      <c r="AD1998" t="str">
        <f>IF(J1992="?","Unknown",J1992)</f>
        <v>R1013</v>
      </c>
      <c r="AE1998">
        <v>1959</v>
      </c>
      <c r="AF1998">
        <v>20</v>
      </c>
      <c r="AG1998" t="str">
        <f t="shared" si="62"/>
        <v>20-Nov-1959</v>
      </c>
      <c r="AH1998">
        <v>21874</v>
      </c>
      <c r="AI1998">
        <f t="shared" si="63"/>
        <v>63</v>
      </c>
    </row>
    <row r="1999" spans="1:35" x14ac:dyDescent="0.25">
      <c r="A1999" t="s">
        <v>1678</v>
      </c>
      <c r="B1999">
        <v>15</v>
      </c>
      <c r="C1999" t="s">
        <v>10</v>
      </c>
      <c r="D1999">
        <v>1967</v>
      </c>
      <c r="E1999" s="11">
        <v>24668</v>
      </c>
      <c r="F1999">
        <v>0</v>
      </c>
      <c r="G1999">
        <v>14426.66</v>
      </c>
      <c r="H1999" t="s">
        <v>11</v>
      </c>
      <c r="I1999" t="s">
        <v>11</v>
      </c>
      <c r="J1999" t="s">
        <v>535</v>
      </c>
      <c r="K1999" s="13" t="s">
        <v>10183</v>
      </c>
      <c r="L1999" t="s">
        <v>11</v>
      </c>
      <c r="M1999" t="s">
        <v>11</v>
      </c>
      <c r="N1999" t="s">
        <v>535</v>
      </c>
      <c r="O1999">
        <v>55</v>
      </c>
      <c r="AA1999" t="s">
        <v>30</v>
      </c>
      <c r="AB1999" t="str">
        <f>IF(H1993="?",$Q$9,H1993)</f>
        <v>tier - 2</v>
      </c>
      <c r="AC1999" t="str">
        <f>IF(I1993="?",$V$9,I1993)</f>
        <v>tier - 3</v>
      </c>
      <c r="AD1999" t="str">
        <f>IF(J1993="?","Unknown",J1993)</f>
        <v>R1012</v>
      </c>
      <c r="AE1999">
        <v>1976</v>
      </c>
      <c r="AF1999">
        <v>27</v>
      </c>
      <c r="AG1999" t="str">
        <f t="shared" si="62"/>
        <v>27-Dec-1976</v>
      </c>
      <c r="AH1999">
        <v>28121</v>
      </c>
      <c r="AI1999">
        <f t="shared" si="63"/>
        <v>46</v>
      </c>
    </row>
    <row r="2000" spans="1:35" x14ac:dyDescent="0.25">
      <c r="A2000" t="s">
        <v>1677</v>
      </c>
      <c r="B2000">
        <v>10</v>
      </c>
      <c r="C2000" t="s">
        <v>37</v>
      </c>
      <c r="D2000">
        <v>1999</v>
      </c>
      <c r="E2000" s="11">
        <v>36443</v>
      </c>
      <c r="F2000">
        <v>2</v>
      </c>
      <c r="G2000">
        <v>14426.07</v>
      </c>
      <c r="H2000" t="s">
        <v>11</v>
      </c>
      <c r="I2000" t="s">
        <v>16</v>
      </c>
      <c r="J2000" t="s">
        <v>23</v>
      </c>
      <c r="K2000" s="13" t="s">
        <v>9523</v>
      </c>
      <c r="L2000" t="s">
        <v>11</v>
      </c>
      <c r="M2000" t="s">
        <v>16</v>
      </c>
      <c r="N2000" t="s">
        <v>23</v>
      </c>
      <c r="O2000">
        <v>23</v>
      </c>
      <c r="AA2000" t="s">
        <v>15</v>
      </c>
      <c r="AB2000" t="str">
        <f>IF(H1994="?",$Q$9,H1994)</f>
        <v>tier - 2</v>
      </c>
      <c r="AC2000" t="str">
        <f>IF(I1994="?",$V$9,I1994)</f>
        <v>tier - 3</v>
      </c>
      <c r="AD2000" t="str">
        <f>IF(J1994="?","Unknown",J1994)</f>
        <v>R1024</v>
      </c>
      <c r="AE2000">
        <v>1996</v>
      </c>
      <c r="AF2000">
        <v>10</v>
      </c>
      <c r="AG2000" t="str">
        <f t="shared" si="62"/>
        <v>10-Nov-1996</v>
      </c>
      <c r="AH2000">
        <v>35379</v>
      </c>
      <c r="AI2000">
        <f t="shared" si="63"/>
        <v>26</v>
      </c>
    </row>
    <row r="2001" spans="1:35" x14ac:dyDescent="0.25">
      <c r="A2001" t="s">
        <v>1676</v>
      </c>
      <c r="B2001">
        <v>20</v>
      </c>
      <c r="C2001" t="s">
        <v>15</v>
      </c>
      <c r="D2001">
        <v>1958</v>
      </c>
      <c r="E2001" s="11">
        <v>21509</v>
      </c>
      <c r="F2001">
        <v>1</v>
      </c>
      <c r="G2001">
        <v>14418.28</v>
      </c>
      <c r="H2001" t="s">
        <v>11</v>
      </c>
      <c r="I2001" t="s">
        <v>12</v>
      </c>
      <c r="J2001" t="s">
        <v>13</v>
      </c>
      <c r="K2001" s="13" t="s">
        <v>10184</v>
      </c>
      <c r="L2001" t="s">
        <v>11</v>
      </c>
      <c r="M2001" t="s">
        <v>12</v>
      </c>
      <c r="N2001" t="s">
        <v>13</v>
      </c>
      <c r="O2001">
        <v>64</v>
      </c>
      <c r="AA2001" t="s">
        <v>10</v>
      </c>
      <c r="AB2001" t="str">
        <f>IF(H1995="?",$Q$9,H1995)</f>
        <v>tier - 1</v>
      </c>
      <c r="AC2001" t="str">
        <f>IF(I1995="?",$V$9,I1995)</f>
        <v>tier - 1</v>
      </c>
      <c r="AD2001" t="str">
        <f>IF(J1995="?","Unknown",J1995)</f>
        <v>R1024</v>
      </c>
      <c r="AE2001">
        <v>1976</v>
      </c>
      <c r="AF2001">
        <v>28</v>
      </c>
      <c r="AG2001" t="str">
        <f t="shared" si="62"/>
        <v>28-Jul-1976</v>
      </c>
      <c r="AH2001">
        <v>27969</v>
      </c>
      <c r="AI2001">
        <f t="shared" si="63"/>
        <v>46</v>
      </c>
    </row>
    <row r="2002" spans="1:35" x14ac:dyDescent="0.25">
      <c r="A2002" t="s">
        <v>1675</v>
      </c>
      <c r="B2002">
        <v>29</v>
      </c>
      <c r="C2002" t="s">
        <v>10</v>
      </c>
      <c r="D2002">
        <v>1958</v>
      </c>
      <c r="E2002" s="11">
        <v>21395</v>
      </c>
      <c r="F2002">
        <v>0</v>
      </c>
      <c r="G2002">
        <v>14410.93</v>
      </c>
      <c r="H2002" t="s">
        <v>11</v>
      </c>
      <c r="I2002" t="s">
        <v>11</v>
      </c>
      <c r="J2002" t="s">
        <v>168</v>
      </c>
      <c r="K2002" s="13" t="s">
        <v>10156</v>
      </c>
      <c r="L2002" t="s">
        <v>11</v>
      </c>
      <c r="M2002" t="s">
        <v>11</v>
      </c>
      <c r="N2002" t="s">
        <v>168</v>
      </c>
      <c r="O2002">
        <v>64</v>
      </c>
      <c r="AA2002" t="s">
        <v>10</v>
      </c>
      <c r="AB2002" t="str">
        <f>IF(H1996="?",$Q$9,H1996)</f>
        <v>tier - 2</v>
      </c>
      <c r="AC2002" t="str">
        <f>IF(I1996="?",$V$9,I1996)</f>
        <v>tier - 3</v>
      </c>
      <c r="AD2002" t="str">
        <f>IF(J1996="?","Unknown",J1996)</f>
        <v>R1023</v>
      </c>
      <c r="AE2002">
        <v>1959</v>
      </c>
      <c r="AF2002">
        <v>3</v>
      </c>
      <c r="AG2002" t="str">
        <f t="shared" si="62"/>
        <v>3-Jul-1959</v>
      </c>
      <c r="AH2002">
        <v>21734</v>
      </c>
      <c r="AI2002">
        <f t="shared" si="63"/>
        <v>63</v>
      </c>
    </row>
    <row r="2003" spans="1:35" x14ac:dyDescent="0.25">
      <c r="A2003" t="s">
        <v>1674</v>
      </c>
      <c r="B2003">
        <v>14</v>
      </c>
      <c r="C2003" t="s">
        <v>35</v>
      </c>
      <c r="D2003">
        <v>1958</v>
      </c>
      <c r="E2003" s="11">
        <v>21411</v>
      </c>
      <c r="F2003">
        <v>0</v>
      </c>
      <c r="G2003">
        <v>14394.56</v>
      </c>
      <c r="H2003" t="s">
        <v>11</v>
      </c>
      <c r="I2003" t="s">
        <v>16</v>
      </c>
      <c r="J2003" t="s">
        <v>170</v>
      </c>
      <c r="K2003" s="13" t="s">
        <v>10185</v>
      </c>
      <c r="L2003" t="s">
        <v>11</v>
      </c>
      <c r="M2003" t="s">
        <v>16</v>
      </c>
      <c r="N2003" t="s">
        <v>170</v>
      </c>
      <c r="O2003">
        <v>64</v>
      </c>
      <c r="AA2003" t="s">
        <v>18</v>
      </c>
      <c r="AB2003" t="str">
        <f>IF(H1997="?",$Q$9,H1997)</f>
        <v>tier - 2</v>
      </c>
      <c r="AC2003" t="str">
        <f>IF(I1997="?",$V$9,I1997)</f>
        <v>tier - 1</v>
      </c>
      <c r="AD2003" t="str">
        <f>IF(J1997="?","Unknown",J1997)</f>
        <v>R1024</v>
      </c>
      <c r="AE2003">
        <v>1959</v>
      </c>
      <c r="AF2003">
        <v>29</v>
      </c>
      <c r="AG2003" t="str">
        <f t="shared" si="62"/>
        <v>29-Jun-1959</v>
      </c>
      <c r="AH2003">
        <v>21730</v>
      </c>
      <c r="AI2003">
        <f t="shared" si="63"/>
        <v>63</v>
      </c>
    </row>
    <row r="2004" spans="1:35" x14ac:dyDescent="0.25">
      <c r="A2004" t="s">
        <v>1673</v>
      </c>
      <c r="B2004">
        <v>22</v>
      </c>
      <c r="C2004" t="s">
        <v>18</v>
      </c>
      <c r="D2004">
        <v>1965</v>
      </c>
      <c r="E2004" s="11">
        <v>23915</v>
      </c>
      <c r="F2004">
        <v>4</v>
      </c>
      <c r="G2004">
        <v>14394.4</v>
      </c>
      <c r="H2004" t="s">
        <v>11</v>
      </c>
      <c r="I2004" t="s">
        <v>12</v>
      </c>
      <c r="J2004" t="s">
        <v>247</v>
      </c>
      <c r="K2004" s="13" t="s">
        <v>10186</v>
      </c>
      <c r="L2004" t="s">
        <v>11</v>
      </c>
      <c r="M2004" t="s">
        <v>12</v>
      </c>
      <c r="N2004" t="s">
        <v>247</v>
      </c>
      <c r="O2004">
        <v>57</v>
      </c>
      <c r="AA2004" t="s">
        <v>15</v>
      </c>
      <c r="AB2004" t="str">
        <f>IF(H1998="?",$Q$9,H1998)</f>
        <v>tier - 2</v>
      </c>
      <c r="AC2004" t="str">
        <f>IF(I1998="?",$V$9,I1998)</f>
        <v>tier - 2</v>
      </c>
      <c r="AD2004" t="str">
        <f>IF(J1998="?","Unknown",J1998)</f>
        <v>R1021</v>
      </c>
      <c r="AE2004">
        <v>1967</v>
      </c>
      <c r="AF2004">
        <v>4</v>
      </c>
      <c r="AG2004" t="str">
        <f t="shared" si="62"/>
        <v>4-Nov-1967</v>
      </c>
      <c r="AH2004">
        <v>24780</v>
      </c>
      <c r="AI2004">
        <f t="shared" si="63"/>
        <v>55</v>
      </c>
    </row>
    <row r="2005" spans="1:35" x14ac:dyDescent="0.25">
      <c r="A2005" t="s">
        <v>1672</v>
      </c>
      <c r="B2005">
        <v>16</v>
      </c>
      <c r="C2005" t="s">
        <v>35</v>
      </c>
      <c r="D2005">
        <v>1963</v>
      </c>
      <c r="E2005" s="11">
        <v>23239</v>
      </c>
      <c r="F2005">
        <v>3</v>
      </c>
      <c r="G2005">
        <v>14382.71</v>
      </c>
      <c r="H2005" t="s">
        <v>11</v>
      </c>
      <c r="I2005" t="s">
        <v>11</v>
      </c>
      <c r="J2005" t="s">
        <v>23</v>
      </c>
      <c r="K2005" s="13" t="s">
        <v>10187</v>
      </c>
      <c r="L2005" t="s">
        <v>11</v>
      </c>
      <c r="M2005" t="s">
        <v>11</v>
      </c>
      <c r="N2005" t="s">
        <v>23</v>
      </c>
      <c r="O2005">
        <v>59</v>
      </c>
      <c r="AA2005" t="s">
        <v>10</v>
      </c>
      <c r="AB2005" t="str">
        <f>IF(H1999="?",$Q$9,H1999)</f>
        <v>tier - 2</v>
      </c>
      <c r="AC2005" t="str">
        <f>IF(I1999="?",$V$9,I1999)</f>
        <v>tier - 2</v>
      </c>
      <c r="AD2005" t="str">
        <f>IF(J1999="?","Unknown",J1999)</f>
        <v>R1026</v>
      </c>
      <c r="AE2005">
        <v>1967</v>
      </c>
      <c r="AF2005">
        <v>15</v>
      </c>
      <c r="AG2005" t="str">
        <f t="shared" si="62"/>
        <v>15-Jul-1967</v>
      </c>
      <c r="AH2005">
        <v>24668</v>
      </c>
      <c r="AI2005">
        <f t="shared" si="63"/>
        <v>55</v>
      </c>
    </row>
    <row r="2006" spans="1:35" x14ac:dyDescent="0.25">
      <c r="A2006" t="s">
        <v>2366</v>
      </c>
      <c r="B2006">
        <v>27</v>
      </c>
      <c r="C2006" t="s">
        <v>37</v>
      </c>
      <c r="D2006">
        <v>1994</v>
      </c>
      <c r="E2006" s="11">
        <v>34634</v>
      </c>
      <c r="F2006">
        <v>1</v>
      </c>
      <c r="G2006">
        <v>51194.559999999998</v>
      </c>
      <c r="H2006" t="s">
        <v>16</v>
      </c>
      <c r="I2006" t="s">
        <v>12</v>
      </c>
      <c r="J2006" t="s">
        <v>42</v>
      </c>
      <c r="K2006" s="13" t="s">
        <v>10188</v>
      </c>
      <c r="L2006" t="s">
        <v>16</v>
      </c>
      <c r="M2006" t="s">
        <v>12</v>
      </c>
      <c r="N2006" t="s">
        <v>42</v>
      </c>
      <c r="O2006">
        <v>28</v>
      </c>
      <c r="AA2006" t="s">
        <v>37</v>
      </c>
      <c r="AB2006" t="str">
        <f>IF(H2000="?",$Q$9,H2000)</f>
        <v>tier - 2</v>
      </c>
      <c r="AC2006" t="str">
        <f>IF(I2000="?",$V$9,I2000)</f>
        <v>tier - 1</v>
      </c>
      <c r="AD2006" t="str">
        <f>IF(J2000="?","Unknown",J2000)</f>
        <v>R1012</v>
      </c>
      <c r="AE2006">
        <v>1999</v>
      </c>
      <c r="AF2006">
        <v>10</v>
      </c>
      <c r="AG2006" t="str">
        <f t="shared" si="62"/>
        <v>10-Oct-1999</v>
      </c>
      <c r="AH2006">
        <v>36443</v>
      </c>
      <c r="AI2006">
        <f t="shared" si="63"/>
        <v>23</v>
      </c>
    </row>
    <row r="2007" spans="1:35" x14ac:dyDescent="0.25">
      <c r="A2007" t="s">
        <v>2303</v>
      </c>
      <c r="B2007">
        <v>19</v>
      </c>
      <c r="C2007" t="s">
        <v>30</v>
      </c>
      <c r="D2007">
        <v>1968</v>
      </c>
      <c r="E2007" s="11">
        <v>25191</v>
      </c>
      <c r="F2007">
        <v>1</v>
      </c>
      <c r="G2007">
        <v>41999.519999999997</v>
      </c>
      <c r="H2007" t="s">
        <v>16</v>
      </c>
      <c r="I2007" t="s">
        <v>12</v>
      </c>
      <c r="J2007" t="s">
        <v>13</v>
      </c>
      <c r="K2007" s="13" t="s">
        <v>10189</v>
      </c>
      <c r="L2007" t="s">
        <v>16</v>
      </c>
      <c r="M2007" t="s">
        <v>12</v>
      </c>
      <c r="N2007" t="s">
        <v>13</v>
      </c>
      <c r="O2007">
        <v>54</v>
      </c>
      <c r="AA2007" t="s">
        <v>15</v>
      </c>
      <c r="AB2007" t="str">
        <f>IF(H2001="?",$Q$9,H2001)</f>
        <v>tier - 2</v>
      </c>
      <c r="AC2007" t="str">
        <f>IF(I2001="?",$V$9,I2001)</f>
        <v>tier - 3</v>
      </c>
      <c r="AD2007" t="str">
        <f>IF(J2001="?","Unknown",J2001)</f>
        <v>R1013</v>
      </c>
      <c r="AE2007">
        <v>1958</v>
      </c>
      <c r="AF2007">
        <v>20</v>
      </c>
      <c r="AG2007" t="str">
        <f t="shared" si="62"/>
        <v>20-Nov-1958</v>
      </c>
      <c r="AH2007">
        <v>21509</v>
      </c>
      <c r="AI2007">
        <f t="shared" si="63"/>
        <v>64</v>
      </c>
    </row>
    <row r="2008" spans="1:35" x14ac:dyDescent="0.25">
      <c r="A2008" t="s">
        <v>1671</v>
      </c>
      <c r="B2008">
        <v>16</v>
      </c>
      <c r="C2008" t="s">
        <v>35</v>
      </c>
      <c r="D2008">
        <v>1988</v>
      </c>
      <c r="E2008" s="11">
        <v>32371</v>
      </c>
      <c r="F2008">
        <v>1</v>
      </c>
      <c r="G2008">
        <v>14358.36</v>
      </c>
      <c r="H2008" t="s">
        <v>11</v>
      </c>
      <c r="I2008" t="s">
        <v>11</v>
      </c>
      <c r="J2008" t="s">
        <v>42</v>
      </c>
      <c r="K2008" s="13" t="s">
        <v>10190</v>
      </c>
      <c r="L2008" t="s">
        <v>11</v>
      </c>
      <c r="M2008" t="s">
        <v>11</v>
      </c>
      <c r="N2008" t="s">
        <v>42</v>
      </c>
      <c r="O2008">
        <v>34</v>
      </c>
      <c r="AA2008" t="s">
        <v>10</v>
      </c>
      <c r="AB2008" t="str">
        <f>IF(H2002="?",$Q$9,H2002)</f>
        <v>tier - 2</v>
      </c>
      <c r="AC2008" t="str">
        <f>IF(I2002="?",$V$9,I2002)</f>
        <v>tier - 2</v>
      </c>
      <c r="AD2008" t="str">
        <f>IF(J2002="?","Unknown",J2002)</f>
        <v>R1016</v>
      </c>
      <c r="AE2008">
        <v>1958</v>
      </c>
      <c r="AF2008">
        <v>29</v>
      </c>
      <c r="AG2008" t="str">
        <f t="shared" si="62"/>
        <v>29-Jul-1958</v>
      </c>
      <c r="AH2008">
        <v>21395</v>
      </c>
      <c r="AI2008">
        <f t="shared" si="63"/>
        <v>64</v>
      </c>
    </row>
    <row r="2009" spans="1:35" x14ac:dyDescent="0.25">
      <c r="A2009" t="s">
        <v>1670</v>
      </c>
      <c r="B2009">
        <v>10</v>
      </c>
      <c r="C2009" t="s">
        <v>30</v>
      </c>
      <c r="D2009">
        <v>1967</v>
      </c>
      <c r="E2009" s="11">
        <v>24816</v>
      </c>
      <c r="F2009">
        <v>0</v>
      </c>
      <c r="G2009">
        <v>14355.43</v>
      </c>
      <c r="H2009" t="s">
        <v>11</v>
      </c>
      <c r="I2009" t="s">
        <v>16</v>
      </c>
      <c r="J2009" t="s">
        <v>535</v>
      </c>
      <c r="K2009" s="13" t="s">
        <v>10191</v>
      </c>
      <c r="L2009" t="s">
        <v>11</v>
      </c>
      <c r="M2009" t="s">
        <v>16</v>
      </c>
      <c r="N2009" t="s">
        <v>535</v>
      </c>
      <c r="O2009">
        <v>55</v>
      </c>
      <c r="AA2009" t="s">
        <v>35</v>
      </c>
      <c r="AB2009" t="str">
        <f>IF(H2003="?",$Q$9,H2003)</f>
        <v>tier - 2</v>
      </c>
      <c r="AC2009" t="str">
        <f>IF(I2003="?",$V$9,I2003)</f>
        <v>tier - 1</v>
      </c>
      <c r="AD2009" t="str">
        <f>IF(J2003="?","Unknown",J2003)</f>
        <v>R1018</v>
      </c>
      <c r="AE2009">
        <v>1958</v>
      </c>
      <c r="AF2009">
        <v>14</v>
      </c>
      <c r="AG2009" t="str">
        <f t="shared" si="62"/>
        <v>14-Aug-1958</v>
      </c>
      <c r="AH2009">
        <v>21411</v>
      </c>
      <c r="AI2009">
        <f t="shared" si="63"/>
        <v>64</v>
      </c>
    </row>
    <row r="2010" spans="1:35" x14ac:dyDescent="0.25">
      <c r="A2010" t="s">
        <v>1669</v>
      </c>
      <c r="B2010">
        <v>24</v>
      </c>
      <c r="C2010" t="s">
        <v>18</v>
      </c>
      <c r="D2010">
        <v>1959</v>
      </c>
      <c r="E2010" s="11">
        <v>21725</v>
      </c>
      <c r="F2010">
        <v>1</v>
      </c>
      <c r="G2010">
        <v>14349.85</v>
      </c>
      <c r="H2010" t="s">
        <v>11</v>
      </c>
      <c r="I2010" t="s">
        <v>11</v>
      </c>
      <c r="J2010" t="s">
        <v>23</v>
      </c>
      <c r="K2010" s="13" t="s">
        <v>10192</v>
      </c>
      <c r="L2010" t="s">
        <v>11</v>
      </c>
      <c r="M2010" t="s">
        <v>11</v>
      </c>
      <c r="N2010" t="s">
        <v>23</v>
      </c>
      <c r="O2010">
        <v>63</v>
      </c>
      <c r="AA2010" t="s">
        <v>18</v>
      </c>
      <c r="AB2010" t="str">
        <f>IF(H2004="?",$Q$9,H2004)</f>
        <v>tier - 2</v>
      </c>
      <c r="AC2010" t="str">
        <f>IF(I2004="?",$V$9,I2004)</f>
        <v>tier - 3</v>
      </c>
      <c r="AD2010" t="str">
        <f>IF(J2004="?","Unknown",J2004)</f>
        <v>R1024</v>
      </c>
      <c r="AE2010">
        <v>1965</v>
      </c>
      <c r="AF2010">
        <v>22</v>
      </c>
      <c r="AG2010" t="str">
        <f t="shared" si="62"/>
        <v>22-Jun-1965</v>
      </c>
      <c r="AH2010">
        <v>23915</v>
      </c>
      <c r="AI2010">
        <f t="shared" si="63"/>
        <v>57</v>
      </c>
    </row>
    <row r="2011" spans="1:35" x14ac:dyDescent="0.25">
      <c r="A2011" t="s">
        <v>1668</v>
      </c>
      <c r="B2011">
        <v>26</v>
      </c>
      <c r="C2011" t="s">
        <v>37</v>
      </c>
      <c r="D2011">
        <v>1969</v>
      </c>
      <c r="E2011" s="11">
        <v>25502</v>
      </c>
      <c r="F2011">
        <v>0</v>
      </c>
      <c r="G2011">
        <v>14337.91</v>
      </c>
      <c r="H2011" t="s">
        <v>11</v>
      </c>
      <c r="I2011" t="s">
        <v>12</v>
      </c>
      <c r="J2011" t="s">
        <v>632</v>
      </c>
      <c r="K2011" s="13" t="s">
        <v>10193</v>
      </c>
      <c r="L2011" t="s">
        <v>11</v>
      </c>
      <c r="M2011" t="s">
        <v>12</v>
      </c>
      <c r="N2011" t="s">
        <v>632</v>
      </c>
      <c r="O2011">
        <v>53</v>
      </c>
      <c r="AA2011" t="s">
        <v>35</v>
      </c>
      <c r="AB2011" t="str">
        <f>IF(H2005="?",$Q$9,H2005)</f>
        <v>tier - 2</v>
      </c>
      <c r="AC2011" t="str">
        <f>IF(I2005="?",$V$9,I2005)</f>
        <v>tier - 2</v>
      </c>
      <c r="AD2011" t="str">
        <f>IF(J2005="?","Unknown",J2005)</f>
        <v>R1012</v>
      </c>
      <c r="AE2011">
        <v>1963</v>
      </c>
      <c r="AF2011">
        <v>16</v>
      </c>
      <c r="AG2011" t="str">
        <f t="shared" si="62"/>
        <v>16-Aug-1963</v>
      </c>
      <c r="AH2011">
        <v>23239</v>
      </c>
      <c r="AI2011">
        <f t="shared" si="63"/>
        <v>59</v>
      </c>
    </row>
    <row r="2012" spans="1:35" x14ac:dyDescent="0.25">
      <c r="A2012" t="s">
        <v>1667</v>
      </c>
      <c r="B2012">
        <v>10</v>
      </c>
      <c r="C2012" t="s">
        <v>35</v>
      </c>
      <c r="D2012">
        <v>1958</v>
      </c>
      <c r="E2012" s="11">
        <v>21407</v>
      </c>
      <c r="F2012">
        <v>0</v>
      </c>
      <c r="G2012">
        <v>14319.03</v>
      </c>
      <c r="H2012" t="s">
        <v>11</v>
      </c>
      <c r="I2012" t="s">
        <v>11</v>
      </c>
      <c r="J2012" t="s">
        <v>42</v>
      </c>
      <c r="K2012" s="13" t="s">
        <v>10194</v>
      </c>
      <c r="L2012" t="s">
        <v>11</v>
      </c>
      <c r="M2012" t="s">
        <v>11</v>
      </c>
      <c r="N2012" t="s">
        <v>42</v>
      </c>
      <c r="O2012">
        <v>64</v>
      </c>
      <c r="AA2012" t="s">
        <v>37</v>
      </c>
      <c r="AB2012" t="str">
        <f>IF(H2006="?",$Q$9,H2006)</f>
        <v>tier - 1</v>
      </c>
      <c r="AC2012" t="str">
        <f>IF(I2006="?",$V$9,I2006)</f>
        <v>tier - 3</v>
      </c>
      <c r="AD2012" t="str">
        <f>IF(J2006="?","Unknown",J2006)</f>
        <v>R1011</v>
      </c>
      <c r="AE2012">
        <v>1994</v>
      </c>
      <c r="AF2012">
        <v>27</v>
      </c>
      <c r="AG2012" t="str">
        <f t="shared" si="62"/>
        <v>27-Oct-1994</v>
      </c>
      <c r="AH2012">
        <v>34634</v>
      </c>
      <c r="AI2012">
        <f t="shared" si="63"/>
        <v>28</v>
      </c>
    </row>
    <row r="2013" spans="1:35" x14ac:dyDescent="0.25">
      <c r="A2013" t="s">
        <v>1666</v>
      </c>
      <c r="B2013">
        <v>15</v>
      </c>
      <c r="C2013" t="s">
        <v>18</v>
      </c>
      <c r="D2013">
        <v>1958</v>
      </c>
      <c r="E2013" s="11">
        <v>21351</v>
      </c>
      <c r="F2013">
        <v>0</v>
      </c>
      <c r="G2013">
        <v>14313.85</v>
      </c>
      <c r="H2013" t="s">
        <v>11</v>
      </c>
      <c r="I2013" t="s">
        <v>12</v>
      </c>
      <c r="J2013" t="s">
        <v>13</v>
      </c>
      <c r="K2013" s="13" t="s">
        <v>10195</v>
      </c>
      <c r="L2013" t="s">
        <v>11</v>
      </c>
      <c r="M2013" t="s">
        <v>12</v>
      </c>
      <c r="N2013" t="s">
        <v>13</v>
      </c>
      <c r="O2013">
        <v>64</v>
      </c>
      <c r="AA2013" t="s">
        <v>30</v>
      </c>
      <c r="AB2013" t="str">
        <f>IF(H2007="?",$Q$9,H2007)</f>
        <v>tier - 1</v>
      </c>
      <c r="AC2013" t="str">
        <f>IF(I2007="?",$V$9,I2007)</f>
        <v>tier - 3</v>
      </c>
      <c r="AD2013" t="str">
        <f>IF(J2007="?","Unknown",J2007)</f>
        <v>R1013</v>
      </c>
      <c r="AE2013">
        <v>1968</v>
      </c>
      <c r="AF2013">
        <v>19</v>
      </c>
      <c r="AG2013" t="str">
        <f t="shared" si="62"/>
        <v>19-Dec-1968</v>
      </c>
      <c r="AH2013">
        <v>25191</v>
      </c>
      <c r="AI2013">
        <f t="shared" si="63"/>
        <v>54</v>
      </c>
    </row>
    <row r="2014" spans="1:35" x14ac:dyDescent="0.25">
      <c r="A2014" t="s">
        <v>1665</v>
      </c>
      <c r="B2014">
        <v>15</v>
      </c>
      <c r="C2014" t="s">
        <v>20</v>
      </c>
      <c r="D2014">
        <v>1968</v>
      </c>
      <c r="E2014" s="11">
        <v>25096</v>
      </c>
      <c r="F2014">
        <v>0</v>
      </c>
      <c r="G2014">
        <v>14285.9</v>
      </c>
      <c r="H2014" t="s">
        <v>11</v>
      </c>
      <c r="I2014" t="s">
        <v>12</v>
      </c>
      <c r="J2014" t="s">
        <v>23</v>
      </c>
      <c r="K2014" s="13" t="s">
        <v>10196</v>
      </c>
      <c r="L2014" t="s">
        <v>11</v>
      </c>
      <c r="M2014" t="s">
        <v>12</v>
      </c>
      <c r="N2014" t="s">
        <v>23</v>
      </c>
      <c r="O2014">
        <v>54</v>
      </c>
      <c r="AA2014" t="s">
        <v>35</v>
      </c>
      <c r="AB2014" t="str">
        <f>IF(H2008="?",$Q$9,H2008)</f>
        <v>tier - 2</v>
      </c>
      <c r="AC2014" t="str">
        <f>IF(I2008="?",$V$9,I2008)</f>
        <v>tier - 2</v>
      </c>
      <c r="AD2014" t="str">
        <f>IF(J2008="?","Unknown",J2008)</f>
        <v>R1011</v>
      </c>
      <c r="AE2014">
        <v>1988</v>
      </c>
      <c r="AF2014">
        <v>16</v>
      </c>
      <c r="AG2014" t="str">
        <f t="shared" si="62"/>
        <v>16-Aug-1988</v>
      </c>
      <c r="AH2014">
        <v>32371</v>
      </c>
      <c r="AI2014">
        <f t="shared" si="63"/>
        <v>34</v>
      </c>
    </row>
    <row r="2015" spans="1:35" x14ac:dyDescent="0.25">
      <c r="A2015" t="s">
        <v>1664</v>
      </c>
      <c r="B2015">
        <v>6</v>
      </c>
      <c r="C2015" t="s">
        <v>30</v>
      </c>
      <c r="D2015">
        <v>2004</v>
      </c>
      <c r="E2015" s="11">
        <v>38327</v>
      </c>
      <c r="F2015">
        <v>0</v>
      </c>
      <c r="G2015">
        <v>14283.46</v>
      </c>
      <c r="H2015" t="s">
        <v>11</v>
      </c>
      <c r="I2015" t="s">
        <v>11</v>
      </c>
      <c r="J2015" t="s">
        <v>247</v>
      </c>
      <c r="K2015" s="13" t="s">
        <v>9510</v>
      </c>
      <c r="L2015" t="s">
        <v>11</v>
      </c>
      <c r="M2015" t="s">
        <v>11</v>
      </c>
      <c r="N2015" t="s">
        <v>247</v>
      </c>
      <c r="O2015">
        <v>18</v>
      </c>
      <c r="AA2015" t="s">
        <v>30</v>
      </c>
      <c r="AB2015" t="str">
        <f>IF(H2009="?",$Q$9,H2009)</f>
        <v>tier - 2</v>
      </c>
      <c r="AC2015" t="str">
        <f>IF(I2009="?",$V$9,I2009)</f>
        <v>tier - 1</v>
      </c>
      <c r="AD2015" t="str">
        <f>IF(J2009="?","Unknown",J2009)</f>
        <v>R1026</v>
      </c>
      <c r="AE2015">
        <v>1967</v>
      </c>
      <c r="AF2015">
        <v>10</v>
      </c>
      <c r="AG2015" t="str">
        <f t="shared" si="62"/>
        <v>10-Dec-1967</v>
      </c>
      <c r="AH2015">
        <v>24816</v>
      </c>
      <c r="AI2015">
        <f t="shared" si="63"/>
        <v>55</v>
      </c>
    </row>
    <row r="2016" spans="1:35" x14ac:dyDescent="0.25">
      <c r="A2016" t="s">
        <v>1663</v>
      </c>
      <c r="B2016">
        <v>13</v>
      </c>
      <c r="C2016" t="s">
        <v>35</v>
      </c>
      <c r="D2016">
        <v>1972</v>
      </c>
      <c r="E2016" s="11">
        <v>26524</v>
      </c>
      <c r="F2016">
        <v>0</v>
      </c>
      <c r="G2016">
        <v>14258.33</v>
      </c>
      <c r="H2016" t="s">
        <v>11</v>
      </c>
      <c r="I2016" t="s">
        <v>11</v>
      </c>
      <c r="J2016" t="s">
        <v>535</v>
      </c>
      <c r="K2016" s="13" t="s">
        <v>10197</v>
      </c>
      <c r="L2016" t="s">
        <v>11</v>
      </c>
      <c r="M2016" t="s">
        <v>11</v>
      </c>
      <c r="N2016" t="s">
        <v>535</v>
      </c>
      <c r="O2016">
        <v>50</v>
      </c>
      <c r="AA2016" t="s">
        <v>18</v>
      </c>
      <c r="AB2016" t="str">
        <f>IF(H2010="?",$Q$9,H2010)</f>
        <v>tier - 2</v>
      </c>
      <c r="AC2016" t="str">
        <f>IF(I2010="?",$V$9,I2010)</f>
        <v>tier - 2</v>
      </c>
      <c r="AD2016" t="str">
        <f>IF(J2010="?","Unknown",J2010)</f>
        <v>R1012</v>
      </c>
      <c r="AE2016">
        <v>1959</v>
      </c>
      <c r="AF2016">
        <v>24</v>
      </c>
      <c r="AG2016" t="str">
        <f t="shared" si="62"/>
        <v>24-Jun-1959</v>
      </c>
      <c r="AH2016">
        <v>21725</v>
      </c>
      <c r="AI2016">
        <f t="shared" si="63"/>
        <v>63</v>
      </c>
    </row>
    <row r="2017" spans="1:35" x14ac:dyDescent="0.25">
      <c r="A2017" t="s">
        <v>1662</v>
      </c>
      <c r="B2017">
        <v>26</v>
      </c>
      <c r="C2017" t="s">
        <v>20</v>
      </c>
      <c r="D2017">
        <v>1974</v>
      </c>
      <c r="E2017" s="11">
        <v>27298</v>
      </c>
      <c r="F2017">
        <v>0</v>
      </c>
      <c r="G2017">
        <v>14256.79</v>
      </c>
      <c r="H2017" t="s">
        <v>11</v>
      </c>
      <c r="I2017" t="s">
        <v>11</v>
      </c>
      <c r="J2017" t="s">
        <v>535</v>
      </c>
      <c r="K2017" s="13" t="s">
        <v>10198</v>
      </c>
      <c r="L2017" t="s">
        <v>11</v>
      </c>
      <c r="M2017" t="s">
        <v>11</v>
      </c>
      <c r="N2017" t="s">
        <v>535</v>
      </c>
      <c r="O2017">
        <v>48</v>
      </c>
      <c r="AA2017" t="s">
        <v>37</v>
      </c>
      <c r="AB2017" t="str">
        <f>IF(H2011="?",$Q$9,H2011)</f>
        <v>tier - 2</v>
      </c>
      <c r="AC2017" t="str">
        <f>IF(I2011="?",$V$9,I2011)</f>
        <v>tier - 3</v>
      </c>
      <c r="AD2017" t="str">
        <f>IF(J2011="?","Unknown",J2011)</f>
        <v>R1022</v>
      </c>
      <c r="AE2017">
        <v>1969</v>
      </c>
      <c r="AF2017">
        <v>26</v>
      </c>
      <c r="AG2017" t="str">
        <f t="shared" si="62"/>
        <v>26-Oct-1969</v>
      </c>
      <c r="AH2017">
        <v>25502</v>
      </c>
      <c r="AI2017">
        <f t="shared" si="63"/>
        <v>53</v>
      </c>
    </row>
    <row r="2018" spans="1:35" x14ac:dyDescent="0.25">
      <c r="A2018" t="s">
        <v>2302</v>
      </c>
      <c r="B2018">
        <v>10</v>
      </c>
      <c r="C2018" t="s">
        <v>20</v>
      </c>
      <c r="D2018">
        <v>1984</v>
      </c>
      <c r="E2018" s="11">
        <v>30935</v>
      </c>
      <c r="F2018">
        <v>3</v>
      </c>
      <c r="G2018">
        <v>41949.24</v>
      </c>
      <c r="H2018" t="s">
        <v>16</v>
      </c>
      <c r="I2018" t="s">
        <v>16</v>
      </c>
      <c r="J2018" t="s">
        <v>13</v>
      </c>
      <c r="K2018" s="13" t="s">
        <v>10199</v>
      </c>
      <c r="L2018" t="s">
        <v>16</v>
      </c>
      <c r="M2018" t="s">
        <v>16</v>
      </c>
      <c r="N2018" t="s">
        <v>13</v>
      </c>
      <c r="O2018">
        <v>38</v>
      </c>
      <c r="AA2018" t="s">
        <v>35</v>
      </c>
      <c r="AB2018" t="str">
        <f>IF(H2012="?",$Q$9,H2012)</f>
        <v>tier - 2</v>
      </c>
      <c r="AC2018" t="str">
        <f>IF(I2012="?",$V$9,I2012)</f>
        <v>tier - 2</v>
      </c>
      <c r="AD2018" t="str">
        <f>IF(J2012="?","Unknown",J2012)</f>
        <v>R1011</v>
      </c>
      <c r="AE2018">
        <v>1958</v>
      </c>
      <c r="AF2018">
        <v>10</v>
      </c>
      <c r="AG2018" t="str">
        <f t="shared" si="62"/>
        <v>10-Aug-1958</v>
      </c>
      <c r="AH2018">
        <v>21407</v>
      </c>
      <c r="AI2018">
        <f t="shared" si="63"/>
        <v>64</v>
      </c>
    </row>
    <row r="2019" spans="1:35" x14ac:dyDescent="0.25">
      <c r="A2019" t="s">
        <v>1661</v>
      </c>
      <c r="B2019">
        <v>8</v>
      </c>
      <c r="C2019" t="s">
        <v>10</v>
      </c>
      <c r="D2019">
        <v>1959</v>
      </c>
      <c r="E2019" s="11">
        <v>21739</v>
      </c>
      <c r="F2019">
        <v>0</v>
      </c>
      <c r="G2019">
        <v>14256.19</v>
      </c>
      <c r="H2019" t="s">
        <v>11</v>
      </c>
      <c r="I2019" t="s">
        <v>12</v>
      </c>
      <c r="J2019" t="s">
        <v>23</v>
      </c>
      <c r="K2019" s="13" t="s">
        <v>10200</v>
      </c>
      <c r="L2019" t="s">
        <v>11</v>
      </c>
      <c r="M2019" t="s">
        <v>12</v>
      </c>
      <c r="N2019" t="s">
        <v>23</v>
      </c>
      <c r="O2019">
        <v>63</v>
      </c>
      <c r="AA2019" t="s">
        <v>18</v>
      </c>
      <c r="AB2019" t="str">
        <f>IF(H2013="?",$Q$9,H2013)</f>
        <v>tier - 2</v>
      </c>
      <c r="AC2019" t="str">
        <f>IF(I2013="?",$V$9,I2013)</f>
        <v>tier - 3</v>
      </c>
      <c r="AD2019" t="str">
        <f>IF(J2013="?","Unknown",J2013)</f>
        <v>R1013</v>
      </c>
      <c r="AE2019">
        <v>1958</v>
      </c>
      <c r="AF2019">
        <v>15</v>
      </c>
      <c r="AG2019" t="str">
        <f t="shared" si="62"/>
        <v>15-Jun-1958</v>
      </c>
      <c r="AH2019">
        <v>21351</v>
      </c>
      <c r="AI2019">
        <f t="shared" si="63"/>
        <v>64</v>
      </c>
    </row>
    <row r="2020" spans="1:35" x14ac:dyDescent="0.25">
      <c r="A2020" t="s">
        <v>1660</v>
      </c>
      <c r="B2020">
        <v>10</v>
      </c>
      <c r="C2020" t="s">
        <v>18</v>
      </c>
      <c r="D2020">
        <v>1959</v>
      </c>
      <c r="E2020" s="11">
        <v>21711</v>
      </c>
      <c r="F2020">
        <v>0</v>
      </c>
      <c r="G2020">
        <v>14254.61</v>
      </c>
      <c r="H2020" t="s">
        <v>11</v>
      </c>
      <c r="I2020" t="s">
        <v>16</v>
      </c>
      <c r="J2020" t="s">
        <v>23</v>
      </c>
      <c r="K2020" s="13" t="s">
        <v>10201</v>
      </c>
      <c r="L2020" t="s">
        <v>11</v>
      </c>
      <c r="M2020" t="s">
        <v>16</v>
      </c>
      <c r="N2020" t="s">
        <v>23</v>
      </c>
      <c r="O2020">
        <v>63</v>
      </c>
      <c r="AA2020" t="s">
        <v>20</v>
      </c>
      <c r="AB2020" t="str">
        <f>IF(H2014="?",$Q$9,H2014)</f>
        <v>tier - 2</v>
      </c>
      <c r="AC2020" t="str">
        <f>IF(I2014="?",$V$9,I2014)</f>
        <v>tier - 3</v>
      </c>
      <c r="AD2020" t="str">
        <f>IF(J2014="?","Unknown",J2014)</f>
        <v>R1012</v>
      </c>
      <c r="AE2020">
        <v>1968</v>
      </c>
      <c r="AF2020">
        <v>15</v>
      </c>
      <c r="AG2020" t="str">
        <f t="shared" si="62"/>
        <v>15-Sep-1968</v>
      </c>
      <c r="AH2020">
        <v>25096</v>
      </c>
      <c r="AI2020">
        <f t="shared" si="63"/>
        <v>54</v>
      </c>
    </row>
    <row r="2021" spans="1:35" x14ac:dyDescent="0.25">
      <c r="A2021" t="s">
        <v>1659</v>
      </c>
      <c r="B2021">
        <v>25</v>
      </c>
      <c r="C2021" t="s">
        <v>10</v>
      </c>
      <c r="D2021">
        <v>1961</v>
      </c>
      <c r="E2021" s="11">
        <v>22487</v>
      </c>
      <c r="F2021">
        <v>2</v>
      </c>
      <c r="G2021">
        <v>14235.07</v>
      </c>
      <c r="H2021" t="s">
        <v>11</v>
      </c>
      <c r="I2021" t="s">
        <v>16</v>
      </c>
      <c r="J2021" t="s">
        <v>42</v>
      </c>
      <c r="K2021" s="13" t="s">
        <v>10202</v>
      </c>
      <c r="L2021" t="s">
        <v>11</v>
      </c>
      <c r="M2021" t="s">
        <v>16</v>
      </c>
      <c r="N2021" t="s">
        <v>42</v>
      </c>
      <c r="O2021">
        <v>61</v>
      </c>
      <c r="AA2021" t="s">
        <v>30</v>
      </c>
      <c r="AB2021" t="str">
        <f>IF(H2015="?",$Q$9,H2015)</f>
        <v>tier - 2</v>
      </c>
      <c r="AC2021" t="str">
        <f>IF(I2015="?",$V$9,I2015)</f>
        <v>tier - 2</v>
      </c>
      <c r="AD2021" t="str">
        <f>IF(J2015="?","Unknown",J2015)</f>
        <v>R1024</v>
      </c>
      <c r="AE2021">
        <v>2004</v>
      </c>
      <c r="AF2021">
        <v>6</v>
      </c>
      <c r="AG2021" t="str">
        <f t="shared" si="62"/>
        <v>6-Dec-2004</v>
      </c>
      <c r="AH2021">
        <v>38327</v>
      </c>
      <c r="AI2021">
        <f t="shared" si="63"/>
        <v>18</v>
      </c>
    </row>
    <row r="2022" spans="1:35" x14ac:dyDescent="0.25">
      <c r="A2022" t="s">
        <v>1658</v>
      </c>
      <c r="B2022">
        <v>21</v>
      </c>
      <c r="C2022" t="s">
        <v>20</v>
      </c>
      <c r="D2022">
        <v>1958</v>
      </c>
      <c r="E2022" s="11">
        <v>21449</v>
      </c>
      <c r="F2022">
        <v>0</v>
      </c>
      <c r="G2022">
        <v>14210.54</v>
      </c>
      <c r="H2022" t="s">
        <v>11</v>
      </c>
      <c r="I2022" t="s">
        <v>11</v>
      </c>
      <c r="J2022" t="s">
        <v>23</v>
      </c>
      <c r="K2022" s="13" t="s">
        <v>10203</v>
      </c>
      <c r="L2022" t="s">
        <v>11</v>
      </c>
      <c r="M2022" t="s">
        <v>11</v>
      </c>
      <c r="N2022" t="s">
        <v>23</v>
      </c>
      <c r="O2022">
        <v>64</v>
      </c>
      <c r="AA2022" t="s">
        <v>35</v>
      </c>
      <c r="AB2022" t="str">
        <f>IF(H2016="?",$Q$9,H2016)</f>
        <v>tier - 2</v>
      </c>
      <c r="AC2022" t="str">
        <f>IF(I2016="?",$V$9,I2016)</f>
        <v>tier - 2</v>
      </c>
      <c r="AD2022" t="str">
        <f>IF(J2016="?","Unknown",J2016)</f>
        <v>R1026</v>
      </c>
      <c r="AE2022">
        <v>1972</v>
      </c>
      <c r="AF2022">
        <v>13</v>
      </c>
      <c r="AG2022" t="str">
        <f t="shared" si="62"/>
        <v>13-Aug-1972</v>
      </c>
      <c r="AH2022">
        <v>26524</v>
      </c>
      <c r="AI2022">
        <f t="shared" si="63"/>
        <v>50</v>
      </c>
    </row>
    <row r="2023" spans="1:35" x14ac:dyDescent="0.25">
      <c r="A2023" t="s">
        <v>1657</v>
      </c>
      <c r="B2023">
        <v>17</v>
      </c>
      <c r="C2023" t="s">
        <v>37</v>
      </c>
      <c r="D2023">
        <v>1983</v>
      </c>
      <c r="E2023" s="11">
        <v>30606</v>
      </c>
      <c r="F2023">
        <v>3</v>
      </c>
      <c r="G2023">
        <v>14209.4</v>
      </c>
      <c r="H2023" t="s">
        <v>11</v>
      </c>
      <c r="I2023" t="s">
        <v>16</v>
      </c>
      <c r="J2023" t="s">
        <v>535</v>
      </c>
      <c r="K2023" s="13" t="s">
        <v>10204</v>
      </c>
      <c r="L2023" t="s">
        <v>11</v>
      </c>
      <c r="M2023" t="s">
        <v>16</v>
      </c>
      <c r="N2023" t="s">
        <v>535</v>
      </c>
      <c r="O2023">
        <v>39</v>
      </c>
      <c r="AA2023" t="s">
        <v>20</v>
      </c>
      <c r="AB2023" t="str">
        <f>IF(H2017="?",$Q$9,H2017)</f>
        <v>tier - 2</v>
      </c>
      <c r="AC2023" t="str">
        <f>IF(I2017="?",$V$9,I2017)</f>
        <v>tier - 2</v>
      </c>
      <c r="AD2023" t="str">
        <f>IF(J2017="?","Unknown",J2017)</f>
        <v>R1026</v>
      </c>
      <c r="AE2023">
        <v>1974</v>
      </c>
      <c r="AF2023">
        <v>26</v>
      </c>
      <c r="AG2023" t="str">
        <f t="shared" si="62"/>
        <v>26-Sep-1974</v>
      </c>
      <c r="AH2023">
        <v>27298</v>
      </c>
      <c r="AI2023">
        <f t="shared" si="63"/>
        <v>48</v>
      </c>
    </row>
    <row r="2024" spans="1:35" x14ac:dyDescent="0.25">
      <c r="A2024" t="s">
        <v>1656</v>
      </c>
      <c r="B2024">
        <v>25</v>
      </c>
      <c r="C2024" t="s">
        <v>20</v>
      </c>
      <c r="D2024">
        <v>1968</v>
      </c>
      <c r="E2024" s="11">
        <v>25106</v>
      </c>
      <c r="F2024">
        <v>0</v>
      </c>
      <c r="G2024">
        <v>14193.55</v>
      </c>
      <c r="H2024" t="s">
        <v>11</v>
      </c>
      <c r="I2024" t="s">
        <v>16</v>
      </c>
      <c r="J2024" t="s">
        <v>535</v>
      </c>
      <c r="K2024" s="13" t="s">
        <v>10205</v>
      </c>
      <c r="L2024" t="s">
        <v>11</v>
      </c>
      <c r="M2024" t="s">
        <v>16</v>
      </c>
      <c r="N2024" t="s">
        <v>535</v>
      </c>
      <c r="O2024">
        <v>54</v>
      </c>
      <c r="AA2024" t="s">
        <v>20</v>
      </c>
      <c r="AB2024" t="str">
        <f>IF(H2018="?",$Q$9,H2018)</f>
        <v>tier - 1</v>
      </c>
      <c r="AC2024" t="str">
        <f>IF(I2018="?",$V$9,I2018)</f>
        <v>tier - 1</v>
      </c>
      <c r="AD2024" t="str">
        <f>IF(J2018="?","Unknown",J2018)</f>
        <v>R1013</v>
      </c>
      <c r="AE2024">
        <v>1984</v>
      </c>
      <c r="AF2024">
        <v>10</v>
      </c>
      <c r="AG2024" t="str">
        <f t="shared" si="62"/>
        <v>10-Sep-1984</v>
      </c>
      <c r="AH2024">
        <v>30935</v>
      </c>
      <c r="AI2024">
        <f t="shared" si="63"/>
        <v>38</v>
      </c>
    </row>
    <row r="2025" spans="1:35" x14ac:dyDescent="0.25">
      <c r="A2025" t="s">
        <v>1655</v>
      </c>
      <c r="B2025">
        <v>7</v>
      </c>
      <c r="C2025" t="s">
        <v>35</v>
      </c>
      <c r="D2025">
        <v>1984</v>
      </c>
      <c r="E2025" s="11">
        <v>30901</v>
      </c>
      <c r="F2025">
        <v>3</v>
      </c>
      <c r="G2025">
        <v>14152.46</v>
      </c>
      <c r="H2025" t="s">
        <v>11</v>
      </c>
      <c r="I2025" t="s">
        <v>16</v>
      </c>
      <c r="J2025" t="s">
        <v>23</v>
      </c>
      <c r="K2025" s="13" t="s">
        <v>8902</v>
      </c>
      <c r="L2025" t="s">
        <v>11</v>
      </c>
      <c r="M2025" t="s">
        <v>16</v>
      </c>
      <c r="N2025" t="s">
        <v>23</v>
      </c>
      <c r="O2025">
        <v>38</v>
      </c>
      <c r="AA2025" t="s">
        <v>10</v>
      </c>
      <c r="AB2025" t="str">
        <f>IF(H2019="?",$Q$9,H2019)</f>
        <v>tier - 2</v>
      </c>
      <c r="AC2025" t="str">
        <f>IF(I2019="?",$V$9,I2019)</f>
        <v>tier - 3</v>
      </c>
      <c r="AD2025" t="str">
        <f>IF(J2019="?","Unknown",J2019)</f>
        <v>R1012</v>
      </c>
      <c r="AE2025">
        <v>1959</v>
      </c>
      <c r="AF2025">
        <v>8</v>
      </c>
      <c r="AG2025" t="str">
        <f t="shared" si="62"/>
        <v>8-Jul-1959</v>
      </c>
      <c r="AH2025">
        <v>21739</v>
      </c>
      <c r="AI2025">
        <f t="shared" si="63"/>
        <v>63</v>
      </c>
    </row>
    <row r="2026" spans="1:35" x14ac:dyDescent="0.25">
      <c r="A2026" t="s">
        <v>1654</v>
      </c>
      <c r="B2026">
        <v>6</v>
      </c>
      <c r="C2026" t="s">
        <v>15</v>
      </c>
      <c r="D2026">
        <v>2004</v>
      </c>
      <c r="E2026" s="11">
        <v>38297</v>
      </c>
      <c r="F2026">
        <v>0</v>
      </c>
      <c r="G2026">
        <v>14133.04</v>
      </c>
      <c r="H2026" t="s">
        <v>11</v>
      </c>
      <c r="I2026" t="s">
        <v>12</v>
      </c>
      <c r="J2026" t="s">
        <v>13</v>
      </c>
      <c r="K2026" s="13" t="s">
        <v>10206</v>
      </c>
      <c r="L2026" t="s">
        <v>11</v>
      </c>
      <c r="M2026" t="s">
        <v>12</v>
      </c>
      <c r="N2026" t="s">
        <v>13</v>
      </c>
      <c r="O2026">
        <v>18</v>
      </c>
      <c r="AA2026" t="s">
        <v>18</v>
      </c>
      <c r="AB2026" t="str">
        <f>IF(H2020="?",$Q$9,H2020)</f>
        <v>tier - 2</v>
      </c>
      <c r="AC2026" t="str">
        <f>IF(I2020="?",$V$9,I2020)</f>
        <v>tier - 1</v>
      </c>
      <c r="AD2026" t="str">
        <f>IF(J2020="?","Unknown",J2020)</f>
        <v>R1012</v>
      </c>
      <c r="AE2026">
        <v>1959</v>
      </c>
      <c r="AF2026">
        <v>10</v>
      </c>
      <c r="AG2026" t="str">
        <f t="shared" si="62"/>
        <v>10-Jun-1959</v>
      </c>
      <c r="AH2026">
        <v>21711</v>
      </c>
      <c r="AI2026">
        <f t="shared" si="63"/>
        <v>63</v>
      </c>
    </row>
    <row r="2027" spans="1:35" x14ac:dyDescent="0.25">
      <c r="A2027" t="s">
        <v>1653</v>
      </c>
      <c r="B2027">
        <v>14</v>
      </c>
      <c r="C2027" t="s">
        <v>20</v>
      </c>
      <c r="D2027">
        <v>1961</v>
      </c>
      <c r="E2027" s="11">
        <v>22538</v>
      </c>
      <c r="F2027">
        <v>2</v>
      </c>
      <c r="G2027">
        <v>14119.62</v>
      </c>
      <c r="H2027" t="s">
        <v>11</v>
      </c>
      <c r="I2027" t="s">
        <v>16</v>
      </c>
      <c r="J2027" t="s">
        <v>23</v>
      </c>
      <c r="K2027" s="13" t="s">
        <v>10207</v>
      </c>
      <c r="L2027" t="s">
        <v>11</v>
      </c>
      <c r="M2027" t="s">
        <v>16</v>
      </c>
      <c r="N2027" t="s">
        <v>23</v>
      </c>
      <c r="O2027">
        <v>61</v>
      </c>
      <c r="AA2027" t="s">
        <v>10</v>
      </c>
      <c r="AB2027" t="str">
        <f>IF(H2021="?",$Q$9,H2021)</f>
        <v>tier - 2</v>
      </c>
      <c r="AC2027" t="str">
        <f>IF(I2021="?",$V$9,I2021)</f>
        <v>tier - 1</v>
      </c>
      <c r="AD2027" t="str">
        <f>IF(J2021="?","Unknown",J2021)</f>
        <v>R1011</v>
      </c>
      <c r="AE2027">
        <v>1961</v>
      </c>
      <c r="AF2027">
        <v>25</v>
      </c>
      <c r="AG2027" t="str">
        <f t="shared" si="62"/>
        <v>25-Jul-1961</v>
      </c>
      <c r="AH2027">
        <v>22487</v>
      </c>
      <c r="AI2027">
        <f t="shared" si="63"/>
        <v>61</v>
      </c>
    </row>
    <row r="2028" spans="1:35" x14ac:dyDescent="0.25">
      <c r="A2028" t="s">
        <v>1652</v>
      </c>
      <c r="B2028">
        <v>26</v>
      </c>
      <c r="C2028" t="s">
        <v>30</v>
      </c>
      <c r="D2028">
        <v>1976</v>
      </c>
      <c r="E2028" s="11">
        <v>28120</v>
      </c>
      <c r="F2028">
        <v>2</v>
      </c>
      <c r="G2028">
        <v>14098.07</v>
      </c>
      <c r="H2028" t="s">
        <v>11</v>
      </c>
      <c r="I2028" t="s">
        <v>12</v>
      </c>
      <c r="J2028" t="s">
        <v>249</v>
      </c>
      <c r="K2028" s="13" t="s">
        <v>10208</v>
      </c>
      <c r="L2028" t="s">
        <v>11</v>
      </c>
      <c r="M2028" t="s">
        <v>12</v>
      </c>
      <c r="N2028" t="s">
        <v>249</v>
      </c>
      <c r="O2028">
        <v>46</v>
      </c>
      <c r="AA2028" t="s">
        <v>20</v>
      </c>
      <c r="AB2028" t="str">
        <f>IF(H2022="?",$Q$9,H2022)</f>
        <v>tier - 2</v>
      </c>
      <c r="AC2028" t="str">
        <f>IF(I2022="?",$V$9,I2022)</f>
        <v>tier - 2</v>
      </c>
      <c r="AD2028" t="str">
        <f>IF(J2022="?","Unknown",J2022)</f>
        <v>R1012</v>
      </c>
      <c r="AE2028">
        <v>1958</v>
      </c>
      <c r="AF2028">
        <v>21</v>
      </c>
      <c r="AG2028" t="str">
        <f t="shared" si="62"/>
        <v>21-Sep-1958</v>
      </c>
      <c r="AH2028">
        <v>21449</v>
      </c>
      <c r="AI2028">
        <f t="shared" si="63"/>
        <v>64</v>
      </c>
    </row>
    <row r="2029" spans="1:35" x14ac:dyDescent="0.25">
      <c r="A2029" t="s">
        <v>2301</v>
      </c>
      <c r="B2029">
        <v>8</v>
      </c>
      <c r="C2029" t="s">
        <v>20</v>
      </c>
      <c r="D2029">
        <v>1972</v>
      </c>
      <c r="E2029" s="11">
        <v>26550</v>
      </c>
      <c r="F2029">
        <v>1</v>
      </c>
      <c r="G2029">
        <v>41919.1</v>
      </c>
      <c r="H2029" t="s">
        <v>16</v>
      </c>
      <c r="I2029" t="s">
        <v>16</v>
      </c>
      <c r="J2029" t="s">
        <v>168</v>
      </c>
      <c r="K2029" s="13" t="s">
        <v>10209</v>
      </c>
      <c r="L2029" t="s">
        <v>16</v>
      </c>
      <c r="M2029" t="s">
        <v>16</v>
      </c>
      <c r="N2029" t="s">
        <v>168</v>
      </c>
      <c r="O2029">
        <v>50</v>
      </c>
      <c r="AA2029" t="s">
        <v>37</v>
      </c>
      <c r="AB2029" t="str">
        <f>IF(H2023="?",$Q$9,H2023)</f>
        <v>tier - 2</v>
      </c>
      <c r="AC2029" t="str">
        <f>IF(I2023="?",$V$9,I2023)</f>
        <v>tier - 1</v>
      </c>
      <c r="AD2029" t="str">
        <f>IF(J2023="?","Unknown",J2023)</f>
        <v>R1026</v>
      </c>
      <c r="AE2029">
        <v>1983</v>
      </c>
      <c r="AF2029">
        <v>17</v>
      </c>
      <c r="AG2029" t="str">
        <f t="shared" si="62"/>
        <v>17-Oct-1983</v>
      </c>
      <c r="AH2029">
        <v>30606</v>
      </c>
      <c r="AI2029">
        <f t="shared" si="63"/>
        <v>39</v>
      </c>
    </row>
    <row r="2030" spans="1:35" x14ac:dyDescent="0.25">
      <c r="A2030" t="s">
        <v>1651</v>
      </c>
      <c r="B2030">
        <v>12</v>
      </c>
      <c r="C2030" t="s">
        <v>20</v>
      </c>
      <c r="D2030">
        <v>1991</v>
      </c>
      <c r="E2030" s="11">
        <v>33493</v>
      </c>
      <c r="F2030">
        <v>3</v>
      </c>
      <c r="G2030">
        <v>14081.93</v>
      </c>
      <c r="H2030" t="s">
        <v>11</v>
      </c>
      <c r="I2030" t="s">
        <v>12</v>
      </c>
      <c r="J2030" t="s">
        <v>23</v>
      </c>
      <c r="K2030" s="13" t="s">
        <v>10210</v>
      </c>
      <c r="L2030" t="s">
        <v>11</v>
      </c>
      <c r="M2030" t="s">
        <v>12</v>
      </c>
      <c r="N2030" t="s">
        <v>23</v>
      </c>
      <c r="O2030">
        <v>31</v>
      </c>
      <c r="AA2030" t="s">
        <v>20</v>
      </c>
      <c r="AB2030" t="str">
        <f>IF(H2024="?",$Q$9,H2024)</f>
        <v>tier - 2</v>
      </c>
      <c r="AC2030" t="str">
        <f>IF(I2024="?",$V$9,I2024)</f>
        <v>tier - 1</v>
      </c>
      <c r="AD2030" t="str">
        <f>IF(J2024="?","Unknown",J2024)</f>
        <v>R1026</v>
      </c>
      <c r="AE2030">
        <v>1968</v>
      </c>
      <c r="AF2030">
        <v>25</v>
      </c>
      <c r="AG2030" t="str">
        <f t="shared" si="62"/>
        <v>25-Sep-1968</v>
      </c>
      <c r="AH2030">
        <v>25106</v>
      </c>
      <c r="AI2030">
        <f t="shared" si="63"/>
        <v>54</v>
      </c>
    </row>
    <row r="2031" spans="1:35" x14ac:dyDescent="0.25">
      <c r="A2031" t="s">
        <v>1650</v>
      </c>
      <c r="B2031">
        <v>8</v>
      </c>
      <c r="C2031" t="s">
        <v>15</v>
      </c>
      <c r="D2031">
        <v>1960</v>
      </c>
      <c r="E2031" s="11">
        <v>22228</v>
      </c>
      <c r="F2031">
        <v>0</v>
      </c>
      <c r="G2031">
        <v>14043.48</v>
      </c>
      <c r="H2031" t="s">
        <v>11</v>
      </c>
      <c r="I2031" t="s">
        <v>12</v>
      </c>
      <c r="J2031" t="s">
        <v>247</v>
      </c>
      <c r="K2031" s="13" t="s">
        <v>10211</v>
      </c>
      <c r="L2031" t="s">
        <v>11</v>
      </c>
      <c r="M2031" t="s">
        <v>12</v>
      </c>
      <c r="N2031" t="s">
        <v>247</v>
      </c>
      <c r="O2031">
        <v>62</v>
      </c>
      <c r="AA2031" t="s">
        <v>35</v>
      </c>
      <c r="AB2031" t="str">
        <f>IF(H2025="?",$Q$9,H2025)</f>
        <v>tier - 2</v>
      </c>
      <c r="AC2031" t="str">
        <f>IF(I2025="?",$V$9,I2025)</f>
        <v>tier - 1</v>
      </c>
      <c r="AD2031" t="str">
        <f>IF(J2025="?","Unknown",J2025)</f>
        <v>R1012</v>
      </c>
      <c r="AE2031">
        <v>1984</v>
      </c>
      <c r="AF2031">
        <v>7</v>
      </c>
      <c r="AG2031" t="str">
        <f t="shared" si="62"/>
        <v>7-Aug-1984</v>
      </c>
      <c r="AH2031">
        <v>30901</v>
      </c>
      <c r="AI2031">
        <f t="shared" si="63"/>
        <v>38</v>
      </c>
    </row>
    <row r="2032" spans="1:35" x14ac:dyDescent="0.25">
      <c r="A2032" t="s">
        <v>1649</v>
      </c>
      <c r="B2032">
        <v>8</v>
      </c>
      <c r="C2032" t="s">
        <v>10</v>
      </c>
      <c r="D2032">
        <v>1963</v>
      </c>
      <c r="E2032" s="11">
        <v>23200</v>
      </c>
      <c r="F2032">
        <v>3</v>
      </c>
      <c r="G2032">
        <v>14007.22</v>
      </c>
      <c r="H2032" t="s">
        <v>11</v>
      </c>
      <c r="I2032" t="s">
        <v>12</v>
      </c>
      <c r="J2032" t="s">
        <v>42</v>
      </c>
      <c r="K2032" s="13" t="s">
        <v>10212</v>
      </c>
      <c r="L2032" t="s">
        <v>11</v>
      </c>
      <c r="M2032" t="s">
        <v>12</v>
      </c>
      <c r="N2032" t="s">
        <v>42</v>
      </c>
      <c r="O2032">
        <v>59</v>
      </c>
      <c r="AA2032" t="s">
        <v>15</v>
      </c>
      <c r="AB2032" t="str">
        <f>IF(H2026="?",$Q$9,H2026)</f>
        <v>tier - 2</v>
      </c>
      <c r="AC2032" t="str">
        <f>IF(I2026="?",$V$9,I2026)</f>
        <v>tier - 3</v>
      </c>
      <c r="AD2032" t="str">
        <f>IF(J2026="?","Unknown",J2026)</f>
        <v>R1013</v>
      </c>
      <c r="AE2032">
        <v>2004</v>
      </c>
      <c r="AF2032">
        <v>6</v>
      </c>
      <c r="AG2032" t="str">
        <f t="shared" si="62"/>
        <v>6-Nov-2004</v>
      </c>
      <c r="AH2032">
        <v>38297</v>
      </c>
      <c r="AI2032">
        <f t="shared" si="63"/>
        <v>18</v>
      </c>
    </row>
    <row r="2033" spans="1:35" x14ac:dyDescent="0.25">
      <c r="A2033" t="s">
        <v>1648</v>
      </c>
      <c r="B2033">
        <v>6</v>
      </c>
      <c r="C2033" t="s">
        <v>10</v>
      </c>
      <c r="D2033">
        <v>1963</v>
      </c>
      <c r="E2033" s="11">
        <v>23198</v>
      </c>
      <c r="F2033">
        <v>3</v>
      </c>
      <c r="G2033">
        <v>14001.29</v>
      </c>
      <c r="H2033" t="s">
        <v>11</v>
      </c>
      <c r="I2033" t="s">
        <v>11</v>
      </c>
      <c r="J2033" t="s">
        <v>13</v>
      </c>
      <c r="K2033" s="13" t="s">
        <v>10213</v>
      </c>
      <c r="L2033" t="s">
        <v>11</v>
      </c>
      <c r="M2033" t="s">
        <v>11</v>
      </c>
      <c r="N2033" t="s">
        <v>13</v>
      </c>
      <c r="O2033">
        <v>59</v>
      </c>
      <c r="AA2033" t="s">
        <v>20</v>
      </c>
      <c r="AB2033" t="str">
        <f>IF(H2027="?",$Q$9,H2027)</f>
        <v>tier - 2</v>
      </c>
      <c r="AC2033" t="str">
        <f>IF(I2027="?",$V$9,I2027)</f>
        <v>tier - 1</v>
      </c>
      <c r="AD2033" t="str">
        <f>IF(J2027="?","Unknown",J2027)</f>
        <v>R1012</v>
      </c>
      <c r="AE2033">
        <v>1961</v>
      </c>
      <c r="AF2033">
        <v>14</v>
      </c>
      <c r="AG2033" t="str">
        <f t="shared" si="62"/>
        <v>14-Sep-1961</v>
      </c>
      <c r="AH2033">
        <v>22538</v>
      </c>
      <c r="AI2033">
        <f t="shared" si="63"/>
        <v>61</v>
      </c>
    </row>
    <row r="2034" spans="1:35" x14ac:dyDescent="0.25">
      <c r="A2034" t="s">
        <v>1647</v>
      </c>
      <c r="B2034">
        <v>23</v>
      </c>
      <c r="C2034" t="s">
        <v>20</v>
      </c>
      <c r="D2034">
        <v>1963</v>
      </c>
      <c r="E2034" s="11">
        <v>23277</v>
      </c>
      <c r="F2034">
        <v>3</v>
      </c>
      <c r="G2034">
        <v>14001.13</v>
      </c>
      <c r="H2034" t="s">
        <v>11</v>
      </c>
      <c r="I2034" t="s">
        <v>16</v>
      </c>
      <c r="J2034" t="s">
        <v>13</v>
      </c>
      <c r="K2034" s="13" t="s">
        <v>10214</v>
      </c>
      <c r="L2034" t="s">
        <v>11</v>
      </c>
      <c r="M2034" t="s">
        <v>16</v>
      </c>
      <c r="N2034" t="s">
        <v>13</v>
      </c>
      <c r="O2034">
        <v>59</v>
      </c>
      <c r="AA2034" t="s">
        <v>30</v>
      </c>
      <c r="AB2034" t="str">
        <f>IF(H2028="?",$Q$9,H2028)</f>
        <v>tier - 2</v>
      </c>
      <c r="AC2034" t="str">
        <f>IF(I2028="?",$V$9,I2028)</f>
        <v>tier - 3</v>
      </c>
      <c r="AD2034" t="str">
        <f>IF(J2028="?","Unknown",J2028)</f>
        <v>R1023</v>
      </c>
      <c r="AE2034">
        <v>1976</v>
      </c>
      <c r="AF2034">
        <v>26</v>
      </c>
      <c r="AG2034" t="str">
        <f t="shared" si="62"/>
        <v>26-Dec-1976</v>
      </c>
      <c r="AH2034">
        <v>28120</v>
      </c>
      <c r="AI2034">
        <f t="shared" si="63"/>
        <v>46</v>
      </c>
    </row>
    <row r="2035" spans="1:35" x14ac:dyDescent="0.25">
      <c r="A2035" t="s">
        <v>1646</v>
      </c>
      <c r="B2035">
        <v>6</v>
      </c>
      <c r="C2035" t="s">
        <v>37</v>
      </c>
      <c r="D2035">
        <v>1959</v>
      </c>
      <c r="E2035" s="11">
        <v>21829</v>
      </c>
      <c r="F2035">
        <v>0</v>
      </c>
      <c r="G2035">
        <v>13981.85</v>
      </c>
      <c r="H2035" t="s">
        <v>11</v>
      </c>
      <c r="I2035" t="s">
        <v>16</v>
      </c>
      <c r="J2035" t="s">
        <v>168</v>
      </c>
      <c r="K2035" s="13" t="s">
        <v>10215</v>
      </c>
      <c r="L2035" t="s">
        <v>11</v>
      </c>
      <c r="M2035" t="s">
        <v>16</v>
      </c>
      <c r="N2035" t="s">
        <v>168</v>
      </c>
      <c r="O2035">
        <v>63</v>
      </c>
      <c r="AA2035" t="s">
        <v>20</v>
      </c>
      <c r="AB2035" t="str">
        <f>IF(H2029="?",$Q$9,H2029)</f>
        <v>tier - 1</v>
      </c>
      <c r="AC2035" t="str">
        <f>IF(I2029="?",$V$9,I2029)</f>
        <v>tier - 1</v>
      </c>
      <c r="AD2035" t="str">
        <f>IF(J2029="?","Unknown",J2029)</f>
        <v>R1016</v>
      </c>
      <c r="AE2035">
        <v>1972</v>
      </c>
      <c r="AF2035">
        <v>8</v>
      </c>
      <c r="AG2035" t="str">
        <f t="shared" si="62"/>
        <v>8-Sep-1972</v>
      </c>
      <c r="AH2035">
        <v>26550</v>
      </c>
      <c r="AI2035">
        <f t="shared" si="63"/>
        <v>50</v>
      </c>
    </row>
    <row r="2036" spans="1:35" x14ac:dyDescent="0.25">
      <c r="A2036" t="s">
        <v>1645</v>
      </c>
      <c r="B2036">
        <v>13</v>
      </c>
      <c r="C2036" t="s">
        <v>37</v>
      </c>
      <c r="D2036">
        <v>1990</v>
      </c>
      <c r="E2036" s="11">
        <v>33159</v>
      </c>
      <c r="F2036">
        <v>3</v>
      </c>
      <c r="G2036">
        <v>13979.45</v>
      </c>
      <c r="H2036" t="s">
        <v>11</v>
      </c>
      <c r="I2036" t="s">
        <v>16</v>
      </c>
      <c r="J2036" t="s">
        <v>249</v>
      </c>
      <c r="K2036" s="13" t="s">
        <v>8840</v>
      </c>
      <c r="L2036" t="s">
        <v>11</v>
      </c>
      <c r="M2036" t="s">
        <v>16</v>
      </c>
      <c r="N2036" t="s">
        <v>249</v>
      </c>
      <c r="O2036">
        <v>32</v>
      </c>
      <c r="AA2036" t="s">
        <v>20</v>
      </c>
      <c r="AB2036" t="str">
        <f>IF(H2030="?",$Q$9,H2030)</f>
        <v>tier - 2</v>
      </c>
      <c r="AC2036" t="str">
        <f>IF(I2030="?",$V$9,I2030)</f>
        <v>tier - 3</v>
      </c>
      <c r="AD2036" t="str">
        <f>IF(J2030="?","Unknown",J2030)</f>
        <v>R1012</v>
      </c>
      <c r="AE2036">
        <v>1991</v>
      </c>
      <c r="AF2036">
        <v>12</v>
      </c>
      <c r="AG2036" t="str">
        <f t="shared" si="62"/>
        <v>12-Sep-1991</v>
      </c>
      <c r="AH2036">
        <v>33493</v>
      </c>
      <c r="AI2036">
        <f t="shared" si="63"/>
        <v>31</v>
      </c>
    </row>
    <row r="2037" spans="1:35" x14ac:dyDescent="0.25">
      <c r="A2037" t="s">
        <v>1644</v>
      </c>
      <c r="B2037">
        <v>29</v>
      </c>
      <c r="C2037" t="s">
        <v>30</v>
      </c>
      <c r="D2037">
        <v>1959</v>
      </c>
      <c r="E2037" s="11">
        <v>21913</v>
      </c>
      <c r="F2037">
        <v>0</v>
      </c>
      <c r="G2037">
        <v>13974.46</v>
      </c>
      <c r="H2037" t="s">
        <v>11</v>
      </c>
      <c r="I2037" t="s">
        <v>11</v>
      </c>
      <c r="J2037" t="s">
        <v>166</v>
      </c>
      <c r="K2037" s="13" t="s">
        <v>10216</v>
      </c>
      <c r="L2037" t="s">
        <v>11</v>
      </c>
      <c r="M2037" t="s">
        <v>11</v>
      </c>
      <c r="N2037" t="s">
        <v>166</v>
      </c>
      <c r="O2037">
        <v>63</v>
      </c>
      <c r="AA2037" t="s">
        <v>15</v>
      </c>
      <c r="AB2037" t="str">
        <f>IF(H2031="?",$Q$9,H2031)</f>
        <v>tier - 2</v>
      </c>
      <c r="AC2037" t="str">
        <f>IF(I2031="?",$V$9,I2031)</f>
        <v>tier - 3</v>
      </c>
      <c r="AD2037" t="str">
        <f>IF(J2031="?","Unknown",J2031)</f>
        <v>R1024</v>
      </c>
      <c r="AE2037">
        <v>1960</v>
      </c>
      <c r="AF2037">
        <v>8</v>
      </c>
      <c r="AG2037" t="str">
        <f t="shared" si="62"/>
        <v>8-Nov-1960</v>
      </c>
      <c r="AH2037">
        <v>22228</v>
      </c>
      <c r="AI2037">
        <f t="shared" si="63"/>
        <v>62</v>
      </c>
    </row>
    <row r="2038" spans="1:35" x14ac:dyDescent="0.25">
      <c r="A2038" t="s">
        <v>1643</v>
      </c>
      <c r="B2038">
        <v>18</v>
      </c>
      <c r="C2038" t="s">
        <v>37</v>
      </c>
      <c r="D2038">
        <v>1960</v>
      </c>
      <c r="E2038" s="11">
        <v>22207</v>
      </c>
      <c r="F2038">
        <v>1</v>
      </c>
      <c r="G2038">
        <v>13937.67</v>
      </c>
      <c r="H2038" t="s">
        <v>11</v>
      </c>
      <c r="I2038" t="s">
        <v>16</v>
      </c>
      <c r="J2038" t="s">
        <v>23</v>
      </c>
      <c r="K2038" s="13" t="s">
        <v>10217</v>
      </c>
      <c r="L2038" t="s">
        <v>11</v>
      </c>
      <c r="M2038" t="s">
        <v>16</v>
      </c>
      <c r="N2038" t="s">
        <v>23</v>
      </c>
      <c r="O2038">
        <v>62</v>
      </c>
      <c r="AA2038" t="s">
        <v>10</v>
      </c>
      <c r="AB2038" t="str">
        <f>IF(H2032="?",$Q$9,H2032)</f>
        <v>tier - 2</v>
      </c>
      <c r="AC2038" t="str">
        <f>IF(I2032="?",$V$9,I2032)</f>
        <v>tier - 3</v>
      </c>
      <c r="AD2038" t="str">
        <f>IF(J2032="?","Unknown",J2032)</f>
        <v>R1011</v>
      </c>
      <c r="AE2038">
        <v>1963</v>
      </c>
      <c r="AF2038">
        <v>8</v>
      </c>
      <c r="AG2038" t="str">
        <f t="shared" si="62"/>
        <v>8-Jul-1963</v>
      </c>
      <c r="AH2038">
        <v>23200</v>
      </c>
      <c r="AI2038">
        <f t="shared" si="63"/>
        <v>59</v>
      </c>
    </row>
    <row r="2039" spans="1:35" x14ac:dyDescent="0.25">
      <c r="A2039" t="s">
        <v>1642</v>
      </c>
      <c r="B2039">
        <v>27</v>
      </c>
      <c r="C2039" t="s">
        <v>20</v>
      </c>
      <c r="D2039">
        <v>1962</v>
      </c>
      <c r="E2039" s="11">
        <v>22916</v>
      </c>
      <c r="F2039">
        <v>3</v>
      </c>
      <c r="G2039">
        <v>13919.82</v>
      </c>
      <c r="H2039" t="s">
        <v>11</v>
      </c>
      <c r="I2039" t="s">
        <v>11</v>
      </c>
      <c r="J2039" t="s">
        <v>13</v>
      </c>
      <c r="K2039" s="13" t="s">
        <v>10218</v>
      </c>
      <c r="L2039" t="s">
        <v>11</v>
      </c>
      <c r="M2039" t="s">
        <v>11</v>
      </c>
      <c r="N2039" t="s">
        <v>13</v>
      </c>
      <c r="O2039">
        <v>60</v>
      </c>
      <c r="AA2039" t="s">
        <v>10</v>
      </c>
      <c r="AB2039" t="str">
        <f>IF(H2033="?",$Q$9,H2033)</f>
        <v>tier - 2</v>
      </c>
      <c r="AC2039" t="str">
        <f>IF(I2033="?",$V$9,I2033)</f>
        <v>tier - 2</v>
      </c>
      <c r="AD2039" t="str">
        <f>IF(J2033="?","Unknown",J2033)</f>
        <v>R1013</v>
      </c>
      <c r="AE2039">
        <v>1963</v>
      </c>
      <c r="AF2039">
        <v>6</v>
      </c>
      <c r="AG2039" t="str">
        <f t="shared" si="62"/>
        <v>6-Jul-1963</v>
      </c>
      <c r="AH2039">
        <v>23198</v>
      </c>
      <c r="AI2039">
        <f t="shared" si="63"/>
        <v>59</v>
      </c>
    </row>
    <row r="2040" spans="1:35" x14ac:dyDescent="0.25">
      <c r="A2040" t="s">
        <v>2300</v>
      </c>
      <c r="B2040">
        <v>21</v>
      </c>
      <c r="C2040" t="s">
        <v>20</v>
      </c>
      <c r="D2040">
        <v>1966</v>
      </c>
      <c r="E2040" s="11">
        <v>24371</v>
      </c>
      <c r="F2040">
        <v>0</v>
      </c>
      <c r="G2040">
        <v>41886.54</v>
      </c>
      <c r="H2040" t="s">
        <v>16</v>
      </c>
      <c r="I2040" t="s">
        <v>12</v>
      </c>
      <c r="J2040" t="s">
        <v>42</v>
      </c>
      <c r="K2040" s="13" t="s">
        <v>10219</v>
      </c>
      <c r="L2040" t="s">
        <v>16</v>
      </c>
      <c r="M2040" t="s">
        <v>12</v>
      </c>
      <c r="N2040" t="s">
        <v>42</v>
      </c>
      <c r="O2040">
        <v>56</v>
      </c>
      <c r="AA2040" t="s">
        <v>20</v>
      </c>
      <c r="AB2040" t="str">
        <f>IF(H2034="?",$Q$9,H2034)</f>
        <v>tier - 2</v>
      </c>
      <c r="AC2040" t="str">
        <f>IF(I2034="?",$V$9,I2034)</f>
        <v>tier - 1</v>
      </c>
      <c r="AD2040" t="str">
        <f>IF(J2034="?","Unknown",J2034)</f>
        <v>R1013</v>
      </c>
      <c r="AE2040">
        <v>1963</v>
      </c>
      <c r="AF2040">
        <v>23</v>
      </c>
      <c r="AG2040" t="str">
        <f t="shared" si="62"/>
        <v>23-Sep-1963</v>
      </c>
      <c r="AH2040">
        <v>23277</v>
      </c>
      <c r="AI2040">
        <f t="shared" si="63"/>
        <v>59</v>
      </c>
    </row>
    <row r="2041" spans="1:35" x14ac:dyDescent="0.25">
      <c r="A2041" t="s">
        <v>1641</v>
      </c>
      <c r="B2041">
        <v>7</v>
      </c>
      <c r="C2041" t="s">
        <v>20</v>
      </c>
      <c r="D2041">
        <v>1959</v>
      </c>
      <c r="E2041" s="11">
        <v>21800</v>
      </c>
      <c r="F2041">
        <v>0</v>
      </c>
      <c r="G2041">
        <v>13887.97</v>
      </c>
      <c r="H2041" t="s">
        <v>11</v>
      </c>
      <c r="I2041" t="s">
        <v>11</v>
      </c>
      <c r="J2041" t="s">
        <v>13</v>
      </c>
      <c r="K2041" s="13" t="s">
        <v>10220</v>
      </c>
      <c r="L2041" t="s">
        <v>11</v>
      </c>
      <c r="M2041" t="s">
        <v>11</v>
      </c>
      <c r="N2041" t="s">
        <v>13</v>
      </c>
      <c r="O2041">
        <v>63</v>
      </c>
      <c r="AA2041" t="s">
        <v>37</v>
      </c>
      <c r="AB2041" t="str">
        <f>IF(H2035="?",$Q$9,H2035)</f>
        <v>tier - 2</v>
      </c>
      <c r="AC2041" t="str">
        <f>IF(I2035="?",$V$9,I2035)</f>
        <v>tier - 1</v>
      </c>
      <c r="AD2041" t="str">
        <f>IF(J2035="?","Unknown",J2035)</f>
        <v>R1016</v>
      </c>
      <c r="AE2041">
        <v>1959</v>
      </c>
      <c r="AF2041">
        <v>6</v>
      </c>
      <c r="AG2041" t="str">
        <f t="shared" si="62"/>
        <v>6-Oct-1959</v>
      </c>
      <c r="AH2041">
        <v>21829</v>
      </c>
      <c r="AI2041">
        <f t="shared" si="63"/>
        <v>63</v>
      </c>
    </row>
    <row r="2042" spans="1:35" x14ac:dyDescent="0.25">
      <c r="A2042" t="s">
        <v>1640</v>
      </c>
      <c r="B2042">
        <v>29</v>
      </c>
      <c r="C2042" t="s">
        <v>20</v>
      </c>
      <c r="D2042">
        <v>1959</v>
      </c>
      <c r="E2042" s="11">
        <v>21822</v>
      </c>
      <c r="F2042">
        <v>0</v>
      </c>
      <c r="G2042">
        <v>13887.2</v>
      </c>
      <c r="H2042" t="s">
        <v>11</v>
      </c>
      <c r="I2042" t="s">
        <v>12</v>
      </c>
      <c r="J2042" t="s">
        <v>13</v>
      </c>
      <c r="K2042" s="13" t="s">
        <v>10221</v>
      </c>
      <c r="L2042" t="s">
        <v>11</v>
      </c>
      <c r="M2042" t="s">
        <v>12</v>
      </c>
      <c r="N2042" t="s">
        <v>13</v>
      </c>
      <c r="O2042">
        <v>63</v>
      </c>
      <c r="AA2042" t="s">
        <v>37</v>
      </c>
      <c r="AB2042" t="str">
        <f>IF(H2036="?",$Q$9,H2036)</f>
        <v>tier - 2</v>
      </c>
      <c r="AC2042" t="str">
        <f>IF(I2036="?",$V$9,I2036)</f>
        <v>tier - 1</v>
      </c>
      <c r="AD2042" t="str">
        <f>IF(J2036="?","Unknown",J2036)</f>
        <v>R1023</v>
      </c>
      <c r="AE2042">
        <v>1990</v>
      </c>
      <c r="AF2042">
        <v>13</v>
      </c>
      <c r="AG2042" t="str">
        <f t="shared" si="62"/>
        <v>13-Oct-1990</v>
      </c>
      <c r="AH2042">
        <v>33159</v>
      </c>
      <c r="AI2042">
        <f t="shared" si="63"/>
        <v>32</v>
      </c>
    </row>
    <row r="2043" spans="1:35" x14ac:dyDescent="0.25">
      <c r="A2043" t="s">
        <v>1639</v>
      </c>
      <c r="B2043">
        <v>25</v>
      </c>
      <c r="C2043" t="s">
        <v>15</v>
      </c>
      <c r="D2043">
        <v>1985</v>
      </c>
      <c r="E2043" s="11">
        <v>31376</v>
      </c>
      <c r="F2043">
        <v>3</v>
      </c>
      <c r="G2043">
        <v>13886.4</v>
      </c>
      <c r="H2043" t="s">
        <v>11</v>
      </c>
      <c r="I2043" t="s">
        <v>11</v>
      </c>
      <c r="J2043" t="s">
        <v>23</v>
      </c>
      <c r="K2043" s="13" t="s">
        <v>10222</v>
      </c>
      <c r="L2043" t="s">
        <v>11</v>
      </c>
      <c r="M2043" t="s">
        <v>11</v>
      </c>
      <c r="N2043" t="s">
        <v>23</v>
      </c>
      <c r="O2043">
        <v>37</v>
      </c>
      <c r="AA2043" t="s">
        <v>30</v>
      </c>
      <c r="AB2043" t="str">
        <f>IF(H2037="?",$Q$9,H2037)</f>
        <v>tier - 2</v>
      </c>
      <c r="AC2043" t="str">
        <f>IF(I2037="?",$V$9,I2037)</f>
        <v>tier - 2</v>
      </c>
      <c r="AD2043" t="str">
        <f>IF(J2037="?","Unknown",J2037)</f>
        <v>R1019</v>
      </c>
      <c r="AE2043">
        <v>1959</v>
      </c>
      <c r="AF2043">
        <v>29</v>
      </c>
      <c r="AG2043" t="str">
        <f t="shared" si="62"/>
        <v>29-Dec-1959</v>
      </c>
      <c r="AH2043">
        <v>21913</v>
      </c>
      <c r="AI2043">
        <f t="shared" si="63"/>
        <v>63</v>
      </c>
    </row>
    <row r="2044" spans="1:35" x14ac:dyDescent="0.25">
      <c r="A2044" t="s">
        <v>1638</v>
      </c>
      <c r="B2044">
        <v>5</v>
      </c>
      <c r="C2044" t="s">
        <v>20</v>
      </c>
      <c r="D2044">
        <v>1959</v>
      </c>
      <c r="E2044" s="11">
        <v>21798</v>
      </c>
      <c r="F2044">
        <v>0</v>
      </c>
      <c r="G2044">
        <v>13880.95</v>
      </c>
      <c r="H2044" t="s">
        <v>11</v>
      </c>
      <c r="I2044" t="s">
        <v>11</v>
      </c>
      <c r="J2044" t="s">
        <v>42</v>
      </c>
      <c r="K2044" s="13" t="s">
        <v>10223</v>
      </c>
      <c r="L2044" t="s">
        <v>11</v>
      </c>
      <c r="M2044" t="s">
        <v>11</v>
      </c>
      <c r="N2044" t="s">
        <v>42</v>
      </c>
      <c r="O2044">
        <v>63</v>
      </c>
      <c r="AA2044" t="s">
        <v>37</v>
      </c>
      <c r="AB2044" t="str">
        <f>IF(H2038="?",$Q$9,H2038)</f>
        <v>tier - 2</v>
      </c>
      <c r="AC2044" t="str">
        <f>IF(I2038="?",$V$9,I2038)</f>
        <v>tier - 1</v>
      </c>
      <c r="AD2044" t="str">
        <f>IF(J2038="?","Unknown",J2038)</f>
        <v>R1012</v>
      </c>
      <c r="AE2044">
        <v>1960</v>
      </c>
      <c r="AF2044">
        <v>18</v>
      </c>
      <c r="AG2044" t="str">
        <f t="shared" si="62"/>
        <v>18-Oct-1960</v>
      </c>
      <c r="AH2044">
        <v>22207</v>
      </c>
      <c r="AI2044">
        <f t="shared" si="63"/>
        <v>62</v>
      </c>
    </row>
    <row r="2045" spans="1:35" x14ac:dyDescent="0.25">
      <c r="A2045" t="s">
        <v>1637</v>
      </c>
      <c r="B2045">
        <v>19</v>
      </c>
      <c r="C2045" t="s">
        <v>20</v>
      </c>
      <c r="D2045">
        <v>1978</v>
      </c>
      <c r="E2045" s="11">
        <v>28752</v>
      </c>
      <c r="F2045">
        <v>2</v>
      </c>
      <c r="G2045">
        <v>13874.89</v>
      </c>
      <c r="H2045" t="s">
        <v>11</v>
      </c>
      <c r="I2045" t="s">
        <v>16</v>
      </c>
      <c r="J2045" t="s">
        <v>23</v>
      </c>
      <c r="K2045" s="13" t="s">
        <v>9524</v>
      </c>
      <c r="L2045" t="s">
        <v>11</v>
      </c>
      <c r="M2045" t="s">
        <v>16</v>
      </c>
      <c r="N2045" t="s">
        <v>23</v>
      </c>
      <c r="O2045">
        <v>44</v>
      </c>
      <c r="AA2045" t="s">
        <v>20</v>
      </c>
      <c r="AB2045" t="str">
        <f>IF(H2039="?",$Q$9,H2039)</f>
        <v>tier - 2</v>
      </c>
      <c r="AC2045" t="str">
        <f>IF(I2039="?",$V$9,I2039)</f>
        <v>tier - 2</v>
      </c>
      <c r="AD2045" t="str">
        <f>IF(J2039="?","Unknown",J2039)</f>
        <v>R1013</v>
      </c>
      <c r="AE2045">
        <v>1962</v>
      </c>
      <c r="AF2045">
        <v>27</v>
      </c>
      <c r="AG2045" t="str">
        <f t="shared" si="62"/>
        <v>27-Sep-1962</v>
      </c>
      <c r="AH2045">
        <v>22916</v>
      </c>
      <c r="AI2045">
        <f t="shared" si="63"/>
        <v>60</v>
      </c>
    </row>
    <row r="2046" spans="1:35" x14ac:dyDescent="0.25">
      <c r="A2046" t="s">
        <v>1636</v>
      </c>
      <c r="B2046">
        <v>21</v>
      </c>
      <c r="C2046" t="s">
        <v>30</v>
      </c>
      <c r="D2046">
        <v>1960</v>
      </c>
      <c r="E2046" s="11">
        <v>22271</v>
      </c>
      <c r="F2046">
        <v>0</v>
      </c>
      <c r="G2046">
        <v>13844.8</v>
      </c>
      <c r="H2046" t="s">
        <v>11</v>
      </c>
      <c r="I2046" t="s">
        <v>11</v>
      </c>
      <c r="J2046" t="s">
        <v>23</v>
      </c>
      <c r="K2046" s="13" t="s">
        <v>10224</v>
      </c>
      <c r="L2046" t="s">
        <v>11</v>
      </c>
      <c r="M2046" t="s">
        <v>11</v>
      </c>
      <c r="N2046" t="s">
        <v>23</v>
      </c>
      <c r="O2046">
        <v>62</v>
      </c>
      <c r="AA2046" t="s">
        <v>20</v>
      </c>
      <c r="AB2046" t="str">
        <f>IF(H2040="?",$Q$9,H2040)</f>
        <v>tier - 1</v>
      </c>
      <c r="AC2046" t="str">
        <f>IF(I2040="?",$V$9,I2040)</f>
        <v>tier - 3</v>
      </c>
      <c r="AD2046" t="str">
        <f>IF(J2040="?","Unknown",J2040)</f>
        <v>R1011</v>
      </c>
      <c r="AE2046">
        <v>1966</v>
      </c>
      <c r="AF2046">
        <v>21</v>
      </c>
      <c r="AG2046" t="str">
        <f t="shared" si="62"/>
        <v>21-Sep-1966</v>
      </c>
      <c r="AH2046">
        <v>24371</v>
      </c>
      <c r="AI2046">
        <f t="shared" si="63"/>
        <v>56</v>
      </c>
    </row>
    <row r="2047" spans="1:35" x14ac:dyDescent="0.25">
      <c r="A2047" t="s">
        <v>1635</v>
      </c>
      <c r="B2047">
        <v>7</v>
      </c>
      <c r="C2047" t="s">
        <v>30</v>
      </c>
      <c r="D2047">
        <v>2003</v>
      </c>
      <c r="E2047" s="11">
        <v>37962</v>
      </c>
      <c r="F2047">
        <v>0</v>
      </c>
      <c r="G2047">
        <v>13844.51</v>
      </c>
      <c r="H2047" t="s">
        <v>11</v>
      </c>
      <c r="I2047" t="s">
        <v>16</v>
      </c>
      <c r="J2047" t="s">
        <v>42</v>
      </c>
      <c r="K2047" s="13" t="s">
        <v>10225</v>
      </c>
      <c r="L2047" t="s">
        <v>11</v>
      </c>
      <c r="M2047" t="s">
        <v>16</v>
      </c>
      <c r="N2047" t="s">
        <v>42</v>
      </c>
      <c r="O2047">
        <v>19</v>
      </c>
      <c r="AA2047" t="s">
        <v>20</v>
      </c>
      <c r="AB2047" t="str">
        <f>IF(H2041="?",$Q$9,H2041)</f>
        <v>tier - 2</v>
      </c>
      <c r="AC2047" t="str">
        <f>IF(I2041="?",$V$9,I2041)</f>
        <v>tier - 2</v>
      </c>
      <c r="AD2047" t="str">
        <f>IF(J2041="?","Unknown",J2041)</f>
        <v>R1013</v>
      </c>
      <c r="AE2047">
        <v>1959</v>
      </c>
      <c r="AF2047">
        <v>7</v>
      </c>
      <c r="AG2047" t="str">
        <f t="shared" si="62"/>
        <v>7-Sep-1959</v>
      </c>
      <c r="AH2047">
        <v>21800</v>
      </c>
      <c r="AI2047">
        <f t="shared" si="63"/>
        <v>63</v>
      </c>
    </row>
    <row r="2048" spans="1:35" x14ac:dyDescent="0.25">
      <c r="A2048" t="s">
        <v>1634</v>
      </c>
      <c r="B2048">
        <v>10</v>
      </c>
      <c r="C2048" t="s">
        <v>37</v>
      </c>
      <c r="D2048">
        <v>1958</v>
      </c>
      <c r="E2048" s="11">
        <v>21468</v>
      </c>
      <c r="F2048">
        <v>0</v>
      </c>
      <c r="G2048">
        <v>13831.12</v>
      </c>
      <c r="H2048" t="s">
        <v>12</v>
      </c>
      <c r="I2048" t="s">
        <v>16</v>
      </c>
      <c r="J2048" t="s">
        <v>13</v>
      </c>
      <c r="K2048" s="13" t="s">
        <v>10226</v>
      </c>
      <c r="L2048" t="s">
        <v>12</v>
      </c>
      <c r="M2048" t="s">
        <v>16</v>
      </c>
      <c r="N2048" t="s">
        <v>13</v>
      </c>
      <c r="O2048">
        <v>64</v>
      </c>
      <c r="AA2048" t="s">
        <v>20</v>
      </c>
      <c r="AB2048" t="str">
        <f>IF(H2042="?",$Q$9,H2042)</f>
        <v>tier - 2</v>
      </c>
      <c r="AC2048" t="str">
        <f>IF(I2042="?",$V$9,I2042)</f>
        <v>tier - 3</v>
      </c>
      <c r="AD2048" t="str">
        <f>IF(J2042="?","Unknown",J2042)</f>
        <v>R1013</v>
      </c>
      <c r="AE2048">
        <v>1959</v>
      </c>
      <c r="AF2048">
        <v>29</v>
      </c>
      <c r="AG2048" t="str">
        <f t="shared" si="62"/>
        <v>29-Sep-1959</v>
      </c>
      <c r="AH2048">
        <v>21822</v>
      </c>
      <c r="AI2048">
        <f t="shared" si="63"/>
        <v>63</v>
      </c>
    </row>
    <row r="2049" spans="1:35" x14ac:dyDescent="0.25">
      <c r="A2049" t="s">
        <v>1633</v>
      </c>
      <c r="B2049">
        <v>25</v>
      </c>
      <c r="C2049" t="s">
        <v>35</v>
      </c>
      <c r="D2049">
        <v>1958</v>
      </c>
      <c r="E2049" s="11">
        <v>21422</v>
      </c>
      <c r="F2049">
        <v>0</v>
      </c>
      <c r="G2049">
        <v>13822.8</v>
      </c>
      <c r="H2049" t="s">
        <v>12</v>
      </c>
      <c r="I2049" t="s">
        <v>12</v>
      </c>
      <c r="J2049" t="s">
        <v>42</v>
      </c>
      <c r="K2049" s="13" t="s">
        <v>10227</v>
      </c>
      <c r="L2049" t="s">
        <v>12</v>
      </c>
      <c r="M2049" t="s">
        <v>12</v>
      </c>
      <c r="N2049" t="s">
        <v>42</v>
      </c>
      <c r="O2049">
        <v>64</v>
      </c>
      <c r="AA2049" t="s">
        <v>15</v>
      </c>
      <c r="AB2049" t="str">
        <f>IF(H2043="?",$Q$9,H2043)</f>
        <v>tier - 2</v>
      </c>
      <c r="AC2049" t="str">
        <f>IF(I2043="?",$V$9,I2043)</f>
        <v>tier - 2</v>
      </c>
      <c r="AD2049" t="str">
        <f>IF(J2043="?","Unknown",J2043)</f>
        <v>R1012</v>
      </c>
      <c r="AE2049">
        <v>1985</v>
      </c>
      <c r="AF2049">
        <v>25</v>
      </c>
      <c r="AG2049" t="str">
        <f t="shared" si="62"/>
        <v>25-Nov-1985</v>
      </c>
      <c r="AH2049">
        <v>31376</v>
      </c>
      <c r="AI2049">
        <f t="shared" si="63"/>
        <v>37</v>
      </c>
    </row>
    <row r="2050" spans="1:35" x14ac:dyDescent="0.25">
      <c r="A2050" t="s">
        <v>1632</v>
      </c>
      <c r="B2050">
        <v>8</v>
      </c>
      <c r="C2050" t="s">
        <v>20</v>
      </c>
      <c r="D2050">
        <v>1986</v>
      </c>
      <c r="E2050" s="11">
        <v>31663</v>
      </c>
      <c r="F2050">
        <v>3</v>
      </c>
      <c r="G2050">
        <v>13819.49</v>
      </c>
      <c r="H2050" t="s">
        <v>12</v>
      </c>
      <c r="I2050" t="s">
        <v>11</v>
      </c>
      <c r="J2050" t="s">
        <v>23</v>
      </c>
      <c r="K2050" s="13" t="s">
        <v>10228</v>
      </c>
      <c r="L2050" t="s">
        <v>12</v>
      </c>
      <c r="M2050" t="s">
        <v>11</v>
      </c>
      <c r="N2050" t="s">
        <v>23</v>
      </c>
      <c r="O2050">
        <v>36</v>
      </c>
      <c r="AA2050" t="s">
        <v>20</v>
      </c>
      <c r="AB2050" t="str">
        <f>IF(H2044="?",$Q$9,H2044)</f>
        <v>tier - 2</v>
      </c>
      <c r="AC2050" t="str">
        <f>IF(I2044="?",$V$9,I2044)</f>
        <v>tier - 2</v>
      </c>
      <c r="AD2050" t="str">
        <f>IF(J2044="?","Unknown",J2044)</f>
        <v>R1011</v>
      </c>
      <c r="AE2050">
        <v>1959</v>
      </c>
      <c r="AF2050">
        <v>5</v>
      </c>
      <c r="AG2050" t="str">
        <f t="shared" si="62"/>
        <v>5-Sep-1959</v>
      </c>
      <c r="AH2050">
        <v>21798</v>
      </c>
      <c r="AI2050">
        <f t="shared" si="63"/>
        <v>63</v>
      </c>
    </row>
    <row r="2051" spans="1:35" x14ac:dyDescent="0.25">
      <c r="A2051" t="s">
        <v>2299</v>
      </c>
      <c r="B2051">
        <v>22</v>
      </c>
      <c r="C2051" t="s">
        <v>20</v>
      </c>
      <c r="D2051">
        <v>1962</v>
      </c>
      <c r="E2051" s="11">
        <v>22911</v>
      </c>
      <c r="F2051">
        <v>0</v>
      </c>
      <c r="G2051">
        <v>41794.629999999997</v>
      </c>
      <c r="H2051" t="s">
        <v>16</v>
      </c>
      <c r="I2051" t="s">
        <v>12</v>
      </c>
      <c r="J2051" t="s">
        <v>42</v>
      </c>
      <c r="K2051" s="13" t="s">
        <v>10229</v>
      </c>
      <c r="L2051" t="s">
        <v>16</v>
      </c>
      <c r="M2051" t="s">
        <v>12</v>
      </c>
      <c r="N2051" t="s">
        <v>42</v>
      </c>
      <c r="O2051">
        <v>60</v>
      </c>
      <c r="AA2051" t="s">
        <v>20</v>
      </c>
      <c r="AB2051" t="str">
        <f>IF(H2045="?",$Q$9,H2045)</f>
        <v>tier - 2</v>
      </c>
      <c r="AC2051" t="str">
        <f>IF(I2045="?",$V$9,I2045)</f>
        <v>tier - 1</v>
      </c>
      <c r="AD2051" t="str">
        <f>IF(J2045="?","Unknown",J2045)</f>
        <v>R1012</v>
      </c>
      <c r="AE2051">
        <v>1978</v>
      </c>
      <c r="AF2051">
        <v>19</v>
      </c>
      <c r="AG2051" t="str">
        <f t="shared" ref="AG2051:AG2114" si="64">CONCATENATE(AF2051,"-",AA2051,"-",AE2051)</f>
        <v>19-Sep-1978</v>
      </c>
      <c r="AH2051">
        <v>28752</v>
      </c>
      <c r="AI2051">
        <f t="shared" ref="AI2051:AI2114" si="65">INT(YEARFRAC(AH2051,DATE(2023,6,8)*1))</f>
        <v>44</v>
      </c>
    </row>
    <row r="2052" spans="1:35" x14ac:dyDescent="0.25">
      <c r="A2052" t="s">
        <v>1631</v>
      </c>
      <c r="B2052">
        <v>10</v>
      </c>
      <c r="C2052" t="s">
        <v>37</v>
      </c>
      <c r="D2052">
        <v>1966</v>
      </c>
      <c r="E2052" s="11">
        <v>24390</v>
      </c>
      <c r="F2052">
        <v>0</v>
      </c>
      <c r="G2052">
        <v>13801.61</v>
      </c>
      <c r="H2052" t="s">
        <v>12</v>
      </c>
      <c r="I2052" t="s">
        <v>12</v>
      </c>
      <c r="J2052" t="s">
        <v>535</v>
      </c>
      <c r="K2052" s="13" t="s">
        <v>10230</v>
      </c>
      <c r="L2052" t="s">
        <v>12</v>
      </c>
      <c r="M2052" t="s">
        <v>12</v>
      </c>
      <c r="N2052" t="s">
        <v>535</v>
      </c>
      <c r="O2052">
        <v>56</v>
      </c>
      <c r="AA2052" t="s">
        <v>30</v>
      </c>
      <c r="AB2052" t="str">
        <f>IF(H2046="?",$Q$9,H2046)</f>
        <v>tier - 2</v>
      </c>
      <c r="AC2052" t="str">
        <f>IF(I2046="?",$V$9,I2046)</f>
        <v>tier - 2</v>
      </c>
      <c r="AD2052" t="str">
        <f>IF(J2046="?","Unknown",J2046)</f>
        <v>R1012</v>
      </c>
      <c r="AE2052">
        <v>1960</v>
      </c>
      <c r="AF2052">
        <v>21</v>
      </c>
      <c r="AG2052" t="str">
        <f t="shared" si="64"/>
        <v>21-Dec-1960</v>
      </c>
      <c r="AH2052">
        <v>22271</v>
      </c>
      <c r="AI2052">
        <f t="shared" si="65"/>
        <v>62</v>
      </c>
    </row>
    <row r="2053" spans="1:35" x14ac:dyDescent="0.25">
      <c r="A2053" t="s">
        <v>1630</v>
      </c>
      <c r="B2053">
        <v>6</v>
      </c>
      <c r="C2053" t="s">
        <v>10</v>
      </c>
      <c r="D2053">
        <v>1959</v>
      </c>
      <c r="E2053" s="11">
        <v>21737</v>
      </c>
      <c r="F2053">
        <v>0</v>
      </c>
      <c r="G2053">
        <v>13770.1</v>
      </c>
      <c r="H2053" t="s">
        <v>12</v>
      </c>
      <c r="I2053" t="s">
        <v>16</v>
      </c>
      <c r="J2053" t="s">
        <v>23</v>
      </c>
      <c r="K2053" s="13" t="s">
        <v>10231</v>
      </c>
      <c r="L2053" t="s">
        <v>12</v>
      </c>
      <c r="M2053" t="s">
        <v>16</v>
      </c>
      <c r="N2053" t="s">
        <v>23</v>
      </c>
      <c r="O2053">
        <v>63</v>
      </c>
      <c r="AA2053" t="s">
        <v>30</v>
      </c>
      <c r="AB2053" t="str">
        <f>IF(H2047="?",$Q$9,H2047)</f>
        <v>tier - 2</v>
      </c>
      <c r="AC2053" t="str">
        <f>IF(I2047="?",$V$9,I2047)</f>
        <v>tier - 1</v>
      </c>
      <c r="AD2053" t="str">
        <f>IF(J2047="?","Unknown",J2047)</f>
        <v>R1011</v>
      </c>
      <c r="AE2053">
        <v>2003</v>
      </c>
      <c r="AF2053">
        <v>7</v>
      </c>
      <c r="AG2053" t="str">
        <f t="shared" si="64"/>
        <v>7-Dec-2003</v>
      </c>
      <c r="AH2053">
        <v>37962</v>
      </c>
      <c r="AI2053">
        <f t="shared" si="65"/>
        <v>19</v>
      </c>
    </row>
    <row r="2054" spans="1:35" x14ac:dyDescent="0.25">
      <c r="A2054" t="s">
        <v>1629</v>
      </c>
      <c r="B2054">
        <v>16</v>
      </c>
      <c r="C2054" t="s">
        <v>15</v>
      </c>
      <c r="D2054">
        <v>2004</v>
      </c>
      <c r="E2054" s="11">
        <v>38307</v>
      </c>
      <c r="F2054">
        <v>0</v>
      </c>
      <c r="G2054">
        <v>13747.87</v>
      </c>
      <c r="H2054" t="s">
        <v>12</v>
      </c>
      <c r="I2054" t="s">
        <v>11</v>
      </c>
      <c r="J2054" t="s">
        <v>170</v>
      </c>
      <c r="K2054" s="13" t="s">
        <v>9408</v>
      </c>
      <c r="L2054" t="s">
        <v>12</v>
      </c>
      <c r="M2054" t="s">
        <v>11</v>
      </c>
      <c r="N2054" t="s">
        <v>170</v>
      </c>
      <c r="O2054">
        <v>18</v>
      </c>
      <c r="AA2054" t="s">
        <v>37</v>
      </c>
      <c r="AB2054" t="str">
        <f>IF(H2048="?",$Q$9,H2048)</f>
        <v>tier - 3</v>
      </c>
      <c r="AC2054" t="str">
        <f>IF(I2048="?",$V$9,I2048)</f>
        <v>tier - 1</v>
      </c>
      <c r="AD2054" t="str">
        <f>IF(J2048="?","Unknown",J2048)</f>
        <v>R1013</v>
      </c>
      <c r="AE2054">
        <v>1958</v>
      </c>
      <c r="AF2054">
        <v>10</v>
      </c>
      <c r="AG2054" t="str">
        <f t="shared" si="64"/>
        <v>10-Oct-1958</v>
      </c>
      <c r="AH2054">
        <v>21468</v>
      </c>
      <c r="AI2054">
        <f t="shared" si="65"/>
        <v>64</v>
      </c>
    </row>
    <row r="2055" spans="1:35" x14ac:dyDescent="0.25">
      <c r="A2055" t="s">
        <v>1628</v>
      </c>
      <c r="B2055">
        <v>23</v>
      </c>
      <c r="C2055" t="s">
        <v>20</v>
      </c>
      <c r="D2055">
        <v>1969</v>
      </c>
      <c r="E2055" s="11">
        <v>25469</v>
      </c>
      <c r="F2055">
        <v>0</v>
      </c>
      <c r="G2055">
        <v>13746.74</v>
      </c>
      <c r="H2055" t="s">
        <v>12</v>
      </c>
      <c r="I2055" t="s">
        <v>11</v>
      </c>
      <c r="J2055" t="s">
        <v>535</v>
      </c>
      <c r="K2055" s="13" t="s">
        <v>8932</v>
      </c>
      <c r="L2055" t="s">
        <v>12</v>
      </c>
      <c r="M2055" t="s">
        <v>11</v>
      </c>
      <c r="N2055" t="s">
        <v>535</v>
      </c>
      <c r="O2055">
        <v>53</v>
      </c>
      <c r="AA2055" t="s">
        <v>35</v>
      </c>
      <c r="AB2055" t="str">
        <f>IF(H2049="?",$Q$9,H2049)</f>
        <v>tier - 3</v>
      </c>
      <c r="AC2055" t="str">
        <f>IF(I2049="?",$V$9,I2049)</f>
        <v>tier - 3</v>
      </c>
      <c r="AD2055" t="str">
        <f>IF(J2049="?","Unknown",J2049)</f>
        <v>R1011</v>
      </c>
      <c r="AE2055">
        <v>1958</v>
      </c>
      <c r="AF2055">
        <v>25</v>
      </c>
      <c r="AG2055" t="str">
        <f t="shared" si="64"/>
        <v>25-Aug-1958</v>
      </c>
      <c r="AH2055">
        <v>21422</v>
      </c>
      <c r="AI2055">
        <f t="shared" si="65"/>
        <v>64</v>
      </c>
    </row>
    <row r="2056" spans="1:35" x14ac:dyDescent="0.25">
      <c r="A2056" t="s">
        <v>1627</v>
      </c>
      <c r="B2056">
        <v>29</v>
      </c>
      <c r="C2056" t="s">
        <v>10</v>
      </c>
      <c r="D2056">
        <v>1985</v>
      </c>
      <c r="E2056" s="11">
        <v>31257</v>
      </c>
      <c r="F2056">
        <v>3</v>
      </c>
      <c r="G2056">
        <v>13726.21</v>
      </c>
      <c r="H2056" t="s">
        <v>12</v>
      </c>
      <c r="I2056" t="s">
        <v>12</v>
      </c>
      <c r="J2056" t="s">
        <v>535</v>
      </c>
      <c r="K2056" s="13" t="s">
        <v>10232</v>
      </c>
      <c r="L2056" t="s">
        <v>12</v>
      </c>
      <c r="M2056" t="s">
        <v>12</v>
      </c>
      <c r="N2056" t="s">
        <v>535</v>
      </c>
      <c r="O2056">
        <v>37</v>
      </c>
      <c r="AA2056" t="s">
        <v>20</v>
      </c>
      <c r="AB2056" t="str">
        <f>IF(H2050="?",$Q$9,H2050)</f>
        <v>tier - 3</v>
      </c>
      <c r="AC2056" t="str">
        <f>IF(I2050="?",$V$9,I2050)</f>
        <v>tier - 2</v>
      </c>
      <c r="AD2056" t="str">
        <f>IF(J2050="?","Unknown",J2050)</f>
        <v>R1012</v>
      </c>
      <c r="AE2056">
        <v>1986</v>
      </c>
      <c r="AF2056">
        <v>8</v>
      </c>
      <c r="AG2056" t="str">
        <f t="shared" si="64"/>
        <v>8-Sep-1986</v>
      </c>
      <c r="AH2056">
        <v>31663</v>
      </c>
      <c r="AI2056">
        <f t="shared" si="65"/>
        <v>36</v>
      </c>
    </row>
    <row r="2057" spans="1:35" x14ac:dyDescent="0.25">
      <c r="A2057" t="s">
        <v>1626</v>
      </c>
      <c r="B2057">
        <v>2</v>
      </c>
      <c r="C2057" t="s">
        <v>30</v>
      </c>
      <c r="D2057">
        <v>1981</v>
      </c>
      <c r="E2057" s="11">
        <v>29922</v>
      </c>
      <c r="F2057">
        <v>1</v>
      </c>
      <c r="G2057">
        <v>13725.47</v>
      </c>
      <c r="H2057" t="s">
        <v>12</v>
      </c>
      <c r="I2057" t="s">
        <v>11</v>
      </c>
      <c r="J2057" t="s">
        <v>247</v>
      </c>
      <c r="K2057" s="13" t="s">
        <v>10233</v>
      </c>
      <c r="L2057" t="s">
        <v>12</v>
      </c>
      <c r="M2057" t="s">
        <v>11</v>
      </c>
      <c r="N2057" t="s">
        <v>247</v>
      </c>
      <c r="O2057">
        <v>41</v>
      </c>
      <c r="AA2057" t="s">
        <v>20</v>
      </c>
      <c r="AB2057" t="str">
        <f>IF(H2051="?",$Q$9,H2051)</f>
        <v>tier - 1</v>
      </c>
      <c r="AC2057" t="str">
        <f>IF(I2051="?",$V$9,I2051)</f>
        <v>tier - 3</v>
      </c>
      <c r="AD2057" t="str">
        <f>IF(J2051="?","Unknown",J2051)</f>
        <v>R1011</v>
      </c>
      <c r="AE2057">
        <v>1962</v>
      </c>
      <c r="AF2057">
        <v>22</v>
      </c>
      <c r="AG2057" t="str">
        <f t="shared" si="64"/>
        <v>22-Sep-1962</v>
      </c>
      <c r="AH2057">
        <v>22911</v>
      </c>
      <c r="AI2057">
        <f t="shared" si="65"/>
        <v>60</v>
      </c>
    </row>
    <row r="2058" spans="1:35" x14ac:dyDescent="0.25">
      <c r="A2058" t="s">
        <v>1625</v>
      </c>
      <c r="B2058">
        <v>24</v>
      </c>
      <c r="C2058" t="s">
        <v>15</v>
      </c>
      <c r="D2058">
        <v>1986</v>
      </c>
      <c r="E2058" s="11">
        <v>31740</v>
      </c>
      <c r="F2058">
        <v>3</v>
      </c>
      <c r="G2058">
        <v>13714.55</v>
      </c>
      <c r="H2058" t="s">
        <v>12</v>
      </c>
      <c r="I2058" t="s">
        <v>11</v>
      </c>
      <c r="J2058" t="s">
        <v>249</v>
      </c>
      <c r="K2058" s="13" t="s">
        <v>10234</v>
      </c>
      <c r="L2058" t="s">
        <v>12</v>
      </c>
      <c r="M2058" t="s">
        <v>11</v>
      </c>
      <c r="N2058" t="s">
        <v>249</v>
      </c>
      <c r="O2058">
        <v>36</v>
      </c>
      <c r="AA2058" t="s">
        <v>37</v>
      </c>
      <c r="AB2058" t="str">
        <f>IF(H2052="?",$Q$9,H2052)</f>
        <v>tier - 3</v>
      </c>
      <c r="AC2058" t="str">
        <f>IF(I2052="?",$V$9,I2052)</f>
        <v>tier - 3</v>
      </c>
      <c r="AD2058" t="str">
        <f>IF(J2052="?","Unknown",J2052)</f>
        <v>R1026</v>
      </c>
      <c r="AE2058">
        <v>1966</v>
      </c>
      <c r="AF2058">
        <v>10</v>
      </c>
      <c r="AG2058" t="str">
        <f t="shared" si="64"/>
        <v>10-Oct-1966</v>
      </c>
      <c r="AH2058">
        <v>24390</v>
      </c>
      <c r="AI2058">
        <f t="shared" si="65"/>
        <v>56</v>
      </c>
    </row>
    <row r="2059" spans="1:35" x14ac:dyDescent="0.25">
      <c r="A2059" t="s">
        <v>1624</v>
      </c>
      <c r="B2059">
        <v>14</v>
      </c>
      <c r="C2059" t="s">
        <v>30</v>
      </c>
      <c r="D2059">
        <v>1985</v>
      </c>
      <c r="E2059" s="11">
        <v>31395</v>
      </c>
      <c r="F2059">
        <v>3</v>
      </c>
      <c r="G2059">
        <v>13685.51</v>
      </c>
      <c r="H2059" t="s">
        <v>12</v>
      </c>
      <c r="I2059" t="s">
        <v>16</v>
      </c>
      <c r="J2059" t="s">
        <v>535</v>
      </c>
      <c r="K2059" s="13" t="s">
        <v>10235</v>
      </c>
      <c r="L2059" t="s">
        <v>12</v>
      </c>
      <c r="M2059" t="s">
        <v>16</v>
      </c>
      <c r="N2059" t="s">
        <v>535</v>
      </c>
      <c r="O2059">
        <v>37</v>
      </c>
      <c r="AA2059" t="s">
        <v>10</v>
      </c>
      <c r="AB2059" t="str">
        <f>IF(H2053="?",$Q$9,H2053)</f>
        <v>tier - 3</v>
      </c>
      <c r="AC2059" t="str">
        <f>IF(I2053="?",$V$9,I2053)</f>
        <v>tier - 1</v>
      </c>
      <c r="AD2059" t="str">
        <f>IF(J2053="?","Unknown",J2053)</f>
        <v>R1012</v>
      </c>
      <c r="AE2059">
        <v>1959</v>
      </c>
      <c r="AF2059">
        <v>6</v>
      </c>
      <c r="AG2059" t="str">
        <f t="shared" si="64"/>
        <v>6-Jul-1959</v>
      </c>
      <c r="AH2059">
        <v>21737</v>
      </c>
      <c r="AI2059">
        <f t="shared" si="65"/>
        <v>63</v>
      </c>
    </row>
    <row r="2060" spans="1:35" x14ac:dyDescent="0.25">
      <c r="A2060" t="s">
        <v>1623</v>
      </c>
      <c r="B2060">
        <v>4</v>
      </c>
      <c r="C2060" t="s">
        <v>30</v>
      </c>
      <c r="D2060">
        <v>1963</v>
      </c>
      <c r="E2060" s="11">
        <v>23349</v>
      </c>
      <c r="F2060">
        <v>0</v>
      </c>
      <c r="G2060">
        <v>13677.68</v>
      </c>
      <c r="H2060" t="s">
        <v>12</v>
      </c>
      <c r="I2060" t="s">
        <v>11</v>
      </c>
      <c r="J2060" t="s">
        <v>300</v>
      </c>
      <c r="K2060" s="13" t="s">
        <v>10236</v>
      </c>
      <c r="L2060" t="s">
        <v>12</v>
      </c>
      <c r="M2060" t="s">
        <v>11</v>
      </c>
      <c r="N2060" t="s">
        <v>300</v>
      </c>
      <c r="O2060">
        <v>59</v>
      </c>
      <c r="AA2060" t="s">
        <v>15</v>
      </c>
      <c r="AB2060" t="str">
        <f>IF(H2054="?",$Q$9,H2054)</f>
        <v>tier - 3</v>
      </c>
      <c r="AC2060" t="str">
        <f>IF(I2054="?",$V$9,I2054)</f>
        <v>tier - 2</v>
      </c>
      <c r="AD2060" t="str">
        <f>IF(J2054="?","Unknown",J2054)</f>
        <v>R1018</v>
      </c>
      <c r="AE2060">
        <v>2004</v>
      </c>
      <c r="AF2060">
        <v>16</v>
      </c>
      <c r="AG2060" t="str">
        <f t="shared" si="64"/>
        <v>16-Nov-2004</v>
      </c>
      <c r="AH2060">
        <v>38307</v>
      </c>
      <c r="AI2060">
        <f t="shared" si="65"/>
        <v>18</v>
      </c>
    </row>
    <row r="2061" spans="1:35" x14ac:dyDescent="0.25">
      <c r="A2061" t="s">
        <v>1622</v>
      </c>
      <c r="B2061">
        <v>20</v>
      </c>
      <c r="C2061" t="s">
        <v>15</v>
      </c>
      <c r="D2061">
        <v>1984</v>
      </c>
      <c r="E2061" s="11">
        <v>31006</v>
      </c>
      <c r="F2061">
        <v>3</v>
      </c>
      <c r="G2061">
        <v>13638.06</v>
      </c>
      <c r="H2061" t="s">
        <v>12</v>
      </c>
      <c r="I2061" t="s">
        <v>12</v>
      </c>
      <c r="J2061" t="s">
        <v>249</v>
      </c>
      <c r="K2061" s="13" t="s">
        <v>10237</v>
      </c>
      <c r="L2061" t="s">
        <v>12</v>
      </c>
      <c r="M2061" t="s">
        <v>12</v>
      </c>
      <c r="N2061" t="s">
        <v>249</v>
      </c>
      <c r="O2061">
        <v>38</v>
      </c>
      <c r="AA2061" t="s">
        <v>20</v>
      </c>
      <c r="AB2061" t="str">
        <f>IF(H2055="?",$Q$9,H2055)</f>
        <v>tier - 3</v>
      </c>
      <c r="AC2061" t="str">
        <f>IF(I2055="?",$V$9,I2055)</f>
        <v>tier - 2</v>
      </c>
      <c r="AD2061" t="str">
        <f>IF(J2055="?","Unknown",J2055)</f>
        <v>R1026</v>
      </c>
      <c r="AE2061">
        <v>1969</v>
      </c>
      <c r="AF2061">
        <v>23</v>
      </c>
      <c r="AG2061" t="str">
        <f t="shared" si="64"/>
        <v>23-Sep-1969</v>
      </c>
      <c r="AH2061">
        <v>25469</v>
      </c>
      <c r="AI2061">
        <f t="shared" si="65"/>
        <v>53</v>
      </c>
    </row>
    <row r="2062" spans="1:35" x14ac:dyDescent="0.25">
      <c r="A2062" t="s">
        <v>2298</v>
      </c>
      <c r="B2062">
        <v>29</v>
      </c>
      <c r="C2062" t="s">
        <v>35</v>
      </c>
      <c r="D2062">
        <v>1975</v>
      </c>
      <c r="E2062" s="11">
        <v>27635</v>
      </c>
      <c r="F2062">
        <v>1</v>
      </c>
      <c r="G2062">
        <v>41681.86</v>
      </c>
      <c r="H2062" t="s">
        <v>16</v>
      </c>
      <c r="I2062" t="s">
        <v>16</v>
      </c>
      <c r="J2062" t="s">
        <v>42</v>
      </c>
      <c r="K2062" s="13" t="s">
        <v>10238</v>
      </c>
      <c r="L2062" t="s">
        <v>16</v>
      </c>
      <c r="M2062" t="s">
        <v>16</v>
      </c>
      <c r="N2062" t="s">
        <v>42</v>
      </c>
      <c r="O2062">
        <v>47</v>
      </c>
      <c r="AA2062" t="s">
        <v>10</v>
      </c>
      <c r="AB2062" t="str">
        <f>IF(H2056="?",$Q$9,H2056)</f>
        <v>tier - 3</v>
      </c>
      <c r="AC2062" t="str">
        <f>IF(I2056="?",$V$9,I2056)</f>
        <v>tier - 3</v>
      </c>
      <c r="AD2062" t="str">
        <f>IF(J2056="?","Unknown",J2056)</f>
        <v>R1026</v>
      </c>
      <c r="AE2062">
        <v>1985</v>
      </c>
      <c r="AF2062">
        <v>29</v>
      </c>
      <c r="AG2062" t="str">
        <f t="shared" si="64"/>
        <v>29-Jul-1985</v>
      </c>
      <c r="AH2062">
        <v>31257</v>
      </c>
      <c r="AI2062">
        <f t="shared" si="65"/>
        <v>37</v>
      </c>
    </row>
    <row r="2063" spans="1:35" x14ac:dyDescent="0.25">
      <c r="A2063" t="s">
        <v>1621</v>
      </c>
      <c r="B2063">
        <v>24</v>
      </c>
      <c r="C2063" t="s">
        <v>10</v>
      </c>
      <c r="D2063">
        <v>1961</v>
      </c>
      <c r="E2063" s="11">
        <v>22486</v>
      </c>
      <c r="F2063">
        <v>0</v>
      </c>
      <c r="G2063">
        <v>13635.64</v>
      </c>
      <c r="H2063" t="s">
        <v>12</v>
      </c>
      <c r="I2063" t="s">
        <v>12</v>
      </c>
      <c r="J2063" t="s">
        <v>247</v>
      </c>
      <c r="K2063" s="13" t="s">
        <v>9861</v>
      </c>
      <c r="L2063" t="s">
        <v>12</v>
      </c>
      <c r="M2063" t="s">
        <v>12</v>
      </c>
      <c r="N2063" t="s">
        <v>247</v>
      </c>
      <c r="O2063">
        <v>61</v>
      </c>
      <c r="AA2063" t="s">
        <v>30</v>
      </c>
      <c r="AB2063" t="str">
        <f>IF(H2057="?",$Q$9,H2057)</f>
        <v>tier - 3</v>
      </c>
      <c r="AC2063" t="str">
        <f>IF(I2057="?",$V$9,I2057)</f>
        <v>tier - 2</v>
      </c>
      <c r="AD2063" t="str">
        <f>IF(J2057="?","Unknown",J2057)</f>
        <v>R1024</v>
      </c>
      <c r="AE2063">
        <v>1981</v>
      </c>
      <c r="AF2063">
        <v>2</v>
      </c>
      <c r="AG2063" t="str">
        <f t="shared" si="64"/>
        <v>2-Dec-1981</v>
      </c>
      <c r="AH2063">
        <v>29922</v>
      </c>
      <c r="AI2063">
        <f t="shared" si="65"/>
        <v>41</v>
      </c>
    </row>
    <row r="2064" spans="1:35" x14ac:dyDescent="0.25">
      <c r="A2064" t="s">
        <v>1620</v>
      </c>
      <c r="B2064">
        <v>26</v>
      </c>
      <c r="C2064" t="s">
        <v>10</v>
      </c>
      <c r="D2064">
        <v>1969</v>
      </c>
      <c r="E2064" s="11">
        <v>25410</v>
      </c>
      <c r="F2064">
        <v>0</v>
      </c>
      <c r="G2064">
        <v>13622.01</v>
      </c>
      <c r="H2064" t="s">
        <v>12</v>
      </c>
      <c r="I2064" t="s">
        <v>12</v>
      </c>
      <c r="J2064" t="s">
        <v>23</v>
      </c>
      <c r="K2064" s="13" t="s">
        <v>10239</v>
      </c>
      <c r="L2064" t="s">
        <v>12</v>
      </c>
      <c r="M2064" t="s">
        <v>12</v>
      </c>
      <c r="N2064" t="s">
        <v>23</v>
      </c>
      <c r="O2064">
        <v>53</v>
      </c>
      <c r="AA2064" t="s">
        <v>15</v>
      </c>
      <c r="AB2064" t="str">
        <f>IF(H2058="?",$Q$9,H2058)</f>
        <v>tier - 3</v>
      </c>
      <c r="AC2064" t="str">
        <f>IF(I2058="?",$V$9,I2058)</f>
        <v>tier - 2</v>
      </c>
      <c r="AD2064" t="str">
        <f>IF(J2058="?","Unknown",J2058)</f>
        <v>R1023</v>
      </c>
      <c r="AE2064">
        <v>1986</v>
      </c>
      <c r="AF2064">
        <v>24</v>
      </c>
      <c r="AG2064" t="str">
        <f t="shared" si="64"/>
        <v>24-Nov-1986</v>
      </c>
      <c r="AH2064">
        <v>31740</v>
      </c>
      <c r="AI2064">
        <f t="shared" si="65"/>
        <v>36</v>
      </c>
    </row>
    <row r="2065" spans="1:35" x14ac:dyDescent="0.25">
      <c r="A2065" t="s">
        <v>1619</v>
      </c>
      <c r="B2065">
        <v>18</v>
      </c>
      <c r="C2065" t="s">
        <v>10</v>
      </c>
      <c r="D2065">
        <v>1961</v>
      </c>
      <c r="E2065" s="11">
        <v>22480</v>
      </c>
      <c r="F2065">
        <v>0</v>
      </c>
      <c r="G2065">
        <v>13616.36</v>
      </c>
      <c r="H2065" t="s">
        <v>12</v>
      </c>
      <c r="I2065" t="s">
        <v>12</v>
      </c>
      <c r="J2065" t="s">
        <v>247</v>
      </c>
      <c r="K2065" s="13" t="s">
        <v>10240</v>
      </c>
      <c r="L2065" t="s">
        <v>12</v>
      </c>
      <c r="M2065" t="s">
        <v>12</v>
      </c>
      <c r="N2065" t="s">
        <v>247</v>
      </c>
      <c r="O2065">
        <v>61</v>
      </c>
      <c r="AA2065" t="s">
        <v>30</v>
      </c>
      <c r="AB2065" t="str">
        <f>IF(H2059="?",$Q$9,H2059)</f>
        <v>tier - 3</v>
      </c>
      <c r="AC2065" t="str">
        <f>IF(I2059="?",$V$9,I2059)</f>
        <v>tier - 1</v>
      </c>
      <c r="AD2065" t="str">
        <f>IF(J2059="?","Unknown",J2059)</f>
        <v>R1026</v>
      </c>
      <c r="AE2065">
        <v>1985</v>
      </c>
      <c r="AF2065">
        <v>14</v>
      </c>
      <c r="AG2065" t="str">
        <f t="shared" si="64"/>
        <v>14-Dec-1985</v>
      </c>
      <c r="AH2065">
        <v>31395</v>
      </c>
      <c r="AI2065">
        <f t="shared" si="65"/>
        <v>37</v>
      </c>
    </row>
    <row r="2066" spans="1:35" x14ac:dyDescent="0.25">
      <c r="A2066" t="s">
        <v>1618</v>
      </c>
      <c r="B2066">
        <v>10</v>
      </c>
      <c r="C2066" t="s">
        <v>10</v>
      </c>
      <c r="D2066">
        <v>1964</v>
      </c>
      <c r="E2066" s="11">
        <v>23568</v>
      </c>
      <c r="F2066">
        <v>2</v>
      </c>
      <c r="G2066">
        <v>13607.37</v>
      </c>
      <c r="H2066" t="s">
        <v>12</v>
      </c>
      <c r="I2066" t="s">
        <v>16</v>
      </c>
      <c r="J2066" t="s">
        <v>247</v>
      </c>
      <c r="K2066" s="13" t="s">
        <v>10241</v>
      </c>
      <c r="L2066" t="s">
        <v>12</v>
      </c>
      <c r="M2066" t="s">
        <v>16</v>
      </c>
      <c r="N2066" t="s">
        <v>247</v>
      </c>
      <c r="O2066">
        <v>58</v>
      </c>
      <c r="AA2066" t="s">
        <v>30</v>
      </c>
      <c r="AB2066" t="str">
        <f>IF(H2060="?",$Q$9,H2060)</f>
        <v>tier - 3</v>
      </c>
      <c r="AC2066" t="str">
        <f>IF(I2060="?",$V$9,I2060)</f>
        <v>tier - 2</v>
      </c>
      <c r="AD2066" t="str">
        <f>IF(J2060="?","Unknown",J2060)</f>
        <v>R1021</v>
      </c>
      <c r="AE2066">
        <v>1963</v>
      </c>
      <c r="AF2066">
        <v>4</v>
      </c>
      <c r="AG2066" t="str">
        <f t="shared" si="64"/>
        <v>4-Dec-1963</v>
      </c>
      <c r="AH2066">
        <v>23349</v>
      </c>
      <c r="AI2066">
        <f t="shared" si="65"/>
        <v>59</v>
      </c>
    </row>
    <row r="2067" spans="1:35" x14ac:dyDescent="0.25">
      <c r="A2067" t="s">
        <v>1617</v>
      </c>
      <c r="B2067">
        <v>14</v>
      </c>
      <c r="C2067" t="s">
        <v>37</v>
      </c>
      <c r="D2067">
        <v>1992</v>
      </c>
      <c r="E2067" s="11">
        <v>33891</v>
      </c>
      <c r="F2067">
        <v>0</v>
      </c>
      <c r="G2067">
        <v>13588.17</v>
      </c>
      <c r="H2067" t="s">
        <v>12</v>
      </c>
      <c r="I2067" t="s">
        <v>16</v>
      </c>
      <c r="J2067" t="s">
        <v>23</v>
      </c>
      <c r="K2067" s="13" t="s">
        <v>10242</v>
      </c>
      <c r="L2067" t="s">
        <v>12</v>
      </c>
      <c r="M2067" t="s">
        <v>16</v>
      </c>
      <c r="N2067" t="s">
        <v>23</v>
      </c>
      <c r="O2067">
        <v>30</v>
      </c>
      <c r="AA2067" t="s">
        <v>15</v>
      </c>
      <c r="AB2067" t="str">
        <f>IF(H2061="?",$Q$9,H2061)</f>
        <v>tier - 3</v>
      </c>
      <c r="AC2067" t="str">
        <f>IF(I2061="?",$V$9,I2061)</f>
        <v>tier - 3</v>
      </c>
      <c r="AD2067" t="str">
        <f>IF(J2061="?","Unknown",J2061)</f>
        <v>R1023</v>
      </c>
      <c r="AE2067">
        <v>1984</v>
      </c>
      <c r="AF2067">
        <v>20</v>
      </c>
      <c r="AG2067" t="str">
        <f t="shared" si="64"/>
        <v>20-Nov-1984</v>
      </c>
      <c r="AH2067">
        <v>31006</v>
      </c>
      <c r="AI2067">
        <f t="shared" si="65"/>
        <v>38</v>
      </c>
    </row>
    <row r="2068" spans="1:35" x14ac:dyDescent="0.25">
      <c r="A2068" t="s">
        <v>1616</v>
      </c>
      <c r="B2068">
        <v>15</v>
      </c>
      <c r="C2068" t="s">
        <v>10</v>
      </c>
      <c r="D2068">
        <v>1968</v>
      </c>
      <c r="E2068" s="11">
        <v>25034</v>
      </c>
      <c r="F2068">
        <v>0</v>
      </c>
      <c r="G2068">
        <v>13566.04</v>
      </c>
      <c r="H2068" t="s">
        <v>12</v>
      </c>
      <c r="I2068" t="s">
        <v>12</v>
      </c>
      <c r="J2068" t="s">
        <v>535</v>
      </c>
      <c r="K2068" s="13" t="s">
        <v>10243</v>
      </c>
      <c r="L2068" t="s">
        <v>12</v>
      </c>
      <c r="M2068" t="s">
        <v>12</v>
      </c>
      <c r="N2068" t="s">
        <v>535</v>
      </c>
      <c r="O2068">
        <v>54</v>
      </c>
      <c r="AA2068" t="s">
        <v>35</v>
      </c>
      <c r="AB2068" t="str">
        <f>IF(H2062="?",$Q$9,H2062)</f>
        <v>tier - 1</v>
      </c>
      <c r="AC2068" t="str">
        <f>IF(I2062="?",$V$9,I2062)</f>
        <v>tier - 1</v>
      </c>
      <c r="AD2068" t="str">
        <f>IF(J2062="?","Unknown",J2062)</f>
        <v>R1011</v>
      </c>
      <c r="AE2068">
        <v>1975</v>
      </c>
      <c r="AF2068">
        <v>29</v>
      </c>
      <c r="AG2068" t="str">
        <f t="shared" si="64"/>
        <v>29-Aug-1975</v>
      </c>
      <c r="AH2068">
        <v>27635</v>
      </c>
      <c r="AI2068">
        <f t="shared" si="65"/>
        <v>47</v>
      </c>
    </row>
    <row r="2069" spans="1:35" x14ac:dyDescent="0.25">
      <c r="A2069" t="s">
        <v>1615</v>
      </c>
      <c r="B2069">
        <v>11</v>
      </c>
      <c r="C2069" t="s">
        <v>37</v>
      </c>
      <c r="D2069">
        <v>1960</v>
      </c>
      <c r="E2069" s="11">
        <v>22200</v>
      </c>
      <c r="F2069">
        <v>0</v>
      </c>
      <c r="G2069">
        <v>13555</v>
      </c>
      <c r="H2069" t="s">
        <v>12</v>
      </c>
      <c r="I2069" t="s">
        <v>12</v>
      </c>
      <c r="J2069" t="s">
        <v>356</v>
      </c>
      <c r="K2069" s="13" t="s">
        <v>10244</v>
      </c>
      <c r="L2069" t="s">
        <v>12</v>
      </c>
      <c r="M2069" t="s">
        <v>12</v>
      </c>
      <c r="N2069" t="s">
        <v>356</v>
      </c>
      <c r="O2069">
        <v>62</v>
      </c>
      <c r="AA2069" t="s">
        <v>10</v>
      </c>
      <c r="AB2069" t="str">
        <f>IF(H2063="?",$Q$9,H2063)</f>
        <v>tier - 3</v>
      </c>
      <c r="AC2069" t="str">
        <f>IF(I2063="?",$V$9,I2063)</f>
        <v>tier - 3</v>
      </c>
      <c r="AD2069" t="str">
        <f>IF(J2063="?","Unknown",J2063)</f>
        <v>R1024</v>
      </c>
      <c r="AE2069">
        <v>1961</v>
      </c>
      <c r="AF2069">
        <v>24</v>
      </c>
      <c r="AG2069" t="str">
        <f t="shared" si="64"/>
        <v>24-Jul-1961</v>
      </c>
      <c r="AH2069">
        <v>22486</v>
      </c>
      <c r="AI2069">
        <f t="shared" si="65"/>
        <v>61</v>
      </c>
    </row>
    <row r="2070" spans="1:35" x14ac:dyDescent="0.25">
      <c r="A2070" t="s">
        <v>1614</v>
      </c>
      <c r="B2070">
        <v>14</v>
      </c>
      <c r="C2070" t="s">
        <v>15</v>
      </c>
      <c r="D2070">
        <v>1963</v>
      </c>
      <c r="E2070" s="11">
        <v>23329</v>
      </c>
      <c r="F2070">
        <v>0</v>
      </c>
      <c r="G2070">
        <v>13511.28</v>
      </c>
      <c r="H2070" t="s">
        <v>12</v>
      </c>
      <c r="I2070" t="s">
        <v>16</v>
      </c>
      <c r="J2070" t="s">
        <v>23</v>
      </c>
      <c r="K2070" s="13" t="s">
        <v>10172</v>
      </c>
      <c r="L2070" t="s">
        <v>12</v>
      </c>
      <c r="M2070" t="s">
        <v>16</v>
      </c>
      <c r="N2070" t="s">
        <v>23</v>
      </c>
      <c r="O2070">
        <v>59</v>
      </c>
      <c r="AA2070" t="s">
        <v>10</v>
      </c>
      <c r="AB2070" t="str">
        <f>IF(H2064="?",$Q$9,H2064)</f>
        <v>tier - 3</v>
      </c>
      <c r="AC2070" t="str">
        <f>IF(I2064="?",$V$9,I2064)</f>
        <v>tier - 3</v>
      </c>
      <c r="AD2070" t="str">
        <f>IF(J2064="?","Unknown",J2064)</f>
        <v>R1012</v>
      </c>
      <c r="AE2070">
        <v>1969</v>
      </c>
      <c r="AF2070">
        <v>26</v>
      </c>
      <c r="AG2070" t="str">
        <f t="shared" si="64"/>
        <v>26-Jul-1969</v>
      </c>
      <c r="AH2070">
        <v>25410</v>
      </c>
      <c r="AI2070">
        <f t="shared" si="65"/>
        <v>53</v>
      </c>
    </row>
    <row r="2071" spans="1:35" x14ac:dyDescent="0.25">
      <c r="A2071" t="s">
        <v>1613</v>
      </c>
      <c r="B2071">
        <v>30</v>
      </c>
      <c r="C2071" t="s">
        <v>20</v>
      </c>
      <c r="D2071">
        <v>1990</v>
      </c>
      <c r="E2071" s="11">
        <v>33146</v>
      </c>
      <c r="F2071">
        <v>3</v>
      </c>
      <c r="G2071">
        <v>13480.83</v>
      </c>
      <c r="H2071" t="s">
        <v>12</v>
      </c>
      <c r="I2071" t="s">
        <v>11</v>
      </c>
      <c r="J2071" t="s">
        <v>249</v>
      </c>
      <c r="K2071" s="13" t="s">
        <v>10245</v>
      </c>
      <c r="L2071" t="s">
        <v>12</v>
      </c>
      <c r="M2071" t="s">
        <v>11</v>
      </c>
      <c r="N2071" t="s">
        <v>249</v>
      </c>
      <c r="O2071">
        <v>32</v>
      </c>
      <c r="AA2071" t="s">
        <v>10</v>
      </c>
      <c r="AB2071" t="str">
        <f>IF(H2065="?",$Q$9,H2065)</f>
        <v>tier - 3</v>
      </c>
      <c r="AC2071" t="str">
        <f>IF(I2065="?",$V$9,I2065)</f>
        <v>tier - 3</v>
      </c>
      <c r="AD2071" t="str">
        <f>IF(J2065="?","Unknown",J2065)</f>
        <v>R1024</v>
      </c>
      <c r="AE2071">
        <v>1961</v>
      </c>
      <c r="AF2071">
        <v>18</v>
      </c>
      <c r="AG2071" t="str">
        <f t="shared" si="64"/>
        <v>18-Jul-1961</v>
      </c>
      <c r="AH2071">
        <v>22480</v>
      </c>
      <c r="AI2071">
        <f t="shared" si="65"/>
        <v>61</v>
      </c>
    </row>
    <row r="2072" spans="1:35" x14ac:dyDescent="0.25">
      <c r="A2072" t="s">
        <v>1612</v>
      </c>
      <c r="B2072">
        <v>7</v>
      </c>
      <c r="C2072" t="s">
        <v>30</v>
      </c>
      <c r="D2072">
        <v>1975</v>
      </c>
      <c r="E2072" s="11">
        <v>27735</v>
      </c>
      <c r="F2072">
        <v>1</v>
      </c>
      <c r="G2072">
        <v>13472.19</v>
      </c>
      <c r="H2072" t="s">
        <v>12</v>
      </c>
      <c r="I2072" t="s">
        <v>11</v>
      </c>
      <c r="J2072" t="s">
        <v>23</v>
      </c>
      <c r="K2072" s="13" t="s">
        <v>10246</v>
      </c>
      <c r="L2072" t="s">
        <v>12</v>
      </c>
      <c r="M2072" t="s">
        <v>11</v>
      </c>
      <c r="N2072" t="s">
        <v>23</v>
      </c>
      <c r="O2072">
        <v>47</v>
      </c>
      <c r="AA2072" t="s">
        <v>10</v>
      </c>
      <c r="AB2072" t="str">
        <f>IF(H2066="?",$Q$9,H2066)</f>
        <v>tier - 3</v>
      </c>
      <c r="AC2072" t="str">
        <f>IF(I2066="?",$V$9,I2066)</f>
        <v>tier - 1</v>
      </c>
      <c r="AD2072" t="str">
        <f>IF(J2066="?","Unknown",J2066)</f>
        <v>R1024</v>
      </c>
      <c r="AE2072">
        <v>1964</v>
      </c>
      <c r="AF2072">
        <v>10</v>
      </c>
      <c r="AG2072" t="str">
        <f t="shared" si="64"/>
        <v>10-Jul-1964</v>
      </c>
      <c r="AH2072">
        <v>23568</v>
      </c>
      <c r="AI2072">
        <f t="shared" si="65"/>
        <v>58</v>
      </c>
    </row>
    <row r="2073" spans="1:35" x14ac:dyDescent="0.25">
      <c r="A2073" t="s">
        <v>2297</v>
      </c>
      <c r="B2073">
        <v>14</v>
      </c>
      <c r="C2073" t="s">
        <v>18</v>
      </c>
      <c r="D2073">
        <v>1975</v>
      </c>
      <c r="E2073" s="11">
        <v>27559</v>
      </c>
      <c r="F2073">
        <v>0</v>
      </c>
      <c r="G2073">
        <v>41676.080000000002</v>
      </c>
      <c r="H2073" t="s">
        <v>16</v>
      </c>
      <c r="I2073" t="s">
        <v>11</v>
      </c>
      <c r="J2073" t="s">
        <v>13</v>
      </c>
      <c r="K2073" s="13" t="s">
        <v>9926</v>
      </c>
      <c r="L2073" t="s">
        <v>16</v>
      </c>
      <c r="M2073" t="s">
        <v>11</v>
      </c>
      <c r="N2073" t="s">
        <v>13</v>
      </c>
      <c r="O2073">
        <v>47</v>
      </c>
      <c r="AA2073" t="s">
        <v>37</v>
      </c>
      <c r="AB2073" t="str">
        <f>IF(H2067="?",$Q$9,H2067)</f>
        <v>tier - 3</v>
      </c>
      <c r="AC2073" t="str">
        <f>IF(I2067="?",$V$9,I2067)</f>
        <v>tier - 1</v>
      </c>
      <c r="AD2073" t="str">
        <f>IF(J2067="?","Unknown",J2067)</f>
        <v>R1012</v>
      </c>
      <c r="AE2073">
        <v>1992</v>
      </c>
      <c r="AF2073">
        <v>14</v>
      </c>
      <c r="AG2073" t="str">
        <f t="shared" si="64"/>
        <v>14-Oct-1992</v>
      </c>
      <c r="AH2073">
        <v>33891</v>
      </c>
      <c r="AI2073">
        <f t="shared" si="65"/>
        <v>30</v>
      </c>
    </row>
    <row r="2074" spans="1:35" x14ac:dyDescent="0.25">
      <c r="A2074" t="s">
        <v>1611</v>
      </c>
      <c r="B2074">
        <v>24</v>
      </c>
      <c r="C2074" t="s">
        <v>35</v>
      </c>
      <c r="D2074">
        <v>1960</v>
      </c>
      <c r="E2074" s="11">
        <v>22152</v>
      </c>
      <c r="F2074">
        <v>0</v>
      </c>
      <c r="G2074">
        <v>13470.86</v>
      </c>
      <c r="H2074" t="s">
        <v>12</v>
      </c>
      <c r="I2074" t="s">
        <v>12</v>
      </c>
      <c r="J2074" t="s">
        <v>42</v>
      </c>
      <c r="K2074" s="13" t="s">
        <v>10247</v>
      </c>
      <c r="L2074" t="s">
        <v>12</v>
      </c>
      <c r="M2074" t="s">
        <v>12</v>
      </c>
      <c r="N2074" t="s">
        <v>42</v>
      </c>
      <c r="O2074">
        <v>62</v>
      </c>
      <c r="AA2074" t="s">
        <v>10</v>
      </c>
      <c r="AB2074" t="str">
        <f>IF(H2068="?",$Q$9,H2068)</f>
        <v>tier - 3</v>
      </c>
      <c r="AC2074" t="str">
        <f>IF(I2068="?",$V$9,I2068)</f>
        <v>tier - 3</v>
      </c>
      <c r="AD2074" t="str">
        <f>IF(J2068="?","Unknown",J2068)</f>
        <v>R1026</v>
      </c>
      <c r="AE2074">
        <v>1968</v>
      </c>
      <c r="AF2074">
        <v>15</v>
      </c>
      <c r="AG2074" t="str">
        <f t="shared" si="64"/>
        <v>15-Jul-1968</v>
      </c>
      <c r="AH2074">
        <v>25034</v>
      </c>
      <c r="AI2074">
        <f t="shared" si="65"/>
        <v>54</v>
      </c>
    </row>
    <row r="2075" spans="1:35" x14ac:dyDescent="0.25">
      <c r="A2075" t="s">
        <v>1610</v>
      </c>
      <c r="B2075">
        <v>28</v>
      </c>
      <c r="C2075" t="s">
        <v>10</v>
      </c>
      <c r="D2075">
        <v>1960</v>
      </c>
      <c r="E2075" s="11">
        <v>22125</v>
      </c>
      <c r="F2075">
        <v>0</v>
      </c>
      <c r="G2075">
        <v>13470.8</v>
      </c>
      <c r="H2075" t="s">
        <v>12</v>
      </c>
      <c r="I2075" t="s">
        <v>11</v>
      </c>
      <c r="J2075" t="s">
        <v>13</v>
      </c>
      <c r="K2075" s="13" t="s">
        <v>10248</v>
      </c>
      <c r="L2075" t="s">
        <v>12</v>
      </c>
      <c r="M2075" t="s">
        <v>11</v>
      </c>
      <c r="N2075" t="s">
        <v>13</v>
      </c>
      <c r="O2075">
        <v>62</v>
      </c>
      <c r="AA2075" t="s">
        <v>37</v>
      </c>
      <c r="AB2075" t="str">
        <f>IF(H2069="?",$Q$9,H2069)</f>
        <v>tier - 3</v>
      </c>
      <c r="AC2075" t="str">
        <f>IF(I2069="?",$V$9,I2069)</f>
        <v>tier - 3</v>
      </c>
      <c r="AD2075" t="str">
        <f>IF(J2069="?","Unknown",J2069)</f>
        <v>R1017</v>
      </c>
      <c r="AE2075">
        <v>1960</v>
      </c>
      <c r="AF2075">
        <v>11</v>
      </c>
      <c r="AG2075" t="str">
        <f t="shared" si="64"/>
        <v>11-Oct-1960</v>
      </c>
      <c r="AH2075">
        <v>22200</v>
      </c>
      <c r="AI2075">
        <f t="shared" si="65"/>
        <v>62</v>
      </c>
    </row>
    <row r="2076" spans="1:35" x14ac:dyDescent="0.25">
      <c r="A2076" t="s">
        <v>1609</v>
      </c>
      <c r="B2076">
        <v>19</v>
      </c>
      <c r="C2076" t="s">
        <v>20</v>
      </c>
      <c r="D2076">
        <v>1985</v>
      </c>
      <c r="E2076" s="11">
        <v>31309</v>
      </c>
      <c r="F2076">
        <v>3</v>
      </c>
      <c r="G2076">
        <v>13465.8</v>
      </c>
      <c r="H2076" t="s">
        <v>12</v>
      </c>
      <c r="I2076" t="s">
        <v>16</v>
      </c>
      <c r="J2076" t="s">
        <v>23</v>
      </c>
      <c r="K2076" s="13" t="s">
        <v>8537</v>
      </c>
      <c r="L2076" t="s">
        <v>12</v>
      </c>
      <c r="M2076" t="s">
        <v>16</v>
      </c>
      <c r="N2076" t="s">
        <v>23</v>
      </c>
      <c r="O2076">
        <v>37</v>
      </c>
      <c r="AA2076" t="s">
        <v>15</v>
      </c>
      <c r="AB2076" t="str">
        <f>IF(H2070="?",$Q$9,H2070)</f>
        <v>tier - 3</v>
      </c>
      <c r="AC2076" t="str">
        <f>IF(I2070="?",$V$9,I2070)</f>
        <v>tier - 1</v>
      </c>
      <c r="AD2076" t="str">
        <f>IF(J2070="?","Unknown",J2070)</f>
        <v>R1012</v>
      </c>
      <c r="AE2076">
        <v>1963</v>
      </c>
      <c r="AF2076">
        <v>14</v>
      </c>
      <c r="AG2076" t="str">
        <f t="shared" si="64"/>
        <v>14-Nov-1963</v>
      </c>
      <c r="AH2076">
        <v>23329</v>
      </c>
      <c r="AI2076">
        <f t="shared" si="65"/>
        <v>59</v>
      </c>
    </row>
    <row r="2077" spans="1:35" x14ac:dyDescent="0.25">
      <c r="A2077" t="s">
        <v>1608</v>
      </c>
      <c r="B2077">
        <v>16</v>
      </c>
      <c r="C2077" t="s">
        <v>15</v>
      </c>
      <c r="D2077">
        <v>1960</v>
      </c>
      <c r="E2077" s="11">
        <v>22236</v>
      </c>
      <c r="F2077">
        <v>0</v>
      </c>
      <c r="G2077">
        <v>13462.52</v>
      </c>
      <c r="H2077" t="s">
        <v>12</v>
      </c>
      <c r="I2077" t="s">
        <v>11</v>
      </c>
      <c r="J2077" t="s">
        <v>42</v>
      </c>
      <c r="K2077" s="13" t="s">
        <v>10249</v>
      </c>
      <c r="L2077" t="s">
        <v>12</v>
      </c>
      <c r="M2077" t="s">
        <v>11</v>
      </c>
      <c r="N2077" t="s">
        <v>42</v>
      </c>
      <c r="O2077">
        <v>62</v>
      </c>
      <c r="AA2077" t="s">
        <v>20</v>
      </c>
      <c r="AB2077" t="str">
        <f>IF(H2071="?",$Q$9,H2071)</f>
        <v>tier - 3</v>
      </c>
      <c r="AC2077" t="str">
        <f>IF(I2071="?",$V$9,I2071)</f>
        <v>tier - 2</v>
      </c>
      <c r="AD2077" t="str">
        <f>IF(J2071="?","Unknown",J2071)</f>
        <v>R1023</v>
      </c>
      <c r="AE2077">
        <v>1990</v>
      </c>
      <c r="AF2077">
        <v>30</v>
      </c>
      <c r="AG2077" t="str">
        <f t="shared" si="64"/>
        <v>30-Sep-1990</v>
      </c>
      <c r="AH2077">
        <v>33146</v>
      </c>
      <c r="AI2077">
        <f t="shared" si="65"/>
        <v>32</v>
      </c>
    </row>
    <row r="2078" spans="1:35" x14ac:dyDescent="0.25">
      <c r="A2078" t="s">
        <v>1607</v>
      </c>
      <c r="B2078">
        <v>11</v>
      </c>
      <c r="C2078" t="s">
        <v>15</v>
      </c>
      <c r="D2078">
        <v>1960</v>
      </c>
      <c r="E2078" s="11">
        <v>22231</v>
      </c>
      <c r="F2078">
        <v>0</v>
      </c>
      <c r="G2078">
        <v>13457.96</v>
      </c>
      <c r="H2078" t="s">
        <v>12</v>
      </c>
      <c r="I2078" t="s">
        <v>16</v>
      </c>
      <c r="J2078" t="s">
        <v>13</v>
      </c>
      <c r="K2078" s="13" t="s">
        <v>10244</v>
      </c>
      <c r="L2078" t="s">
        <v>12</v>
      </c>
      <c r="M2078" t="s">
        <v>16</v>
      </c>
      <c r="N2078" t="s">
        <v>13</v>
      </c>
      <c r="O2078">
        <v>62</v>
      </c>
      <c r="AA2078" t="s">
        <v>30</v>
      </c>
      <c r="AB2078" t="str">
        <f>IF(H2072="?",$Q$9,H2072)</f>
        <v>tier - 3</v>
      </c>
      <c r="AC2078" t="str">
        <f>IF(I2072="?",$V$9,I2072)</f>
        <v>tier - 2</v>
      </c>
      <c r="AD2078" t="str">
        <f>IF(J2072="?","Unknown",J2072)</f>
        <v>R1012</v>
      </c>
      <c r="AE2078">
        <v>1975</v>
      </c>
      <c r="AF2078">
        <v>7</v>
      </c>
      <c r="AG2078" t="str">
        <f t="shared" si="64"/>
        <v>7-Dec-1975</v>
      </c>
      <c r="AH2078">
        <v>27735</v>
      </c>
      <c r="AI2078">
        <f t="shared" si="65"/>
        <v>47</v>
      </c>
    </row>
    <row r="2079" spans="1:35" x14ac:dyDescent="0.25">
      <c r="A2079" t="s">
        <v>1606</v>
      </c>
      <c r="B2079">
        <v>13</v>
      </c>
      <c r="C2079" t="s">
        <v>20</v>
      </c>
      <c r="D2079">
        <v>1960</v>
      </c>
      <c r="E2079" s="11">
        <v>22172</v>
      </c>
      <c r="F2079">
        <v>0</v>
      </c>
      <c r="G2079">
        <v>13451.12</v>
      </c>
      <c r="H2079" t="s">
        <v>12</v>
      </c>
      <c r="I2079" t="s">
        <v>16</v>
      </c>
      <c r="J2079" t="s">
        <v>42</v>
      </c>
      <c r="K2079" s="13" t="s">
        <v>10250</v>
      </c>
      <c r="L2079" t="s">
        <v>12</v>
      </c>
      <c r="M2079" t="s">
        <v>16</v>
      </c>
      <c r="N2079" t="s">
        <v>42</v>
      </c>
      <c r="O2079">
        <v>62</v>
      </c>
      <c r="AA2079" t="s">
        <v>18</v>
      </c>
      <c r="AB2079" t="str">
        <f>IF(H2073="?",$Q$9,H2073)</f>
        <v>tier - 1</v>
      </c>
      <c r="AC2079" t="str">
        <f>IF(I2073="?",$V$9,I2073)</f>
        <v>tier - 2</v>
      </c>
      <c r="AD2079" t="str">
        <f>IF(J2073="?","Unknown",J2073)</f>
        <v>R1013</v>
      </c>
      <c r="AE2079">
        <v>1975</v>
      </c>
      <c r="AF2079">
        <v>14</v>
      </c>
      <c r="AG2079" t="str">
        <f t="shared" si="64"/>
        <v>14-Jun-1975</v>
      </c>
      <c r="AH2079">
        <v>27559</v>
      </c>
      <c r="AI2079">
        <f t="shared" si="65"/>
        <v>47</v>
      </c>
    </row>
    <row r="2080" spans="1:35" x14ac:dyDescent="0.25">
      <c r="A2080" t="s">
        <v>1605</v>
      </c>
      <c r="B2080">
        <v>29</v>
      </c>
      <c r="C2080" t="s">
        <v>30</v>
      </c>
      <c r="D2080">
        <v>1975</v>
      </c>
      <c r="E2080" s="11">
        <v>27757</v>
      </c>
      <c r="F2080">
        <v>1</v>
      </c>
      <c r="G2080">
        <v>13440.7</v>
      </c>
      <c r="H2080" t="s">
        <v>12</v>
      </c>
      <c r="I2080" t="s">
        <v>11</v>
      </c>
      <c r="J2080" t="s">
        <v>23</v>
      </c>
      <c r="K2080" s="13" t="s">
        <v>10251</v>
      </c>
      <c r="L2080" t="s">
        <v>12</v>
      </c>
      <c r="M2080" t="s">
        <v>11</v>
      </c>
      <c r="N2080" t="s">
        <v>23</v>
      </c>
      <c r="O2080">
        <v>47</v>
      </c>
      <c r="AA2080" t="s">
        <v>35</v>
      </c>
      <c r="AB2080" t="str">
        <f>IF(H2074="?",$Q$9,H2074)</f>
        <v>tier - 3</v>
      </c>
      <c r="AC2080" t="str">
        <f>IF(I2074="?",$V$9,I2074)</f>
        <v>tier - 3</v>
      </c>
      <c r="AD2080" t="str">
        <f>IF(J2074="?","Unknown",J2074)</f>
        <v>R1011</v>
      </c>
      <c r="AE2080">
        <v>1960</v>
      </c>
      <c r="AF2080">
        <v>24</v>
      </c>
      <c r="AG2080" t="str">
        <f t="shared" si="64"/>
        <v>24-Aug-1960</v>
      </c>
      <c r="AH2080">
        <v>22152</v>
      </c>
      <c r="AI2080">
        <f t="shared" si="65"/>
        <v>62</v>
      </c>
    </row>
    <row r="2081" spans="1:35" x14ac:dyDescent="0.25">
      <c r="A2081" t="s">
        <v>1604</v>
      </c>
      <c r="B2081">
        <v>14</v>
      </c>
      <c r="C2081" t="s">
        <v>37</v>
      </c>
      <c r="D2081">
        <v>1966</v>
      </c>
      <c r="E2081" s="11">
        <v>24394</v>
      </c>
      <c r="F2081">
        <v>3</v>
      </c>
      <c r="G2081">
        <v>13430.27</v>
      </c>
      <c r="H2081" t="s">
        <v>12</v>
      </c>
      <c r="I2081" t="s">
        <v>12</v>
      </c>
      <c r="J2081" t="s">
        <v>247</v>
      </c>
      <c r="K2081" s="13" t="s">
        <v>10252</v>
      </c>
      <c r="L2081" t="s">
        <v>12</v>
      </c>
      <c r="M2081" t="s">
        <v>12</v>
      </c>
      <c r="N2081" t="s">
        <v>247</v>
      </c>
      <c r="O2081">
        <v>56</v>
      </c>
      <c r="AA2081" t="s">
        <v>10</v>
      </c>
      <c r="AB2081" t="str">
        <f>IF(H2075="?",$Q$9,H2075)</f>
        <v>tier - 3</v>
      </c>
      <c r="AC2081" t="str">
        <f>IF(I2075="?",$V$9,I2075)</f>
        <v>tier - 2</v>
      </c>
      <c r="AD2081" t="str">
        <f>IF(J2075="?","Unknown",J2075)</f>
        <v>R1013</v>
      </c>
      <c r="AE2081">
        <v>1960</v>
      </c>
      <c r="AF2081">
        <v>28</v>
      </c>
      <c r="AG2081" t="str">
        <f t="shared" si="64"/>
        <v>28-Jul-1960</v>
      </c>
      <c r="AH2081">
        <v>22125</v>
      </c>
      <c r="AI2081">
        <f t="shared" si="65"/>
        <v>62</v>
      </c>
    </row>
    <row r="2082" spans="1:35" x14ac:dyDescent="0.25">
      <c r="A2082" t="s">
        <v>1603</v>
      </c>
      <c r="B2082">
        <v>3</v>
      </c>
      <c r="C2082" t="s">
        <v>35</v>
      </c>
      <c r="D2082">
        <v>1961</v>
      </c>
      <c r="E2082" s="11">
        <v>22496</v>
      </c>
      <c r="F2082">
        <v>0</v>
      </c>
      <c r="G2082">
        <v>13429.04</v>
      </c>
      <c r="H2082" t="s">
        <v>12</v>
      </c>
      <c r="I2082" t="s">
        <v>12</v>
      </c>
      <c r="J2082" t="s">
        <v>23</v>
      </c>
      <c r="K2082" s="13" t="s">
        <v>10253</v>
      </c>
      <c r="L2082" t="s">
        <v>12</v>
      </c>
      <c r="M2082" t="s">
        <v>12</v>
      </c>
      <c r="N2082" t="s">
        <v>23</v>
      </c>
      <c r="O2082">
        <v>61</v>
      </c>
      <c r="AA2082" t="s">
        <v>20</v>
      </c>
      <c r="AB2082" t="str">
        <f>IF(H2076="?",$Q$9,H2076)</f>
        <v>tier - 3</v>
      </c>
      <c r="AC2082" t="str">
        <f>IF(I2076="?",$V$9,I2076)</f>
        <v>tier - 1</v>
      </c>
      <c r="AD2082" t="str">
        <f>IF(J2076="?","Unknown",J2076)</f>
        <v>R1012</v>
      </c>
      <c r="AE2082">
        <v>1985</v>
      </c>
      <c r="AF2082">
        <v>19</v>
      </c>
      <c r="AG2082" t="str">
        <f t="shared" si="64"/>
        <v>19-Sep-1985</v>
      </c>
      <c r="AH2082">
        <v>31309</v>
      </c>
      <c r="AI2082">
        <f t="shared" si="65"/>
        <v>37</v>
      </c>
    </row>
    <row r="2083" spans="1:35" x14ac:dyDescent="0.25">
      <c r="A2083" t="s">
        <v>1602</v>
      </c>
      <c r="B2083">
        <v>17</v>
      </c>
      <c r="C2083" t="s">
        <v>30</v>
      </c>
      <c r="D2083">
        <v>1994</v>
      </c>
      <c r="E2083" s="11">
        <v>34685</v>
      </c>
      <c r="F2083">
        <v>0</v>
      </c>
      <c r="G2083">
        <v>13417.05</v>
      </c>
      <c r="H2083" t="s">
        <v>12</v>
      </c>
      <c r="I2083" t="s">
        <v>12</v>
      </c>
      <c r="J2083" t="s">
        <v>23</v>
      </c>
      <c r="K2083" s="13" t="s">
        <v>10254</v>
      </c>
      <c r="L2083" t="s">
        <v>12</v>
      </c>
      <c r="M2083" t="s">
        <v>12</v>
      </c>
      <c r="N2083" t="s">
        <v>23</v>
      </c>
      <c r="O2083">
        <v>28</v>
      </c>
      <c r="AA2083" t="s">
        <v>15</v>
      </c>
      <c r="AB2083" t="str">
        <f>IF(H2077="?",$Q$9,H2077)</f>
        <v>tier - 3</v>
      </c>
      <c r="AC2083" t="str">
        <f>IF(I2077="?",$V$9,I2077)</f>
        <v>tier - 2</v>
      </c>
      <c r="AD2083" t="str">
        <f>IF(J2077="?","Unknown",J2077)</f>
        <v>R1011</v>
      </c>
      <c r="AE2083">
        <v>1960</v>
      </c>
      <c r="AF2083">
        <v>16</v>
      </c>
      <c r="AG2083" t="str">
        <f t="shared" si="64"/>
        <v>16-Nov-1960</v>
      </c>
      <c r="AH2083">
        <v>22236</v>
      </c>
      <c r="AI2083">
        <f t="shared" si="65"/>
        <v>62</v>
      </c>
    </row>
    <row r="2084" spans="1:35" x14ac:dyDescent="0.25">
      <c r="A2084" t="s">
        <v>2296</v>
      </c>
      <c r="B2084">
        <v>29</v>
      </c>
      <c r="C2084" t="s">
        <v>20</v>
      </c>
      <c r="D2084">
        <v>1976</v>
      </c>
      <c r="E2084" s="11">
        <v>28032</v>
      </c>
      <c r="F2084">
        <v>1</v>
      </c>
      <c r="G2084">
        <v>41661.599999999999</v>
      </c>
      <c r="H2084" t="s">
        <v>16</v>
      </c>
      <c r="I2084" t="s">
        <v>12</v>
      </c>
      <c r="J2084" t="s">
        <v>42</v>
      </c>
      <c r="K2084" s="13" t="s">
        <v>10255</v>
      </c>
      <c r="L2084" t="s">
        <v>16</v>
      </c>
      <c r="M2084" t="s">
        <v>12</v>
      </c>
      <c r="N2084" t="s">
        <v>42</v>
      </c>
      <c r="O2084">
        <v>46</v>
      </c>
      <c r="AA2084" t="s">
        <v>15</v>
      </c>
      <c r="AB2084" t="str">
        <f>IF(H2078="?",$Q$9,H2078)</f>
        <v>tier - 3</v>
      </c>
      <c r="AC2084" t="str">
        <f>IF(I2078="?",$V$9,I2078)</f>
        <v>tier - 1</v>
      </c>
      <c r="AD2084" t="str">
        <f>IF(J2078="?","Unknown",J2078)</f>
        <v>R1013</v>
      </c>
      <c r="AE2084">
        <v>1960</v>
      </c>
      <c r="AF2084">
        <v>11</v>
      </c>
      <c r="AG2084" t="str">
        <f t="shared" si="64"/>
        <v>11-Nov-1960</v>
      </c>
      <c r="AH2084">
        <v>22231</v>
      </c>
      <c r="AI2084">
        <f t="shared" si="65"/>
        <v>62</v>
      </c>
    </row>
    <row r="2085" spans="1:35" x14ac:dyDescent="0.25">
      <c r="A2085" t="s">
        <v>1601</v>
      </c>
      <c r="B2085">
        <v>22</v>
      </c>
      <c r="C2085" t="s">
        <v>10</v>
      </c>
      <c r="D2085">
        <v>1961</v>
      </c>
      <c r="E2085" s="11">
        <v>22484</v>
      </c>
      <c r="F2085">
        <v>0</v>
      </c>
      <c r="G2085">
        <v>13415.04</v>
      </c>
      <c r="H2085" t="s">
        <v>12</v>
      </c>
      <c r="I2085" t="s">
        <v>11</v>
      </c>
      <c r="J2085" t="s">
        <v>23</v>
      </c>
      <c r="K2085" s="13" t="s">
        <v>10256</v>
      </c>
      <c r="L2085" t="s">
        <v>12</v>
      </c>
      <c r="M2085" t="s">
        <v>11</v>
      </c>
      <c r="N2085" t="s">
        <v>23</v>
      </c>
      <c r="O2085">
        <v>61</v>
      </c>
      <c r="AA2085" t="s">
        <v>20</v>
      </c>
      <c r="AB2085" t="str">
        <f>IF(H2079="?",$Q$9,H2079)</f>
        <v>tier - 3</v>
      </c>
      <c r="AC2085" t="str">
        <f>IF(I2079="?",$V$9,I2079)</f>
        <v>tier - 1</v>
      </c>
      <c r="AD2085" t="str">
        <f>IF(J2079="?","Unknown",J2079)</f>
        <v>R1011</v>
      </c>
      <c r="AE2085">
        <v>1960</v>
      </c>
      <c r="AF2085">
        <v>13</v>
      </c>
      <c r="AG2085" t="str">
        <f t="shared" si="64"/>
        <v>13-Sep-1960</v>
      </c>
      <c r="AH2085">
        <v>22172</v>
      </c>
      <c r="AI2085">
        <f t="shared" si="65"/>
        <v>62</v>
      </c>
    </row>
    <row r="2086" spans="1:35" x14ac:dyDescent="0.25">
      <c r="A2086" t="s">
        <v>1600</v>
      </c>
      <c r="B2086">
        <v>19</v>
      </c>
      <c r="C2086" t="s">
        <v>30</v>
      </c>
      <c r="D2086">
        <v>1992</v>
      </c>
      <c r="E2086" s="11">
        <v>33957</v>
      </c>
      <c r="F2086">
        <v>0</v>
      </c>
      <c r="G2086">
        <v>13412.97</v>
      </c>
      <c r="H2086" t="s">
        <v>12</v>
      </c>
      <c r="I2086" t="s">
        <v>12</v>
      </c>
      <c r="J2086" t="s">
        <v>249</v>
      </c>
      <c r="K2086" s="13" t="s">
        <v>10257</v>
      </c>
      <c r="L2086" t="s">
        <v>12</v>
      </c>
      <c r="M2086" t="s">
        <v>12</v>
      </c>
      <c r="N2086" t="s">
        <v>249</v>
      </c>
      <c r="O2086">
        <v>30</v>
      </c>
      <c r="AA2086" t="s">
        <v>30</v>
      </c>
      <c r="AB2086" t="str">
        <f>IF(H2080="?",$Q$9,H2080)</f>
        <v>tier - 3</v>
      </c>
      <c r="AC2086" t="str">
        <f>IF(I2080="?",$V$9,I2080)</f>
        <v>tier - 2</v>
      </c>
      <c r="AD2086" t="str">
        <f>IF(J2080="?","Unknown",J2080)</f>
        <v>R1012</v>
      </c>
      <c r="AE2086">
        <v>1975</v>
      </c>
      <c r="AF2086">
        <v>29</v>
      </c>
      <c r="AG2086" t="str">
        <f t="shared" si="64"/>
        <v>29-Dec-1975</v>
      </c>
      <c r="AH2086">
        <v>27757</v>
      </c>
      <c r="AI2086">
        <f t="shared" si="65"/>
        <v>47</v>
      </c>
    </row>
    <row r="2087" spans="1:35" x14ac:dyDescent="0.25">
      <c r="A2087" t="s">
        <v>1599</v>
      </c>
      <c r="B2087">
        <v>20</v>
      </c>
      <c r="C2087" t="s">
        <v>15</v>
      </c>
      <c r="D2087">
        <v>1959</v>
      </c>
      <c r="E2087" s="11">
        <v>21874</v>
      </c>
      <c r="F2087">
        <v>0</v>
      </c>
      <c r="G2087">
        <v>13405.39</v>
      </c>
      <c r="H2087" t="s">
        <v>12</v>
      </c>
      <c r="I2087" t="s">
        <v>12</v>
      </c>
      <c r="J2087" t="s">
        <v>13</v>
      </c>
      <c r="K2087" s="13" t="s">
        <v>10258</v>
      </c>
      <c r="L2087" t="s">
        <v>12</v>
      </c>
      <c r="M2087" t="s">
        <v>12</v>
      </c>
      <c r="N2087" t="s">
        <v>13</v>
      </c>
      <c r="O2087">
        <v>63</v>
      </c>
      <c r="AA2087" t="s">
        <v>37</v>
      </c>
      <c r="AB2087" t="str">
        <f>IF(H2081="?",$Q$9,H2081)</f>
        <v>tier - 3</v>
      </c>
      <c r="AC2087" t="str">
        <f>IF(I2081="?",$V$9,I2081)</f>
        <v>tier - 3</v>
      </c>
      <c r="AD2087" t="str">
        <f>IF(J2081="?","Unknown",J2081)</f>
        <v>R1024</v>
      </c>
      <c r="AE2087">
        <v>1966</v>
      </c>
      <c r="AF2087">
        <v>14</v>
      </c>
      <c r="AG2087" t="str">
        <f t="shared" si="64"/>
        <v>14-Oct-1966</v>
      </c>
      <c r="AH2087">
        <v>24394</v>
      </c>
      <c r="AI2087">
        <f t="shared" si="65"/>
        <v>56</v>
      </c>
    </row>
    <row r="2088" spans="1:35" x14ac:dyDescent="0.25">
      <c r="A2088" t="s">
        <v>1598</v>
      </c>
      <c r="B2088">
        <v>25</v>
      </c>
      <c r="C2088" t="s">
        <v>35</v>
      </c>
      <c r="D2088">
        <v>1959</v>
      </c>
      <c r="E2088" s="11">
        <v>21787</v>
      </c>
      <c r="F2088">
        <v>0</v>
      </c>
      <c r="G2088">
        <v>13393.76</v>
      </c>
      <c r="H2088" t="s">
        <v>12</v>
      </c>
      <c r="I2088" t="s">
        <v>16</v>
      </c>
      <c r="J2088" t="s">
        <v>42</v>
      </c>
      <c r="K2088" s="13" t="s">
        <v>10259</v>
      </c>
      <c r="L2088" t="s">
        <v>12</v>
      </c>
      <c r="M2088" t="s">
        <v>16</v>
      </c>
      <c r="N2088" t="s">
        <v>42</v>
      </c>
      <c r="O2088">
        <v>63</v>
      </c>
      <c r="AA2088" t="s">
        <v>35</v>
      </c>
      <c r="AB2088" t="str">
        <f>IF(H2082="?",$Q$9,H2082)</f>
        <v>tier - 3</v>
      </c>
      <c r="AC2088" t="str">
        <f>IF(I2082="?",$V$9,I2082)</f>
        <v>tier - 3</v>
      </c>
      <c r="AD2088" t="str">
        <f>IF(J2082="?","Unknown",J2082)</f>
        <v>R1012</v>
      </c>
      <c r="AE2088">
        <v>1961</v>
      </c>
      <c r="AF2088">
        <v>3</v>
      </c>
      <c r="AG2088" t="str">
        <f t="shared" si="64"/>
        <v>3-Aug-1961</v>
      </c>
      <c r="AH2088">
        <v>22496</v>
      </c>
      <c r="AI2088">
        <f t="shared" si="65"/>
        <v>61</v>
      </c>
    </row>
    <row r="2089" spans="1:35" x14ac:dyDescent="0.25">
      <c r="A2089" t="s">
        <v>1597</v>
      </c>
      <c r="B2089">
        <v>9</v>
      </c>
      <c r="C2089" t="s">
        <v>10</v>
      </c>
      <c r="D2089">
        <v>1959</v>
      </c>
      <c r="E2089" s="11">
        <v>21740</v>
      </c>
      <c r="F2089">
        <v>0</v>
      </c>
      <c r="G2089">
        <v>13390.56</v>
      </c>
      <c r="H2089" t="s">
        <v>12</v>
      </c>
      <c r="I2089" t="s">
        <v>12</v>
      </c>
      <c r="J2089" t="s">
        <v>42</v>
      </c>
      <c r="K2089" s="13" t="s">
        <v>10260</v>
      </c>
      <c r="L2089" t="s">
        <v>12</v>
      </c>
      <c r="M2089" t="s">
        <v>12</v>
      </c>
      <c r="N2089" t="s">
        <v>42</v>
      </c>
      <c r="O2089">
        <v>63</v>
      </c>
      <c r="AA2089" t="s">
        <v>30</v>
      </c>
      <c r="AB2089" t="str">
        <f>IF(H2083="?",$Q$9,H2083)</f>
        <v>tier - 3</v>
      </c>
      <c r="AC2089" t="str">
        <f>IF(I2083="?",$V$9,I2083)</f>
        <v>tier - 3</v>
      </c>
      <c r="AD2089" t="str">
        <f>IF(J2083="?","Unknown",J2083)</f>
        <v>R1012</v>
      </c>
      <c r="AE2089">
        <v>1994</v>
      </c>
      <c r="AF2089">
        <v>17</v>
      </c>
      <c r="AG2089" t="str">
        <f t="shared" si="64"/>
        <v>17-Dec-1994</v>
      </c>
      <c r="AH2089">
        <v>34685</v>
      </c>
      <c r="AI2089">
        <f t="shared" si="65"/>
        <v>28</v>
      </c>
    </row>
    <row r="2090" spans="1:35" x14ac:dyDescent="0.25">
      <c r="A2090" t="s">
        <v>1596</v>
      </c>
      <c r="B2090">
        <v>6</v>
      </c>
      <c r="C2090" t="s">
        <v>10</v>
      </c>
      <c r="D2090">
        <v>1984</v>
      </c>
      <c r="E2090" s="11">
        <v>30869</v>
      </c>
      <c r="F2090">
        <v>3</v>
      </c>
      <c r="G2090">
        <v>13383.67</v>
      </c>
      <c r="H2090" t="s">
        <v>12</v>
      </c>
      <c r="I2090" t="s">
        <v>11</v>
      </c>
      <c r="J2090" t="s">
        <v>249</v>
      </c>
      <c r="K2090" s="13" t="s">
        <v>10261</v>
      </c>
      <c r="L2090" t="s">
        <v>12</v>
      </c>
      <c r="M2090" t="s">
        <v>11</v>
      </c>
      <c r="N2090" t="s">
        <v>249</v>
      </c>
      <c r="O2090">
        <v>38</v>
      </c>
      <c r="AA2090" t="s">
        <v>20</v>
      </c>
      <c r="AB2090" t="str">
        <f>IF(H2084="?",$Q$9,H2084)</f>
        <v>tier - 1</v>
      </c>
      <c r="AC2090" t="str">
        <f>IF(I2084="?",$V$9,I2084)</f>
        <v>tier - 3</v>
      </c>
      <c r="AD2090" t="str">
        <f>IF(J2084="?","Unknown",J2084)</f>
        <v>R1011</v>
      </c>
      <c r="AE2090">
        <v>1976</v>
      </c>
      <c r="AF2090">
        <v>29</v>
      </c>
      <c r="AG2090" t="str">
        <f t="shared" si="64"/>
        <v>29-Sep-1976</v>
      </c>
      <c r="AH2090">
        <v>28032</v>
      </c>
      <c r="AI2090">
        <f t="shared" si="65"/>
        <v>46</v>
      </c>
    </row>
    <row r="2091" spans="1:35" x14ac:dyDescent="0.25">
      <c r="A2091" t="s">
        <v>1595</v>
      </c>
      <c r="B2091">
        <v>30</v>
      </c>
      <c r="C2091" t="s">
        <v>18</v>
      </c>
      <c r="D2091">
        <v>1979</v>
      </c>
      <c r="E2091" s="11">
        <v>29036</v>
      </c>
      <c r="F2091">
        <v>2</v>
      </c>
      <c r="G2091">
        <v>13377.41</v>
      </c>
      <c r="H2091" t="s">
        <v>12</v>
      </c>
      <c r="I2091" t="s">
        <v>12</v>
      </c>
      <c r="J2091" t="s">
        <v>535</v>
      </c>
      <c r="K2091" s="13" t="s">
        <v>10262</v>
      </c>
      <c r="L2091" t="s">
        <v>12</v>
      </c>
      <c r="M2091" t="s">
        <v>12</v>
      </c>
      <c r="N2091" t="s">
        <v>535</v>
      </c>
      <c r="O2091">
        <v>43</v>
      </c>
      <c r="AA2091" t="s">
        <v>10</v>
      </c>
      <c r="AB2091" t="str">
        <f>IF(H2085="?",$Q$9,H2085)</f>
        <v>tier - 3</v>
      </c>
      <c r="AC2091" t="str">
        <f>IF(I2085="?",$V$9,I2085)</f>
        <v>tier - 2</v>
      </c>
      <c r="AD2091" t="str">
        <f>IF(J2085="?","Unknown",J2085)</f>
        <v>R1012</v>
      </c>
      <c r="AE2091">
        <v>1961</v>
      </c>
      <c r="AF2091">
        <v>22</v>
      </c>
      <c r="AG2091" t="str">
        <f t="shared" si="64"/>
        <v>22-Jul-1961</v>
      </c>
      <c r="AH2091">
        <v>22484</v>
      </c>
      <c r="AI2091">
        <f t="shared" si="65"/>
        <v>61</v>
      </c>
    </row>
    <row r="2092" spans="1:35" x14ac:dyDescent="0.25">
      <c r="A2092" t="s">
        <v>1594</v>
      </c>
      <c r="B2092">
        <v>24</v>
      </c>
      <c r="C2092" t="s">
        <v>37</v>
      </c>
      <c r="D2092">
        <v>1964</v>
      </c>
      <c r="E2092" s="11">
        <v>23674</v>
      </c>
      <c r="F2092">
        <v>0</v>
      </c>
      <c r="G2092">
        <v>13375.76</v>
      </c>
      <c r="H2092" t="s">
        <v>12</v>
      </c>
      <c r="I2092" t="s">
        <v>11</v>
      </c>
      <c r="J2092" t="s">
        <v>200</v>
      </c>
      <c r="K2092" s="13" t="s">
        <v>10263</v>
      </c>
      <c r="L2092" t="s">
        <v>12</v>
      </c>
      <c r="M2092" t="s">
        <v>11</v>
      </c>
      <c r="N2092" t="s">
        <v>200</v>
      </c>
      <c r="O2092">
        <v>58</v>
      </c>
      <c r="AA2092" t="s">
        <v>30</v>
      </c>
      <c r="AB2092" t="str">
        <f>IF(H2086="?",$Q$9,H2086)</f>
        <v>tier - 3</v>
      </c>
      <c r="AC2092" t="str">
        <f>IF(I2086="?",$V$9,I2086)</f>
        <v>tier - 3</v>
      </c>
      <c r="AD2092" t="str">
        <f>IF(J2086="?","Unknown",J2086)</f>
        <v>R1023</v>
      </c>
      <c r="AE2092">
        <v>1992</v>
      </c>
      <c r="AF2092">
        <v>19</v>
      </c>
      <c r="AG2092" t="str">
        <f t="shared" si="64"/>
        <v>19-Dec-1992</v>
      </c>
      <c r="AH2092">
        <v>33957</v>
      </c>
      <c r="AI2092">
        <f t="shared" si="65"/>
        <v>30</v>
      </c>
    </row>
    <row r="2093" spans="1:35" x14ac:dyDescent="0.25">
      <c r="A2093" t="s">
        <v>1593</v>
      </c>
      <c r="B2093">
        <v>2</v>
      </c>
      <c r="C2093" t="s">
        <v>37</v>
      </c>
      <c r="D2093">
        <v>1990</v>
      </c>
      <c r="E2093" s="11">
        <v>33148</v>
      </c>
      <c r="F2093">
        <v>3</v>
      </c>
      <c r="G2093">
        <v>13360.94</v>
      </c>
      <c r="H2093" t="s">
        <v>12</v>
      </c>
      <c r="I2093" t="s">
        <v>16</v>
      </c>
      <c r="J2093" t="s">
        <v>23</v>
      </c>
      <c r="K2093" s="13" t="s">
        <v>10264</v>
      </c>
      <c r="L2093" t="s">
        <v>12</v>
      </c>
      <c r="M2093" t="s">
        <v>16</v>
      </c>
      <c r="N2093" t="s">
        <v>23</v>
      </c>
      <c r="O2093">
        <v>32</v>
      </c>
      <c r="AA2093" t="s">
        <v>15</v>
      </c>
      <c r="AB2093" t="str">
        <f>IF(H2087="?",$Q$9,H2087)</f>
        <v>tier - 3</v>
      </c>
      <c r="AC2093" t="str">
        <f>IF(I2087="?",$V$9,I2087)</f>
        <v>tier - 3</v>
      </c>
      <c r="AD2093" t="str">
        <f>IF(J2087="?","Unknown",J2087)</f>
        <v>R1013</v>
      </c>
      <c r="AE2093">
        <v>1959</v>
      </c>
      <c r="AF2093">
        <v>20</v>
      </c>
      <c r="AG2093" t="str">
        <f t="shared" si="64"/>
        <v>20-Nov-1959</v>
      </c>
      <c r="AH2093">
        <v>21874</v>
      </c>
      <c r="AI2093">
        <f t="shared" si="65"/>
        <v>63</v>
      </c>
    </row>
    <row r="2094" spans="1:35" x14ac:dyDescent="0.25">
      <c r="A2094" t="s">
        <v>1592</v>
      </c>
      <c r="B2094">
        <v>11</v>
      </c>
      <c r="C2094" t="s">
        <v>15</v>
      </c>
      <c r="D2094">
        <v>1960</v>
      </c>
      <c r="E2094" s="11">
        <v>22231</v>
      </c>
      <c r="F2094">
        <v>0</v>
      </c>
      <c r="G2094">
        <v>13352.1</v>
      </c>
      <c r="H2094" t="s">
        <v>12</v>
      </c>
      <c r="I2094" t="s">
        <v>16</v>
      </c>
      <c r="J2094" t="s">
        <v>23</v>
      </c>
      <c r="K2094" s="13" t="s">
        <v>10265</v>
      </c>
      <c r="L2094" t="s">
        <v>12</v>
      </c>
      <c r="M2094" t="s">
        <v>16</v>
      </c>
      <c r="N2094" t="s">
        <v>23</v>
      </c>
      <c r="O2094">
        <v>62</v>
      </c>
      <c r="AA2094" t="s">
        <v>35</v>
      </c>
      <c r="AB2094" t="str">
        <f>IF(H2088="?",$Q$9,H2088)</f>
        <v>tier - 3</v>
      </c>
      <c r="AC2094" t="str">
        <f>IF(I2088="?",$V$9,I2088)</f>
        <v>tier - 1</v>
      </c>
      <c r="AD2094" t="str">
        <f>IF(J2088="?","Unknown",J2088)</f>
        <v>R1011</v>
      </c>
      <c r="AE2094">
        <v>1959</v>
      </c>
      <c r="AF2094">
        <v>25</v>
      </c>
      <c r="AG2094" t="str">
        <f t="shared" si="64"/>
        <v>25-Aug-1959</v>
      </c>
      <c r="AH2094">
        <v>21787</v>
      </c>
      <c r="AI2094">
        <f t="shared" si="65"/>
        <v>63</v>
      </c>
    </row>
    <row r="2095" spans="1:35" x14ac:dyDescent="0.25">
      <c r="A2095" t="s">
        <v>2295</v>
      </c>
      <c r="B2095">
        <v>24</v>
      </c>
      <c r="C2095" t="s">
        <v>37</v>
      </c>
      <c r="D2095">
        <v>1974</v>
      </c>
      <c r="E2095" s="11">
        <v>27326</v>
      </c>
      <c r="F2095">
        <v>0</v>
      </c>
      <c r="G2095">
        <v>41636.199999999997</v>
      </c>
      <c r="H2095" t="s">
        <v>16</v>
      </c>
      <c r="I2095" t="s">
        <v>16</v>
      </c>
      <c r="J2095" t="s">
        <v>42</v>
      </c>
      <c r="K2095" s="13" t="s">
        <v>10266</v>
      </c>
      <c r="L2095" t="s">
        <v>16</v>
      </c>
      <c r="M2095" t="s">
        <v>16</v>
      </c>
      <c r="N2095" t="s">
        <v>42</v>
      </c>
      <c r="O2095">
        <v>48</v>
      </c>
      <c r="AA2095" t="s">
        <v>10</v>
      </c>
      <c r="AB2095" t="str">
        <f>IF(H2089="?",$Q$9,H2089)</f>
        <v>tier - 3</v>
      </c>
      <c r="AC2095" t="str">
        <f>IF(I2089="?",$V$9,I2089)</f>
        <v>tier - 3</v>
      </c>
      <c r="AD2095" t="str">
        <f>IF(J2089="?","Unknown",J2089)</f>
        <v>R1011</v>
      </c>
      <c r="AE2095">
        <v>1959</v>
      </c>
      <c r="AF2095">
        <v>9</v>
      </c>
      <c r="AG2095" t="str">
        <f t="shared" si="64"/>
        <v>9-Jul-1959</v>
      </c>
      <c r="AH2095">
        <v>21740</v>
      </c>
      <c r="AI2095">
        <f t="shared" si="65"/>
        <v>63</v>
      </c>
    </row>
    <row r="2096" spans="1:35" x14ac:dyDescent="0.25">
      <c r="A2096" t="s">
        <v>1591</v>
      </c>
      <c r="B2096">
        <v>23</v>
      </c>
      <c r="C2096" t="s">
        <v>37</v>
      </c>
      <c r="D2096">
        <v>1976</v>
      </c>
      <c r="E2096" s="11">
        <v>28056</v>
      </c>
      <c r="F2096">
        <v>2</v>
      </c>
      <c r="G2096">
        <v>13333.71</v>
      </c>
      <c r="H2096" t="s">
        <v>12</v>
      </c>
      <c r="I2096" t="s">
        <v>11</v>
      </c>
      <c r="J2096" t="s">
        <v>23</v>
      </c>
      <c r="K2096" s="13" t="s">
        <v>10267</v>
      </c>
      <c r="L2096" t="s">
        <v>12</v>
      </c>
      <c r="M2096" t="s">
        <v>11</v>
      </c>
      <c r="N2096" t="s">
        <v>23</v>
      </c>
      <c r="O2096">
        <v>46</v>
      </c>
      <c r="AA2096" t="s">
        <v>10</v>
      </c>
      <c r="AB2096" t="str">
        <f>IF(H2090="?",$Q$9,H2090)</f>
        <v>tier - 3</v>
      </c>
      <c r="AC2096" t="str">
        <f>IF(I2090="?",$V$9,I2090)</f>
        <v>tier - 2</v>
      </c>
      <c r="AD2096" t="str">
        <f>IF(J2090="?","Unknown",J2090)</f>
        <v>R1023</v>
      </c>
      <c r="AE2096">
        <v>1984</v>
      </c>
      <c r="AF2096">
        <v>6</v>
      </c>
      <c r="AG2096" t="str">
        <f t="shared" si="64"/>
        <v>6-Jul-1984</v>
      </c>
      <c r="AH2096">
        <v>30869</v>
      </c>
      <c r="AI2096">
        <f t="shared" si="65"/>
        <v>38</v>
      </c>
    </row>
    <row r="2097" spans="1:35" x14ac:dyDescent="0.25">
      <c r="A2097" t="s">
        <v>1590</v>
      </c>
      <c r="B2097">
        <v>1</v>
      </c>
      <c r="C2097" t="s">
        <v>37</v>
      </c>
      <c r="D2097">
        <v>1994</v>
      </c>
      <c r="E2097" s="11">
        <v>34608</v>
      </c>
      <c r="F2097">
        <v>0</v>
      </c>
      <c r="G2097">
        <v>13292.52</v>
      </c>
      <c r="H2097" t="s">
        <v>12</v>
      </c>
      <c r="I2097" t="s">
        <v>12</v>
      </c>
      <c r="J2097" t="s">
        <v>23</v>
      </c>
      <c r="K2097" s="13" t="s">
        <v>9424</v>
      </c>
      <c r="L2097" t="s">
        <v>12</v>
      </c>
      <c r="M2097" t="s">
        <v>12</v>
      </c>
      <c r="N2097" t="s">
        <v>23</v>
      </c>
      <c r="O2097">
        <v>28</v>
      </c>
      <c r="AA2097" t="s">
        <v>18</v>
      </c>
      <c r="AB2097" t="str">
        <f>IF(H2091="?",$Q$9,H2091)</f>
        <v>tier - 3</v>
      </c>
      <c r="AC2097" t="str">
        <f>IF(I2091="?",$V$9,I2091)</f>
        <v>tier - 3</v>
      </c>
      <c r="AD2097" t="str">
        <f>IF(J2091="?","Unknown",J2091)</f>
        <v>R1026</v>
      </c>
      <c r="AE2097">
        <v>1979</v>
      </c>
      <c r="AF2097">
        <v>30</v>
      </c>
      <c r="AG2097" t="str">
        <f t="shared" si="64"/>
        <v>30-Jun-1979</v>
      </c>
      <c r="AH2097">
        <v>29036</v>
      </c>
      <c r="AI2097">
        <f t="shared" si="65"/>
        <v>43</v>
      </c>
    </row>
    <row r="2098" spans="1:35" x14ac:dyDescent="0.25">
      <c r="A2098" t="s">
        <v>1589</v>
      </c>
      <c r="B2098">
        <v>11</v>
      </c>
      <c r="C2098" t="s">
        <v>20</v>
      </c>
      <c r="D2098">
        <v>1962</v>
      </c>
      <c r="E2098" s="11">
        <v>22900</v>
      </c>
      <c r="F2098">
        <v>0</v>
      </c>
      <c r="G2098">
        <v>13228.85</v>
      </c>
      <c r="H2098" t="s">
        <v>12</v>
      </c>
      <c r="I2098" t="s">
        <v>12</v>
      </c>
      <c r="J2098" t="s">
        <v>249</v>
      </c>
      <c r="K2098" s="13" t="s">
        <v>8713</v>
      </c>
      <c r="L2098" t="s">
        <v>12</v>
      </c>
      <c r="M2098" t="s">
        <v>12</v>
      </c>
      <c r="N2098" t="s">
        <v>249</v>
      </c>
      <c r="O2098">
        <v>60</v>
      </c>
      <c r="AA2098" t="s">
        <v>37</v>
      </c>
      <c r="AB2098" t="str">
        <f>IF(H2092="?",$Q$9,H2092)</f>
        <v>tier - 3</v>
      </c>
      <c r="AC2098" t="str">
        <f>IF(I2092="?",$V$9,I2092)</f>
        <v>tier - 2</v>
      </c>
      <c r="AD2098" t="str">
        <f>IF(J2092="?","Unknown",J2092)</f>
        <v>R1025</v>
      </c>
      <c r="AE2098">
        <v>1964</v>
      </c>
      <c r="AF2098">
        <v>24</v>
      </c>
      <c r="AG2098" t="str">
        <f t="shared" si="64"/>
        <v>24-Oct-1964</v>
      </c>
      <c r="AH2098">
        <v>23674</v>
      </c>
      <c r="AI2098">
        <f t="shared" si="65"/>
        <v>58</v>
      </c>
    </row>
    <row r="2099" spans="1:35" x14ac:dyDescent="0.25">
      <c r="A2099" t="s">
        <v>1588</v>
      </c>
      <c r="B2099">
        <v>24</v>
      </c>
      <c r="C2099" t="s">
        <v>18</v>
      </c>
      <c r="D2099">
        <v>1962</v>
      </c>
      <c r="E2099" s="11">
        <v>22821</v>
      </c>
      <c r="F2099">
        <v>1</v>
      </c>
      <c r="G2099">
        <v>13224.69</v>
      </c>
      <c r="H2099" t="s">
        <v>12</v>
      </c>
      <c r="I2099" t="s">
        <v>11</v>
      </c>
      <c r="J2099" t="s">
        <v>42</v>
      </c>
      <c r="K2099" s="13" t="s">
        <v>10268</v>
      </c>
      <c r="L2099" t="s">
        <v>12</v>
      </c>
      <c r="M2099" t="s">
        <v>11</v>
      </c>
      <c r="N2099" t="s">
        <v>42</v>
      </c>
      <c r="O2099">
        <v>60</v>
      </c>
      <c r="AA2099" t="s">
        <v>37</v>
      </c>
      <c r="AB2099" t="str">
        <f>IF(H2093="?",$Q$9,H2093)</f>
        <v>tier - 3</v>
      </c>
      <c r="AC2099" t="str">
        <f>IF(I2093="?",$V$9,I2093)</f>
        <v>tier - 1</v>
      </c>
      <c r="AD2099" t="str">
        <f>IF(J2093="?","Unknown",J2093)</f>
        <v>R1012</v>
      </c>
      <c r="AE2099">
        <v>1990</v>
      </c>
      <c r="AF2099">
        <v>2</v>
      </c>
      <c r="AG2099" t="str">
        <f t="shared" si="64"/>
        <v>2-Oct-1990</v>
      </c>
      <c r="AH2099">
        <v>33148</v>
      </c>
      <c r="AI2099">
        <f t="shared" si="65"/>
        <v>32</v>
      </c>
    </row>
    <row r="2100" spans="1:35" x14ac:dyDescent="0.25">
      <c r="A2100" t="s">
        <v>1587</v>
      </c>
      <c r="B2100">
        <v>13</v>
      </c>
      <c r="C2100" t="s">
        <v>15</v>
      </c>
      <c r="D2100">
        <v>1965</v>
      </c>
      <c r="E2100" s="11">
        <v>24059</v>
      </c>
      <c r="F2100">
        <v>2</v>
      </c>
      <c r="G2100">
        <v>13224.06</v>
      </c>
      <c r="H2100" t="s">
        <v>12</v>
      </c>
      <c r="I2100" t="s">
        <v>12</v>
      </c>
      <c r="J2100" t="s">
        <v>247</v>
      </c>
      <c r="K2100" s="13" t="s">
        <v>10269</v>
      </c>
      <c r="L2100" t="s">
        <v>12</v>
      </c>
      <c r="M2100" t="s">
        <v>12</v>
      </c>
      <c r="N2100" t="s">
        <v>247</v>
      </c>
      <c r="O2100">
        <v>57</v>
      </c>
      <c r="AA2100" t="s">
        <v>15</v>
      </c>
      <c r="AB2100" t="str">
        <f>IF(H2094="?",$Q$9,H2094)</f>
        <v>tier - 3</v>
      </c>
      <c r="AC2100" t="str">
        <f>IF(I2094="?",$V$9,I2094)</f>
        <v>tier - 1</v>
      </c>
      <c r="AD2100" t="str">
        <f>IF(J2094="?","Unknown",J2094)</f>
        <v>R1012</v>
      </c>
      <c r="AE2100">
        <v>1960</v>
      </c>
      <c r="AF2100">
        <v>11</v>
      </c>
      <c r="AG2100" t="str">
        <f t="shared" si="64"/>
        <v>11-Nov-1960</v>
      </c>
      <c r="AH2100">
        <v>22231</v>
      </c>
      <c r="AI2100">
        <f t="shared" si="65"/>
        <v>62</v>
      </c>
    </row>
    <row r="2101" spans="1:35" x14ac:dyDescent="0.25">
      <c r="A2101" t="s">
        <v>1586</v>
      </c>
      <c r="B2101">
        <v>7</v>
      </c>
      <c r="C2101" t="s">
        <v>37</v>
      </c>
      <c r="D2101">
        <v>1962</v>
      </c>
      <c r="E2101" s="11">
        <v>22926</v>
      </c>
      <c r="F2101">
        <v>0</v>
      </c>
      <c r="G2101">
        <v>13217.09</v>
      </c>
      <c r="H2101" t="s">
        <v>12</v>
      </c>
      <c r="I2101" t="s">
        <v>16</v>
      </c>
      <c r="J2101" t="s">
        <v>247</v>
      </c>
      <c r="K2101" s="13" t="s">
        <v>10270</v>
      </c>
      <c r="L2101" t="s">
        <v>12</v>
      </c>
      <c r="M2101" t="s">
        <v>16</v>
      </c>
      <c r="N2101" t="s">
        <v>247</v>
      </c>
      <c r="O2101">
        <v>60</v>
      </c>
      <c r="AA2101" t="s">
        <v>37</v>
      </c>
      <c r="AB2101" t="str">
        <f>IF(H2095="?",$Q$9,H2095)</f>
        <v>tier - 1</v>
      </c>
      <c r="AC2101" t="str">
        <f>IF(I2095="?",$V$9,I2095)</f>
        <v>tier - 1</v>
      </c>
      <c r="AD2101" t="str">
        <f>IF(J2095="?","Unknown",J2095)</f>
        <v>R1011</v>
      </c>
      <c r="AE2101">
        <v>1974</v>
      </c>
      <c r="AF2101">
        <v>24</v>
      </c>
      <c r="AG2101" t="str">
        <f t="shared" si="64"/>
        <v>24-Oct-1974</v>
      </c>
      <c r="AH2101">
        <v>27326</v>
      </c>
      <c r="AI2101">
        <f t="shared" si="65"/>
        <v>48</v>
      </c>
    </row>
    <row r="2102" spans="1:35" x14ac:dyDescent="0.25">
      <c r="A2102" t="s">
        <v>1585</v>
      </c>
      <c r="B2102">
        <v>15</v>
      </c>
      <c r="C2102" t="s">
        <v>10</v>
      </c>
      <c r="D2102">
        <v>1982</v>
      </c>
      <c r="E2102" s="11">
        <v>30147</v>
      </c>
      <c r="F2102">
        <v>3</v>
      </c>
      <c r="G2102">
        <v>13214.43</v>
      </c>
      <c r="H2102" t="s">
        <v>12</v>
      </c>
      <c r="I2102" t="s">
        <v>11</v>
      </c>
      <c r="J2102" t="s">
        <v>23</v>
      </c>
      <c r="K2102" s="13" t="s">
        <v>10271</v>
      </c>
      <c r="L2102" t="s">
        <v>12</v>
      </c>
      <c r="M2102" t="s">
        <v>11</v>
      </c>
      <c r="N2102" t="s">
        <v>23</v>
      </c>
      <c r="O2102">
        <v>40</v>
      </c>
      <c r="AA2102" t="s">
        <v>37</v>
      </c>
      <c r="AB2102" t="str">
        <f>IF(H2096="?",$Q$9,H2096)</f>
        <v>tier - 3</v>
      </c>
      <c r="AC2102" t="str">
        <f>IF(I2096="?",$V$9,I2096)</f>
        <v>tier - 2</v>
      </c>
      <c r="AD2102" t="str">
        <f>IF(J2096="?","Unknown",J2096)</f>
        <v>R1012</v>
      </c>
      <c r="AE2102">
        <v>1976</v>
      </c>
      <c r="AF2102">
        <v>23</v>
      </c>
      <c r="AG2102" t="str">
        <f t="shared" si="64"/>
        <v>23-Oct-1976</v>
      </c>
      <c r="AH2102">
        <v>28056</v>
      </c>
      <c r="AI2102">
        <f t="shared" si="65"/>
        <v>46</v>
      </c>
    </row>
    <row r="2103" spans="1:35" x14ac:dyDescent="0.25">
      <c r="A2103" t="s">
        <v>1584</v>
      </c>
      <c r="B2103">
        <v>5</v>
      </c>
      <c r="C2103" t="s">
        <v>10</v>
      </c>
      <c r="D2103">
        <v>1962</v>
      </c>
      <c r="E2103" s="11">
        <v>22832</v>
      </c>
      <c r="F2103">
        <v>0</v>
      </c>
      <c r="G2103">
        <v>13204.29</v>
      </c>
      <c r="H2103" t="s">
        <v>12</v>
      </c>
      <c r="I2103" t="s">
        <v>16</v>
      </c>
      <c r="J2103" t="s">
        <v>247</v>
      </c>
      <c r="K2103" s="13" t="s">
        <v>10272</v>
      </c>
      <c r="L2103" t="s">
        <v>12</v>
      </c>
      <c r="M2103" t="s">
        <v>16</v>
      </c>
      <c r="N2103" t="s">
        <v>247</v>
      </c>
      <c r="O2103">
        <v>60</v>
      </c>
      <c r="AA2103" t="s">
        <v>37</v>
      </c>
      <c r="AB2103" t="str">
        <f>IF(H2097="?",$Q$9,H2097)</f>
        <v>tier - 3</v>
      </c>
      <c r="AC2103" t="str">
        <f>IF(I2097="?",$V$9,I2097)</f>
        <v>tier - 3</v>
      </c>
      <c r="AD2103" t="str">
        <f>IF(J2097="?","Unknown",J2097)</f>
        <v>R1012</v>
      </c>
      <c r="AE2103">
        <v>1994</v>
      </c>
      <c r="AF2103">
        <v>1</v>
      </c>
      <c r="AG2103" t="str">
        <f t="shared" si="64"/>
        <v>1-Oct-1994</v>
      </c>
      <c r="AH2103">
        <v>34608</v>
      </c>
      <c r="AI2103">
        <f t="shared" si="65"/>
        <v>28</v>
      </c>
    </row>
    <row r="2104" spans="1:35" x14ac:dyDescent="0.25">
      <c r="A2104" t="s">
        <v>1583</v>
      </c>
      <c r="B2104">
        <v>6</v>
      </c>
      <c r="C2104" t="s">
        <v>30</v>
      </c>
      <c r="D2104">
        <v>1961</v>
      </c>
      <c r="E2104" s="11">
        <v>22621</v>
      </c>
      <c r="F2104">
        <v>0</v>
      </c>
      <c r="G2104">
        <v>13143.86</v>
      </c>
      <c r="H2104" t="s">
        <v>12</v>
      </c>
      <c r="I2104" t="s">
        <v>11</v>
      </c>
      <c r="J2104" t="s">
        <v>168</v>
      </c>
      <c r="K2104" s="13" t="s">
        <v>10273</v>
      </c>
      <c r="L2104" t="s">
        <v>12</v>
      </c>
      <c r="M2104" t="s">
        <v>11</v>
      </c>
      <c r="N2104" t="s">
        <v>168</v>
      </c>
      <c r="O2104">
        <v>61</v>
      </c>
      <c r="AA2104" t="s">
        <v>20</v>
      </c>
      <c r="AB2104" t="str">
        <f>IF(H2098="?",$Q$9,H2098)</f>
        <v>tier - 3</v>
      </c>
      <c r="AC2104" t="str">
        <f>IF(I2098="?",$V$9,I2098)</f>
        <v>tier - 3</v>
      </c>
      <c r="AD2104" t="str">
        <f>IF(J2098="?","Unknown",J2098)</f>
        <v>R1023</v>
      </c>
      <c r="AE2104">
        <v>1962</v>
      </c>
      <c r="AF2104">
        <v>11</v>
      </c>
      <c r="AG2104" t="str">
        <f t="shared" si="64"/>
        <v>11-Sep-1962</v>
      </c>
      <c r="AH2104">
        <v>22900</v>
      </c>
      <c r="AI2104">
        <f t="shared" si="65"/>
        <v>60</v>
      </c>
    </row>
    <row r="2105" spans="1:35" x14ac:dyDescent="0.25">
      <c r="A2105" t="s">
        <v>1582</v>
      </c>
      <c r="B2105">
        <v>6</v>
      </c>
      <c r="C2105" t="s">
        <v>20</v>
      </c>
      <c r="D2105">
        <v>1961</v>
      </c>
      <c r="E2105" s="11">
        <v>22530</v>
      </c>
      <c r="F2105">
        <v>0</v>
      </c>
      <c r="G2105">
        <v>13143.34</v>
      </c>
      <c r="H2105" t="s">
        <v>12</v>
      </c>
      <c r="I2105" t="s">
        <v>11</v>
      </c>
      <c r="J2105" t="s">
        <v>516</v>
      </c>
      <c r="K2105" s="13" t="s">
        <v>10273</v>
      </c>
      <c r="L2105" t="s">
        <v>12</v>
      </c>
      <c r="M2105" t="s">
        <v>11</v>
      </c>
      <c r="N2105" t="s">
        <v>516</v>
      </c>
      <c r="O2105">
        <v>61</v>
      </c>
      <c r="AA2105" t="s">
        <v>18</v>
      </c>
      <c r="AB2105" t="str">
        <f>IF(H2099="?",$Q$9,H2099)</f>
        <v>tier - 3</v>
      </c>
      <c r="AC2105" t="str">
        <f>IF(I2099="?",$V$9,I2099)</f>
        <v>tier - 2</v>
      </c>
      <c r="AD2105" t="str">
        <f>IF(J2099="?","Unknown",J2099)</f>
        <v>R1011</v>
      </c>
      <c r="AE2105">
        <v>1962</v>
      </c>
      <c r="AF2105">
        <v>24</v>
      </c>
      <c r="AG2105" t="str">
        <f t="shared" si="64"/>
        <v>24-Jun-1962</v>
      </c>
      <c r="AH2105">
        <v>22821</v>
      </c>
      <c r="AI2105">
        <f t="shared" si="65"/>
        <v>60</v>
      </c>
    </row>
    <row r="2106" spans="1:35" x14ac:dyDescent="0.25">
      <c r="A2106" t="s">
        <v>2294</v>
      </c>
      <c r="B2106">
        <v>22</v>
      </c>
      <c r="C2106" t="s">
        <v>37</v>
      </c>
      <c r="D2106">
        <v>1967</v>
      </c>
      <c r="E2106" s="11">
        <v>24767</v>
      </c>
      <c r="F2106">
        <v>0</v>
      </c>
      <c r="G2106">
        <v>41505.15</v>
      </c>
      <c r="H2106" t="s">
        <v>16</v>
      </c>
      <c r="I2106" t="s">
        <v>11</v>
      </c>
      <c r="J2106" t="s">
        <v>42</v>
      </c>
      <c r="K2106" s="13" t="s">
        <v>10274</v>
      </c>
      <c r="L2106" t="s">
        <v>16</v>
      </c>
      <c r="M2106" t="s">
        <v>11</v>
      </c>
      <c r="N2106" t="s">
        <v>42</v>
      </c>
      <c r="O2106">
        <v>55</v>
      </c>
      <c r="AA2106" t="s">
        <v>15</v>
      </c>
      <c r="AB2106" t="str">
        <f>IF(H2100="?",$Q$9,H2100)</f>
        <v>tier - 3</v>
      </c>
      <c r="AC2106" t="str">
        <f>IF(I2100="?",$V$9,I2100)</f>
        <v>tier - 3</v>
      </c>
      <c r="AD2106" t="str">
        <f>IF(J2100="?","Unknown",J2100)</f>
        <v>R1024</v>
      </c>
      <c r="AE2106">
        <v>1965</v>
      </c>
      <c r="AF2106">
        <v>13</v>
      </c>
      <c r="AG2106" t="str">
        <f t="shared" si="64"/>
        <v>13-Nov-1965</v>
      </c>
      <c r="AH2106">
        <v>24059</v>
      </c>
      <c r="AI2106">
        <f t="shared" si="65"/>
        <v>57</v>
      </c>
    </row>
    <row r="2107" spans="1:35" x14ac:dyDescent="0.25">
      <c r="A2107" t="s">
        <v>1581</v>
      </c>
      <c r="B2107">
        <v>7</v>
      </c>
      <c r="C2107" t="s">
        <v>10</v>
      </c>
      <c r="D2107">
        <v>1961</v>
      </c>
      <c r="E2107" s="11">
        <v>22469</v>
      </c>
      <c r="F2107">
        <v>0</v>
      </c>
      <c r="G2107">
        <v>13129.6</v>
      </c>
      <c r="H2107" t="s">
        <v>12</v>
      </c>
      <c r="I2107" t="s">
        <v>11</v>
      </c>
      <c r="J2107" t="s">
        <v>356</v>
      </c>
      <c r="K2107" s="13" t="s">
        <v>10275</v>
      </c>
      <c r="L2107" t="s">
        <v>12</v>
      </c>
      <c r="M2107" t="s">
        <v>11</v>
      </c>
      <c r="N2107" t="s">
        <v>356</v>
      </c>
      <c r="O2107">
        <v>61</v>
      </c>
      <c r="AA2107" t="s">
        <v>37</v>
      </c>
      <c r="AB2107" t="str">
        <f>IF(H2101="?",$Q$9,H2101)</f>
        <v>tier - 3</v>
      </c>
      <c r="AC2107" t="str">
        <f>IF(I2101="?",$V$9,I2101)</f>
        <v>tier - 1</v>
      </c>
      <c r="AD2107" t="str">
        <f>IF(J2101="?","Unknown",J2101)</f>
        <v>R1024</v>
      </c>
      <c r="AE2107">
        <v>1962</v>
      </c>
      <c r="AF2107">
        <v>7</v>
      </c>
      <c r="AG2107" t="str">
        <f t="shared" si="64"/>
        <v>7-Oct-1962</v>
      </c>
      <c r="AH2107">
        <v>22926</v>
      </c>
      <c r="AI2107">
        <f t="shared" si="65"/>
        <v>60</v>
      </c>
    </row>
    <row r="2108" spans="1:35" x14ac:dyDescent="0.25">
      <c r="A2108" t="s">
        <v>1580</v>
      </c>
      <c r="B2108">
        <v>16</v>
      </c>
      <c r="C2108" t="s">
        <v>37</v>
      </c>
      <c r="D2108">
        <v>1999</v>
      </c>
      <c r="E2108" s="11">
        <v>36449</v>
      </c>
      <c r="F2108">
        <v>0</v>
      </c>
      <c r="G2108">
        <v>13126.68</v>
      </c>
      <c r="H2108" t="s">
        <v>12</v>
      </c>
      <c r="I2108" t="s">
        <v>12</v>
      </c>
      <c r="J2108" t="s">
        <v>42</v>
      </c>
      <c r="K2108" s="13" t="s">
        <v>10276</v>
      </c>
      <c r="L2108" t="s">
        <v>12</v>
      </c>
      <c r="M2108" t="s">
        <v>12</v>
      </c>
      <c r="N2108" t="s">
        <v>42</v>
      </c>
      <c r="O2108">
        <v>23</v>
      </c>
      <c r="AA2108" t="s">
        <v>10</v>
      </c>
      <c r="AB2108" t="str">
        <f>IF(H2102="?",$Q$9,H2102)</f>
        <v>tier - 3</v>
      </c>
      <c r="AC2108" t="str">
        <f>IF(I2102="?",$V$9,I2102)</f>
        <v>tier - 2</v>
      </c>
      <c r="AD2108" t="str">
        <f>IF(J2102="?","Unknown",J2102)</f>
        <v>R1012</v>
      </c>
      <c r="AE2108">
        <v>1982</v>
      </c>
      <c r="AF2108">
        <v>15</v>
      </c>
      <c r="AG2108" t="str">
        <f t="shared" si="64"/>
        <v>15-Jul-1982</v>
      </c>
      <c r="AH2108">
        <v>30147</v>
      </c>
      <c r="AI2108">
        <f t="shared" si="65"/>
        <v>40</v>
      </c>
    </row>
    <row r="2109" spans="1:35" x14ac:dyDescent="0.25">
      <c r="A2109" t="s">
        <v>1579</v>
      </c>
      <c r="B2109">
        <v>14</v>
      </c>
      <c r="C2109" t="s">
        <v>35</v>
      </c>
      <c r="D2109">
        <v>1963</v>
      </c>
      <c r="E2109" s="11">
        <v>23237</v>
      </c>
      <c r="F2109">
        <v>0</v>
      </c>
      <c r="G2109">
        <v>13116.84</v>
      </c>
      <c r="H2109" t="s">
        <v>12</v>
      </c>
      <c r="I2109" t="s">
        <v>16</v>
      </c>
      <c r="J2109" t="s">
        <v>23</v>
      </c>
      <c r="K2109" s="13" t="s">
        <v>10277</v>
      </c>
      <c r="L2109" t="s">
        <v>12</v>
      </c>
      <c r="M2109" t="s">
        <v>16</v>
      </c>
      <c r="N2109" t="s">
        <v>23</v>
      </c>
      <c r="O2109">
        <v>59</v>
      </c>
      <c r="AA2109" t="s">
        <v>10</v>
      </c>
      <c r="AB2109" t="str">
        <f>IF(H2103="?",$Q$9,H2103)</f>
        <v>tier - 3</v>
      </c>
      <c r="AC2109" t="str">
        <f>IF(I2103="?",$V$9,I2103)</f>
        <v>tier - 1</v>
      </c>
      <c r="AD2109" t="str">
        <f>IF(J2103="?","Unknown",J2103)</f>
        <v>R1024</v>
      </c>
      <c r="AE2109">
        <v>1962</v>
      </c>
      <c r="AF2109">
        <v>5</v>
      </c>
      <c r="AG2109" t="str">
        <f t="shared" si="64"/>
        <v>5-Jul-1962</v>
      </c>
      <c r="AH2109">
        <v>22832</v>
      </c>
      <c r="AI2109">
        <f t="shared" si="65"/>
        <v>60</v>
      </c>
    </row>
    <row r="2110" spans="1:35" x14ac:dyDescent="0.25">
      <c r="A2110" t="s">
        <v>1578</v>
      </c>
      <c r="B2110">
        <v>12</v>
      </c>
      <c r="C2110" t="s">
        <v>35</v>
      </c>
      <c r="D2110">
        <v>1992</v>
      </c>
      <c r="E2110" s="11">
        <v>33828</v>
      </c>
      <c r="F2110">
        <v>0</v>
      </c>
      <c r="G2110">
        <v>13113.51</v>
      </c>
      <c r="H2110" t="s">
        <v>12</v>
      </c>
      <c r="I2110" t="s">
        <v>11</v>
      </c>
      <c r="J2110" t="s">
        <v>535</v>
      </c>
      <c r="K2110" s="13" t="s">
        <v>9032</v>
      </c>
      <c r="L2110" t="s">
        <v>12</v>
      </c>
      <c r="M2110" t="s">
        <v>11</v>
      </c>
      <c r="N2110" t="s">
        <v>535</v>
      </c>
      <c r="O2110">
        <v>30</v>
      </c>
      <c r="AA2110" t="s">
        <v>30</v>
      </c>
      <c r="AB2110" t="str">
        <f>IF(H2104="?",$Q$9,H2104)</f>
        <v>tier - 3</v>
      </c>
      <c r="AC2110" t="str">
        <f>IF(I2104="?",$V$9,I2104)</f>
        <v>tier - 2</v>
      </c>
      <c r="AD2110" t="str">
        <f>IF(J2104="?","Unknown",J2104)</f>
        <v>R1016</v>
      </c>
      <c r="AE2110">
        <v>1961</v>
      </c>
      <c r="AF2110">
        <v>6</v>
      </c>
      <c r="AG2110" t="str">
        <f t="shared" si="64"/>
        <v>6-Dec-1961</v>
      </c>
      <c r="AH2110">
        <v>22621</v>
      </c>
      <c r="AI2110">
        <f t="shared" si="65"/>
        <v>61</v>
      </c>
    </row>
    <row r="2111" spans="1:35" x14ac:dyDescent="0.25">
      <c r="A2111" t="s">
        <v>1577</v>
      </c>
      <c r="B2111">
        <v>2</v>
      </c>
      <c r="C2111" t="s">
        <v>10</v>
      </c>
      <c r="D2111">
        <v>1962</v>
      </c>
      <c r="E2111" s="11">
        <v>22829</v>
      </c>
      <c r="F2111">
        <v>1</v>
      </c>
      <c r="G2111">
        <v>13112.6</v>
      </c>
      <c r="H2111" t="s">
        <v>12</v>
      </c>
      <c r="I2111" t="s">
        <v>12</v>
      </c>
      <c r="J2111" t="s">
        <v>23</v>
      </c>
      <c r="K2111" s="13" t="s">
        <v>10278</v>
      </c>
      <c r="L2111" t="s">
        <v>12</v>
      </c>
      <c r="M2111" t="s">
        <v>12</v>
      </c>
      <c r="N2111" t="s">
        <v>23</v>
      </c>
      <c r="O2111">
        <v>60</v>
      </c>
      <c r="AA2111" t="s">
        <v>20</v>
      </c>
      <c r="AB2111" t="str">
        <f>IF(H2105="?",$Q$9,H2105)</f>
        <v>tier - 3</v>
      </c>
      <c r="AC2111" t="str">
        <f>IF(I2105="?",$V$9,I2105)</f>
        <v>tier - 2</v>
      </c>
      <c r="AD2111" t="str">
        <f>IF(J2105="?","Unknown",J2105)</f>
        <v>R1020</v>
      </c>
      <c r="AE2111">
        <v>1961</v>
      </c>
      <c r="AF2111">
        <v>6</v>
      </c>
      <c r="AG2111" t="str">
        <f t="shared" si="64"/>
        <v>6-Sep-1961</v>
      </c>
      <c r="AH2111">
        <v>22530</v>
      </c>
      <c r="AI2111">
        <f t="shared" si="65"/>
        <v>61</v>
      </c>
    </row>
    <row r="2112" spans="1:35" x14ac:dyDescent="0.25">
      <c r="A2112" t="s">
        <v>1576</v>
      </c>
      <c r="B2112">
        <v>30</v>
      </c>
      <c r="C2112" t="s">
        <v>35</v>
      </c>
      <c r="D2112">
        <v>1971</v>
      </c>
      <c r="E2112" s="11">
        <v>26175</v>
      </c>
      <c r="F2112">
        <v>0</v>
      </c>
      <c r="G2112">
        <v>13110.79</v>
      </c>
      <c r="H2112" t="s">
        <v>12</v>
      </c>
      <c r="I2112" t="s">
        <v>11</v>
      </c>
      <c r="J2112" t="s">
        <v>42</v>
      </c>
      <c r="K2112" s="13" t="s">
        <v>10279</v>
      </c>
      <c r="L2112" t="s">
        <v>12</v>
      </c>
      <c r="M2112" t="s">
        <v>11</v>
      </c>
      <c r="N2112" t="s">
        <v>42</v>
      </c>
      <c r="O2112">
        <v>51</v>
      </c>
      <c r="AA2112" t="s">
        <v>37</v>
      </c>
      <c r="AB2112" t="str">
        <f>IF(H2106="?",$Q$9,H2106)</f>
        <v>tier - 1</v>
      </c>
      <c r="AC2112" t="str">
        <f>IF(I2106="?",$V$9,I2106)</f>
        <v>tier - 2</v>
      </c>
      <c r="AD2112" t="str">
        <f>IF(J2106="?","Unknown",J2106)</f>
        <v>R1011</v>
      </c>
      <c r="AE2112">
        <v>1967</v>
      </c>
      <c r="AF2112">
        <v>22</v>
      </c>
      <c r="AG2112" t="str">
        <f t="shared" si="64"/>
        <v>22-Oct-1967</v>
      </c>
      <c r="AH2112">
        <v>24767</v>
      </c>
      <c r="AI2112">
        <f t="shared" si="65"/>
        <v>55</v>
      </c>
    </row>
    <row r="2113" spans="1:35" x14ac:dyDescent="0.25">
      <c r="A2113" t="s">
        <v>1575</v>
      </c>
      <c r="B2113">
        <v>17</v>
      </c>
      <c r="C2113" t="s">
        <v>18</v>
      </c>
      <c r="D2113">
        <v>1978</v>
      </c>
      <c r="E2113" s="11">
        <v>28658</v>
      </c>
      <c r="F2113">
        <v>2</v>
      </c>
      <c r="G2113">
        <v>13101.74</v>
      </c>
      <c r="H2113" t="s">
        <v>12</v>
      </c>
      <c r="I2113" t="s">
        <v>11</v>
      </c>
      <c r="J2113" t="s">
        <v>535</v>
      </c>
      <c r="K2113" s="13" t="s">
        <v>8770</v>
      </c>
      <c r="L2113" t="s">
        <v>12</v>
      </c>
      <c r="M2113" t="s">
        <v>11</v>
      </c>
      <c r="N2113" t="s">
        <v>535</v>
      </c>
      <c r="O2113">
        <v>44</v>
      </c>
      <c r="AA2113" t="s">
        <v>10</v>
      </c>
      <c r="AB2113" t="str">
        <f>IF(H2107="?",$Q$9,H2107)</f>
        <v>tier - 3</v>
      </c>
      <c r="AC2113" t="str">
        <f>IF(I2107="?",$V$9,I2107)</f>
        <v>tier - 2</v>
      </c>
      <c r="AD2113" t="str">
        <f>IF(J2107="?","Unknown",J2107)</f>
        <v>R1017</v>
      </c>
      <c r="AE2113">
        <v>1961</v>
      </c>
      <c r="AF2113">
        <v>7</v>
      </c>
      <c r="AG2113" t="str">
        <f t="shared" si="64"/>
        <v>7-Jul-1961</v>
      </c>
      <c r="AH2113">
        <v>22469</v>
      </c>
      <c r="AI2113">
        <f t="shared" si="65"/>
        <v>61</v>
      </c>
    </row>
    <row r="2114" spans="1:35" x14ac:dyDescent="0.25">
      <c r="A2114" t="s">
        <v>1574</v>
      </c>
      <c r="B2114">
        <v>6</v>
      </c>
      <c r="C2114" t="s">
        <v>30</v>
      </c>
      <c r="D2114">
        <v>1961</v>
      </c>
      <c r="E2114" s="11">
        <v>22621</v>
      </c>
      <c r="F2114">
        <v>0</v>
      </c>
      <c r="G2114">
        <v>13063.88</v>
      </c>
      <c r="H2114" t="s">
        <v>12</v>
      </c>
      <c r="I2114" t="s">
        <v>11</v>
      </c>
      <c r="J2114" t="s">
        <v>42</v>
      </c>
      <c r="K2114" s="13" t="s">
        <v>10280</v>
      </c>
      <c r="L2114" t="s">
        <v>12</v>
      </c>
      <c r="M2114" t="s">
        <v>11</v>
      </c>
      <c r="N2114" t="s">
        <v>42</v>
      </c>
      <c r="O2114">
        <v>61</v>
      </c>
      <c r="AA2114" t="s">
        <v>37</v>
      </c>
      <c r="AB2114" t="str">
        <f>IF(H2108="?",$Q$9,H2108)</f>
        <v>tier - 3</v>
      </c>
      <c r="AC2114" t="str">
        <f>IF(I2108="?",$V$9,I2108)</f>
        <v>tier - 3</v>
      </c>
      <c r="AD2114" t="str">
        <f>IF(J2108="?","Unknown",J2108)</f>
        <v>R1011</v>
      </c>
      <c r="AE2114">
        <v>1999</v>
      </c>
      <c r="AF2114">
        <v>16</v>
      </c>
      <c r="AG2114" t="str">
        <f t="shared" si="64"/>
        <v>16-Oct-1999</v>
      </c>
      <c r="AH2114">
        <v>36449</v>
      </c>
      <c r="AI2114">
        <f t="shared" si="65"/>
        <v>23</v>
      </c>
    </row>
    <row r="2115" spans="1:35" x14ac:dyDescent="0.25">
      <c r="A2115" t="s">
        <v>1573</v>
      </c>
      <c r="B2115">
        <v>26</v>
      </c>
      <c r="C2115" t="s">
        <v>30</v>
      </c>
      <c r="D2115">
        <v>1985</v>
      </c>
      <c r="E2115" s="11">
        <v>31407</v>
      </c>
      <c r="F2115">
        <v>3</v>
      </c>
      <c r="G2115">
        <v>13051.22</v>
      </c>
      <c r="H2115" t="s">
        <v>12</v>
      </c>
      <c r="I2115" t="s">
        <v>16</v>
      </c>
      <c r="J2115" t="s">
        <v>535</v>
      </c>
      <c r="K2115" s="13" t="s">
        <v>10281</v>
      </c>
      <c r="L2115" t="s">
        <v>12</v>
      </c>
      <c r="M2115" t="s">
        <v>16</v>
      </c>
      <c r="N2115" t="s">
        <v>535</v>
      </c>
      <c r="O2115">
        <v>37</v>
      </c>
      <c r="AA2115" t="s">
        <v>35</v>
      </c>
      <c r="AB2115" t="str">
        <f>IF(H2109="?",$Q$9,H2109)</f>
        <v>tier - 3</v>
      </c>
      <c r="AC2115" t="str">
        <f>IF(I2109="?",$V$9,I2109)</f>
        <v>tier - 1</v>
      </c>
      <c r="AD2115" t="str">
        <f>IF(J2109="?","Unknown",J2109)</f>
        <v>R1012</v>
      </c>
      <c r="AE2115">
        <v>1963</v>
      </c>
      <c r="AF2115">
        <v>14</v>
      </c>
      <c r="AG2115" t="str">
        <f t="shared" ref="AG2115:AG2178" si="66">CONCATENATE(AF2115,"-",AA2115,"-",AE2115)</f>
        <v>14-Aug-1963</v>
      </c>
      <c r="AH2115">
        <v>23237</v>
      </c>
      <c r="AI2115">
        <f t="shared" ref="AI2115:AI2178" si="67">INT(YEARFRAC(AH2115,DATE(2023,6,8)*1))</f>
        <v>59</v>
      </c>
    </row>
    <row r="2116" spans="1:35" x14ac:dyDescent="0.25">
      <c r="A2116" t="s">
        <v>1572</v>
      </c>
      <c r="B2116">
        <v>6</v>
      </c>
      <c r="C2116" t="s">
        <v>10</v>
      </c>
      <c r="D2116">
        <v>1967</v>
      </c>
      <c r="E2116" s="11">
        <v>24659</v>
      </c>
      <c r="F2116">
        <v>3</v>
      </c>
      <c r="G2116">
        <v>13047.33</v>
      </c>
      <c r="H2116" t="s">
        <v>12</v>
      </c>
      <c r="I2116" t="s">
        <v>12</v>
      </c>
      <c r="J2116" t="s">
        <v>247</v>
      </c>
      <c r="K2116" s="13" t="s">
        <v>10282</v>
      </c>
      <c r="L2116" t="s">
        <v>12</v>
      </c>
      <c r="M2116" t="s">
        <v>12</v>
      </c>
      <c r="N2116" t="s">
        <v>247</v>
      </c>
      <c r="O2116">
        <v>55</v>
      </c>
      <c r="AA2116" t="s">
        <v>35</v>
      </c>
      <c r="AB2116" t="str">
        <f>IF(H2110="?",$Q$9,H2110)</f>
        <v>tier - 3</v>
      </c>
      <c r="AC2116" t="str">
        <f>IF(I2110="?",$V$9,I2110)</f>
        <v>tier - 2</v>
      </c>
      <c r="AD2116" t="str">
        <f>IF(J2110="?","Unknown",J2110)</f>
        <v>R1026</v>
      </c>
      <c r="AE2116">
        <v>1992</v>
      </c>
      <c r="AF2116">
        <v>12</v>
      </c>
      <c r="AG2116" t="str">
        <f t="shared" si="66"/>
        <v>12-Aug-1992</v>
      </c>
      <c r="AH2116">
        <v>33828</v>
      </c>
      <c r="AI2116">
        <f t="shared" si="67"/>
        <v>30</v>
      </c>
    </row>
    <row r="2117" spans="1:35" x14ac:dyDescent="0.25">
      <c r="A2117" t="s">
        <v>2365</v>
      </c>
      <c r="B2117">
        <v>27</v>
      </c>
      <c r="C2117" t="s">
        <v>20</v>
      </c>
      <c r="D2117">
        <v>1958</v>
      </c>
      <c r="E2117" s="11">
        <v>21455</v>
      </c>
      <c r="F2117">
        <v>2</v>
      </c>
      <c r="G2117">
        <v>49577.66</v>
      </c>
      <c r="H2117" t="s">
        <v>11</v>
      </c>
      <c r="I2117" t="s">
        <v>11</v>
      </c>
      <c r="J2117" t="s">
        <v>13</v>
      </c>
      <c r="K2117" s="13" t="s">
        <v>10283</v>
      </c>
      <c r="L2117" t="s">
        <v>11</v>
      </c>
      <c r="M2117" t="s">
        <v>11</v>
      </c>
      <c r="N2117" t="s">
        <v>13</v>
      </c>
      <c r="O2117">
        <v>64</v>
      </c>
      <c r="AA2117" t="s">
        <v>10</v>
      </c>
      <c r="AB2117" t="str">
        <f>IF(H2111="?",$Q$9,H2111)</f>
        <v>tier - 3</v>
      </c>
      <c r="AC2117" t="str">
        <f>IF(I2111="?",$V$9,I2111)</f>
        <v>tier - 3</v>
      </c>
      <c r="AD2117" t="str">
        <f>IF(J2111="?","Unknown",J2111)</f>
        <v>R1012</v>
      </c>
      <c r="AE2117">
        <v>1962</v>
      </c>
      <c r="AF2117">
        <v>2</v>
      </c>
      <c r="AG2117" t="str">
        <f t="shared" si="66"/>
        <v>2-Jul-1962</v>
      </c>
      <c r="AH2117">
        <v>22829</v>
      </c>
      <c r="AI2117">
        <f t="shared" si="67"/>
        <v>60</v>
      </c>
    </row>
    <row r="2118" spans="1:35" x14ac:dyDescent="0.25">
      <c r="A2118" t="s">
        <v>2293</v>
      </c>
      <c r="B2118">
        <v>16</v>
      </c>
      <c r="C2118" t="s">
        <v>20</v>
      </c>
      <c r="D2118">
        <v>1971</v>
      </c>
      <c r="E2118" s="11">
        <v>26192</v>
      </c>
      <c r="F2118">
        <v>0</v>
      </c>
      <c r="G2118">
        <v>41351.879999999997</v>
      </c>
      <c r="H2118" t="s">
        <v>16</v>
      </c>
      <c r="I2118" t="s">
        <v>11</v>
      </c>
      <c r="J2118" t="s">
        <v>42</v>
      </c>
      <c r="K2118" s="13" t="s">
        <v>10284</v>
      </c>
      <c r="L2118" t="s">
        <v>16</v>
      </c>
      <c r="M2118" t="s">
        <v>11</v>
      </c>
      <c r="N2118" t="s">
        <v>42</v>
      </c>
      <c r="O2118">
        <v>51</v>
      </c>
      <c r="AA2118" t="s">
        <v>35</v>
      </c>
      <c r="AB2118" t="str">
        <f>IF(H2112="?",$Q$9,H2112)</f>
        <v>tier - 3</v>
      </c>
      <c r="AC2118" t="str">
        <f>IF(I2112="?",$V$9,I2112)</f>
        <v>tier - 2</v>
      </c>
      <c r="AD2118" t="str">
        <f>IF(J2112="?","Unknown",J2112)</f>
        <v>R1011</v>
      </c>
      <c r="AE2118">
        <v>1971</v>
      </c>
      <c r="AF2118">
        <v>30</v>
      </c>
      <c r="AG2118" t="str">
        <f t="shared" si="66"/>
        <v>30-Aug-1971</v>
      </c>
      <c r="AH2118">
        <v>26175</v>
      </c>
      <c r="AI2118">
        <f t="shared" si="67"/>
        <v>51</v>
      </c>
    </row>
    <row r="2119" spans="1:35" x14ac:dyDescent="0.25">
      <c r="A2119" t="s">
        <v>1571</v>
      </c>
      <c r="B2119">
        <v>23</v>
      </c>
      <c r="C2119" t="s">
        <v>15</v>
      </c>
      <c r="D2119">
        <v>1969</v>
      </c>
      <c r="E2119" s="11">
        <v>25530</v>
      </c>
      <c r="F2119">
        <v>0</v>
      </c>
      <c r="G2119">
        <v>13044.41</v>
      </c>
      <c r="H2119" t="s">
        <v>12</v>
      </c>
      <c r="I2119" t="s">
        <v>16</v>
      </c>
      <c r="J2119" t="s">
        <v>23</v>
      </c>
      <c r="K2119" s="13" t="s">
        <v>10285</v>
      </c>
      <c r="L2119" t="s">
        <v>12</v>
      </c>
      <c r="M2119" t="s">
        <v>16</v>
      </c>
      <c r="N2119" t="s">
        <v>23</v>
      </c>
      <c r="O2119">
        <v>53</v>
      </c>
      <c r="AA2119" t="s">
        <v>18</v>
      </c>
      <c r="AB2119" t="str">
        <f>IF(H2113="?",$Q$9,H2113)</f>
        <v>tier - 3</v>
      </c>
      <c r="AC2119" t="str">
        <f>IF(I2113="?",$V$9,I2113)</f>
        <v>tier - 2</v>
      </c>
      <c r="AD2119" t="str">
        <f>IF(J2113="?","Unknown",J2113)</f>
        <v>R1026</v>
      </c>
      <c r="AE2119">
        <v>1978</v>
      </c>
      <c r="AF2119">
        <v>17</v>
      </c>
      <c r="AG2119" t="str">
        <f t="shared" si="66"/>
        <v>17-Jun-1978</v>
      </c>
      <c r="AH2119">
        <v>28658</v>
      </c>
      <c r="AI2119">
        <f t="shared" si="67"/>
        <v>44</v>
      </c>
    </row>
    <row r="2120" spans="1:35" x14ac:dyDescent="0.25">
      <c r="A2120" t="s">
        <v>1570</v>
      </c>
      <c r="B2120">
        <v>9</v>
      </c>
      <c r="C2120" t="s">
        <v>30</v>
      </c>
      <c r="D2120">
        <v>1961</v>
      </c>
      <c r="E2120" s="11">
        <v>22624</v>
      </c>
      <c r="F2120">
        <v>0</v>
      </c>
      <c r="G2120">
        <v>13041.92</v>
      </c>
      <c r="H2120" t="s">
        <v>12</v>
      </c>
      <c r="I2120" t="s">
        <v>16</v>
      </c>
      <c r="J2120" t="s">
        <v>42</v>
      </c>
      <c r="K2120" s="13" t="s">
        <v>10286</v>
      </c>
      <c r="L2120" t="s">
        <v>12</v>
      </c>
      <c r="M2120" t="s">
        <v>16</v>
      </c>
      <c r="N2120" t="s">
        <v>42</v>
      </c>
      <c r="O2120">
        <v>61</v>
      </c>
      <c r="AA2120" t="s">
        <v>30</v>
      </c>
      <c r="AB2120" t="str">
        <f>IF(H2114="?",$Q$9,H2114)</f>
        <v>tier - 3</v>
      </c>
      <c r="AC2120" t="str">
        <f>IF(I2114="?",$V$9,I2114)</f>
        <v>tier - 2</v>
      </c>
      <c r="AD2120" t="str">
        <f>IF(J2114="?","Unknown",J2114)</f>
        <v>R1011</v>
      </c>
      <c r="AE2120">
        <v>1961</v>
      </c>
      <c r="AF2120">
        <v>6</v>
      </c>
      <c r="AG2120" t="str">
        <f t="shared" si="66"/>
        <v>6-Dec-1961</v>
      </c>
      <c r="AH2120">
        <v>22621</v>
      </c>
      <c r="AI2120">
        <f t="shared" si="67"/>
        <v>61</v>
      </c>
    </row>
    <row r="2121" spans="1:35" x14ac:dyDescent="0.25">
      <c r="A2121" t="s">
        <v>1569</v>
      </c>
      <c r="B2121">
        <v>4</v>
      </c>
      <c r="C2121" t="s">
        <v>20</v>
      </c>
      <c r="D2121">
        <v>1965</v>
      </c>
      <c r="E2121" s="11">
        <v>23989</v>
      </c>
      <c r="F2121">
        <v>0</v>
      </c>
      <c r="G2121">
        <v>13023.93</v>
      </c>
      <c r="H2121" t="s">
        <v>12</v>
      </c>
      <c r="I2121" t="s">
        <v>11</v>
      </c>
      <c r="J2121" t="s">
        <v>200</v>
      </c>
      <c r="K2121" s="13" t="s">
        <v>10287</v>
      </c>
      <c r="L2121" t="s">
        <v>12</v>
      </c>
      <c r="M2121" t="s">
        <v>11</v>
      </c>
      <c r="N2121" t="s">
        <v>200</v>
      </c>
      <c r="O2121">
        <v>57</v>
      </c>
      <c r="AA2121" t="s">
        <v>30</v>
      </c>
      <c r="AB2121" t="str">
        <f>IF(H2115="?",$Q$9,H2115)</f>
        <v>tier - 3</v>
      </c>
      <c r="AC2121" t="str">
        <f>IF(I2115="?",$V$9,I2115)</f>
        <v>tier - 1</v>
      </c>
      <c r="AD2121" t="str">
        <f>IF(J2115="?","Unknown",J2115)</f>
        <v>R1026</v>
      </c>
      <c r="AE2121">
        <v>1985</v>
      </c>
      <c r="AF2121">
        <v>26</v>
      </c>
      <c r="AG2121" t="str">
        <f t="shared" si="66"/>
        <v>26-Dec-1985</v>
      </c>
      <c r="AH2121">
        <v>31407</v>
      </c>
      <c r="AI2121">
        <f t="shared" si="67"/>
        <v>37</v>
      </c>
    </row>
    <row r="2122" spans="1:35" x14ac:dyDescent="0.25">
      <c r="A2122" t="s">
        <v>1568</v>
      </c>
      <c r="B2122">
        <v>23</v>
      </c>
      <c r="C2122" t="s">
        <v>37</v>
      </c>
      <c r="D2122">
        <v>1964</v>
      </c>
      <c r="E2122" s="11">
        <v>23673</v>
      </c>
      <c r="F2122">
        <v>1</v>
      </c>
      <c r="G2122">
        <v>13019.16</v>
      </c>
      <c r="H2122" t="s">
        <v>12</v>
      </c>
      <c r="I2122" t="s">
        <v>16</v>
      </c>
      <c r="J2122" t="s">
        <v>247</v>
      </c>
      <c r="K2122" s="13" t="s">
        <v>10288</v>
      </c>
      <c r="L2122" t="s">
        <v>12</v>
      </c>
      <c r="M2122" t="s">
        <v>16</v>
      </c>
      <c r="N2122" t="s">
        <v>247</v>
      </c>
      <c r="O2122">
        <v>58</v>
      </c>
      <c r="AA2122" t="s">
        <v>10</v>
      </c>
      <c r="AB2122" t="str">
        <f>IF(H2116="?",$Q$9,H2116)</f>
        <v>tier - 3</v>
      </c>
      <c r="AC2122" t="str">
        <f>IF(I2116="?",$V$9,I2116)</f>
        <v>tier - 3</v>
      </c>
      <c r="AD2122" t="str">
        <f>IF(J2116="?","Unknown",J2116)</f>
        <v>R1024</v>
      </c>
      <c r="AE2122">
        <v>1967</v>
      </c>
      <c r="AF2122">
        <v>6</v>
      </c>
      <c r="AG2122" t="str">
        <f t="shared" si="66"/>
        <v>6-Jul-1967</v>
      </c>
      <c r="AH2122">
        <v>24659</v>
      </c>
      <c r="AI2122">
        <f t="shared" si="67"/>
        <v>55</v>
      </c>
    </row>
    <row r="2123" spans="1:35" x14ac:dyDescent="0.25">
      <c r="A2123" t="s">
        <v>1567</v>
      </c>
      <c r="B2123">
        <v>20</v>
      </c>
      <c r="C2123" t="s">
        <v>35</v>
      </c>
      <c r="D2123">
        <v>1962</v>
      </c>
      <c r="E2123" s="11">
        <v>22878</v>
      </c>
      <c r="F2123">
        <v>0</v>
      </c>
      <c r="G2123">
        <v>13012.21</v>
      </c>
      <c r="H2123" t="s">
        <v>12</v>
      </c>
      <c r="I2123" t="s">
        <v>16</v>
      </c>
      <c r="J2123" t="s">
        <v>23</v>
      </c>
      <c r="K2123" s="13" t="s">
        <v>10289</v>
      </c>
      <c r="L2123" t="s">
        <v>12</v>
      </c>
      <c r="M2123" t="s">
        <v>16</v>
      </c>
      <c r="N2123" t="s">
        <v>23</v>
      </c>
      <c r="O2123">
        <v>60</v>
      </c>
      <c r="AA2123" t="s">
        <v>20</v>
      </c>
      <c r="AB2123" t="str">
        <f>IF(H2117="?",$Q$9,H2117)</f>
        <v>tier - 2</v>
      </c>
      <c r="AC2123" t="str">
        <f>IF(I2117="?",$V$9,I2117)</f>
        <v>tier - 2</v>
      </c>
      <c r="AD2123" t="str">
        <f>IF(J2117="?","Unknown",J2117)</f>
        <v>R1013</v>
      </c>
      <c r="AE2123">
        <v>1958</v>
      </c>
      <c r="AF2123">
        <v>27</v>
      </c>
      <c r="AG2123" t="str">
        <f t="shared" si="66"/>
        <v>27-Sep-1958</v>
      </c>
      <c r="AH2123">
        <v>21455</v>
      </c>
      <c r="AI2123">
        <f t="shared" si="67"/>
        <v>64</v>
      </c>
    </row>
    <row r="2124" spans="1:35" x14ac:dyDescent="0.25">
      <c r="A2124" t="s">
        <v>1566</v>
      </c>
      <c r="B2124">
        <v>27</v>
      </c>
      <c r="C2124" t="s">
        <v>35</v>
      </c>
      <c r="D2124">
        <v>1972</v>
      </c>
      <c r="E2124" s="11">
        <v>26538</v>
      </c>
      <c r="F2124">
        <v>0</v>
      </c>
      <c r="G2124">
        <v>13010.86</v>
      </c>
      <c r="H2124" t="s">
        <v>12</v>
      </c>
      <c r="I2124" t="s">
        <v>11</v>
      </c>
      <c r="J2124" t="s">
        <v>23</v>
      </c>
      <c r="K2124" s="13" t="s">
        <v>10290</v>
      </c>
      <c r="L2124" t="s">
        <v>12</v>
      </c>
      <c r="M2124" t="s">
        <v>11</v>
      </c>
      <c r="N2124" t="s">
        <v>23</v>
      </c>
      <c r="O2124">
        <v>50</v>
      </c>
      <c r="AA2124" t="s">
        <v>20</v>
      </c>
      <c r="AB2124" t="str">
        <f>IF(H2118="?",$Q$9,H2118)</f>
        <v>tier - 1</v>
      </c>
      <c r="AC2124" t="str">
        <f>IF(I2118="?",$V$9,I2118)</f>
        <v>tier - 2</v>
      </c>
      <c r="AD2124" t="str">
        <f>IF(J2118="?","Unknown",J2118)</f>
        <v>R1011</v>
      </c>
      <c r="AE2124">
        <v>1971</v>
      </c>
      <c r="AF2124">
        <v>16</v>
      </c>
      <c r="AG2124" t="str">
        <f t="shared" si="66"/>
        <v>16-Sep-1971</v>
      </c>
      <c r="AH2124">
        <v>26192</v>
      </c>
      <c r="AI2124">
        <f t="shared" si="67"/>
        <v>51</v>
      </c>
    </row>
    <row r="2125" spans="1:35" x14ac:dyDescent="0.25">
      <c r="A2125" t="s">
        <v>1565</v>
      </c>
      <c r="B2125">
        <v>13</v>
      </c>
      <c r="C2125" t="s">
        <v>37</v>
      </c>
      <c r="D2125">
        <v>1969</v>
      </c>
      <c r="E2125" s="11">
        <v>25489</v>
      </c>
      <c r="F2125">
        <v>0</v>
      </c>
      <c r="G2125">
        <v>13008.07</v>
      </c>
      <c r="H2125" t="s">
        <v>12</v>
      </c>
      <c r="I2125" t="s">
        <v>12</v>
      </c>
      <c r="J2125" t="s">
        <v>23</v>
      </c>
      <c r="K2125" s="13" t="s">
        <v>10291</v>
      </c>
      <c r="L2125" t="s">
        <v>12</v>
      </c>
      <c r="M2125" t="s">
        <v>12</v>
      </c>
      <c r="N2125" t="s">
        <v>23</v>
      </c>
      <c r="O2125">
        <v>53</v>
      </c>
      <c r="AA2125" t="s">
        <v>15</v>
      </c>
      <c r="AB2125" t="str">
        <f>IF(H2119="?",$Q$9,H2119)</f>
        <v>tier - 3</v>
      </c>
      <c r="AC2125" t="str">
        <f>IF(I2119="?",$V$9,I2119)</f>
        <v>tier - 1</v>
      </c>
      <c r="AD2125" t="str">
        <f>IF(J2119="?","Unknown",J2119)</f>
        <v>R1012</v>
      </c>
      <c r="AE2125">
        <v>1969</v>
      </c>
      <c r="AF2125">
        <v>23</v>
      </c>
      <c r="AG2125" t="str">
        <f t="shared" si="66"/>
        <v>23-Nov-1969</v>
      </c>
      <c r="AH2125">
        <v>25530</v>
      </c>
      <c r="AI2125">
        <f t="shared" si="67"/>
        <v>53</v>
      </c>
    </row>
    <row r="2126" spans="1:35" x14ac:dyDescent="0.25">
      <c r="A2126" t="s">
        <v>1564</v>
      </c>
      <c r="B2126">
        <v>24</v>
      </c>
      <c r="C2126" t="s">
        <v>15</v>
      </c>
      <c r="D2126">
        <v>1962</v>
      </c>
      <c r="E2126" s="11">
        <v>22974</v>
      </c>
      <c r="F2126">
        <v>0</v>
      </c>
      <c r="G2126">
        <v>13004.95</v>
      </c>
      <c r="H2126" t="s">
        <v>12</v>
      </c>
      <c r="I2126" t="s">
        <v>16</v>
      </c>
      <c r="J2126" t="s">
        <v>23</v>
      </c>
      <c r="K2126" s="13" t="s">
        <v>10292</v>
      </c>
      <c r="L2126" t="s">
        <v>12</v>
      </c>
      <c r="M2126" t="s">
        <v>16</v>
      </c>
      <c r="N2126" t="s">
        <v>23</v>
      </c>
      <c r="O2126">
        <v>60</v>
      </c>
      <c r="AA2126" t="s">
        <v>30</v>
      </c>
      <c r="AB2126" t="str">
        <f>IF(H2120="?",$Q$9,H2120)</f>
        <v>tier - 3</v>
      </c>
      <c r="AC2126" t="str">
        <f>IF(I2120="?",$V$9,I2120)</f>
        <v>tier - 1</v>
      </c>
      <c r="AD2126" t="str">
        <f>IF(J2120="?","Unknown",J2120)</f>
        <v>R1011</v>
      </c>
      <c r="AE2126">
        <v>1961</v>
      </c>
      <c r="AF2126">
        <v>9</v>
      </c>
      <c r="AG2126" t="str">
        <f t="shared" si="66"/>
        <v>9-Dec-1961</v>
      </c>
      <c r="AH2126">
        <v>22624</v>
      </c>
      <c r="AI2126">
        <f t="shared" si="67"/>
        <v>61</v>
      </c>
    </row>
    <row r="2127" spans="1:35" x14ac:dyDescent="0.25">
      <c r="A2127" t="s">
        <v>1563</v>
      </c>
      <c r="B2127">
        <v>30</v>
      </c>
      <c r="C2127" t="s">
        <v>30</v>
      </c>
      <c r="D2127">
        <v>1981</v>
      </c>
      <c r="E2127" s="11">
        <v>29950</v>
      </c>
      <c r="F2127">
        <v>1</v>
      </c>
      <c r="G2127">
        <v>13002.91</v>
      </c>
      <c r="H2127" t="s">
        <v>12</v>
      </c>
      <c r="I2127" t="s">
        <v>16</v>
      </c>
      <c r="J2127" t="s">
        <v>23</v>
      </c>
      <c r="K2127" s="13" t="s">
        <v>10293</v>
      </c>
      <c r="L2127" t="s">
        <v>12</v>
      </c>
      <c r="M2127" t="s">
        <v>16</v>
      </c>
      <c r="N2127" t="s">
        <v>23</v>
      </c>
      <c r="O2127">
        <v>41</v>
      </c>
      <c r="AA2127" t="s">
        <v>20</v>
      </c>
      <c r="AB2127" t="str">
        <f>IF(H2121="?",$Q$9,H2121)</f>
        <v>tier - 3</v>
      </c>
      <c r="AC2127" t="str">
        <f>IF(I2121="?",$V$9,I2121)</f>
        <v>tier - 2</v>
      </c>
      <c r="AD2127" t="str">
        <f>IF(J2121="?","Unknown",J2121)</f>
        <v>R1025</v>
      </c>
      <c r="AE2127">
        <v>1965</v>
      </c>
      <c r="AF2127">
        <v>4</v>
      </c>
      <c r="AG2127" t="str">
        <f t="shared" si="66"/>
        <v>4-Sep-1965</v>
      </c>
      <c r="AH2127">
        <v>23989</v>
      </c>
      <c r="AI2127">
        <f t="shared" si="67"/>
        <v>57</v>
      </c>
    </row>
    <row r="2128" spans="1:35" x14ac:dyDescent="0.25">
      <c r="A2128" t="s">
        <v>1562</v>
      </c>
      <c r="B2128">
        <v>27</v>
      </c>
      <c r="C2128" t="s">
        <v>30</v>
      </c>
      <c r="D2128">
        <v>1979</v>
      </c>
      <c r="E2128" s="11">
        <v>29216</v>
      </c>
      <c r="F2128">
        <v>2</v>
      </c>
      <c r="G2128">
        <v>12994.12</v>
      </c>
      <c r="H2128" t="s">
        <v>12</v>
      </c>
      <c r="I2128" t="s">
        <v>11</v>
      </c>
      <c r="J2128" t="s">
        <v>535</v>
      </c>
      <c r="K2128" s="13" t="s">
        <v>10294</v>
      </c>
      <c r="L2128" t="s">
        <v>12</v>
      </c>
      <c r="M2128" t="s">
        <v>11</v>
      </c>
      <c r="N2128" t="s">
        <v>535</v>
      </c>
      <c r="O2128">
        <v>43</v>
      </c>
      <c r="AA2128" t="s">
        <v>37</v>
      </c>
      <c r="AB2128" t="str">
        <f>IF(H2122="?",$Q$9,H2122)</f>
        <v>tier - 3</v>
      </c>
      <c r="AC2128" t="str">
        <f>IF(I2122="?",$V$9,I2122)</f>
        <v>tier - 1</v>
      </c>
      <c r="AD2128" t="str">
        <f>IF(J2122="?","Unknown",J2122)</f>
        <v>R1024</v>
      </c>
      <c r="AE2128">
        <v>1964</v>
      </c>
      <c r="AF2128">
        <v>23</v>
      </c>
      <c r="AG2128" t="str">
        <f t="shared" si="66"/>
        <v>23-Oct-1964</v>
      </c>
      <c r="AH2128">
        <v>23673</v>
      </c>
      <c r="AI2128">
        <f t="shared" si="67"/>
        <v>58</v>
      </c>
    </row>
    <row r="2129" spans="1:35" x14ac:dyDescent="0.25">
      <c r="A2129" t="s">
        <v>2292</v>
      </c>
      <c r="B2129">
        <v>7</v>
      </c>
      <c r="C2129" t="s">
        <v>10</v>
      </c>
      <c r="D2129">
        <v>1964</v>
      </c>
      <c r="E2129" s="11">
        <v>23565</v>
      </c>
      <c r="F2129">
        <v>0</v>
      </c>
      <c r="G2129">
        <v>41331.79</v>
      </c>
      <c r="H2129" t="s">
        <v>16</v>
      </c>
      <c r="I2129" t="s">
        <v>11</v>
      </c>
      <c r="J2129" t="s">
        <v>42</v>
      </c>
      <c r="K2129" s="13" t="s">
        <v>10295</v>
      </c>
      <c r="L2129" t="s">
        <v>16</v>
      </c>
      <c r="M2129" t="s">
        <v>11</v>
      </c>
      <c r="N2129" t="s">
        <v>42</v>
      </c>
      <c r="O2129">
        <v>58</v>
      </c>
      <c r="AA2129" t="s">
        <v>35</v>
      </c>
      <c r="AB2129" t="str">
        <f>IF(H2123="?",$Q$9,H2123)</f>
        <v>tier - 3</v>
      </c>
      <c r="AC2129" t="str">
        <f>IF(I2123="?",$V$9,I2123)</f>
        <v>tier - 1</v>
      </c>
      <c r="AD2129" t="str">
        <f>IF(J2123="?","Unknown",J2123)</f>
        <v>R1012</v>
      </c>
      <c r="AE2129">
        <v>1962</v>
      </c>
      <c r="AF2129">
        <v>20</v>
      </c>
      <c r="AG2129" t="str">
        <f t="shared" si="66"/>
        <v>20-Aug-1962</v>
      </c>
      <c r="AH2129">
        <v>22878</v>
      </c>
      <c r="AI2129">
        <f t="shared" si="67"/>
        <v>60</v>
      </c>
    </row>
    <row r="2130" spans="1:35" x14ac:dyDescent="0.25">
      <c r="A2130" t="s">
        <v>1561</v>
      </c>
      <c r="B2130">
        <v>28</v>
      </c>
      <c r="C2130" t="s">
        <v>37</v>
      </c>
      <c r="D2130">
        <v>1960</v>
      </c>
      <c r="E2130" s="11">
        <v>22217</v>
      </c>
      <c r="F2130">
        <v>0</v>
      </c>
      <c r="G2130">
        <v>12982.87</v>
      </c>
      <c r="H2130" t="s">
        <v>12</v>
      </c>
      <c r="I2130" t="s">
        <v>16</v>
      </c>
      <c r="J2130" t="s">
        <v>13</v>
      </c>
      <c r="K2130" s="13" t="s">
        <v>10296</v>
      </c>
      <c r="L2130" t="s">
        <v>12</v>
      </c>
      <c r="M2130" t="s">
        <v>16</v>
      </c>
      <c r="N2130" t="s">
        <v>13</v>
      </c>
      <c r="O2130">
        <v>62</v>
      </c>
      <c r="AA2130" t="s">
        <v>35</v>
      </c>
      <c r="AB2130" t="str">
        <f>IF(H2124="?",$Q$9,H2124)</f>
        <v>tier - 3</v>
      </c>
      <c r="AC2130" t="str">
        <f>IF(I2124="?",$V$9,I2124)</f>
        <v>tier - 2</v>
      </c>
      <c r="AD2130" t="str">
        <f>IF(J2124="?","Unknown",J2124)</f>
        <v>R1012</v>
      </c>
      <c r="AE2130">
        <v>1972</v>
      </c>
      <c r="AF2130">
        <v>27</v>
      </c>
      <c r="AG2130" t="str">
        <f t="shared" si="66"/>
        <v>27-Aug-1972</v>
      </c>
      <c r="AH2130">
        <v>26538</v>
      </c>
      <c r="AI2130">
        <f t="shared" si="67"/>
        <v>50</v>
      </c>
    </row>
    <row r="2131" spans="1:35" x14ac:dyDescent="0.25">
      <c r="A2131" t="s">
        <v>1560</v>
      </c>
      <c r="B2131">
        <v>23</v>
      </c>
      <c r="C2131" t="s">
        <v>18</v>
      </c>
      <c r="D2131">
        <v>1960</v>
      </c>
      <c r="E2131" s="11">
        <v>22090</v>
      </c>
      <c r="F2131">
        <v>0</v>
      </c>
      <c r="G2131">
        <v>12981.35</v>
      </c>
      <c r="H2131" t="s">
        <v>12</v>
      </c>
      <c r="I2131" t="s">
        <v>12</v>
      </c>
      <c r="J2131" t="s">
        <v>13</v>
      </c>
      <c r="K2131" s="13" t="s">
        <v>10297</v>
      </c>
      <c r="L2131" t="s">
        <v>12</v>
      </c>
      <c r="M2131" t="s">
        <v>12</v>
      </c>
      <c r="N2131" t="s">
        <v>13</v>
      </c>
      <c r="O2131">
        <v>62</v>
      </c>
      <c r="AA2131" t="s">
        <v>37</v>
      </c>
      <c r="AB2131" t="str">
        <f>IF(H2125="?",$Q$9,H2125)</f>
        <v>tier - 3</v>
      </c>
      <c r="AC2131" t="str">
        <f>IF(I2125="?",$V$9,I2125)</f>
        <v>tier - 3</v>
      </c>
      <c r="AD2131" t="str">
        <f>IF(J2125="?","Unknown",J2125)</f>
        <v>R1012</v>
      </c>
      <c r="AE2131">
        <v>1969</v>
      </c>
      <c r="AF2131">
        <v>13</v>
      </c>
      <c r="AG2131" t="str">
        <f t="shared" si="66"/>
        <v>13-Oct-1969</v>
      </c>
      <c r="AH2131">
        <v>25489</v>
      </c>
      <c r="AI2131">
        <f t="shared" si="67"/>
        <v>53</v>
      </c>
    </row>
    <row r="2132" spans="1:35" x14ac:dyDescent="0.25">
      <c r="A2132" t="s">
        <v>1559</v>
      </c>
      <c r="B2132">
        <v>22</v>
      </c>
      <c r="C2132" t="s">
        <v>15</v>
      </c>
      <c r="D2132">
        <v>1960</v>
      </c>
      <c r="E2132" s="11">
        <v>22242</v>
      </c>
      <c r="F2132">
        <v>0</v>
      </c>
      <c r="G2132">
        <v>12979.36</v>
      </c>
      <c r="H2132" t="s">
        <v>12</v>
      </c>
      <c r="I2132" t="s">
        <v>16</v>
      </c>
      <c r="J2132" t="s">
        <v>42</v>
      </c>
      <c r="K2132" s="13" t="s">
        <v>10298</v>
      </c>
      <c r="L2132" t="s">
        <v>12</v>
      </c>
      <c r="M2132" t="s">
        <v>16</v>
      </c>
      <c r="N2132" t="s">
        <v>42</v>
      </c>
      <c r="O2132">
        <v>62</v>
      </c>
      <c r="AA2132" t="s">
        <v>15</v>
      </c>
      <c r="AB2132" t="str">
        <f>IF(H2126="?",$Q$9,H2126)</f>
        <v>tier - 3</v>
      </c>
      <c r="AC2132" t="str">
        <f>IF(I2126="?",$V$9,I2126)</f>
        <v>tier - 1</v>
      </c>
      <c r="AD2132" t="str">
        <f>IF(J2126="?","Unknown",J2126)</f>
        <v>R1012</v>
      </c>
      <c r="AE2132">
        <v>1962</v>
      </c>
      <c r="AF2132">
        <v>24</v>
      </c>
      <c r="AG2132" t="str">
        <f t="shared" si="66"/>
        <v>24-Nov-1962</v>
      </c>
      <c r="AH2132">
        <v>22974</v>
      </c>
      <c r="AI2132">
        <f t="shared" si="67"/>
        <v>60</v>
      </c>
    </row>
    <row r="2133" spans="1:35" x14ac:dyDescent="0.25">
      <c r="A2133" t="s">
        <v>1558</v>
      </c>
      <c r="B2133">
        <v>4</v>
      </c>
      <c r="C2133" t="s">
        <v>20</v>
      </c>
      <c r="D2133">
        <v>1960</v>
      </c>
      <c r="E2133" s="11">
        <v>22163</v>
      </c>
      <c r="F2133">
        <v>0</v>
      </c>
      <c r="G2133">
        <v>12957.12</v>
      </c>
      <c r="H2133" t="s">
        <v>12</v>
      </c>
      <c r="I2133" t="s">
        <v>16</v>
      </c>
      <c r="J2133" t="s">
        <v>42</v>
      </c>
      <c r="K2133" s="13" t="s">
        <v>10299</v>
      </c>
      <c r="L2133" t="s">
        <v>12</v>
      </c>
      <c r="M2133" t="s">
        <v>16</v>
      </c>
      <c r="N2133" t="s">
        <v>42</v>
      </c>
      <c r="O2133">
        <v>62</v>
      </c>
      <c r="AA2133" t="s">
        <v>30</v>
      </c>
      <c r="AB2133" t="str">
        <f>IF(H2127="?",$Q$9,H2127)</f>
        <v>tier - 3</v>
      </c>
      <c r="AC2133" t="str">
        <f>IF(I2127="?",$V$9,I2127)</f>
        <v>tier - 1</v>
      </c>
      <c r="AD2133" t="str">
        <f>IF(J2127="?","Unknown",J2127)</f>
        <v>R1012</v>
      </c>
      <c r="AE2133">
        <v>1981</v>
      </c>
      <c r="AF2133">
        <v>30</v>
      </c>
      <c r="AG2133" t="str">
        <f t="shared" si="66"/>
        <v>30-Dec-1981</v>
      </c>
      <c r="AH2133">
        <v>29950</v>
      </c>
      <c r="AI2133">
        <f t="shared" si="67"/>
        <v>41</v>
      </c>
    </row>
    <row r="2134" spans="1:35" x14ac:dyDescent="0.25">
      <c r="A2134" t="s">
        <v>1557</v>
      </c>
      <c r="B2134">
        <v>20</v>
      </c>
      <c r="C2134" t="s">
        <v>10</v>
      </c>
      <c r="D2134">
        <v>1961</v>
      </c>
      <c r="E2134" s="11">
        <v>22482</v>
      </c>
      <c r="F2134">
        <v>0</v>
      </c>
      <c r="G2134">
        <v>12950.07</v>
      </c>
      <c r="H2134" t="s">
        <v>12</v>
      </c>
      <c r="I2134" t="s">
        <v>16</v>
      </c>
      <c r="J2134" t="s">
        <v>23</v>
      </c>
      <c r="K2134" s="13" t="s">
        <v>10300</v>
      </c>
      <c r="L2134" t="s">
        <v>12</v>
      </c>
      <c r="M2134" t="s">
        <v>16</v>
      </c>
      <c r="N2134" t="s">
        <v>23</v>
      </c>
      <c r="O2134">
        <v>61</v>
      </c>
      <c r="AA2134" t="s">
        <v>30</v>
      </c>
      <c r="AB2134" t="str">
        <f>IF(H2128="?",$Q$9,H2128)</f>
        <v>tier - 3</v>
      </c>
      <c r="AC2134" t="str">
        <f>IF(I2128="?",$V$9,I2128)</f>
        <v>tier - 2</v>
      </c>
      <c r="AD2134" t="str">
        <f>IF(J2128="?","Unknown",J2128)</f>
        <v>R1026</v>
      </c>
      <c r="AE2134">
        <v>1979</v>
      </c>
      <c r="AF2134">
        <v>27</v>
      </c>
      <c r="AG2134" t="str">
        <f t="shared" si="66"/>
        <v>27-Dec-1979</v>
      </c>
      <c r="AH2134">
        <v>29216</v>
      </c>
      <c r="AI2134">
        <f t="shared" si="67"/>
        <v>43</v>
      </c>
    </row>
    <row r="2135" spans="1:35" x14ac:dyDescent="0.25">
      <c r="A2135" t="s">
        <v>1556</v>
      </c>
      <c r="B2135">
        <v>22</v>
      </c>
      <c r="C2135" t="s">
        <v>35</v>
      </c>
      <c r="D2135">
        <v>1966</v>
      </c>
      <c r="E2135" s="11">
        <v>24341</v>
      </c>
      <c r="F2135">
        <v>4</v>
      </c>
      <c r="G2135">
        <v>12949.16</v>
      </c>
      <c r="H2135" t="s">
        <v>12</v>
      </c>
      <c r="I2135" t="s">
        <v>12</v>
      </c>
      <c r="J2135" t="s">
        <v>13</v>
      </c>
      <c r="K2135" s="13" t="s">
        <v>10301</v>
      </c>
      <c r="L2135" t="s">
        <v>12</v>
      </c>
      <c r="M2135" t="s">
        <v>12</v>
      </c>
      <c r="N2135" t="s">
        <v>13</v>
      </c>
      <c r="O2135">
        <v>56</v>
      </c>
      <c r="AA2135" t="s">
        <v>10</v>
      </c>
      <c r="AB2135" t="str">
        <f>IF(H2129="?",$Q$9,H2129)</f>
        <v>tier - 1</v>
      </c>
      <c r="AC2135" t="str">
        <f>IF(I2129="?",$V$9,I2129)</f>
        <v>tier - 2</v>
      </c>
      <c r="AD2135" t="str">
        <f>IF(J2129="?","Unknown",J2129)</f>
        <v>R1011</v>
      </c>
      <c r="AE2135">
        <v>1964</v>
      </c>
      <c r="AF2135">
        <v>7</v>
      </c>
      <c r="AG2135" t="str">
        <f t="shared" si="66"/>
        <v>7-Jul-1964</v>
      </c>
      <c r="AH2135">
        <v>23565</v>
      </c>
      <c r="AI2135">
        <f t="shared" si="67"/>
        <v>58</v>
      </c>
    </row>
    <row r="2136" spans="1:35" x14ac:dyDescent="0.25">
      <c r="A2136" t="s">
        <v>1555</v>
      </c>
      <c r="B2136">
        <v>14</v>
      </c>
      <c r="C2136" t="s">
        <v>15</v>
      </c>
      <c r="D2136">
        <v>1963</v>
      </c>
      <c r="E2136" s="11">
        <v>23329</v>
      </c>
      <c r="F2136">
        <v>2</v>
      </c>
      <c r="G2136">
        <v>12928.79</v>
      </c>
      <c r="H2136" t="s">
        <v>12</v>
      </c>
      <c r="I2136" t="s">
        <v>11</v>
      </c>
      <c r="J2136" t="s">
        <v>13</v>
      </c>
      <c r="K2136" s="13" t="s">
        <v>10302</v>
      </c>
      <c r="L2136" t="s">
        <v>12</v>
      </c>
      <c r="M2136" t="s">
        <v>11</v>
      </c>
      <c r="N2136" t="s">
        <v>13</v>
      </c>
      <c r="O2136">
        <v>59</v>
      </c>
      <c r="AA2136" t="s">
        <v>37</v>
      </c>
      <c r="AB2136" t="str">
        <f>IF(H2130="?",$Q$9,H2130)</f>
        <v>tier - 3</v>
      </c>
      <c r="AC2136" t="str">
        <f>IF(I2130="?",$V$9,I2130)</f>
        <v>tier - 1</v>
      </c>
      <c r="AD2136" t="str">
        <f>IF(J2130="?","Unknown",J2130)</f>
        <v>R1013</v>
      </c>
      <c r="AE2136">
        <v>1960</v>
      </c>
      <c r="AF2136">
        <v>28</v>
      </c>
      <c r="AG2136" t="str">
        <f t="shared" si="66"/>
        <v>28-Oct-1960</v>
      </c>
      <c r="AH2136">
        <v>22217</v>
      </c>
      <c r="AI2136">
        <f t="shared" si="67"/>
        <v>62</v>
      </c>
    </row>
    <row r="2137" spans="1:35" x14ac:dyDescent="0.25">
      <c r="A2137" t="s">
        <v>1554</v>
      </c>
      <c r="B2137">
        <v>1</v>
      </c>
      <c r="C2137" t="s">
        <v>18</v>
      </c>
      <c r="D2137">
        <v>1963</v>
      </c>
      <c r="E2137" s="11">
        <v>23163</v>
      </c>
      <c r="F2137">
        <v>2</v>
      </c>
      <c r="G2137">
        <v>12925.89</v>
      </c>
      <c r="H2137" t="s">
        <v>12</v>
      </c>
      <c r="I2137" t="s">
        <v>11</v>
      </c>
      <c r="J2137" t="s">
        <v>13</v>
      </c>
      <c r="K2137" s="13" t="s">
        <v>10303</v>
      </c>
      <c r="L2137" t="s">
        <v>12</v>
      </c>
      <c r="M2137" t="s">
        <v>11</v>
      </c>
      <c r="N2137" t="s">
        <v>13</v>
      </c>
      <c r="O2137">
        <v>60</v>
      </c>
      <c r="AA2137" t="s">
        <v>18</v>
      </c>
      <c r="AB2137" t="str">
        <f>IF(H2131="?",$Q$9,H2131)</f>
        <v>tier - 3</v>
      </c>
      <c r="AC2137" t="str">
        <f>IF(I2131="?",$V$9,I2131)</f>
        <v>tier - 3</v>
      </c>
      <c r="AD2137" t="str">
        <f>IF(J2131="?","Unknown",J2131)</f>
        <v>R1013</v>
      </c>
      <c r="AE2137">
        <v>1960</v>
      </c>
      <c r="AF2137">
        <v>23</v>
      </c>
      <c r="AG2137" t="str">
        <f t="shared" si="66"/>
        <v>23-Jun-1960</v>
      </c>
      <c r="AH2137">
        <v>22090</v>
      </c>
      <c r="AI2137">
        <f t="shared" si="67"/>
        <v>62</v>
      </c>
    </row>
    <row r="2138" spans="1:35" x14ac:dyDescent="0.25">
      <c r="A2138" t="s">
        <v>1553</v>
      </c>
      <c r="B2138">
        <v>16</v>
      </c>
      <c r="C2138" t="s">
        <v>35</v>
      </c>
      <c r="D2138">
        <v>1963</v>
      </c>
      <c r="E2138" s="11">
        <v>23239</v>
      </c>
      <c r="F2138">
        <v>1</v>
      </c>
      <c r="G2138">
        <v>12913.99</v>
      </c>
      <c r="H2138" t="s">
        <v>12</v>
      </c>
      <c r="I2138" t="s">
        <v>11</v>
      </c>
      <c r="J2138" t="s">
        <v>168</v>
      </c>
      <c r="K2138" s="13" t="s">
        <v>10304</v>
      </c>
      <c r="L2138" t="s">
        <v>12</v>
      </c>
      <c r="M2138" t="s">
        <v>11</v>
      </c>
      <c r="N2138" t="s">
        <v>168</v>
      </c>
      <c r="O2138">
        <v>59</v>
      </c>
      <c r="AA2138" t="s">
        <v>15</v>
      </c>
      <c r="AB2138" t="str">
        <f>IF(H2132="?",$Q$9,H2132)</f>
        <v>tier - 3</v>
      </c>
      <c r="AC2138" t="str">
        <f>IF(I2132="?",$V$9,I2132)</f>
        <v>tier - 1</v>
      </c>
      <c r="AD2138" t="str">
        <f>IF(J2132="?","Unknown",J2132)</f>
        <v>R1011</v>
      </c>
      <c r="AE2138">
        <v>1960</v>
      </c>
      <c r="AF2138">
        <v>22</v>
      </c>
      <c r="AG2138" t="str">
        <f t="shared" si="66"/>
        <v>22-Nov-1960</v>
      </c>
      <c r="AH2138">
        <v>22242</v>
      </c>
      <c r="AI2138">
        <f t="shared" si="67"/>
        <v>62</v>
      </c>
    </row>
    <row r="2139" spans="1:35" x14ac:dyDescent="0.25">
      <c r="A2139" t="s">
        <v>1552</v>
      </c>
      <c r="B2139">
        <v>9</v>
      </c>
      <c r="C2139" t="s">
        <v>30</v>
      </c>
      <c r="D2139">
        <v>2004</v>
      </c>
      <c r="E2139" s="11">
        <v>38330</v>
      </c>
      <c r="F2139">
        <v>0</v>
      </c>
      <c r="G2139">
        <v>12890.06</v>
      </c>
      <c r="H2139" t="s">
        <v>12</v>
      </c>
      <c r="I2139" t="s">
        <v>16</v>
      </c>
      <c r="J2139" t="s">
        <v>166</v>
      </c>
      <c r="K2139" s="13" t="s">
        <v>9634</v>
      </c>
      <c r="L2139" t="s">
        <v>12</v>
      </c>
      <c r="M2139" t="s">
        <v>16</v>
      </c>
      <c r="N2139" t="s">
        <v>166</v>
      </c>
      <c r="O2139">
        <v>18</v>
      </c>
      <c r="AA2139" t="s">
        <v>20</v>
      </c>
      <c r="AB2139" t="str">
        <f>IF(H2133="?",$Q$9,H2133)</f>
        <v>tier - 3</v>
      </c>
      <c r="AC2139" t="str">
        <f>IF(I2133="?",$V$9,I2133)</f>
        <v>tier - 1</v>
      </c>
      <c r="AD2139" t="str">
        <f>IF(J2133="?","Unknown",J2133)</f>
        <v>R1011</v>
      </c>
      <c r="AE2139">
        <v>1960</v>
      </c>
      <c r="AF2139">
        <v>4</v>
      </c>
      <c r="AG2139" t="str">
        <f t="shared" si="66"/>
        <v>4-Sep-1960</v>
      </c>
      <c r="AH2139">
        <v>22163</v>
      </c>
      <c r="AI2139">
        <f t="shared" si="67"/>
        <v>62</v>
      </c>
    </row>
    <row r="2140" spans="1:35" x14ac:dyDescent="0.25">
      <c r="A2140" t="s">
        <v>2291</v>
      </c>
      <c r="B2140">
        <v>27</v>
      </c>
      <c r="C2140" t="s">
        <v>37</v>
      </c>
      <c r="D2140">
        <v>1977</v>
      </c>
      <c r="E2140" s="11">
        <v>28425</v>
      </c>
      <c r="F2140">
        <v>2</v>
      </c>
      <c r="G2140">
        <v>41271.5</v>
      </c>
      <c r="H2140" t="s">
        <v>16</v>
      </c>
      <c r="I2140" t="s">
        <v>11</v>
      </c>
      <c r="J2140" t="s">
        <v>42</v>
      </c>
      <c r="K2140" s="13" t="s">
        <v>10305</v>
      </c>
      <c r="L2140" t="s">
        <v>16</v>
      </c>
      <c r="M2140" t="s">
        <v>11</v>
      </c>
      <c r="N2140" t="s">
        <v>42</v>
      </c>
      <c r="O2140">
        <v>45</v>
      </c>
      <c r="AA2140" t="s">
        <v>10</v>
      </c>
      <c r="AB2140" t="str">
        <f>IF(H2134="?",$Q$9,H2134)</f>
        <v>tier - 3</v>
      </c>
      <c r="AC2140" t="str">
        <f>IF(I2134="?",$V$9,I2134)</f>
        <v>tier - 1</v>
      </c>
      <c r="AD2140" t="str">
        <f>IF(J2134="?","Unknown",J2134)</f>
        <v>R1012</v>
      </c>
      <c r="AE2140">
        <v>1961</v>
      </c>
      <c r="AF2140">
        <v>20</v>
      </c>
      <c r="AG2140" t="str">
        <f t="shared" si="66"/>
        <v>20-Jul-1961</v>
      </c>
      <c r="AH2140">
        <v>22482</v>
      </c>
      <c r="AI2140">
        <f t="shared" si="67"/>
        <v>61</v>
      </c>
    </row>
    <row r="2141" spans="1:35" x14ac:dyDescent="0.25">
      <c r="A2141" t="s">
        <v>1551</v>
      </c>
      <c r="B2141">
        <v>6</v>
      </c>
      <c r="C2141" t="s">
        <v>30</v>
      </c>
      <c r="D2141">
        <v>1984</v>
      </c>
      <c r="E2141" s="11">
        <v>31022</v>
      </c>
      <c r="F2141">
        <v>3</v>
      </c>
      <c r="G2141">
        <v>12870.31</v>
      </c>
      <c r="H2141" t="s">
        <v>12</v>
      </c>
      <c r="I2141" t="s">
        <v>12</v>
      </c>
      <c r="J2141" t="s">
        <v>23</v>
      </c>
      <c r="K2141" s="13" t="s">
        <v>10306</v>
      </c>
      <c r="L2141" t="s">
        <v>12</v>
      </c>
      <c r="M2141" t="s">
        <v>12</v>
      </c>
      <c r="N2141" t="s">
        <v>23</v>
      </c>
      <c r="O2141">
        <v>38</v>
      </c>
      <c r="AA2141" t="s">
        <v>35</v>
      </c>
      <c r="AB2141" t="str">
        <f>IF(H2135="?",$Q$9,H2135)</f>
        <v>tier - 3</v>
      </c>
      <c r="AC2141" t="str">
        <f>IF(I2135="?",$V$9,I2135)</f>
        <v>tier - 3</v>
      </c>
      <c r="AD2141" t="str">
        <f>IF(J2135="?","Unknown",J2135)</f>
        <v>R1013</v>
      </c>
      <c r="AE2141">
        <v>1966</v>
      </c>
      <c r="AF2141">
        <v>22</v>
      </c>
      <c r="AG2141" t="str">
        <f t="shared" si="66"/>
        <v>22-Aug-1966</v>
      </c>
      <c r="AH2141">
        <v>24341</v>
      </c>
      <c r="AI2141">
        <f t="shared" si="67"/>
        <v>56</v>
      </c>
    </row>
    <row r="2142" spans="1:35" x14ac:dyDescent="0.25">
      <c r="A2142" t="s">
        <v>1550</v>
      </c>
      <c r="B2142">
        <v>27</v>
      </c>
      <c r="C2142" t="s">
        <v>20</v>
      </c>
      <c r="D2142">
        <v>1963</v>
      </c>
      <c r="E2142" s="11">
        <v>23281</v>
      </c>
      <c r="F2142">
        <v>0</v>
      </c>
      <c r="G2142">
        <v>12856.84</v>
      </c>
      <c r="H2142" t="s">
        <v>12</v>
      </c>
      <c r="I2142" t="s">
        <v>12</v>
      </c>
      <c r="J2142" t="s">
        <v>300</v>
      </c>
      <c r="K2142" s="13" t="s">
        <v>10307</v>
      </c>
      <c r="L2142" t="s">
        <v>12</v>
      </c>
      <c r="M2142" t="s">
        <v>12</v>
      </c>
      <c r="N2142" t="s">
        <v>300</v>
      </c>
      <c r="O2142">
        <v>59</v>
      </c>
      <c r="AA2142" t="s">
        <v>15</v>
      </c>
      <c r="AB2142" t="str">
        <f>IF(H2136="?",$Q$9,H2136)</f>
        <v>tier - 3</v>
      </c>
      <c r="AC2142" t="str">
        <f>IF(I2136="?",$V$9,I2136)</f>
        <v>tier - 2</v>
      </c>
      <c r="AD2142" t="str">
        <f>IF(J2136="?","Unknown",J2136)</f>
        <v>R1013</v>
      </c>
      <c r="AE2142">
        <v>1963</v>
      </c>
      <c r="AF2142">
        <v>14</v>
      </c>
      <c r="AG2142" t="str">
        <f t="shared" si="66"/>
        <v>14-Nov-1963</v>
      </c>
      <c r="AH2142">
        <v>23329</v>
      </c>
      <c r="AI2142">
        <f t="shared" si="67"/>
        <v>59</v>
      </c>
    </row>
    <row r="2143" spans="1:35" x14ac:dyDescent="0.25">
      <c r="A2143" t="s">
        <v>1549</v>
      </c>
      <c r="B2143">
        <v>22</v>
      </c>
      <c r="C2143" t="s">
        <v>30</v>
      </c>
      <c r="D2143">
        <v>1973</v>
      </c>
      <c r="E2143" s="11">
        <v>27020</v>
      </c>
      <c r="F2143">
        <v>0</v>
      </c>
      <c r="G2143">
        <v>12852.37</v>
      </c>
      <c r="H2143" t="s">
        <v>12</v>
      </c>
      <c r="I2143" t="s">
        <v>16</v>
      </c>
      <c r="J2143" t="s">
        <v>23</v>
      </c>
      <c r="K2143" s="13" t="s">
        <v>10308</v>
      </c>
      <c r="L2143" t="s">
        <v>12</v>
      </c>
      <c r="M2143" t="s">
        <v>16</v>
      </c>
      <c r="N2143" t="s">
        <v>23</v>
      </c>
      <c r="O2143">
        <v>49</v>
      </c>
      <c r="AA2143" t="s">
        <v>18</v>
      </c>
      <c r="AB2143" t="str">
        <f>IF(H2137="?",$Q$9,H2137)</f>
        <v>tier - 3</v>
      </c>
      <c r="AC2143" t="str">
        <f>IF(I2137="?",$V$9,I2137)</f>
        <v>tier - 2</v>
      </c>
      <c r="AD2143" t="str">
        <f>IF(J2137="?","Unknown",J2137)</f>
        <v>R1013</v>
      </c>
      <c r="AE2143">
        <v>1963</v>
      </c>
      <c r="AF2143">
        <v>1</v>
      </c>
      <c r="AG2143" t="str">
        <f t="shared" si="66"/>
        <v>1-Jun-1963</v>
      </c>
      <c r="AH2143">
        <v>23163</v>
      </c>
      <c r="AI2143">
        <f t="shared" si="67"/>
        <v>60</v>
      </c>
    </row>
    <row r="2144" spans="1:35" x14ac:dyDescent="0.25">
      <c r="A2144" t="s">
        <v>1548</v>
      </c>
      <c r="B2144">
        <v>27</v>
      </c>
      <c r="C2144" t="s">
        <v>18</v>
      </c>
      <c r="D2144">
        <v>1993</v>
      </c>
      <c r="E2144" s="11">
        <v>34147</v>
      </c>
      <c r="F2144">
        <v>0</v>
      </c>
      <c r="G2144">
        <v>12847.24</v>
      </c>
      <c r="H2144" t="s">
        <v>12</v>
      </c>
      <c r="I2144" t="s">
        <v>11</v>
      </c>
      <c r="J2144" t="s">
        <v>23</v>
      </c>
      <c r="K2144" s="13" t="s">
        <v>10309</v>
      </c>
      <c r="L2144" t="s">
        <v>12</v>
      </c>
      <c r="M2144" t="s">
        <v>11</v>
      </c>
      <c r="N2144" t="s">
        <v>23</v>
      </c>
      <c r="O2144">
        <v>29</v>
      </c>
      <c r="AA2144" t="s">
        <v>35</v>
      </c>
      <c r="AB2144" t="str">
        <f>IF(H2138="?",$Q$9,H2138)</f>
        <v>tier - 3</v>
      </c>
      <c r="AC2144" t="str">
        <f>IF(I2138="?",$V$9,I2138)</f>
        <v>tier - 2</v>
      </c>
      <c r="AD2144" t="str">
        <f>IF(J2138="?","Unknown",J2138)</f>
        <v>R1016</v>
      </c>
      <c r="AE2144">
        <v>1963</v>
      </c>
      <c r="AF2144">
        <v>16</v>
      </c>
      <c r="AG2144" t="str">
        <f t="shared" si="66"/>
        <v>16-Aug-1963</v>
      </c>
      <c r="AH2144">
        <v>23239</v>
      </c>
      <c r="AI2144">
        <f t="shared" si="67"/>
        <v>59</v>
      </c>
    </row>
    <row r="2145" spans="1:35" x14ac:dyDescent="0.25">
      <c r="A2145" t="s">
        <v>1547</v>
      </c>
      <c r="B2145">
        <v>9</v>
      </c>
      <c r="C2145" t="s">
        <v>37</v>
      </c>
      <c r="D2145">
        <v>2004</v>
      </c>
      <c r="E2145" s="11">
        <v>38269</v>
      </c>
      <c r="F2145">
        <v>2</v>
      </c>
      <c r="G2145">
        <v>12829.46</v>
      </c>
      <c r="H2145" t="s">
        <v>12</v>
      </c>
      <c r="I2145" t="s">
        <v>12</v>
      </c>
      <c r="J2145" t="s">
        <v>168</v>
      </c>
      <c r="K2145" s="13" t="s">
        <v>9824</v>
      </c>
      <c r="L2145" t="s">
        <v>12</v>
      </c>
      <c r="M2145" t="s">
        <v>12</v>
      </c>
      <c r="N2145" t="s">
        <v>168</v>
      </c>
      <c r="O2145">
        <v>18</v>
      </c>
      <c r="AA2145" t="s">
        <v>30</v>
      </c>
      <c r="AB2145" t="str">
        <f>IF(H2139="?",$Q$9,H2139)</f>
        <v>tier - 3</v>
      </c>
      <c r="AC2145" t="str">
        <f>IF(I2139="?",$V$9,I2139)</f>
        <v>tier - 1</v>
      </c>
      <c r="AD2145" t="str">
        <f>IF(J2139="?","Unknown",J2139)</f>
        <v>R1019</v>
      </c>
      <c r="AE2145">
        <v>2004</v>
      </c>
      <c r="AF2145">
        <v>9</v>
      </c>
      <c r="AG2145" t="str">
        <f t="shared" si="66"/>
        <v>9-Dec-2004</v>
      </c>
      <c r="AH2145">
        <v>38330</v>
      </c>
      <c r="AI2145">
        <f t="shared" si="67"/>
        <v>18</v>
      </c>
    </row>
    <row r="2146" spans="1:35" x14ac:dyDescent="0.25">
      <c r="A2146" t="s">
        <v>1546</v>
      </c>
      <c r="B2146">
        <v>25</v>
      </c>
      <c r="C2146" t="s">
        <v>18</v>
      </c>
      <c r="D2146">
        <v>1967</v>
      </c>
      <c r="E2146" s="11">
        <v>24648</v>
      </c>
      <c r="F2146">
        <v>0</v>
      </c>
      <c r="G2146">
        <v>12823.25</v>
      </c>
      <c r="H2146" t="s">
        <v>12</v>
      </c>
      <c r="I2146" t="s">
        <v>12</v>
      </c>
      <c r="J2146" t="s">
        <v>300</v>
      </c>
      <c r="K2146" s="13" t="s">
        <v>10310</v>
      </c>
      <c r="L2146" t="s">
        <v>12</v>
      </c>
      <c r="M2146" t="s">
        <v>12</v>
      </c>
      <c r="N2146" t="s">
        <v>300</v>
      </c>
      <c r="O2146">
        <v>55</v>
      </c>
      <c r="AA2146" t="s">
        <v>37</v>
      </c>
      <c r="AB2146" t="str">
        <f>IF(H2140="?",$Q$9,H2140)</f>
        <v>tier - 1</v>
      </c>
      <c r="AC2146" t="str">
        <f>IF(I2140="?",$V$9,I2140)</f>
        <v>tier - 2</v>
      </c>
      <c r="AD2146" t="str">
        <f>IF(J2140="?","Unknown",J2140)</f>
        <v>R1011</v>
      </c>
      <c r="AE2146">
        <v>1977</v>
      </c>
      <c r="AF2146">
        <v>27</v>
      </c>
      <c r="AG2146" t="str">
        <f t="shared" si="66"/>
        <v>27-Oct-1977</v>
      </c>
      <c r="AH2146">
        <v>28425</v>
      </c>
      <c r="AI2146">
        <f t="shared" si="67"/>
        <v>45</v>
      </c>
    </row>
    <row r="2147" spans="1:35" x14ac:dyDescent="0.25">
      <c r="A2147" t="s">
        <v>1545</v>
      </c>
      <c r="B2147">
        <v>20</v>
      </c>
      <c r="C2147" t="s">
        <v>30</v>
      </c>
      <c r="D2147">
        <v>1963</v>
      </c>
      <c r="E2147" s="11">
        <v>23365</v>
      </c>
      <c r="F2147">
        <v>0</v>
      </c>
      <c r="G2147">
        <v>12815.44</v>
      </c>
      <c r="H2147" t="s">
        <v>12</v>
      </c>
      <c r="I2147" t="s">
        <v>12</v>
      </c>
      <c r="J2147" t="s">
        <v>247</v>
      </c>
      <c r="K2147" s="13" t="s">
        <v>10311</v>
      </c>
      <c r="L2147" t="s">
        <v>12</v>
      </c>
      <c r="M2147" t="s">
        <v>12</v>
      </c>
      <c r="N2147" t="s">
        <v>247</v>
      </c>
      <c r="O2147">
        <v>59</v>
      </c>
      <c r="AA2147" t="s">
        <v>30</v>
      </c>
      <c r="AB2147" t="str">
        <f>IF(H2141="?",$Q$9,H2141)</f>
        <v>tier - 3</v>
      </c>
      <c r="AC2147" t="str">
        <f>IF(I2141="?",$V$9,I2141)</f>
        <v>tier - 3</v>
      </c>
      <c r="AD2147" t="str">
        <f>IF(J2141="?","Unknown",J2141)</f>
        <v>R1012</v>
      </c>
      <c r="AE2147">
        <v>1984</v>
      </c>
      <c r="AF2147">
        <v>6</v>
      </c>
      <c r="AG2147" t="str">
        <f t="shared" si="66"/>
        <v>6-Dec-1984</v>
      </c>
      <c r="AH2147">
        <v>31022</v>
      </c>
      <c r="AI2147">
        <f t="shared" si="67"/>
        <v>38</v>
      </c>
    </row>
    <row r="2148" spans="1:35" x14ac:dyDescent="0.25">
      <c r="A2148" t="s">
        <v>1544</v>
      </c>
      <c r="B2148">
        <v>24</v>
      </c>
      <c r="C2148" t="s">
        <v>15</v>
      </c>
      <c r="D2148">
        <v>1978</v>
      </c>
      <c r="E2148" s="11">
        <v>28818</v>
      </c>
      <c r="F2148">
        <v>0</v>
      </c>
      <c r="G2148">
        <v>12797.21</v>
      </c>
      <c r="H2148" t="s">
        <v>12</v>
      </c>
      <c r="I2148" t="s">
        <v>16</v>
      </c>
      <c r="J2148" t="s">
        <v>247</v>
      </c>
      <c r="K2148" s="13" t="s">
        <v>10312</v>
      </c>
      <c r="L2148" t="s">
        <v>12</v>
      </c>
      <c r="M2148" t="s">
        <v>16</v>
      </c>
      <c r="N2148" t="s">
        <v>247</v>
      </c>
      <c r="O2148">
        <v>44</v>
      </c>
      <c r="AA2148" t="s">
        <v>20</v>
      </c>
      <c r="AB2148" t="str">
        <f>IF(H2142="?",$Q$9,H2142)</f>
        <v>tier - 3</v>
      </c>
      <c r="AC2148" t="str">
        <f>IF(I2142="?",$V$9,I2142)</f>
        <v>tier - 3</v>
      </c>
      <c r="AD2148" t="str">
        <f>IF(J2142="?","Unknown",J2142)</f>
        <v>R1021</v>
      </c>
      <c r="AE2148">
        <v>1963</v>
      </c>
      <c r="AF2148">
        <v>27</v>
      </c>
      <c r="AG2148" t="str">
        <f t="shared" si="66"/>
        <v>27-Sep-1963</v>
      </c>
      <c r="AH2148">
        <v>23281</v>
      </c>
      <c r="AI2148">
        <f t="shared" si="67"/>
        <v>59</v>
      </c>
    </row>
    <row r="2149" spans="1:35" x14ac:dyDescent="0.25">
      <c r="A2149" t="s">
        <v>1543</v>
      </c>
      <c r="B2149">
        <v>29</v>
      </c>
      <c r="C2149" t="s">
        <v>35</v>
      </c>
      <c r="D2149">
        <v>1983</v>
      </c>
      <c r="E2149" s="11">
        <v>30557</v>
      </c>
      <c r="F2149">
        <v>3</v>
      </c>
      <c r="G2149">
        <v>12788.18</v>
      </c>
      <c r="H2149" t="s">
        <v>12</v>
      </c>
      <c r="I2149" t="s">
        <v>16</v>
      </c>
      <c r="J2149" t="s">
        <v>535</v>
      </c>
      <c r="K2149" s="13" t="s">
        <v>10313</v>
      </c>
      <c r="L2149" t="s">
        <v>12</v>
      </c>
      <c r="M2149" t="s">
        <v>16</v>
      </c>
      <c r="N2149" t="s">
        <v>535</v>
      </c>
      <c r="O2149">
        <v>39</v>
      </c>
      <c r="AA2149" t="s">
        <v>30</v>
      </c>
      <c r="AB2149" t="str">
        <f>IF(H2143="?",$Q$9,H2143)</f>
        <v>tier - 3</v>
      </c>
      <c r="AC2149" t="str">
        <f>IF(I2143="?",$V$9,I2143)</f>
        <v>tier - 1</v>
      </c>
      <c r="AD2149" t="str">
        <f>IF(J2143="?","Unknown",J2143)</f>
        <v>R1012</v>
      </c>
      <c r="AE2149">
        <v>1973</v>
      </c>
      <c r="AF2149">
        <v>22</v>
      </c>
      <c r="AG2149" t="str">
        <f t="shared" si="66"/>
        <v>22-Dec-1973</v>
      </c>
      <c r="AH2149">
        <v>27020</v>
      </c>
      <c r="AI2149">
        <f t="shared" si="67"/>
        <v>49</v>
      </c>
    </row>
    <row r="2150" spans="1:35" x14ac:dyDescent="0.25">
      <c r="A2150" t="s">
        <v>1542</v>
      </c>
      <c r="B2150">
        <v>5</v>
      </c>
      <c r="C2150" t="s">
        <v>37</v>
      </c>
      <c r="D2150">
        <v>1963</v>
      </c>
      <c r="E2150" s="11">
        <v>23289</v>
      </c>
      <c r="F2150">
        <v>0</v>
      </c>
      <c r="G2150">
        <v>12788.03</v>
      </c>
      <c r="H2150" t="s">
        <v>12</v>
      </c>
      <c r="I2150" t="s">
        <v>12</v>
      </c>
      <c r="J2150" t="s">
        <v>200</v>
      </c>
      <c r="K2150" s="13" t="s">
        <v>10314</v>
      </c>
      <c r="L2150" t="s">
        <v>12</v>
      </c>
      <c r="M2150" t="s">
        <v>12</v>
      </c>
      <c r="N2150" t="s">
        <v>200</v>
      </c>
      <c r="O2150">
        <v>59</v>
      </c>
      <c r="AA2150" t="s">
        <v>18</v>
      </c>
      <c r="AB2150" t="str">
        <f>IF(H2144="?",$Q$9,H2144)</f>
        <v>tier - 3</v>
      </c>
      <c r="AC2150" t="str">
        <f>IF(I2144="?",$V$9,I2144)</f>
        <v>tier - 2</v>
      </c>
      <c r="AD2150" t="str">
        <f>IF(J2144="?","Unknown",J2144)</f>
        <v>R1012</v>
      </c>
      <c r="AE2150">
        <v>1993</v>
      </c>
      <c r="AF2150">
        <v>27</v>
      </c>
      <c r="AG2150" t="str">
        <f t="shared" si="66"/>
        <v>27-Jun-1993</v>
      </c>
      <c r="AH2150">
        <v>34147</v>
      </c>
      <c r="AI2150">
        <f t="shared" si="67"/>
        <v>29</v>
      </c>
    </row>
    <row r="2151" spans="1:35" x14ac:dyDescent="0.25">
      <c r="A2151" t="s">
        <v>2290</v>
      </c>
      <c r="B2151">
        <v>6</v>
      </c>
      <c r="C2151" t="s">
        <v>10</v>
      </c>
      <c r="D2151">
        <v>1964</v>
      </c>
      <c r="E2151" s="11">
        <v>23564</v>
      </c>
      <c r="F2151">
        <v>0</v>
      </c>
      <c r="G2151">
        <v>41250.39</v>
      </c>
      <c r="H2151" t="s">
        <v>16</v>
      </c>
      <c r="I2151" t="s">
        <v>12</v>
      </c>
      <c r="J2151" t="s">
        <v>42</v>
      </c>
      <c r="K2151" s="13" t="s">
        <v>8765</v>
      </c>
      <c r="L2151" t="s">
        <v>16</v>
      </c>
      <c r="M2151" t="s">
        <v>12</v>
      </c>
      <c r="N2151" t="s">
        <v>42</v>
      </c>
      <c r="O2151">
        <v>58</v>
      </c>
      <c r="AA2151" t="s">
        <v>37</v>
      </c>
      <c r="AB2151" t="str">
        <f>IF(H2145="?",$Q$9,H2145)</f>
        <v>tier - 3</v>
      </c>
      <c r="AC2151" t="str">
        <f>IF(I2145="?",$V$9,I2145)</f>
        <v>tier - 3</v>
      </c>
      <c r="AD2151" t="str">
        <f>IF(J2145="?","Unknown",J2145)</f>
        <v>R1016</v>
      </c>
      <c r="AE2151">
        <v>2004</v>
      </c>
      <c r="AF2151">
        <v>9</v>
      </c>
      <c r="AG2151" t="str">
        <f t="shared" si="66"/>
        <v>9-Oct-2004</v>
      </c>
      <c r="AH2151">
        <v>38269</v>
      </c>
      <c r="AI2151">
        <f t="shared" si="67"/>
        <v>18</v>
      </c>
    </row>
    <row r="2152" spans="1:35" x14ac:dyDescent="0.25">
      <c r="A2152" t="s">
        <v>1541</v>
      </c>
      <c r="B2152">
        <v>7</v>
      </c>
      <c r="C2152" t="s">
        <v>10</v>
      </c>
      <c r="D2152">
        <v>1972</v>
      </c>
      <c r="E2152" s="11">
        <v>26487</v>
      </c>
      <c r="F2152">
        <v>0</v>
      </c>
      <c r="G2152">
        <v>12776.05</v>
      </c>
      <c r="H2152" t="s">
        <v>12</v>
      </c>
      <c r="I2152" t="s">
        <v>12</v>
      </c>
      <c r="J2152" t="s">
        <v>535</v>
      </c>
      <c r="K2152" s="13" t="s">
        <v>8406</v>
      </c>
      <c r="L2152" t="s">
        <v>12</v>
      </c>
      <c r="M2152" t="s">
        <v>12</v>
      </c>
      <c r="N2152" t="s">
        <v>535</v>
      </c>
      <c r="O2152">
        <v>50</v>
      </c>
      <c r="AA2152" t="s">
        <v>18</v>
      </c>
      <c r="AB2152" t="str">
        <f>IF(H2146="?",$Q$9,H2146)</f>
        <v>tier - 3</v>
      </c>
      <c r="AC2152" t="str">
        <f>IF(I2146="?",$V$9,I2146)</f>
        <v>tier - 3</v>
      </c>
      <c r="AD2152" t="str">
        <f>IF(J2146="?","Unknown",J2146)</f>
        <v>R1021</v>
      </c>
      <c r="AE2152">
        <v>1967</v>
      </c>
      <c r="AF2152">
        <v>25</v>
      </c>
      <c r="AG2152" t="str">
        <f t="shared" si="66"/>
        <v>25-Jun-1967</v>
      </c>
      <c r="AH2152">
        <v>24648</v>
      </c>
      <c r="AI2152">
        <f t="shared" si="67"/>
        <v>55</v>
      </c>
    </row>
    <row r="2153" spans="1:35" x14ac:dyDescent="0.25">
      <c r="A2153" t="s">
        <v>1540</v>
      </c>
      <c r="B2153">
        <v>25</v>
      </c>
      <c r="C2153" t="s">
        <v>30</v>
      </c>
      <c r="D2153">
        <v>1975</v>
      </c>
      <c r="E2153" s="11">
        <v>27753</v>
      </c>
      <c r="F2153">
        <v>1</v>
      </c>
      <c r="G2153">
        <v>12770.27</v>
      </c>
      <c r="H2153" t="s">
        <v>12</v>
      </c>
      <c r="I2153" t="s">
        <v>12</v>
      </c>
      <c r="J2153" t="s">
        <v>300</v>
      </c>
      <c r="K2153" s="13" t="s">
        <v>9814</v>
      </c>
      <c r="L2153" t="s">
        <v>12</v>
      </c>
      <c r="M2153" t="s">
        <v>12</v>
      </c>
      <c r="N2153" t="s">
        <v>300</v>
      </c>
      <c r="O2153">
        <v>47</v>
      </c>
      <c r="AA2153" t="s">
        <v>30</v>
      </c>
      <c r="AB2153" t="str">
        <f>IF(H2147="?",$Q$9,H2147)</f>
        <v>tier - 3</v>
      </c>
      <c r="AC2153" t="str">
        <f>IF(I2147="?",$V$9,I2147)</f>
        <v>tier - 3</v>
      </c>
      <c r="AD2153" t="str">
        <f>IF(J2147="?","Unknown",J2147)</f>
        <v>R1024</v>
      </c>
      <c r="AE2153">
        <v>1963</v>
      </c>
      <c r="AF2153">
        <v>20</v>
      </c>
      <c r="AG2153" t="str">
        <f t="shared" si="66"/>
        <v>20-Dec-1963</v>
      </c>
      <c r="AH2153">
        <v>23365</v>
      </c>
      <c r="AI2153">
        <f t="shared" si="67"/>
        <v>59</v>
      </c>
    </row>
    <row r="2154" spans="1:35" x14ac:dyDescent="0.25">
      <c r="A2154" t="s">
        <v>1539</v>
      </c>
      <c r="B2154">
        <v>1</v>
      </c>
      <c r="C2154" t="s">
        <v>37</v>
      </c>
      <c r="D2154">
        <v>1962</v>
      </c>
      <c r="E2154" s="11">
        <v>22920</v>
      </c>
      <c r="F2154">
        <v>0</v>
      </c>
      <c r="G2154">
        <v>12741.17</v>
      </c>
      <c r="H2154" t="s">
        <v>12</v>
      </c>
      <c r="I2154" t="s">
        <v>16</v>
      </c>
      <c r="J2154" t="s">
        <v>356</v>
      </c>
      <c r="K2154" s="13" t="s">
        <v>10315</v>
      </c>
      <c r="L2154" t="s">
        <v>12</v>
      </c>
      <c r="M2154" t="s">
        <v>16</v>
      </c>
      <c r="N2154" t="s">
        <v>356</v>
      </c>
      <c r="O2154">
        <v>60</v>
      </c>
      <c r="AA2154" t="s">
        <v>15</v>
      </c>
      <c r="AB2154" t="str">
        <f>IF(H2148="?",$Q$9,H2148)</f>
        <v>tier - 3</v>
      </c>
      <c r="AC2154" t="str">
        <f>IF(I2148="?",$V$9,I2148)</f>
        <v>tier - 1</v>
      </c>
      <c r="AD2154" t="str">
        <f>IF(J2148="?","Unknown",J2148)</f>
        <v>R1024</v>
      </c>
      <c r="AE2154">
        <v>1978</v>
      </c>
      <c r="AF2154">
        <v>24</v>
      </c>
      <c r="AG2154" t="str">
        <f t="shared" si="66"/>
        <v>24-Nov-1978</v>
      </c>
      <c r="AH2154">
        <v>28818</v>
      </c>
      <c r="AI2154">
        <f t="shared" si="67"/>
        <v>44</v>
      </c>
    </row>
    <row r="2155" spans="1:35" x14ac:dyDescent="0.25">
      <c r="A2155" t="s">
        <v>1538</v>
      </c>
      <c r="B2155">
        <v>2</v>
      </c>
      <c r="C2155" t="s">
        <v>10</v>
      </c>
      <c r="D2155">
        <v>1962</v>
      </c>
      <c r="E2155" s="11">
        <v>22829</v>
      </c>
      <c r="F2155">
        <v>0</v>
      </c>
      <c r="G2155">
        <v>12731</v>
      </c>
      <c r="H2155" t="s">
        <v>12</v>
      </c>
      <c r="I2155" t="s">
        <v>12</v>
      </c>
      <c r="J2155" t="s">
        <v>168</v>
      </c>
      <c r="K2155" s="13" t="s">
        <v>10316</v>
      </c>
      <c r="L2155" t="s">
        <v>12</v>
      </c>
      <c r="M2155" t="s">
        <v>12</v>
      </c>
      <c r="N2155" t="s">
        <v>168</v>
      </c>
      <c r="O2155">
        <v>60</v>
      </c>
      <c r="AA2155" t="s">
        <v>35</v>
      </c>
      <c r="AB2155" t="str">
        <f>IF(H2149="?",$Q$9,H2149)</f>
        <v>tier - 3</v>
      </c>
      <c r="AC2155" t="str">
        <f>IF(I2149="?",$V$9,I2149)</f>
        <v>tier - 1</v>
      </c>
      <c r="AD2155" t="str">
        <f>IF(J2149="?","Unknown",J2149)</f>
        <v>R1026</v>
      </c>
      <c r="AE2155">
        <v>1983</v>
      </c>
      <c r="AF2155">
        <v>29</v>
      </c>
      <c r="AG2155" t="str">
        <f t="shared" si="66"/>
        <v>29-Aug-1983</v>
      </c>
      <c r="AH2155">
        <v>30557</v>
      </c>
      <c r="AI2155">
        <f t="shared" si="67"/>
        <v>39</v>
      </c>
    </row>
    <row r="2156" spans="1:35" x14ac:dyDescent="0.25">
      <c r="A2156" t="s">
        <v>1537</v>
      </c>
      <c r="B2156">
        <v>17</v>
      </c>
      <c r="C2156" t="s">
        <v>30</v>
      </c>
      <c r="D2156">
        <v>1988</v>
      </c>
      <c r="E2156" s="11">
        <v>32494</v>
      </c>
      <c r="F2156">
        <v>3</v>
      </c>
      <c r="G2156">
        <v>12718.21</v>
      </c>
      <c r="H2156" t="s">
        <v>12</v>
      </c>
      <c r="I2156" t="s">
        <v>16</v>
      </c>
      <c r="J2156" t="s">
        <v>535</v>
      </c>
      <c r="K2156" s="13" t="s">
        <v>10317</v>
      </c>
      <c r="L2156" t="s">
        <v>12</v>
      </c>
      <c r="M2156" t="s">
        <v>16</v>
      </c>
      <c r="N2156" t="s">
        <v>535</v>
      </c>
      <c r="O2156">
        <v>34</v>
      </c>
      <c r="AA2156" t="s">
        <v>37</v>
      </c>
      <c r="AB2156" t="str">
        <f>IF(H2150="?",$Q$9,H2150)</f>
        <v>tier - 3</v>
      </c>
      <c r="AC2156" t="str">
        <f>IF(I2150="?",$V$9,I2150)</f>
        <v>tier - 3</v>
      </c>
      <c r="AD2156" t="str">
        <f>IF(J2150="?","Unknown",J2150)</f>
        <v>R1025</v>
      </c>
      <c r="AE2156">
        <v>1963</v>
      </c>
      <c r="AF2156">
        <v>5</v>
      </c>
      <c r="AG2156" t="str">
        <f t="shared" si="66"/>
        <v>5-Oct-1963</v>
      </c>
      <c r="AH2156">
        <v>23289</v>
      </c>
      <c r="AI2156">
        <f t="shared" si="67"/>
        <v>59</v>
      </c>
    </row>
    <row r="2157" spans="1:35" x14ac:dyDescent="0.25">
      <c r="A2157" t="s">
        <v>1536</v>
      </c>
      <c r="B2157">
        <v>8</v>
      </c>
      <c r="C2157" t="s">
        <v>18</v>
      </c>
      <c r="D2157">
        <v>1970</v>
      </c>
      <c r="E2157" s="11">
        <v>25727</v>
      </c>
      <c r="F2157">
        <v>0</v>
      </c>
      <c r="G2157">
        <v>12713</v>
      </c>
      <c r="H2157" t="s">
        <v>12</v>
      </c>
      <c r="I2157" t="s">
        <v>16</v>
      </c>
      <c r="J2157" t="s">
        <v>42</v>
      </c>
      <c r="K2157" s="13" t="s">
        <v>10318</v>
      </c>
      <c r="L2157" t="s">
        <v>12</v>
      </c>
      <c r="M2157" t="s">
        <v>16</v>
      </c>
      <c r="N2157" t="s">
        <v>42</v>
      </c>
      <c r="O2157">
        <v>53</v>
      </c>
      <c r="AA2157" t="s">
        <v>10</v>
      </c>
      <c r="AB2157" t="str">
        <f>IF(H2151="?",$Q$9,H2151)</f>
        <v>tier - 1</v>
      </c>
      <c r="AC2157" t="str">
        <f>IF(I2151="?",$V$9,I2151)</f>
        <v>tier - 3</v>
      </c>
      <c r="AD2157" t="str">
        <f>IF(J2151="?","Unknown",J2151)</f>
        <v>R1011</v>
      </c>
      <c r="AE2157">
        <v>1964</v>
      </c>
      <c r="AF2157">
        <v>6</v>
      </c>
      <c r="AG2157" t="str">
        <f t="shared" si="66"/>
        <v>6-Jul-1964</v>
      </c>
      <c r="AH2157">
        <v>23564</v>
      </c>
      <c r="AI2157">
        <f t="shared" si="67"/>
        <v>58</v>
      </c>
    </row>
    <row r="2158" spans="1:35" x14ac:dyDescent="0.25">
      <c r="A2158" t="s">
        <v>1535</v>
      </c>
      <c r="B2158">
        <v>28</v>
      </c>
      <c r="C2158" t="s">
        <v>10</v>
      </c>
      <c r="D2158">
        <v>1964</v>
      </c>
      <c r="E2158" s="11">
        <v>23586</v>
      </c>
      <c r="F2158">
        <v>0</v>
      </c>
      <c r="G2158">
        <v>12700.63</v>
      </c>
      <c r="H2158" t="s">
        <v>12</v>
      </c>
      <c r="I2158" t="s">
        <v>12</v>
      </c>
      <c r="J2158" t="s">
        <v>42</v>
      </c>
      <c r="K2158" s="13" t="s">
        <v>10319</v>
      </c>
      <c r="L2158" t="s">
        <v>12</v>
      </c>
      <c r="M2158" t="s">
        <v>12</v>
      </c>
      <c r="N2158" t="s">
        <v>42</v>
      </c>
      <c r="O2158">
        <v>58</v>
      </c>
      <c r="AA2158" t="s">
        <v>10</v>
      </c>
      <c r="AB2158" t="str">
        <f>IF(H2152="?",$Q$9,H2152)</f>
        <v>tier - 3</v>
      </c>
      <c r="AC2158" t="str">
        <f>IF(I2152="?",$V$9,I2152)</f>
        <v>tier - 3</v>
      </c>
      <c r="AD2158" t="str">
        <f>IF(J2152="?","Unknown",J2152)</f>
        <v>R1026</v>
      </c>
      <c r="AE2158">
        <v>1972</v>
      </c>
      <c r="AF2158">
        <v>7</v>
      </c>
      <c r="AG2158" t="str">
        <f t="shared" si="66"/>
        <v>7-Jul-1972</v>
      </c>
      <c r="AH2158">
        <v>26487</v>
      </c>
      <c r="AI2158">
        <f t="shared" si="67"/>
        <v>50</v>
      </c>
    </row>
    <row r="2159" spans="1:35" x14ac:dyDescent="0.25">
      <c r="A2159" t="s">
        <v>1534</v>
      </c>
      <c r="B2159">
        <v>7</v>
      </c>
      <c r="C2159" t="s">
        <v>18</v>
      </c>
      <c r="D2159">
        <v>1992</v>
      </c>
      <c r="E2159" s="11">
        <v>33762</v>
      </c>
      <c r="F2159">
        <v>0</v>
      </c>
      <c r="G2159">
        <v>12699.56</v>
      </c>
      <c r="H2159" t="s">
        <v>12</v>
      </c>
      <c r="I2159" t="s">
        <v>11</v>
      </c>
      <c r="J2159" t="s">
        <v>42</v>
      </c>
      <c r="K2159" s="13" t="s">
        <v>9863</v>
      </c>
      <c r="L2159" t="s">
        <v>12</v>
      </c>
      <c r="M2159" t="s">
        <v>11</v>
      </c>
      <c r="N2159" t="s">
        <v>42</v>
      </c>
      <c r="O2159">
        <v>31</v>
      </c>
      <c r="AA2159" t="s">
        <v>30</v>
      </c>
      <c r="AB2159" t="str">
        <f>IF(H2153="?",$Q$9,H2153)</f>
        <v>tier - 3</v>
      </c>
      <c r="AC2159" t="str">
        <f>IF(I2153="?",$V$9,I2153)</f>
        <v>tier - 3</v>
      </c>
      <c r="AD2159" t="str">
        <f>IF(J2153="?","Unknown",J2153)</f>
        <v>R1021</v>
      </c>
      <c r="AE2159">
        <v>1975</v>
      </c>
      <c r="AF2159">
        <v>25</v>
      </c>
      <c r="AG2159" t="str">
        <f t="shared" si="66"/>
        <v>25-Dec-1975</v>
      </c>
      <c r="AH2159">
        <v>27753</v>
      </c>
      <c r="AI2159">
        <f t="shared" si="67"/>
        <v>47</v>
      </c>
    </row>
    <row r="2160" spans="1:35" x14ac:dyDescent="0.25">
      <c r="A2160" t="s">
        <v>1533</v>
      </c>
      <c r="B2160">
        <v>24</v>
      </c>
      <c r="C2160" t="s">
        <v>37</v>
      </c>
      <c r="D2160">
        <v>1974</v>
      </c>
      <c r="E2160" s="11">
        <v>27326</v>
      </c>
      <c r="F2160">
        <v>0</v>
      </c>
      <c r="G2160">
        <v>12697.48</v>
      </c>
      <c r="H2160" t="s">
        <v>12</v>
      </c>
      <c r="I2160" t="s">
        <v>12</v>
      </c>
      <c r="J2160" t="s">
        <v>300</v>
      </c>
      <c r="K2160" s="13" t="s">
        <v>10320</v>
      </c>
      <c r="L2160" t="s">
        <v>12</v>
      </c>
      <c r="M2160" t="s">
        <v>12</v>
      </c>
      <c r="N2160" t="s">
        <v>300</v>
      </c>
      <c r="O2160">
        <v>48</v>
      </c>
      <c r="AA2160" t="s">
        <v>37</v>
      </c>
      <c r="AB2160" t="str">
        <f>IF(H2154="?",$Q$9,H2154)</f>
        <v>tier - 3</v>
      </c>
      <c r="AC2160" t="str">
        <f>IF(I2154="?",$V$9,I2154)</f>
        <v>tier - 1</v>
      </c>
      <c r="AD2160" t="str">
        <f>IF(J2154="?","Unknown",J2154)</f>
        <v>R1017</v>
      </c>
      <c r="AE2160">
        <v>1962</v>
      </c>
      <c r="AF2160">
        <v>1</v>
      </c>
      <c r="AG2160" t="str">
        <f t="shared" si="66"/>
        <v>1-Oct-1962</v>
      </c>
      <c r="AH2160">
        <v>22920</v>
      </c>
      <c r="AI2160">
        <f t="shared" si="67"/>
        <v>60</v>
      </c>
    </row>
    <row r="2161" spans="1:35" x14ac:dyDescent="0.25">
      <c r="A2161" t="s">
        <v>1532</v>
      </c>
      <c r="B2161">
        <v>27</v>
      </c>
      <c r="C2161" t="s">
        <v>35</v>
      </c>
      <c r="D2161">
        <v>1962</v>
      </c>
      <c r="E2161" s="11">
        <v>22885</v>
      </c>
      <c r="F2161">
        <v>0</v>
      </c>
      <c r="G2161">
        <v>12648.7</v>
      </c>
      <c r="H2161" t="s">
        <v>12</v>
      </c>
      <c r="I2161" t="s">
        <v>11</v>
      </c>
      <c r="J2161" t="s">
        <v>13</v>
      </c>
      <c r="K2161" s="13" t="s">
        <v>9028</v>
      </c>
      <c r="L2161" t="s">
        <v>12</v>
      </c>
      <c r="M2161" t="s">
        <v>11</v>
      </c>
      <c r="N2161" t="s">
        <v>13</v>
      </c>
      <c r="O2161">
        <v>60</v>
      </c>
      <c r="AA2161" t="s">
        <v>10</v>
      </c>
      <c r="AB2161" t="str">
        <f>IF(H2155="?",$Q$9,H2155)</f>
        <v>tier - 3</v>
      </c>
      <c r="AC2161" t="str">
        <f>IF(I2155="?",$V$9,I2155)</f>
        <v>tier - 3</v>
      </c>
      <c r="AD2161" t="str">
        <f>IF(J2155="?","Unknown",J2155)</f>
        <v>R1016</v>
      </c>
      <c r="AE2161">
        <v>1962</v>
      </c>
      <c r="AF2161">
        <v>2</v>
      </c>
      <c r="AG2161" t="str">
        <f t="shared" si="66"/>
        <v>2-Jul-1962</v>
      </c>
      <c r="AH2161">
        <v>22829</v>
      </c>
      <c r="AI2161">
        <f t="shared" si="67"/>
        <v>60</v>
      </c>
    </row>
    <row r="2162" spans="1:35" x14ac:dyDescent="0.25">
      <c r="A2162" t="s">
        <v>2289</v>
      </c>
      <c r="B2162">
        <v>8</v>
      </c>
      <c r="C2162" t="s">
        <v>35</v>
      </c>
      <c r="D2162">
        <v>1969</v>
      </c>
      <c r="E2162" s="11">
        <v>25423</v>
      </c>
      <c r="F2162">
        <v>0</v>
      </c>
      <c r="G2162">
        <v>41191.57</v>
      </c>
      <c r="H2162" t="s">
        <v>16</v>
      </c>
      <c r="I2162" t="s">
        <v>11</v>
      </c>
      <c r="J2162" t="s">
        <v>42</v>
      </c>
      <c r="K2162" s="13" t="s">
        <v>10106</v>
      </c>
      <c r="L2162" t="s">
        <v>16</v>
      </c>
      <c r="M2162" t="s">
        <v>11</v>
      </c>
      <c r="N2162" t="s">
        <v>42</v>
      </c>
      <c r="O2162">
        <v>53</v>
      </c>
      <c r="AA2162" t="s">
        <v>30</v>
      </c>
      <c r="AB2162" t="str">
        <f>IF(H2156="?",$Q$9,H2156)</f>
        <v>tier - 3</v>
      </c>
      <c r="AC2162" t="str">
        <f>IF(I2156="?",$V$9,I2156)</f>
        <v>tier - 1</v>
      </c>
      <c r="AD2162" t="str">
        <f>IF(J2156="?","Unknown",J2156)</f>
        <v>R1026</v>
      </c>
      <c r="AE2162">
        <v>1988</v>
      </c>
      <c r="AF2162">
        <v>17</v>
      </c>
      <c r="AG2162" t="str">
        <f t="shared" si="66"/>
        <v>17-Dec-1988</v>
      </c>
      <c r="AH2162">
        <v>32494</v>
      </c>
      <c r="AI2162">
        <f t="shared" si="67"/>
        <v>34</v>
      </c>
    </row>
    <row r="2163" spans="1:35" x14ac:dyDescent="0.25">
      <c r="A2163" t="s">
        <v>1531</v>
      </c>
      <c r="B2163">
        <v>14</v>
      </c>
      <c r="C2163" t="s">
        <v>20</v>
      </c>
      <c r="D2163">
        <v>1965</v>
      </c>
      <c r="E2163" s="11">
        <v>23999</v>
      </c>
      <c r="F2163">
        <v>2</v>
      </c>
      <c r="G2163">
        <v>12646.21</v>
      </c>
      <c r="H2163" t="s">
        <v>12</v>
      </c>
      <c r="I2163" t="s">
        <v>11</v>
      </c>
      <c r="J2163" t="s">
        <v>42</v>
      </c>
      <c r="K2163" s="13" t="s">
        <v>10321</v>
      </c>
      <c r="L2163" t="s">
        <v>12</v>
      </c>
      <c r="M2163" t="s">
        <v>11</v>
      </c>
      <c r="N2163" t="s">
        <v>42</v>
      </c>
      <c r="O2163">
        <v>57</v>
      </c>
      <c r="AA2163" t="s">
        <v>18</v>
      </c>
      <c r="AB2163" t="str">
        <f>IF(H2157="?",$Q$9,H2157)</f>
        <v>tier - 3</v>
      </c>
      <c r="AC2163" t="str">
        <f>IF(I2157="?",$V$9,I2157)</f>
        <v>tier - 1</v>
      </c>
      <c r="AD2163" t="str">
        <f>IF(J2157="?","Unknown",J2157)</f>
        <v>R1011</v>
      </c>
      <c r="AE2163">
        <v>1970</v>
      </c>
      <c r="AF2163">
        <v>8</v>
      </c>
      <c r="AG2163" t="str">
        <f t="shared" si="66"/>
        <v>8-Jun-1970</v>
      </c>
      <c r="AH2163">
        <v>25727</v>
      </c>
      <c r="AI2163">
        <f t="shared" si="67"/>
        <v>53</v>
      </c>
    </row>
    <row r="2164" spans="1:35" x14ac:dyDescent="0.25">
      <c r="A2164" t="s">
        <v>1530</v>
      </c>
      <c r="B2164">
        <v>11</v>
      </c>
      <c r="C2164" t="s">
        <v>15</v>
      </c>
      <c r="D2164">
        <v>1962</v>
      </c>
      <c r="E2164" s="11">
        <v>22961</v>
      </c>
      <c r="F2164">
        <v>0</v>
      </c>
      <c r="G2164">
        <v>12644.59</v>
      </c>
      <c r="H2164" t="s">
        <v>12</v>
      </c>
      <c r="I2164" t="s">
        <v>11</v>
      </c>
      <c r="J2164" t="s">
        <v>42</v>
      </c>
      <c r="K2164" s="13" t="s">
        <v>10322</v>
      </c>
      <c r="L2164" t="s">
        <v>12</v>
      </c>
      <c r="M2164" t="s">
        <v>11</v>
      </c>
      <c r="N2164" t="s">
        <v>42</v>
      </c>
      <c r="O2164">
        <v>60</v>
      </c>
      <c r="AA2164" t="s">
        <v>10</v>
      </c>
      <c r="AB2164" t="str">
        <f>IF(H2158="?",$Q$9,H2158)</f>
        <v>tier - 3</v>
      </c>
      <c r="AC2164" t="str">
        <f>IF(I2158="?",$V$9,I2158)</f>
        <v>tier - 3</v>
      </c>
      <c r="AD2164" t="str">
        <f>IF(J2158="?","Unknown",J2158)</f>
        <v>R1011</v>
      </c>
      <c r="AE2164">
        <v>1964</v>
      </c>
      <c r="AF2164">
        <v>28</v>
      </c>
      <c r="AG2164" t="str">
        <f t="shared" si="66"/>
        <v>28-Jul-1964</v>
      </c>
      <c r="AH2164">
        <v>23586</v>
      </c>
      <c r="AI2164">
        <f t="shared" si="67"/>
        <v>58</v>
      </c>
    </row>
    <row r="2165" spans="1:35" x14ac:dyDescent="0.25">
      <c r="A2165" t="s">
        <v>1529</v>
      </c>
      <c r="B2165">
        <v>17</v>
      </c>
      <c r="C2165" t="s">
        <v>30</v>
      </c>
      <c r="D2165">
        <v>1966</v>
      </c>
      <c r="E2165" s="11">
        <v>24458</v>
      </c>
      <c r="F2165">
        <v>2</v>
      </c>
      <c r="G2165">
        <v>12643.38</v>
      </c>
      <c r="H2165" t="s">
        <v>12</v>
      </c>
      <c r="I2165" t="s">
        <v>16</v>
      </c>
      <c r="J2165" t="s">
        <v>23</v>
      </c>
      <c r="K2165" s="13" t="s">
        <v>10323</v>
      </c>
      <c r="L2165" t="s">
        <v>12</v>
      </c>
      <c r="M2165" t="s">
        <v>16</v>
      </c>
      <c r="N2165" t="s">
        <v>23</v>
      </c>
      <c r="O2165">
        <v>56</v>
      </c>
      <c r="AA2165" t="s">
        <v>18</v>
      </c>
      <c r="AB2165" t="str">
        <f>IF(H2159="?",$Q$9,H2159)</f>
        <v>tier - 3</v>
      </c>
      <c r="AC2165" t="str">
        <f>IF(I2159="?",$V$9,I2159)</f>
        <v>tier - 2</v>
      </c>
      <c r="AD2165" t="str">
        <f>IF(J2159="?","Unknown",J2159)</f>
        <v>R1011</v>
      </c>
      <c r="AE2165">
        <v>1992</v>
      </c>
      <c r="AF2165">
        <v>7</v>
      </c>
      <c r="AG2165" t="str">
        <f t="shared" si="66"/>
        <v>7-Jun-1992</v>
      </c>
      <c r="AH2165">
        <v>33762</v>
      </c>
      <c r="AI2165">
        <f t="shared" si="67"/>
        <v>31</v>
      </c>
    </row>
    <row r="2166" spans="1:35" x14ac:dyDescent="0.25">
      <c r="A2166" t="s">
        <v>1528</v>
      </c>
      <c r="B2166">
        <v>5</v>
      </c>
      <c r="C2166" t="s">
        <v>18</v>
      </c>
      <c r="D2166">
        <v>1972</v>
      </c>
      <c r="E2166" s="11">
        <v>26455</v>
      </c>
      <c r="F2166">
        <v>0</v>
      </c>
      <c r="G2166">
        <v>12640.24</v>
      </c>
      <c r="H2166" t="s">
        <v>12</v>
      </c>
      <c r="I2166" t="s">
        <v>16</v>
      </c>
      <c r="J2166" t="s">
        <v>42</v>
      </c>
      <c r="K2166" s="13" t="s">
        <v>9785</v>
      </c>
      <c r="L2166" t="s">
        <v>12</v>
      </c>
      <c r="M2166" t="s">
        <v>16</v>
      </c>
      <c r="N2166" t="s">
        <v>42</v>
      </c>
      <c r="O2166">
        <v>51</v>
      </c>
      <c r="AA2166" t="s">
        <v>37</v>
      </c>
      <c r="AB2166" t="str">
        <f>IF(H2160="?",$Q$9,H2160)</f>
        <v>tier - 3</v>
      </c>
      <c r="AC2166" t="str">
        <f>IF(I2160="?",$V$9,I2160)</f>
        <v>tier - 3</v>
      </c>
      <c r="AD2166" t="str">
        <f>IF(J2160="?","Unknown",J2160)</f>
        <v>R1021</v>
      </c>
      <c r="AE2166">
        <v>1974</v>
      </c>
      <c r="AF2166">
        <v>24</v>
      </c>
      <c r="AG2166" t="str">
        <f t="shared" si="66"/>
        <v>24-Oct-1974</v>
      </c>
      <c r="AH2166">
        <v>27326</v>
      </c>
      <c r="AI2166">
        <f t="shared" si="67"/>
        <v>48</v>
      </c>
    </row>
    <row r="2167" spans="1:35" x14ac:dyDescent="0.25">
      <c r="A2167" t="s">
        <v>1527</v>
      </c>
      <c r="B2167">
        <v>22</v>
      </c>
      <c r="C2167" t="s">
        <v>37</v>
      </c>
      <c r="D2167">
        <v>1962</v>
      </c>
      <c r="E2167" s="11">
        <v>22941</v>
      </c>
      <c r="F2167">
        <v>0</v>
      </c>
      <c r="G2167">
        <v>12638.2</v>
      </c>
      <c r="H2167" t="s">
        <v>12</v>
      </c>
      <c r="I2167" t="s">
        <v>16</v>
      </c>
      <c r="J2167" t="s">
        <v>42</v>
      </c>
      <c r="K2167" s="13" t="s">
        <v>10324</v>
      </c>
      <c r="L2167" t="s">
        <v>12</v>
      </c>
      <c r="M2167" t="s">
        <v>16</v>
      </c>
      <c r="N2167" t="s">
        <v>42</v>
      </c>
      <c r="O2167">
        <v>60</v>
      </c>
      <c r="AA2167" t="s">
        <v>35</v>
      </c>
      <c r="AB2167" t="str">
        <f>IF(H2161="?",$Q$9,H2161)</f>
        <v>tier - 3</v>
      </c>
      <c r="AC2167" t="str">
        <f>IF(I2161="?",$V$9,I2161)</f>
        <v>tier - 2</v>
      </c>
      <c r="AD2167" t="str">
        <f>IF(J2161="?","Unknown",J2161)</f>
        <v>R1013</v>
      </c>
      <c r="AE2167">
        <v>1962</v>
      </c>
      <c r="AF2167">
        <v>27</v>
      </c>
      <c r="AG2167" t="str">
        <f t="shared" si="66"/>
        <v>27-Aug-1962</v>
      </c>
      <c r="AH2167">
        <v>22885</v>
      </c>
      <c r="AI2167">
        <f t="shared" si="67"/>
        <v>60</v>
      </c>
    </row>
    <row r="2168" spans="1:35" x14ac:dyDescent="0.25">
      <c r="A2168" t="s">
        <v>1526</v>
      </c>
      <c r="B2168">
        <v>22</v>
      </c>
      <c r="C2168" t="s">
        <v>20</v>
      </c>
      <c r="D2168">
        <v>1962</v>
      </c>
      <c r="E2168" s="11">
        <v>22911</v>
      </c>
      <c r="F2168">
        <v>0</v>
      </c>
      <c r="G2168">
        <v>12629.9</v>
      </c>
      <c r="H2168" t="s">
        <v>12</v>
      </c>
      <c r="I2168" t="s">
        <v>12</v>
      </c>
      <c r="J2168" t="s">
        <v>13</v>
      </c>
      <c r="K2168" s="13" t="s">
        <v>10325</v>
      </c>
      <c r="L2168" t="s">
        <v>12</v>
      </c>
      <c r="M2168" t="s">
        <v>12</v>
      </c>
      <c r="N2168" t="s">
        <v>13</v>
      </c>
      <c r="O2168">
        <v>60</v>
      </c>
      <c r="AA2168" t="s">
        <v>35</v>
      </c>
      <c r="AB2168" t="str">
        <f>IF(H2162="?",$Q$9,H2162)</f>
        <v>tier - 1</v>
      </c>
      <c r="AC2168" t="str">
        <f>IF(I2162="?",$V$9,I2162)</f>
        <v>tier - 2</v>
      </c>
      <c r="AD2168" t="str">
        <f>IF(J2162="?","Unknown",J2162)</f>
        <v>R1011</v>
      </c>
      <c r="AE2168">
        <v>1969</v>
      </c>
      <c r="AF2168">
        <v>8</v>
      </c>
      <c r="AG2168" t="str">
        <f t="shared" si="66"/>
        <v>8-Aug-1969</v>
      </c>
      <c r="AH2168">
        <v>25423</v>
      </c>
      <c r="AI2168">
        <f t="shared" si="67"/>
        <v>53</v>
      </c>
    </row>
    <row r="2169" spans="1:35" x14ac:dyDescent="0.25">
      <c r="A2169" t="s">
        <v>1525</v>
      </c>
      <c r="B2169">
        <v>4</v>
      </c>
      <c r="C2169" t="s">
        <v>37</v>
      </c>
      <c r="D2169">
        <v>1965</v>
      </c>
      <c r="E2169" s="11">
        <v>24019</v>
      </c>
      <c r="F2169">
        <v>2</v>
      </c>
      <c r="G2169">
        <v>12629.17</v>
      </c>
      <c r="H2169" t="s">
        <v>12</v>
      </c>
      <c r="I2169" t="s">
        <v>16</v>
      </c>
      <c r="J2169" t="s">
        <v>13</v>
      </c>
      <c r="K2169" s="13" t="s">
        <v>10326</v>
      </c>
      <c r="L2169" t="s">
        <v>12</v>
      </c>
      <c r="M2169" t="s">
        <v>16</v>
      </c>
      <c r="N2169" t="s">
        <v>13</v>
      </c>
      <c r="O2169">
        <v>57</v>
      </c>
      <c r="AA2169" t="s">
        <v>20</v>
      </c>
      <c r="AB2169" t="str">
        <f>IF(H2163="?",$Q$9,H2163)</f>
        <v>tier - 3</v>
      </c>
      <c r="AC2169" t="str">
        <f>IF(I2163="?",$V$9,I2163)</f>
        <v>tier - 2</v>
      </c>
      <c r="AD2169" t="str">
        <f>IF(J2163="?","Unknown",J2163)</f>
        <v>R1011</v>
      </c>
      <c r="AE2169">
        <v>1965</v>
      </c>
      <c r="AF2169">
        <v>14</v>
      </c>
      <c r="AG2169" t="str">
        <f t="shared" si="66"/>
        <v>14-Sep-1965</v>
      </c>
      <c r="AH2169">
        <v>23999</v>
      </c>
      <c r="AI2169">
        <f t="shared" si="67"/>
        <v>57</v>
      </c>
    </row>
    <row r="2170" spans="1:35" x14ac:dyDescent="0.25">
      <c r="A2170" t="s">
        <v>1524</v>
      </c>
      <c r="B2170">
        <v>28</v>
      </c>
      <c r="C2170" t="s">
        <v>15</v>
      </c>
      <c r="D2170">
        <v>1970</v>
      </c>
      <c r="E2170" s="11">
        <v>25900</v>
      </c>
      <c r="F2170">
        <v>0</v>
      </c>
      <c r="G2170">
        <v>12624.74</v>
      </c>
      <c r="H2170" t="s">
        <v>12</v>
      </c>
      <c r="I2170" t="s">
        <v>16</v>
      </c>
      <c r="J2170" t="s">
        <v>23</v>
      </c>
      <c r="K2170" s="13" t="s">
        <v>9761</v>
      </c>
      <c r="L2170" t="s">
        <v>12</v>
      </c>
      <c r="M2170" t="s">
        <v>16</v>
      </c>
      <c r="N2170" t="s">
        <v>23</v>
      </c>
      <c r="O2170">
        <v>52</v>
      </c>
      <c r="AA2170" t="s">
        <v>15</v>
      </c>
      <c r="AB2170" t="str">
        <f>IF(H2164="?",$Q$9,H2164)</f>
        <v>tier - 3</v>
      </c>
      <c r="AC2170" t="str">
        <f>IF(I2164="?",$V$9,I2164)</f>
        <v>tier - 2</v>
      </c>
      <c r="AD2170" t="str">
        <f>IF(J2164="?","Unknown",J2164)</f>
        <v>R1011</v>
      </c>
      <c r="AE2170">
        <v>1962</v>
      </c>
      <c r="AF2170">
        <v>11</v>
      </c>
      <c r="AG2170" t="str">
        <f t="shared" si="66"/>
        <v>11-Nov-1962</v>
      </c>
      <c r="AH2170">
        <v>22961</v>
      </c>
      <c r="AI2170">
        <f t="shared" si="67"/>
        <v>60</v>
      </c>
    </row>
    <row r="2171" spans="1:35" x14ac:dyDescent="0.25">
      <c r="A2171" t="s">
        <v>1523</v>
      </c>
      <c r="B2171">
        <v>19</v>
      </c>
      <c r="C2171" t="s">
        <v>15</v>
      </c>
      <c r="D2171">
        <v>1963</v>
      </c>
      <c r="E2171" s="11">
        <v>23334</v>
      </c>
      <c r="F2171">
        <v>0</v>
      </c>
      <c r="G2171">
        <v>12622.18</v>
      </c>
      <c r="H2171" t="s">
        <v>12</v>
      </c>
      <c r="I2171" t="s">
        <v>16</v>
      </c>
      <c r="J2171" t="s">
        <v>23</v>
      </c>
      <c r="K2171" s="13" t="s">
        <v>10327</v>
      </c>
      <c r="L2171" t="s">
        <v>12</v>
      </c>
      <c r="M2171" t="s">
        <v>16</v>
      </c>
      <c r="N2171" t="s">
        <v>23</v>
      </c>
      <c r="O2171">
        <v>59</v>
      </c>
      <c r="AA2171" t="s">
        <v>30</v>
      </c>
      <c r="AB2171" t="str">
        <f>IF(H2165="?",$Q$9,H2165)</f>
        <v>tier - 3</v>
      </c>
      <c r="AC2171" t="str">
        <f>IF(I2165="?",$V$9,I2165)</f>
        <v>tier - 1</v>
      </c>
      <c r="AD2171" t="str">
        <f>IF(J2165="?","Unknown",J2165)</f>
        <v>R1012</v>
      </c>
      <c r="AE2171">
        <v>1966</v>
      </c>
      <c r="AF2171">
        <v>17</v>
      </c>
      <c r="AG2171" t="str">
        <f t="shared" si="66"/>
        <v>17-Dec-1966</v>
      </c>
      <c r="AH2171">
        <v>24458</v>
      </c>
      <c r="AI2171">
        <f t="shared" si="67"/>
        <v>56</v>
      </c>
    </row>
    <row r="2172" spans="1:35" x14ac:dyDescent="0.25">
      <c r="A2172" t="s">
        <v>1522</v>
      </c>
      <c r="B2172">
        <v>18</v>
      </c>
      <c r="C2172" t="s">
        <v>37</v>
      </c>
      <c r="D2172">
        <v>1998</v>
      </c>
      <c r="E2172" s="11">
        <v>36086</v>
      </c>
      <c r="F2172">
        <v>1</v>
      </c>
      <c r="G2172">
        <v>12609.89</v>
      </c>
      <c r="H2172" t="s">
        <v>12</v>
      </c>
      <c r="I2172" t="s">
        <v>12</v>
      </c>
      <c r="J2172" t="s">
        <v>23</v>
      </c>
      <c r="K2172" s="13" t="s">
        <v>10328</v>
      </c>
      <c r="L2172" t="s">
        <v>12</v>
      </c>
      <c r="M2172" t="s">
        <v>12</v>
      </c>
      <c r="N2172" t="s">
        <v>23</v>
      </c>
      <c r="O2172">
        <v>24</v>
      </c>
      <c r="AA2172" t="s">
        <v>18</v>
      </c>
      <c r="AB2172" t="str">
        <f>IF(H2166="?",$Q$9,H2166)</f>
        <v>tier - 3</v>
      </c>
      <c r="AC2172" t="str">
        <f>IF(I2166="?",$V$9,I2166)</f>
        <v>tier - 1</v>
      </c>
      <c r="AD2172" t="str">
        <f>IF(J2166="?","Unknown",J2166)</f>
        <v>R1011</v>
      </c>
      <c r="AE2172">
        <v>1972</v>
      </c>
      <c r="AF2172">
        <v>5</v>
      </c>
      <c r="AG2172" t="str">
        <f t="shared" si="66"/>
        <v>5-Jun-1972</v>
      </c>
      <c r="AH2172">
        <v>26455</v>
      </c>
      <c r="AI2172">
        <f t="shared" si="67"/>
        <v>51</v>
      </c>
    </row>
    <row r="2173" spans="1:35" x14ac:dyDescent="0.25">
      <c r="A2173" t="s">
        <v>2288</v>
      </c>
      <c r="B2173">
        <v>6</v>
      </c>
      <c r="C2173" t="s">
        <v>35</v>
      </c>
      <c r="D2173">
        <v>1972</v>
      </c>
      <c r="E2173" s="11">
        <v>26517</v>
      </c>
      <c r="F2173">
        <v>0</v>
      </c>
      <c r="G2173">
        <v>41097.160000000003</v>
      </c>
      <c r="H2173" t="s">
        <v>16</v>
      </c>
      <c r="I2173" t="s">
        <v>12</v>
      </c>
      <c r="J2173" t="s">
        <v>168</v>
      </c>
      <c r="K2173" s="13" t="s">
        <v>10329</v>
      </c>
      <c r="L2173" t="s">
        <v>16</v>
      </c>
      <c r="M2173" t="s">
        <v>12</v>
      </c>
      <c r="N2173" t="s">
        <v>168</v>
      </c>
      <c r="O2173">
        <v>50</v>
      </c>
      <c r="AA2173" t="s">
        <v>37</v>
      </c>
      <c r="AB2173" t="str">
        <f>IF(H2167="?",$Q$9,H2167)</f>
        <v>tier - 3</v>
      </c>
      <c r="AC2173" t="str">
        <f>IF(I2167="?",$V$9,I2167)</f>
        <v>tier - 1</v>
      </c>
      <c r="AD2173" t="str">
        <f>IF(J2167="?","Unknown",J2167)</f>
        <v>R1011</v>
      </c>
      <c r="AE2173">
        <v>1962</v>
      </c>
      <c r="AF2173">
        <v>22</v>
      </c>
      <c r="AG2173" t="str">
        <f t="shared" si="66"/>
        <v>22-Oct-1962</v>
      </c>
      <c r="AH2173">
        <v>22941</v>
      </c>
      <c r="AI2173">
        <f t="shared" si="67"/>
        <v>60</v>
      </c>
    </row>
    <row r="2174" spans="1:35" x14ac:dyDescent="0.25">
      <c r="A2174" t="s">
        <v>1521</v>
      </c>
      <c r="B2174">
        <v>11</v>
      </c>
      <c r="C2174" t="s">
        <v>20</v>
      </c>
      <c r="D2174">
        <v>1988</v>
      </c>
      <c r="E2174" s="11">
        <v>32397</v>
      </c>
      <c r="F2174">
        <v>3</v>
      </c>
      <c r="G2174">
        <v>12600.46</v>
      </c>
      <c r="H2174" t="s">
        <v>12</v>
      </c>
      <c r="I2174" t="s">
        <v>16</v>
      </c>
      <c r="J2174" t="s">
        <v>249</v>
      </c>
      <c r="K2174" s="13" t="s">
        <v>10330</v>
      </c>
      <c r="L2174" t="s">
        <v>12</v>
      </c>
      <c r="M2174" t="s">
        <v>16</v>
      </c>
      <c r="N2174" t="s">
        <v>249</v>
      </c>
      <c r="O2174">
        <v>34</v>
      </c>
      <c r="AA2174" t="s">
        <v>20</v>
      </c>
      <c r="AB2174" t="str">
        <f>IF(H2168="?",$Q$9,H2168)</f>
        <v>tier - 3</v>
      </c>
      <c r="AC2174" t="str">
        <f>IF(I2168="?",$V$9,I2168)</f>
        <v>tier - 3</v>
      </c>
      <c r="AD2174" t="str">
        <f>IF(J2168="?","Unknown",J2168)</f>
        <v>R1013</v>
      </c>
      <c r="AE2174">
        <v>1962</v>
      </c>
      <c r="AF2174">
        <v>22</v>
      </c>
      <c r="AG2174" t="str">
        <f t="shared" si="66"/>
        <v>22-Sep-1962</v>
      </c>
      <c r="AH2174">
        <v>22911</v>
      </c>
      <c r="AI2174">
        <f t="shared" si="67"/>
        <v>60</v>
      </c>
    </row>
    <row r="2175" spans="1:35" x14ac:dyDescent="0.25">
      <c r="A2175" t="s">
        <v>1520</v>
      </c>
      <c r="B2175">
        <v>18</v>
      </c>
      <c r="C2175" t="s">
        <v>37</v>
      </c>
      <c r="D2175">
        <v>1970</v>
      </c>
      <c r="E2175" s="11">
        <v>25859</v>
      </c>
      <c r="F2175">
        <v>5</v>
      </c>
      <c r="G2175">
        <v>12592.53</v>
      </c>
      <c r="H2175" t="s">
        <v>12</v>
      </c>
      <c r="I2175" t="s">
        <v>11</v>
      </c>
      <c r="J2175" t="s">
        <v>13</v>
      </c>
      <c r="K2175" s="13" t="s">
        <v>9783</v>
      </c>
      <c r="L2175" t="s">
        <v>12</v>
      </c>
      <c r="M2175" t="s">
        <v>11</v>
      </c>
      <c r="N2175" t="s">
        <v>13</v>
      </c>
      <c r="O2175">
        <v>52</v>
      </c>
      <c r="AA2175" t="s">
        <v>37</v>
      </c>
      <c r="AB2175" t="str">
        <f>IF(H2169="?",$Q$9,H2169)</f>
        <v>tier - 3</v>
      </c>
      <c r="AC2175" t="str">
        <f>IF(I2169="?",$V$9,I2169)</f>
        <v>tier - 1</v>
      </c>
      <c r="AD2175" t="str">
        <f>IF(J2169="?","Unknown",J2169)</f>
        <v>R1013</v>
      </c>
      <c r="AE2175">
        <v>1965</v>
      </c>
      <c r="AF2175">
        <v>4</v>
      </c>
      <c r="AG2175" t="str">
        <f t="shared" si="66"/>
        <v>4-Oct-1965</v>
      </c>
      <c r="AH2175">
        <v>24019</v>
      </c>
      <c r="AI2175">
        <f t="shared" si="67"/>
        <v>57</v>
      </c>
    </row>
    <row r="2176" spans="1:35" x14ac:dyDescent="0.25">
      <c r="A2176" t="s">
        <v>1519</v>
      </c>
      <c r="B2176">
        <v>26</v>
      </c>
      <c r="C2176" t="s">
        <v>15</v>
      </c>
      <c r="D2176">
        <v>1969</v>
      </c>
      <c r="E2176" s="11">
        <v>25533</v>
      </c>
      <c r="F2176">
        <v>0</v>
      </c>
      <c r="G2176">
        <v>12579.92</v>
      </c>
      <c r="H2176" t="s">
        <v>12</v>
      </c>
      <c r="I2176" t="s">
        <v>16</v>
      </c>
      <c r="J2176" t="s">
        <v>200</v>
      </c>
      <c r="K2176" s="13" t="s">
        <v>8622</v>
      </c>
      <c r="L2176" t="s">
        <v>12</v>
      </c>
      <c r="M2176" t="s">
        <v>16</v>
      </c>
      <c r="N2176" t="s">
        <v>200</v>
      </c>
      <c r="O2176">
        <v>53</v>
      </c>
      <c r="AA2176" t="s">
        <v>15</v>
      </c>
      <c r="AB2176" t="str">
        <f>IF(H2170="?",$Q$9,H2170)</f>
        <v>tier - 3</v>
      </c>
      <c r="AC2176" t="str">
        <f>IF(I2170="?",$V$9,I2170)</f>
        <v>tier - 1</v>
      </c>
      <c r="AD2176" t="str">
        <f>IF(J2170="?","Unknown",J2170)</f>
        <v>R1012</v>
      </c>
      <c r="AE2176">
        <v>1970</v>
      </c>
      <c r="AF2176">
        <v>28</v>
      </c>
      <c r="AG2176" t="str">
        <f t="shared" si="66"/>
        <v>28-Nov-1970</v>
      </c>
      <c r="AH2176">
        <v>25900</v>
      </c>
      <c r="AI2176">
        <f t="shared" si="67"/>
        <v>52</v>
      </c>
    </row>
    <row r="2177" spans="1:35" x14ac:dyDescent="0.25">
      <c r="A2177" t="s">
        <v>1518</v>
      </c>
      <c r="B2177">
        <v>28</v>
      </c>
      <c r="C2177" t="s">
        <v>18</v>
      </c>
      <c r="D2177">
        <v>1961</v>
      </c>
      <c r="E2177" s="11">
        <v>22460</v>
      </c>
      <c r="F2177">
        <v>0</v>
      </c>
      <c r="G2177">
        <v>12574.05</v>
      </c>
      <c r="H2177" t="s">
        <v>12</v>
      </c>
      <c r="I2177" t="s">
        <v>16</v>
      </c>
      <c r="J2177" t="s">
        <v>42</v>
      </c>
      <c r="K2177" s="13" t="s">
        <v>10331</v>
      </c>
      <c r="L2177" t="s">
        <v>12</v>
      </c>
      <c r="M2177" t="s">
        <v>16</v>
      </c>
      <c r="N2177" t="s">
        <v>42</v>
      </c>
      <c r="O2177">
        <v>61</v>
      </c>
      <c r="AA2177" t="s">
        <v>15</v>
      </c>
      <c r="AB2177" t="str">
        <f>IF(H2171="?",$Q$9,H2171)</f>
        <v>tier - 3</v>
      </c>
      <c r="AC2177" t="str">
        <f>IF(I2171="?",$V$9,I2171)</f>
        <v>tier - 1</v>
      </c>
      <c r="AD2177" t="str">
        <f>IF(J2171="?","Unknown",J2171)</f>
        <v>R1012</v>
      </c>
      <c r="AE2177">
        <v>1963</v>
      </c>
      <c r="AF2177">
        <v>19</v>
      </c>
      <c r="AG2177" t="str">
        <f t="shared" si="66"/>
        <v>19-Nov-1963</v>
      </c>
      <c r="AH2177">
        <v>23334</v>
      </c>
      <c r="AI2177">
        <f t="shared" si="67"/>
        <v>59</v>
      </c>
    </row>
    <row r="2178" spans="1:35" x14ac:dyDescent="0.25">
      <c r="A2178" t="s">
        <v>1517</v>
      </c>
      <c r="B2178">
        <v>28</v>
      </c>
      <c r="C2178" t="s">
        <v>37</v>
      </c>
      <c r="D2178">
        <v>1961</v>
      </c>
      <c r="E2178" s="11">
        <v>22582</v>
      </c>
      <c r="F2178">
        <v>0</v>
      </c>
      <c r="G2178">
        <v>12557.61</v>
      </c>
      <c r="H2178" t="s">
        <v>12</v>
      </c>
      <c r="I2178" t="s">
        <v>12</v>
      </c>
      <c r="J2178" t="s">
        <v>13</v>
      </c>
      <c r="K2178" s="13" t="s">
        <v>10331</v>
      </c>
      <c r="L2178" t="s">
        <v>12</v>
      </c>
      <c r="M2178" t="s">
        <v>12</v>
      </c>
      <c r="N2178" t="s">
        <v>13</v>
      </c>
      <c r="O2178">
        <v>61</v>
      </c>
      <c r="AA2178" t="s">
        <v>37</v>
      </c>
      <c r="AB2178" t="str">
        <f>IF(H2172="?",$Q$9,H2172)</f>
        <v>tier - 3</v>
      </c>
      <c r="AC2178" t="str">
        <f>IF(I2172="?",$V$9,I2172)</f>
        <v>tier - 3</v>
      </c>
      <c r="AD2178" t="str">
        <f>IF(J2172="?","Unknown",J2172)</f>
        <v>R1012</v>
      </c>
      <c r="AE2178">
        <v>1998</v>
      </c>
      <c r="AF2178">
        <v>18</v>
      </c>
      <c r="AG2178" t="str">
        <f t="shared" si="66"/>
        <v>18-Oct-1998</v>
      </c>
      <c r="AH2178">
        <v>36086</v>
      </c>
      <c r="AI2178">
        <f t="shared" si="67"/>
        <v>24</v>
      </c>
    </row>
    <row r="2179" spans="1:35" x14ac:dyDescent="0.25">
      <c r="A2179" t="s">
        <v>1516</v>
      </c>
      <c r="B2179">
        <v>16</v>
      </c>
      <c r="C2179" t="s">
        <v>37</v>
      </c>
      <c r="D2179">
        <v>1962</v>
      </c>
      <c r="E2179" s="11">
        <v>22935</v>
      </c>
      <c r="F2179">
        <v>0</v>
      </c>
      <c r="G2179">
        <v>12523.6</v>
      </c>
      <c r="H2179" t="s">
        <v>12</v>
      </c>
      <c r="I2179" t="s">
        <v>12</v>
      </c>
      <c r="J2179" t="s">
        <v>23</v>
      </c>
      <c r="K2179" s="13" t="s">
        <v>10332</v>
      </c>
      <c r="L2179" t="s">
        <v>12</v>
      </c>
      <c r="M2179" t="s">
        <v>12</v>
      </c>
      <c r="N2179" t="s">
        <v>23</v>
      </c>
      <c r="O2179">
        <v>60</v>
      </c>
      <c r="AA2179" t="s">
        <v>35</v>
      </c>
      <c r="AB2179" t="str">
        <f>IF(H2173="?",$Q$9,H2173)</f>
        <v>tier - 1</v>
      </c>
      <c r="AC2179" t="str">
        <f>IF(I2173="?",$V$9,I2173)</f>
        <v>tier - 3</v>
      </c>
      <c r="AD2179" t="str">
        <f>IF(J2173="?","Unknown",J2173)</f>
        <v>R1016</v>
      </c>
      <c r="AE2179">
        <v>1972</v>
      </c>
      <c r="AF2179">
        <v>6</v>
      </c>
      <c r="AG2179" t="str">
        <f t="shared" ref="AG2179:AG2242" si="68">CONCATENATE(AF2179,"-",AA2179,"-",AE2179)</f>
        <v>6-Aug-1972</v>
      </c>
      <c r="AH2179">
        <v>26517</v>
      </c>
      <c r="AI2179">
        <f t="shared" ref="AI2179:AI2242" si="69">INT(YEARFRAC(AH2179,DATE(2023,6,8)*1))</f>
        <v>50</v>
      </c>
    </row>
    <row r="2180" spans="1:35" x14ac:dyDescent="0.25">
      <c r="A2180" t="s">
        <v>1515</v>
      </c>
      <c r="B2180">
        <v>12</v>
      </c>
      <c r="C2180" t="s">
        <v>20</v>
      </c>
      <c r="D2180">
        <v>1966</v>
      </c>
      <c r="E2180" s="11">
        <v>24362</v>
      </c>
      <c r="F2180">
        <v>0</v>
      </c>
      <c r="G2180">
        <v>12499.88</v>
      </c>
      <c r="H2180" t="s">
        <v>12</v>
      </c>
      <c r="I2180" t="s">
        <v>11</v>
      </c>
      <c r="J2180" t="s">
        <v>23</v>
      </c>
      <c r="K2180" s="13" t="s">
        <v>10333</v>
      </c>
      <c r="L2180" t="s">
        <v>12</v>
      </c>
      <c r="M2180" t="s">
        <v>11</v>
      </c>
      <c r="N2180" t="s">
        <v>23</v>
      </c>
      <c r="O2180">
        <v>56</v>
      </c>
      <c r="AA2180" t="s">
        <v>20</v>
      </c>
      <c r="AB2180" t="str">
        <f>IF(H2174="?",$Q$9,H2174)</f>
        <v>tier - 3</v>
      </c>
      <c r="AC2180" t="str">
        <f>IF(I2174="?",$V$9,I2174)</f>
        <v>tier - 1</v>
      </c>
      <c r="AD2180" t="str">
        <f>IF(J2174="?","Unknown",J2174)</f>
        <v>R1023</v>
      </c>
      <c r="AE2180">
        <v>1988</v>
      </c>
      <c r="AF2180">
        <v>11</v>
      </c>
      <c r="AG2180" t="str">
        <f t="shared" si="68"/>
        <v>11-Sep-1988</v>
      </c>
      <c r="AH2180">
        <v>32397</v>
      </c>
      <c r="AI2180">
        <f t="shared" si="69"/>
        <v>34</v>
      </c>
    </row>
    <row r="2181" spans="1:35" x14ac:dyDescent="0.25">
      <c r="A2181" t="s">
        <v>1514</v>
      </c>
      <c r="B2181">
        <v>3</v>
      </c>
      <c r="C2181" t="s">
        <v>35</v>
      </c>
      <c r="D2181">
        <v>1968</v>
      </c>
      <c r="E2181" s="11">
        <v>25053</v>
      </c>
      <c r="F2181">
        <v>3</v>
      </c>
      <c r="G2181">
        <v>12495.29</v>
      </c>
      <c r="H2181" t="s">
        <v>12</v>
      </c>
      <c r="I2181" t="s">
        <v>12</v>
      </c>
      <c r="J2181" t="s">
        <v>23</v>
      </c>
      <c r="K2181" s="13" t="s">
        <v>10334</v>
      </c>
      <c r="L2181" t="s">
        <v>12</v>
      </c>
      <c r="M2181" t="s">
        <v>12</v>
      </c>
      <c r="N2181" t="s">
        <v>23</v>
      </c>
      <c r="O2181">
        <v>54</v>
      </c>
      <c r="AA2181" t="s">
        <v>37</v>
      </c>
      <c r="AB2181" t="str">
        <f>IF(H2175="?",$Q$9,H2175)</f>
        <v>tier - 3</v>
      </c>
      <c r="AC2181" t="str">
        <f>IF(I2175="?",$V$9,I2175)</f>
        <v>tier - 2</v>
      </c>
      <c r="AD2181" t="str">
        <f>IF(J2175="?","Unknown",J2175)</f>
        <v>R1013</v>
      </c>
      <c r="AE2181">
        <v>1970</v>
      </c>
      <c r="AF2181">
        <v>18</v>
      </c>
      <c r="AG2181" t="str">
        <f t="shared" si="68"/>
        <v>18-Oct-1970</v>
      </c>
      <c r="AH2181">
        <v>25859</v>
      </c>
      <c r="AI2181">
        <f t="shared" si="69"/>
        <v>52</v>
      </c>
    </row>
    <row r="2182" spans="1:35" x14ac:dyDescent="0.25">
      <c r="A2182" t="s">
        <v>1513</v>
      </c>
      <c r="B2182">
        <v>1</v>
      </c>
      <c r="C2182" t="s">
        <v>10</v>
      </c>
      <c r="D2182">
        <v>1967</v>
      </c>
      <c r="E2182" s="11">
        <v>24654</v>
      </c>
      <c r="F2182">
        <v>3</v>
      </c>
      <c r="G2182">
        <v>12485.8</v>
      </c>
      <c r="H2182" t="s">
        <v>12</v>
      </c>
      <c r="I2182" t="s">
        <v>12</v>
      </c>
      <c r="J2182" t="s">
        <v>13</v>
      </c>
      <c r="K2182" s="13" t="s">
        <v>10168</v>
      </c>
      <c r="L2182" t="s">
        <v>12</v>
      </c>
      <c r="M2182" t="s">
        <v>12</v>
      </c>
      <c r="N2182" t="s">
        <v>13</v>
      </c>
      <c r="O2182">
        <v>55</v>
      </c>
      <c r="AA2182" t="s">
        <v>15</v>
      </c>
      <c r="AB2182" t="str">
        <f>IF(H2176="?",$Q$9,H2176)</f>
        <v>tier - 3</v>
      </c>
      <c r="AC2182" t="str">
        <f>IF(I2176="?",$V$9,I2176)</f>
        <v>tier - 1</v>
      </c>
      <c r="AD2182" t="str">
        <f>IF(J2176="?","Unknown",J2176)</f>
        <v>R1025</v>
      </c>
      <c r="AE2182">
        <v>1969</v>
      </c>
      <c r="AF2182">
        <v>26</v>
      </c>
      <c r="AG2182" t="str">
        <f t="shared" si="68"/>
        <v>26-Nov-1969</v>
      </c>
      <c r="AH2182">
        <v>25533</v>
      </c>
      <c r="AI2182">
        <f t="shared" si="69"/>
        <v>53</v>
      </c>
    </row>
    <row r="2183" spans="1:35" x14ac:dyDescent="0.25">
      <c r="A2183" t="s">
        <v>1512</v>
      </c>
      <c r="B2183">
        <v>12</v>
      </c>
      <c r="C2183" t="s">
        <v>20</v>
      </c>
      <c r="D2183">
        <v>1968</v>
      </c>
      <c r="E2183" s="11">
        <v>25093</v>
      </c>
      <c r="F2183">
        <v>3</v>
      </c>
      <c r="G2183">
        <v>12479.71</v>
      </c>
      <c r="H2183" t="s">
        <v>12</v>
      </c>
      <c r="I2183" t="s">
        <v>12</v>
      </c>
      <c r="J2183" t="s">
        <v>23</v>
      </c>
      <c r="K2183" s="13" t="s">
        <v>8430</v>
      </c>
      <c r="L2183" t="s">
        <v>12</v>
      </c>
      <c r="M2183" t="s">
        <v>12</v>
      </c>
      <c r="N2183" t="s">
        <v>23</v>
      </c>
      <c r="O2183">
        <v>54</v>
      </c>
      <c r="AA2183" t="s">
        <v>18</v>
      </c>
      <c r="AB2183" t="str">
        <f>IF(H2177="?",$Q$9,H2177)</f>
        <v>tier - 3</v>
      </c>
      <c r="AC2183" t="str">
        <f>IF(I2177="?",$V$9,I2177)</f>
        <v>tier - 1</v>
      </c>
      <c r="AD2183" t="str">
        <f>IF(J2177="?","Unknown",J2177)</f>
        <v>R1011</v>
      </c>
      <c r="AE2183">
        <v>1961</v>
      </c>
      <c r="AF2183">
        <v>28</v>
      </c>
      <c r="AG2183" t="str">
        <f t="shared" si="68"/>
        <v>28-Jun-1961</v>
      </c>
      <c r="AH2183">
        <v>22460</v>
      </c>
      <c r="AI2183">
        <f t="shared" si="69"/>
        <v>61</v>
      </c>
    </row>
    <row r="2184" spans="1:35" x14ac:dyDescent="0.25">
      <c r="A2184" t="s">
        <v>2287</v>
      </c>
      <c r="B2184">
        <v>12</v>
      </c>
      <c r="C2184" t="s">
        <v>10</v>
      </c>
      <c r="D2184">
        <v>1972</v>
      </c>
      <c r="E2184" s="11">
        <v>26492</v>
      </c>
      <c r="F2184">
        <v>0</v>
      </c>
      <c r="G2184">
        <v>41055.29</v>
      </c>
      <c r="H2184" t="s">
        <v>16</v>
      </c>
      <c r="I2184" t="s">
        <v>11</v>
      </c>
      <c r="J2184" t="s">
        <v>42</v>
      </c>
      <c r="K2184" s="13" t="s">
        <v>10335</v>
      </c>
      <c r="L2184" t="s">
        <v>16</v>
      </c>
      <c r="M2184" t="s">
        <v>11</v>
      </c>
      <c r="N2184" t="s">
        <v>42</v>
      </c>
      <c r="O2184">
        <v>50</v>
      </c>
      <c r="AA2184" t="s">
        <v>37</v>
      </c>
      <c r="AB2184" t="str">
        <f>IF(H2178="?",$Q$9,H2178)</f>
        <v>tier - 3</v>
      </c>
      <c r="AC2184" t="str">
        <f>IF(I2178="?",$V$9,I2178)</f>
        <v>tier - 3</v>
      </c>
      <c r="AD2184" t="str">
        <f>IF(J2178="?","Unknown",J2178)</f>
        <v>R1013</v>
      </c>
      <c r="AE2184">
        <v>1961</v>
      </c>
      <c r="AF2184">
        <v>28</v>
      </c>
      <c r="AG2184" t="str">
        <f t="shared" si="68"/>
        <v>28-Oct-1961</v>
      </c>
      <c r="AH2184">
        <v>22582</v>
      </c>
      <c r="AI2184">
        <f t="shared" si="69"/>
        <v>61</v>
      </c>
    </row>
    <row r="2185" spans="1:35" x14ac:dyDescent="0.25">
      <c r="A2185" t="s">
        <v>1511</v>
      </c>
      <c r="B2185">
        <v>26</v>
      </c>
      <c r="C2185" t="s">
        <v>15</v>
      </c>
      <c r="D2185">
        <v>1968</v>
      </c>
      <c r="E2185" s="11">
        <v>25168</v>
      </c>
      <c r="F2185">
        <v>3</v>
      </c>
      <c r="G2185">
        <v>12475.35</v>
      </c>
      <c r="H2185" t="s">
        <v>12</v>
      </c>
      <c r="I2185" t="s">
        <v>16</v>
      </c>
      <c r="J2185" t="s">
        <v>23</v>
      </c>
      <c r="K2185" s="13" t="s">
        <v>10336</v>
      </c>
      <c r="L2185" t="s">
        <v>12</v>
      </c>
      <c r="M2185" t="s">
        <v>16</v>
      </c>
      <c r="N2185" t="s">
        <v>23</v>
      </c>
      <c r="O2185">
        <v>54</v>
      </c>
      <c r="AA2185" t="s">
        <v>37</v>
      </c>
      <c r="AB2185" t="str">
        <f>IF(H2179="?",$Q$9,H2179)</f>
        <v>tier - 3</v>
      </c>
      <c r="AC2185" t="str">
        <f>IF(I2179="?",$V$9,I2179)</f>
        <v>tier - 3</v>
      </c>
      <c r="AD2185" t="str">
        <f>IF(J2179="?","Unknown",J2179)</f>
        <v>R1012</v>
      </c>
      <c r="AE2185">
        <v>1962</v>
      </c>
      <c r="AF2185">
        <v>16</v>
      </c>
      <c r="AG2185" t="str">
        <f t="shared" si="68"/>
        <v>16-Oct-1962</v>
      </c>
      <c r="AH2185">
        <v>22935</v>
      </c>
      <c r="AI2185">
        <f t="shared" si="69"/>
        <v>60</v>
      </c>
    </row>
    <row r="2186" spans="1:35" x14ac:dyDescent="0.25">
      <c r="A2186" t="s">
        <v>1510</v>
      </c>
      <c r="B2186">
        <v>9</v>
      </c>
      <c r="C2186" t="s">
        <v>20</v>
      </c>
      <c r="D2186">
        <v>1995</v>
      </c>
      <c r="E2186" s="11">
        <v>34951</v>
      </c>
      <c r="F2186">
        <v>0</v>
      </c>
      <c r="G2186">
        <v>12452.25</v>
      </c>
      <c r="H2186" t="s">
        <v>12</v>
      </c>
      <c r="I2186" t="s">
        <v>12</v>
      </c>
      <c r="J2186" t="s">
        <v>23</v>
      </c>
      <c r="K2186" s="13" t="s">
        <v>10337</v>
      </c>
      <c r="L2186" t="s">
        <v>12</v>
      </c>
      <c r="M2186" t="s">
        <v>12</v>
      </c>
      <c r="N2186" t="s">
        <v>23</v>
      </c>
      <c r="O2186">
        <v>27</v>
      </c>
      <c r="AA2186" t="s">
        <v>20</v>
      </c>
      <c r="AB2186" t="str">
        <f>IF(H2180="?",$Q$9,H2180)</f>
        <v>tier - 3</v>
      </c>
      <c r="AC2186" t="str">
        <f>IF(I2180="?",$V$9,I2180)</f>
        <v>tier - 2</v>
      </c>
      <c r="AD2186" t="str">
        <f>IF(J2180="?","Unknown",J2180)</f>
        <v>R1012</v>
      </c>
      <c r="AE2186">
        <v>1966</v>
      </c>
      <c r="AF2186">
        <v>12</v>
      </c>
      <c r="AG2186" t="str">
        <f t="shared" si="68"/>
        <v>12-Sep-1966</v>
      </c>
      <c r="AH2186">
        <v>24362</v>
      </c>
      <c r="AI2186">
        <f t="shared" si="69"/>
        <v>56</v>
      </c>
    </row>
    <row r="2187" spans="1:35" x14ac:dyDescent="0.25">
      <c r="A2187" t="s">
        <v>1509</v>
      </c>
      <c r="B2187">
        <v>4</v>
      </c>
      <c r="C2187" t="s">
        <v>18</v>
      </c>
      <c r="D2187">
        <v>1964</v>
      </c>
      <c r="E2187" s="11">
        <v>23532</v>
      </c>
      <c r="F2187">
        <v>0</v>
      </c>
      <c r="G2187">
        <v>12430.95</v>
      </c>
      <c r="H2187" t="s">
        <v>12</v>
      </c>
      <c r="I2187" t="s">
        <v>12</v>
      </c>
      <c r="J2187" t="s">
        <v>247</v>
      </c>
      <c r="K2187" s="13" t="s">
        <v>10338</v>
      </c>
      <c r="L2187" t="s">
        <v>12</v>
      </c>
      <c r="M2187" t="s">
        <v>12</v>
      </c>
      <c r="N2187" t="s">
        <v>247</v>
      </c>
      <c r="O2187">
        <v>59</v>
      </c>
      <c r="AA2187" t="s">
        <v>35</v>
      </c>
      <c r="AB2187" t="str">
        <f>IF(H2181="?",$Q$9,H2181)</f>
        <v>tier - 3</v>
      </c>
      <c r="AC2187" t="str">
        <f>IF(I2181="?",$V$9,I2181)</f>
        <v>tier - 3</v>
      </c>
      <c r="AD2187" t="str">
        <f>IF(J2181="?","Unknown",J2181)</f>
        <v>R1012</v>
      </c>
      <c r="AE2187">
        <v>1968</v>
      </c>
      <c r="AF2187">
        <v>3</v>
      </c>
      <c r="AG2187" t="str">
        <f t="shared" si="68"/>
        <v>3-Aug-1968</v>
      </c>
      <c r="AH2187">
        <v>25053</v>
      </c>
      <c r="AI2187">
        <f t="shared" si="69"/>
        <v>54</v>
      </c>
    </row>
    <row r="2188" spans="1:35" x14ac:dyDescent="0.25">
      <c r="A2188" t="s">
        <v>1508</v>
      </c>
      <c r="B2188">
        <v>14</v>
      </c>
      <c r="C2188" t="s">
        <v>35</v>
      </c>
      <c r="D2188">
        <v>1979</v>
      </c>
      <c r="E2188" s="11">
        <v>29081</v>
      </c>
      <c r="F2188">
        <v>2</v>
      </c>
      <c r="G2188">
        <v>12408.29</v>
      </c>
      <c r="H2188" t="s">
        <v>12</v>
      </c>
      <c r="I2188" t="s">
        <v>16</v>
      </c>
      <c r="J2188" t="s">
        <v>632</v>
      </c>
      <c r="K2188" s="13" t="s">
        <v>10339</v>
      </c>
      <c r="L2188" t="s">
        <v>12</v>
      </c>
      <c r="M2188" t="s">
        <v>16</v>
      </c>
      <c r="N2188" t="s">
        <v>632</v>
      </c>
      <c r="O2188">
        <v>43</v>
      </c>
      <c r="AA2188" t="s">
        <v>10</v>
      </c>
      <c r="AB2188" t="str">
        <f>IF(H2182="?",$Q$9,H2182)</f>
        <v>tier - 3</v>
      </c>
      <c r="AC2188" t="str">
        <f>IF(I2182="?",$V$9,I2182)</f>
        <v>tier - 3</v>
      </c>
      <c r="AD2188" t="str">
        <f>IF(J2182="?","Unknown",J2182)</f>
        <v>R1013</v>
      </c>
      <c r="AE2188">
        <v>1967</v>
      </c>
      <c r="AF2188">
        <v>1</v>
      </c>
      <c r="AG2188" t="str">
        <f t="shared" si="68"/>
        <v>1-Jul-1967</v>
      </c>
      <c r="AH2188">
        <v>24654</v>
      </c>
      <c r="AI2188">
        <f t="shared" si="69"/>
        <v>55</v>
      </c>
    </row>
    <row r="2189" spans="1:35" x14ac:dyDescent="0.25">
      <c r="A2189" t="s">
        <v>1507</v>
      </c>
      <c r="B2189">
        <v>21</v>
      </c>
      <c r="C2189" t="s">
        <v>37</v>
      </c>
      <c r="D2189">
        <v>1972</v>
      </c>
      <c r="E2189" s="11">
        <v>26593</v>
      </c>
      <c r="F2189">
        <v>0</v>
      </c>
      <c r="G2189">
        <v>12407.3</v>
      </c>
      <c r="H2189" t="s">
        <v>12</v>
      </c>
      <c r="I2189" t="s">
        <v>11</v>
      </c>
      <c r="J2189" t="s">
        <v>300</v>
      </c>
      <c r="K2189" s="13" t="s">
        <v>9095</v>
      </c>
      <c r="L2189" t="s">
        <v>12</v>
      </c>
      <c r="M2189" t="s">
        <v>11</v>
      </c>
      <c r="N2189" t="s">
        <v>300</v>
      </c>
      <c r="O2189">
        <v>50</v>
      </c>
      <c r="AA2189" t="s">
        <v>20</v>
      </c>
      <c r="AB2189" t="str">
        <f>IF(H2183="?",$Q$9,H2183)</f>
        <v>tier - 3</v>
      </c>
      <c r="AC2189" t="str">
        <f>IF(I2183="?",$V$9,I2183)</f>
        <v>tier - 3</v>
      </c>
      <c r="AD2189" t="str">
        <f>IF(J2183="?","Unknown",J2183)</f>
        <v>R1012</v>
      </c>
      <c r="AE2189">
        <v>1968</v>
      </c>
      <c r="AF2189">
        <v>12</v>
      </c>
      <c r="AG2189" t="str">
        <f t="shared" si="68"/>
        <v>12-Sep-1968</v>
      </c>
      <c r="AH2189">
        <v>25093</v>
      </c>
      <c r="AI2189">
        <f t="shared" si="69"/>
        <v>54</v>
      </c>
    </row>
    <row r="2190" spans="1:35" x14ac:dyDescent="0.25">
      <c r="A2190" t="s">
        <v>1506</v>
      </c>
      <c r="B2190">
        <v>29</v>
      </c>
      <c r="C2190" t="s">
        <v>18</v>
      </c>
      <c r="D2190">
        <v>1989</v>
      </c>
      <c r="E2190" s="11">
        <v>32688</v>
      </c>
      <c r="F2190">
        <v>0</v>
      </c>
      <c r="G2190">
        <v>12404.88</v>
      </c>
      <c r="H2190" t="s">
        <v>12</v>
      </c>
      <c r="I2190" t="s">
        <v>12</v>
      </c>
      <c r="J2190" t="s">
        <v>168</v>
      </c>
      <c r="K2190" s="13" t="s">
        <v>10340</v>
      </c>
      <c r="L2190" t="s">
        <v>12</v>
      </c>
      <c r="M2190" t="s">
        <v>12</v>
      </c>
      <c r="N2190" t="s">
        <v>168</v>
      </c>
      <c r="O2190">
        <v>33</v>
      </c>
      <c r="AA2190" t="s">
        <v>10</v>
      </c>
      <c r="AB2190" t="str">
        <f>IF(H2184="?",$Q$9,H2184)</f>
        <v>tier - 1</v>
      </c>
      <c r="AC2190" t="str">
        <f>IF(I2184="?",$V$9,I2184)</f>
        <v>tier - 2</v>
      </c>
      <c r="AD2190" t="str">
        <f>IF(J2184="?","Unknown",J2184)</f>
        <v>R1011</v>
      </c>
      <c r="AE2190">
        <v>1972</v>
      </c>
      <c r="AF2190">
        <v>12</v>
      </c>
      <c r="AG2190" t="str">
        <f t="shared" si="68"/>
        <v>12-Jul-1972</v>
      </c>
      <c r="AH2190">
        <v>26492</v>
      </c>
      <c r="AI2190">
        <f t="shared" si="69"/>
        <v>50</v>
      </c>
    </row>
    <row r="2191" spans="1:35" x14ac:dyDescent="0.25">
      <c r="A2191" t="s">
        <v>1505</v>
      </c>
      <c r="B2191">
        <v>26</v>
      </c>
      <c r="C2191" t="s">
        <v>20</v>
      </c>
      <c r="D2191">
        <v>1962</v>
      </c>
      <c r="E2191" s="11">
        <v>22915</v>
      </c>
      <c r="F2191">
        <v>0</v>
      </c>
      <c r="G2191">
        <v>12369.89</v>
      </c>
      <c r="H2191" t="s">
        <v>12</v>
      </c>
      <c r="I2191" t="s">
        <v>11</v>
      </c>
      <c r="J2191" t="s">
        <v>247</v>
      </c>
      <c r="K2191" s="13" t="s">
        <v>10341</v>
      </c>
      <c r="L2191" t="s">
        <v>12</v>
      </c>
      <c r="M2191" t="s">
        <v>11</v>
      </c>
      <c r="N2191" t="s">
        <v>247</v>
      </c>
      <c r="O2191">
        <v>60</v>
      </c>
      <c r="AA2191" t="s">
        <v>15</v>
      </c>
      <c r="AB2191" t="str">
        <f>IF(H2185="?",$Q$9,H2185)</f>
        <v>tier - 3</v>
      </c>
      <c r="AC2191" t="str">
        <f>IF(I2185="?",$V$9,I2185)</f>
        <v>tier - 1</v>
      </c>
      <c r="AD2191" t="str">
        <f>IF(J2185="?","Unknown",J2185)</f>
        <v>R1012</v>
      </c>
      <c r="AE2191">
        <v>1968</v>
      </c>
      <c r="AF2191">
        <v>26</v>
      </c>
      <c r="AG2191" t="str">
        <f t="shared" si="68"/>
        <v>26-Nov-1968</v>
      </c>
      <c r="AH2191">
        <v>25168</v>
      </c>
      <c r="AI2191">
        <f t="shared" si="69"/>
        <v>54</v>
      </c>
    </row>
    <row r="2192" spans="1:35" x14ac:dyDescent="0.25">
      <c r="A2192" t="s">
        <v>1504</v>
      </c>
      <c r="B2192">
        <v>29</v>
      </c>
      <c r="C2192" t="s">
        <v>35</v>
      </c>
      <c r="D2192">
        <v>1966</v>
      </c>
      <c r="E2192" s="11">
        <v>24348</v>
      </c>
      <c r="F2192">
        <v>3</v>
      </c>
      <c r="G2192">
        <v>12363.55</v>
      </c>
      <c r="H2192" t="s">
        <v>12</v>
      </c>
      <c r="I2192" t="s">
        <v>12</v>
      </c>
      <c r="J2192" t="s">
        <v>42</v>
      </c>
      <c r="K2192" s="13" t="s">
        <v>10342</v>
      </c>
      <c r="L2192" t="s">
        <v>12</v>
      </c>
      <c r="M2192" t="s">
        <v>12</v>
      </c>
      <c r="N2192" t="s">
        <v>42</v>
      </c>
      <c r="O2192">
        <v>56</v>
      </c>
      <c r="AA2192" t="s">
        <v>20</v>
      </c>
      <c r="AB2192" t="str">
        <f>IF(H2186="?",$Q$9,H2186)</f>
        <v>tier - 3</v>
      </c>
      <c r="AC2192" t="str">
        <f>IF(I2186="?",$V$9,I2186)</f>
        <v>tier - 3</v>
      </c>
      <c r="AD2192" t="str">
        <f>IF(J2186="?","Unknown",J2186)</f>
        <v>R1012</v>
      </c>
      <c r="AE2192">
        <v>1995</v>
      </c>
      <c r="AF2192">
        <v>9</v>
      </c>
      <c r="AG2192" t="str">
        <f t="shared" si="68"/>
        <v>9-Sep-1995</v>
      </c>
      <c r="AH2192">
        <v>34951</v>
      </c>
      <c r="AI2192">
        <f t="shared" si="69"/>
        <v>27</v>
      </c>
    </row>
    <row r="2193" spans="1:35" x14ac:dyDescent="0.25">
      <c r="A2193" t="s">
        <v>1503</v>
      </c>
      <c r="B2193">
        <v>22</v>
      </c>
      <c r="C2193" t="s">
        <v>30</v>
      </c>
      <c r="D2193">
        <v>1963</v>
      </c>
      <c r="E2193" s="11">
        <v>23367</v>
      </c>
      <c r="F2193">
        <v>1</v>
      </c>
      <c r="G2193">
        <v>12347.17</v>
      </c>
      <c r="H2193" t="s">
        <v>12</v>
      </c>
      <c r="I2193" t="s">
        <v>12</v>
      </c>
      <c r="J2193" t="s">
        <v>42</v>
      </c>
      <c r="K2193" s="13" t="s">
        <v>10343</v>
      </c>
      <c r="L2193" t="s">
        <v>12</v>
      </c>
      <c r="M2193" t="s">
        <v>12</v>
      </c>
      <c r="N2193" t="s">
        <v>42</v>
      </c>
      <c r="O2193">
        <v>59</v>
      </c>
      <c r="AA2193" t="s">
        <v>18</v>
      </c>
      <c r="AB2193" t="str">
        <f>IF(H2187="?",$Q$9,H2187)</f>
        <v>tier - 3</v>
      </c>
      <c r="AC2193" t="str">
        <f>IF(I2187="?",$V$9,I2187)</f>
        <v>tier - 3</v>
      </c>
      <c r="AD2193" t="str">
        <f>IF(J2187="?","Unknown",J2187)</f>
        <v>R1024</v>
      </c>
      <c r="AE2193">
        <v>1964</v>
      </c>
      <c r="AF2193">
        <v>4</v>
      </c>
      <c r="AG2193" t="str">
        <f t="shared" si="68"/>
        <v>4-Jun-1964</v>
      </c>
      <c r="AH2193">
        <v>23532</v>
      </c>
      <c r="AI2193">
        <f t="shared" si="69"/>
        <v>59</v>
      </c>
    </row>
    <row r="2194" spans="1:35" x14ac:dyDescent="0.25">
      <c r="A2194" t="s">
        <v>1502</v>
      </c>
      <c r="B2194">
        <v>2</v>
      </c>
      <c r="C2194" t="s">
        <v>18</v>
      </c>
      <c r="D2194">
        <v>1963</v>
      </c>
      <c r="E2194" s="11">
        <v>23164</v>
      </c>
      <c r="F2194">
        <v>1</v>
      </c>
      <c r="G2194">
        <v>12333.83</v>
      </c>
      <c r="H2194" t="s">
        <v>12</v>
      </c>
      <c r="I2194" t="s">
        <v>11</v>
      </c>
      <c r="J2194" t="s">
        <v>42</v>
      </c>
      <c r="K2194" s="13" t="s">
        <v>10344</v>
      </c>
      <c r="L2194" t="s">
        <v>12</v>
      </c>
      <c r="M2194" t="s">
        <v>11</v>
      </c>
      <c r="N2194" t="s">
        <v>42</v>
      </c>
      <c r="O2194">
        <v>60</v>
      </c>
      <c r="AA2194" t="s">
        <v>35</v>
      </c>
      <c r="AB2194" t="str">
        <f>IF(H2188="?",$Q$9,H2188)</f>
        <v>tier - 3</v>
      </c>
      <c r="AC2194" t="str">
        <f>IF(I2188="?",$V$9,I2188)</f>
        <v>tier - 1</v>
      </c>
      <c r="AD2194" t="str">
        <f>IF(J2188="?","Unknown",J2188)</f>
        <v>R1022</v>
      </c>
      <c r="AE2194">
        <v>1979</v>
      </c>
      <c r="AF2194">
        <v>14</v>
      </c>
      <c r="AG2194" t="str">
        <f t="shared" si="68"/>
        <v>14-Aug-1979</v>
      </c>
      <c r="AH2194">
        <v>29081</v>
      </c>
      <c r="AI2194">
        <f t="shared" si="69"/>
        <v>43</v>
      </c>
    </row>
    <row r="2195" spans="1:35" x14ac:dyDescent="0.25">
      <c r="A2195" t="s">
        <v>2286</v>
      </c>
      <c r="B2195">
        <v>11</v>
      </c>
      <c r="C2195" t="s">
        <v>15</v>
      </c>
      <c r="D2195">
        <v>1979</v>
      </c>
      <c r="E2195" s="11">
        <v>29170</v>
      </c>
      <c r="F2195">
        <v>1</v>
      </c>
      <c r="G2195">
        <v>41034.22</v>
      </c>
      <c r="H2195" t="s">
        <v>16</v>
      </c>
      <c r="I2195" t="s">
        <v>12</v>
      </c>
      <c r="J2195" t="s">
        <v>356</v>
      </c>
      <c r="K2195" s="13" t="s">
        <v>10345</v>
      </c>
      <c r="L2195" t="s">
        <v>16</v>
      </c>
      <c r="M2195" t="s">
        <v>12</v>
      </c>
      <c r="N2195" t="s">
        <v>356</v>
      </c>
      <c r="O2195">
        <v>43</v>
      </c>
      <c r="AA2195" t="s">
        <v>37</v>
      </c>
      <c r="AB2195" t="str">
        <f>IF(H2189="?",$Q$9,H2189)</f>
        <v>tier - 3</v>
      </c>
      <c r="AC2195" t="str">
        <f>IF(I2189="?",$V$9,I2189)</f>
        <v>tier - 2</v>
      </c>
      <c r="AD2195" t="str">
        <f>IF(J2189="?","Unknown",J2189)</f>
        <v>R1021</v>
      </c>
      <c r="AE2195">
        <v>1972</v>
      </c>
      <c r="AF2195">
        <v>21</v>
      </c>
      <c r="AG2195" t="str">
        <f t="shared" si="68"/>
        <v>21-Oct-1972</v>
      </c>
      <c r="AH2195">
        <v>26593</v>
      </c>
      <c r="AI2195">
        <f t="shared" si="69"/>
        <v>50</v>
      </c>
    </row>
    <row r="2196" spans="1:35" x14ac:dyDescent="0.25">
      <c r="A2196" t="s">
        <v>1501</v>
      </c>
      <c r="B2196">
        <v>29</v>
      </c>
      <c r="C2196" t="s">
        <v>10</v>
      </c>
      <c r="D2196">
        <v>1963</v>
      </c>
      <c r="E2196" s="11">
        <v>23221</v>
      </c>
      <c r="F2196">
        <v>0</v>
      </c>
      <c r="G2196">
        <v>12323.94</v>
      </c>
      <c r="H2196" t="s">
        <v>12</v>
      </c>
      <c r="I2196" t="s">
        <v>12</v>
      </c>
      <c r="J2196" t="s">
        <v>356</v>
      </c>
      <c r="K2196" s="13" t="s">
        <v>10346</v>
      </c>
      <c r="L2196" t="s">
        <v>12</v>
      </c>
      <c r="M2196" t="s">
        <v>12</v>
      </c>
      <c r="N2196" t="s">
        <v>356</v>
      </c>
      <c r="O2196">
        <v>59</v>
      </c>
      <c r="AA2196" t="s">
        <v>18</v>
      </c>
      <c r="AB2196" t="str">
        <f>IF(H2190="?",$Q$9,H2190)</f>
        <v>tier - 3</v>
      </c>
      <c r="AC2196" t="str">
        <f>IF(I2190="?",$V$9,I2190)</f>
        <v>tier - 3</v>
      </c>
      <c r="AD2196" t="str">
        <f>IF(J2190="?","Unknown",J2190)</f>
        <v>R1016</v>
      </c>
      <c r="AE2196">
        <v>1989</v>
      </c>
      <c r="AF2196">
        <v>29</v>
      </c>
      <c r="AG2196" t="str">
        <f t="shared" si="68"/>
        <v>29-Jun-1989</v>
      </c>
      <c r="AH2196">
        <v>32688</v>
      </c>
      <c r="AI2196">
        <f t="shared" si="69"/>
        <v>33</v>
      </c>
    </row>
    <row r="2197" spans="1:35" x14ac:dyDescent="0.25">
      <c r="A2197" t="s">
        <v>1500</v>
      </c>
      <c r="B2197">
        <v>28</v>
      </c>
      <c r="C2197" t="s">
        <v>10</v>
      </c>
      <c r="D2197">
        <v>1963</v>
      </c>
      <c r="E2197" s="11">
        <v>23220</v>
      </c>
      <c r="F2197">
        <v>0</v>
      </c>
      <c r="G2197">
        <v>12299.59</v>
      </c>
      <c r="H2197" t="s">
        <v>12</v>
      </c>
      <c r="I2197" t="s">
        <v>16</v>
      </c>
      <c r="J2197" t="s">
        <v>200</v>
      </c>
      <c r="K2197" s="13" t="s">
        <v>10347</v>
      </c>
      <c r="L2197" t="s">
        <v>12</v>
      </c>
      <c r="M2197" t="s">
        <v>16</v>
      </c>
      <c r="N2197" t="s">
        <v>200</v>
      </c>
      <c r="O2197">
        <v>59</v>
      </c>
      <c r="AA2197" t="s">
        <v>20</v>
      </c>
      <c r="AB2197" t="str">
        <f>IF(H2191="?",$Q$9,H2191)</f>
        <v>tier - 3</v>
      </c>
      <c r="AC2197" t="str">
        <f>IF(I2191="?",$V$9,I2191)</f>
        <v>tier - 2</v>
      </c>
      <c r="AD2197" t="str">
        <f>IF(J2191="?","Unknown",J2191)</f>
        <v>R1024</v>
      </c>
      <c r="AE2197">
        <v>1962</v>
      </c>
      <c r="AF2197">
        <v>26</v>
      </c>
      <c r="AG2197" t="str">
        <f t="shared" si="68"/>
        <v>26-Sep-1962</v>
      </c>
      <c r="AH2197">
        <v>22915</v>
      </c>
      <c r="AI2197">
        <f t="shared" si="69"/>
        <v>60</v>
      </c>
    </row>
    <row r="2198" spans="1:35" x14ac:dyDescent="0.25">
      <c r="A2198" t="s">
        <v>1499</v>
      </c>
      <c r="B2198">
        <v>29</v>
      </c>
      <c r="C2198" t="s">
        <v>15</v>
      </c>
      <c r="D2198">
        <v>1990</v>
      </c>
      <c r="E2198" s="11">
        <v>33206</v>
      </c>
      <c r="F2198">
        <v>3</v>
      </c>
      <c r="G2198">
        <v>12282.38</v>
      </c>
      <c r="H2198" t="s">
        <v>12</v>
      </c>
      <c r="I2198" t="s">
        <v>16</v>
      </c>
      <c r="J2198" t="s">
        <v>42</v>
      </c>
      <c r="K2198" s="13" t="s">
        <v>10348</v>
      </c>
      <c r="L2198" t="s">
        <v>12</v>
      </c>
      <c r="M2198" t="s">
        <v>16</v>
      </c>
      <c r="N2198" t="s">
        <v>42</v>
      </c>
      <c r="O2198">
        <v>32</v>
      </c>
      <c r="AA2198" t="s">
        <v>35</v>
      </c>
      <c r="AB2198" t="str">
        <f>IF(H2192="?",$Q$9,H2192)</f>
        <v>tier - 3</v>
      </c>
      <c r="AC2198" t="str">
        <f>IF(I2192="?",$V$9,I2192)</f>
        <v>tier - 3</v>
      </c>
      <c r="AD2198" t="str">
        <f>IF(J2192="?","Unknown",J2192)</f>
        <v>R1011</v>
      </c>
      <c r="AE2198">
        <v>1966</v>
      </c>
      <c r="AF2198">
        <v>29</v>
      </c>
      <c r="AG2198" t="str">
        <f t="shared" si="68"/>
        <v>29-Aug-1966</v>
      </c>
      <c r="AH2198">
        <v>24348</v>
      </c>
      <c r="AI2198">
        <f t="shared" si="69"/>
        <v>56</v>
      </c>
    </row>
    <row r="2199" spans="1:35" x14ac:dyDescent="0.25">
      <c r="A2199" t="s">
        <v>1498</v>
      </c>
      <c r="B2199">
        <v>16</v>
      </c>
      <c r="C2199" t="s">
        <v>15</v>
      </c>
      <c r="D2199">
        <v>1966</v>
      </c>
      <c r="E2199" s="11">
        <v>24427</v>
      </c>
      <c r="F2199">
        <v>0</v>
      </c>
      <c r="G2199">
        <v>12282.03</v>
      </c>
      <c r="H2199" t="s">
        <v>12</v>
      </c>
      <c r="I2199" t="s">
        <v>16</v>
      </c>
      <c r="J2199" t="s">
        <v>200</v>
      </c>
      <c r="K2199" s="13" t="s">
        <v>10349</v>
      </c>
      <c r="L2199" t="s">
        <v>12</v>
      </c>
      <c r="M2199" t="s">
        <v>16</v>
      </c>
      <c r="N2199" t="s">
        <v>200</v>
      </c>
      <c r="O2199">
        <v>56</v>
      </c>
      <c r="AA2199" t="s">
        <v>30</v>
      </c>
      <c r="AB2199" t="str">
        <f>IF(H2193="?",$Q$9,H2193)</f>
        <v>tier - 3</v>
      </c>
      <c r="AC2199" t="str">
        <f>IF(I2193="?",$V$9,I2193)</f>
        <v>tier - 3</v>
      </c>
      <c r="AD2199" t="str">
        <f>IF(J2193="?","Unknown",J2193)</f>
        <v>R1011</v>
      </c>
      <c r="AE2199">
        <v>1963</v>
      </c>
      <c r="AF2199">
        <v>22</v>
      </c>
      <c r="AG2199" t="str">
        <f t="shared" si="68"/>
        <v>22-Dec-1963</v>
      </c>
      <c r="AH2199">
        <v>23367</v>
      </c>
      <c r="AI2199">
        <f t="shared" si="69"/>
        <v>59</v>
      </c>
    </row>
    <row r="2200" spans="1:35" x14ac:dyDescent="0.25">
      <c r="A2200" t="s">
        <v>1497</v>
      </c>
      <c r="B2200">
        <v>28</v>
      </c>
      <c r="C2200" t="s">
        <v>18</v>
      </c>
      <c r="D2200">
        <v>1967</v>
      </c>
      <c r="E2200" s="11">
        <v>24651</v>
      </c>
      <c r="F2200">
        <v>2</v>
      </c>
      <c r="G2200">
        <v>12269.69</v>
      </c>
      <c r="H2200" t="s">
        <v>12</v>
      </c>
      <c r="I2200" t="s">
        <v>11</v>
      </c>
      <c r="J2200" t="s">
        <v>23</v>
      </c>
      <c r="K2200" s="13" t="s">
        <v>10350</v>
      </c>
      <c r="L2200" t="s">
        <v>12</v>
      </c>
      <c r="M2200" t="s">
        <v>11</v>
      </c>
      <c r="N2200" t="s">
        <v>23</v>
      </c>
      <c r="O2200">
        <v>55</v>
      </c>
      <c r="AA2200" t="s">
        <v>18</v>
      </c>
      <c r="AB2200" t="str">
        <f>IF(H2194="?",$Q$9,H2194)</f>
        <v>tier - 3</v>
      </c>
      <c r="AC2200" t="str">
        <f>IF(I2194="?",$V$9,I2194)</f>
        <v>tier - 2</v>
      </c>
      <c r="AD2200" t="str">
        <f>IF(J2194="?","Unknown",J2194)</f>
        <v>R1011</v>
      </c>
      <c r="AE2200">
        <v>1963</v>
      </c>
      <c r="AF2200">
        <v>2</v>
      </c>
      <c r="AG2200" t="str">
        <f t="shared" si="68"/>
        <v>2-Jun-1963</v>
      </c>
      <c r="AH2200">
        <v>23164</v>
      </c>
      <c r="AI2200">
        <f t="shared" si="69"/>
        <v>60</v>
      </c>
    </row>
    <row r="2201" spans="1:35" x14ac:dyDescent="0.25">
      <c r="A2201" t="s">
        <v>1496</v>
      </c>
      <c r="B2201">
        <v>30</v>
      </c>
      <c r="C2201" t="s">
        <v>15</v>
      </c>
      <c r="D2201">
        <v>1967</v>
      </c>
      <c r="E2201" s="11">
        <v>24806</v>
      </c>
      <c r="F2201">
        <v>2</v>
      </c>
      <c r="G2201">
        <v>12268.63</v>
      </c>
      <c r="H2201" t="s">
        <v>12</v>
      </c>
      <c r="I2201" t="s">
        <v>16</v>
      </c>
      <c r="J2201" t="s">
        <v>23</v>
      </c>
      <c r="K2201" s="13" t="s">
        <v>9635</v>
      </c>
      <c r="L2201" t="s">
        <v>12</v>
      </c>
      <c r="M2201" t="s">
        <v>16</v>
      </c>
      <c r="N2201" t="s">
        <v>23</v>
      </c>
      <c r="O2201">
        <v>55</v>
      </c>
      <c r="AA2201" t="s">
        <v>15</v>
      </c>
      <c r="AB2201" t="str">
        <f>IF(H2195="?",$Q$9,H2195)</f>
        <v>tier - 1</v>
      </c>
      <c r="AC2201" t="str">
        <f>IF(I2195="?",$V$9,I2195)</f>
        <v>tier - 3</v>
      </c>
      <c r="AD2201" t="str">
        <f>IF(J2195="?","Unknown",J2195)</f>
        <v>R1017</v>
      </c>
      <c r="AE2201">
        <v>1979</v>
      </c>
      <c r="AF2201">
        <v>11</v>
      </c>
      <c r="AG2201" t="str">
        <f t="shared" si="68"/>
        <v>11-Nov-1979</v>
      </c>
      <c r="AH2201">
        <v>29170</v>
      </c>
      <c r="AI2201">
        <f t="shared" si="69"/>
        <v>43</v>
      </c>
    </row>
    <row r="2202" spans="1:35" x14ac:dyDescent="0.25">
      <c r="A2202" t="s">
        <v>1495</v>
      </c>
      <c r="B2202">
        <v>6</v>
      </c>
      <c r="C2202" t="s">
        <v>30</v>
      </c>
      <c r="D2202">
        <v>1966</v>
      </c>
      <c r="E2202" s="11">
        <v>24447</v>
      </c>
      <c r="F2202">
        <v>2</v>
      </c>
      <c r="G2202">
        <v>12265.51</v>
      </c>
      <c r="H2202" t="s">
        <v>12</v>
      </c>
      <c r="I2202" t="s">
        <v>12</v>
      </c>
      <c r="J2202" t="s">
        <v>13</v>
      </c>
      <c r="K2202" s="13" t="s">
        <v>10351</v>
      </c>
      <c r="L2202" t="s">
        <v>12</v>
      </c>
      <c r="M2202" t="s">
        <v>12</v>
      </c>
      <c r="N2202" t="s">
        <v>13</v>
      </c>
      <c r="O2202">
        <v>56</v>
      </c>
      <c r="AA2202" t="s">
        <v>10</v>
      </c>
      <c r="AB2202" t="str">
        <f>IF(H2196="?",$Q$9,H2196)</f>
        <v>tier - 3</v>
      </c>
      <c r="AC2202" t="str">
        <f>IF(I2196="?",$V$9,I2196)</f>
        <v>tier - 3</v>
      </c>
      <c r="AD2202" t="str">
        <f>IF(J2196="?","Unknown",J2196)</f>
        <v>R1017</v>
      </c>
      <c r="AE2202">
        <v>1963</v>
      </c>
      <c r="AF2202">
        <v>29</v>
      </c>
      <c r="AG2202" t="str">
        <f t="shared" si="68"/>
        <v>29-Jul-1963</v>
      </c>
      <c r="AH2202">
        <v>23221</v>
      </c>
      <c r="AI2202">
        <f t="shared" si="69"/>
        <v>59</v>
      </c>
    </row>
    <row r="2203" spans="1:35" x14ac:dyDescent="0.25">
      <c r="A2203" t="s">
        <v>1494</v>
      </c>
      <c r="B2203">
        <v>13</v>
      </c>
      <c r="C2203" t="s">
        <v>30</v>
      </c>
      <c r="D2203">
        <v>1986</v>
      </c>
      <c r="E2203" s="11">
        <v>31759</v>
      </c>
      <c r="F2203">
        <v>3</v>
      </c>
      <c r="G2203">
        <v>12255.04</v>
      </c>
      <c r="H2203" t="s">
        <v>12</v>
      </c>
      <c r="I2203" t="s">
        <v>11</v>
      </c>
      <c r="J2203" t="s">
        <v>535</v>
      </c>
      <c r="K2203" s="13" t="s">
        <v>10352</v>
      </c>
      <c r="L2203" t="s">
        <v>12</v>
      </c>
      <c r="M2203" t="s">
        <v>11</v>
      </c>
      <c r="N2203" t="s">
        <v>535</v>
      </c>
      <c r="O2203">
        <v>36</v>
      </c>
      <c r="AA2203" t="s">
        <v>10</v>
      </c>
      <c r="AB2203" t="str">
        <f>IF(H2197="?",$Q$9,H2197)</f>
        <v>tier - 3</v>
      </c>
      <c r="AC2203" t="str">
        <f>IF(I2197="?",$V$9,I2197)</f>
        <v>tier - 1</v>
      </c>
      <c r="AD2203" t="str">
        <f>IF(J2197="?","Unknown",J2197)</f>
        <v>R1025</v>
      </c>
      <c r="AE2203">
        <v>1963</v>
      </c>
      <c r="AF2203">
        <v>28</v>
      </c>
      <c r="AG2203" t="str">
        <f t="shared" si="68"/>
        <v>28-Jul-1963</v>
      </c>
      <c r="AH2203">
        <v>23220</v>
      </c>
      <c r="AI2203">
        <f t="shared" si="69"/>
        <v>59</v>
      </c>
    </row>
    <row r="2204" spans="1:35" x14ac:dyDescent="0.25">
      <c r="A2204" t="s">
        <v>1493</v>
      </c>
      <c r="B2204">
        <v>23</v>
      </c>
      <c r="C2204" t="s">
        <v>18</v>
      </c>
      <c r="D2204">
        <v>1989</v>
      </c>
      <c r="E2204" s="11">
        <v>32682</v>
      </c>
      <c r="F2204">
        <v>3</v>
      </c>
      <c r="G2204">
        <v>12254.44</v>
      </c>
      <c r="H2204" t="s">
        <v>12</v>
      </c>
      <c r="I2204" t="s">
        <v>12</v>
      </c>
      <c r="J2204" t="s">
        <v>535</v>
      </c>
      <c r="K2204" s="13" t="s">
        <v>10353</v>
      </c>
      <c r="L2204" t="s">
        <v>12</v>
      </c>
      <c r="M2204" t="s">
        <v>12</v>
      </c>
      <c r="N2204" t="s">
        <v>535</v>
      </c>
      <c r="O2204">
        <v>33</v>
      </c>
      <c r="AA2204" t="s">
        <v>15</v>
      </c>
      <c r="AB2204" t="str">
        <f>IF(H2198="?",$Q$9,H2198)</f>
        <v>tier - 3</v>
      </c>
      <c r="AC2204" t="str">
        <f>IF(I2198="?",$V$9,I2198)</f>
        <v>tier - 1</v>
      </c>
      <c r="AD2204" t="str">
        <f>IF(J2198="?","Unknown",J2198)</f>
        <v>R1011</v>
      </c>
      <c r="AE2204">
        <v>1990</v>
      </c>
      <c r="AF2204">
        <v>29</v>
      </c>
      <c r="AG2204" t="str">
        <f t="shared" si="68"/>
        <v>29-Nov-1990</v>
      </c>
      <c r="AH2204">
        <v>33206</v>
      </c>
      <c r="AI2204">
        <f t="shared" si="69"/>
        <v>32</v>
      </c>
    </row>
    <row r="2205" spans="1:35" x14ac:dyDescent="0.25">
      <c r="A2205" t="s">
        <v>1492</v>
      </c>
      <c r="B2205">
        <v>23</v>
      </c>
      <c r="C2205" t="s">
        <v>10</v>
      </c>
      <c r="D2205">
        <v>1974</v>
      </c>
      <c r="E2205" s="11">
        <v>27233</v>
      </c>
      <c r="F2205">
        <v>0</v>
      </c>
      <c r="G2205">
        <v>12245.17</v>
      </c>
      <c r="H2205" t="s">
        <v>12</v>
      </c>
      <c r="I2205" t="s">
        <v>16</v>
      </c>
      <c r="J2205" t="s">
        <v>23</v>
      </c>
      <c r="K2205" s="13" t="s">
        <v>10354</v>
      </c>
      <c r="L2205" t="s">
        <v>12</v>
      </c>
      <c r="M2205" t="s">
        <v>16</v>
      </c>
      <c r="N2205" t="s">
        <v>23</v>
      </c>
      <c r="O2205">
        <v>48</v>
      </c>
      <c r="AA2205" t="s">
        <v>15</v>
      </c>
      <c r="AB2205" t="str">
        <f>IF(H2199="?",$Q$9,H2199)</f>
        <v>tier - 3</v>
      </c>
      <c r="AC2205" t="str">
        <f>IF(I2199="?",$V$9,I2199)</f>
        <v>tier - 1</v>
      </c>
      <c r="AD2205" t="str">
        <f>IF(J2199="?","Unknown",J2199)</f>
        <v>R1025</v>
      </c>
      <c r="AE2205">
        <v>1966</v>
      </c>
      <c r="AF2205">
        <v>16</v>
      </c>
      <c r="AG2205" t="str">
        <f t="shared" si="68"/>
        <v>16-Nov-1966</v>
      </c>
      <c r="AH2205">
        <v>24427</v>
      </c>
      <c r="AI2205">
        <f t="shared" si="69"/>
        <v>56</v>
      </c>
    </row>
    <row r="2206" spans="1:35" x14ac:dyDescent="0.25">
      <c r="A2206" t="s">
        <v>2285</v>
      </c>
      <c r="B2206">
        <v>5</v>
      </c>
      <c r="C2206" t="s">
        <v>18</v>
      </c>
      <c r="D2206">
        <v>1974</v>
      </c>
      <c r="E2206" s="11">
        <v>27185</v>
      </c>
      <c r="F2206">
        <v>0</v>
      </c>
      <c r="G2206">
        <v>40974.160000000003</v>
      </c>
      <c r="H2206" t="s">
        <v>16</v>
      </c>
      <c r="I2206" t="s">
        <v>11</v>
      </c>
      <c r="J2206" t="s">
        <v>13</v>
      </c>
      <c r="K2206" s="13" t="s">
        <v>10355</v>
      </c>
      <c r="L2206" t="s">
        <v>16</v>
      </c>
      <c r="M2206" t="s">
        <v>11</v>
      </c>
      <c r="N2206" t="s">
        <v>13</v>
      </c>
      <c r="O2206">
        <v>49</v>
      </c>
      <c r="AA2206" t="s">
        <v>18</v>
      </c>
      <c r="AB2206" t="str">
        <f>IF(H2200="?",$Q$9,H2200)</f>
        <v>tier - 3</v>
      </c>
      <c r="AC2206" t="str">
        <f>IF(I2200="?",$V$9,I2200)</f>
        <v>tier - 2</v>
      </c>
      <c r="AD2206" t="str">
        <f>IF(J2200="?","Unknown",J2200)</f>
        <v>R1012</v>
      </c>
      <c r="AE2206">
        <v>1967</v>
      </c>
      <c r="AF2206">
        <v>28</v>
      </c>
      <c r="AG2206" t="str">
        <f t="shared" si="68"/>
        <v>28-Jun-1967</v>
      </c>
      <c r="AH2206">
        <v>24651</v>
      </c>
      <c r="AI2206">
        <f t="shared" si="69"/>
        <v>55</v>
      </c>
    </row>
    <row r="2207" spans="1:35" x14ac:dyDescent="0.25">
      <c r="A2207" t="s">
        <v>1491</v>
      </c>
      <c r="B2207">
        <v>17</v>
      </c>
      <c r="C2207" t="s">
        <v>30</v>
      </c>
      <c r="D2207">
        <v>1963</v>
      </c>
      <c r="E2207" s="11">
        <v>23362</v>
      </c>
      <c r="F2207">
        <v>0</v>
      </c>
      <c r="G2207">
        <v>12244.53</v>
      </c>
      <c r="H2207" t="s">
        <v>12</v>
      </c>
      <c r="I2207" t="s">
        <v>16</v>
      </c>
      <c r="J2207" t="s">
        <v>13</v>
      </c>
      <c r="K2207" s="13" t="s">
        <v>10356</v>
      </c>
      <c r="L2207" t="s">
        <v>12</v>
      </c>
      <c r="M2207" t="s">
        <v>16</v>
      </c>
      <c r="N2207" t="s">
        <v>13</v>
      </c>
      <c r="O2207">
        <v>59</v>
      </c>
      <c r="AA2207" t="s">
        <v>15</v>
      </c>
      <c r="AB2207" t="str">
        <f>IF(H2201="?",$Q$9,H2201)</f>
        <v>tier - 3</v>
      </c>
      <c r="AC2207" t="str">
        <f>IF(I2201="?",$V$9,I2201)</f>
        <v>tier - 1</v>
      </c>
      <c r="AD2207" t="str">
        <f>IF(J2201="?","Unknown",J2201)</f>
        <v>R1012</v>
      </c>
      <c r="AE2207">
        <v>1967</v>
      </c>
      <c r="AF2207">
        <v>30</v>
      </c>
      <c r="AG2207" t="str">
        <f t="shared" si="68"/>
        <v>30-Nov-1967</v>
      </c>
      <c r="AH2207">
        <v>24806</v>
      </c>
      <c r="AI2207">
        <f t="shared" si="69"/>
        <v>55</v>
      </c>
    </row>
    <row r="2208" spans="1:35" x14ac:dyDescent="0.25">
      <c r="A2208" t="s">
        <v>1490</v>
      </c>
      <c r="B2208">
        <v>29</v>
      </c>
      <c r="C2208" t="s">
        <v>20</v>
      </c>
      <c r="D2208">
        <v>1966</v>
      </c>
      <c r="E2208" s="11">
        <v>24379</v>
      </c>
      <c r="F2208">
        <v>0</v>
      </c>
      <c r="G2208">
        <v>12237.73</v>
      </c>
      <c r="H2208" t="s">
        <v>12</v>
      </c>
      <c r="I2208" t="s">
        <v>12</v>
      </c>
      <c r="J2208" t="s">
        <v>23</v>
      </c>
      <c r="K2208" s="13" t="s">
        <v>10357</v>
      </c>
      <c r="L2208" t="s">
        <v>12</v>
      </c>
      <c r="M2208" t="s">
        <v>12</v>
      </c>
      <c r="N2208" t="s">
        <v>23</v>
      </c>
      <c r="O2208">
        <v>56</v>
      </c>
      <c r="AA2208" t="s">
        <v>30</v>
      </c>
      <c r="AB2208" t="str">
        <f>IF(H2202="?",$Q$9,H2202)</f>
        <v>tier - 3</v>
      </c>
      <c r="AC2208" t="str">
        <f>IF(I2202="?",$V$9,I2202)</f>
        <v>tier - 3</v>
      </c>
      <c r="AD2208" t="str">
        <f>IF(J2202="?","Unknown",J2202)</f>
        <v>R1013</v>
      </c>
      <c r="AE2208">
        <v>1966</v>
      </c>
      <c r="AF2208">
        <v>6</v>
      </c>
      <c r="AG2208" t="str">
        <f t="shared" si="68"/>
        <v>6-Dec-1966</v>
      </c>
      <c r="AH2208">
        <v>24447</v>
      </c>
      <c r="AI2208">
        <f t="shared" si="69"/>
        <v>56</v>
      </c>
    </row>
    <row r="2209" spans="1:35" x14ac:dyDescent="0.25">
      <c r="A2209" t="s">
        <v>1489</v>
      </c>
      <c r="B2209">
        <v>15</v>
      </c>
      <c r="C2209" t="s">
        <v>37</v>
      </c>
      <c r="D2209">
        <v>1964</v>
      </c>
      <c r="E2209" s="11">
        <v>23665</v>
      </c>
      <c r="F2209">
        <v>0</v>
      </c>
      <c r="G2209">
        <v>12235.84</v>
      </c>
      <c r="H2209" t="s">
        <v>12</v>
      </c>
      <c r="I2209" t="s">
        <v>12</v>
      </c>
      <c r="J2209" t="s">
        <v>23</v>
      </c>
      <c r="K2209" s="13" t="s">
        <v>10358</v>
      </c>
      <c r="L2209" t="s">
        <v>12</v>
      </c>
      <c r="M2209" t="s">
        <v>12</v>
      </c>
      <c r="N2209" t="s">
        <v>23</v>
      </c>
      <c r="O2209">
        <v>58</v>
      </c>
      <c r="AA2209" t="s">
        <v>30</v>
      </c>
      <c r="AB2209" t="str">
        <f>IF(H2203="?",$Q$9,H2203)</f>
        <v>tier - 3</v>
      </c>
      <c r="AC2209" t="str">
        <f>IF(I2203="?",$V$9,I2203)</f>
        <v>tier - 2</v>
      </c>
      <c r="AD2209" t="str">
        <f>IF(J2203="?","Unknown",J2203)</f>
        <v>R1026</v>
      </c>
      <c r="AE2209">
        <v>1986</v>
      </c>
      <c r="AF2209">
        <v>13</v>
      </c>
      <c r="AG2209" t="str">
        <f t="shared" si="68"/>
        <v>13-Dec-1986</v>
      </c>
      <c r="AH2209">
        <v>31759</v>
      </c>
      <c r="AI2209">
        <f t="shared" si="69"/>
        <v>36</v>
      </c>
    </row>
    <row r="2210" spans="1:35" x14ac:dyDescent="0.25">
      <c r="A2210" t="s">
        <v>1488</v>
      </c>
      <c r="B2210">
        <v>19</v>
      </c>
      <c r="C2210" t="s">
        <v>20</v>
      </c>
      <c r="D2210">
        <v>1963</v>
      </c>
      <c r="E2210" s="11">
        <v>23273</v>
      </c>
      <c r="F2210">
        <v>0</v>
      </c>
      <c r="G2210">
        <v>12233.83</v>
      </c>
      <c r="H2210" t="s">
        <v>12</v>
      </c>
      <c r="I2210" t="s">
        <v>16</v>
      </c>
      <c r="J2210" t="s">
        <v>42</v>
      </c>
      <c r="K2210" s="13" t="s">
        <v>10359</v>
      </c>
      <c r="L2210" t="s">
        <v>12</v>
      </c>
      <c r="M2210" t="s">
        <v>16</v>
      </c>
      <c r="N2210" t="s">
        <v>42</v>
      </c>
      <c r="O2210">
        <v>59</v>
      </c>
      <c r="AA2210" t="s">
        <v>18</v>
      </c>
      <c r="AB2210" t="str">
        <f>IF(H2204="?",$Q$9,H2204)</f>
        <v>tier - 3</v>
      </c>
      <c r="AC2210" t="str">
        <f>IF(I2204="?",$V$9,I2204)</f>
        <v>tier - 3</v>
      </c>
      <c r="AD2210" t="str">
        <f>IF(J2204="?","Unknown",J2204)</f>
        <v>R1026</v>
      </c>
      <c r="AE2210">
        <v>1989</v>
      </c>
      <c r="AF2210">
        <v>23</v>
      </c>
      <c r="AG2210" t="str">
        <f t="shared" si="68"/>
        <v>23-Jun-1989</v>
      </c>
      <c r="AH2210">
        <v>32682</v>
      </c>
      <c r="AI2210">
        <f t="shared" si="69"/>
        <v>33</v>
      </c>
    </row>
    <row r="2211" spans="1:35" x14ac:dyDescent="0.25">
      <c r="A2211" t="s">
        <v>1487</v>
      </c>
      <c r="B2211">
        <v>24</v>
      </c>
      <c r="C2211" t="s">
        <v>35</v>
      </c>
      <c r="D2211">
        <v>1964</v>
      </c>
      <c r="E2211" s="11">
        <v>23613</v>
      </c>
      <c r="F2211">
        <v>0</v>
      </c>
      <c r="G2211">
        <v>12231.61</v>
      </c>
      <c r="H2211" t="s">
        <v>12</v>
      </c>
      <c r="I2211" t="s">
        <v>12</v>
      </c>
      <c r="J2211" t="s">
        <v>23</v>
      </c>
      <c r="K2211" s="13" t="s">
        <v>10360</v>
      </c>
      <c r="L2211" t="s">
        <v>12</v>
      </c>
      <c r="M2211" t="s">
        <v>12</v>
      </c>
      <c r="N2211" t="s">
        <v>23</v>
      </c>
      <c r="O2211">
        <v>58</v>
      </c>
      <c r="AA2211" t="s">
        <v>10</v>
      </c>
      <c r="AB2211" t="str">
        <f>IF(H2205="?",$Q$9,H2205)</f>
        <v>tier - 3</v>
      </c>
      <c r="AC2211" t="str">
        <f>IF(I2205="?",$V$9,I2205)</f>
        <v>tier - 1</v>
      </c>
      <c r="AD2211" t="str">
        <f>IF(J2205="?","Unknown",J2205)</f>
        <v>R1012</v>
      </c>
      <c r="AE2211">
        <v>1974</v>
      </c>
      <c r="AF2211">
        <v>23</v>
      </c>
      <c r="AG2211" t="str">
        <f t="shared" si="68"/>
        <v>23-Jul-1974</v>
      </c>
      <c r="AH2211">
        <v>27233</v>
      </c>
      <c r="AI2211">
        <f t="shared" si="69"/>
        <v>48</v>
      </c>
    </row>
    <row r="2212" spans="1:35" x14ac:dyDescent="0.25">
      <c r="A2212" t="s">
        <v>1486</v>
      </c>
      <c r="B2212">
        <v>2</v>
      </c>
      <c r="C2212" t="s">
        <v>10</v>
      </c>
      <c r="D2212">
        <v>1964</v>
      </c>
      <c r="E2212" s="11">
        <v>23560</v>
      </c>
      <c r="F2212">
        <v>0</v>
      </c>
      <c r="G2212">
        <v>12224.35</v>
      </c>
      <c r="H2212" t="s">
        <v>12</v>
      </c>
      <c r="I2212" t="s">
        <v>16</v>
      </c>
      <c r="J2212" t="s">
        <v>23</v>
      </c>
      <c r="K2212" s="13" t="s">
        <v>10361</v>
      </c>
      <c r="L2212" t="s">
        <v>12</v>
      </c>
      <c r="M2212" t="s">
        <v>16</v>
      </c>
      <c r="N2212" t="s">
        <v>23</v>
      </c>
      <c r="O2212">
        <v>58</v>
      </c>
      <c r="AA2212" t="s">
        <v>18</v>
      </c>
      <c r="AB2212" t="str">
        <f>IF(H2206="?",$Q$9,H2206)</f>
        <v>tier - 1</v>
      </c>
      <c r="AC2212" t="str">
        <f>IF(I2206="?",$V$9,I2206)</f>
        <v>tier - 2</v>
      </c>
      <c r="AD2212" t="str">
        <f>IF(J2206="?","Unknown",J2206)</f>
        <v>R1013</v>
      </c>
      <c r="AE2212">
        <v>1974</v>
      </c>
      <c r="AF2212">
        <v>5</v>
      </c>
      <c r="AG2212" t="str">
        <f t="shared" si="68"/>
        <v>5-Jun-1974</v>
      </c>
      <c r="AH2212">
        <v>27185</v>
      </c>
      <c r="AI2212">
        <f t="shared" si="69"/>
        <v>49</v>
      </c>
    </row>
    <row r="2213" spans="1:35" x14ac:dyDescent="0.25">
      <c r="A2213" t="s">
        <v>1485</v>
      </c>
      <c r="B2213">
        <v>20</v>
      </c>
      <c r="C2213" t="s">
        <v>15</v>
      </c>
      <c r="D2213">
        <v>1964</v>
      </c>
      <c r="E2213" s="11">
        <v>23701</v>
      </c>
      <c r="F2213">
        <v>0</v>
      </c>
      <c r="G2213">
        <v>12222.9</v>
      </c>
      <c r="H2213" t="s">
        <v>12</v>
      </c>
      <c r="I2213" t="s">
        <v>11</v>
      </c>
      <c r="J2213" t="s">
        <v>23</v>
      </c>
      <c r="K2213" s="13" t="s">
        <v>10362</v>
      </c>
      <c r="L2213" t="s">
        <v>12</v>
      </c>
      <c r="M2213" t="s">
        <v>11</v>
      </c>
      <c r="N2213" t="s">
        <v>23</v>
      </c>
      <c r="O2213">
        <v>58</v>
      </c>
      <c r="AA2213" t="s">
        <v>30</v>
      </c>
      <c r="AB2213" t="str">
        <f>IF(H2207="?",$Q$9,H2207)</f>
        <v>tier - 3</v>
      </c>
      <c r="AC2213" t="str">
        <f>IF(I2207="?",$V$9,I2207)</f>
        <v>tier - 1</v>
      </c>
      <c r="AD2213" t="str">
        <f>IF(J2207="?","Unknown",J2207)</f>
        <v>R1013</v>
      </c>
      <c r="AE2213">
        <v>1963</v>
      </c>
      <c r="AF2213">
        <v>17</v>
      </c>
      <c r="AG2213" t="str">
        <f t="shared" si="68"/>
        <v>17-Dec-1963</v>
      </c>
      <c r="AH2213">
        <v>23362</v>
      </c>
      <c r="AI2213">
        <f t="shared" si="69"/>
        <v>59</v>
      </c>
    </row>
    <row r="2214" spans="1:35" x14ac:dyDescent="0.25">
      <c r="A2214" t="s">
        <v>1484</v>
      </c>
      <c r="B2214">
        <v>14</v>
      </c>
      <c r="C2214" t="s">
        <v>35</v>
      </c>
      <c r="D2214">
        <v>1977</v>
      </c>
      <c r="E2214" s="11">
        <v>28351</v>
      </c>
      <c r="F2214">
        <v>2</v>
      </c>
      <c r="G2214">
        <v>12218.7</v>
      </c>
      <c r="H2214" t="s">
        <v>12</v>
      </c>
      <c r="I2214" t="s">
        <v>16</v>
      </c>
      <c r="J2214" t="s">
        <v>23</v>
      </c>
      <c r="K2214" s="13" t="s">
        <v>10363</v>
      </c>
      <c r="L2214" t="s">
        <v>12</v>
      </c>
      <c r="M2214" t="s">
        <v>16</v>
      </c>
      <c r="N2214" t="s">
        <v>23</v>
      </c>
      <c r="O2214">
        <v>45</v>
      </c>
      <c r="AA2214" t="s">
        <v>20</v>
      </c>
      <c r="AB2214" t="str">
        <f>IF(H2208="?",$Q$9,H2208)</f>
        <v>tier - 3</v>
      </c>
      <c r="AC2214" t="str">
        <f>IF(I2208="?",$V$9,I2208)</f>
        <v>tier - 3</v>
      </c>
      <c r="AD2214" t="str">
        <f>IF(J2208="?","Unknown",J2208)</f>
        <v>R1012</v>
      </c>
      <c r="AE2214">
        <v>1966</v>
      </c>
      <c r="AF2214">
        <v>29</v>
      </c>
      <c r="AG2214" t="str">
        <f t="shared" si="68"/>
        <v>29-Sep-1966</v>
      </c>
      <c r="AH2214">
        <v>24379</v>
      </c>
      <c r="AI2214">
        <f t="shared" si="69"/>
        <v>56</v>
      </c>
    </row>
    <row r="2215" spans="1:35" x14ac:dyDescent="0.25">
      <c r="A2215" t="s">
        <v>1483</v>
      </c>
      <c r="B2215">
        <v>29</v>
      </c>
      <c r="C2215" t="s">
        <v>35</v>
      </c>
      <c r="D2215">
        <v>1991</v>
      </c>
      <c r="E2215" s="11">
        <v>33479</v>
      </c>
      <c r="F2215">
        <v>3</v>
      </c>
      <c r="G2215">
        <v>12198.64</v>
      </c>
      <c r="H2215" t="s">
        <v>12</v>
      </c>
      <c r="I2215" t="s">
        <v>12</v>
      </c>
      <c r="J2215" t="s">
        <v>535</v>
      </c>
      <c r="K2215" s="13" t="s">
        <v>9171</v>
      </c>
      <c r="L2215" t="s">
        <v>12</v>
      </c>
      <c r="M2215" t="s">
        <v>12</v>
      </c>
      <c r="N2215" t="s">
        <v>535</v>
      </c>
      <c r="O2215">
        <v>31</v>
      </c>
      <c r="AA2215" t="s">
        <v>37</v>
      </c>
      <c r="AB2215" t="str">
        <f>IF(H2209="?",$Q$9,H2209)</f>
        <v>tier - 3</v>
      </c>
      <c r="AC2215" t="str">
        <f>IF(I2209="?",$V$9,I2209)</f>
        <v>tier - 3</v>
      </c>
      <c r="AD2215" t="str">
        <f>IF(J2209="?","Unknown",J2209)</f>
        <v>R1012</v>
      </c>
      <c r="AE2215">
        <v>1964</v>
      </c>
      <c r="AF2215">
        <v>15</v>
      </c>
      <c r="AG2215" t="str">
        <f t="shared" si="68"/>
        <v>15-Oct-1964</v>
      </c>
      <c r="AH2215">
        <v>23665</v>
      </c>
      <c r="AI2215">
        <f t="shared" si="69"/>
        <v>58</v>
      </c>
    </row>
    <row r="2216" spans="1:35" x14ac:dyDescent="0.25">
      <c r="A2216" t="s">
        <v>1482</v>
      </c>
      <c r="B2216">
        <v>5</v>
      </c>
      <c r="C2216" t="s">
        <v>18</v>
      </c>
      <c r="D2216">
        <v>1987</v>
      </c>
      <c r="E2216" s="11">
        <v>31933</v>
      </c>
      <c r="F2216">
        <v>3</v>
      </c>
      <c r="G2216">
        <v>12148.2</v>
      </c>
      <c r="H2216" t="s">
        <v>12</v>
      </c>
      <c r="I2216" t="s">
        <v>12</v>
      </c>
      <c r="J2216" t="s">
        <v>23</v>
      </c>
      <c r="K2216" s="13" t="s">
        <v>10364</v>
      </c>
      <c r="L2216" t="s">
        <v>12</v>
      </c>
      <c r="M2216" t="s">
        <v>12</v>
      </c>
      <c r="N2216" t="s">
        <v>23</v>
      </c>
      <c r="O2216">
        <v>36</v>
      </c>
      <c r="AA2216" t="s">
        <v>20</v>
      </c>
      <c r="AB2216" t="str">
        <f>IF(H2210="?",$Q$9,H2210)</f>
        <v>tier - 3</v>
      </c>
      <c r="AC2216" t="str">
        <f>IF(I2210="?",$V$9,I2210)</f>
        <v>tier - 1</v>
      </c>
      <c r="AD2216" t="str">
        <f>IF(J2210="?","Unknown",J2210)</f>
        <v>R1011</v>
      </c>
      <c r="AE2216">
        <v>1963</v>
      </c>
      <c r="AF2216">
        <v>19</v>
      </c>
      <c r="AG2216" t="str">
        <f t="shared" si="68"/>
        <v>19-Sep-1963</v>
      </c>
      <c r="AH2216">
        <v>23273</v>
      </c>
      <c r="AI2216">
        <f t="shared" si="69"/>
        <v>59</v>
      </c>
    </row>
    <row r="2217" spans="1:35" x14ac:dyDescent="0.25">
      <c r="A2217" t="s">
        <v>2284</v>
      </c>
      <c r="B2217">
        <v>8</v>
      </c>
      <c r="C2217" t="s">
        <v>10</v>
      </c>
      <c r="D2217">
        <v>1983</v>
      </c>
      <c r="E2217" s="11">
        <v>30505</v>
      </c>
      <c r="F2217">
        <v>3</v>
      </c>
      <c r="G2217">
        <v>40961.29</v>
      </c>
      <c r="H2217" t="s">
        <v>16</v>
      </c>
      <c r="I2217" t="s">
        <v>11</v>
      </c>
      <c r="J2217" t="s">
        <v>42</v>
      </c>
      <c r="K2217" s="13" t="s">
        <v>10365</v>
      </c>
      <c r="L2217" t="s">
        <v>16</v>
      </c>
      <c r="M2217" t="s">
        <v>11</v>
      </c>
      <c r="N2217" t="s">
        <v>42</v>
      </c>
      <c r="O2217">
        <v>39</v>
      </c>
      <c r="AA2217" t="s">
        <v>35</v>
      </c>
      <c r="AB2217" t="str">
        <f>IF(H2211="?",$Q$9,H2211)</f>
        <v>tier - 3</v>
      </c>
      <c r="AC2217" t="str">
        <f>IF(I2211="?",$V$9,I2211)</f>
        <v>tier - 3</v>
      </c>
      <c r="AD2217" t="str">
        <f>IF(J2211="?","Unknown",J2211)</f>
        <v>R1012</v>
      </c>
      <c r="AE2217">
        <v>1964</v>
      </c>
      <c r="AF2217">
        <v>24</v>
      </c>
      <c r="AG2217" t="str">
        <f t="shared" si="68"/>
        <v>24-Aug-1964</v>
      </c>
      <c r="AH2217">
        <v>23613</v>
      </c>
      <c r="AI2217">
        <f t="shared" si="69"/>
        <v>58</v>
      </c>
    </row>
    <row r="2218" spans="1:35" x14ac:dyDescent="0.25">
      <c r="A2218" t="s">
        <v>1481</v>
      </c>
      <c r="B2218">
        <v>15</v>
      </c>
      <c r="C2218" t="s">
        <v>10</v>
      </c>
      <c r="D2218">
        <v>1962</v>
      </c>
      <c r="E2218" s="11">
        <v>22842</v>
      </c>
      <c r="F2218">
        <v>0</v>
      </c>
      <c r="G2218">
        <v>12146.97</v>
      </c>
      <c r="H2218" t="s">
        <v>12</v>
      </c>
      <c r="I2218" t="s">
        <v>12</v>
      </c>
      <c r="J2218" t="s">
        <v>42</v>
      </c>
      <c r="K2218" s="13" t="s">
        <v>9836</v>
      </c>
      <c r="L2218" t="s">
        <v>12</v>
      </c>
      <c r="M2218" t="s">
        <v>12</v>
      </c>
      <c r="N2218" t="s">
        <v>42</v>
      </c>
      <c r="O2218">
        <v>60</v>
      </c>
      <c r="AA2218" t="s">
        <v>10</v>
      </c>
      <c r="AB2218" t="str">
        <f>IF(H2212="?",$Q$9,H2212)</f>
        <v>tier - 3</v>
      </c>
      <c r="AC2218" t="str">
        <f>IF(I2212="?",$V$9,I2212)</f>
        <v>tier - 1</v>
      </c>
      <c r="AD2218" t="str">
        <f>IF(J2212="?","Unknown",J2212)</f>
        <v>R1012</v>
      </c>
      <c r="AE2218">
        <v>1964</v>
      </c>
      <c r="AF2218">
        <v>2</v>
      </c>
      <c r="AG2218" t="str">
        <f t="shared" si="68"/>
        <v>2-Jul-1964</v>
      </c>
      <c r="AH2218">
        <v>23560</v>
      </c>
      <c r="AI2218">
        <f t="shared" si="69"/>
        <v>58</v>
      </c>
    </row>
    <row r="2219" spans="1:35" x14ac:dyDescent="0.25">
      <c r="A2219" t="s">
        <v>1480</v>
      </c>
      <c r="B2219">
        <v>4</v>
      </c>
      <c r="C2219" t="s">
        <v>35</v>
      </c>
      <c r="D2219">
        <v>1962</v>
      </c>
      <c r="E2219" s="11">
        <v>22862</v>
      </c>
      <c r="F2219">
        <v>0</v>
      </c>
      <c r="G2219">
        <v>12142.58</v>
      </c>
      <c r="H2219" t="s">
        <v>12</v>
      </c>
      <c r="I2219" t="s">
        <v>11</v>
      </c>
      <c r="J2219" t="s">
        <v>13</v>
      </c>
      <c r="K2219" s="13" t="s">
        <v>10366</v>
      </c>
      <c r="L2219" t="s">
        <v>12</v>
      </c>
      <c r="M2219" t="s">
        <v>11</v>
      </c>
      <c r="N2219" t="s">
        <v>13</v>
      </c>
      <c r="O2219">
        <v>60</v>
      </c>
      <c r="AA2219" t="s">
        <v>15</v>
      </c>
      <c r="AB2219" t="str">
        <f>IF(H2213="?",$Q$9,H2213)</f>
        <v>tier - 3</v>
      </c>
      <c r="AC2219" t="str">
        <f>IF(I2213="?",$V$9,I2213)</f>
        <v>tier - 2</v>
      </c>
      <c r="AD2219" t="str">
        <f>IF(J2213="?","Unknown",J2213)</f>
        <v>R1012</v>
      </c>
      <c r="AE2219">
        <v>1964</v>
      </c>
      <c r="AF2219">
        <v>20</v>
      </c>
      <c r="AG2219" t="str">
        <f t="shared" si="68"/>
        <v>20-Nov-1964</v>
      </c>
      <c r="AH2219">
        <v>23701</v>
      </c>
      <c r="AI2219">
        <f t="shared" si="69"/>
        <v>58</v>
      </c>
    </row>
    <row r="2220" spans="1:35" x14ac:dyDescent="0.25">
      <c r="A2220" t="s">
        <v>1479</v>
      </c>
      <c r="B2220">
        <v>16</v>
      </c>
      <c r="C2220" t="s">
        <v>30</v>
      </c>
      <c r="D2220">
        <v>1974</v>
      </c>
      <c r="E2220" s="11">
        <v>27379</v>
      </c>
      <c r="F2220">
        <v>0</v>
      </c>
      <c r="G2220">
        <v>12137.6</v>
      </c>
      <c r="H2220" t="s">
        <v>12</v>
      </c>
      <c r="I2220" t="s">
        <v>12</v>
      </c>
      <c r="J2220" t="s">
        <v>23</v>
      </c>
      <c r="K2220" s="13" t="s">
        <v>9871</v>
      </c>
      <c r="L2220" t="s">
        <v>12</v>
      </c>
      <c r="M2220" t="s">
        <v>12</v>
      </c>
      <c r="N2220" t="s">
        <v>23</v>
      </c>
      <c r="O2220">
        <v>48</v>
      </c>
      <c r="AA2220" t="s">
        <v>35</v>
      </c>
      <c r="AB2220" t="str">
        <f>IF(H2214="?",$Q$9,H2214)</f>
        <v>tier - 3</v>
      </c>
      <c r="AC2220" t="str">
        <f>IF(I2214="?",$V$9,I2214)</f>
        <v>tier - 1</v>
      </c>
      <c r="AD2220" t="str">
        <f>IF(J2214="?","Unknown",J2214)</f>
        <v>R1012</v>
      </c>
      <c r="AE2220">
        <v>1977</v>
      </c>
      <c r="AF2220">
        <v>14</v>
      </c>
      <c r="AG2220" t="str">
        <f t="shared" si="68"/>
        <v>14-Aug-1977</v>
      </c>
      <c r="AH2220">
        <v>28351</v>
      </c>
      <c r="AI2220">
        <f t="shared" si="69"/>
        <v>45</v>
      </c>
    </row>
    <row r="2221" spans="1:35" x14ac:dyDescent="0.25">
      <c r="A2221" t="s">
        <v>1478</v>
      </c>
      <c r="B2221">
        <v>6</v>
      </c>
      <c r="C2221" t="s">
        <v>20</v>
      </c>
      <c r="D2221">
        <v>1991</v>
      </c>
      <c r="E2221" s="11">
        <v>33487</v>
      </c>
      <c r="F2221">
        <v>3</v>
      </c>
      <c r="G2221">
        <v>12130.8</v>
      </c>
      <c r="H2221" t="s">
        <v>12</v>
      </c>
      <c r="I2221" t="s">
        <v>12</v>
      </c>
      <c r="J2221" t="s">
        <v>535</v>
      </c>
      <c r="K2221" s="13" t="s">
        <v>10367</v>
      </c>
      <c r="L2221" t="s">
        <v>12</v>
      </c>
      <c r="M2221" t="s">
        <v>12</v>
      </c>
      <c r="N2221" t="s">
        <v>535</v>
      </c>
      <c r="O2221">
        <v>31</v>
      </c>
      <c r="AA2221" t="s">
        <v>35</v>
      </c>
      <c r="AB2221" t="str">
        <f>IF(H2215="?",$Q$9,H2215)</f>
        <v>tier - 3</v>
      </c>
      <c r="AC2221" t="str">
        <f>IF(I2215="?",$V$9,I2215)</f>
        <v>tier - 3</v>
      </c>
      <c r="AD2221" t="str">
        <f>IF(J2215="?","Unknown",J2215)</f>
        <v>R1026</v>
      </c>
      <c r="AE2221">
        <v>1991</v>
      </c>
      <c r="AF2221">
        <v>29</v>
      </c>
      <c r="AG2221" t="str">
        <f t="shared" si="68"/>
        <v>29-Aug-1991</v>
      </c>
      <c r="AH2221">
        <v>33479</v>
      </c>
      <c r="AI2221">
        <f t="shared" si="69"/>
        <v>31</v>
      </c>
    </row>
    <row r="2222" spans="1:35" x14ac:dyDescent="0.25">
      <c r="A2222" t="s">
        <v>1477</v>
      </c>
      <c r="B2222">
        <v>4</v>
      </c>
      <c r="C2222" t="s">
        <v>10</v>
      </c>
      <c r="D2222">
        <v>1963</v>
      </c>
      <c r="E2222" s="11">
        <v>23196</v>
      </c>
      <c r="F2222">
        <v>0</v>
      </c>
      <c r="G2222">
        <v>12129.61</v>
      </c>
      <c r="H2222" t="s">
        <v>12</v>
      </c>
      <c r="I2222" t="s">
        <v>16</v>
      </c>
      <c r="J2222" t="s">
        <v>23</v>
      </c>
      <c r="K2222" s="13" t="s">
        <v>10368</v>
      </c>
      <c r="L2222" t="s">
        <v>12</v>
      </c>
      <c r="M2222" t="s">
        <v>16</v>
      </c>
      <c r="N2222" t="s">
        <v>23</v>
      </c>
      <c r="O2222">
        <v>59</v>
      </c>
      <c r="AA2222" t="s">
        <v>18</v>
      </c>
      <c r="AB2222" t="str">
        <f>IF(H2216="?",$Q$9,H2216)</f>
        <v>tier - 3</v>
      </c>
      <c r="AC2222" t="str">
        <f>IF(I2216="?",$V$9,I2216)</f>
        <v>tier - 3</v>
      </c>
      <c r="AD2222" t="str">
        <f>IF(J2216="?","Unknown",J2216)</f>
        <v>R1012</v>
      </c>
      <c r="AE2222">
        <v>1987</v>
      </c>
      <c r="AF2222">
        <v>5</v>
      </c>
      <c r="AG2222" t="str">
        <f t="shared" si="68"/>
        <v>5-Jun-1987</v>
      </c>
      <c r="AH2222">
        <v>31933</v>
      </c>
      <c r="AI2222">
        <f t="shared" si="69"/>
        <v>36</v>
      </c>
    </row>
    <row r="2223" spans="1:35" x14ac:dyDescent="0.25">
      <c r="A2223" t="s">
        <v>1476</v>
      </c>
      <c r="B2223">
        <v>20</v>
      </c>
      <c r="C2223" t="s">
        <v>35</v>
      </c>
      <c r="D2223">
        <v>1963</v>
      </c>
      <c r="E2223" s="11">
        <v>23243</v>
      </c>
      <c r="F2223">
        <v>0</v>
      </c>
      <c r="G2223">
        <v>12124.99</v>
      </c>
      <c r="H2223" t="s">
        <v>12</v>
      </c>
      <c r="I2223" t="s">
        <v>16</v>
      </c>
      <c r="J2223" t="s">
        <v>23</v>
      </c>
      <c r="K2223" s="13" t="s">
        <v>10311</v>
      </c>
      <c r="L2223" t="s">
        <v>12</v>
      </c>
      <c r="M2223" t="s">
        <v>16</v>
      </c>
      <c r="N2223" t="s">
        <v>23</v>
      </c>
      <c r="O2223">
        <v>59</v>
      </c>
      <c r="AA2223" t="s">
        <v>10</v>
      </c>
      <c r="AB2223" t="str">
        <f>IF(H2217="?",$Q$9,H2217)</f>
        <v>tier - 1</v>
      </c>
      <c r="AC2223" t="str">
        <f>IF(I2217="?",$V$9,I2217)</f>
        <v>tier - 2</v>
      </c>
      <c r="AD2223" t="str">
        <f>IF(J2217="?","Unknown",J2217)</f>
        <v>R1011</v>
      </c>
      <c r="AE2223">
        <v>1983</v>
      </c>
      <c r="AF2223">
        <v>8</v>
      </c>
      <c r="AG2223" t="str">
        <f t="shared" si="68"/>
        <v>8-Jul-1983</v>
      </c>
      <c r="AH2223">
        <v>30505</v>
      </c>
      <c r="AI2223">
        <f t="shared" si="69"/>
        <v>39</v>
      </c>
    </row>
    <row r="2224" spans="1:35" x14ac:dyDescent="0.25">
      <c r="A2224" t="s">
        <v>1475</v>
      </c>
      <c r="B2224">
        <v>25</v>
      </c>
      <c r="C2224" t="s">
        <v>30</v>
      </c>
      <c r="D2224">
        <v>1968</v>
      </c>
      <c r="E2224" s="11">
        <v>25197</v>
      </c>
      <c r="F2224">
        <v>3</v>
      </c>
      <c r="G2224">
        <v>12105.32</v>
      </c>
      <c r="H2224" t="s">
        <v>12</v>
      </c>
      <c r="I2224" t="s">
        <v>12</v>
      </c>
      <c r="J2224" t="s">
        <v>42</v>
      </c>
      <c r="K2224" s="13" t="s">
        <v>10369</v>
      </c>
      <c r="L2224" t="s">
        <v>12</v>
      </c>
      <c r="M2224" t="s">
        <v>12</v>
      </c>
      <c r="N2224" t="s">
        <v>42</v>
      </c>
      <c r="O2224">
        <v>54</v>
      </c>
      <c r="AA2224" t="s">
        <v>10</v>
      </c>
      <c r="AB2224" t="str">
        <f>IF(H2218="?",$Q$9,H2218)</f>
        <v>tier - 3</v>
      </c>
      <c r="AC2224" t="str">
        <f>IF(I2218="?",$V$9,I2218)</f>
        <v>tier - 3</v>
      </c>
      <c r="AD2224" t="str">
        <f>IF(J2218="?","Unknown",J2218)</f>
        <v>R1011</v>
      </c>
      <c r="AE2224">
        <v>1962</v>
      </c>
      <c r="AF2224">
        <v>15</v>
      </c>
      <c r="AG2224" t="str">
        <f t="shared" si="68"/>
        <v>15-Jul-1962</v>
      </c>
      <c r="AH2224">
        <v>22842</v>
      </c>
      <c r="AI2224">
        <f t="shared" si="69"/>
        <v>60</v>
      </c>
    </row>
    <row r="2225" spans="1:35" x14ac:dyDescent="0.25">
      <c r="A2225" t="s">
        <v>1474</v>
      </c>
      <c r="B2225">
        <v>9</v>
      </c>
      <c r="C2225" t="s">
        <v>10</v>
      </c>
      <c r="D2225">
        <v>1968</v>
      </c>
      <c r="E2225" s="11">
        <v>25028</v>
      </c>
      <c r="F2225">
        <v>2</v>
      </c>
      <c r="G2225">
        <v>12096.65</v>
      </c>
      <c r="H2225" t="s">
        <v>12</v>
      </c>
      <c r="I2225" t="s">
        <v>16</v>
      </c>
      <c r="J2225" t="s">
        <v>247</v>
      </c>
      <c r="K2225" s="13" t="s">
        <v>10370</v>
      </c>
      <c r="L2225" t="s">
        <v>12</v>
      </c>
      <c r="M2225" t="s">
        <v>16</v>
      </c>
      <c r="N2225" t="s">
        <v>247</v>
      </c>
      <c r="O2225">
        <v>54</v>
      </c>
      <c r="AA2225" t="s">
        <v>35</v>
      </c>
      <c r="AB2225" t="str">
        <f>IF(H2219="?",$Q$9,H2219)</f>
        <v>tier - 3</v>
      </c>
      <c r="AC2225" t="str">
        <f>IF(I2219="?",$V$9,I2219)</f>
        <v>tier - 2</v>
      </c>
      <c r="AD2225" t="str">
        <f>IF(J2219="?","Unknown",J2219)</f>
        <v>R1013</v>
      </c>
      <c r="AE2225">
        <v>1962</v>
      </c>
      <c r="AF2225">
        <v>4</v>
      </c>
      <c r="AG2225" t="str">
        <f t="shared" si="68"/>
        <v>4-Aug-1962</v>
      </c>
      <c r="AH2225">
        <v>22862</v>
      </c>
      <c r="AI2225">
        <f t="shared" si="69"/>
        <v>60</v>
      </c>
    </row>
    <row r="2226" spans="1:35" x14ac:dyDescent="0.25">
      <c r="A2226" t="s">
        <v>1473</v>
      </c>
      <c r="B2226">
        <v>21</v>
      </c>
      <c r="C2226" t="s">
        <v>10</v>
      </c>
      <c r="D2226">
        <v>1968</v>
      </c>
      <c r="E2226" s="11">
        <v>25040</v>
      </c>
      <c r="F2226">
        <v>3</v>
      </c>
      <c r="G2226">
        <v>12094.48</v>
      </c>
      <c r="H2226" t="s">
        <v>12</v>
      </c>
      <c r="I2226" t="s">
        <v>12</v>
      </c>
      <c r="J2226" t="s">
        <v>42</v>
      </c>
      <c r="K2226" s="13" t="s">
        <v>10371</v>
      </c>
      <c r="L2226" t="s">
        <v>12</v>
      </c>
      <c r="M2226" t="s">
        <v>12</v>
      </c>
      <c r="N2226" t="s">
        <v>42</v>
      </c>
      <c r="O2226">
        <v>54</v>
      </c>
      <c r="AA2226" t="s">
        <v>30</v>
      </c>
      <c r="AB2226" t="str">
        <f>IF(H2220="?",$Q$9,H2220)</f>
        <v>tier - 3</v>
      </c>
      <c r="AC2226" t="str">
        <f>IF(I2220="?",$V$9,I2220)</f>
        <v>tier - 3</v>
      </c>
      <c r="AD2226" t="str">
        <f>IF(J2220="?","Unknown",J2220)</f>
        <v>R1012</v>
      </c>
      <c r="AE2226">
        <v>1974</v>
      </c>
      <c r="AF2226">
        <v>16</v>
      </c>
      <c r="AG2226" t="str">
        <f t="shared" si="68"/>
        <v>16-Dec-1974</v>
      </c>
      <c r="AH2226">
        <v>27379</v>
      </c>
      <c r="AI2226">
        <f t="shared" si="69"/>
        <v>48</v>
      </c>
    </row>
    <row r="2227" spans="1:35" x14ac:dyDescent="0.25">
      <c r="A2227" t="s">
        <v>1472</v>
      </c>
      <c r="B2227">
        <v>2</v>
      </c>
      <c r="C2227" t="s">
        <v>18</v>
      </c>
      <c r="D2227">
        <v>1984</v>
      </c>
      <c r="E2227" s="11">
        <v>30835</v>
      </c>
      <c r="F2227">
        <v>3</v>
      </c>
      <c r="G2227">
        <v>12091.34</v>
      </c>
      <c r="H2227" t="s">
        <v>12</v>
      </c>
      <c r="I2227" t="s">
        <v>11</v>
      </c>
      <c r="J2227" t="s">
        <v>632</v>
      </c>
      <c r="K2227" s="13" t="s">
        <v>10372</v>
      </c>
      <c r="L2227" t="s">
        <v>12</v>
      </c>
      <c r="M2227" t="s">
        <v>11</v>
      </c>
      <c r="N2227" t="s">
        <v>632</v>
      </c>
      <c r="O2227">
        <v>39</v>
      </c>
      <c r="AA2227" t="s">
        <v>20</v>
      </c>
      <c r="AB2227" t="str">
        <f>IF(H2221="?",$Q$9,H2221)</f>
        <v>tier - 3</v>
      </c>
      <c r="AC2227" t="str">
        <f>IF(I2221="?",$V$9,I2221)</f>
        <v>tier - 3</v>
      </c>
      <c r="AD2227" t="str">
        <f>IF(J2221="?","Unknown",J2221)</f>
        <v>R1026</v>
      </c>
      <c r="AE2227">
        <v>1991</v>
      </c>
      <c r="AF2227">
        <v>6</v>
      </c>
      <c r="AG2227" t="str">
        <f t="shared" si="68"/>
        <v>6-Sep-1991</v>
      </c>
      <c r="AH2227">
        <v>33487</v>
      </c>
      <c r="AI2227">
        <f t="shared" si="69"/>
        <v>31</v>
      </c>
    </row>
    <row r="2228" spans="1:35" x14ac:dyDescent="0.25">
      <c r="A2228" t="s">
        <v>2364</v>
      </c>
      <c r="B2228">
        <v>4</v>
      </c>
      <c r="C2228" t="s">
        <v>35</v>
      </c>
      <c r="D2228">
        <v>1963</v>
      </c>
      <c r="E2228" s="11">
        <v>23227</v>
      </c>
      <c r="F2228">
        <v>1</v>
      </c>
      <c r="G2228">
        <v>48970.25</v>
      </c>
      <c r="H2228" t="s">
        <v>16</v>
      </c>
      <c r="I2228" t="s">
        <v>11</v>
      </c>
      <c r="J2228" t="s">
        <v>13</v>
      </c>
      <c r="K2228" s="13" t="s">
        <v>10373</v>
      </c>
      <c r="L2228" t="s">
        <v>16</v>
      </c>
      <c r="M2228" t="s">
        <v>11</v>
      </c>
      <c r="N2228" t="s">
        <v>13</v>
      </c>
      <c r="O2228">
        <v>59</v>
      </c>
      <c r="AA2228" t="s">
        <v>10</v>
      </c>
      <c r="AB2228" t="str">
        <f>IF(H2222="?",$Q$9,H2222)</f>
        <v>tier - 3</v>
      </c>
      <c r="AC2228" t="str">
        <f>IF(I2222="?",$V$9,I2222)</f>
        <v>tier - 1</v>
      </c>
      <c r="AD2228" t="str">
        <f>IF(J2222="?","Unknown",J2222)</f>
        <v>R1012</v>
      </c>
      <c r="AE2228">
        <v>1963</v>
      </c>
      <c r="AF2228">
        <v>4</v>
      </c>
      <c r="AG2228" t="str">
        <f t="shared" si="68"/>
        <v>4-Jul-1963</v>
      </c>
      <c r="AH2228">
        <v>23196</v>
      </c>
      <c r="AI2228">
        <f t="shared" si="69"/>
        <v>59</v>
      </c>
    </row>
    <row r="2229" spans="1:35" x14ac:dyDescent="0.25">
      <c r="A2229" t="s">
        <v>2283</v>
      </c>
      <c r="B2229">
        <v>16</v>
      </c>
      <c r="C2229" t="s">
        <v>30</v>
      </c>
      <c r="D2229">
        <v>1979</v>
      </c>
      <c r="E2229" s="11">
        <v>29205</v>
      </c>
      <c r="F2229">
        <v>3</v>
      </c>
      <c r="G2229">
        <v>40941.29</v>
      </c>
      <c r="H2229" t="s">
        <v>16</v>
      </c>
      <c r="I2229" t="s">
        <v>11</v>
      </c>
      <c r="J2229" t="s">
        <v>13</v>
      </c>
      <c r="K2229" s="13" t="s">
        <v>10374</v>
      </c>
      <c r="L2229" t="s">
        <v>16</v>
      </c>
      <c r="M2229" t="s">
        <v>11</v>
      </c>
      <c r="N2229" t="s">
        <v>13</v>
      </c>
      <c r="O2229">
        <v>43</v>
      </c>
      <c r="AA2229" t="s">
        <v>35</v>
      </c>
      <c r="AB2229" t="str">
        <f>IF(H2223="?",$Q$9,H2223)</f>
        <v>tier - 3</v>
      </c>
      <c r="AC2229" t="str">
        <f>IF(I2223="?",$V$9,I2223)</f>
        <v>tier - 1</v>
      </c>
      <c r="AD2229" t="str">
        <f>IF(J2223="?","Unknown",J2223)</f>
        <v>R1012</v>
      </c>
      <c r="AE2229">
        <v>1963</v>
      </c>
      <c r="AF2229">
        <v>20</v>
      </c>
      <c r="AG2229" t="str">
        <f t="shared" si="68"/>
        <v>20-Aug-1963</v>
      </c>
      <c r="AH2229">
        <v>23243</v>
      </c>
      <c r="AI2229">
        <f t="shared" si="69"/>
        <v>59</v>
      </c>
    </row>
    <row r="2230" spans="1:35" x14ac:dyDescent="0.25">
      <c r="A2230" t="s">
        <v>1471</v>
      </c>
      <c r="B2230">
        <v>7</v>
      </c>
      <c r="C2230" t="s">
        <v>35</v>
      </c>
      <c r="D2230">
        <v>1986</v>
      </c>
      <c r="E2230" s="11">
        <v>31631</v>
      </c>
      <c r="F2230">
        <v>3</v>
      </c>
      <c r="G2230">
        <v>12048.13</v>
      </c>
      <c r="H2230" t="s">
        <v>12</v>
      </c>
      <c r="I2230" t="s">
        <v>11</v>
      </c>
      <c r="J2230" t="s">
        <v>535</v>
      </c>
      <c r="K2230" s="13" t="s">
        <v>10375</v>
      </c>
      <c r="L2230" t="s">
        <v>12</v>
      </c>
      <c r="M2230" t="s">
        <v>11</v>
      </c>
      <c r="N2230" t="s">
        <v>535</v>
      </c>
      <c r="O2230">
        <v>36</v>
      </c>
      <c r="AA2230" t="s">
        <v>30</v>
      </c>
      <c r="AB2230" t="str">
        <f>IF(H2224="?",$Q$9,H2224)</f>
        <v>tier - 3</v>
      </c>
      <c r="AC2230" t="str">
        <f>IF(I2224="?",$V$9,I2224)</f>
        <v>tier - 3</v>
      </c>
      <c r="AD2230" t="str">
        <f>IF(J2224="?","Unknown",J2224)</f>
        <v>R1011</v>
      </c>
      <c r="AE2230">
        <v>1968</v>
      </c>
      <c r="AF2230">
        <v>25</v>
      </c>
      <c r="AG2230" t="str">
        <f t="shared" si="68"/>
        <v>25-Dec-1968</v>
      </c>
      <c r="AH2230">
        <v>25197</v>
      </c>
      <c r="AI2230">
        <f t="shared" si="69"/>
        <v>54</v>
      </c>
    </row>
    <row r="2231" spans="1:35" x14ac:dyDescent="0.25">
      <c r="A2231" t="s">
        <v>1470</v>
      </c>
      <c r="B2231">
        <v>24</v>
      </c>
      <c r="C2231" t="s">
        <v>30</v>
      </c>
      <c r="D2231">
        <v>1966</v>
      </c>
      <c r="E2231" s="11">
        <v>24465</v>
      </c>
      <c r="F2231">
        <v>1</v>
      </c>
      <c r="G2231">
        <v>12044.34</v>
      </c>
      <c r="H2231" t="s">
        <v>12</v>
      </c>
      <c r="I2231" t="s">
        <v>16</v>
      </c>
      <c r="J2231" t="s">
        <v>23</v>
      </c>
      <c r="K2231" s="13" t="s">
        <v>10376</v>
      </c>
      <c r="L2231" t="s">
        <v>12</v>
      </c>
      <c r="M2231" t="s">
        <v>16</v>
      </c>
      <c r="N2231" t="s">
        <v>23</v>
      </c>
      <c r="O2231">
        <v>56</v>
      </c>
      <c r="AA2231" t="s">
        <v>10</v>
      </c>
      <c r="AB2231" t="str">
        <f>IF(H2225="?",$Q$9,H2225)</f>
        <v>tier - 3</v>
      </c>
      <c r="AC2231" t="str">
        <f>IF(I2225="?",$V$9,I2225)</f>
        <v>tier - 1</v>
      </c>
      <c r="AD2231" t="str">
        <f>IF(J2225="?","Unknown",J2225)</f>
        <v>R1024</v>
      </c>
      <c r="AE2231">
        <v>1968</v>
      </c>
      <c r="AF2231">
        <v>9</v>
      </c>
      <c r="AG2231" t="str">
        <f t="shared" si="68"/>
        <v>9-Jul-1968</v>
      </c>
      <c r="AH2231">
        <v>25028</v>
      </c>
      <c r="AI2231">
        <f t="shared" si="69"/>
        <v>54</v>
      </c>
    </row>
    <row r="2232" spans="1:35" x14ac:dyDescent="0.25">
      <c r="A2232" t="s">
        <v>1469</v>
      </c>
      <c r="B2232">
        <v>16</v>
      </c>
      <c r="C2232" t="s">
        <v>30</v>
      </c>
      <c r="D2232">
        <v>1979</v>
      </c>
      <c r="E2232" s="11">
        <v>29205</v>
      </c>
      <c r="F2232">
        <v>2</v>
      </c>
      <c r="G2232">
        <v>12035.18</v>
      </c>
      <c r="H2232" t="s">
        <v>12</v>
      </c>
      <c r="I2232" t="s">
        <v>12</v>
      </c>
      <c r="J2232" t="s">
        <v>300</v>
      </c>
      <c r="K2232" s="13" t="s">
        <v>10377</v>
      </c>
      <c r="L2232" t="s">
        <v>12</v>
      </c>
      <c r="M2232" t="s">
        <v>12</v>
      </c>
      <c r="N2232" t="s">
        <v>300</v>
      </c>
      <c r="O2232">
        <v>43</v>
      </c>
      <c r="AA2232" t="s">
        <v>10</v>
      </c>
      <c r="AB2232" t="str">
        <f>IF(H2226="?",$Q$9,H2226)</f>
        <v>tier - 3</v>
      </c>
      <c r="AC2232" t="str">
        <f>IF(I2226="?",$V$9,I2226)</f>
        <v>tier - 3</v>
      </c>
      <c r="AD2232" t="str">
        <f>IF(J2226="?","Unknown",J2226)</f>
        <v>R1011</v>
      </c>
      <c r="AE2232">
        <v>1968</v>
      </c>
      <c r="AF2232">
        <v>21</v>
      </c>
      <c r="AG2232" t="str">
        <f t="shared" si="68"/>
        <v>21-Jul-1968</v>
      </c>
      <c r="AH2232">
        <v>25040</v>
      </c>
      <c r="AI2232">
        <f t="shared" si="69"/>
        <v>54</v>
      </c>
    </row>
    <row r="2233" spans="1:35" x14ac:dyDescent="0.25">
      <c r="A2233" t="s">
        <v>1468</v>
      </c>
      <c r="B2233">
        <v>29</v>
      </c>
      <c r="C2233" t="s">
        <v>35</v>
      </c>
      <c r="D2233">
        <v>1965</v>
      </c>
      <c r="E2233" s="11">
        <v>23983</v>
      </c>
      <c r="F2233">
        <v>1</v>
      </c>
      <c r="G2233">
        <v>12032.33</v>
      </c>
      <c r="H2233" t="s">
        <v>12</v>
      </c>
      <c r="I2233" t="s">
        <v>16</v>
      </c>
      <c r="J2233" t="s">
        <v>42</v>
      </c>
      <c r="K2233" s="13" t="s">
        <v>10083</v>
      </c>
      <c r="L2233" t="s">
        <v>12</v>
      </c>
      <c r="M2233" t="s">
        <v>16</v>
      </c>
      <c r="N2233" t="s">
        <v>42</v>
      </c>
      <c r="O2233">
        <v>57</v>
      </c>
      <c r="AA2233" t="s">
        <v>18</v>
      </c>
      <c r="AB2233" t="str">
        <f>IF(H2227="?",$Q$9,H2227)</f>
        <v>tier - 3</v>
      </c>
      <c r="AC2233" t="str">
        <f>IF(I2227="?",$V$9,I2227)</f>
        <v>tier - 2</v>
      </c>
      <c r="AD2233" t="str">
        <f>IF(J2227="?","Unknown",J2227)</f>
        <v>R1022</v>
      </c>
      <c r="AE2233">
        <v>1984</v>
      </c>
      <c r="AF2233">
        <v>2</v>
      </c>
      <c r="AG2233" t="str">
        <f t="shared" si="68"/>
        <v>2-Jun-1984</v>
      </c>
      <c r="AH2233">
        <v>30835</v>
      </c>
      <c r="AI2233">
        <f t="shared" si="69"/>
        <v>39</v>
      </c>
    </row>
    <row r="2234" spans="1:35" x14ac:dyDescent="0.25">
      <c r="A2234" t="s">
        <v>1467</v>
      </c>
      <c r="B2234">
        <v>9</v>
      </c>
      <c r="C2234" t="s">
        <v>37</v>
      </c>
      <c r="D2234">
        <v>1965</v>
      </c>
      <c r="E2234" s="11">
        <v>24024</v>
      </c>
      <c r="F2234">
        <v>0</v>
      </c>
      <c r="G2234">
        <v>12029.29</v>
      </c>
      <c r="H2234" t="s">
        <v>12</v>
      </c>
      <c r="I2234" t="s">
        <v>11</v>
      </c>
      <c r="J2234" t="s">
        <v>247</v>
      </c>
      <c r="K2234" s="13" t="s">
        <v>10378</v>
      </c>
      <c r="L2234" t="s">
        <v>12</v>
      </c>
      <c r="M2234" t="s">
        <v>11</v>
      </c>
      <c r="N2234" t="s">
        <v>247</v>
      </c>
      <c r="O2234">
        <v>57</v>
      </c>
      <c r="AA2234" t="s">
        <v>35</v>
      </c>
      <c r="AB2234" t="str">
        <f>IF(H2228="?",$Q$9,H2228)</f>
        <v>tier - 1</v>
      </c>
      <c r="AC2234" t="str">
        <f>IF(I2228="?",$V$9,I2228)</f>
        <v>tier - 2</v>
      </c>
      <c r="AD2234" t="str">
        <f>IF(J2228="?","Unknown",J2228)</f>
        <v>R1013</v>
      </c>
      <c r="AE2234">
        <v>1963</v>
      </c>
      <c r="AF2234">
        <v>4</v>
      </c>
      <c r="AG2234" t="str">
        <f t="shared" si="68"/>
        <v>4-Aug-1963</v>
      </c>
      <c r="AH2234">
        <v>23227</v>
      </c>
      <c r="AI2234">
        <f t="shared" si="69"/>
        <v>59</v>
      </c>
    </row>
    <row r="2235" spans="1:35" x14ac:dyDescent="0.25">
      <c r="A2235" t="s">
        <v>1466</v>
      </c>
      <c r="B2235">
        <v>17</v>
      </c>
      <c r="C2235" t="s">
        <v>37</v>
      </c>
      <c r="D2235">
        <v>1982</v>
      </c>
      <c r="E2235" s="11">
        <v>30241</v>
      </c>
      <c r="F2235">
        <v>3</v>
      </c>
      <c r="G2235">
        <v>12001.29</v>
      </c>
      <c r="H2235" t="s">
        <v>12</v>
      </c>
      <c r="I2235" t="s">
        <v>12</v>
      </c>
      <c r="J2235" t="s">
        <v>300</v>
      </c>
      <c r="K2235" s="13" t="s">
        <v>10379</v>
      </c>
      <c r="L2235" t="s">
        <v>12</v>
      </c>
      <c r="M2235" t="s">
        <v>12</v>
      </c>
      <c r="N2235" t="s">
        <v>300</v>
      </c>
      <c r="O2235">
        <v>40</v>
      </c>
      <c r="AA2235" t="s">
        <v>30</v>
      </c>
      <c r="AB2235" t="str">
        <f>IF(H2229="?",$Q$9,H2229)</f>
        <v>tier - 1</v>
      </c>
      <c r="AC2235" t="str">
        <f>IF(I2229="?",$V$9,I2229)</f>
        <v>tier - 2</v>
      </c>
      <c r="AD2235" t="str">
        <f>IF(J2229="?","Unknown",J2229)</f>
        <v>R1013</v>
      </c>
      <c r="AE2235">
        <v>1979</v>
      </c>
      <c r="AF2235">
        <v>16</v>
      </c>
      <c r="AG2235" t="str">
        <f t="shared" si="68"/>
        <v>16-Dec-1979</v>
      </c>
      <c r="AH2235">
        <v>29205</v>
      </c>
      <c r="AI2235">
        <f t="shared" si="69"/>
        <v>43</v>
      </c>
    </row>
    <row r="2236" spans="1:35" x14ac:dyDescent="0.25">
      <c r="A2236" t="s">
        <v>1465</v>
      </c>
      <c r="B2236">
        <v>12</v>
      </c>
      <c r="C2236" t="s">
        <v>35</v>
      </c>
      <c r="D2236">
        <v>1993</v>
      </c>
      <c r="E2236" s="11">
        <v>34193</v>
      </c>
      <c r="F2236">
        <v>0</v>
      </c>
      <c r="G2236">
        <v>11994.89</v>
      </c>
      <c r="H2236" t="s">
        <v>12</v>
      </c>
      <c r="I2236" t="s">
        <v>11</v>
      </c>
      <c r="J2236" t="s">
        <v>23</v>
      </c>
      <c r="K2236" s="13" t="s">
        <v>10113</v>
      </c>
      <c r="L2236" t="s">
        <v>12</v>
      </c>
      <c r="M2236" t="s">
        <v>11</v>
      </c>
      <c r="N2236" t="s">
        <v>23</v>
      </c>
      <c r="O2236">
        <v>29</v>
      </c>
      <c r="AA2236" t="s">
        <v>35</v>
      </c>
      <c r="AB2236" t="str">
        <f>IF(H2230="?",$Q$9,H2230)</f>
        <v>tier - 3</v>
      </c>
      <c r="AC2236" t="str">
        <f>IF(I2230="?",$V$9,I2230)</f>
        <v>tier - 2</v>
      </c>
      <c r="AD2236" t="str">
        <f>IF(J2230="?","Unknown",J2230)</f>
        <v>R1026</v>
      </c>
      <c r="AE2236">
        <v>1986</v>
      </c>
      <c r="AF2236">
        <v>7</v>
      </c>
      <c r="AG2236" t="str">
        <f t="shared" si="68"/>
        <v>7-Aug-1986</v>
      </c>
      <c r="AH2236">
        <v>31631</v>
      </c>
      <c r="AI2236">
        <f t="shared" si="69"/>
        <v>36</v>
      </c>
    </row>
    <row r="2237" spans="1:35" x14ac:dyDescent="0.25">
      <c r="A2237" t="s">
        <v>1464</v>
      </c>
      <c r="B2237">
        <v>4</v>
      </c>
      <c r="C2237" t="s">
        <v>10</v>
      </c>
      <c r="D2237">
        <v>1983</v>
      </c>
      <c r="E2237" s="11">
        <v>30501</v>
      </c>
      <c r="F2237">
        <v>3</v>
      </c>
      <c r="G2237">
        <v>11987.68</v>
      </c>
      <c r="H2237" t="s">
        <v>12</v>
      </c>
      <c r="I2237" t="s">
        <v>11</v>
      </c>
      <c r="J2237" t="s">
        <v>535</v>
      </c>
      <c r="K2237" s="13" t="s">
        <v>10380</v>
      </c>
      <c r="L2237" t="s">
        <v>12</v>
      </c>
      <c r="M2237" t="s">
        <v>11</v>
      </c>
      <c r="N2237" t="s">
        <v>535</v>
      </c>
      <c r="O2237">
        <v>39</v>
      </c>
      <c r="AA2237" t="s">
        <v>30</v>
      </c>
      <c r="AB2237" t="str">
        <f>IF(H2231="?",$Q$9,H2231)</f>
        <v>tier - 3</v>
      </c>
      <c r="AC2237" t="str">
        <f>IF(I2231="?",$V$9,I2231)</f>
        <v>tier - 1</v>
      </c>
      <c r="AD2237" t="str">
        <f>IF(J2231="?","Unknown",J2231)</f>
        <v>R1012</v>
      </c>
      <c r="AE2237">
        <v>1966</v>
      </c>
      <c r="AF2237">
        <v>24</v>
      </c>
      <c r="AG2237" t="str">
        <f t="shared" si="68"/>
        <v>24-Dec-1966</v>
      </c>
      <c r="AH2237">
        <v>24465</v>
      </c>
      <c r="AI2237">
        <f t="shared" si="69"/>
        <v>56</v>
      </c>
    </row>
    <row r="2238" spans="1:35" x14ac:dyDescent="0.25">
      <c r="A2238" t="s">
        <v>1463</v>
      </c>
      <c r="B2238">
        <v>22</v>
      </c>
      <c r="C2238" t="s">
        <v>37</v>
      </c>
      <c r="D2238">
        <v>1967</v>
      </c>
      <c r="E2238" s="11">
        <v>24767</v>
      </c>
      <c r="F2238">
        <v>3</v>
      </c>
      <c r="G2238">
        <v>11987.17</v>
      </c>
      <c r="H2238" t="s">
        <v>12</v>
      </c>
      <c r="I2238" t="s">
        <v>12</v>
      </c>
      <c r="J2238" t="s">
        <v>13</v>
      </c>
      <c r="K2238" s="13" t="s">
        <v>10274</v>
      </c>
      <c r="L2238" t="s">
        <v>12</v>
      </c>
      <c r="M2238" t="s">
        <v>12</v>
      </c>
      <c r="N2238" t="s">
        <v>13</v>
      </c>
      <c r="O2238">
        <v>55</v>
      </c>
      <c r="AA2238" t="s">
        <v>30</v>
      </c>
      <c r="AB2238" t="str">
        <f>IF(H2232="?",$Q$9,H2232)</f>
        <v>tier - 3</v>
      </c>
      <c r="AC2238" t="str">
        <f>IF(I2232="?",$V$9,I2232)</f>
        <v>tier - 3</v>
      </c>
      <c r="AD2238" t="str">
        <f>IF(J2232="?","Unknown",J2232)</f>
        <v>R1021</v>
      </c>
      <c r="AE2238">
        <v>1979</v>
      </c>
      <c r="AF2238">
        <v>16</v>
      </c>
      <c r="AG2238" t="str">
        <f t="shared" si="68"/>
        <v>16-Dec-1979</v>
      </c>
      <c r="AH2238">
        <v>29205</v>
      </c>
      <c r="AI2238">
        <f t="shared" si="69"/>
        <v>43</v>
      </c>
    </row>
    <row r="2239" spans="1:35" x14ac:dyDescent="0.25">
      <c r="A2239" t="s">
        <v>1462</v>
      </c>
      <c r="B2239">
        <v>29</v>
      </c>
      <c r="C2239" t="s">
        <v>18</v>
      </c>
      <c r="D2239">
        <v>1964</v>
      </c>
      <c r="E2239" s="11">
        <v>23557</v>
      </c>
      <c r="F2239">
        <v>1</v>
      </c>
      <c r="G2239">
        <v>11946.63</v>
      </c>
      <c r="H2239" t="s">
        <v>12</v>
      </c>
      <c r="I2239" t="s">
        <v>11</v>
      </c>
      <c r="J2239" t="s">
        <v>13</v>
      </c>
      <c r="K2239" s="13" t="s">
        <v>10381</v>
      </c>
      <c r="L2239" t="s">
        <v>12</v>
      </c>
      <c r="M2239" t="s">
        <v>11</v>
      </c>
      <c r="N2239" t="s">
        <v>13</v>
      </c>
      <c r="O2239">
        <v>58</v>
      </c>
      <c r="AA2239" t="s">
        <v>35</v>
      </c>
      <c r="AB2239" t="str">
        <f>IF(H2233="?",$Q$9,H2233)</f>
        <v>tier - 3</v>
      </c>
      <c r="AC2239" t="str">
        <f>IF(I2233="?",$V$9,I2233)</f>
        <v>tier - 1</v>
      </c>
      <c r="AD2239" t="str">
        <f>IF(J2233="?","Unknown",J2233)</f>
        <v>R1011</v>
      </c>
      <c r="AE2239">
        <v>1965</v>
      </c>
      <c r="AF2239">
        <v>29</v>
      </c>
      <c r="AG2239" t="str">
        <f t="shared" si="68"/>
        <v>29-Aug-1965</v>
      </c>
      <c r="AH2239">
        <v>23983</v>
      </c>
      <c r="AI2239">
        <f t="shared" si="69"/>
        <v>57</v>
      </c>
    </row>
    <row r="2240" spans="1:35" x14ac:dyDescent="0.25">
      <c r="A2240" t="s">
        <v>2282</v>
      </c>
      <c r="B2240">
        <v>4</v>
      </c>
      <c r="C2240" t="s">
        <v>20</v>
      </c>
      <c r="D2240">
        <v>1992</v>
      </c>
      <c r="E2240" s="11">
        <v>33851</v>
      </c>
      <c r="F2240">
        <v>3</v>
      </c>
      <c r="G2240">
        <v>40932.43</v>
      </c>
      <c r="H2240" t="s">
        <v>16</v>
      </c>
      <c r="I2240" t="s">
        <v>11</v>
      </c>
      <c r="J2240" t="s">
        <v>13</v>
      </c>
      <c r="K2240" s="13" t="s">
        <v>9315</v>
      </c>
      <c r="L2240" t="s">
        <v>16</v>
      </c>
      <c r="M2240" t="s">
        <v>11</v>
      </c>
      <c r="N2240" t="s">
        <v>13</v>
      </c>
      <c r="O2240">
        <v>30</v>
      </c>
      <c r="AA2240" t="s">
        <v>37</v>
      </c>
      <c r="AB2240" t="str">
        <f>IF(H2234="?",$Q$9,H2234)</f>
        <v>tier - 3</v>
      </c>
      <c r="AC2240" t="str">
        <f>IF(I2234="?",$V$9,I2234)</f>
        <v>tier - 2</v>
      </c>
      <c r="AD2240" t="str">
        <f>IF(J2234="?","Unknown",J2234)</f>
        <v>R1024</v>
      </c>
      <c r="AE2240">
        <v>1965</v>
      </c>
      <c r="AF2240">
        <v>9</v>
      </c>
      <c r="AG2240" t="str">
        <f t="shared" si="68"/>
        <v>9-Oct-1965</v>
      </c>
      <c r="AH2240">
        <v>24024</v>
      </c>
      <c r="AI2240">
        <f t="shared" si="69"/>
        <v>57</v>
      </c>
    </row>
    <row r="2241" spans="1:35" x14ac:dyDescent="0.25">
      <c r="A2241" t="s">
        <v>1461</v>
      </c>
      <c r="B2241">
        <v>1</v>
      </c>
      <c r="C2241" t="s">
        <v>35</v>
      </c>
      <c r="D2241">
        <v>1965</v>
      </c>
      <c r="E2241" s="11">
        <v>23955</v>
      </c>
      <c r="F2241">
        <v>1</v>
      </c>
      <c r="G2241">
        <v>11945.13</v>
      </c>
      <c r="H2241" t="s">
        <v>12</v>
      </c>
      <c r="I2241" t="s">
        <v>11</v>
      </c>
      <c r="J2241" t="s">
        <v>23</v>
      </c>
      <c r="K2241" s="13" t="s">
        <v>10382</v>
      </c>
      <c r="L2241" t="s">
        <v>12</v>
      </c>
      <c r="M2241" t="s">
        <v>11</v>
      </c>
      <c r="N2241" t="s">
        <v>23</v>
      </c>
      <c r="O2241">
        <v>57</v>
      </c>
      <c r="AA2241" t="s">
        <v>37</v>
      </c>
      <c r="AB2241" t="str">
        <f>IF(H2235="?",$Q$9,H2235)</f>
        <v>tier - 3</v>
      </c>
      <c r="AC2241" t="str">
        <f>IF(I2235="?",$V$9,I2235)</f>
        <v>tier - 3</v>
      </c>
      <c r="AD2241" t="str">
        <f>IF(J2235="?","Unknown",J2235)</f>
        <v>R1021</v>
      </c>
      <c r="AE2241">
        <v>1982</v>
      </c>
      <c r="AF2241">
        <v>17</v>
      </c>
      <c r="AG2241" t="str">
        <f t="shared" si="68"/>
        <v>17-Oct-1982</v>
      </c>
      <c r="AH2241">
        <v>30241</v>
      </c>
      <c r="AI2241">
        <f t="shared" si="69"/>
        <v>40</v>
      </c>
    </row>
    <row r="2242" spans="1:35" x14ac:dyDescent="0.25">
      <c r="A2242" t="s">
        <v>1460</v>
      </c>
      <c r="B2242">
        <v>25</v>
      </c>
      <c r="C2242" t="s">
        <v>15</v>
      </c>
      <c r="D2242">
        <v>1964</v>
      </c>
      <c r="E2242" s="11">
        <v>23706</v>
      </c>
      <c r="F2242">
        <v>0</v>
      </c>
      <c r="G2242">
        <v>11944.59</v>
      </c>
      <c r="H2242" t="s">
        <v>12</v>
      </c>
      <c r="I2242" t="s">
        <v>11</v>
      </c>
      <c r="J2242" t="s">
        <v>168</v>
      </c>
      <c r="K2242" s="13" t="s">
        <v>10383</v>
      </c>
      <c r="L2242" t="s">
        <v>12</v>
      </c>
      <c r="M2242" t="s">
        <v>11</v>
      </c>
      <c r="N2242" t="s">
        <v>168</v>
      </c>
      <c r="O2242">
        <v>58</v>
      </c>
      <c r="AA2242" t="s">
        <v>35</v>
      </c>
      <c r="AB2242" t="str">
        <f>IF(H2236="?",$Q$9,H2236)</f>
        <v>tier - 3</v>
      </c>
      <c r="AC2242" t="str">
        <f>IF(I2236="?",$V$9,I2236)</f>
        <v>tier - 2</v>
      </c>
      <c r="AD2242" t="str">
        <f>IF(J2236="?","Unknown",J2236)</f>
        <v>R1012</v>
      </c>
      <c r="AE2242">
        <v>1993</v>
      </c>
      <c r="AF2242">
        <v>12</v>
      </c>
      <c r="AG2242" t="str">
        <f t="shared" si="68"/>
        <v>12-Aug-1993</v>
      </c>
      <c r="AH2242">
        <v>34193</v>
      </c>
      <c r="AI2242">
        <f t="shared" si="69"/>
        <v>29</v>
      </c>
    </row>
    <row r="2243" spans="1:35" x14ac:dyDescent="0.25">
      <c r="A2243" t="s">
        <v>1459</v>
      </c>
      <c r="B2243">
        <v>19</v>
      </c>
      <c r="C2243" t="s">
        <v>10</v>
      </c>
      <c r="D2243">
        <v>1991</v>
      </c>
      <c r="E2243" s="11">
        <v>33438</v>
      </c>
      <c r="F2243">
        <v>3</v>
      </c>
      <c r="G2243">
        <v>11941.83</v>
      </c>
      <c r="H2243" t="s">
        <v>12</v>
      </c>
      <c r="I2243" t="s">
        <v>16</v>
      </c>
      <c r="J2243" t="s">
        <v>249</v>
      </c>
      <c r="K2243" s="13" t="s">
        <v>10384</v>
      </c>
      <c r="L2243" t="s">
        <v>12</v>
      </c>
      <c r="M2243" t="s">
        <v>16</v>
      </c>
      <c r="N2243" t="s">
        <v>249</v>
      </c>
      <c r="O2243">
        <v>31</v>
      </c>
      <c r="AA2243" t="s">
        <v>10</v>
      </c>
      <c r="AB2243" t="str">
        <f>IF(H2237="?",$Q$9,H2237)</f>
        <v>tier - 3</v>
      </c>
      <c r="AC2243" t="str">
        <f>IF(I2237="?",$V$9,I2237)</f>
        <v>tier - 2</v>
      </c>
      <c r="AD2243" t="str">
        <f>IF(J2237="?","Unknown",J2237)</f>
        <v>R1026</v>
      </c>
      <c r="AE2243">
        <v>1983</v>
      </c>
      <c r="AF2243">
        <v>4</v>
      </c>
      <c r="AG2243" t="str">
        <f t="shared" ref="AG2243:AG2306" si="70">CONCATENATE(AF2243,"-",AA2243,"-",AE2243)</f>
        <v>4-Jul-1983</v>
      </c>
      <c r="AH2243">
        <v>30501</v>
      </c>
      <c r="AI2243">
        <f t="shared" ref="AI2243:AI2306" si="71">INT(YEARFRAC(AH2243,DATE(2023,6,8)*1))</f>
        <v>39</v>
      </c>
    </row>
    <row r="2244" spans="1:35" x14ac:dyDescent="0.25">
      <c r="A2244" t="s">
        <v>1458</v>
      </c>
      <c r="B2244">
        <v>2</v>
      </c>
      <c r="C2244" t="s">
        <v>20</v>
      </c>
      <c r="D2244">
        <v>1964</v>
      </c>
      <c r="E2244" s="11">
        <v>23622</v>
      </c>
      <c r="F2244">
        <v>0</v>
      </c>
      <c r="G2244">
        <v>11938.26</v>
      </c>
      <c r="H2244" t="s">
        <v>12</v>
      </c>
      <c r="I2244" t="s">
        <v>12</v>
      </c>
      <c r="J2244" t="s">
        <v>166</v>
      </c>
      <c r="K2244" s="13" t="s">
        <v>10385</v>
      </c>
      <c r="L2244" t="s">
        <v>12</v>
      </c>
      <c r="M2244" t="s">
        <v>12</v>
      </c>
      <c r="N2244" t="s">
        <v>166</v>
      </c>
      <c r="O2244">
        <v>58</v>
      </c>
      <c r="AA2244" t="s">
        <v>37</v>
      </c>
      <c r="AB2244" t="str">
        <f>IF(H2238="?",$Q$9,H2238)</f>
        <v>tier - 3</v>
      </c>
      <c r="AC2244" t="str">
        <f>IF(I2238="?",$V$9,I2238)</f>
        <v>tier - 3</v>
      </c>
      <c r="AD2244" t="str">
        <f>IF(J2238="?","Unknown",J2238)</f>
        <v>R1013</v>
      </c>
      <c r="AE2244">
        <v>1967</v>
      </c>
      <c r="AF2244">
        <v>22</v>
      </c>
      <c r="AG2244" t="str">
        <f t="shared" si="70"/>
        <v>22-Oct-1967</v>
      </c>
      <c r="AH2244">
        <v>24767</v>
      </c>
      <c r="AI2244">
        <f t="shared" si="71"/>
        <v>55</v>
      </c>
    </row>
    <row r="2245" spans="1:35" x14ac:dyDescent="0.25">
      <c r="A2245" t="s">
        <v>1457</v>
      </c>
      <c r="B2245">
        <v>20</v>
      </c>
      <c r="C2245" t="s">
        <v>30</v>
      </c>
      <c r="D2245">
        <v>1964</v>
      </c>
      <c r="E2245" s="11">
        <v>23731</v>
      </c>
      <c r="F2245">
        <v>0</v>
      </c>
      <c r="G2245">
        <v>11931.13</v>
      </c>
      <c r="H2245" t="s">
        <v>12</v>
      </c>
      <c r="I2245" t="s">
        <v>16</v>
      </c>
      <c r="J2245" t="s">
        <v>166</v>
      </c>
      <c r="K2245" s="13" t="s">
        <v>10386</v>
      </c>
      <c r="L2245" t="s">
        <v>12</v>
      </c>
      <c r="M2245" t="s">
        <v>16</v>
      </c>
      <c r="N2245" t="s">
        <v>166</v>
      </c>
      <c r="O2245">
        <v>58</v>
      </c>
      <c r="AA2245" t="s">
        <v>18</v>
      </c>
      <c r="AB2245" t="str">
        <f>IF(H2239="?",$Q$9,H2239)</f>
        <v>tier - 3</v>
      </c>
      <c r="AC2245" t="str">
        <f>IF(I2239="?",$V$9,I2239)</f>
        <v>tier - 2</v>
      </c>
      <c r="AD2245" t="str">
        <f>IF(J2239="?","Unknown",J2239)</f>
        <v>R1013</v>
      </c>
      <c r="AE2245">
        <v>1964</v>
      </c>
      <c r="AF2245">
        <v>29</v>
      </c>
      <c r="AG2245" t="str">
        <f t="shared" si="70"/>
        <v>29-Jun-1964</v>
      </c>
      <c r="AH2245">
        <v>23557</v>
      </c>
      <c r="AI2245">
        <f t="shared" si="71"/>
        <v>58</v>
      </c>
    </row>
    <row r="2246" spans="1:35" x14ac:dyDescent="0.25">
      <c r="A2246" t="s">
        <v>1456</v>
      </c>
      <c r="B2246">
        <v>19</v>
      </c>
      <c r="C2246" t="s">
        <v>18</v>
      </c>
      <c r="D2246">
        <v>1964</v>
      </c>
      <c r="E2246" s="11">
        <v>23547</v>
      </c>
      <c r="F2246">
        <v>0</v>
      </c>
      <c r="G2246">
        <v>11918.2</v>
      </c>
      <c r="H2246" t="s">
        <v>12</v>
      </c>
      <c r="I2246" t="s">
        <v>16</v>
      </c>
      <c r="J2246" t="s">
        <v>300</v>
      </c>
      <c r="K2246" s="13" t="s">
        <v>9987</v>
      </c>
      <c r="L2246" t="s">
        <v>12</v>
      </c>
      <c r="M2246" t="s">
        <v>16</v>
      </c>
      <c r="N2246" t="s">
        <v>300</v>
      </c>
      <c r="O2246">
        <v>58</v>
      </c>
      <c r="AA2246" t="s">
        <v>20</v>
      </c>
      <c r="AB2246" t="str">
        <f>IF(H2240="?",$Q$9,H2240)</f>
        <v>tier - 1</v>
      </c>
      <c r="AC2246" t="str">
        <f>IF(I2240="?",$V$9,I2240)</f>
        <v>tier - 2</v>
      </c>
      <c r="AD2246" t="str">
        <f>IF(J2240="?","Unknown",J2240)</f>
        <v>R1013</v>
      </c>
      <c r="AE2246">
        <v>1992</v>
      </c>
      <c r="AF2246">
        <v>4</v>
      </c>
      <c r="AG2246" t="str">
        <f t="shared" si="70"/>
        <v>4-Sep-1992</v>
      </c>
      <c r="AH2246">
        <v>33851</v>
      </c>
      <c r="AI2246">
        <f t="shared" si="71"/>
        <v>30</v>
      </c>
    </row>
    <row r="2247" spans="1:35" x14ac:dyDescent="0.25">
      <c r="A2247" t="s">
        <v>1455</v>
      </c>
      <c r="B2247">
        <v>2</v>
      </c>
      <c r="C2247" t="s">
        <v>10</v>
      </c>
      <c r="D2247">
        <v>2004</v>
      </c>
      <c r="E2247" s="11">
        <v>38170</v>
      </c>
      <c r="F2247">
        <v>2</v>
      </c>
      <c r="G2247">
        <v>11884.05</v>
      </c>
      <c r="H2247" t="s">
        <v>12</v>
      </c>
      <c r="I2247" t="s">
        <v>12</v>
      </c>
      <c r="J2247" t="s">
        <v>13</v>
      </c>
      <c r="K2247" s="13" t="s">
        <v>9698</v>
      </c>
      <c r="L2247" t="s">
        <v>12</v>
      </c>
      <c r="M2247" t="s">
        <v>12</v>
      </c>
      <c r="N2247" t="s">
        <v>13</v>
      </c>
      <c r="O2247">
        <v>18</v>
      </c>
      <c r="AA2247" t="s">
        <v>35</v>
      </c>
      <c r="AB2247" t="str">
        <f>IF(H2241="?",$Q$9,H2241)</f>
        <v>tier - 3</v>
      </c>
      <c r="AC2247" t="str">
        <f>IF(I2241="?",$V$9,I2241)</f>
        <v>tier - 2</v>
      </c>
      <c r="AD2247" t="str">
        <f>IF(J2241="?","Unknown",J2241)</f>
        <v>R1012</v>
      </c>
      <c r="AE2247">
        <v>1965</v>
      </c>
      <c r="AF2247">
        <v>1</v>
      </c>
      <c r="AG2247" t="str">
        <f t="shared" si="70"/>
        <v>1-Aug-1965</v>
      </c>
      <c r="AH2247">
        <v>23955</v>
      </c>
      <c r="AI2247">
        <f t="shared" si="71"/>
        <v>57</v>
      </c>
    </row>
    <row r="2248" spans="1:35" x14ac:dyDescent="0.25">
      <c r="A2248" t="s">
        <v>1454</v>
      </c>
      <c r="B2248">
        <v>29</v>
      </c>
      <c r="C2248" t="s">
        <v>35</v>
      </c>
      <c r="D2248">
        <v>1967</v>
      </c>
      <c r="E2248" s="11">
        <v>24713</v>
      </c>
      <c r="F2248">
        <v>2</v>
      </c>
      <c r="G2248">
        <v>11881.97</v>
      </c>
      <c r="H2248" t="s">
        <v>12</v>
      </c>
      <c r="I2248" t="s">
        <v>16</v>
      </c>
      <c r="J2248" t="s">
        <v>13</v>
      </c>
      <c r="K2248" s="13" t="s">
        <v>10387</v>
      </c>
      <c r="L2248" t="s">
        <v>12</v>
      </c>
      <c r="M2248" t="s">
        <v>16</v>
      </c>
      <c r="N2248" t="s">
        <v>13</v>
      </c>
      <c r="O2248">
        <v>55</v>
      </c>
      <c r="AA2248" t="s">
        <v>15</v>
      </c>
      <c r="AB2248" t="str">
        <f>IF(H2242="?",$Q$9,H2242)</f>
        <v>tier - 3</v>
      </c>
      <c r="AC2248" t="str">
        <f>IF(I2242="?",$V$9,I2242)</f>
        <v>tier - 2</v>
      </c>
      <c r="AD2248" t="str">
        <f>IF(J2242="?","Unknown",J2242)</f>
        <v>R1016</v>
      </c>
      <c r="AE2248">
        <v>1964</v>
      </c>
      <c r="AF2248">
        <v>25</v>
      </c>
      <c r="AG2248" t="str">
        <f t="shared" si="70"/>
        <v>25-Nov-1964</v>
      </c>
      <c r="AH2248">
        <v>23706</v>
      </c>
      <c r="AI2248">
        <f t="shared" si="71"/>
        <v>58</v>
      </c>
    </row>
    <row r="2249" spans="1:35" x14ac:dyDescent="0.25">
      <c r="A2249" t="s">
        <v>1453</v>
      </c>
      <c r="B2249">
        <v>14</v>
      </c>
      <c r="C2249" t="s">
        <v>20</v>
      </c>
      <c r="D2249">
        <v>1967</v>
      </c>
      <c r="E2249" s="11">
        <v>24729</v>
      </c>
      <c r="F2249">
        <v>2</v>
      </c>
      <c r="G2249">
        <v>11881.36</v>
      </c>
      <c r="H2249" t="s">
        <v>12</v>
      </c>
      <c r="I2249" t="s">
        <v>11</v>
      </c>
      <c r="J2249" t="s">
        <v>42</v>
      </c>
      <c r="K2249" s="13" t="s">
        <v>10388</v>
      </c>
      <c r="L2249" t="s">
        <v>12</v>
      </c>
      <c r="M2249" t="s">
        <v>11</v>
      </c>
      <c r="N2249" t="s">
        <v>42</v>
      </c>
      <c r="O2249">
        <v>55</v>
      </c>
      <c r="AA2249" t="s">
        <v>10</v>
      </c>
      <c r="AB2249" t="str">
        <f>IF(H2243="?",$Q$9,H2243)</f>
        <v>tier - 3</v>
      </c>
      <c r="AC2249" t="str">
        <f>IF(I2243="?",$V$9,I2243)</f>
        <v>tier - 1</v>
      </c>
      <c r="AD2249" t="str">
        <f>IF(J2243="?","Unknown",J2243)</f>
        <v>R1023</v>
      </c>
      <c r="AE2249">
        <v>1991</v>
      </c>
      <c r="AF2249">
        <v>19</v>
      </c>
      <c r="AG2249" t="str">
        <f t="shared" si="70"/>
        <v>19-Jul-1991</v>
      </c>
      <c r="AH2249">
        <v>33438</v>
      </c>
      <c r="AI2249">
        <f t="shared" si="71"/>
        <v>31</v>
      </c>
    </row>
    <row r="2250" spans="1:35" x14ac:dyDescent="0.25">
      <c r="A2250" t="s">
        <v>1452</v>
      </c>
      <c r="B2250">
        <v>24</v>
      </c>
      <c r="C2250" t="s">
        <v>20</v>
      </c>
      <c r="D2250">
        <v>1967</v>
      </c>
      <c r="E2250" s="11">
        <v>24739</v>
      </c>
      <c r="F2250">
        <v>1</v>
      </c>
      <c r="G2250">
        <v>11879.1</v>
      </c>
      <c r="H2250" t="s">
        <v>12</v>
      </c>
      <c r="I2250" t="s">
        <v>12</v>
      </c>
      <c r="J2250" t="s">
        <v>247</v>
      </c>
      <c r="K2250" s="13" t="s">
        <v>10389</v>
      </c>
      <c r="L2250" t="s">
        <v>12</v>
      </c>
      <c r="M2250" t="s">
        <v>12</v>
      </c>
      <c r="N2250" t="s">
        <v>247</v>
      </c>
      <c r="O2250">
        <v>55</v>
      </c>
      <c r="AA2250" t="s">
        <v>20</v>
      </c>
      <c r="AB2250" t="str">
        <f>IF(H2244="?",$Q$9,H2244)</f>
        <v>tier - 3</v>
      </c>
      <c r="AC2250" t="str">
        <f>IF(I2244="?",$V$9,I2244)</f>
        <v>tier - 3</v>
      </c>
      <c r="AD2250" t="str">
        <f>IF(J2244="?","Unknown",J2244)</f>
        <v>R1019</v>
      </c>
      <c r="AE2250">
        <v>1964</v>
      </c>
      <c r="AF2250">
        <v>2</v>
      </c>
      <c r="AG2250" t="str">
        <f t="shared" si="70"/>
        <v>2-Sep-1964</v>
      </c>
      <c r="AH2250">
        <v>23622</v>
      </c>
      <c r="AI2250">
        <f t="shared" si="71"/>
        <v>58</v>
      </c>
    </row>
    <row r="2251" spans="1:35" x14ac:dyDescent="0.25">
      <c r="A2251" t="s">
        <v>2281</v>
      </c>
      <c r="B2251">
        <v>2</v>
      </c>
      <c r="C2251" t="s">
        <v>18</v>
      </c>
      <c r="D2251">
        <v>1999</v>
      </c>
      <c r="E2251" s="11">
        <v>36313</v>
      </c>
      <c r="F2251">
        <v>1</v>
      </c>
      <c r="G2251">
        <v>40904.199999999997</v>
      </c>
      <c r="H2251" t="s">
        <v>16</v>
      </c>
      <c r="I2251" t="s">
        <v>16</v>
      </c>
      <c r="J2251" t="s">
        <v>247</v>
      </c>
      <c r="K2251" s="13" t="s">
        <v>10390</v>
      </c>
      <c r="L2251" t="s">
        <v>16</v>
      </c>
      <c r="M2251" t="s">
        <v>16</v>
      </c>
      <c r="N2251" t="s">
        <v>247</v>
      </c>
      <c r="O2251">
        <v>24</v>
      </c>
      <c r="AA2251" t="s">
        <v>30</v>
      </c>
      <c r="AB2251" t="str">
        <f>IF(H2245="?",$Q$9,H2245)</f>
        <v>tier - 3</v>
      </c>
      <c r="AC2251" t="str">
        <f>IF(I2245="?",$V$9,I2245)</f>
        <v>tier - 1</v>
      </c>
      <c r="AD2251" t="str">
        <f>IF(J2245="?","Unknown",J2245)</f>
        <v>R1019</v>
      </c>
      <c r="AE2251">
        <v>1964</v>
      </c>
      <c r="AF2251">
        <v>20</v>
      </c>
      <c r="AG2251" t="str">
        <f t="shared" si="70"/>
        <v>20-Dec-1964</v>
      </c>
      <c r="AH2251">
        <v>23731</v>
      </c>
      <c r="AI2251">
        <f t="shared" si="71"/>
        <v>58</v>
      </c>
    </row>
    <row r="2252" spans="1:35" x14ac:dyDescent="0.25">
      <c r="A2252" t="s">
        <v>1451</v>
      </c>
      <c r="B2252">
        <v>7</v>
      </c>
      <c r="C2252" t="s">
        <v>37</v>
      </c>
      <c r="D2252">
        <v>1974</v>
      </c>
      <c r="E2252" s="11">
        <v>27309</v>
      </c>
      <c r="F2252">
        <v>0</v>
      </c>
      <c r="G2252">
        <v>11858.56</v>
      </c>
      <c r="H2252" t="s">
        <v>12</v>
      </c>
      <c r="I2252" t="s">
        <v>12</v>
      </c>
      <c r="J2252" t="s">
        <v>42</v>
      </c>
      <c r="K2252" s="13" t="s">
        <v>10391</v>
      </c>
      <c r="L2252" t="s">
        <v>12</v>
      </c>
      <c r="M2252" t="s">
        <v>12</v>
      </c>
      <c r="N2252" t="s">
        <v>42</v>
      </c>
      <c r="O2252">
        <v>48</v>
      </c>
      <c r="AA2252" t="s">
        <v>18</v>
      </c>
      <c r="AB2252" t="str">
        <f>IF(H2246="?",$Q$9,H2246)</f>
        <v>tier - 3</v>
      </c>
      <c r="AC2252" t="str">
        <f>IF(I2246="?",$V$9,I2246)</f>
        <v>tier - 1</v>
      </c>
      <c r="AD2252" t="str">
        <f>IF(J2246="?","Unknown",J2246)</f>
        <v>R1021</v>
      </c>
      <c r="AE2252">
        <v>1964</v>
      </c>
      <c r="AF2252">
        <v>19</v>
      </c>
      <c r="AG2252" t="str">
        <f t="shared" si="70"/>
        <v>19-Jun-1964</v>
      </c>
      <c r="AH2252">
        <v>23547</v>
      </c>
      <c r="AI2252">
        <f t="shared" si="71"/>
        <v>58</v>
      </c>
    </row>
    <row r="2253" spans="1:35" x14ac:dyDescent="0.25">
      <c r="A2253" t="s">
        <v>1450</v>
      </c>
      <c r="B2253">
        <v>29</v>
      </c>
      <c r="C2253" t="s">
        <v>35</v>
      </c>
      <c r="D2253">
        <v>1964</v>
      </c>
      <c r="E2253" s="11">
        <v>23618</v>
      </c>
      <c r="F2253">
        <v>0</v>
      </c>
      <c r="G2253">
        <v>11856.41</v>
      </c>
      <c r="H2253" t="s">
        <v>12</v>
      </c>
      <c r="I2253" t="s">
        <v>11</v>
      </c>
      <c r="J2253" t="s">
        <v>13</v>
      </c>
      <c r="K2253" s="13" t="s">
        <v>10381</v>
      </c>
      <c r="L2253" t="s">
        <v>12</v>
      </c>
      <c r="M2253" t="s">
        <v>11</v>
      </c>
      <c r="N2253" t="s">
        <v>13</v>
      </c>
      <c r="O2253">
        <v>58</v>
      </c>
      <c r="AA2253" t="s">
        <v>10</v>
      </c>
      <c r="AB2253" t="str">
        <f>IF(H2247="?",$Q$9,H2247)</f>
        <v>tier - 3</v>
      </c>
      <c r="AC2253" t="str">
        <f>IF(I2247="?",$V$9,I2247)</f>
        <v>tier - 3</v>
      </c>
      <c r="AD2253" t="str">
        <f>IF(J2247="?","Unknown",J2247)</f>
        <v>R1013</v>
      </c>
      <c r="AE2253">
        <v>2004</v>
      </c>
      <c r="AF2253">
        <v>2</v>
      </c>
      <c r="AG2253" t="str">
        <f t="shared" si="70"/>
        <v>2-Jul-2004</v>
      </c>
      <c r="AH2253">
        <v>38170</v>
      </c>
      <c r="AI2253">
        <f t="shared" si="71"/>
        <v>18</v>
      </c>
    </row>
    <row r="2254" spans="1:35" x14ac:dyDescent="0.25">
      <c r="A2254" t="s">
        <v>1449</v>
      </c>
      <c r="B2254">
        <v>27</v>
      </c>
      <c r="C2254" t="s">
        <v>20</v>
      </c>
      <c r="D2254">
        <v>1964</v>
      </c>
      <c r="E2254" s="11">
        <v>23647</v>
      </c>
      <c r="F2254">
        <v>0</v>
      </c>
      <c r="G2254">
        <v>11848.14</v>
      </c>
      <c r="H2254" t="s">
        <v>12</v>
      </c>
      <c r="I2254" t="s">
        <v>11</v>
      </c>
      <c r="J2254" t="s">
        <v>42</v>
      </c>
      <c r="K2254" s="13" t="s">
        <v>10392</v>
      </c>
      <c r="L2254" t="s">
        <v>12</v>
      </c>
      <c r="M2254" t="s">
        <v>11</v>
      </c>
      <c r="N2254" t="s">
        <v>42</v>
      </c>
      <c r="O2254">
        <v>58</v>
      </c>
      <c r="AA2254" t="s">
        <v>35</v>
      </c>
      <c r="AB2254" t="str">
        <f>IF(H2248="?",$Q$9,H2248)</f>
        <v>tier - 3</v>
      </c>
      <c r="AC2254" t="str">
        <f>IF(I2248="?",$V$9,I2248)</f>
        <v>tier - 1</v>
      </c>
      <c r="AD2254" t="str">
        <f>IF(J2248="?","Unknown",J2248)</f>
        <v>R1013</v>
      </c>
      <c r="AE2254">
        <v>1967</v>
      </c>
      <c r="AF2254">
        <v>29</v>
      </c>
      <c r="AG2254" t="str">
        <f t="shared" si="70"/>
        <v>29-Aug-1967</v>
      </c>
      <c r="AH2254">
        <v>24713</v>
      </c>
      <c r="AI2254">
        <f t="shared" si="71"/>
        <v>55</v>
      </c>
    </row>
    <row r="2255" spans="1:35" x14ac:dyDescent="0.25">
      <c r="A2255" t="s">
        <v>1448</v>
      </c>
      <c r="B2255">
        <v>10</v>
      </c>
      <c r="C2255" t="s">
        <v>35</v>
      </c>
      <c r="D2255">
        <v>1965</v>
      </c>
      <c r="E2255" s="11">
        <v>23964</v>
      </c>
      <c r="F2255">
        <v>0</v>
      </c>
      <c r="G2255">
        <v>11842.62</v>
      </c>
      <c r="H2255" t="s">
        <v>12</v>
      </c>
      <c r="I2255" t="s">
        <v>12</v>
      </c>
      <c r="J2255" t="s">
        <v>23</v>
      </c>
      <c r="K2255" s="13" t="s">
        <v>10393</v>
      </c>
      <c r="L2255" t="s">
        <v>12</v>
      </c>
      <c r="M2255" t="s">
        <v>12</v>
      </c>
      <c r="N2255" t="s">
        <v>23</v>
      </c>
      <c r="O2255">
        <v>57</v>
      </c>
      <c r="AA2255" t="s">
        <v>20</v>
      </c>
      <c r="AB2255" t="str">
        <f>IF(H2249="?",$Q$9,H2249)</f>
        <v>tier - 3</v>
      </c>
      <c r="AC2255" t="str">
        <f>IF(I2249="?",$V$9,I2249)</f>
        <v>tier - 2</v>
      </c>
      <c r="AD2255" t="str">
        <f>IF(J2249="?","Unknown",J2249)</f>
        <v>R1011</v>
      </c>
      <c r="AE2255">
        <v>1967</v>
      </c>
      <c r="AF2255">
        <v>14</v>
      </c>
      <c r="AG2255" t="str">
        <f t="shared" si="70"/>
        <v>14-Sep-1967</v>
      </c>
      <c r="AH2255">
        <v>24729</v>
      </c>
      <c r="AI2255">
        <f t="shared" si="71"/>
        <v>55</v>
      </c>
    </row>
    <row r="2256" spans="1:35" x14ac:dyDescent="0.25">
      <c r="A2256" t="s">
        <v>1447</v>
      </c>
      <c r="B2256">
        <v>11</v>
      </c>
      <c r="C2256" t="s">
        <v>18</v>
      </c>
      <c r="D2256">
        <v>1964</v>
      </c>
      <c r="E2256" s="11">
        <v>23539</v>
      </c>
      <c r="F2256">
        <v>0</v>
      </c>
      <c r="G2256">
        <v>11842.44</v>
      </c>
      <c r="H2256" t="s">
        <v>12</v>
      </c>
      <c r="I2256" t="s">
        <v>11</v>
      </c>
      <c r="J2256" t="s">
        <v>42</v>
      </c>
      <c r="K2256" s="13" t="s">
        <v>10394</v>
      </c>
      <c r="L2256" t="s">
        <v>12</v>
      </c>
      <c r="M2256" t="s">
        <v>11</v>
      </c>
      <c r="N2256" t="s">
        <v>42</v>
      </c>
      <c r="O2256">
        <v>58</v>
      </c>
      <c r="AA2256" t="s">
        <v>20</v>
      </c>
      <c r="AB2256" t="str">
        <f>IF(H2250="?",$Q$9,H2250)</f>
        <v>tier - 3</v>
      </c>
      <c r="AC2256" t="str">
        <f>IF(I2250="?",$V$9,I2250)</f>
        <v>tier - 3</v>
      </c>
      <c r="AD2256" t="str">
        <f>IF(J2250="?","Unknown",J2250)</f>
        <v>R1024</v>
      </c>
      <c r="AE2256">
        <v>1967</v>
      </c>
      <c r="AF2256">
        <v>24</v>
      </c>
      <c r="AG2256" t="str">
        <f t="shared" si="70"/>
        <v>24-Sep-1967</v>
      </c>
      <c r="AH2256">
        <v>24739</v>
      </c>
      <c r="AI2256">
        <f t="shared" si="71"/>
        <v>55</v>
      </c>
    </row>
    <row r="2257" spans="1:35" x14ac:dyDescent="0.25">
      <c r="A2257" t="s">
        <v>1446</v>
      </c>
      <c r="B2257">
        <v>25</v>
      </c>
      <c r="C2257" t="s">
        <v>35</v>
      </c>
      <c r="D2257">
        <v>1965</v>
      </c>
      <c r="E2257" s="11">
        <v>23979</v>
      </c>
      <c r="F2257">
        <v>0</v>
      </c>
      <c r="G2257">
        <v>11840.78</v>
      </c>
      <c r="H2257" t="s">
        <v>12</v>
      </c>
      <c r="I2257" t="s">
        <v>11</v>
      </c>
      <c r="J2257" t="s">
        <v>23</v>
      </c>
      <c r="K2257" s="13" t="s">
        <v>10395</v>
      </c>
      <c r="L2257" t="s">
        <v>12</v>
      </c>
      <c r="M2257" t="s">
        <v>11</v>
      </c>
      <c r="N2257" t="s">
        <v>23</v>
      </c>
      <c r="O2257">
        <v>57</v>
      </c>
      <c r="AA2257" t="s">
        <v>18</v>
      </c>
      <c r="AB2257" t="str">
        <f>IF(H2251="?",$Q$9,H2251)</f>
        <v>tier - 1</v>
      </c>
      <c r="AC2257" t="str">
        <f>IF(I2251="?",$V$9,I2251)</f>
        <v>tier - 1</v>
      </c>
      <c r="AD2257" t="str">
        <f>IF(J2251="?","Unknown",J2251)</f>
        <v>R1024</v>
      </c>
      <c r="AE2257">
        <v>1999</v>
      </c>
      <c r="AF2257">
        <v>2</v>
      </c>
      <c r="AG2257" t="str">
        <f t="shared" si="70"/>
        <v>2-Jun-1999</v>
      </c>
      <c r="AH2257">
        <v>36313</v>
      </c>
      <c r="AI2257">
        <f t="shared" si="71"/>
        <v>24</v>
      </c>
    </row>
    <row r="2258" spans="1:35" x14ac:dyDescent="0.25">
      <c r="A2258" t="s">
        <v>1445</v>
      </c>
      <c r="B2258">
        <v>11</v>
      </c>
      <c r="C2258" t="s">
        <v>37</v>
      </c>
      <c r="D2258">
        <v>1964</v>
      </c>
      <c r="E2258" s="11">
        <v>23661</v>
      </c>
      <c r="F2258">
        <v>0</v>
      </c>
      <c r="G2258">
        <v>11837.16</v>
      </c>
      <c r="H2258" t="s">
        <v>12</v>
      </c>
      <c r="I2258" t="s">
        <v>12</v>
      </c>
      <c r="J2258" t="s">
        <v>42</v>
      </c>
      <c r="K2258" s="13" t="s">
        <v>8534</v>
      </c>
      <c r="L2258" t="s">
        <v>12</v>
      </c>
      <c r="M2258" t="s">
        <v>12</v>
      </c>
      <c r="N2258" t="s">
        <v>42</v>
      </c>
      <c r="O2258">
        <v>58</v>
      </c>
      <c r="AA2258" t="s">
        <v>37</v>
      </c>
      <c r="AB2258" t="str">
        <f>IF(H2252="?",$Q$9,H2252)</f>
        <v>tier - 3</v>
      </c>
      <c r="AC2258" t="str">
        <f>IF(I2252="?",$V$9,I2252)</f>
        <v>tier - 3</v>
      </c>
      <c r="AD2258" t="str">
        <f>IF(J2252="?","Unknown",J2252)</f>
        <v>R1011</v>
      </c>
      <c r="AE2258">
        <v>1974</v>
      </c>
      <c r="AF2258">
        <v>7</v>
      </c>
      <c r="AG2258" t="str">
        <f t="shared" si="70"/>
        <v>7-Oct-1974</v>
      </c>
      <c r="AH2258">
        <v>27309</v>
      </c>
      <c r="AI2258">
        <f t="shared" si="71"/>
        <v>48</v>
      </c>
    </row>
    <row r="2259" spans="1:35" x14ac:dyDescent="0.25">
      <c r="A2259" t="s">
        <v>1444</v>
      </c>
      <c r="B2259">
        <v>27</v>
      </c>
      <c r="C2259" t="s">
        <v>37</v>
      </c>
      <c r="D2259">
        <v>1964</v>
      </c>
      <c r="E2259" s="11">
        <v>23677</v>
      </c>
      <c r="F2259">
        <v>0</v>
      </c>
      <c r="G2259">
        <v>11833.78</v>
      </c>
      <c r="H2259" t="s">
        <v>12</v>
      </c>
      <c r="I2259" t="s">
        <v>12</v>
      </c>
      <c r="J2259" t="s">
        <v>13</v>
      </c>
      <c r="K2259" s="13" t="s">
        <v>10392</v>
      </c>
      <c r="L2259" t="s">
        <v>12</v>
      </c>
      <c r="M2259" t="s">
        <v>12</v>
      </c>
      <c r="N2259" t="s">
        <v>13</v>
      </c>
      <c r="O2259">
        <v>58</v>
      </c>
      <c r="AA2259" t="s">
        <v>35</v>
      </c>
      <c r="AB2259" t="str">
        <f>IF(H2253="?",$Q$9,H2253)</f>
        <v>tier - 3</v>
      </c>
      <c r="AC2259" t="str">
        <f>IF(I2253="?",$V$9,I2253)</f>
        <v>tier - 2</v>
      </c>
      <c r="AD2259" t="str">
        <f>IF(J2253="?","Unknown",J2253)</f>
        <v>R1013</v>
      </c>
      <c r="AE2259">
        <v>1964</v>
      </c>
      <c r="AF2259">
        <v>29</v>
      </c>
      <c r="AG2259" t="str">
        <f t="shared" si="70"/>
        <v>29-Aug-1964</v>
      </c>
      <c r="AH2259">
        <v>23618</v>
      </c>
      <c r="AI2259">
        <f t="shared" si="71"/>
        <v>58</v>
      </c>
    </row>
    <row r="2260" spans="1:35" x14ac:dyDescent="0.25">
      <c r="A2260" t="s">
        <v>1443</v>
      </c>
      <c r="B2260">
        <v>3</v>
      </c>
      <c r="C2260" t="s">
        <v>30</v>
      </c>
      <c r="D2260">
        <v>1965</v>
      </c>
      <c r="E2260" s="11">
        <v>24079</v>
      </c>
      <c r="F2260">
        <v>0</v>
      </c>
      <c r="G2260">
        <v>11830.61</v>
      </c>
      <c r="H2260" t="s">
        <v>12</v>
      </c>
      <c r="I2260" t="s">
        <v>16</v>
      </c>
      <c r="J2260" t="s">
        <v>23</v>
      </c>
      <c r="K2260" s="13" t="s">
        <v>10396</v>
      </c>
      <c r="L2260" t="s">
        <v>12</v>
      </c>
      <c r="M2260" t="s">
        <v>16</v>
      </c>
      <c r="N2260" t="s">
        <v>23</v>
      </c>
      <c r="O2260">
        <v>57</v>
      </c>
      <c r="AA2260" t="s">
        <v>20</v>
      </c>
      <c r="AB2260" t="str">
        <f>IF(H2254="?",$Q$9,H2254)</f>
        <v>tier - 3</v>
      </c>
      <c r="AC2260" t="str">
        <f>IF(I2254="?",$V$9,I2254)</f>
        <v>tier - 2</v>
      </c>
      <c r="AD2260" t="str">
        <f>IF(J2254="?","Unknown",J2254)</f>
        <v>R1011</v>
      </c>
      <c r="AE2260">
        <v>1964</v>
      </c>
      <c r="AF2260">
        <v>27</v>
      </c>
      <c r="AG2260" t="str">
        <f t="shared" si="70"/>
        <v>27-Sep-1964</v>
      </c>
      <c r="AH2260">
        <v>23647</v>
      </c>
      <c r="AI2260">
        <f t="shared" si="71"/>
        <v>58</v>
      </c>
    </row>
    <row r="2261" spans="1:35" x14ac:dyDescent="0.25">
      <c r="A2261" t="s">
        <v>1442</v>
      </c>
      <c r="B2261">
        <v>20</v>
      </c>
      <c r="C2261" t="s">
        <v>15</v>
      </c>
      <c r="D2261">
        <v>1982</v>
      </c>
      <c r="E2261" s="11">
        <v>30275</v>
      </c>
      <c r="F2261">
        <v>3</v>
      </c>
      <c r="G2261">
        <v>11773.06</v>
      </c>
      <c r="H2261" t="s">
        <v>12</v>
      </c>
      <c r="I2261" t="s">
        <v>12</v>
      </c>
      <c r="J2261" t="s">
        <v>535</v>
      </c>
      <c r="K2261" s="13" t="s">
        <v>10397</v>
      </c>
      <c r="L2261" t="s">
        <v>12</v>
      </c>
      <c r="M2261" t="s">
        <v>12</v>
      </c>
      <c r="N2261" t="s">
        <v>535</v>
      </c>
      <c r="O2261">
        <v>40</v>
      </c>
      <c r="AA2261" t="s">
        <v>35</v>
      </c>
      <c r="AB2261" t="str">
        <f>IF(H2255="?",$Q$9,H2255)</f>
        <v>tier - 3</v>
      </c>
      <c r="AC2261" t="str">
        <f>IF(I2255="?",$V$9,I2255)</f>
        <v>tier - 3</v>
      </c>
      <c r="AD2261" t="str">
        <f>IF(J2255="?","Unknown",J2255)</f>
        <v>R1012</v>
      </c>
      <c r="AE2261">
        <v>1965</v>
      </c>
      <c r="AF2261">
        <v>10</v>
      </c>
      <c r="AG2261" t="str">
        <f t="shared" si="70"/>
        <v>10-Aug-1965</v>
      </c>
      <c r="AH2261">
        <v>23964</v>
      </c>
      <c r="AI2261">
        <f t="shared" si="71"/>
        <v>57</v>
      </c>
    </row>
    <row r="2262" spans="1:35" x14ac:dyDescent="0.25">
      <c r="A2262" t="s">
        <v>2280</v>
      </c>
      <c r="B2262">
        <v>10</v>
      </c>
      <c r="C2262" t="s">
        <v>37</v>
      </c>
      <c r="D2262">
        <v>1972</v>
      </c>
      <c r="E2262" s="11">
        <v>26582</v>
      </c>
      <c r="F2262">
        <v>0</v>
      </c>
      <c r="G2262">
        <v>40817.85</v>
      </c>
      <c r="H2262" t="s">
        <v>16</v>
      </c>
      <c r="I2262" t="s">
        <v>12</v>
      </c>
      <c r="J2262" t="s">
        <v>42</v>
      </c>
      <c r="K2262" s="13" t="s">
        <v>10398</v>
      </c>
      <c r="L2262" t="s">
        <v>16</v>
      </c>
      <c r="M2262" t="s">
        <v>12</v>
      </c>
      <c r="N2262" t="s">
        <v>42</v>
      </c>
      <c r="O2262">
        <v>50</v>
      </c>
      <c r="AA2262" t="s">
        <v>18</v>
      </c>
      <c r="AB2262" t="str">
        <f>IF(H2256="?",$Q$9,H2256)</f>
        <v>tier - 3</v>
      </c>
      <c r="AC2262" t="str">
        <f>IF(I2256="?",$V$9,I2256)</f>
        <v>tier - 2</v>
      </c>
      <c r="AD2262" t="str">
        <f>IF(J2256="?","Unknown",J2256)</f>
        <v>R1011</v>
      </c>
      <c r="AE2262">
        <v>1964</v>
      </c>
      <c r="AF2262">
        <v>11</v>
      </c>
      <c r="AG2262" t="str">
        <f t="shared" si="70"/>
        <v>11-Jun-1964</v>
      </c>
      <c r="AH2262">
        <v>23539</v>
      </c>
      <c r="AI2262">
        <f t="shared" si="71"/>
        <v>58</v>
      </c>
    </row>
    <row r="2263" spans="1:35" x14ac:dyDescent="0.25">
      <c r="A2263" t="s">
        <v>1441</v>
      </c>
      <c r="B2263">
        <v>25</v>
      </c>
      <c r="C2263" t="s">
        <v>15</v>
      </c>
      <c r="D2263">
        <v>1966</v>
      </c>
      <c r="E2263" s="11">
        <v>24436</v>
      </c>
      <c r="F2263">
        <v>1</v>
      </c>
      <c r="G2263">
        <v>11763</v>
      </c>
      <c r="H2263" t="s">
        <v>12</v>
      </c>
      <c r="I2263" t="s">
        <v>12</v>
      </c>
      <c r="J2263" t="s">
        <v>168</v>
      </c>
      <c r="K2263" s="13" t="s">
        <v>10399</v>
      </c>
      <c r="L2263" t="s">
        <v>12</v>
      </c>
      <c r="M2263" t="s">
        <v>12</v>
      </c>
      <c r="N2263" t="s">
        <v>168</v>
      </c>
      <c r="O2263">
        <v>56</v>
      </c>
      <c r="AA2263" t="s">
        <v>35</v>
      </c>
      <c r="AB2263" t="str">
        <f>IF(H2257="?",$Q$9,H2257)</f>
        <v>tier - 3</v>
      </c>
      <c r="AC2263" t="str">
        <f>IF(I2257="?",$V$9,I2257)</f>
        <v>tier - 2</v>
      </c>
      <c r="AD2263" t="str">
        <f>IF(J2257="?","Unknown",J2257)</f>
        <v>R1012</v>
      </c>
      <c r="AE2263">
        <v>1965</v>
      </c>
      <c r="AF2263">
        <v>25</v>
      </c>
      <c r="AG2263" t="str">
        <f t="shared" si="70"/>
        <v>25-Aug-1965</v>
      </c>
      <c r="AH2263">
        <v>23979</v>
      </c>
      <c r="AI2263">
        <f t="shared" si="71"/>
        <v>57</v>
      </c>
    </row>
    <row r="2264" spans="1:35" x14ac:dyDescent="0.25">
      <c r="A2264" t="s">
        <v>1440</v>
      </c>
      <c r="B2264">
        <v>6</v>
      </c>
      <c r="C2264" t="s">
        <v>20</v>
      </c>
      <c r="D2264">
        <v>1979</v>
      </c>
      <c r="E2264" s="11">
        <v>29104</v>
      </c>
      <c r="F2264">
        <v>2</v>
      </c>
      <c r="G2264">
        <v>11752.68</v>
      </c>
      <c r="H2264" t="s">
        <v>12</v>
      </c>
      <c r="I2264" t="s">
        <v>16</v>
      </c>
      <c r="J2264" t="s">
        <v>535</v>
      </c>
      <c r="K2264" s="13" t="s">
        <v>10400</v>
      </c>
      <c r="L2264" t="s">
        <v>12</v>
      </c>
      <c r="M2264" t="s">
        <v>16</v>
      </c>
      <c r="N2264" t="s">
        <v>535</v>
      </c>
      <c r="O2264">
        <v>43</v>
      </c>
      <c r="AA2264" t="s">
        <v>37</v>
      </c>
      <c r="AB2264" t="str">
        <f>IF(H2258="?",$Q$9,H2258)</f>
        <v>tier - 3</v>
      </c>
      <c r="AC2264" t="str">
        <f>IF(I2258="?",$V$9,I2258)</f>
        <v>tier - 3</v>
      </c>
      <c r="AD2264" t="str">
        <f>IF(J2258="?","Unknown",J2258)</f>
        <v>R1011</v>
      </c>
      <c r="AE2264">
        <v>1964</v>
      </c>
      <c r="AF2264">
        <v>11</v>
      </c>
      <c r="AG2264" t="str">
        <f t="shared" si="70"/>
        <v>11-Oct-1964</v>
      </c>
      <c r="AH2264">
        <v>23661</v>
      </c>
      <c r="AI2264">
        <f t="shared" si="71"/>
        <v>58</v>
      </c>
    </row>
    <row r="2265" spans="1:35" x14ac:dyDescent="0.25">
      <c r="A2265" t="s">
        <v>1439</v>
      </c>
      <c r="B2265">
        <v>2</v>
      </c>
      <c r="C2265" t="s">
        <v>20</v>
      </c>
      <c r="D2265">
        <v>1964</v>
      </c>
      <c r="E2265" s="11">
        <v>23622</v>
      </c>
      <c r="F2265">
        <v>0</v>
      </c>
      <c r="G2265">
        <v>11743.93</v>
      </c>
      <c r="H2265" t="s">
        <v>12</v>
      </c>
      <c r="I2265" t="s">
        <v>16</v>
      </c>
      <c r="J2265" t="s">
        <v>23</v>
      </c>
      <c r="K2265" s="13" t="s">
        <v>10401</v>
      </c>
      <c r="L2265" t="s">
        <v>12</v>
      </c>
      <c r="M2265" t="s">
        <v>16</v>
      </c>
      <c r="N2265" t="s">
        <v>23</v>
      </c>
      <c r="O2265">
        <v>58</v>
      </c>
      <c r="AA2265" t="s">
        <v>37</v>
      </c>
      <c r="AB2265" t="str">
        <f>IF(H2259="?",$Q$9,H2259)</f>
        <v>tier - 3</v>
      </c>
      <c r="AC2265" t="str">
        <f>IF(I2259="?",$V$9,I2259)</f>
        <v>tier - 3</v>
      </c>
      <c r="AD2265" t="str">
        <f>IF(J2259="?","Unknown",J2259)</f>
        <v>R1013</v>
      </c>
      <c r="AE2265">
        <v>1964</v>
      </c>
      <c r="AF2265">
        <v>27</v>
      </c>
      <c r="AG2265" t="str">
        <f t="shared" si="70"/>
        <v>27-Oct-1964</v>
      </c>
      <c r="AH2265">
        <v>23677</v>
      </c>
      <c r="AI2265">
        <f t="shared" si="71"/>
        <v>58</v>
      </c>
    </row>
    <row r="2266" spans="1:35" x14ac:dyDescent="0.25">
      <c r="A2266" t="s">
        <v>1438</v>
      </c>
      <c r="B2266">
        <v>9</v>
      </c>
      <c r="C2266" t="s">
        <v>20</v>
      </c>
      <c r="D2266">
        <v>1963</v>
      </c>
      <c r="E2266" s="11">
        <v>23263</v>
      </c>
      <c r="F2266">
        <v>0</v>
      </c>
      <c r="G2266">
        <v>11743.3</v>
      </c>
      <c r="H2266" t="s">
        <v>12</v>
      </c>
      <c r="I2266" t="s">
        <v>12</v>
      </c>
      <c r="J2266" t="s">
        <v>13</v>
      </c>
      <c r="K2266" s="13" t="s">
        <v>10402</v>
      </c>
      <c r="L2266" t="s">
        <v>12</v>
      </c>
      <c r="M2266" t="s">
        <v>12</v>
      </c>
      <c r="N2266" t="s">
        <v>13</v>
      </c>
      <c r="O2266">
        <v>59</v>
      </c>
      <c r="AA2266" t="s">
        <v>30</v>
      </c>
      <c r="AB2266" t="str">
        <f>IF(H2260="?",$Q$9,H2260)</f>
        <v>tier - 3</v>
      </c>
      <c r="AC2266" t="str">
        <f>IF(I2260="?",$V$9,I2260)</f>
        <v>tier - 1</v>
      </c>
      <c r="AD2266" t="str">
        <f>IF(J2260="?","Unknown",J2260)</f>
        <v>R1012</v>
      </c>
      <c r="AE2266">
        <v>1965</v>
      </c>
      <c r="AF2266">
        <v>3</v>
      </c>
      <c r="AG2266" t="str">
        <f t="shared" si="70"/>
        <v>3-Dec-1965</v>
      </c>
      <c r="AH2266">
        <v>24079</v>
      </c>
      <c r="AI2266">
        <f t="shared" si="71"/>
        <v>57</v>
      </c>
    </row>
    <row r="2267" spans="1:35" x14ac:dyDescent="0.25">
      <c r="A2267" t="s">
        <v>1437</v>
      </c>
      <c r="B2267">
        <v>12</v>
      </c>
      <c r="C2267" t="s">
        <v>18</v>
      </c>
      <c r="D2267">
        <v>1969</v>
      </c>
      <c r="E2267" s="11">
        <v>25366</v>
      </c>
      <c r="F2267">
        <v>3</v>
      </c>
      <c r="G2267">
        <v>11741.73</v>
      </c>
      <c r="H2267" t="s">
        <v>12</v>
      </c>
      <c r="I2267" t="s">
        <v>16</v>
      </c>
      <c r="J2267" t="s">
        <v>42</v>
      </c>
      <c r="K2267" s="13" t="s">
        <v>10403</v>
      </c>
      <c r="L2267" t="s">
        <v>12</v>
      </c>
      <c r="M2267" t="s">
        <v>16</v>
      </c>
      <c r="N2267" t="s">
        <v>42</v>
      </c>
      <c r="O2267">
        <v>53</v>
      </c>
      <c r="AA2267" t="s">
        <v>15</v>
      </c>
      <c r="AB2267" t="str">
        <f>IF(H2261="?",$Q$9,H2261)</f>
        <v>tier - 3</v>
      </c>
      <c r="AC2267" t="str">
        <f>IF(I2261="?",$V$9,I2261)</f>
        <v>tier - 3</v>
      </c>
      <c r="AD2267" t="str">
        <f>IF(J2261="?","Unknown",J2261)</f>
        <v>R1026</v>
      </c>
      <c r="AE2267">
        <v>1982</v>
      </c>
      <c r="AF2267">
        <v>20</v>
      </c>
      <c r="AG2267" t="str">
        <f t="shared" si="70"/>
        <v>20-Nov-1982</v>
      </c>
      <c r="AH2267">
        <v>30275</v>
      </c>
      <c r="AI2267">
        <f t="shared" si="71"/>
        <v>40</v>
      </c>
    </row>
    <row r="2268" spans="1:35" x14ac:dyDescent="0.25">
      <c r="A2268" t="s">
        <v>1436</v>
      </c>
      <c r="B2268">
        <v>5</v>
      </c>
      <c r="C2268" t="s">
        <v>15</v>
      </c>
      <c r="D2268">
        <v>1988</v>
      </c>
      <c r="E2268" s="11">
        <v>32452</v>
      </c>
      <c r="F2268">
        <v>2</v>
      </c>
      <c r="G2268">
        <v>11737.85</v>
      </c>
      <c r="H2268" t="s">
        <v>12</v>
      </c>
      <c r="I2268" t="s">
        <v>16</v>
      </c>
      <c r="J2268" t="s">
        <v>42</v>
      </c>
      <c r="K2268" s="13" t="s">
        <v>9826</v>
      </c>
      <c r="L2268" t="s">
        <v>12</v>
      </c>
      <c r="M2268" t="s">
        <v>16</v>
      </c>
      <c r="N2268" t="s">
        <v>42</v>
      </c>
      <c r="O2268">
        <v>34</v>
      </c>
      <c r="AA2268" t="s">
        <v>37</v>
      </c>
      <c r="AB2268" t="str">
        <f>IF(H2262="?",$Q$9,H2262)</f>
        <v>tier - 1</v>
      </c>
      <c r="AC2268" t="str">
        <f>IF(I2262="?",$V$9,I2262)</f>
        <v>tier - 3</v>
      </c>
      <c r="AD2268" t="str">
        <f>IF(J2262="?","Unknown",J2262)</f>
        <v>R1011</v>
      </c>
      <c r="AE2268">
        <v>1972</v>
      </c>
      <c r="AF2268">
        <v>10</v>
      </c>
      <c r="AG2268" t="str">
        <f t="shared" si="70"/>
        <v>10-Oct-1972</v>
      </c>
      <c r="AH2268">
        <v>26582</v>
      </c>
      <c r="AI2268">
        <f t="shared" si="71"/>
        <v>50</v>
      </c>
    </row>
    <row r="2269" spans="1:35" x14ac:dyDescent="0.25">
      <c r="A2269" t="s">
        <v>1435</v>
      </c>
      <c r="B2269">
        <v>9</v>
      </c>
      <c r="C2269" t="s">
        <v>30</v>
      </c>
      <c r="D2269">
        <v>1964</v>
      </c>
      <c r="E2269" s="11">
        <v>23720</v>
      </c>
      <c r="F2269">
        <v>0</v>
      </c>
      <c r="G2269">
        <v>11735.88</v>
      </c>
      <c r="H2269" t="s">
        <v>12</v>
      </c>
      <c r="I2269" t="s">
        <v>16</v>
      </c>
      <c r="J2269" t="s">
        <v>23</v>
      </c>
      <c r="K2269" s="13" t="s">
        <v>10404</v>
      </c>
      <c r="L2269" t="s">
        <v>12</v>
      </c>
      <c r="M2269" t="s">
        <v>16</v>
      </c>
      <c r="N2269" t="s">
        <v>23</v>
      </c>
      <c r="O2269">
        <v>58</v>
      </c>
      <c r="AA2269" t="s">
        <v>15</v>
      </c>
      <c r="AB2269" t="str">
        <f>IF(H2263="?",$Q$9,H2263)</f>
        <v>tier - 3</v>
      </c>
      <c r="AC2269" t="str">
        <f>IF(I2263="?",$V$9,I2263)</f>
        <v>tier - 3</v>
      </c>
      <c r="AD2269" t="str">
        <f>IF(J2263="?","Unknown",J2263)</f>
        <v>R1016</v>
      </c>
      <c r="AE2269">
        <v>1966</v>
      </c>
      <c r="AF2269">
        <v>25</v>
      </c>
      <c r="AG2269" t="str">
        <f t="shared" si="70"/>
        <v>25-Nov-1966</v>
      </c>
      <c r="AH2269">
        <v>24436</v>
      </c>
      <c r="AI2269">
        <f t="shared" si="71"/>
        <v>56</v>
      </c>
    </row>
    <row r="2270" spans="1:35" x14ac:dyDescent="0.25">
      <c r="A2270" t="s">
        <v>1434</v>
      </c>
      <c r="B2270">
        <v>26</v>
      </c>
      <c r="C2270" t="s">
        <v>15</v>
      </c>
      <c r="D2270">
        <v>1984</v>
      </c>
      <c r="E2270" s="11">
        <v>31012</v>
      </c>
      <c r="F2270">
        <v>3</v>
      </c>
      <c r="G2270">
        <v>11730.82</v>
      </c>
      <c r="H2270" t="s">
        <v>12</v>
      </c>
      <c r="I2270" t="s">
        <v>12</v>
      </c>
      <c r="J2270" t="s">
        <v>535</v>
      </c>
      <c r="K2270" s="13" t="s">
        <v>10405</v>
      </c>
      <c r="L2270" t="s">
        <v>12</v>
      </c>
      <c r="M2270" t="s">
        <v>12</v>
      </c>
      <c r="N2270" t="s">
        <v>535</v>
      </c>
      <c r="O2270">
        <v>38</v>
      </c>
      <c r="AA2270" t="s">
        <v>20</v>
      </c>
      <c r="AB2270" t="str">
        <f>IF(H2264="?",$Q$9,H2264)</f>
        <v>tier - 3</v>
      </c>
      <c r="AC2270" t="str">
        <f>IF(I2264="?",$V$9,I2264)</f>
        <v>tier - 1</v>
      </c>
      <c r="AD2270" t="str">
        <f>IF(J2264="?","Unknown",J2264)</f>
        <v>R1026</v>
      </c>
      <c r="AE2270">
        <v>1979</v>
      </c>
      <c r="AF2270">
        <v>6</v>
      </c>
      <c r="AG2270" t="str">
        <f t="shared" si="70"/>
        <v>6-Sep-1979</v>
      </c>
      <c r="AH2270">
        <v>29104</v>
      </c>
      <c r="AI2270">
        <f t="shared" si="71"/>
        <v>43</v>
      </c>
    </row>
    <row r="2271" spans="1:35" x14ac:dyDescent="0.25">
      <c r="A2271" t="s">
        <v>1433</v>
      </c>
      <c r="B2271">
        <v>12</v>
      </c>
      <c r="C2271" t="s">
        <v>30</v>
      </c>
      <c r="D2271">
        <v>1969</v>
      </c>
      <c r="E2271" s="11">
        <v>25549</v>
      </c>
      <c r="F2271">
        <v>2</v>
      </c>
      <c r="G2271">
        <v>11729.68</v>
      </c>
      <c r="H2271" t="s">
        <v>12</v>
      </c>
      <c r="I2271" t="s">
        <v>16</v>
      </c>
      <c r="J2271" t="s">
        <v>247</v>
      </c>
      <c r="K2271" s="13" t="s">
        <v>10406</v>
      </c>
      <c r="L2271" t="s">
        <v>12</v>
      </c>
      <c r="M2271" t="s">
        <v>16</v>
      </c>
      <c r="N2271" t="s">
        <v>247</v>
      </c>
      <c r="O2271">
        <v>53</v>
      </c>
      <c r="AA2271" t="s">
        <v>20</v>
      </c>
      <c r="AB2271" t="str">
        <f>IF(H2265="?",$Q$9,H2265)</f>
        <v>tier - 3</v>
      </c>
      <c r="AC2271" t="str">
        <f>IF(I2265="?",$V$9,I2265)</f>
        <v>tier - 1</v>
      </c>
      <c r="AD2271" t="str">
        <f>IF(J2265="?","Unknown",J2265)</f>
        <v>R1012</v>
      </c>
      <c r="AE2271">
        <v>1964</v>
      </c>
      <c r="AF2271">
        <v>2</v>
      </c>
      <c r="AG2271" t="str">
        <f t="shared" si="70"/>
        <v>2-Sep-1964</v>
      </c>
      <c r="AH2271">
        <v>23622</v>
      </c>
      <c r="AI2271">
        <f t="shared" si="71"/>
        <v>58</v>
      </c>
    </row>
    <row r="2272" spans="1:35" x14ac:dyDescent="0.25">
      <c r="A2272" t="s">
        <v>1432</v>
      </c>
      <c r="B2272">
        <v>21</v>
      </c>
      <c r="C2272" t="s">
        <v>10</v>
      </c>
      <c r="D2272">
        <v>1982</v>
      </c>
      <c r="E2272" s="11">
        <v>30153</v>
      </c>
      <c r="F2272">
        <v>3</v>
      </c>
      <c r="G2272">
        <v>11712.97</v>
      </c>
      <c r="H2272" t="s">
        <v>12</v>
      </c>
      <c r="I2272" t="s">
        <v>11</v>
      </c>
      <c r="J2272" t="s">
        <v>300</v>
      </c>
      <c r="K2272" s="13" t="s">
        <v>10407</v>
      </c>
      <c r="L2272" t="s">
        <v>12</v>
      </c>
      <c r="M2272" t="s">
        <v>11</v>
      </c>
      <c r="N2272" t="s">
        <v>300</v>
      </c>
      <c r="O2272">
        <v>40</v>
      </c>
      <c r="AA2272" t="s">
        <v>20</v>
      </c>
      <c r="AB2272" t="str">
        <f>IF(H2266="?",$Q$9,H2266)</f>
        <v>tier - 3</v>
      </c>
      <c r="AC2272" t="str">
        <f>IF(I2266="?",$V$9,I2266)</f>
        <v>tier - 3</v>
      </c>
      <c r="AD2272" t="str">
        <f>IF(J2266="?","Unknown",J2266)</f>
        <v>R1013</v>
      </c>
      <c r="AE2272">
        <v>1963</v>
      </c>
      <c r="AF2272">
        <v>9</v>
      </c>
      <c r="AG2272" t="str">
        <f t="shared" si="70"/>
        <v>9-Sep-1963</v>
      </c>
      <c r="AH2272">
        <v>23263</v>
      </c>
      <c r="AI2272">
        <f t="shared" si="71"/>
        <v>59</v>
      </c>
    </row>
    <row r="2273" spans="1:35" x14ac:dyDescent="0.25">
      <c r="A2273" t="s">
        <v>2279</v>
      </c>
      <c r="B2273">
        <v>26</v>
      </c>
      <c r="C2273" t="s">
        <v>20</v>
      </c>
      <c r="D2273">
        <v>1976</v>
      </c>
      <c r="E2273" s="11">
        <v>28029</v>
      </c>
      <c r="F2273">
        <v>3</v>
      </c>
      <c r="G2273">
        <v>40720.550000000003</v>
      </c>
      <c r="H2273" t="s">
        <v>16</v>
      </c>
      <c r="I2273" t="s">
        <v>12</v>
      </c>
      <c r="J2273" t="s">
        <v>23</v>
      </c>
      <c r="K2273" s="13" t="s">
        <v>10408</v>
      </c>
      <c r="L2273" t="s">
        <v>16</v>
      </c>
      <c r="M2273" t="s">
        <v>12</v>
      </c>
      <c r="N2273" t="s">
        <v>23</v>
      </c>
      <c r="O2273">
        <v>46</v>
      </c>
      <c r="AA2273" t="s">
        <v>18</v>
      </c>
      <c r="AB2273" t="str">
        <f>IF(H2267="?",$Q$9,H2267)</f>
        <v>tier - 3</v>
      </c>
      <c r="AC2273" t="str">
        <f>IF(I2267="?",$V$9,I2267)</f>
        <v>tier - 1</v>
      </c>
      <c r="AD2273" t="str">
        <f>IF(J2267="?","Unknown",J2267)</f>
        <v>R1011</v>
      </c>
      <c r="AE2273">
        <v>1969</v>
      </c>
      <c r="AF2273">
        <v>12</v>
      </c>
      <c r="AG2273" t="str">
        <f t="shared" si="70"/>
        <v>12-Jun-1969</v>
      </c>
      <c r="AH2273">
        <v>25366</v>
      </c>
      <c r="AI2273">
        <f t="shared" si="71"/>
        <v>53</v>
      </c>
    </row>
    <row r="2274" spans="1:35" x14ac:dyDescent="0.25">
      <c r="A2274" t="s">
        <v>1431</v>
      </c>
      <c r="B2274">
        <v>1</v>
      </c>
      <c r="C2274" t="s">
        <v>35</v>
      </c>
      <c r="D2274">
        <v>1970</v>
      </c>
      <c r="E2274" s="11">
        <v>25781</v>
      </c>
      <c r="F2274">
        <v>0</v>
      </c>
      <c r="G2274">
        <v>11696.52</v>
      </c>
      <c r="H2274" t="s">
        <v>12</v>
      </c>
      <c r="I2274" t="s">
        <v>16</v>
      </c>
      <c r="J2274" t="s">
        <v>300</v>
      </c>
      <c r="K2274" s="13" t="s">
        <v>8498</v>
      </c>
      <c r="L2274" t="s">
        <v>12</v>
      </c>
      <c r="M2274" t="s">
        <v>16</v>
      </c>
      <c r="N2274" t="s">
        <v>300</v>
      </c>
      <c r="O2274">
        <v>52</v>
      </c>
      <c r="AA2274" t="s">
        <v>15</v>
      </c>
      <c r="AB2274" t="str">
        <f>IF(H2268="?",$Q$9,H2268)</f>
        <v>tier - 3</v>
      </c>
      <c r="AC2274" t="str">
        <f>IF(I2268="?",$V$9,I2268)</f>
        <v>tier - 1</v>
      </c>
      <c r="AD2274" t="str">
        <f>IF(J2268="?","Unknown",J2268)</f>
        <v>R1011</v>
      </c>
      <c r="AE2274">
        <v>1988</v>
      </c>
      <c r="AF2274">
        <v>5</v>
      </c>
      <c r="AG2274" t="str">
        <f t="shared" si="70"/>
        <v>5-Nov-1988</v>
      </c>
      <c r="AH2274">
        <v>32452</v>
      </c>
      <c r="AI2274">
        <f t="shared" si="71"/>
        <v>34</v>
      </c>
    </row>
    <row r="2275" spans="1:35" x14ac:dyDescent="0.25">
      <c r="A2275" t="s">
        <v>1430</v>
      </c>
      <c r="B2275">
        <v>9</v>
      </c>
      <c r="C2275" t="s">
        <v>18</v>
      </c>
      <c r="D2275">
        <v>1966</v>
      </c>
      <c r="E2275" s="11">
        <v>24267</v>
      </c>
      <c r="F2275">
        <v>1</v>
      </c>
      <c r="G2275">
        <v>11674.13</v>
      </c>
      <c r="H2275" t="s">
        <v>12</v>
      </c>
      <c r="I2275" t="s">
        <v>16</v>
      </c>
      <c r="J2275" t="s">
        <v>42</v>
      </c>
      <c r="K2275" s="13" t="s">
        <v>10409</v>
      </c>
      <c r="L2275" t="s">
        <v>12</v>
      </c>
      <c r="M2275" t="s">
        <v>16</v>
      </c>
      <c r="N2275" t="s">
        <v>42</v>
      </c>
      <c r="O2275">
        <v>56</v>
      </c>
      <c r="AA2275" t="s">
        <v>30</v>
      </c>
      <c r="AB2275" t="str">
        <f>IF(H2269="?",$Q$9,H2269)</f>
        <v>tier - 3</v>
      </c>
      <c r="AC2275" t="str">
        <f>IF(I2269="?",$V$9,I2269)</f>
        <v>tier - 1</v>
      </c>
      <c r="AD2275" t="str">
        <f>IF(J2269="?","Unknown",J2269)</f>
        <v>R1012</v>
      </c>
      <c r="AE2275">
        <v>1964</v>
      </c>
      <c r="AF2275">
        <v>9</v>
      </c>
      <c r="AG2275" t="str">
        <f t="shared" si="70"/>
        <v>9-Dec-1964</v>
      </c>
      <c r="AH2275">
        <v>23720</v>
      </c>
      <c r="AI2275">
        <f t="shared" si="71"/>
        <v>58</v>
      </c>
    </row>
    <row r="2276" spans="1:35" x14ac:dyDescent="0.25">
      <c r="A2276" t="s">
        <v>1429</v>
      </c>
      <c r="B2276">
        <v>23</v>
      </c>
      <c r="C2276" t="s">
        <v>35</v>
      </c>
      <c r="D2276">
        <v>1966</v>
      </c>
      <c r="E2276" s="11">
        <v>24342</v>
      </c>
      <c r="F2276">
        <v>0</v>
      </c>
      <c r="G2276">
        <v>11658.38</v>
      </c>
      <c r="H2276" t="s">
        <v>12</v>
      </c>
      <c r="I2276" t="s">
        <v>12</v>
      </c>
      <c r="J2276" t="s">
        <v>247</v>
      </c>
      <c r="K2276" s="13" t="s">
        <v>10410</v>
      </c>
      <c r="L2276" t="s">
        <v>12</v>
      </c>
      <c r="M2276" t="s">
        <v>12</v>
      </c>
      <c r="N2276" t="s">
        <v>247</v>
      </c>
      <c r="O2276">
        <v>56</v>
      </c>
      <c r="AA2276" t="s">
        <v>15</v>
      </c>
      <c r="AB2276" t="str">
        <f>IF(H2270="?",$Q$9,H2270)</f>
        <v>tier - 3</v>
      </c>
      <c r="AC2276" t="str">
        <f>IF(I2270="?",$V$9,I2270)</f>
        <v>tier - 3</v>
      </c>
      <c r="AD2276" t="str">
        <f>IF(J2270="?","Unknown",J2270)</f>
        <v>R1026</v>
      </c>
      <c r="AE2276">
        <v>1984</v>
      </c>
      <c r="AF2276">
        <v>26</v>
      </c>
      <c r="AG2276" t="str">
        <f t="shared" si="70"/>
        <v>26-Nov-1984</v>
      </c>
      <c r="AH2276">
        <v>31012</v>
      </c>
      <c r="AI2276">
        <f t="shared" si="71"/>
        <v>38</v>
      </c>
    </row>
    <row r="2277" spans="1:35" x14ac:dyDescent="0.25">
      <c r="A2277" t="s">
        <v>1428</v>
      </c>
      <c r="B2277">
        <v>6</v>
      </c>
      <c r="C2277" t="s">
        <v>18</v>
      </c>
      <c r="D2277">
        <v>1966</v>
      </c>
      <c r="E2277" s="11">
        <v>24264</v>
      </c>
      <c r="F2277">
        <v>0</v>
      </c>
      <c r="G2277">
        <v>11658.12</v>
      </c>
      <c r="H2277" t="s">
        <v>12</v>
      </c>
      <c r="I2277" t="s">
        <v>16</v>
      </c>
      <c r="J2277" t="s">
        <v>247</v>
      </c>
      <c r="K2277" s="13" t="s">
        <v>10411</v>
      </c>
      <c r="L2277" t="s">
        <v>12</v>
      </c>
      <c r="M2277" t="s">
        <v>16</v>
      </c>
      <c r="N2277" t="s">
        <v>247</v>
      </c>
      <c r="O2277">
        <v>57</v>
      </c>
      <c r="AA2277" t="s">
        <v>30</v>
      </c>
      <c r="AB2277" t="str">
        <f>IF(H2271="?",$Q$9,H2271)</f>
        <v>tier - 3</v>
      </c>
      <c r="AC2277" t="str">
        <f>IF(I2271="?",$V$9,I2271)</f>
        <v>tier - 1</v>
      </c>
      <c r="AD2277" t="str">
        <f>IF(J2271="?","Unknown",J2271)</f>
        <v>R1024</v>
      </c>
      <c r="AE2277">
        <v>1969</v>
      </c>
      <c r="AF2277">
        <v>12</v>
      </c>
      <c r="AG2277" t="str">
        <f t="shared" si="70"/>
        <v>12-Dec-1969</v>
      </c>
      <c r="AH2277">
        <v>25549</v>
      </c>
      <c r="AI2277">
        <f t="shared" si="71"/>
        <v>53</v>
      </c>
    </row>
    <row r="2278" spans="1:35" x14ac:dyDescent="0.25">
      <c r="A2278" t="s">
        <v>1427</v>
      </c>
      <c r="B2278">
        <v>20</v>
      </c>
      <c r="C2278" t="s">
        <v>30</v>
      </c>
      <c r="D2278">
        <v>1994</v>
      </c>
      <c r="E2278" s="11">
        <v>34688</v>
      </c>
      <c r="F2278">
        <v>0</v>
      </c>
      <c r="G2278">
        <v>11657.81</v>
      </c>
      <c r="H2278" t="s">
        <v>12</v>
      </c>
      <c r="I2278" t="s">
        <v>11</v>
      </c>
      <c r="J2278" t="s">
        <v>249</v>
      </c>
      <c r="K2278" s="13" t="s">
        <v>10412</v>
      </c>
      <c r="L2278" t="s">
        <v>12</v>
      </c>
      <c r="M2278" t="s">
        <v>11</v>
      </c>
      <c r="N2278" t="s">
        <v>249</v>
      </c>
      <c r="O2278">
        <v>28</v>
      </c>
      <c r="AA2278" t="s">
        <v>10</v>
      </c>
      <c r="AB2278" t="str">
        <f>IF(H2272="?",$Q$9,H2272)</f>
        <v>tier - 3</v>
      </c>
      <c r="AC2278" t="str">
        <f>IF(I2272="?",$V$9,I2272)</f>
        <v>tier - 2</v>
      </c>
      <c r="AD2278" t="str">
        <f>IF(J2272="?","Unknown",J2272)</f>
        <v>R1021</v>
      </c>
      <c r="AE2278">
        <v>1982</v>
      </c>
      <c r="AF2278">
        <v>21</v>
      </c>
      <c r="AG2278" t="str">
        <f t="shared" si="70"/>
        <v>21-Jul-1982</v>
      </c>
      <c r="AH2278">
        <v>30153</v>
      </c>
      <c r="AI2278">
        <f t="shared" si="71"/>
        <v>40</v>
      </c>
    </row>
    <row r="2279" spans="1:35" x14ac:dyDescent="0.25">
      <c r="A2279" t="s">
        <v>1426</v>
      </c>
      <c r="B2279">
        <v>4</v>
      </c>
      <c r="C2279" t="s">
        <v>15</v>
      </c>
      <c r="D2279">
        <v>1966</v>
      </c>
      <c r="E2279" s="11">
        <v>24415</v>
      </c>
      <c r="F2279">
        <v>0</v>
      </c>
      <c r="G2279">
        <v>11657.72</v>
      </c>
      <c r="H2279" t="s">
        <v>12</v>
      </c>
      <c r="I2279" t="s">
        <v>11</v>
      </c>
      <c r="J2279" t="s">
        <v>247</v>
      </c>
      <c r="K2279" s="13" t="s">
        <v>10413</v>
      </c>
      <c r="L2279" t="s">
        <v>12</v>
      </c>
      <c r="M2279" t="s">
        <v>11</v>
      </c>
      <c r="N2279" t="s">
        <v>247</v>
      </c>
      <c r="O2279">
        <v>56</v>
      </c>
      <c r="AA2279" t="s">
        <v>20</v>
      </c>
      <c r="AB2279" t="str">
        <f>IF(H2273="?",$Q$9,H2273)</f>
        <v>tier - 1</v>
      </c>
      <c r="AC2279" t="str">
        <f>IF(I2273="?",$V$9,I2273)</f>
        <v>tier - 3</v>
      </c>
      <c r="AD2279" t="str">
        <f>IF(J2273="?","Unknown",J2273)</f>
        <v>R1012</v>
      </c>
      <c r="AE2279">
        <v>1976</v>
      </c>
      <c r="AF2279">
        <v>26</v>
      </c>
      <c r="AG2279" t="str">
        <f t="shared" si="70"/>
        <v>26-Sep-1976</v>
      </c>
      <c r="AH2279">
        <v>28029</v>
      </c>
      <c r="AI2279">
        <f t="shared" si="71"/>
        <v>46</v>
      </c>
    </row>
    <row r="2280" spans="1:35" x14ac:dyDescent="0.25">
      <c r="A2280" t="s">
        <v>1425</v>
      </c>
      <c r="B2280">
        <v>17</v>
      </c>
      <c r="C2280" t="s">
        <v>37</v>
      </c>
      <c r="D2280">
        <v>1986</v>
      </c>
      <c r="E2280" s="11">
        <v>31702</v>
      </c>
      <c r="F2280">
        <v>3</v>
      </c>
      <c r="G2280">
        <v>11625.11</v>
      </c>
      <c r="H2280" t="s">
        <v>12</v>
      </c>
      <c r="I2280" t="s">
        <v>12</v>
      </c>
      <c r="J2280" t="s">
        <v>632</v>
      </c>
      <c r="K2280" s="13" t="s">
        <v>10414</v>
      </c>
      <c r="L2280" t="s">
        <v>12</v>
      </c>
      <c r="M2280" t="s">
        <v>12</v>
      </c>
      <c r="N2280" t="s">
        <v>632</v>
      </c>
      <c r="O2280">
        <v>36</v>
      </c>
      <c r="AA2280" t="s">
        <v>35</v>
      </c>
      <c r="AB2280" t="str">
        <f>IF(H2274="?",$Q$9,H2274)</f>
        <v>tier - 3</v>
      </c>
      <c r="AC2280" t="str">
        <f>IF(I2274="?",$V$9,I2274)</f>
        <v>tier - 1</v>
      </c>
      <c r="AD2280" t="str">
        <f>IF(J2274="?","Unknown",J2274)</f>
        <v>R1021</v>
      </c>
      <c r="AE2280">
        <v>1970</v>
      </c>
      <c r="AF2280">
        <v>1</v>
      </c>
      <c r="AG2280" t="str">
        <f t="shared" si="70"/>
        <v>1-Aug-1970</v>
      </c>
      <c r="AH2280">
        <v>25781</v>
      </c>
      <c r="AI2280">
        <f t="shared" si="71"/>
        <v>52</v>
      </c>
    </row>
    <row r="2281" spans="1:35" x14ac:dyDescent="0.25">
      <c r="A2281" t="s">
        <v>1424</v>
      </c>
      <c r="B2281">
        <v>20</v>
      </c>
      <c r="C2281" t="s">
        <v>37</v>
      </c>
      <c r="D2281">
        <v>1964</v>
      </c>
      <c r="E2281" s="11">
        <v>23670</v>
      </c>
      <c r="F2281">
        <v>0</v>
      </c>
      <c r="G2281">
        <v>11602.75</v>
      </c>
      <c r="H2281" t="s">
        <v>12</v>
      </c>
      <c r="I2281" t="s">
        <v>16</v>
      </c>
      <c r="J2281" t="s">
        <v>516</v>
      </c>
      <c r="K2281" s="13" t="s">
        <v>10415</v>
      </c>
      <c r="L2281" t="s">
        <v>12</v>
      </c>
      <c r="M2281" t="s">
        <v>16</v>
      </c>
      <c r="N2281" t="s">
        <v>516</v>
      </c>
      <c r="O2281">
        <v>58</v>
      </c>
      <c r="AA2281" t="s">
        <v>18</v>
      </c>
      <c r="AB2281" t="str">
        <f>IF(H2275="?",$Q$9,H2275)</f>
        <v>tier - 3</v>
      </c>
      <c r="AC2281" t="str">
        <f>IF(I2275="?",$V$9,I2275)</f>
        <v>tier - 1</v>
      </c>
      <c r="AD2281" t="str">
        <f>IF(J2275="?","Unknown",J2275)</f>
        <v>R1011</v>
      </c>
      <c r="AE2281">
        <v>1966</v>
      </c>
      <c r="AF2281">
        <v>9</v>
      </c>
      <c r="AG2281" t="str">
        <f t="shared" si="70"/>
        <v>9-Jun-1966</v>
      </c>
      <c r="AH2281">
        <v>24267</v>
      </c>
      <c r="AI2281">
        <f t="shared" si="71"/>
        <v>56</v>
      </c>
    </row>
    <row r="2282" spans="1:35" x14ac:dyDescent="0.25">
      <c r="A2282" t="s">
        <v>1423</v>
      </c>
      <c r="B2282">
        <v>6</v>
      </c>
      <c r="C2282" t="s">
        <v>20</v>
      </c>
      <c r="D2282">
        <v>1965</v>
      </c>
      <c r="E2282" s="11">
        <v>23991</v>
      </c>
      <c r="F2282">
        <v>1</v>
      </c>
      <c r="G2282">
        <v>11576.13</v>
      </c>
      <c r="H2282" t="s">
        <v>12</v>
      </c>
      <c r="I2282" t="s">
        <v>12</v>
      </c>
      <c r="J2282" t="s">
        <v>42</v>
      </c>
      <c r="K2282" s="13" t="s">
        <v>10416</v>
      </c>
      <c r="L2282" t="s">
        <v>12</v>
      </c>
      <c r="M2282" t="s">
        <v>12</v>
      </c>
      <c r="N2282" t="s">
        <v>42</v>
      </c>
      <c r="O2282">
        <v>57</v>
      </c>
      <c r="AA2282" t="s">
        <v>35</v>
      </c>
      <c r="AB2282" t="str">
        <f>IF(H2276="?",$Q$9,H2276)</f>
        <v>tier - 3</v>
      </c>
      <c r="AC2282" t="str">
        <f>IF(I2276="?",$V$9,I2276)</f>
        <v>tier - 3</v>
      </c>
      <c r="AD2282" t="str">
        <f>IF(J2276="?","Unknown",J2276)</f>
        <v>R1024</v>
      </c>
      <c r="AE2282">
        <v>1966</v>
      </c>
      <c r="AF2282">
        <v>23</v>
      </c>
      <c r="AG2282" t="str">
        <f t="shared" si="70"/>
        <v>23-Aug-1966</v>
      </c>
      <c r="AH2282">
        <v>24342</v>
      </c>
      <c r="AI2282">
        <f t="shared" si="71"/>
        <v>56</v>
      </c>
    </row>
    <row r="2283" spans="1:35" x14ac:dyDescent="0.25">
      <c r="A2283" t="s">
        <v>1422</v>
      </c>
      <c r="B2283">
        <v>25</v>
      </c>
      <c r="C2283" t="s">
        <v>37</v>
      </c>
      <c r="D2283">
        <v>1965</v>
      </c>
      <c r="E2283" s="11">
        <v>24040</v>
      </c>
      <c r="F2283">
        <v>0</v>
      </c>
      <c r="G2283">
        <v>11566.3</v>
      </c>
      <c r="H2283" t="s">
        <v>12</v>
      </c>
      <c r="I2283" t="s">
        <v>12</v>
      </c>
      <c r="J2283" t="s">
        <v>168</v>
      </c>
      <c r="K2283" s="13" t="s">
        <v>10417</v>
      </c>
      <c r="L2283" t="s">
        <v>12</v>
      </c>
      <c r="M2283" t="s">
        <v>12</v>
      </c>
      <c r="N2283" t="s">
        <v>168</v>
      </c>
      <c r="O2283">
        <v>57</v>
      </c>
      <c r="AA2283" t="s">
        <v>18</v>
      </c>
      <c r="AB2283" t="str">
        <f>IF(H2277="?",$Q$9,H2277)</f>
        <v>tier - 3</v>
      </c>
      <c r="AC2283" t="str">
        <f>IF(I2277="?",$V$9,I2277)</f>
        <v>tier - 1</v>
      </c>
      <c r="AD2283" t="str">
        <f>IF(J2277="?","Unknown",J2277)</f>
        <v>R1024</v>
      </c>
      <c r="AE2283">
        <v>1966</v>
      </c>
      <c r="AF2283">
        <v>6</v>
      </c>
      <c r="AG2283" t="str">
        <f t="shared" si="70"/>
        <v>6-Jun-1966</v>
      </c>
      <c r="AH2283">
        <v>24264</v>
      </c>
      <c r="AI2283">
        <f t="shared" si="71"/>
        <v>57</v>
      </c>
    </row>
    <row r="2284" spans="1:35" x14ac:dyDescent="0.25">
      <c r="A2284" t="s">
        <v>2278</v>
      </c>
      <c r="B2284">
        <v>25</v>
      </c>
      <c r="C2284" t="s">
        <v>15</v>
      </c>
      <c r="D2284">
        <v>1970</v>
      </c>
      <c r="E2284" s="11">
        <v>25897</v>
      </c>
      <c r="F2284">
        <v>0</v>
      </c>
      <c r="G2284">
        <v>40692.910000000003</v>
      </c>
      <c r="H2284" t="s">
        <v>16</v>
      </c>
      <c r="I2284" t="s">
        <v>16</v>
      </c>
      <c r="J2284" t="s">
        <v>42</v>
      </c>
      <c r="K2284" s="13" t="s">
        <v>10418</v>
      </c>
      <c r="L2284" t="s">
        <v>16</v>
      </c>
      <c r="M2284" t="s">
        <v>16</v>
      </c>
      <c r="N2284" t="s">
        <v>42</v>
      </c>
      <c r="O2284">
        <v>52</v>
      </c>
      <c r="AA2284" t="s">
        <v>30</v>
      </c>
      <c r="AB2284" t="str">
        <f>IF(H2278="?",$Q$9,H2278)</f>
        <v>tier - 3</v>
      </c>
      <c r="AC2284" t="str">
        <f>IF(I2278="?",$V$9,I2278)</f>
        <v>tier - 2</v>
      </c>
      <c r="AD2284" t="str">
        <f>IF(J2278="?","Unknown",J2278)</f>
        <v>R1023</v>
      </c>
      <c r="AE2284">
        <v>1994</v>
      </c>
      <c r="AF2284">
        <v>20</v>
      </c>
      <c r="AG2284" t="str">
        <f t="shared" si="70"/>
        <v>20-Dec-1994</v>
      </c>
      <c r="AH2284">
        <v>34688</v>
      </c>
      <c r="AI2284">
        <f t="shared" si="71"/>
        <v>28</v>
      </c>
    </row>
    <row r="2285" spans="1:35" x14ac:dyDescent="0.25">
      <c r="A2285" t="s">
        <v>1421</v>
      </c>
      <c r="B2285">
        <v>27</v>
      </c>
      <c r="C2285" t="s">
        <v>15</v>
      </c>
      <c r="D2285">
        <v>1965</v>
      </c>
      <c r="E2285" s="11">
        <v>24073</v>
      </c>
      <c r="F2285">
        <v>1</v>
      </c>
      <c r="G2285">
        <v>11554.22</v>
      </c>
      <c r="H2285" t="s">
        <v>12</v>
      </c>
      <c r="I2285" t="s">
        <v>16</v>
      </c>
      <c r="J2285" t="s">
        <v>13</v>
      </c>
      <c r="K2285" s="13" t="s">
        <v>8609</v>
      </c>
      <c r="L2285" t="s">
        <v>12</v>
      </c>
      <c r="M2285" t="s">
        <v>16</v>
      </c>
      <c r="N2285" t="s">
        <v>13</v>
      </c>
      <c r="O2285">
        <v>57</v>
      </c>
      <c r="AA2285" t="s">
        <v>15</v>
      </c>
      <c r="AB2285" t="str">
        <f>IF(H2279="?",$Q$9,H2279)</f>
        <v>tier - 3</v>
      </c>
      <c r="AC2285" t="str">
        <f>IF(I2279="?",$V$9,I2279)</f>
        <v>tier - 2</v>
      </c>
      <c r="AD2285" t="str">
        <f>IF(J2279="?","Unknown",J2279)</f>
        <v>R1024</v>
      </c>
      <c r="AE2285">
        <v>1966</v>
      </c>
      <c r="AF2285">
        <v>4</v>
      </c>
      <c r="AG2285" t="str">
        <f t="shared" si="70"/>
        <v>4-Nov-1966</v>
      </c>
      <c r="AH2285">
        <v>24415</v>
      </c>
      <c r="AI2285">
        <f t="shared" si="71"/>
        <v>56</v>
      </c>
    </row>
    <row r="2286" spans="1:35" x14ac:dyDescent="0.25">
      <c r="A2286" t="s">
        <v>1420</v>
      </c>
      <c r="B2286">
        <v>23</v>
      </c>
      <c r="C2286" t="s">
        <v>30</v>
      </c>
      <c r="D2286">
        <v>1973</v>
      </c>
      <c r="E2286" s="11">
        <v>27021</v>
      </c>
      <c r="F2286">
        <v>5</v>
      </c>
      <c r="G2286">
        <v>11552.9</v>
      </c>
      <c r="H2286" t="s">
        <v>12</v>
      </c>
      <c r="I2286" t="s">
        <v>11</v>
      </c>
      <c r="J2286" t="s">
        <v>42</v>
      </c>
      <c r="K2286" s="13" t="s">
        <v>10419</v>
      </c>
      <c r="L2286" t="s">
        <v>12</v>
      </c>
      <c r="M2286" t="s">
        <v>11</v>
      </c>
      <c r="N2286" t="s">
        <v>42</v>
      </c>
      <c r="O2286">
        <v>49</v>
      </c>
      <c r="AA2286" t="s">
        <v>37</v>
      </c>
      <c r="AB2286" t="str">
        <f>IF(H2280="?",$Q$9,H2280)</f>
        <v>tier - 3</v>
      </c>
      <c r="AC2286" t="str">
        <f>IF(I2280="?",$V$9,I2280)</f>
        <v>tier - 3</v>
      </c>
      <c r="AD2286" t="str">
        <f>IF(J2280="?","Unknown",J2280)</f>
        <v>R1022</v>
      </c>
      <c r="AE2286">
        <v>1986</v>
      </c>
      <c r="AF2286">
        <v>17</v>
      </c>
      <c r="AG2286" t="str">
        <f t="shared" si="70"/>
        <v>17-Oct-1986</v>
      </c>
      <c r="AH2286">
        <v>31702</v>
      </c>
      <c r="AI2286">
        <f t="shared" si="71"/>
        <v>36</v>
      </c>
    </row>
    <row r="2287" spans="1:35" x14ac:dyDescent="0.25">
      <c r="A2287" t="s">
        <v>1419</v>
      </c>
      <c r="B2287">
        <v>1</v>
      </c>
      <c r="C2287" t="s">
        <v>35</v>
      </c>
      <c r="D2287">
        <v>1971</v>
      </c>
      <c r="E2287" s="11">
        <v>26146</v>
      </c>
      <c r="F2287">
        <v>0</v>
      </c>
      <c r="G2287">
        <v>11540.25</v>
      </c>
      <c r="H2287" t="s">
        <v>12</v>
      </c>
      <c r="I2287" t="s">
        <v>16</v>
      </c>
      <c r="J2287" t="s">
        <v>23</v>
      </c>
      <c r="K2287" s="13" t="s">
        <v>10420</v>
      </c>
      <c r="L2287" t="s">
        <v>12</v>
      </c>
      <c r="M2287" t="s">
        <v>16</v>
      </c>
      <c r="N2287" t="s">
        <v>23</v>
      </c>
      <c r="O2287">
        <v>51</v>
      </c>
      <c r="AA2287" t="s">
        <v>37</v>
      </c>
      <c r="AB2287" t="str">
        <f>IF(H2281="?",$Q$9,H2281)</f>
        <v>tier - 3</v>
      </c>
      <c r="AC2287" t="str">
        <f>IF(I2281="?",$V$9,I2281)</f>
        <v>tier - 1</v>
      </c>
      <c r="AD2287" t="str">
        <f>IF(J2281="?","Unknown",J2281)</f>
        <v>R1020</v>
      </c>
      <c r="AE2287">
        <v>1964</v>
      </c>
      <c r="AF2287">
        <v>20</v>
      </c>
      <c r="AG2287" t="str">
        <f t="shared" si="70"/>
        <v>20-Oct-1964</v>
      </c>
      <c r="AH2287">
        <v>23670</v>
      </c>
      <c r="AI2287">
        <f t="shared" si="71"/>
        <v>58</v>
      </c>
    </row>
    <row r="2288" spans="1:35" x14ac:dyDescent="0.25">
      <c r="A2288" t="s">
        <v>1418</v>
      </c>
      <c r="B2288">
        <v>14</v>
      </c>
      <c r="C2288" t="s">
        <v>30</v>
      </c>
      <c r="D2288">
        <v>1968</v>
      </c>
      <c r="E2288" s="11">
        <v>25186</v>
      </c>
      <c r="F2288">
        <v>2</v>
      </c>
      <c r="G2288">
        <v>11538.42</v>
      </c>
      <c r="H2288" t="s">
        <v>12</v>
      </c>
      <c r="I2288" t="s">
        <v>16</v>
      </c>
      <c r="J2288" t="s">
        <v>42</v>
      </c>
      <c r="K2288" s="13" t="s">
        <v>10421</v>
      </c>
      <c r="L2288" t="s">
        <v>12</v>
      </c>
      <c r="M2288" t="s">
        <v>16</v>
      </c>
      <c r="N2288" t="s">
        <v>42</v>
      </c>
      <c r="O2288">
        <v>54</v>
      </c>
      <c r="AA2288" t="s">
        <v>20</v>
      </c>
      <c r="AB2288" t="str">
        <f>IF(H2282="?",$Q$9,H2282)</f>
        <v>tier - 3</v>
      </c>
      <c r="AC2288" t="str">
        <f>IF(I2282="?",$V$9,I2282)</f>
        <v>tier - 3</v>
      </c>
      <c r="AD2288" t="str">
        <f>IF(J2282="?","Unknown",J2282)</f>
        <v>R1011</v>
      </c>
      <c r="AE2288">
        <v>1965</v>
      </c>
      <c r="AF2288">
        <v>6</v>
      </c>
      <c r="AG2288" t="str">
        <f t="shared" si="70"/>
        <v>6-Sep-1965</v>
      </c>
      <c r="AH2288">
        <v>23991</v>
      </c>
      <c r="AI2288">
        <f t="shared" si="71"/>
        <v>57</v>
      </c>
    </row>
    <row r="2289" spans="1:35" x14ac:dyDescent="0.25">
      <c r="A2289" t="s">
        <v>1417</v>
      </c>
      <c r="B2289">
        <v>3</v>
      </c>
      <c r="C2289" t="s">
        <v>37</v>
      </c>
      <c r="D2289">
        <v>1965</v>
      </c>
      <c r="E2289" s="11">
        <v>24018</v>
      </c>
      <c r="F2289">
        <v>0</v>
      </c>
      <c r="G2289">
        <v>11534.87</v>
      </c>
      <c r="H2289" t="s">
        <v>12</v>
      </c>
      <c r="I2289" t="s">
        <v>16</v>
      </c>
      <c r="J2289" t="s">
        <v>356</v>
      </c>
      <c r="K2289" s="13" t="s">
        <v>10396</v>
      </c>
      <c r="L2289" t="s">
        <v>12</v>
      </c>
      <c r="M2289" t="s">
        <v>16</v>
      </c>
      <c r="N2289" t="s">
        <v>356</v>
      </c>
      <c r="O2289">
        <v>57</v>
      </c>
      <c r="AA2289" t="s">
        <v>37</v>
      </c>
      <c r="AB2289" t="str">
        <f>IF(H2283="?",$Q$9,H2283)</f>
        <v>tier - 3</v>
      </c>
      <c r="AC2289" t="str">
        <f>IF(I2283="?",$V$9,I2283)</f>
        <v>tier - 3</v>
      </c>
      <c r="AD2289" t="str">
        <f>IF(J2283="?","Unknown",J2283)</f>
        <v>R1016</v>
      </c>
      <c r="AE2289">
        <v>1965</v>
      </c>
      <c r="AF2289">
        <v>25</v>
      </c>
      <c r="AG2289" t="str">
        <f t="shared" si="70"/>
        <v>25-Oct-1965</v>
      </c>
      <c r="AH2289">
        <v>24040</v>
      </c>
      <c r="AI2289">
        <f t="shared" si="71"/>
        <v>57</v>
      </c>
    </row>
    <row r="2290" spans="1:35" x14ac:dyDescent="0.25">
      <c r="A2290" t="s">
        <v>1416</v>
      </c>
      <c r="B2290">
        <v>23</v>
      </c>
      <c r="C2290" t="s">
        <v>10</v>
      </c>
      <c r="D2290">
        <v>1970</v>
      </c>
      <c r="E2290" s="11">
        <v>25772</v>
      </c>
      <c r="F2290">
        <v>0</v>
      </c>
      <c r="G2290">
        <v>11530.12</v>
      </c>
      <c r="H2290" t="s">
        <v>12</v>
      </c>
      <c r="I2290" t="s">
        <v>16</v>
      </c>
      <c r="J2290" t="s">
        <v>23</v>
      </c>
      <c r="K2290" s="13" t="s">
        <v>10422</v>
      </c>
      <c r="L2290" t="s">
        <v>12</v>
      </c>
      <c r="M2290" t="s">
        <v>16</v>
      </c>
      <c r="N2290" t="s">
        <v>23</v>
      </c>
      <c r="O2290">
        <v>52</v>
      </c>
      <c r="AA2290" t="s">
        <v>15</v>
      </c>
      <c r="AB2290" t="str">
        <f>IF(H2284="?",$Q$9,H2284)</f>
        <v>tier - 1</v>
      </c>
      <c r="AC2290" t="str">
        <f>IF(I2284="?",$V$9,I2284)</f>
        <v>tier - 1</v>
      </c>
      <c r="AD2290" t="str">
        <f>IF(J2284="?","Unknown",J2284)</f>
        <v>R1011</v>
      </c>
      <c r="AE2290">
        <v>1970</v>
      </c>
      <c r="AF2290">
        <v>25</v>
      </c>
      <c r="AG2290" t="str">
        <f t="shared" si="70"/>
        <v>25-Nov-1970</v>
      </c>
      <c r="AH2290">
        <v>25897</v>
      </c>
      <c r="AI2290">
        <f t="shared" si="71"/>
        <v>52</v>
      </c>
    </row>
    <row r="2291" spans="1:35" x14ac:dyDescent="0.25">
      <c r="A2291" t="s">
        <v>1415</v>
      </c>
      <c r="B2291">
        <v>12</v>
      </c>
      <c r="C2291" t="s">
        <v>15</v>
      </c>
      <c r="D2291">
        <v>1988</v>
      </c>
      <c r="E2291" s="11">
        <v>32459</v>
      </c>
      <c r="F2291">
        <v>3</v>
      </c>
      <c r="G2291">
        <v>11524.25</v>
      </c>
      <c r="H2291" t="s">
        <v>12</v>
      </c>
      <c r="I2291" t="s">
        <v>16</v>
      </c>
      <c r="J2291" t="s">
        <v>535</v>
      </c>
      <c r="K2291" s="13" t="s">
        <v>10423</v>
      </c>
      <c r="L2291" t="s">
        <v>12</v>
      </c>
      <c r="M2291" t="s">
        <v>16</v>
      </c>
      <c r="N2291" t="s">
        <v>535</v>
      </c>
      <c r="O2291">
        <v>34</v>
      </c>
      <c r="AA2291" t="s">
        <v>15</v>
      </c>
      <c r="AB2291" t="str">
        <f>IF(H2285="?",$Q$9,H2285)</f>
        <v>tier - 3</v>
      </c>
      <c r="AC2291" t="str">
        <f>IF(I2285="?",$V$9,I2285)</f>
        <v>tier - 1</v>
      </c>
      <c r="AD2291" t="str">
        <f>IF(J2285="?","Unknown",J2285)</f>
        <v>R1013</v>
      </c>
      <c r="AE2291">
        <v>1965</v>
      </c>
      <c r="AF2291">
        <v>27</v>
      </c>
      <c r="AG2291" t="str">
        <f t="shared" si="70"/>
        <v>27-Nov-1965</v>
      </c>
      <c r="AH2291">
        <v>24073</v>
      </c>
      <c r="AI2291">
        <f t="shared" si="71"/>
        <v>57</v>
      </c>
    </row>
    <row r="2292" spans="1:35" x14ac:dyDescent="0.25">
      <c r="A2292" t="s">
        <v>1414</v>
      </c>
      <c r="B2292">
        <v>19</v>
      </c>
      <c r="C2292" t="s">
        <v>37</v>
      </c>
      <c r="D2292">
        <v>1971</v>
      </c>
      <c r="E2292" s="11">
        <v>26225</v>
      </c>
      <c r="F2292">
        <v>4</v>
      </c>
      <c r="G2292">
        <v>11520.1</v>
      </c>
      <c r="H2292" t="s">
        <v>12</v>
      </c>
      <c r="I2292" t="s">
        <v>16</v>
      </c>
      <c r="J2292" t="s">
        <v>23</v>
      </c>
      <c r="K2292" s="13" t="s">
        <v>10424</v>
      </c>
      <c r="L2292" t="s">
        <v>12</v>
      </c>
      <c r="M2292" t="s">
        <v>16</v>
      </c>
      <c r="N2292" t="s">
        <v>23</v>
      </c>
      <c r="O2292">
        <v>51</v>
      </c>
      <c r="AA2292" t="s">
        <v>30</v>
      </c>
      <c r="AB2292" t="str">
        <f>IF(H2286="?",$Q$9,H2286)</f>
        <v>tier - 3</v>
      </c>
      <c r="AC2292" t="str">
        <f>IF(I2286="?",$V$9,I2286)</f>
        <v>tier - 2</v>
      </c>
      <c r="AD2292" t="str">
        <f>IF(J2286="?","Unknown",J2286)</f>
        <v>R1011</v>
      </c>
      <c r="AE2292">
        <v>1973</v>
      </c>
      <c r="AF2292">
        <v>23</v>
      </c>
      <c r="AG2292" t="str">
        <f t="shared" si="70"/>
        <v>23-Dec-1973</v>
      </c>
      <c r="AH2292">
        <v>27021</v>
      </c>
      <c r="AI2292">
        <f t="shared" si="71"/>
        <v>49</v>
      </c>
    </row>
    <row r="2293" spans="1:35" x14ac:dyDescent="0.25">
      <c r="A2293" t="s">
        <v>1413</v>
      </c>
      <c r="B2293">
        <v>24</v>
      </c>
      <c r="C2293" t="s">
        <v>10</v>
      </c>
      <c r="D2293">
        <v>1968</v>
      </c>
      <c r="E2293" s="11">
        <v>25043</v>
      </c>
      <c r="F2293">
        <v>1</v>
      </c>
      <c r="G2293">
        <v>11512.41</v>
      </c>
      <c r="H2293" t="s">
        <v>12</v>
      </c>
      <c r="I2293" t="s">
        <v>16</v>
      </c>
      <c r="J2293" t="s">
        <v>247</v>
      </c>
      <c r="K2293" s="13" t="s">
        <v>10425</v>
      </c>
      <c r="L2293" t="s">
        <v>12</v>
      </c>
      <c r="M2293" t="s">
        <v>16</v>
      </c>
      <c r="N2293" t="s">
        <v>247</v>
      </c>
      <c r="O2293">
        <v>54</v>
      </c>
      <c r="AA2293" t="s">
        <v>35</v>
      </c>
      <c r="AB2293" t="str">
        <f>IF(H2287="?",$Q$9,H2287)</f>
        <v>tier - 3</v>
      </c>
      <c r="AC2293" t="str">
        <f>IF(I2287="?",$V$9,I2287)</f>
        <v>tier - 1</v>
      </c>
      <c r="AD2293" t="str">
        <f>IF(J2287="?","Unknown",J2287)</f>
        <v>R1012</v>
      </c>
      <c r="AE2293">
        <v>1971</v>
      </c>
      <c r="AF2293">
        <v>1</v>
      </c>
      <c r="AG2293" t="str">
        <f t="shared" si="70"/>
        <v>1-Aug-1971</v>
      </c>
      <c r="AH2293">
        <v>26146</v>
      </c>
      <c r="AI2293">
        <f t="shared" si="71"/>
        <v>51</v>
      </c>
    </row>
    <row r="2294" spans="1:35" x14ac:dyDescent="0.25">
      <c r="A2294" t="s">
        <v>1412</v>
      </c>
      <c r="B2294">
        <v>6</v>
      </c>
      <c r="C2294" t="s">
        <v>18</v>
      </c>
      <c r="D2294">
        <v>1989</v>
      </c>
      <c r="E2294" s="11">
        <v>32665</v>
      </c>
      <c r="F2294">
        <v>3</v>
      </c>
      <c r="G2294">
        <v>11511.61</v>
      </c>
      <c r="H2294" t="s">
        <v>12</v>
      </c>
      <c r="I2294" t="s">
        <v>12</v>
      </c>
      <c r="J2294" t="s">
        <v>535</v>
      </c>
      <c r="K2294" s="13" t="s">
        <v>10426</v>
      </c>
      <c r="L2294" t="s">
        <v>12</v>
      </c>
      <c r="M2294" t="s">
        <v>12</v>
      </c>
      <c r="N2294" t="s">
        <v>535</v>
      </c>
      <c r="O2294">
        <v>34</v>
      </c>
      <c r="AA2294" t="s">
        <v>30</v>
      </c>
      <c r="AB2294" t="str">
        <f>IF(H2288="?",$Q$9,H2288)</f>
        <v>tier - 3</v>
      </c>
      <c r="AC2294" t="str">
        <f>IF(I2288="?",$V$9,I2288)</f>
        <v>tier - 1</v>
      </c>
      <c r="AD2294" t="str">
        <f>IF(J2288="?","Unknown",J2288)</f>
        <v>R1011</v>
      </c>
      <c r="AE2294">
        <v>1968</v>
      </c>
      <c r="AF2294">
        <v>14</v>
      </c>
      <c r="AG2294" t="str">
        <f t="shared" si="70"/>
        <v>14-Dec-1968</v>
      </c>
      <c r="AH2294">
        <v>25186</v>
      </c>
      <c r="AI2294">
        <f t="shared" si="71"/>
        <v>54</v>
      </c>
    </row>
    <row r="2295" spans="1:35" x14ac:dyDescent="0.25">
      <c r="A2295" t="s">
        <v>2277</v>
      </c>
      <c r="B2295">
        <v>10</v>
      </c>
      <c r="C2295" t="s">
        <v>15</v>
      </c>
      <c r="D2295">
        <v>1975</v>
      </c>
      <c r="E2295" s="11">
        <v>27708</v>
      </c>
      <c r="F2295">
        <v>1</v>
      </c>
      <c r="G2295">
        <v>40590.550000000003</v>
      </c>
      <c r="H2295" t="s">
        <v>16</v>
      </c>
      <c r="I2295" t="s">
        <v>12</v>
      </c>
      <c r="J2295" t="s">
        <v>23</v>
      </c>
      <c r="K2295" s="13" t="s">
        <v>10427</v>
      </c>
      <c r="L2295" t="s">
        <v>16</v>
      </c>
      <c r="M2295" t="s">
        <v>12</v>
      </c>
      <c r="N2295" t="s">
        <v>23</v>
      </c>
      <c r="O2295">
        <v>47</v>
      </c>
      <c r="AA2295" t="s">
        <v>37</v>
      </c>
      <c r="AB2295" t="str">
        <f>IF(H2289="?",$Q$9,H2289)</f>
        <v>tier - 3</v>
      </c>
      <c r="AC2295" t="str">
        <f>IF(I2289="?",$V$9,I2289)</f>
        <v>tier - 1</v>
      </c>
      <c r="AD2295" t="str">
        <f>IF(J2289="?","Unknown",J2289)</f>
        <v>R1017</v>
      </c>
      <c r="AE2295">
        <v>1965</v>
      </c>
      <c r="AF2295">
        <v>3</v>
      </c>
      <c r="AG2295" t="str">
        <f t="shared" si="70"/>
        <v>3-Oct-1965</v>
      </c>
      <c r="AH2295">
        <v>24018</v>
      </c>
      <c r="AI2295">
        <f t="shared" si="71"/>
        <v>57</v>
      </c>
    </row>
    <row r="2296" spans="1:35" x14ac:dyDescent="0.25">
      <c r="A2296" t="s">
        <v>1411</v>
      </c>
      <c r="B2296">
        <v>11</v>
      </c>
      <c r="C2296" t="s">
        <v>37</v>
      </c>
      <c r="D2296">
        <v>1969</v>
      </c>
      <c r="E2296" s="11">
        <v>25487</v>
      </c>
      <c r="F2296">
        <v>0</v>
      </c>
      <c r="G2296">
        <v>11497.69</v>
      </c>
      <c r="H2296" t="s">
        <v>12</v>
      </c>
      <c r="I2296" t="s">
        <v>16</v>
      </c>
      <c r="J2296" t="s">
        <v>23</v>
      </c>
      <c r="K2296" s="13" t="s">
        <v>10428</v>
      </c>
      <c r="L2296" t="s">
        <v>12</v>
      </c>
      <c r="M2296" t="s">
        <v>16</v>
      </c>
      <c r="N2296" t="s">
        <v>23</v>
      </c>
      <c r="O2296">
        <v>53</v>
      </c>
      <c r="AA2296" t="s">
        <v>10</v>
      </c>
      <c r="AB2296" t="str">
        <f>IF(H2290="?",$Q$9,H2290)</f>
        <v>tier - 3</v>
      </c>
      <c r="AC2296" t="str">
        <f>IF(I2290="?",$V$9,I2290)</f>
        <v>tier - 1</v>
      </c>
      <c r="AD2296" t="str">
        <f>IF(J2290="?","Unknown",J2290)</f>
        <v>R1012</v>
      </c>
      <c r="AE2296">
        <v>1970</v>
      </c>
      <c r="AF2296">
        <v>23</v>
      </c>
      <c r="AG2296" t="str">
        <f t="shared" si="70"/>
        <v>23-Jul-1970</v>
      </c>
      <c r="AH2296">
        <v>25772</v>
      </c>
      <c r="AI2296">
        <f t="shared" si="71"/>
        <v>52</v>
      </c>
    </row>
    <row r="2297" spans="1:35" x14ac:dyDescent="0.25">
      <c r="A2297" t="s">
        <v>1410</v>
      </c>
      <c r="B2297">
        <v>7</v>
      </c>
      <c r="C2297" t="s">
        <v>20</v>
      </c>
      <c r="D2297">
        <v>1983</v>
      </c>
      <c r="E2297" s="11">
        <v>30566</v>
      </c>
      <c r="F2297">
        <v>3</v>
      </c>
      <c r="G2297">
        <v>11492.46</v>
      </c>
      <c r="H2297" t="s">
        <v>12</v>
      </c>
      <c r="I2297" t="s">
        <v>12</v>
      </c>
      <c r="J2297" t="s">
        <v>535</v>
      </c>
      <c r="K2297" s="13" t="s">
        <v>10429</v>
      </c>
      <c r="L2297" t="s">
        <v>12</v>
      </c>
      <c r="M2297" t="s">
        <v>12</v>
      </c>
      <c r="N2297" t="s">
        <v>535</v>
      </c>
      <c r="O2297">
        <v>39</v>
      </c>
      <c r="AA2297" t="s">
        <v>15</v>
      </c>
      <c r="AB2297" t="str">
        <f>IF(H2291="?",$Q$9,H2291)</f>
        <v>tier - 3</v>
      </c>
      <c r="AC2297" t="str">
        <f>IF(I2291="?",$V$9,I2291)</f>
        <v>tier - 1</v>
      </c>
      <c r="AD2297" t="str">
        <f>IF(J2291="?","Unknown",J2291)</f>
        <v>R1026</v>
      </c>
      <c r="AE2297">
        <v>1988</v>
      </c>
      <c r="AF2297">
        <v>12</v>
      </c>
      <c r="AG2297" t="str">
        <f t="shared" si="70"/>
        <v>12-Nov-1988</v>
      </c>
      <c r="AH2297">
        <v>32459</v>
      </c>
      <c r="AI2297">
        <f t="shared" si="71"/>
        <v>34</v>
      </c>
    </row>
    <row r="2298" spans="1:35" x14ac:dyDescent="0.25">
      <c r="A2298" t="s">
        <v>1409</v>
      </c>
      <c r="B2298">
        <v>13</v>
      </c>
      <c r="C2298" t="s">
        <v>35</v>
      </c>
      <c r="D2298">
        <v>1970</v>
      </c>
      <c r="E2298" s="11">
        <v>25793</v>
      </c>
      <c r="F2298">
        <v>3</v>
      </c>
      <c r="G2298">
        <v>11488.32</v>
      </c>
      <c r="H2298" t="s">
        <v>12</v>
      </c>
      <c r="I2298" t="s">
        <v>16</v>
      </c>
      <c r="J2298" t="s">
        <v>276</v>
      </c>
      <c r="K2298" s="13" t="s">
        <v>10430</v>
      </c>
      <c r="L2298" t="s">
        <v>12</v>
      </c>
      <c r="M2298" t="s">
        <v>16</v>
      </c>
      <c r="N2298" t="s">
        <v>276</v>
      </c>
      <c r="O2298">
        <v>52</v>
      </c>
      <c r="AA2298" t="s">
        <v>37</v>
      </c>
      <c r="AB2298" t="str">
        <f>IF(H2292="?",$Q$9,H2292)</f>
        <v>tier - 3</v>
      </c>
      <c r="AC2298" t="str">
        <f>IF(I2292="?",$V$9,I2292)</f>
        <v>tier - 1</v>
      </c>
      <c r="AD2298" t="str">
        <f>IF(J2292="?","Unknown",J2292)</f>
        <v>R1012</v>
      </c>
      <c r="AE2298">
        <v>1971</v>
      </c>
      <c r="AF2298">
        <v>19</v>
      </c>
      <c r="AG2298" t="str">
        <f t="shared" si="70"/>
        <v>19-Oct-1971</v>
      </c>
      <c r="AH2298">
        <v>26225</v>
      </c>
      <c r="AI2298">
        <f t="shared" si="71"/>
        <v>51</v>
      </c>
    </row>
    <row r="2299" spans="1:35" x14ac:dyDescent="0.25">
      <c r="A2299" t="s">
        <v>1408</v>
      </c>
      <c r="B2299">
        <v>10</v>
      </c>
      <c r="C2299" t="s">
        <v>37</v>
      </c>
      <c r="D2299">
        <v>2004</v>
      </c>
      <c r="E2299" s="11">
        <v>38270</v>
      </c>
      <c r="F2299">
        <v>0</v>
      </c>
      <c r="G2299">
        <v>11482.63</v>
      </c>
      <c r="H2299" t="s">
        <v>12</v>
      </c>
      <c r="I2299" t="s">
        <v>11</v>
      </c>
      <c r="J2299" t="s">
        <v>13</v>
      </c>
      <c r="K2299" s="13" t="s">
        <v>10049</v>
      </c>
      <c r="L2299" t="s">
        <v>12</v>
      </c>
      <c r="M2299" t="s">
        <v>11</v>
      </c>
      <c r="N2299" t="s">
        <v>13</v>
      </c>
      <c r="O2299">
        <v>18</v>
      </c>
      <c r="AA2299" t="s">
        <v>10</v>
      </c>
      <c r="AB2299" t="str">
        <f>IF(H2293="?",$Q$9,H2293)</f>
        <v>tier - 3</v>
      </c>
      <c r="AC2299" t="str">
        <f>IF(I2293="?",$V$9,I2293)</f>
        <v>tier - 1</v>
      </c>
      <c r="AD2299" t="str">
        <f>IF(J2293="?","Unknown",J2293)</f>
        <v>R1024</v>
      </c>
      <c r="AE2299">
        <v>1968</v>
      </c>
      <c r="AF2299">
        <v>24</v>
      </c>
      <c r="AG2299" t="str">
        <f t="shared" si="70"/>
        <v>24-Jul-1968</v>
      </c>
      <c r="AH2299">
        <v>25043</v>
      </c>
      <c r="AI2299">
        <f t="shared" si="71"/>
        <v>54</v>
      </c>
    </row>
    <row r="2300" spans="1:35" x14ac:dyDescent="0.25">
      <c r="A2300" t="s">
        <v>1407</v>
      </c>
      <c r="B2300">
        <v>7</v>
      </c>
      <c r="C2300" t="s">
        <v>35</v>
      </c>
      <c r="D2300">
        <v>1966</v>
      </c>
      <c r="E2300" s="11">
        <v>24326</v>
      </c>
      <c r="F2300">
        <v>0</v>
      </c>
      <c r="G2300">
        <v>11478.14</v>
      </c>
      <c r="H2300" t="s">
        <v>12</v>
      </c>
      <c r="I2300" t="s">
        <v>11</v>
      </c>
      <c r="J2300" t="s">
        <v>200</v>
      </c>
      <c r="K2300" s="13" t="s">
        <v>10431</v>
      </c>
      <c r="L2300" t="s">
        <v>12</v>
      </c>
      <c r="M2300" t="s">
        <v>11</v>
      </c>
      <c r="N2300" t="s">
        <v>200</v>
      </c>
      <c r="O2300">
        <v>56</v>
      </c>
      <c r="AA2300" t="s">
        <v>18</v>
      </c>
      <c r="AB2300" t="str">
        <f>IF(H2294="?",$Q$9,H2294)</f>
        <v>tier - 3</v>
      </c>
      <c r="AC2300" t="str">
        <f>IF(I2294="?",$V$9,I2294)</f>
        <v>tier - 3</v>
      </c>
      <c r="AD2300" t="str">
        <f>IF(J2294="?","Unknown",J2294)</f>
        <v>R1026</v>
      </c>
      <c r="AE2300">
        <v>1989</v>
      </c>
      <c r="AF2300">
        <v>6</v>
      </c>
      <c r="AG2300" t="str">
        <f t="shared" si="70"/>
        <v>6-Jun-1989</v>
      </c>
      <c r="AH2300">
        <v>32665</v>
      </c>
      <c r="AI2300">
        <f t="shared" si="71"/>
        <v>34</v>
      </c>
    </row>
    <row r="2301" spans="1:35" x14ac:dyDescent="0.25">
      <c r="A2301" t="s">
        <v>1406</v>
      </c>
      <c r="B2301">
        <v>23</v>
      </c>
      <c r="C2301" t="s">
        <v>30</v>
      </c>
      <c r="D2301">
        <v>1965</v>
      </c>
      <c r="E2301" s="11">
        <v>24099</v>
      </c>
      <c r="F2301">
        <v>0</v>
      </c>
      <c r="G2301">
        <v>11455.28</v>
      </c>
      <c r="H2301" t="s">
        <v>12</v>
      </c>
      <c r="I2301" t="s">
        <v>11</v>
      </c>
      <c r="J2301" t="s">
        <v>42</v>
      </c>
      <c r="K2301" s="13" t="s">
        <v>10432</v>
      </c>
      <c r="L2301" t="s">
        <v>12</v>
      </c>
      <c r="M2301" t="s">
        <v>11</v>
      </c>
      <c r="N2301" t="s">
        <v>42</v>
      </c>
      <c r="O2301">
        <v>57</v>
      </c>
      <c r="AA2301" t="s">
        <v>15</v>
      </c>
      <c r="AB2301" t="str">
        <f>IF(H2295="?",$Q$9,H2295)</f>
        <v>tier - 1</v>
      </c>
      <c r="AC2301" t="str">
        <f>IF(I2295="?",$V$9,I2295)</f>
        <v>tier - 3</v>
      </c>
      <c r="AD2301" t="str">
        <f>IF(J2295="?","Unknown",J2295)</f>
        <v>R1012</v>
      </c>
      <c r="AE2301">
        <v>1975</v>
      </c>
      <c r="AF2301">
        <v>10</v>
      </c>
      <c r="AG2301" t="str">
        <f t="shared" si="70"/>
        <v>10-Nov-1975</v>
      </c>
      <c r="AH2301">
        <v>27708</v>
      </c>
      <c r="AI2301">
        <f t="shared" si="71"/>
        <v>47</v>
      </c>
    </row>
    <row r="2302" spans="1:35" x14ac:dyDescent="0.25">
      <c r="A2302" t="s">
        <v>1405</v>
      </c>
      <c r="B2302">
        <v>14</v>
      </c>
      <c r="C2302" t="s">
        <v>35</v>
      </c>
      <c r="D2302">
        <v>1966</v>
      </c>
      <c r="E2302" s="11">
        <v>24333</v>
      </c>
      <c r="F2302">
        <v>0</v>
      </c>
      <c r="G2302">
        <v>11454.02</v>
      </c>
      <c r="H2302" t="s">
        <v>12</v>
      </c>
      <c r="I2302" t="s">
        <v>16</v>
      </c>
      <c r="J2302" t="s">
        <v>23</v>
      </c>
      <c r="K2302" s="13" t="s">
        <v>10433</v>
      </c>
      <c r="L2302" t="s">
        <v>12</v>
      </c>
      <c r="M2302" t="s">
        <v>16</v>
      </c>
      <c r="N2302" t="s">
        <v>23</v>
      </c>
      <c r="O2302">
        <v>56</v>
      </c>
      <c r="AA2302" t="s">
        <v>37</v>
      </c>
      <c r="AB2302" t="str">
        <f>IF(H2296="?",$Q$9,H2296)</f>
        <v>tier - 3</v>
      </c>
      <c r="AC2302" t="str">
        <f>IF(I2296="?",$V$9,I2296)</f>
        <v>tier - 1</v>
      </c>
      <c r="AD2302" t="str">
        <f>IF(J2296="?","Unknown",J2296)</f>
        <v>R1012</v>
      </c>
      <c r="AE2302">
        <v>1969</v>
      </c>
      <c r="AF2302">
        <v>11</v>
      </c>
      <c r="AG2302" t="str">
        <f t="shared" si="70"/>
        <v>11-Oct-1969</v>
      </c>
      <c r="AH2302">
        <v>25487</v>
      </c>
      <c r="AI2302">
        <f t="shared" si="71"/>
        <v>53</v>
      </c>
    </row>
    <row r="2303" spans="1:35" x14ac:dyDescent="0.25">
      <c r="A2303" t="s">
        <v>1404</v>
      </c>
      <c r="B2303">
        <v>12</v>
      </c>
      <c r="C2303" t="s">
        <v>30</v>
      </c>
      <c r="D2303">
        <v>1971</v>
      </c>
      <c r="E2303" s="11">
        <v>26279</v>
      </c>
      <c r="F2303">
        <v>3</v>
      </c>
      <c r="G2303">
        <v>11436.74</v>
      </c>
      <c r="H2303" t="s">
        <v>12</v>
      </c>
      <c r="I2303" t="s">
        <v>12</v>
      </c>
      <c r="J2303" t="s">
        <v>23</v>
      </c>
      <c r="K2303" s="13" t="s">
        <v>10434</v>
      </c>
      <c r="L2303" t="s">
        <v>12</v>
      </c>
      <c r="M2303" t="s">
        <v>12</v>
      </c>
      <c r="N2303" t="s">
        <v>23</v>
      </c>
      <c r="O2303">
        <v>51</v>
      </c>
      <c r="AA2303" t="s">
        <v>20</v>
      </c>
      <c r="AB2303" t="str">
        <f>IF(H2297="?",$Q$9,H2297)</f>
        <v>tier - 3</v>
      </c>
      <c r="AC2303" t="str">
        <f>IF(I2297="?",$V$9,I2297)</f>
        <v>tier - 3</v>
      </c>
      <c r="AD2303" t="str">
        <f>IF(J2297="?","Unknown",J2297)</f>
        <v>R1026</v>
      </c>
      <c r="AE2303">
        <v>1983</v>
      </c>
      <c r="AF2303">
        <v>7</v>
      </c>
      <c r="AG2303" t="str">
        <f t="shared" si="70"/>
        <v>7-Sep-1983</v>
      </c>
      <c r="AH2303">
        <v>30566</v>
      </c>
      <c r="AI2303">
        <f t="shared" si="71"/>
        <v>39</v>
      </c>
    </row>
    <row r="2304" spans="1:35" x14ac:dyDescent="0.25">
      <c r="A2304" t="s">
        <v>1403</v>
      </c>
      <c r="B2304">
        <v>17</v>
      </c>
      <c r="C2304" t="s">
        <v>35</v>
      </c>
      <c r="D2304">
        <v>1980</v>
      </c>
      <c r="E2304" s="11">
        <v>29450</v>
      </c>
      <c r="F2304">
        <v>2</v>
      </c>
      <c r="G2304">
        <v>11435.74</v>
      </c>
      <c r="H2304" t="s">
        <v>12</v>
      </c>
      <c r="I2304" t="s">
        <v>12</v>
      </c>
      <c r="J2304" t="s">
        <v>300</v>
      </c>
      <c r="K2304" s="13" t="s">
        <v>10435</v>
      </c>
      <c r="L2304" t="s">
        <v>12</v>
      </c>
      <c r="M2304" t="s">
        <v>12</v>
      </c>
      <c r="N2304" t="s">
        <v>300</v>
      </c>
      <c r="O2304">
        <v>42</v>
      </c>
      <c r="AA2304" t="s">
        <v>35</v>
      </c>
      <c r="AB2304" t="str">
        <f>IF(H2298="?",$Q$9,H2298)</f>
        <v>tier - 3</v>
      </c>
      <c r="AC2304" t="str">
        <f>IF(I2298="?",$V$9,I2298)</f>
        <v>tier - 1</v>
      </c>
      <c r="AD2304" t="str">
        <f>IF(J2298="?","Unknown",J2298)</f>
        <v>R1014</v>
      </c>
      <c r="AE2304">
        <v>1970</v>
      </c>
      <c r="AF2304">
        <v>13</v>
      </c>
      <c r="AG2304" t="str">
        <f t="shared" si="70"/>
        <v>13-Aug-1970</v>
      </c>
      <c r="AH2304">
        <v>25793</v>
      </c>
      <c r="AI2304">
        <f t="shared" si="71"/>
        <v>52</v>
      </c>
    </row>
    <row r="2305" spans="1:35" x14ac:dyDescent="0.25">
      <c r="A2305" t="s">
        <v>1402</v>
      </c>
      <c r="B2305">
        <v>9</v>
      </c>
      <c r="C2305" t="s">
        <v>20</v>
      </c>
      <c r="D2305">
        <v>1985</v>
      </c>
      <c r="E2305" s="11">
        <v>31299</v>
      </c>
      <c r="F2305">
        <v>3</v>
      </c>
      <c r="G2305">
        <v>11419.49</v>
      </c>
      <c r="H2305" t="s">
        <v>12</v>
      </c>
      <c r="I2305" t="s">
        <v>16</v>
      </c>
      <c r="J2305" t="s">
        <v>23</v>
      </c>
      <c r="K2305" s="13" t="s">
        <v>10436</v>
      </c>
      <c r="L2305" t="s">
        <v>12</v>
      </c>
      <c r="M2305" t="s">
        <v>16</v>
      </c>
      <c r="N2305" t="s">
        <v>23</v>
      </c>
      <c r="O2305">
        <v>37</v>
      </c>
      <c r="AA2305" t="s">
        <v>37</v>
      </c>
      <c r="AB2305" t="str">
        <f>IF(H2299="?",$Q$9,H2299)</f>
        <v>tier - 3</v>
      </c>
      <c r="AC2305" t="str">
        <f>IF(I2299="?",$V$9,I2299)</f>
        <v>tier - 2</v>
      </c>
      <c r="AD2305" t="str">
        <f>IF(J2299="?","Unknown",J2299)</f>
        <v>R1013</v>
      </c>
      <c r="AE2305">
        <v>2004</v>
      </c>
      <c r="AF2305">
        <v>10</v>
      </c>
      <c r="AG2305" t="str">
        <f t="shared" si="70"/>
        <v>10-Oct-2004</v>
      </c>
      <c r="AH2305">
        <v>38270</v>
      </c>
      <c r="AI2305">
        <f t="shared" si="71"/>
        <v>18</v>
      </c>
    </row>
    <row r="2306" spans="1:35" x14ac:dyDescent="0.25">
      <c r="A2306" t="s">
        <v>2276</v>
      </c>
      <c r="B2306">
        <v>3</v>
      </c>
      <c r="C2306" t="s">
        <v>30</v>
      </c>
      <c r="D2306">
        <v>1985</v>
      </c>
      <c r="E2306" s="11">
        <v>31384</v>
      </c>
      <c r="F2306">
        <v>0</v>
      </c>
      <c r="G2306">
        <v>40419.019999999997</v>
      </c>
      <c r="H2306" t="s">
        <v>16</v>
      </c>
      <c r="I2306" t="s">
        <v>11</v>
      </c>
      <c r="J2306" t="s">
        <v>13</v>
      </c>
      <c r="K2306" s="13" t="s">
        <v>10437</v>
      </c>
      <c r="L2306" t="s">
        <v>16</v>
      </c>
      <c r="M2306" t="s">
        <v>11</v>
      </c>
      <c r="N2306" t="s">
        <v>13</v>
      </c>
      <c r="O2306">
        <v>37</v>
      </c>
      <c r="AA2306" t="s">
        <v>35</v>
      </c>
      <c r="AB2306" t="str">
        <f>IF(H2300="?",$Q$9,H2300)</f>
        <v>tier - 3</v>
      </c>
      <c r="AC2306" t="str">
        <f>IF(I2300="?",$V$9,I2300)</f>
        <v>tier - 2</v>
      </c>
      <c r="AD2306" t="str">
        <f>IF(J2300="?","Unknown",J2300)</f>
        <v>R1025</v>
      </c>
      <c r="AE2306">
        <v>1966</v>
      </c>
      <c r="AF2306">
        <v>7</v>
      </c>
      <c r="AG2306" t="str">
        <f t="shared" si="70"/>
        <v>7-Aug-1966</v>
      </c>
      <c r="AH2306">
        <v>24326</v>
      </c>
      <c r="AI2306">
        <f t="shared" si="71"/>
        <v>56</v>
      </c>
    </row>
    <row r="2307" spans="1:35" x14ac:dyDescent="0.25">
      <c r="A2307" t="s">
        <v>1401</v>
      </c>
      <c r="B2307">
        <v>23</v>
      </c>
      <c r="C2307" t="s">
        <v>30</v>
      </c>
      <c r="D2307">
        <v>1983</v>
      </c>
      <c r="E2307" s="11">
        <v>30673</v>
      </c>
      <c r="F2307">
        <v>3</v>
      </c>
      <c r="G2307">
        <v>11412.02</v>
      </c>
      <c r="H2307" t="s">
        <v>12</v>
      </c>
      <c r="I2307" t="s">
        <v>16</v>
      </c>
      <c r="J2307" t="s">
        <v>300</v>
      </c>
      <c r="K2307" s="13" t="s">
        <v>10438</v>
      </c>
      <c r="L2307" t="s">
        <v>12</v>
      </c>
      <c r="M2307" t="s">
        <v>16</v>
      </c>
      <c r="N2307" t="s">
        <v>300</v>
      </c>
      <c r="O2307">
        <v>39</v>
      </c>
      <c r="AA2307" t="s">
        <v>30</v>
      </c>
      <c r="AB2307" t="str">
        <f>IF(H2301="?",$Q$9,H2301)</f>
        <v>tier - 3</v>
      </c>
      <c r="AC2307" t="str">
        <f>IF(I2301="?",$V$9,I2301)</f>
        <v>tier - 2</v>
      </c>
      <c r="AD2307" t="str">
        <f>IF(J2301="?","Unknown",J2301)</f>
        <v>R1011</v>
      </c>
      <c r="AE2307">
        <v>1965</v>
      </c>
      <c r="AF2307">
        <v>23</v>
      </c>
      <c r="AG2307" t="str">
        <f t="shared" ref="AG2307:AG2344" si="72">CONCATENATE(AF2307,"-",AA2307,"-",AE2307)</f>
        <v>23-Dec-1965</v>
      </c>
      <c r="AH2307">
        <v>24099</v>
      </c>
      <c r="AI2307">
        <f t="shared" ref="AI2307:AI2344" si="73">INT(YEARFRAC(AH2307,DATE(2023,6,8)*1))</f>
        <v>57</v>
      </c>
    </row>
    <row r="2308" spans="1:35" x14ac:dyDescent="0.25">
      <c r="A2308" t="s">
        <v>1400</v>
      </c>
      <c r="B2308">
        <v>7</v>
      </c>
      <c r="C2308" t="s">
        <v>35</v>
      </c>
      <c r="D2308">
        <v>1970</v>
      </c>
      <c r="E2308" s="11">
        <v>25787</v>
      </c>
      <c r="F2308">
        <v>3</v>
      </c>
      <c r="G2308">
        <v>11411.69</v>
      </c>
      <c r="H2308" t="s">
        <v>12</v>
      </c>
      <c r="I2308" t="s">
        <v>11</v>
      </c>
      <c r="J2308" t="s">
        <v>42</v>
      </c>
      <c r="K2308" s="13" t="s">
        <v>10439</v>
      </c>
      <c r="L2308" t="s">
        <v>12</v>
      </c>
      <c r="M2308" t="s">
        <v>11</v>
      </c>
      <c r="N2308" t="s">
        <v>42</v>
      </c>
      <c r="O2308">
        <v>52</v>
      </c>
      <c r="AA2308" t="s">
        <v>35</v>
      </c>
      <c r="AB2308" t="str">
        <f>IF(H2302="?",$Q$9,H2302)</f>
        <v>tier - 3</v>
      </c>
      <c r="AC2308" t="str">
        <f>IF(I2302="?",$V$9,I2302)</f>
        <v>tier - 1</v>
      </c>
      <c r="AD2308" t="str">
        <f>IF(J2302="?","Unknown",J2302)</f>
        <v>R1012</v>
      </c>
      <c r="AE2308">
        <v>1966</v>
      </c>
      <c r="AF2308">
        <v>14</v>
      </c>
      <c r="AG2308" t="str">
        <f t="shared" si="72"/>
        <v>14-Aug-1966</v>
      </c>
      <c r="AH2308">
        <v>24333</v>
      </c>
      <c r="AI2308">
        <f t="shared" si="73"/>
        <v>56</v>
      </c>
    </row>
    <row r="2309" spans="1:35" x14ac:dyDescent="0.25">
      <c r="A2309" t="s">
        <v>1399</v>
      </c>
      <c r="B2309">
        <v>2</v>
      </c>
      <c r="C2309" t="s">
        <v>30</v>
      </c>
      <c r="D2309">
        <v>1970</v>
      </c>
      <c r="E2309" s="11">
        <v>25904</v>
      </c>
      <c r="F2309">
        <v>2</v>
      </c>
      <c r="G2309">
        <v>11396.9</v>
      </c>
      <c r="H2309" t="s">
        <v>12</v>
      </c>
      <c r="I2309" t="s">
        <v>12</v>
      </c>
      <c r="J2309" t="s">
        <v>247</v>
      </c>
      <c r="K2309" s="13" t="s">
        <v>9898</v>
      </c>
      <c r="L2309" t="s">
        <v>12</v>
      </c>
      <c r="M2309" t="s">
        <v>12</v>
      </c>
      <c r="N2309" t="s">
        <v>247</v>
      </c>
      <c r="O2309">
        <v>52</v>
      </c>
      <c r="AA2309" t="s">
        <v>30</v>
      </c>
      <c r="AB2309" t="str">
        <f>IF(H2303="?",$Q$9,H2303)</f>
        <v>tier - 3</v>
      </c>
      <c r="AC2309" t="str">
        <f>IF(I2303="?",$V$9,I2303)</f>
        <v>tier - 3</v>
      </c>
      <c r="AD2309" t="str">
        <f>IF(J2303="?","Unknown",J2303)</f>
        <v>R1012</v>
      </c>
      <c r="AE2309">
        <v>1971</v>
      </c>
      <c r="AF2309">
        <v>12</v>
      </c>
      <c r="AG2309" t="str">
        <f t="shared" si="72"/>
        <v>12-Dec-1971</v>
      </c>
      <c r="AH2309">
        <v>26279</v>
      </c>
      <c r="AI2309">
        <f t="shared" si="73"/>
        <v>51</v>
      </c>
    </row>
    <row r="2310" spans="1:35" x14ac:dyDescent="0.25">
      <c r="A2310" t="s">
        <v>1398</v>
      </c>
      <c r="B2310">
        <v>19</v>
      </c>
      <c r="C2310" t="s">
        <v>35</v>
      </c>
      <c r="D2310">
        <v>1967</v>
      </c>
      <c r="E2310" s="11">
        <v>24703</v>
      </c>
      <c r="F2310">
        <v>1</v>
      </c>
      <c r="G2310">
        <v>11394.07</v>
      </c>
      <c r="H2310" t="s">
        <v>12</v>
      </c>
      <c r="I2310" t="s">
        <v>16</v>
      </c>
      <c r="J2310" t="s">
        <v>170</v>
      </c>
      <c r="K2310" s="13" t="s">
        <v>10440</v>
      </c>
      <c r="L2310" t="s">
        <v>12</v>
      </c>
      <c r="M2310" t="s">
        <v>16</v>
      </c>
      <c r="N2310" t="s">
        <v>170</v>
      </c>
      <c r="O2310">
        <v>55</v>
      </c>
      <c r="AA2310" t="s">
        <v>35</v>
      </c>
      <c r="AB2310" t="str">
        <f>IF(H2304="?",$Q$9,H2304)</f>
        <v>tier - 3</v>
      </c>
      <c r="AC2310" t="str">
        <f>IF(I2304="?",$V$9,I2304)</f>
        <v>tier - 3</v>
      </c>
      <c r="AD2310" t="str">
        <f>IF(J2304="?","Unknown",J2304)</f>
        <v>R1021</v>
      </c>
      <c r="AE2310">
        <v>1980</v>
      </c>
      <c r="AF2310">
        <v>17</v>
      </c>
      <c r="AG2310" t="str">
        <f t="shared" si="72"/>
        <v>17-Aug-1980</v>
      </c>
      <c r="AH2310">
        <v>29450</v>
      </c>
      <c r="AI2310">
        <f t="shared" si="73"/>
        <v>42</v>
      </c>
    </row>
    <row r="2311" spans="1:35" x14ac:dyDescent="0.25">
      <c r="A2311" t="s">
        <v>1397</v>
      </c>
      <c r="B2311">
        <v>28</v>
      </c>
      <c r="C2311" t="s">
        <v>18</v>
      </c>
      <c r="D2311">
        <v>1997</v>
      </c>
      <c r="E2311" s="11">
        <v>35609</v>
      </c>
      <c r="F2311">
        <v>0</v>
      </c>
      <c r="G2311">
        <v>11388.27</v>
      </c>
      <c r="H2311" t="s">
        <v>12</v>
      </c>
      <c r="I2311" t="s">
        <v>11</v>
      </c>
      <c r="J2311" t="s">
        <v>535</v>
      </c>
      <c r="K2311" s="13" t="s">
        <v>9506</v>
      </c>
      <c r="L2311" t="s">
        <v>12</v>
      </c>
      <c r="M2311" t="s">
        <v>11</v>
      </c>
      <c r="N2311" t="s">
        <v>535</v>
      </c>
      <c r="O2311">
        <v>25</v>
      </c>
      <c r="AA2311" t="s">
        <v>20</v>
      </c>
      <c r="AB2311" t="str">
        <f>IF(H2305="?",$Q$9,H2305)</f>
        <v>tier - 3</v>
      </c>
      <c r="AC2311" t="str">
        <f>IF(I2305="?",$V$9,I2305)</f>
        <v>tier - 1</v>
      </c>
      <c r="AD2311" t="str">
        <f>IF(J2305="?","Unknown",J2305)</f>
        <v>R1012</v>
      </c>
      <c r="AE2311">
        <v>1985</v>
      </c>
      <c r="AF2311">
        <v>9</v>
      </c>
      <c r="AG2311" t="str">
        <f t="shared" si="72"/>
        <v>9-Sep-1985</v>
      </c>
      <c r="AH2311">
        <v>31299</v>
      </c>
      <c r="AI2311">
        <f t="shared" si="73"/>
        <v>37</v>
      </c>
    </row>
    <row r="2312" spans="1:35" x14ac:dyDescent="0.25">
      <c r="A2312" t="s">
        <v>1396</v>
      </c>
      <c r="B2312">
        <v>13</v>
      </c>
      <c r="C2312" t="s">
        <v>15</v>
      </c>
      <c r="D2312">
        <v>1964</v>
      </c>
      <c r="E2312" s="11">
        <v>23694</v>
      </c>
      <c r="F2312">
        <v>0</v>
      </c>
      <c r="G2312">
        <v>11381.33</v>
      </c>
      <c r="H2312" t="s">
        <v>12</v>
      </c>
      <c r="I2312" t="s">
        <v>11</v>
      </c>
      <c r="J2312" t="s">
        <v>13</v>
      </c>
      <c r="K2312" s="13" t="s">
        <v>10441</v>
      </c>
      <c r="L2312" t="s">
        <v>12</v>
      </c>
      <c r="M2312" t="s">
        <v>11</v>
      </c>
      <c r="N2312" t="s">
        <v>13</v>
      </c>
      <c r="O2312">
        <v>58</v>
      </c>
      <c r="AA2312" t="s">
        <v>30</v>
      </c>
      <c r="AB2312" t="str">
        <f>IF(H2306="?",$Q$9,H2306)</f>
        <v>tier - 1</v>
      </c>
      <c r="AC2312" t="str">
        <f>IF(I2306="?",$V$9,I2306)</f>
        <v>tier - 2</v>
      </c>
      <c r="AD2312" t="str">
        <f>IF(J2306="?","Unknown",J2306)</f>
        <v>R1013</v>
      </c>
      <c r="AE2312">
        <v>1985</v>
      </c>
      <c r="AF2312">
        <v>3</v>
      </c>
      <c r="AG2312" t="str">
        <f t="shared" si="72"/>
        <v>3-Dec-1985</v>
      </c>
      <c r="AH2312">
        <v>31384</v>
      </c>
      <c r="AI2312">
        <f t="shared" si="73"/>
        <v>37</v>
      </c>
    </row>
    <row r="2313" spans="1:35" x14ac:dyDescent="0.25">
      <c r="A2313" t="s">
        <v>1395</v>
      </c>
      <c r="B2313">
        <v>6</v>
      </c>
      <c r="C2313" t="s">
        <v>20</v>
      </c>
      <c r="D2313">
        <v>1972</v>
      </c>
      <c r="E2313" s="11">
        <v>26548</v>
      </c>
      <c r="F2313">
        <v>0</v>
      </c>
      <c r="G2313">
        <v>11378.57</v>
      </c>
      <c r="H2313" t="s">
        <v>12</v>
      </c>
      <c r="I2313" t="s">
        <v>11</v>
      </c>
      <c r="J2313" t="s">
        <v>200</v>
      </c>
      <c r="K2313" s="13" t="s">
        <v>10442</v>
      </c>
      <c r="L2313" t="s">
        <v>12</v>
      </c>
      <c r="M2313" t="s">
        <v>11</v>
      </c>
      <c r="N2313" t="s">
        <v>200</v>
      </c>
      <c r="O2313">
        <v>50</v>
      </c>
      <c r="AA2313" t="s">
        <v>30</v>
      </c>
      <c r="AB2313" t="str">
        <f>IF(H2307="?",$Q$9,H2307)</f>
        <v>tier - 3</v>
      </c>
      <c r="AC2313" t="str">
        <f>IF(I2307="?",$V$9,I2307)</f>
        <v>tier - 1</v>
      </c>
      <c r="AD2313" t="str">
        <f>IF(J2307="?","Unknown",J2307)</f>
        <v>R1021</v>
      </c>
      <c r="AE2313">
        <v>1983</v>
      </c>
      <c r="AF2313">
        <v>23</v>
      </c>
      <c r="AG2313" t="str">
        <f t="shared" si="72"/>
        <v>23-Dec-1983</v>
      </c>
      <c r="AH2313">
        <v>30673</v>
      </c>
      <c r="AI2313">
        <f t="shared" si="73"/>
        <v>39</v>
      </c>
    </row>
    <row r="2314" spans="1:35" x14ac:dyDescent="0.25">
      <c r="A2314" t="s">
        <v>1394</v>
      </c>
      <c r="B2314">
        <v>7</v>
      </c>
      <c r="C2314" t="s">
        <v>10</v>
      </c>
      <c r="D2314">
        <v>1979</v>
      </c>
      <c r="E2314" s="11">
        <v>29043</v>
      </c>
      <c r="F2314">
        <v>2</v>
      </c>
      <c r="G2314">
        <v>11369.39</v>
      </c>
      <c r="H2314" t="s">
        <v>12</v>
      </c>
      <c r="I2314" t="s">
        <v>16</v>
      </c>
      <c r="J2314" t="s">
        <v>535</v>
      </c>
      <c r="K2314" s="13" t="s">
        <v>10443</v>
      </c>
      <c r="L2314" t="s">
        <v>12</v>
      </c>
      <c r="M2314" t="s">
        <v>16</v>
      </c>
      <c r="N2314" t="s">
        <v>535</v>
      </c>
      <c r="O2314">
        <v>43</v>
      </c>
      <c r="AA2314" t="s">
        <v>35</v>
      </c>
      <c r="AB2314" t="str">
        <f>IF(H2308="?",$Q$9,H2308)</f>
        <v>tier - 3</v>
      </c>
      <c r="AC2314" t="str">
        <f>IF(I2308="?",$V$9,I2308)</f>
        <v>tier - 2</v>
      </c>
      <c r="AD2314" t="str">
        <f>IF(J2308="?","Unknown",J2308)</f>
        <v>R1011</v>
      </c>
      <c r="AE2314">
        <v>1970</v>
      </c>
      <c r="AF2314">
        <v>7</v>
      </c>
      <c r="AG2314" t="str">
        <f t="shared" si="72"/>
        <v>7-Aug-1970</v>
      </c>
      <c r="AH2314">
        <v>25787</v>
      </c>
      <c r="AI2314">
        <f t="shared" si="73"/>
        <v>52</v>
      </c>
    </row>
    <row r="2315" spans="1:35" x14ac:dyDescent="0.25">
      <c r="A2315" t="s">
        <v>1393</v>
      </c>
      <c r="B2315">
        <v>13</v>
      </c>
      <c r="C2315" t="s">
        <v>30</v>
      </c>
      <c r="D2315">
        <v>1964</v>
      </c>
      <c r="E2315" s="11">
        <v>23724</v>
      </c>
      <c r="F2315">
        <v>0</v>
      </c>
      <c r="G2315">
        <v>11365.95</v>
      </c>
      <c r="H2315" t="s">
        <v>12</v>
      </c>
      <c r="I2315" t="s">
        <v>11</v>
      </c>
      <c r="J2315" t="s">
        <v>42</v>
      </c>
      <c r="K2315" s="13" t="s">
        <v>10444</v>
      </c>
      <c r="L2315" t="s">
        <v>12</v>
      </c>
      <c r="M2315" t="s">
        <v>11</v>
      </c>
      <c r="N2315" t="s">
        <v>42</v>
      </c>
      <c r="O2315">
        <v>58</v>
      </c>
      <c r="AA2315" t="s">
        <v>30</v>
      </c>
      <c r="AB2315" t="str">
        <f>IF(H2309="?",$Q$9,H2309)</f>
        <v>tier - 3</v>
      </c>
      <c r="AC2315" t="str">
        <f>IF(I2309="?",$V$9,I2309)</f>
        <v>tier - 3</v>
      </c>
      <c r="AD2315" t="str">
        <f>IF(J2309="?","Unknown",J2309)</f>
        <v>R1024</v>
      </c>
      <c r="AE2315">
        <v>1970</v>
      </c>
      <c r="AF2315">
        <v>2</v>
      </c>
      <c r="AG2315" t="str">
        <f t="shared" si="72"/>
        <v>2-Dec-1970</v>
      </c>
      <c r="AH2315">
        <v>25904</v>
      </c>
      <c r="AI2315">
        <f t="shared" si="73"/>
        <v>52</v>
      </c>
    </row>
    <row r="2316" spans="1:35" x14ac:dyDescent="0.25">
      <c r="A2316" t="s">
        <v>1392</v>
      </c>
      <c r="B2316">
        <v>3</v>
      </c>
      <c r="C2316" t="s">
        <v>20</v>
      </c>
      <c r="D2316">
        <v>1964</v>
      </c>
      <c r="E2316" s="11">
        <v>23623</v>
      </c>
      <c r="F2316">
        <v>0</v>
      </c>
      <c r="G2316">
        <v>11363.28</v>
      </c>
      <c r="H2316" t="s">
        <v>12</v>
      </c>
      <c r="I2316" t="s">
        <v>16</v>
      </c>
      <c r="J2316" t="s">
        <v>13</v>
      </c>
      <c r="K2316" s="13" t="s">
        <v>10445</v>
      </c>
      <c r="L2316" t="s">
        <v>12</v>
      </c>
      <c r="M2316" t="s">
        <v>16</v>
      </c>
      <c r="N2316" t="s">
        <v>13</v>
      </c>
      <c r="O2316">
        <v>58</v>
      </c>
      <c r="AA2316" t="s">
        <v>35</v>
      </c>
      <c r="AB2316" t="str">
        <f>IF(H2310="?",$Q$9,H2310)</f>
        <v>tier - 3</v>
      </c>
      <c r="AC2316" t="str">
        <f>IF(I2310="?",$V$9,I2310)</f>
        <v>tier - 1</v>
      </c>
      <c r="AD2316" t="str">
        <f>IF(J2310="?","Unknown",J2310)</f>
        <v>R1018</v>
      </c>
      <c r="AE2316">
        <v>1967</v>
      </c>
      <c r="AF2316">
        <v>19</v>
      </c>
      <c r="AG2316" t="str">
        <f t="shared" si="72"/>
        <v>19-Aug-1967</v>
      </c>
      <c r="AH2316">
        <v>24703</v>
      </c>
      <c r="AI2316">
        <f t="shared" si="73"/>
        <v>55</v>
      </c>
    </row>
    <row r="2317" spans="1:35" x14ac:dyDescent="0.25">
      <c r="A2317" t="s">
        <v>2275</v>
      </c>
      <c r="B2317">
        <v>12</v>
      </c>
      <c r="C2317" t="s">
        <v>37</v>
      </c>
      <c r="D2317">
        <v>1966</v>
      </c>
      <c r="E2317" s="11">
        <v>24392</v>
      </c>
      <c r="F2317">
        <v>0</v>
      </c>
      <c r="G2317">
        <v>40373.74</v>
      </c>
      <c r="H2317" t="s">
        <v>16</v>
      </c>
      <c r="I2317" t="s">
        <v>12</v>
      </c>
      <c r="J2317" t="s">
        <v>42</v>
      </c>
      <c r="K2317" s="13" t="s">
        <v>8459</v>
      </c>
      <c r="L2317" t="s">
        <v>16</v>
      </c>
      <c r="M2317" t="s">
        <v>12</v>
      </c>
      <c r="N2317" t="s">
        <v>42</v>
      </c>
      <c r="O2317">
        <v>56</v>
      </c>
      <c r="AA2317" t="s">
        <v>18</v>
      </c>
      <c r="AB2317" t="str">
        <f>IF(H2311="?",$Q$9,H2311)</f>
        <v>tier - 3</v>
      </c>
      <c r="AC2317" t="str">
        <f>IF(I2311="?",$V$9,I2311)</f>
        <v>tier - 2</v>
      </c>
      <c r="AD2317" t="str">
        <f>IF(J2311="?","Unknown",J2311)</f>
        <v>R1026</v>
      </c>
      <c r="AE2317">
        <v>1997</v>
      </c>
      <c r="AF2317">
        <v>28</v>
      </c>
      <c r="AG2317" t="str">
        <f t="shared" si="72"/>
        <v>28-Jun-1997</v>
      </c>
      <c r="AH2317">
        <v>35609</v>
      </c>
      <c r="AI2317">
        <f t="shared" si="73"/>
        <v>25</v>
      </c>
    </row>
    <row r="2318" spans="1:35" x14ac:dyDescent="0.25">
      <c r="A2318" t="s">
        <v>1391</v>
      </c>
      <c r="B2318">
        <v>4</v>
      </c>
      <c r="C2318" t="s">
        <v>18</v>
      </c>
      <c r="D2318">
        <v>1964</v>
      </c>
      <c r="E2318" s="11">
        <v>23532</v>
      </c>
      <c r="F2318">
        <v>0</v>
      </c>
      <c r="G2318">
        <v>11362.76</v>
      </c>
      <c r="H2318" t="s">
        <v>12</v>
      </c>
      <c r="I2318" t="s">
        <v>16</v>
      </c>
      <c r="J2318" t="s">
        <v>42</v>
      </c>
      <c r="K2318" s="13" t="s">
        <v>10446</v>
      </c>
      <c r="L2318" t="s">
        <v>12</v>
      </c>
      <c r="M2318" t="s">
        <v>16</v>
      </c>
      <c r="N2318" t="s">
        <v>42</v>
      </c>
      <c r="O2318">
        <v>59</v>
      </c>
      <c r="AA2318" t="s">
        <v>15</v>
      </c>
      <c r="AB2318" t="str">
        <f>IF(H2312="?",$Q$9,H2312)</f>
        <v>tier - 3</v>
      </c>
      <c r="AC2318" t="str">
        <f>IF(I2312="?",$V$9,I2312)</f>
        <v>tier - 2</v>
      </c>
      <c r="AD2318" t="str">
        <f>IF(J2312="?","Unknown",J2312)</f>
        <v>R1013</v>
      </c>
      <c r="AE2318">
        <v>1964</v>
      </c>
      <c r="AF2318">
        <v>13</v>
      </c>
      <c r="AG2318" t="str">
        <f t="shared" si="72"/>
        <v>13-Nov-1964</v>
      </c>
      <c r="AH2318">
        <v>23694</v>
      </c>
      <c r="AI2318">
        <f t="shared" si="73"/>
        <v>58</v>
      </c>
    </row>
    <row r="2319" spans="1:35" x14ac:dyDescent="0.25">
      <c r="A2319" t="s">
        <v>1390</v>
      </c>
      <c r="B2319">
        <v>26</v>
      </c>
      <c r="C2319" t="s">
        <v>20</v>
      </c>
      <c r="D2319">
        <v>1965</v>
      </c>
      <c r="E2319" s="11">
        <v>24011</v>
      </c>
      <c r="F2319">
        <v>0</v>
      </c>
      <c r="G2319">
        <v>11356.66</v>
      </c>
      <c r="H2319" t="s">
        <v>12</v>
      </c>
      <c r="I2319" t="s">
        <v>12</v>
      </c>
      <c r="J2319" t="s">
        <v>23</v>
      </c>
      <c r="K2319" s="13" t="s">
        <v>10447</v>
      </c>
      <c r="L2319" t="s">
        <v>12</v>
      </c>
      <c r="M2319" t="s">
        <v>12</v>
      </c>
      <c r="N2319" t="s">
        <v>23</v>
      </c>
      <c r="O2319">
        <v>57</v>
      </c>
      <c r="AA2319" t="s">
        <v>20</v>
      </c>
      <c r="AB2319" t="str">
        <f>IF(H2313="?",$Q$9,H2313)</f>
        <v>tier - 3</v>
      </c>
      <c r="AC2319" t="str">
        <f>IF(I2313="?",$V$9,I2313)</f>
        <v>tier - 2</v>
      </c>
      <c r="AD2319" t="str">
        <f>IF(J2313="?","Unknown",J2313)</f>
        <v>R1025</v>
      </c>
      <c r="AE2319">
        <v>1972</v>
      </c>
      <c r="AF2319">
        <v>6</v>
      </c>
      <c r="AG2319" t="str">
        <f t="shared" si="72"/>
        <v>6-Sep-1972</v>
      </c>
      <c r="AH2319">
        <v>26548</v>
      </c>
      <c r="AI2319">
        <f t="shared" si="73"/>
        <v>50</v>
      </c>
    </row>
    <row r="2320" spans="1:35" x14ac:dyDescent="0.25">
      <c r="A2320" t="s">
        <v>1389</v>
      </c>
      <c r="B2320">
        <v>29</v>
      </c>
      <c r="C2320" t="s">
        <v>15</v>
      </c>
      <c r="D2320">
        <v>1965</v>
      </c>
      <c r="E2320" s="11">
        <v>24075</v>
      </c>
      <c r="F2320">
        <v>0</v>
      </c>
      <c r="G2320">
        <v>11353.23</v>
      </c>
      <c r="H2320" t="s">
        <v>12</v>
      </c>
      <c r="I2320" t="s">
        <v>16</v>
      </c>
      <c r="J2320" t="s">
        <v>23</v>
      </c>
      <c r="K2320" s="13" t="s">
        <v>10046</v>
      </c>
      <c r="L2320" t="s">
        <v>12</v>
      </c>
      <c r="M2320" t="s">
        <v>16</v>
      </c>
      <c r="N2320" t="s">
        <v>23</v>
      </c>
      <c r="O2320">
        <v>57</v>
      </c>
      <c r="AA2320" t="s">
        <v>10</v>
      </c>
      <c r="AB2320" t="str">
        <f>IF(H2314="?",$Q$9,H2314)</f>
        <v>tier - 3</v>
      </c>
      <c r="AC2320" t="str">
        <f>IF(I2314="?",$V$9,I2314)</f>
        <v>tier - 1</v>
      </c>
      <c r="AD2320" t="str">
        <f>IF(J2314="?","Unknown",J2314)</f>
        <v>R1026</v>
      </c>
      <c r="AE2320">
        <v>1979</v>
      </c>
      <c r="AF2320">
        <v>7</v>
      </c>
      <c r="AG2320" t="str">
        <f t="shared" si="72"/>
        <v>7-Jul-1979</v>
      </c>
      <c r="AH2320">
        <v>29043</v>
      </c>
      <c r="AI2320">
        <f t="shared" si="73"/>
        <v>43</v>
      </c>
    </row>
    <row r="2321" spans="1:35" x14ac:dyDescent="0.25">
      <c r="A2321" t="s">
        <v>1388</v>
      </c>
      <c r="B2321">
        <v>12</v>
      </c>
      <c r="C2321" t="s">
        <v>35</v>
      </c>
      <c r="D2321">
        <v>1964</v>
      </c>
      <c r="E2321" s="11">
        <v>23601</v>
      </c>
      <c r="F2321">
        <v>0</v>
      </c>
      <c r="G2321">
        <v>11345.52</v>
      </c>
      <c r="H2321" t="s">
        <v>12</v>
      </c>
      <c r="I2321" t="s">
        <v>12</v>
      </c>
      <c r="J2321" t="s">
        <v>42</v>
      </c>
      <c r="K2321" s="13" t="s">
        <v>10448</v>
      </c>
      <c r="L2321" t="s">
        <v>12</v>
      </c>
      <c r="M2321" t="s">
        <v>12</v>
      </c>
      <c r="N2321" t="s">
        <v>42</v>
      </c>
      <c r="O2321">
        <v>58</v>
      </c>
      <c r="AA2321" t="s">
        <v>30</v>
      </c>
      <c r="AB2321" t="str">
        <f>IF(H2315="?",$Q$9,H2315)</f>
        <v>tier - 3</v>
      </c>
      <c r="AC2321" t="str">
        <f>IF(I2315="?",$V$9,I2315)</f>
        <v>tier - 2</v>
      </c>
      <c r="AD2321" t="str">
        <f>IF(J2315="?","Unknown",J2315)</f>
        <v>R1011</v>
      </c>
      <c r="AE2321">
        <v>1964</v>
      </c>
      <c r="AF2321">
        <v>13</v>
      </c>
      <c r="AG2321" t="str">
        <f t="shared" si="72"/>
        <v>13-Dec-1964</v>
      </c>
      <c r="AH2321">
        <v>23724</v>
      </c>
      <c r="AI2321">
        <f t="shared" si="73"/>
        <v>58</v>
      </c>
    </row>
    <row r="2322" spans="1:35" x14ac:dyDescent="0.25">
      <c r="A2322" t="s">
        <v>1387</v>
      </c>
      <c r="B2322">
        <v>2</v>
      </c>
      <c r="C2322" t="s">
        <v>15</v>
      </c>
      <c r="D2322">
        <v>1968</v>
      </c>
      <c r="E2322" s="11">
        <v>25144</v>
      </c>
      <c r="F2322">
        <v>0</v>
      </c>
      <c r="G2322">
        <v>11344.32</v>
      </c>
      <c r="H2322" t="s">
        <v>12</v>
      </c>
      <c r="I2322" t="s">
        <v>11</v>
      </c>
      <c r="J2322" t="s">
        <v>200</v>
      </c>
      <c r="K2322" s="13" t="s">
        <v>10449</v>
      </c>
      <c r="L2322" t="s">
        <v>12</v>
      </c>
      <c r="M2322" t="s">
        <v>11</v>
      </c>
      <c r="N2322" t="s">
        <v>200</v>
      </c>
      <c r="O2322">
        <v>54</v>
      </c>
      <c r="AA2322" t="s">
        <v>20</v>
      </c>
      <c r="AB2322" t="str">
        <f>IF(H2316="?",$Q$9,H2316)</f>
        <v>tier - 3</v>
      </c>
      <c r="AC2322" t="str">
        <f>IF(I2316="?",$V$9,I2316)</f>
        <v>tier - 1</v>
      </c>
      <c r="AD2322" t="str">
        <f>IF(J2316="?","Unknown",J2316)</f>
        <v>R1013</v>
      </c>
      <c r="AE2322">
        <v>1964</v>
      </c>
      <c r="AF2322">
        <v>3</v>
      </c>
      <c r="AG2322" t="str">
        <f t="shared" si="72"/>
        <v>3-Sep-1964</v>
      </c>
      <c r="AH2322">
        <v>23623</v>
      </c>
      <c r="AI2322">
        <f t="shared" si="73"/>
        <v>58</v>
      </c>
    </row>
    <row r="2323" spans="1:35" x14ac:dyDescent="0.25">
      <c r="A2323" t="s">
        <v>1386</v>
      </c>
      <c r="B2323">
        <v>19</v>
      </c>
      <c r="C2323" t="s">
        <v>35</v>
      </c>
      <c r="D2323">
        <v>1989</v>
      </c>
      <c r="E2323" s="11">
        <v>32739</v>
      </c>
      <c r="F2323">
        <v>1</v>
      </c>
      <c r="G2323">
        <v>11326.71</v>
      </c>
      <c r="H2323" t="s">
        <v>12</v>
      </c>
      <c r="I2323" t="s">
        <v>12</v>
      </c>
      <c r="J2323" t="s">
        <v>13</v>
      </c>
      <c r="K2323" s="13" t="s">
        <v>10450</v>
      </c>
      <c r="L2323" t="s">
        <v>12</v>
      </c>
      <c r="M2323" t="s">
        <v>12</v>
      </c>
      <c r="N2323" t="s">
        <v>13</v>
      </c>
      <c r="O2323">
        <v>33</v>
      </c>
      <c r="AA2323" t="s">
        <v>37</v>
      </c>
      <c r="AB2323" t="str">
        <f>IF(H2317="?",$Q$9,H2317)</f>
        <v>tier - 1</v>
      </c>
      <c r="AC2323" t="str">
        <f>IF(I2317="?",$V$9,I2317)</f>
        <v>tier - 3</v>
      </c>
      <c r="AD2323" t="str">
        <f>IF(J2317="?","Unknown",J2317)</f>
        <v>R1011</v>
      </c>
      <c r="AE2323">
        <v>1966</v>
      </c>
      <c r="AF2323">
        <v>12</v>
      </c>
      <c r="AG2323" t="str">
        <f t="shared" si="72"/>
        <v>12-Oct-1966</v>
      </c>
      <c r="AH2323">
        <v>24392</v>
      </c>
      <c r="AI2323">
        <f t="shared" si="73"/>
        <v>56</v>
      </c>
    </row>
    <row r="2324" spans="1:35" x14ac:dyDescent="0.25">
      <c r="A2324" t="s">
        <v>1385</v>
      </c>
      <c r="B2324">
        <v>20</v>
      </c>
      <c r="C2324" t="s">
        <v>30</v>
      </c>
      <c r="D2324">
        <v>2002</v>
      </c>
      <c r="E2324" s="11">
        <v>37610</v>
      </c>
      <c r="F2324">
        <v>0</v>
      </c>
      <c r="G2324">
        <v>11321.49</v>
      </c>
      <c r="H2324" t="s">
        <v>12</v>
      </c>
      <c r="I2324" t="s">
        <v>12</v>
      </c>
      <c r="J2324" t="s">
        <v>23</v>
      </c>
      <c r="K2324" s="13" t="s">
        <v>10451</v>
      </c>
      <c r="L2324" t="s">
        <v>12</v>
      </c>
      <c r="M2324" t="s">
        <v>12</v>
      </c>
      <c r="N2324" t="s">
        <v>23</v>
      </c>
      <c r="O2324">
        <v>20</v>
      </c>
      <c r="AA2324" t="s">
        <v>18</v>
      </c>
      <c r="AB2324" t="str">
        <f>IF(H2318="?",$Q$9,H2318)</f>
        <v>tier - 3</v>
      </c>
      <c r="AC2324" t="str">
        <f>IF(I2318="?",$V$9,I2318)</f>
        <v>tier - 1</v>
      </c>
      <c r="AD2324" t="str">
        <f>IF(J2318="?","Unknown",J2318)</f>
        <v>R1011</v>
      </c>
      <c r="AE2324">
        <v>1964</v>
      </c>
      <c r="AF2324">
        <v>4</v>
      </c>
      <c r="AG2324" t="str">
        <f t="shared" si="72"/>
        <v>4-Jun-1964</v>
      </c>
      <c r="AH2324">
        <v>23532</v>
      </c>
      <c r="AI2324">
        <f t="shared" si="73"/>
        <v>59</v>
      </c>
    </row>
    <row r="2325" spans="1:35" x14ac:dyDescent="0.25">
      <c r="A2325" t="s">
        <v>1384</v>
      </c>
      <c r="B2325">
        <v>11</v>
      </c>
      <c r="C2325" t="s">
        <v>30</v>
      </c>
      <c r="D2325">
        <v>1963</v>
      </c>
      <c r="E2325" s="11">
        <v>23356</v>
      </c>
      <c r="F2325">
        <v>0</v>
      </c>
      <c r="G2325">
        <v>11319.12</v>
      </c>
      <c r="H2325" t="s">
        <v>12</v>
      </c>
      <c r="I2325" t="s">
        <v>16</v>
      </c>
      <c r="J2325" t="s">
        <v>23</v>
      </c>
      <c r="K2325" s="13" t="s">
        <v>10452</v>
      </c>
      <c r="L2325" t="s">
        <v>12</v>
      </c>
      <c r="M2325" t="s">
        <v>16</v>
      </c>
      <c r="N2325" t="s">
        <v>23</v>
      </c>
      <c r="O2325">
        <v>59</v>
      </c>
      <c r="AA2325" t="s">
        <v>20</v>
      </c>
      <c r="AB2325" t="str">
        <f>IF(H2319="?",$Q$9,H2319)</f>
        <v>tier - 3</v>
      </c>
      <c r="AC2325" t="str">
        <f>IF(I2319="?",$V$9,I2319)</f>
        <v>tier - 3</v>
      </c>
      <c r="AD2325" t="str">
        <f>IF(J2319="?","Unknown",J2319)</f>
        <v>R1012</v>
      </c>
      <c r="AE2325">
        <v>1965</v>
      </c>
      <c r="AF2325">
        <v>26</v>
      </c>
      <c r="AG2325" t="str">
        <f t="shared" si="72"/>
        <v>26-Sep-1965</v>
      </c>
      <c r="AH2325">
        <v>24011</v>
      </c>
      <c r="AI2325">
        <f t="shared" si="73"/>
        <v>57</v>
      </c>
    </row>
    <row r="2326" spans="1:35" x14ac:dyDescent="0.25">
      <c r="A2326" t="s">
        <v>1383</v>
      </c>
      <c r="B2326">
        <v>10</v>
      </c>
      <c r="C2326" t="s">
        <v>37</v>
      </c>
      <c r="D2326">
        <v>1995</v>
      </c>
      <c r="E2326" s="11">
        <v>34982</v>
      </c>
      <c r="F2326">
        <v>0</v>
      </c>
      <c r="G2326">
        <v>11318.57</v>
      </c>
      <c r="H2326" t="s">
        <v>12</v>
      </c>
      <c r="I2326" t="s">
        <v>11</v>
      </c>
      <c r="J2326" t="s">
        <v>535</v>
      </c>
      <c r="K2326" s="13" t="s">
        <v>10453</v>
      </c>
      <c r="L2326" t="s">
        <v>12</v>
      </c>
      <c r="M2326" t="s">
        <v>11</v>
      </c>
      <c r="N2326" t="s">
        <v>535</v>
      </c>
      <c r="O2326">
        <v>27</v>
      </c>
      <c r="AA2326" t="s">
        <v>15</v>
      </c>
      <c r="AB2326" t="str">
        <f>IF(H2320="?",$Q$9,H2320)</f>
        <v>tier - 3</v>
      </c>
      <c r="AC2326" t="str">
        <f>IF(I2320="?",$V$9,I2320)</f>
        <v>tier - 1</v>
      </c>
      <c r="AD2326" t="str">
        <f>IF(J2320="?","Unknown",J2320)</f>
        <v>R1012</v>
      </c>
      <c r="AE2326">
        <v>1965</v>
      </c>
      <c r="AF2326">
        <v>29</v>
      </c>
      <c r="AG2326" t="str">
        <f t="shared" si="72"/>
        <v>29-Nov-1965</v>
      </c>
      <c r="AH2326">
        <v>24075</v>
      </c>
      <c r="AI2326">
        <f t="shared" si="73"/>
        <v>57</v>
      </c>
    </row>
    <row r="2327" spans="1:35" x14ac:dyDescent="0.25">
      <c r="A2327" t="s">
        <v>1382</v>
      </c>
      <c r="B2327">
        <v>22</v>
      </c>
      <c r="C2327" t="s">
        <v>37</v>
      </c>
      <c r="D2327">
        <v>1963</v>
      </c>
      <c r="E2327" s="11">
        <v>23306</v>
      </c>
      <c r="F2327">
        <v>0</v>
      </c>
      <c r="G2327">
        <v>11312.33</v>
      </c>
      <c r="H2327" t="s">
        <v>12</v>
      </c>
      <c r="I2327" t="s">
        <v>12</v>
      </c>
      <c r="J2327" t="s">
        <v>23</v>
      </c>
      <c r="K2327" s="13" t="s">
        <v>10454</v>
      </c>
      <c r="L2327" t="s">
        <v>12</v>
      </c>
      <c r="M2327" t="s">
        <v>12</v>
      </c>
      <c r="N2327" t="s">
        <v>23</v>
      </c>
      <c r="O2327">
        <v>59</v>
      </c>
      <c r="AA2327" t="s">
        <v>35</v>
      </c>
      <c r="AB2327" t="str">
        <f>IF(H2321="?",$Q$9,H2321)</f>
        <v>tier - 3</v>
      </c>
      <c r="AC2327" t="str">
        <f>IF(I2321="?",$V$9,I2321)</f>
        <v>tier - 3</v>
      </c>
      <c r="AD2327" t="str">
        <f>IF(J2321="?","Unknown",J2321)</f>
        <v>R1011</v>
      </c>
      <c r="AE2327">
        <v>1964</v>
      </c>
      <c r="AF2327">
        <v>12</v>
      </c>
      <c r="AG2327" t="str">
        <f t="shared" si="72"/>
        <v>12-Aug-1964</v>
      </c>
      <c r="AH2327">
        <v>23601</v>
      </c>
      <c r="AI2327">
        <f t="shared" si="73"/>
        <v>58</v>
      </c>
    </row>
    <row r="2328" spans="1:35" x14ac:dyDescent="0.25">
      <c r="A2328" t="s">
        <v>2274</v>
      </c>
      <c r="B2328">
        <v>4</v>
      </c>
      <c r="C2328" t="s">
        <v>10</v>
      </c>
      <c r="D2328">
        <v>1962</v>
      </c>
      <c r="E2328" s="11">
        <v>22831</v>
      </c>
      <c r="F2328">
        <v>0</v>
      </c>
      <c r="G2328">
        <v>40309.93</v>
      </c>
      <c r="H2328" t="s">
        <v>16</v>
      </c>
      <c r="I2328" t="s">
        <v>12</v>
      </c>
      <c r="J2328" t="s">
        <v>42</v>
      </c>
      <c r="K2328" s="13" t="s">
        <v>10455</v>
      </c>
      <c r="L2328" t="s">
        <v>16</v>
      </c>
      <c r="M2328" t="s">
        <v>12</v>
      </c>
      <c r="N2328" t="s">
        <v>42</v>
      </c>
      <c r="O2328">
        <v>60</v>
      </c>
      <c r="AA2328" t="s">
        <v>15</v>
      </c>
      <c r="AB2328" t="str">
        <f>IF(H2322="?",$Q$9,H2322)</f>
        <v>tier - 3</v>
      </c>
      <c r="AC2328" t="str">
        <f>IF(I2322="?",$V$9,I2322)</f>
        <v>tier - 2</v>
      </c>
      <c r="AD2328" t="str">
        <f>IF(J2322="?","Unknown",J2322)</f>
        <v>R1025</v>
      </c>
      <c r="AE2328">
        <v>1968</v>
      </c>
      <c r="AF2328">
        <v>2</v>
      </c>
      <c r="AG2328" t="str">
        <f t="shared" si="72"/>
        <v>2-Nov-1968</v>
      </c>
      <c r="AH2328">
        <v>25144</v>
      </c>
      <c r="AI2328">
        <f t="shared" si="73"/>
        <v>54</v>
      </c>
    </row>
    <row r="2329" spans="1:35" x14ac:dyDescent="0.25">
      <c r="A2329" t="s">
        <v>1381</v>
      </c>
      <c r="B2329">
        <v>6</v>
      </c>
      <c r="C2329" t="s">
        <v>30</v>
      </c>
      <c r="D2329">
        <v>1968</v>
      </c>
      <c r="E2329" s="11">
        <v>25178</v>
      </c>
      <c r="F2329">
        <v>1</v>
      </c>
      <c r="G2329">
        <v>11305.93</v>
      </c>
      <c r="H2329" t="s">
        <v>12</v>
      </c>
      <c r="I2329" t="s">
        <v>16</v>
      </c>
      <c r="J2329" t="s">
        <v>23</v>
      </c>
      <c r="K2329" s="13" t="s">
        <v>10456</v>
      </c>
      <c r="L2329" t="s">
        <v>12</v>
      </c>
      <c r="M2329" t="s">
        <v>16</v>
      </c>
      <c r="N2329" t="s">
        <v>23</v>
      </c>
      <c r="O2329">
        <v>54</v>
      </c>
      <c r="AA2329" t="s">
        <v>35</v>
      </c>
      <c r="AB2329" t="str">
        <f>IF(H2323="?",$Q$9,H2323)</f>
        <v>tier - 3</v>
      </c>
      <c r="AC2329" t="str">
        <f>IF(I2323="?",$V$9,I2323)</f>
        <v>tier - 3</v>
      </c>
      <c r="AD2329" t="str">
        <f>IF(J2323="?","Unknown",J2323)</f>
        <v>R1013</v>
      </c>
      <c r="AE2329">
        <v>1989</v>
      </c>
      <c r="AF2329">
        <v>19</v>
      </c>
      <c r="AG2329" t="str">
        <f t="shared" si="72"/>
        <v>19-Aug-1989</v>
      </c>
      <c r="AH2329">
        <v>32739</v>
      </c>
      <c r="AI2329">
        <f t="shared" si="73"/>
        <v>33</v>
      </c>
    </row>
    <row r="2330" spans="1:35" x14ac:dyDescent="0.25">
      <c r="A2330" t="s">
        <v>1380</v>
      </c>
      <c r="B2330">
        <v>25</v>
      </c>
      <c r="C2330" t="s">
        <v>20</v>
      </c>
      <c r="D2330">
        <v>1972</v>
      </c>
      <c r="E2330" s="11">
        <v>26567</v>
      </c>
      <c r="F2330">
        <v>4</v>
      </c>
      <c r="G2330">
        <v>11299.34</v>
      </c>
      <c r="H2330" t="s">
        <v>12</v>
      </c>
      <c r="I2330" t="s">
        <v>11</v>
      </c>
      <c r="J2330" t="s">
        <v>42</v>
      </c>
      <c r="K2330" s="13" t="s">
        <v>10457</v>
      </c>
      <c r="L2330" t="s">
        <v>12</v>
      </c>
      <c r="M2330" t="s">
        <v>11</v>
      </c>
      <c r="N2330" t="s">
        <v>42</v>
      </c>
      <c r="O2330">
        <v>50</v>
      </c>
      <c r="AA2330" t="s">
        <v>30</v>
      </c>
      <c r="AB2330" t="str">
        <f>IF(H2324="?",$Q$9,H2324)</f>
        <v>tier - 3</v>
      </c>
      <c r="AC2330" t="str">
        <f>IF(I2324="?",$V$9,I2324)</f>
        <v>tier - 3</v>
      </c>
      <c r="AD2330" t="str">
        <f>IF(J2324="?","Unknown",J2324)</f>
        <v>R1012</v>
      </c>
      <c r="AE2330">
        <v>2002</v>
      </c>
      <c r="AF2330">
        <v>20</v>
      </c>
      <c r="AG2330" t="str">
        <f t="shared" si="72"/>
        <v>20-Dec-2002</v>
      </c>
      <c r="AH2330">
        <v>37610</v>
      </c>
      <c r="AI2330">
        <f t="shared" si="73"/>
        <v>20</v>
      </c>
    </row>
    <row r="2331" spans="1:35" x14ac:dyDescent="0.25">
      <c r="A2331" t="s">
        <v>1379</v>
      </c>
      <c r="B2331">
        <v>14</v>
      </c>
      <c r="C2331" t="s">
        <v>18</v>
      </c>
      <c r="D2331">
        <v>1988</v>
      </c>
      <c r="E2331" s="11">
        <v>32308</v>
      </c>
      <c r="F2331">
        <v>3</v>
      </c>
      <c r="G2331">
        <v>11294.57</v>
      </c>
      <c r="H2331" t="s">
        <v>12</v>
      </c>
      <c r="I2331" t="s">
        <v>16</v>
      </c>
      <c r="J2331" t="s">
        <v>632</v>
      </c>
      <c r="K2331" s="13" t="s">
        <v>10458</v>
      </c>
      <c r="L2331" t="s">
        <v>12</v>
      </c>
      <c r="M2331" t="s">
        <v>16</v>
      </c>
      <c r="N2331" t="s">
        <v>632</v>
      </c>
      <c r="O2331">
        <v>34</v>
      </c>
      <c r="AA2331" t="s">
        <v>30</v>
      </c>
      <c r="AB2331" t="str">
        <f>IF(H2325="?",$Q$9,H2325)</f>
        <v>tier - 3</v>
      </c>
      <c r="AC2331" t="str">
        <f>IF(I2325="?",$V$9,I2325)</f>
        <v>tier - 1</v>
      </c>
      <c r="AD2331" t="str">
        <f>IF(J2325="?","Unknown",J2325)</f>
        <v>R1012</v>
      </c>
      <c r="AE2331">
        <v>1963</v>
      </c>
      <c r="AF2331">
        <v>11</v>
      </c>
      <c r="AG2331" t="str">
        <f t="shared" si="72"/>
        <v>11-Dec-1963</v>
      </c>
      <c r="AH2331">
        <v>23356</v>
      </c>
      <c r="AI2331">
        <f t="shared" si="73"/>
        <v>59</v>
      </c>
    </row>
    <row r="2332" spans="1:35" x14ac:dyDescent="0.25">
      <c r="A2332" t="s">
        <v>1378</v>
      </c>
      <c r="B2332">
        <v>22</v>
      </c>
      <c r="C2332" t="s">
        <v>37</v>
      </c>
      <c r="D2332">
        <v>1970</v>
      </c>
      <c r="E2332" s="11">
        <v>25863</v>
      </c>
      <c r="F2332">
        <v>3</v>
      </c>
      <c r="G2332">
        <v>11289.11</v>
      </c>
      <c r="H2332" t="s">
        <v>12</v>
      </c>
      <c r="I2332" t="s">
        <v>16</v>
      </c>
      <c r="J2332" t="s">
        <v>23</v>
      </c>
      <c r="K2332" s="13" t="s">
        <v>10459</v>
      </c>
      <c r="L2332" t="s">
        <v>12</v>
      </c>
      <c r="M2332" t="s">
        <v>16</v>
      </c>
      <c r="N2332" t="s">
        <v>23</v>
      </c>
      <c r="O2332">
        <v>52</v>
      </c>
      <c r="AA2332" t="s">
        <v>37</v>
      </c>
      <c r="AB2332" t="str">
        <f>IF(H2326="?",$Q$9,H2326)</f>
        <v>tier - 3</v>
      </c>
      <c r="AC2332" t="str">
        <f>IF(I2326="?",$V$9,I2326)</f>
        <v>tier - 2</v>
      </c>
      <c r="AD2332" t="str">
        <f>IF(J2326="?","Unknown",J2326)</f>
        <v>R1026</v>
      </c>
      <c r="AE2332">
        <v>1995</v>
      </c>
      <c r="AF2332">
        <v>10</v>
      </c>
      <c r="AG2332" t="str">
        <f t="shared" si="72"/>
        <v>10-Oct-1995</v>
      </c>
      <c r="AH2332">
        <v>34982</v>
      </c>
      <c r="AI2332">
        <f t="shared" si="73"/>
        <v>27</v>
      </c>
    </row>
    <row r="2333" spans="1:35" x14ac:dyDescent="0.25">
      <c r="A2333" t="s">
        <v>1377</v>
      </c>
      <c r="B2333">
        <v>14</v>
      </c>
      <c r="C2333" t="s">
        <v>35</v>
      </c>
      <c r="D2333">
        <v>1967</v>
      </c>
      <c r="E2333" s="11">
        <v>24698</v>
      </c>
      <c r="F2333">
        <v>0</v>
      </c>
      <c r="G2333">
        <v>11286.54</v>
      </c>
      <c r="H2333" t="s">
        <v>12</v>
      </c>
      <c r="I2333" t="s">
        <v>12</v>
      </c>
      <c r="J2333" t="s">
        <v>247</v>
      </c>
      <c r="K2333" s="13" t="s">
        <v>10460</v>
      </c>
      <c r="L2333" t="s">
        <v>12</v>
      </c>
      <c r="M2333" t="s">
        <v>12</v>
      </c>
      <c r="N2333" t="s">
        <v>247</v>
      </c>
      <c r="O2333">
        <v>55</v>
      </c>
      <c r="AA2333" t="s">
        <v>37</v>
      </c>
      <c r="AB2333" t="str">
        <f>IF(H2327="?",$Q$9,H2327)</f>
        <v>tier - 3</v>
      </c>
      <c r="AC2333" t="str">
        <f>IF(I2327="?",$V$9,I2327)</f>
        <v>tier - 3</v>
      </c>
      <c r="AD2333" t="str">
        <f>IF(J2327="?","Unknown",J2327)</f>
        <v>R1012</v>
      </c>
      <c r="AE2333">
        <v>1963</v>
      </c>
      <c r="AF2333">
        <v>22</v>
      </c>
      <c r="AG2333" t="str">
        <f t="shared" si="72"/>
        <v>22-Oct-1963</v>
      </c>
      <c r="AH2333">
        <v>23306</v>
      </c>
      <c r="AI2333">
        <f t="shared" si="73"/>
        <v>59</v>
      </c>
    </row>
    <row r="2334" spans="1:35" x14ac:dyDescent="0.25">
      <c r="A2334" t="s">
        <v>1376</v>
      </c>
      <c r="B2334">
        <v>4</v>
      </c>
      <c r="C2334" t="s">
        <v>18</v>
      </c>
      <c r="D2334">
        <v>2004</v>
      </c>
      <c r="E2334" s="11">
        <v>38142</v>
      </c>
      <c r="F2334">
        <v>1</v>
      </c>
      <c r="G2334">
        <v>11272.33</v>
      </c>
      <c r="H2334" t="s">
        <v>12</v>
      </c>
      <c r="I2334" t="s">
        <v>11</v>
      </c>
      <c r="J2334" t="s">
        <v>166</v>
      </c>
      <c r="K2334" s="13" t="s">
        <v>9556</v>
      </c>
      <c r="L2334" t="s">
        <v>12</v>
      </c>
      <c r="M2334" t="s">
        <v>11</v>
      </c>
      <c r="N2334" t="s">
        <v>166</v>
      </c>
      <c r="O2334">
        <v>19</v>
      </c>
      <c r="AA2334" t="s">
        <v>10</v>
      </c>
      <c r="AB2334" t="str">
        <f>IF(H2328="?",$Q$9,H2328)</f>
        <v>tier - 1</v>
      </c>
      <c r="AC2334" t="str">
        <f>IF(I2328="?",$V$9,I2328)</f>
        <v>tier - 3</v>
      </c>
      <c r="AD2334" t="str">
        <f>IF(J2328="?","Unknown",J2328)</f>
        <v>R1011</v>
      </c>
      <c r="AE2334">
        <v>1962</v>
      </c>
      <c r="AF2334">
        <v>4</v>
      </c>
      <c r="AG2334" t="str">
        <f t="shared" si="72"/>
        <v>4-Jul-1962</v>
      </c>
      <c r="AH2334">
        <v>22831</v>
      </c>
      <c r="AI2334">
        <f t="shared" si="73"/>
        <v>60</v>
      </c>
    </row>
    <row r="2335" spans="1:35" x14ac:dyDescent="0.25">
      <c r="A2335" t="s">
        <v>1375</v>
      </c>
      <c r="B2335">
        <v>26</v>
      </c>
      <c r="C2335" t="s">
        <v>18</v>
      </c>
      <c r="D2335">
        <v>1971</v>
      </c>
      <c r="E2335" s="11">
        <v>26110</v>
      </c>
      <c r="F2335">
        <v>0</v>
      </c>
      <c r="G2335">
        <v>11265.71</v>
      </c>
      <c r="H2335" t="s">
        <v>12</v>
      </c>
      <c r="I2335" t="s">
        <v>16</v>
      </c>
      <c r="J2335" t="s">
        <v>200</v>
      </c>
      <c r="K2335" s="13" t="s">
        <v>8533</v>
      </c>
      <c r="L2335" t="s">
        <v>12</v>
      </c>
      <c r="M2335" t="s">
        <v>16</v>
      </c>
      <c r="N2335" t="s">
        <v>200</v>
      </c>
      <c r="O2335">
        <v>51</v>
      </c>
      <c r="AA2335" t="s">
        <v>30</v>
      </c>
      <c r="AB2335" t="str">
        <f>IF(H2329="?",$Q$9,H2329)</f>
        <v>tier - 3</v>
      </c>
      <c r="AC2335" t="str">
        <f>IF(I2329="?",$V$9,I2329)</f>
        <v>tier - 1</v>
      </c>
      <c r="AD2335" t="str">
        <f>IF(J2329="?","Unknown",J2329)</f>
        <v>R1012</v>
      </c>
      <c r="AE2335">
        <v>1968</v>
      </c>
      <c r="AF2335">
        <v>6</v>
      </c>
      <c r="AG2335" t="str">
        <f t="shared" si="72"/>
        <v>6-Dec-1968</v>
      </c>
      <c r="AH2335">
        <v>25178</v>
      </c>
      <c r="AI2335">
        <f t="shared" si="73"/>
        <v>54</v>
      </c>
    </row>
    <row r="2336" spans="1:35" x14ac:dyDescent="0.25">
      <c r="A2336" t="s">
        <v>1374</v>
      </c>
      <c r="B2336">
        <v>11</v>
      </c>
      <c r="C2336" t="s">
        <v>20</v>
      </c>
      <c r="D2336">
        <v>1969</v>
      </c>
      <c r="E2336" s="11">
        <v>25457</v>
      </c>
      <c r="F2336">
        <v>3</v>
      </c>
      <c r="G2336">
        <v>11264.54</v>
      </c>
      <c r="H2336" t="s">
        <v>12</v>
      </c>
      <c r="I2336" t="s">
        <v>11</v>
      </c>
      <c r="J2336" t="s">
        <v>42</v>
      </c>
      <c r="K2336" s="13" t="s">
        <v>10461</v>
      </c>
      <c r="L2336" t="s">
        <v>12</v>
      </c>
      <c r="M2336" t="s">
        <v>11</v>
      </c>
      <c r="N2336" t="s">
        <v>42</v>
      </c>
      <c r="O2336">
        <v>53</v>
      </c>
      <c r="AA2336" t="s">
        <v>20</v>
      </c>
      <c r="AB2336" t="str">
        <f>IF(H2330="?",$Q$9,H2330)</f>
        <v>tier - 3</v>
      </c>
      <c r="AC2336" t="str">
        <f>IF(I2330="?",$V$9,I2330)</f>
        <v>tier - 2</v>
      </c>
      <c r="AD2336" t="str">
        <f>IF(J2330="?","Unknown",J2330)</f>
        <v>R1011</v>
      </c>
      <c r="AE2336">
        <v>1972</v>
      </c>
      <c r="AF2336">
        <v>25</v>
      </c>
      <c r="AG2336" t="str">
        <f t="shared" si="72"/>
        <v>25-Sep-1972</v>
      </c>
      <c r="AH2336">
        <v>26567</v>
      </c>
      <c r="AI2336">
        <f t="shared" si="73"/>
        <v>50</v>
      </c>
    </row>
    <row r="2337" spans="1:35" x14ac:dyDescent="0.25">
      <c r="A2337" t="s">
        <v>1373</v>
      </c>
      <c r="B2337">
        <v>2</v>
      </c>
      <c r="C2337" t="s">
        <v>18</v>
      </c>
      <c r="D2337">
        <v>1981</v>
      </c>
      <c r="E2337" s="11">
        <v>29739</v>
      </c>
      <c r="F2337">
        <v>1</v>
      </c>
      <c r="G2337">
        <v>11255.29</v>
      </c>
      <c r="H2337" t="s">
        <v>12</v>
      </c>
      <c r="I2337" t="s">
        <v>16</v>
      </c>
      <c r="J2337" t="s">
        <v>535</v>
      </c>
      <c r="K2337" s="13" t="s">
        <v>10462</v>
      </c>
      <c r="L2337" t="s">
        <v>12</v>
      </c>
      <c r="M2337" t="s">
        <v>16</v>
      </c>
      <c r="N2337" t="s">
        <v>535</v>
      </c>
      <c r="O2337">
        <v>42</v>
      </c>
      <c r="AA2337" t="s">
        <v>18</v>
      </c>
      <c r="AB2337" t="str">
        <f>IF(H2331="?",$Q$9,H2331)</f>
        <v>tier - 3</v>
      </c>
      <c r="AC2337" t="str">
        <f>IF(I2331="?",$V$9,I2331)</f>
        <v>tier - 1</v>
      </c>
      <c r="AD2337" t="str">
        <f>IF(J2331="?","Unknown",J2331)</f>
        <v>R1022</v>
      </c>
      <c r="AE2337">
        <v>1988</v>
      </c>
      <c r="AF2337">
        <v>14</v>
      </c>
      <c r="AG2337" t="str">
        <f t="shared" si="72"/>
        <v>14-Jun-1988</v>
      </c>
      <c r="AH2337">
        <v>32308</v>
      </c>
      <c r="AI2337">
        <f t="shared" si="73"/>
        <v>34</v>
      </c>
    </row>
    <row r="2338" spans="1:35" x14ac:dyDescent="0.25">
      <c r="A2338" t="s">
        <v>1372</v>
      </c>
      <c r="B2338">
        <v>20</v>
      </c>
      <c r="C2338" t="s">
        <v>37</v>
      </c>
      <c r="D2338">
        <v>1969</v>
      </c>
      <c r="E2338" s="11">
        <v>25496</v>
      </c>
      <c r="F2338">
        <v>3</v>
      </c>
      <c r="G2338">
        <v>11253.42</v>
      </c>
      <c r="H2338" t="s">
        <v>12</v>
      </c>
      <c r="I2338" t="s">
        <v>16</v>
      </c>
      <c r="J2338" t="s">
        <v>42</v>
      </c>
      <c r="K2338" s="13" t="s">
        <v>10463</v>
      </c>
      <c r="L2338" t="s">
        <v>12</v>
      </c>
      <c r="M2338" t="s">
        <v>16</v>
      </c>
      <c r="N2338" t="s">
        <v>42</v>
      </c>
      <c r="O2338">
        <v>53</v>
      </c>
      <c r="AA2338" t="s">
        <v>37</v>
      </c>
      <c r="AB2338" t="str">
        <f>IF(H2332="?",$Q$9,H2332)</f>
        <v>tier - 3</v>
      </c>
      <c r="AC2338" t="str">
        <f>IF(I2332="?",$V$9,I2332)</f>
        <v>tier - 1</v>
      </c>
      <c r="AD2338" t="str">
        <f>IF(J2332="?","Unknown",J2332)</f>
        <v>R1012</v>
      </c>
      <c r="AE2338">
        <v>1970</v>
      </c>
      <c r="AF2338">
        <v>22</v>
      </c>
      <c r="AG2338" t="str">
        <f t="shared" si="72"/>
        <v>22-Oct-1970</v>
      </c>
      <c r="AH2338">
        <v>25863</v>
      </c>
      <c r="AI2338">
        <f t="shared" si="73"/>
        <v>52</v>
      </c>
    </row>
    <row r="2339" spans="1:35" x14ac:dyDescent="0.25">
      <c r="AA2339" t="s">
        <v>35</v>
      </c>
      <c r="AB2339" t="str">
        <f>IF(H2333="?",$Q$9,H2333)</f>
        <v>tier - 3</v>
      </c>
      <c r="AC2339" t="str">
        <f>IF(I2333="?",$V$9,I2333)</f>
        <v>tier - 3</v>
      </c>
      <c r="AD2339" t="str">
        <f>IF(J2333="?","Unknown",J2333)</f>
        <v>R1024</v>
      </c>
      <c r="AE2339">
        <v>1967</v>
      </c>
      <c r="AF2339">
        <v>14</v>
      </c>
      <c r="AG2339" t="str">
        <f t="shared" si="72"/>
        <v>14-Aug-1967</v>
      </c>
      <c r="AH2339">
        <v>24698</v>
      </c>
      <c r="AI2339">
        <f t="shared" si="73"/>
        <v>55</v>
      </c>
    </row>
    <row r="2340" spans="1:35" x14ac:dyDescent="0.25">
      <c r="AA2340" t="s">
        <v>18</v>
      </c>
      <c r="AB2340" t="str">
        <f>IF(H2334="?",$Q$9,H2334)</f>
        <v>tier - 3</v>
      </c>
      <c r="AC2340" t="str">
        <f>IF(I2334="?",$V$9,I2334)</f>
        <v>tier - 2</v>
      </c>
      <c r="AD2340" t="str">
        <f>IF(J2334="?","Unknown",J2334)</f>
        <v>R1019</v>
      </c>
      <c r="AE2340">
        <v>2004</v>
      </c>
      <c r="AF2340">
        <v>4</v>
      </c>
      <c r="AG2340" t="str">
        <f t="shared" si="72"/>
        <v>4-Jun-2004</v>
      </c>
      <c r="AH2340">
        <v>38142</v>
      </c>
      <c r="AI2340">
        <f t="shared" si="73"/>
        <v>19</v>
      </c>
    </row>
    <row r="2341" spans="1:35" x14ac:dyDescent="0.25">
      <c r="AA2341" t="s">
        <v>18</v>
      </c>
      <c r="AB2341" t="str">
        <f>IF(H2335="?",$Q$9,H2335)</f>
        <v>tier - 3</v>
      </c>
      <c r="AC2341" t="str">
        <f>IF(I2335="?",$V$9,I2335)</f>
        <v>tier - 1</v>
      </c>
      <c r="AD2341" t="str">
        <f>IF(J2335="?","Unknown",J2335)</f>
        <v>R1025</v>
      </c>
      <c r="AE2341">
        <v>1971</v>
      </c>
      <c r="AF2341">
        <v>26</v>
      </c>
      <c r="AG2341" t="str">
        <f t="shared" si="72"/>
        <v>26-Jun-1971</v>
      </c>
      <c r="AH2341">
        <v>26110</v>
      </c>
      <c r="AI2341">
        <f t="shared" si="73"/>
        <v>51</v>
      </c>
    </row>
    <row r="2342" spans="1:35" x14ac:dyDescent="0.25">
      <c r="AA2342" t="s">
        <v>20</v>
      </c>
      <c r="AB2342" t="str">
        <f>IF(H2336="?",$Q$9,H2336)</f>
        <v>tier - 3</v>
      </c>
      <c r="AC2342" t="str">
        <f>IF(I2336="?",$V$9,I2336)</f>
        <v>tier - 2</v>
      </c>
      <c r="AD2342" t="str">
        <f>IF(J2336="?","Unknown",J2336)</f>
        <v>R1011</v>
      </c>
      <c r="AE2342">
        <v>1969</v>
      </c>
      <c r="AF2342">
        <v>11</v>
      </c>
      <c r="AG2342" t="str">
        <f t="shared" si="72"/>
        <v>11-Sep-1969</v>
      </c>
      <c r="AH2342">
        <v>25457</v>
      </c>
      <c r="AI2342">
        <f t="shared" si="73"/>
        <v>53</v>
      </c>
    </row>
    <row r="2343" spans="1:35" x14ac:dyDescent="0.25">
      <c r="AA2343" t="s">
        <v>18</v>
      </c>
      <c r="AB2343" t="str">
        <f>IF(H2337="?",$Q$9,H2337)</f>
        <v>tier - 3</v>
      </c>
      <c r="AC2343" t="str">
        <f>IF(I2337="?",$V$9,I2337)</f>
        <v>tier - 1</v>
      </c>
      <c r="AD2343" t="str">
        <f>IF(J2337="?","Unknown",J2337)</f>
        <v>R1026</v>
      </c>
      <c r="AE2343">
        <v>1981</v>
      </c>
      <c r="AF2343">
        <v>2</v>
      </c>
      <c r="AG2343" t="str">
        <f t="shared" si="72"/>
        <v>2-Jun-1981</v>
      </c>
      <c r="AH2343">
        <v>29739</v>
      </c>
      <c r="AI2343">
        <f t="shared" si="73"/>
        <v>42</v>
      </c>
    </row>
    <row r="2344" spans="1:35" x14ac:dyDescent="0.25">
      <c r="AA2344" t="s">
        <v>37</v>
      </c>
      <c r="AB2344" t="str">
        <f>IF(H2338="?",$Q$9,H2338)</f>
        <v>tier - 3</v>
      </c>
      <c r="AC2344" t="str">
        <f>IF(I2338="?",$V$9,I2338)</f>
        <v>tier - 1</v>
      </c>
      <c r="AD2344" t="str">
        <f>IF(J2338="?","Unknown",J2338)</f>
        <v>R1011</v>
      </c>
      <c r="AE2344">
        <v>1969</v>
      </c>
      <c r="AF2344">
        <v>20</v>
      </c>
      <c r="AG2344" t="str">
        <f t="shared" si="72"/>
        <v>20-Oct-1969</v>
      </c>
      <c r="AH2344">
        <v>25496</v>
      </c>
      <c r="AI2344">
        <f t="shared" si="73"/>
        <v>53</v>
      </c>
    </row>
  </sheetData>
  <autoFilter ref="A1:AK2338"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</autoFilter>
  <sortState ref="A1:M2344">
    <sortCondition ref="A2"/>
  </sortState>
  <mergeCells count="8">
    <mergeCell ref="V17:Z17"/>
    <mergeCell ref="V20:V29"/>
    <mergeCell ref="Q17:T17"/>
    <mergeCell ref="Q1:Y1"/>
    <mergeCell ref="Q8:T8"/>
    <mergeCell ref="Q9:T9"/>
    <mergeCell ref="V8:Y8"/>
    <mergeCell ref="V9:Y9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tabSelected="1" workbookViewId="0">
      <selection activeCell="B1" sqref="B1"/>
    </sheetView>
  </sheetViews>
  <sheetFormatPr defaultRowHeight="15" x14ac:dyDescent="0.25"/>
  <cols>
    <col min="1" max="1" width="17.42578125" bestFit="1" customWidth="1"/>
    <col min="2" max="2" width="20.140625" bestFit="1" customWidth="1"/>
    <col min="3" max="3" width="9.42578125" bestFit="1" customWidth="1"/>
    <col min="4" max="4" width="12" bestFit="1" customWidth="1"/>
    <col min="5" max="5" width="17.140625" bestFit="1" customWidth="1"/>
    <col min="6" max="6" width="21.42578125" bestFit="1" customWidth="1"/>
    <col min="7" max="7" width="19.7109375" bestFit="1" customWidth="1"/>
    <col min="8" max="8" width="27" bestFit="1" customWidth="1"/>
    <col min="9" max="9" width="12.7109375" bestFit="1" customWidth="1"/>
    <col min="10" max="10" width="19.5703125" bestFit="1" customWidth="1"/>
    <col min="11" max="11" width="20.5703125" bestFit="1" customWidth="1"/>
    <col min="12" max="12" width="18.28515625" bestFit="1" customWidth="1"/>
    <col min="13" max="13" width="13" bestFit="1" customWidth="1"/>
    <col min="14" max="14" width="17.7109375" bestFit="1" customWidth="1"/>
    <col min="15" max="16" width="13.28515625" bestFit="1" customWidth="1"/>
    <col min="17" max="17" width="9.28515625" bestFit="1" customWidth="1"/>
  </cols>
  <sheetData>
    <row r="1" spans="1:17" ht="15.75" x14ac:dyDescent="0.25">
      <c r="A1" s="25" t="s">
        <v>0</v>
      </c>
      <c r="B1" s="26" t="s">
        <v>8384</v>
      </c>
      <c r="C1" s="29" t="s">
        <v>2373</v>
      </c>
      <c r="D1" s="29" t="s">
        <v>2374</v>
      </c>
      <c r="E1" s="29" t="s">
        <v>2375</v>
      </c>
      <c r="F1" s="29" t="s">
        <v>2376</v>
      </c>
      <c r="G1" s="29" t="s">
        <v>2377</v>
      </c>
      <c r="H1" s="30" t="s">
        <v>8386</v>
      </c>
      <c r="I1" s="29" t="s">
        <v>2379</v>
      </c>
      <c r="J1" s="30" t="s">
        <v>8387</v>
      </c>
      <c r="K1" s="30" t="s">
        <v>8388</v>
      </c>
      <c r="L1" s="27" t="s">
        <v>8389</v>
      </c>
      <c r="M1" s="28" t="s">
        <v>5</v>
      </c>
      <c r="N1" s="28" t="s">
        <v>6</v>
      </c>
      <c r="O1" s="28" t="s">
        <v>7</v>
      </c>
      <c r="P1" s="28" t="s">
        <v>8</v>
      </c>
      <c r="Q1" s="27" t="s">
        <v>10511</v>
      </c>
    </row>
    <row r="2" spans="1:17" ht="15.75" x14ac:dyDescent="0.25">
      <c r="A2" s="1" t="s">
        <v>2372</v>
      </c>
      <c r="B2" t="str">
        <f>VLOOKUP(Healthcare!A2,'Customer Names'!$A:$D,4,0)</f>
        <v>Kelly</v>
      </c>
      <c r="C2">
        <f>VLOOKUP($A2,'Medical Examinations'!$A:$M,2,0)</f>
        <v>47.41</v>
      </c>
      <c r="D2">
        <f>VLOOKUP($A2,'Medical Examinations'!$A:$M,3,0)</f>
        <v>7.47</v>
      </c>
      <c r="E2" t="str">
        <f>VLOOKUP($A2,'Medical Examinations'!$A:$M,4,0)</f>
        <v>No</v>
      </c>
      <c r="F2" t="str">
        <f>VLOOKUP($A2,'Medical Examinations'!$A:$M,5,0)</f>
        <v>No</v>
      </c>
      <c r="G2" t="str">
        <f>VLOOKUP($A2,'Medical Examinations'!$A:$M,6,0)</f>
        <v>No</v>
      </c>
      <c r="H2">
        <f>VLOOKUP($A2,'Medical Examinations'!$A:$M,8,0)</f>
        <v>0</v>
      </c>
      <c r="I2" t="str">
        <f>VLOOKUP($A2,'Medical Examinations'!$A:$M,9,0)</f>
        <v>yes</v>
      </c>
      <c r="J2" t="str">
        <f>VLOOKUP($A2,'Medical Examinations'!$A:$M,11,0)</f>
        <v>Obesity</v>
      </c>
      <c r="K2" t="str">
        <f>VLOOKUP($A2,'Medical Examinations'!$A:$M,12,0)</f>
        <v>Diabetes</v>
      </c>
      <c r="L2" s="11">
        <f>VLOOKUP($A2,'Hospitalisation Details'!$A:$O,5,0)</f>
        <v>25001</v>
      </c>
      <c r="M2">
        <f>VLOOKUP($A2,'Hospitalisation Details'!$A:$O,7,0)</f>
        <v>63770.43</v>
      </c>
      <c r="N2" t="str">
        <f>VLOOKUP($A2,'Hospitalisation Details'!$A:$O,12,0)</f>
        <v>tier - 1</v>
      </c>
      <c r="O2" t="str">
        <f>VLOOKUP($A2,'Hospitalisation Details'!$A:$O,13,0)</f>
        <v>tier - 3</v>
      </c>
      <c r="P2" t="str">
        <f>VLOOKUP($A2,'Hospitalisation Details'!$A:$O,14,0)</f>
        <v>R1013</v>
      </c>
      <c r="Q2">
        <f>VLOOKUP($A2,'Hospitalisation Details'!$A:$O,15,0)</f>
        <v>54</v>
      </c>
    </row>
    <row r="3" spans="1:17" ht="15.75" x14ac:dyDescent="0.25">
      <c r="A3" s="1" t="s">
        <v>2371</v>
      </c>
      <c r="B3" t="str">
        <f>VLOOKUP(Healthcare!A3,'Customer Names'!$A:$D,4,0)</f>
        <v>Matthew D</v>
      </c>
      <c r="C3">
        <f>VLOOKUP(A3,'Medical Examinations'!$A:$M,2,0)</f>
        <v>30.36</v>
      </c>
      <c r="D3">
        <f>VLOOKUP($A3,'Medical Examinations'!$A:$M,3,0)</f>
        <v>5.77</v>
      </c>
      <c r="E3" t="str">
        <f>VLOOKUP($A3,'Medical Examinations'!$A:$M,4,0)</f>
        <v>No</v>
      </c>
      <c r="F3" t="str">
        <f>VLOOKUP($A3,'Medical Examinations'!$A:$M,5,0)</f>
        <v>No</v>
      </c>
      <c r="G3" t="str">
        <f>VLOOKUP($A3,'Medical Examinations'!$A:$M,6,0)</f>
        <v>No</v>
      </c>
      <c r="H3">
        <f>VLOOKUP($A3,'Medical Examinations'!$A:$M,8,0)</f>
        <v>0</v>
      </c>
      <c r="I3" t="str">
        <f>VLOOKUP($A3,'Medical Examinations'!$A:$M,9,0)</f>
        <v>yes</v>
      </c>
      <c r="J3" t="str">
        <f>VLOOKUP($A3,'Medical Examinations'!$A:$M,11,0)</f>
        <v>Obesity</v>
      </c>
      <c r="K3" t="str">
        <f>VLOOKUP($A3,'Medical Examinations'!$A:$M,12,0)</f>
        <v>Prediabetes</v>
      </c>
      <c r="L3" s="11">
        <f>VLOOKUP($A3,'Hospitalisation Details'!$A:$O,5,0)</f>
        <v>28467</v>
      </c>
      <c r="M3">
        <f>VLOOKUP($A3,'Hospitalisation Details'!$A:$O,7,0)</f>
        <v>62592.87</v>
      </c>
      <c r="N3" t="str">
        <f>VLOOKUP($A3,'Hospitalisation Details'!$A:$O,12,0)</f>
        <v>tier - 2</v>
      </c>
      <c r="O3" t="str">
        <f>VLOOKUP($A3,'Hospitalisation Details'!$A:$O,13,0)</f>
        <v>tier - 3</v>
      </c>
      <c r="P3" t="str">
        <f>VLOOKUP($A3,'Hospitalisation Details'!$A:$O,14,0)</f>
        <v>R1013</v>
      </c>
      <c r="Q3">
        <f>VLOOKUP($A3,'Hospitalisation Details'!$A:$O,15,0)</f>
        <v>45</v>
      </c>
    </row>
    <row r="4" spans="1:17" ht="15.75" x14ac:dyDescent="0.25">
      <c r="A4" s="1" t="s">
        <v>2370</v>
      </c>
      <c r="B4" t="str">
        <f>VLOOKUP(Healthcare!A4,'Customer Names'!$A:$D,4,0)</f>
        <v>Phil</v>
      </c>
      <c r="C4">
        <f>VLOOKUP(A4,'Medical Examinations'!$A:$M,2,0)</f>
        <v>34.484999999999999</v>
      </c>
      <c r="D4">
        <f>VLOOKUP($A4,'Medical Examinations'!$A:$M,3,0)</f>
        <v>11.87</v>
      </c>
      <c r="E4" t="str">
        <f>VLOOKUP($A4,'Medical Examinations'!$A:$M,4,0)</f>
        <v>yes</v>
      </c>
      <c r="F4" t="str">
        <f>VLOOKUP($A4,'Medical Examinations'!$A:$M,5,0)</f>
        <v>No</v>
      </c>
      <c r="G4" t="str">
        <f>VLOOKUP($A4,'Medical Examinations'!$A:$M,6,0)</f>
        <v>No</v>
      </c>
      <c r="H4">
        <f>VLOOKUP($A4,'Medical Examinations'!$A:$M,8,0)</f>
        <v>2</v>
      </c>
      <c r="I4" t="str">
        <f>VLOOKUP($A4,'Medical Examinations'!$A:$M,9,0)</f>
        <v>yes</v>
      </c>
      <c r="J4" t="str">
        <f>VLOOKUP($A4,'Medical Examinations'!$A:$M,11,0)</f>
        <v>Obesity</v>
      </c>
      <c r="K4" t="str">
        <f>VLOOKUP($A4,'Medical Examinations'!$A:$M,12,0)</f>
        <v>Diabetes</v>
      </c>
      <c r="L4" s="11">
        <f>VLOOKUP($A4,'Hospitalisation Details'!$A:$O,5,0)</f>
        <v>25822</v>
      </c>
      <c r="M4">
        <f>VLOOKUP($A4,'Hospitalisation Details'!$A:$O,7,0)</f>
        <v>60021.4</v>
      </c>
      <c r="N4" t="str">
        <f>VLOOKUP($A4,'Hospitalisation Details'!$A:$O,12,0)</f>
        <v>tier - 1</v>
      </c>
      <c r="O4" t="str">
        <f>VLOOKUP($A4,'Hospitalisation Details'!$A:$O,13,0)</f>
        <v>tier - 1</v>
      </c>
      <c r="P4" t="str">
        <f>VLOOKUP($A4,'Hospitalisation Details'!$A:$O,14,0)</f>
        <v>R1012</v>
      </c>
      <c r="Q4">
        <f>VLOOKUP($A4,'Hospitalisation Details'!$A:$O,15,0)</f>
        <v>52</v>
      </c>
    </row>
    <row r="5" spans="1:17" ht="15.75" x14ac:dyDescent="0.25">
      <c r="A5" s="1" t="s">
        <v>2369</v>
      </c>
      <c r="B5" t="str">
        <f>VLOOKUP(Healthcare!A5,'Customer Names'!$A:$D,4,0)</f>
        <v>Kelsey</v>
      </c>
      <c r="C5">
        <f>VLOOKUP(A5,'Medical Examinations'!$A:$M,2,0)</f>
        <v>38.094999999999999</v>
      </c>
      <c r="D5">
        <f>VLOOKUP($A5,'Medical Examinations'!$A:$M,3,0)</f>
        <v>6.05</v>
      </c>
      <c r="E5" t="str">
        <f>VLOOKUP($A5,'Medical Examinations'!$A:$M,4,0)</f>
        <v>No</v>
      </c>
      <c r="F5" t="str">
        <f>VLOOKUP($A5,'Medical Examinations'!$A:$M,5,0)</f>
        <v>No</v>
      </c>
      <c r="G5" t="str">
        <f>VLOOKUP($A5,'Medical Examinations'!$A:$M,6,0)</f>
        <v>No</v>
      </c>
      <c r="H5">
        <f>VLOOKUP($A5,'Medical Examinations'!$A:$M,8,0)</f>
        <v>0</v>
      </c>
      <c r="I5" t="str">
        <f>VLOOKUP($A5,'Medical Examinations'!$A:$M,9,0)</f>
        <v>yes</v>
      </c>
      <c r="J5" t="str">
        <f>VLOOKUP($A5,'Medical Examinations'!$A:$M,11,0)</f>
        <v>Obesity</v>
      </c>
      <c r="K5" t="str">
        <f>VLOOKUP($A5,'Medical Examinations'!$A:$M,12,0)</f>
        <v>Prediabetes</v>
      </c>
      <c r="L5" s="11">
        <f>VLOOKUP($A5,'Hospitalisation Details'!$A:$O,5,0)</f>
        <v>33425</v>
      </c>
      <c r="M5">
        <f>VLOOKUP($A5,'Hospitalisation Details'!$A:$O,7,0)</f>
        <v>58571.07</v>
      </c>
      <c r="N5" t="str">
        <f>VLOOKUP($A5,'Hospitalisation Details'!$A:$O,12,0)</f>
        <v>tier - 1</v>
      </c>
      <c r="O5" t="str">
        <f>VLOOKUP($A5,'Hospitalisation Details'!$A:$O,13,0)</f>
        <v>tier - 3</v>
      </c>
      <c r="P5" t="str">
        <f>VLOOKUP($A5,'Hospitalisation Details'!$A:$O,14,0)</f>
        <v>R1024</v>
      </c>
      <c r="Q5">
        <f>VLOOKUP($A5,'Hospitalisation Details'!$A:$O,15,0)</f>
        <v>31</v>
      </c>
    </row>
    <row r="6" spans="1:17" ht="15.75" x14ac:dyDescent="0.25">
      <c r="A6" s="1" t="s">
        <v>2368</v>
      </c>
      <c r="B6" t="str">
        <f>VLOOKUP(Healthcare!A6,'Customer Names'!$A:$D,4,0)</f>
        <v>Kristyn</v>
      </c>
      <c r="C6">
        <f>VLOOKUP(A6,'Medical Examinations'!$A:$M,2,0)</f>
        <v>35.53</v>
      </c>
      <c r="D6">
        <f>VLOOKUP($A6,'Medical Examinations'!$A:$M,3,0)</f>
        <v>5.45</v>
      </c>
      <c r="E6" t="str">
        <f>VLOOKUP($A6,'Medical Examinations'!$A:$M,4,0)</f>
        <v>No</v>
      </c>
      <c r="F6" t="str">
        <f>VLOOKUP($A6,'Medical Examinations'!$A:$M,5,0)</f>
        <v>No</v>
      </c>
      <c r="G6" t="str">
        <f>VLOOKUP($A6,'Medical Examinations'!$A:$M,6,0)</f>
        <v>No</v>
      </c>
      <c r="H6">
        <f>VLOOKUP($A6,'Medical Examinations'!$A:$M,8,0)</f>
        <v>0</v>
      </c>
      <c r="I6" t="str">
        <f>VLOOKUP($A6,'Medical Examinations'!$A:$M,9,0)</f>
        <v>yes</v>
      </c>
      <c r="J6" t="str">
        <f>VLOOKUP($A6,'Medical Examinations'!$A:$M,11,0)</f>
        <v>Obesity</v>
      </c>
      <c r="K6" t="str">
        <f>VLOOKUP($A6,'Medical Examinations'!$A:$M,12,0)</f>
        <v>Normal</v>
      </c>
      <c r="L6" s="11">
        <f>VLOOKUP($A6,'Hospitalisation Details'!$A:$O,5,0)</f>
        <v>32770</v>
      </c>
      <c r="M6">
        <f>VLOOKUP($A6,'Hospitalisation Details'!$A:$O,7,0)</f>
        <v>55135.4</v>
      </c>
      <c r="N6" t="str">
        <f>VLOOKUP($A6,'Hospitalisation Details'!$A:$O,12,0)</f>
        <v>tier - 1</v>
      </c>
      <c r="O6" t="str">
        <f>VLOOKUP($A6,'Hospitalisation Details'!$A:$O,13,0)</f>
        <v>tier - 2</v>
      </c>
      <c r="P6" t="str">
        <f>VLOOKUP($A6,'Hospitalisation Details'!$A:$O,14,0)</f>
        <v>R1012</v>
      </c>
      <c r="Q6">
        <f>VLOOKUP($A6,'Hospitalisation Details'!$A:$O,15,0)</f>
        <v>33</v>
      </c>
    </row>
    <row r="7" spans="1:17" ht="15.75" x14ac:dyDescent="0.25">
      <c r="A7" s="1" t="s">
        <v>2367</v>
      </c>
      <c r="B7" t="str">
        <f>VLOOKUP(Healthcare!A7,'Customer Names'!$A:$D,4,0)</f>
        <v>Russell B.</v>
      </c>
      <c r="C7">
        <f>VLOOKUP(A7,'Medical Examinations'!$A:$M,2,0)</f>
        <v>32.799999999999997</v>
      </c>
      <c r="D7">
        <f>VLOOKUP($A7,'Medical Examinations'!$A:$M,3,0)</f>
        <v>6.59</v>
      </c>
      <c r="E7" t="str">
        <f>VLOOKUP($A7,'Medical Examinations'!$A:$M,4,0)</f>
        <v>No</v>
      </c>
      <c r="F7" t="str">
        <f>VLOOKUP($A7,'Medical Examinations'!$A:$M,5,0)</f>
        <v>No</v>
      </c>
      <c r="G7" t="str">
        <f>VLOOKUP($A7,'Medical Examinations'!$A:$M,6,0)</f>
        <v>No</v>
      </c>
      <c r="H7">
        <f>VLOOKUP($A7,'Medical Examinations'!$A:$M,8,0)</f>
        <v>0</v>
      </c>
      <c r="I7" t="str">
        <f>VLOOKUP($A7,'Medical Examinations'!$A:$M,9,0)</f>
        <v>yes</v>
      </c>
      <c r="J7" t="str">
        <f>VLOOKUP($A7,'Medical Examinations'!$A:$M,11,0)</f>
        <v>Obesity</v>
      </c>
      <c r="K7" t="str">
        <f>VLOOKUP($A7,'Medical Examinations'!$A:$M,12,0)</f>
        <v>Diabetes</v>
      </c>
      <c r="L7" s="11">
        <f>VLOOKUP($A7,'Hospitalisation Details'!$A:$O,5,0)</f>
        <v>22923</v>
      </c>
      <c r="M7">
        <f>VLOOKUP($A7,'Hospitalisation Details'!$A:$O,7,0)</f>
        <v>52590.83</v>
      </c>
      <c r="N7" t="str">
        <f>VLOOKUP($A7,'Hospitalisation Details'!$A:$O,12,0)</f>
        <v>tier - 1</v>
      </c>
      <c r="O7" t="str">
        <f>VLOOKUP($A7,'Hospitalisation Details'!$A:$O,13,0)</f>
        <v>tier - 3</v>
      </c>
      <c r="P7" t="str">
        <f>VLOOKUP($A7,'Hospitalisation Details'!$A:$O,14,0)</f>
        <v>R1011</v>
      </c>
      <c r="Q7">
        <f>VLOOKUP($A7,'Hospitalisation Details'!$A:$O,15,0)</f>
        <v>60</v>
      </c>
    </row>
    <row r="8" spans="1:17" ht="15.75" x14ac:dyDescent="0.25">
      <c r="A8" s="1" t="s">
        <v>2366</v>
      </c>
      <c r="B8" t="str">
        <f>VLOOKUP(Healthcare!A8,'Customer Names'!$A:$D,4,0)</f>
        <v>Scott</v>
      </c>
      <c r="C8">
        <f>VLOOKUP(A8,'Medical Examinations'!$A:$M,2,0)</f>
        <v>36.4</v>
      </c>
      <c r="D8">
        <f>VLOOKUP($A8,'Medical Examinations'!$A:$M,3,0)</f>
        <v>6.07</v>
      </c>
      <c r="E8" t="str">
        <f>VLOOKUP($A8,'Medical Examinations'!$A:$M,4,0)</f>
        <v>No</v>
      </c>
      <c r="F8" t="str">
        <f>VLOOKUP($A8,'Medical Examinations'!$A:$M,5,0)</f>
        <v>No</v>
      </c>
      <c r="G8" t="str">
        <f>VLOOKUP($A8,'Medical Examinations'!$A:$M,6,0)</f>
        <v>No</v>
      </c>
      <c r="H8">
        <f>VLOOKUP($A8,'Medical Examinations'!$A:$M,8,0)</f>
        <v>0</v>
      </c>
      <c r="I8" t="str">
        <f>VLOOKUP($A8,'Medical Examinations'!$A:$M,9,0)</f>
        <v>yes</v>
      </c>
      <c r="J8" t="str">
        <f>VLOOKUP($A8,'Medical Examinations'!$A:$M,11,0)</f>
        <v>Obesity</v>
      </c>
      <c r="K8" t="str">
        <f>VLOOKUP($A8,'Medical Examinations'!$A:$M,12,0)</f>
        <v>Prediabetes</v>
      </c>
      <c r="L8" s="11">
        <f>VLOOKUP($A8,'Hospitalisation Details'!$A:$O,5,0)</f>
        <v>34634</v>
      </c>
      <c r="M8">
        <f>VLOOKUP($A8,'Hospitalisation Details'!$A:$O,7,0)</f>
        <v>51194.559999999998</v>
      </c>
      <c r="N8" t="str">
        <f>VLOOKUP($A8,'Hospitalisation Details'!$A:$O,12,0)</f>
        <v>tier - 1</v>
      </c>
      <c r="O8" t="str">
        <f>VLOOKUP($A8,'Hospitalisation Details'!$A:$O,13,0)</f>
        <v>tier - 3</v>
      </c>
      <c r="P8" t="str">
        <f>VLOOKUP($A8,'Hospitalisation Details'!$A:$O,14,0)</f>
        <v>R1011</v>
      </c>
      <c r="Q8">
        <f>VLOOKUP($A8,'Hospitalisation Details'!$A:$O,15,0)</f>
        <v>28</v>
      </c>
    </row>
    <row r="9" spans="1:17" ht="15.75" x14ac:dyDescent="0.25">
      <c r="A9" s="1" t="s">
        <v>2365</v>
      </c>
      <c r="B9" t="str">
        <f>VLOOKUP(Healthcare!A9,'Customer Names'!$A:$D,4,0)</f>
        <v>Stephen</v>
      </c>
      <c r="C9">
        <f>VLOOKUP(A9,'Medical Examinations'!$A:$M,2,0)</f>
        <v>36.96</v>
      </c>
      <c r="D9">
        <f>VLOOKUP($A9,'Medical Examinations'!$A:$M,3,0)</f>
        <v>7.93</v>
      </c>
      <c r="E9" t="str">
        <f>VLOOKUP($A9,'Medical Examinations'!$A:$M,4,0)</f>
        <v>No</v>
      </c>
      <c r="F9" t="str">
        <f>VLOOKUP($A9,'Medical Examinations'!$A:$M,5,0)</f>
        <v>No</v>
      </c>
      <c r="G9" t="str">
        <f>VLOOKUP($A9,'Medical Examinations'!$A:$M,6,0)</f>
        <v>No</v>
      </c>
      <c r="H9">
        <f>VLOOKUP($A9,'Medical Examinations'!$A:$M,8,0)</f>
        <v>3</v>
      </c>
      <c r="I9" t="str">
        <f>VLOOKUP($A9,'Medical Examinations'!$A:$M,9,0)</f>
        <v>yes</v>
      </c>
      <c r="J9" t="str">
        <f>VLOOKUP($A9,'Medical Examinations'!$A:$M,11,0)</f>
        <v>Obesity</v>
      </c>
      <c r="K9" t="str">
        <f>VLOOKUP($A9,'Medical Examinations'!$A:$M,12,0)</f>
        <v>Diabetes</v>
      </c>
      <c r="L9" s="11">
        <f>VLOOKUP($A9,'Hospitalisation Details'!$A:$O,5,0)</f>
        <v>21455</v>
      </c>
      <c r="M9">
        <f>VLOOKUP($A9,'Hospitalisation Details'!$A:$O,7,0)</f>
        <v>49577.66</v>
      </c>
      <c r="N9" t="str">
        <f>VLOOKUP($A9,'Hospitalisation Details'!$A:$O,12,0)</f>
        <v>tier - 2</v>
      </c>
      <c r="O9" t="str">
        <f>VLOOKUP($A9,'Hospitalisation Details'!$A:$O,13,0)</f>
        <v>tier - 2</v>
      </c>
      <c r="P9" t="str">
        <f>VLOOKUP($A9,'Hospitalisation Details'!$A:$O,14,0)</f>
        <v>R1013</v>
      </c>
      <c r="Q9">
        <f>VLOOKUP($A9,'Hospitalisation Details'!$A:$O,15,0)</f>
        <v>64</v>
      </c>
    </row>
    <row r="10" spans="1:17" ht="15.75" x14ac:dyDescent="0.25">
      <c r="A10" s="1" t="s">
        <v>2364</v>
      </c>
      <c r="B10" t="str">
        <f>VLOOKUP(Healthcare!A10,'Customer Names'!$A:$D,4,0)</f>
        <v>Patrick R.</v>
      </c>
      <c r="C10">
        <f>VLOOKUP(A10,'Medical Examinations'!$A:$M,2,0)</f>
        <v>41.14</v>
      </c>
      <c r="D10">
        <f>VLOOKUP($A10,'Medical Examinations'!$A:$M,3,0)</f>
        <v>9.58</v>
      </c>
      <c r="E10" t="str">
        <f>VLOOKUP($A10,'Medical Examinations'!$A:$M,4,0)</f>
        <v>yes</v>
      </c>
      <c r="F10" t="str">
        <f>VLOOKUP($A10,'Medical Examinations'!$A:$M,5,0)</f>
        <v>No</v>
      </c>
      <c r="G10" t="str">
        <f>VLOOKUP($A10,'Medical Examinations'!$A:$M,6,0)</f>
        <v>Yes</v>
      </c>
      <c r="H10">
        <f>VLOOKUP($A10,'Medical Examinations'!$A:$M,8,0)</f>
        <v>1</v>
      </c>
      <c r="I10" t="str">
        <f>VLOOKUP($A10,'Medical Examinations'!$A:$M,9,0)</f>
        <v>yes</v>
      </c>
      <c r="J10" t="str">
        <f>VLOOKUP($A10,'Medical Examinations'!$A:$M,11,0)</f>
        <v>Obesity</v>
      </c>
      <c r="K10" t="str">
        <f>VLOOKUP($A10,'Medical Examinations'!$A:$M,12,0)</f>
        <v>Diabetes</v>
      </c>
      <c r="L10" s="11">
        <f>VLOOKUP($A10,'Hospitalisation Details'!$A:$O,5,0)</f>
        <v>23227</v>
      </c>
      <c r="M10">
        <f>VLOOKUP($A10,'Hospitalisation Details'!$A:$O,7,0)</f>
        <v>48970.25</v>
      </c>
      <c r="N10" t="str">
        <f>VLOOKUP($A10,'Hospitalisation Details'!$A:$O,12,0)</f>
        <v>tier - 1</v>
      </c>
      <c r="O10" t="str">
        <f>VLOOKUP($A10,'Hospitalisation Details'!$A:$O,13,0)</f>
        <v>tier - 2</v>
      </c>
      <c r="P10" t="str">
        <f>VLOOKUP($A10,'Hospitalisation Details'!$A:$O,14,0)</f>
        <v>R1013</v>
      </c>
      <c r="Q10">
        <f>VLOOKUP($A10,'Hospitalisation Details'!$A:$O,15,0)</f>
        <v>59</v>
      </c>
    </row>
    <row r="11" spans="1:17" ht="15.75" x14ac:dyDescent="0.25">
      <c r="A11" s="1" t="s">
        <v>2363</v>
      </c>
      <c r="B11" t="str">
        <f>VLOOKUP(Healthcare!A11,'Customer Names'!$A:$D,4,0)</f>
        <v>Brooke N.</v>
      </c>
      <c r="C11">
        <f>VLOOKUP(A11,'Medical Examinations'!$A:$M,2,0)</f>
        <v>38.06</v>
      </c>
      <c r="D11">
        <f>VLOOKUP($A11,'Medical Examinations'!$A:$M,3,0)</f>
        <v>10.79</v>
      </c>
      <c r="E11" t="str">
        <f>VLOOKUP($A11,'Medical Examinations'!$A:$M,4,0)</f>
        <v>No</v>
      </c>
      <c r="F11" t="str">
        <f>VLOOKUP($A11,'Medical Examinations'!$A:$M,5,0)</f>
        <v>No</v>
      </c>
      <c r="G11" t="str">
        <f>VLOOKUP($A11,'Medical Examinations'!$A:$M,6,0)</f>
        <v>No</v>
      </c>
      <c r="H11">
        <f>VLOOKUP($A11,'Medical Examinations'!$A:$M,8,0)</f>
        <v>0</v>
      </c>
      <c r="I11" t="str">
        <f>VLOOKUP($A11,'Medical Examinations'!$A:$M,9,0)</f>
        <v>yes</v>
      </c>
      <c r="J11" t="str">
        <f>VLOOKUP($A11,'Medical Examinations'!$A:$M,11,0)</f>
        <v>Obesity</v>
      </c>
      <c r="K11" t="str">
        <f>VLOOKUP($A11,'Medical Examinations'!$A:$M,12,0)</f>
        <v>Diabetes</v>
      </c>
      <c r="L11" s="11">
        <f>VLOOKUP($A11,'Hospitalisation Details'!$A:$O,5,0)</f>
        <v>28700</v>
      </c>
      <c r="M11">
        <f>VLOOKUP($A11,'Hospitalisation Details'!$A:$O,7,0)</f>
        <v>48885.14</v>
      </c>
      <c r="N11" t="str">
        <f>VLOOKUP($A11,'Hospitalisation Details'!$A:$O,12,0)</f>
        <v>tier - 1</v>
      </c>
      <c r="O11" t="str">
        <f>VLOOKUP($A11,'Hospitalisation Details'!$A:$O,13,0)</f>
        <v>tier - 2</v>
      </c>
      <c r="P11" t="str">
        <f>VLOOKUP($A11,'Hospitalisation Details'!$A:$O,14,0)</f>
        <v>R1013</v>
      </c>
      <c r="Q11">
        <f>VLOOKUP($A11,'Hospitalisation Details'!$A:$O,15,0)</f>
        <v>44</v>
      </c>
    </row>
    <row r="12" spans="1:17" ht="15.75" x14ac:dyDescent="0.25">
      <c r="A12" s="1" t="s">
        <v>2362</v>
      </c>
      <c r="B12" t="str">
        <f>VLOOKUP(Healthcare!A12,'Customer Names'!$A:$D,4,0)</f>
        <v>Paola Andrea</v>
      </c>
      <c r="C12">
        <f>VLOOKUP(A12,'Medical Examinations'!$A:$M,2,0)</f>
        <v>37.700000000000003</v>
      </c>
      <c r="D12">
        <f>VLOOKUP($A12,'Medical Examinations'!$A:$M,3,0)</f>
        <v>5.96</v>
      </c>
      <c r="E12" t="str">
        <f>VLOOKUP($A12,'Medical Examinations'!$A:$M,4,0)</f>
        <v>yes</v>
      </c>
      <c r="F12" t="str">
        <f>VLOOKUP($A12,'Medical Examinations'!$A:$M,5,0)</f>
        <v>No</v>
      </c>
      <c r="G12" t="str">
        <f>VLOOKUP($A12,'Medical Examinations'!$A:$M,6,0)</f>
        <v>No</v>
      </c>
      <c r="H12">
        <f>VLOOKUP($A12,'Medical Examinations'!$A:$M,8,0)</f>
        <v>2</v>
      </c>
      <c r="I12" t="str">
        <f>VLOOKUP($A12,'Medical Examinations'!$A:$M,9,0)</f>
        <v>yes</v>
      </c>
      <c r="J12" t="str">
        <f>VLOOKUP($A12,'Medical Examinations'!$A:$M,11,0)</f>
        <v>Obesity</v>
      </c>
      <c r="K12" t="str">
        <f>VLOOKUP($A12,'Medical Examinations'!$A:$M,12,0)</f>
        <v>Prediabetes</v>
      </c>
      <c r="L12" s="11">
        <f>VLOOKUP($A12,'Hospitalisation Details'!$A:$O,5,0)</f>
        <v>21753</v>
      </c>
      <c r="M12">
        <f>VLOOKUP($A12,'Hospitalisation Details'!$A:$O,7,0)</f>
        <v>48824.45</v>
      </c>
      <c r="N12" t="str">
        <f>VLOOKUP($A12,'Hospitalisation Details'!$A:$O,12,0)</f>
        <v>tier - 2</v>
      </c>
      <c r="O12" t="str">
        <f>VLOOKUP($A12,'Hospitalisation Details'!$A:$O,13,0)</f>
        <v>tier - 1</v>
      </c>
      <c r="P12" t="str">
        <f>VLOOKUP($A12,'Hospitalisation Details'!$A:$O,14,0)</f>
        <v>R1011</v>
      </c>
      <c r="Q12">
        <f>VLOOKUP($A12,'Hospitalisation Details'!$A:$O,15,0)</f>
        <v>63</v>
      </c>
    </row>
    <row r="13" spans="1:17" ht="15.75" x14ac:dyDescent="0.25">
      <c r="A13" s="1" t="s">
        <v>2361</v>
      </c>
      <c r="B13" t="str">
        <f>VLOOKUP(Healthcare!A13,'Customer Names'!$A:$D,4,0)</f>
        <v>David</v>
      </c>
      <c r="C13">
        <f>VLOOKUP(A13,'Medical Examinations'!$A:$M,2,0)</f>
        <v>42.13</v>
      </c>
      <c r="D13">
        <f>VLOOKUP($A13,'Medical Examinations'!$A:$M,3,0)</f>
        <v>11.9</v>
      </c>
      <c r="E13" t="str">
        <f>VLOOKUP($A13,'Medical Examinations'!$A:$M,4,0)</f>
        <v>No</v>
      </c>
      <c r="F13" t="str">
        <f>VLOOKUP($A13,'Medical Examinations'!$A:$M,5,0)</f>
        <v>No</v>
      </c>
      <c r="G13" t="str">
        <f>VLOOKUP($A13,'Medical Examinations'!$A:$M,6,0)</f>
        <v>No</v>
      </c>
      <c r="H13">
        <f>VLOOKUP($A13,'Medical Examinations'!$A:$M,8,0)</f>
        <v>0</v>
      </c>
      <c r="I13" t="str">
        <f>VLOOKUP($A13,'Medical Examinations'!$A:$M,9,0)</f>
        <v>yes</v>
      </c>
      <c r="J13" t="str">
        <f>VLOOKUP($A13,'Medical Examinations'!$A:$M,11,0)</f>
        <v>Obesity</v>
      </c>
      <c r="K13" t="str">
        <f>VLOOKUP($A13,'Medical Examinations'!$A:$M,12,0)</f>
        <v>Diabetes</v>
      </c>
      <c r="L13" s="11">
        <f>VLOOKUP($A13,'Hospitalisation Details'!$A:$O,5,0)</f>
        <v>23920</v>
      </c>
      <c r="M13">
        <f>VLOOKUP($A13,'Hospitalisation Details'!$A:$O,7,0)</f>
        <v>48675.519999999997</v>
      </c>
      <c r="N13" t="str">
        <f>VLOOKUP($A13,'Hospitalisation Details'!$A:$O,12,0)</f>
        <v>tier - 1</v>
      </c>
      <c r="O13" t="str">
        <f>VLOOKUP($A13,'Hospitalisation Details'!$A:$O,13,0)</f>
        <v>tier - 2</v>
      </c>
      <c r="P13" t="str">
        <f>VLOOKUP($A13,'Hospitalisation Details'!$A:$O,14,0)</f>
        <v>R1013</v>
      </c>
      <c r="Q13">
        <f>VLOOKUP($A13,'Hospitalisation Details'!$A:$O,15,0)</f>
        <v>57</v>
      </c>
    </row>
    <row r="14" spans="1:17" ht="15.75" x14ac:dyDescent="0.25">
      <c r="A14" s="1" t="s">
        <v>2360</v>
      </c>
      <c r="B14" t="str">
        <f>VLOOKUP(Healthcare!A14,'Customer Names'!$A:$D,4,0)</f>
        <v>Wade</v>
      </c>
      <c r="C14">
        <f>VLOOKUP(A14,'Medical Examinations'!$A:$M,2,0)</f>
        <v>40.92</v>
      </c>
      <c r="D14">
        <f>VLOOKUP($A14,'Medical Examinations'!$A:$M,3,0)</f>
        <v>8.41</v>
      </c>
      <c r="E14" t="str">
        <f>VLOOKUP($A14,'Medical Examinations'!$A:$M,4,0)</f>
        <v>No</v>
      </c>
      <c r="F14" t="str">
        <f>VLOOKUP($A14,'Medical Examinations'!$A:$M,5,0)</f>
        <v>No</v>
      </c>
      <c r="G14" t="str">
        <f>VLOOKUP($A14,'Medical Examinations'!$A:$M,6,0)</f>
        <v>No</v>
      </c>
      <c r="H14">
        <f>VLOOKUP($A14,'Medical Examinations'!$A:$M,8,0)</f>
        <v>0</v>
      </c>
      <c r="I14" t="str">
        <f>VLOOKUP($A14,'Medical Examinations'!$A:$M,9,0)</f>
        <v>yes</v>
      </c>
      <c r="J14" t="str">
        <f>VLOOKUP($A14,'Medical Examinations'!$A:$M,11,0)</f>
        <v>Obesity</v>
      </c>
      <c r="K14" t="str">
        <f>VLOOKUP($A14,'Medical Examinations'!$A:$M,12,0)</f>
        <v>Diabetes</v>
      </c>
      <c r="L14" s="11">
        <f>VLOOKUP($A14,'Hospitalisation Details'!$A:$O,5,0)</f>
        <v>22991</v>
      </c>
      <c r="M14">
        <f>VLOOKUP($A14,'Hospitalisation Details'!$A:$O,7,0)</f>
        <v>48673.56</v>
      </c>
      <c r="N14" t="str">
        <f>VLOOKUP($A14,'Hospitalisation Details'!$A:$O,12,0)</f>
        <v>tier - 1</v>
      </c>
      <c r="O14" t="str">
        <f>VLOOKUP($A14,'Hospitalisation Details'!$A:$O,13,0)</f>
        <v>tier - 2</v>
      </c>
      <c r="P14" t="str">
        <f>VLOOKUP($A14,'Hospitalisation Details'!$A:$O,14,0)</f>
        <v>R1013</v>
      </c>
      <c r="Q14">
        <f>VLOOKUP($A14,'Hospitalisation Details'!$A:$O,15,0)</f>
        <v>60</v>
      </c>
    </row>
    <row r="15" spans="1:17" ht="15.75" x14ac:dyDescent="0.25">
      <c r="A15" s="1" t="s">
        <v>2359</v>
      </c>
      <c r="B15" t="str">
        <f>VLOOKUP(Healthcare!A15,'Customer Names'!$A:$D,4,0)</f>
        <v>Franklin</v>
      </c>
      <c r="C15">
        <f>VLOOKUP(A15,'Medical Examinations'!$A:$M,2,0)</f>
        <v>40.564999999999998</v>
      </c>
      <c r="D15">
        <f>VLOOKUP($A15,'Medical Examinations'!$A:$M,3,0)</f>
        <v>7.02</v>
      </c>
      <c r="E15" t="str">
        <f>VLOOKUP($A15,'Medical Examinations'!$A:$M,4,0)</f>
        <v>No</v>
      </c>
      <c r="F15" t="str">
        <f>VLOOKUP($A15,'Medical Examinations'!$A:$M,5,0)</f>
        <v>No</v>
      </c>
      <c r="G15" t="str">
        <f>VLOOKUP($A15,'Medical Examinations'!$A:$M,6,0)</f>
        <v>No</v>
      </c>
      <c r="H15">
        <f>VLOOKUP($A15,'Medical Examinations'!$A:$M,8,0)</f>
        <v>0</v>
      </c>
      <c r="I15" t="str">
        <f>VLOOKUP($A15,'Medical Examinations'!$A:$M,9,0)</f>
        <v>yes</v>
      </c>
      <c r="J15" t="str">
        <f>VLOOKUP($A15,'Medical Examinations'!$A:$M,11,0)</f>
        <v>Obesity</v>
      </c>
      <c r="K15" t="str">
        <f>VLOOKUP($A15,'Medical Examinations'!$A:$M,12,0)</f>
        <v>Diabetes</v>
      </c>
      <c r="L15" s="11">
        <f>VLOOKUP($A15,'Hospitalisation Details'!$A:$O,5,0)</f>
        <v>25051</v>
      </c>
      <c r="M15">
        <f>VLOOKUP($A15,'Hospitalisation Details'!$A:$O,7,0)</f>
        <v>48549.18</v>
      </c>
      <c r="N15" t="str">
        <f>VLOOKUP($A15,'Hospitalisation Details'!$A:$O,12,0)</f>
        <v>tier - 1</v>
      </c>
      <c r="O15" t="str">
        <f>VLOOKUP($A15,'Hospitalisation Details'!$A:$O,13,0)</f>
        <v>tier - 3</v>
      </c>
      <c r="P15" t="str">
        <f>VLOOKUP($A15,'Hospitalisation Details'!$A:$O,14,0)</f>
        <v>R1016</v>
      </c>
      <c r="Q15">
        <f>VLOOKUP($A15,'Hospitalisation Details'!$A:$O,15,0)</f>
        <v>54</v>
      </c>
    </row>
    <row r="16" spans="1:17" ht="15.75" x14ac:dyDescent="0.25">
      <c r="A16" s="1" t="s">
        <v>2358</v>
      </c>
      <c r="B16" t="str">
        <f>VLOOKUP(Healthcare!A16,'Customer Names'!$A:$D,4,0)</f>
        <v>Leilani M.</v>
      </c>
      <c r="C16">
        <f>VLOOKUP(A16,'Medical Examinations'!$A:$M,2,0)</f>
        <v>36.384999999999998</v>
      </c>
      <c r="D16">
        <f>VLOOKUP($A16,'Medical Examinations'!$A:$M,3,0)</f>
        <v>7.59</v>
      </c>
      <c r="E16" t="str">
        <f>VLOOKUP($A16,'Medical Examinations'!$A:$M,4,0)</f>
        <v>yes</v>
      </c>
      <c r="F16" t="str">
        <f>VLOOKUP($A16,'Medical Examinations'!$A:$M,5,0)</f>
        <v>No</v>
      </c>
      <c r="G16" t="str">
        <f>VLOOKUP($A16,'Medical Examinations'!$A:$M,6,0)</f>
        <v>No</v>
      </c>
      <c r="H16">
        <f>VLOOKUP($A16,'Medical Examinations'!$A:$M,8,0)</f>
        <v>2</v>
      </c>
      <c r="I16" t="str">
        <f>VLOOKUP($A16,'Medical Examinations'!$A:$M,9,0)</f>
        <v>yes</v>
      </c>
      <c r="J16" t="str">
        <f>VLOOKUP($A16,'Medical Examinations'!$A:$M,11,0)</f>
        <v>Obesity</v>
      </c>
      <c r="K16" t="str">
        <f>VLOOKUP($A16,'Medical Examinations'!$A:$M,12,0)</f>
        <v>Diabetes</v>
      </c>
      <c r="L16" s="11">
        <f>VLOOKUP($A16,'Hospitalisation Details'!$A:$O,5,0)</f>
        <v>22575</v>
      </c>
      <c r="M16">
        <f>VLOOKUP($A16,'Hospitalisation Details'!$A:$O,7,0)</f>
        <v>48517.56</v>
      </c>
      <c r="N16" t="str">
        <f>VLOOKUP($A16,'Hospitalisation Details'!$A:$O,12,0)</f>
        <v>tier - 1</v>
      </c>
      <c r="O16" t="str">
        <f>VLOOKUP($A16,'Hospitalisation Details'!$A:$O,13,0)</f>
        <v>tier - 3</v>
      </c>
      <c r="P16" t="str">
        <f>VLOOKUP($A16,'Hospitalisation Details'!$A:$O,14,0)</f>
        <v>R1024</v>
      </c>
      <c r="Q16">
        <f>VLOOKUP($A16,'Hospitalisation Details'!$A:$O,15,0)</f>
        <v>61</v>
      </c>
    </row>
    <row r="17" spans="1:17" ht="15.75" x14ac:dyDescent="0.25">
      <c r="A17" s="1" t="s">
        <v>2357</v>
      </c>
      <c r="B17" t="str">
        <f>VLOOKUP(Healthcare!A17,'Customer Names'!$A:$D,4,0)</f>
        <v>Philippe</v>
      </c>
      <c r="C17">
        <f>VLOOKUP(A17,'Medical Examinations'!$A:$M,2,0)</f>
        <v>39.9</v>
      </c>
      <c r="D17">
        <f>VLOOKUP($A17,'Medical Examinations'!$A:$M,3,0)</f>
        <v>11.32</v>
      </c>
      <c r="E17" t="str">
        <f>VLOOKUP($A17,'Medical Examinations'!$A:$M,4,0)</f>
        <v>No</v>
      </c>
      <c r="F17" t="str">
        <f>VLOOKUP($A17,'Medical Examinations'!$A:$M,5,0)</f>
        <v>No</v>
      </c>
      <c r="G17" t="str">
        <f>VLOOKUP($A17,'Medical Examinations'!$A:$M,6,0)</f>
        <v>No</v>
      </c>
      <c r="H17">
        <f>VLOOKUP($A17,'Medical Examinations'!$A:$M,8,0)</f>
        <v>0</v>
      </c>
      <c r="I17" t="str">
        <f>VLOOKUP($A17,'Medical Examinations'!$A:$M,9,0)</f>
        <v>yes</v>
      </c>
      <c r="J17" t="str">
        <f>VLOOKUP($A17,'Medical Examinations'!$A:$M,11,0)</f>
        <v>Obesity</v>
      </c>
      <c r="K17" t="str">
        <f>VLOOKUP($A17,'Medical Examinations'!$A:$M,12,0)</f>
        <v>Diabetes</v>
      </c>
      <c r="L17" s="11">
        <f>VLOOKUP($A17,'Hospitalisation Details'!$A:$O,5,0)</f>
        <v>22977</v>
      </c>
      <c r="M17">
        <f>VLOOKUP($A17,'Hospitalisation Details'!$A:$O,7,0)</f>
        <v>48173.36</v>
      </c>
      <c r="N17" t="str">
        <f>VLOOKUP($A17,'Hospitalisation Details'!$A:$O,12,0)</f>
        <v>tier - 1</v>
      </c>
      <c r="O17" t="str">
        <f>VLOOKUP($A17,'Hospitalisation Details'!$A:$O,13,0)</f>
        <v>tier - 3</v>
      </c>
      <c r="P17" t="str">
        <f>VLOOKUP($A17,'Hospitalisation Details'!$A:$O,14,0)</f>
        <v>R1011</v>
      </c>
      <c r="Q17">
        <f>VLOOKUP($A17,'Hospitalisation Details'!$A:$O,15,0)</f>
        <v>60</v>
      </c>
    </row>
    <row r="18" spans="1:17" ht="15.75" x14ac:dyDescent="0.25">
      <c r="A18" s="1" t="s">
        <v>2356</v>
      </c>
      <c r="B18" t="str">
        <f>VLOOKUP(Healthcare!A18,'Customer Names'!$A:$D,4,0)</f>
        <v>Jennifer A.</v>
      </c>
      <c r="C18">
        <f>VLOOKUP(A18,'Medical Examinations'!$A:$M,2,0)</f>
        <v>33.799999999999997</v>
      </c>
      <c r="D18">
        <f>VLOOKUP($A18,'Medical Examinations'!$A:$M,3,0)</f>
        <v>7.67</v>
      </c>
      <c r="E18" t="str">
        <f>VLOOKUP($A18,'Medical Examinations'!$A:$M,4,0)</f>
        <v>No</v>
      </c>
      <c r="F18" t="str">
        <f>VLOOKUP($A18,'Medical Examinations'!$A:$M,5,0)</f>
        <v>No</v>
      </c>
      <c r="G18" t="str">
        <f>VLOOKUP($A18,'Medical Examinations'!$A:$M,6,0)</f>
        <v>No</v>
      </c>
      <c r="H18">
        <f>VLOOKUP($A18,'Medical Examinations'!$A:$M,8,0)</f>
        <v>3</v>
      </c>
      <c r="I18" t="str">
        <f>VLOOKUP($A18,'Medical Examinations'!$A:$M,9,0)</f>
        <v>yes</v>
      </c>
      <c r="J18" t="str">
        <f>VLOOKUP($A18,'Medical Examinations'!$A:$M,11,0)</f>
        <v>Obesity</v>
      </c>
      <c r="K18" t="str">
        <f>VLOOKUP($A18,'Medical Examinations'!$A:$M,12,0)</f>
        <v>Diabetes</v>
      </c>
      <c r="L18" s="11">
        <f>VLOOKUP($A18,'Hospitalisation Details'!$A:$O,5,0)</f>
        <v>21413</v>
      </c>
      <c r="M18">
        <f>VLOOKUP($A18,'Hospitalisation Details'!$A:$O,7,0)</f>
        <v>47928.03</v>
      </c>
      <c r="N18" t="str">
        <f>VLOOKUP($A18,'Hospitalisation Details'!$A:$O,12,0)</f>
        <v>tier - 2</v>
      </c>
      <c r="O18" t="str">
        <f>VLOOKUP($A18,'Hospitalisation Details'!$A:$O,13,0)</f>
        <v>tier - 3</v>
      </c>
      <c r="P18" t="str">
        <f>VLOOKUP($A18,'Hospitalisation Details'!$A:$O,14,0)</f>
        <v>R1011</v>
      </c>
      <c r="Q18">
        <f>VLOOKUP($A18,'Hospitalisation Details'!$A:$O,15,0)</f>
        <v>64</v>
      </c>
    </row>
    <row r="19" spans="1:17" ht="15.75" x14ac:dyDescent="0.25">
      <c r="A19" s="1" t="s">
        <v>2355</v>
      </c>
      <c r="B19" t="str">
        <f>VLOOKUP(Healthcare!A19,'Customer Names'!$A:$D,4,0)</f>
        <v>Christina M.</v>
      </c>
      <c r="C19">
        <f>VLOOKUP(A19,'Medical Examinations'!$A:$M,2,0)</f>
        <v>36.765000000000001</v>
      </c>
      <c r="D19">
        <f>VLOOKUP($A19,'Medical Examinations'!$A:$M,3,0)</f>
        <v>7.29</v>
      </c>
      <c r="E19" t="str">
        <f>VLOOKUP($A19,'Medical Examinations'!$A:$M,4,0)</f>
        <v>yes</v>
      </c>
      <c r="F19" t="str">
        <f>VLOOKUP($A19,'Medical Examinations'!$A:$M,5,0)</f>
        <v>No</v>
      </c>
      <c r="G19" t="str">
        <f>VLOOKUP($A19,'Medical Examinations'!$A:$M,6,0)</f>
        <v>Yes</v>
      </c>
      <c r="H19">
        <f>VLOOKUP($A19,'Medical Examinations'!$A:$M,8,0)</f>
        <v>1</v>
      </c>
      <c r="I19" t="str">
        <f>VLOOKUP($A19,'Medical Examinations'!$A:$M,9,0)</f>
        <v>yes</v>
      </c>
      <c r="J19" t="str">
        <f>VLOOKUP($A19,'Medical Examinations'!$A:$M,11,0)</f>
        <v>Obesity</v>
      </c>
      <c r="K19" t="str">
        <f>VLOOKUP($A19,'Medical Examinations'!$A:$M,12,0)</f>
        <v>Diabetes</v>
      </c>
      <c r="L19" s="11">
        <f>VLOOKUP($A19,'Hospitalisation Details'!$A:$O,5,0)</f>
        <v>23167</v>
      </c>
      <c r="M19">
        <f>VLOOKUP($A19,'Hospitalisation Details'!$A:$O,7,0)</f>
        <v>47896.79</v>
      </c>
      <c r="N19" t="str">
        <f>VLOOKUP($A19,'Hospitalisation Details'!$A:$O,12,0)</f>
        <v>tier - 1</v>
      </c>
      <c r="O19" t="str">
        <f>VLOOKUP($A19,'Hospitalisation Details'!$A:$O,13,0)</f>
        <v>tier - 3</v>
      </c>
      <c r="P19" t="str">
        <f>VLOOKUP($A19,'Hospitalisation Details'!$A:$O,14,0)</f>
        <v>R1024</v>
      </c>
      <c r="Q19">
        <f>VLOOKUP($A19,'Hospitalisation Details'!$A:$O,15,0)</f>
        <v>60</v>
      </c>
    </row>
    <row r="20" spans="1:17" ht="15.75" x14ac:dyDescent="0.25">
      <c r="A20" s="1" t="s">
        <v>2354</v>
      </c>
      <c r="B20" t="str">
        <f>VLOOKUP(Healthcare!A20,'Customer Names'!$A:$D,4,0)</f>
        <v>Said Sr.</v>
      </c>
      <c r="C20">
        <f>VLOOKUP(A20,'Medical Examinations'!$A:$M,2,0)</f>
        <v>36.954999999999998</v>
      </c>
      <c r="D20">
        <f>VLOOKUP($A20,'Medical Examinations'!$A:$M,3,0)</f>
        <v>4.72</v>
      </c>
      <c r="E20" t="str">
        <f>VLOOKUP($A20,'Medical Examinations'!$A:$M,4,0)</f>
        <v>yes</v>
      </c>
      <c r="F20" t="str">
        <f>VLOOKUP($A20,'Medical Examinations'!$A:$M,5,0)</f>
        <v>No</v>
      </c>
      <c r="G20" t="str">
        <f>VLOOKUP($A20,'Medical Examinations'!$A:$M,6,0)</f>
        <v>No</v>
      </c>
      <c r="H20">
        <f>VLOOKUP($A20,'Medical Examinations'!$A:$M,8,0)</f>
        <v>1</v>
      </c>
      <c r="I20" t="str">
        <f>VLOOKUP($A20,'Medical Examinations'!$A:$M,9,0)</f>
        <v>yes</v>
      </c>
      <c r="J20" t="str">
        <f>VLOOKUP($A20,'Medical Examinations'!$A:$M,11,0)</f>
        <v>Obesity</v>
      </c>
      <c r="K20" t="str">
        <f>VLOOKUP($A20,'Medical Examinations'!$A:$M,12,0)</f>
        <v>Normal</v>
      </c>
      <c r="L20" s="11">
        <f>VLOOKUP($A20,'Hospitalisation Details'!$A:$O,5,0)</f>
        <v>23535</v>
      </c>
      <c r="M20">
        <f>VLOOKUP($A20,'Hospitalisation Details'!$A:$O,7,0)</f>
        <v>47496.49</v>
      </c>
      <c r="N20" t="str">
        <f>VLOOKUP($A20,'Hospitalisation Details'!$A:$O,12,0)</f>
        <v>tier - 1</v>
      </c>
      <c r="O20" t="str">
        <f>VLOOKUP($A20,'Hospitalisation Details'!$A:$O,13,0)</f>
        <v>tier - 3</v>
      </c>
      <c r="P20" t="str">
        <f>VLOOKUP($A20,'Hospitalisation Details'!$A:$O,14,0)</f>
        <v>R1012</v>
      </c>
      <c r="Q20">
        <f>VLOOKUP($A20,'Hospitalisation Details'!$A:$O,15,0)</f>
        <v>59</v>
      </c>
    </row>
    <row r="21" spans="1:17" ht="15.75" x14ac:dyDescent="0.25">
      <c r="A21" s="1" t="s">
        <v>2353</v>
      </c>
      <c r="B21" t="str">
        <f>VLOOKUP(Healthcare!A21,'Customer Names'!$A:$D,4,0)</f>
        <v>John</v>
      </c>
      <c r="C21">
        <f>VLOOKUP(A21,'Medical Examinations'!$A:$M,2,0)</f>
        <v>42.9</v>
      </c>
      <c r="D21">
        <f>VLOOKUP($A21,'Medical Examinations'!$A:$M,3,0)</f>
        <v>11.41</v>
      </c>
      <c r="E21" t="str">
        <f>VLOOKUP($A21,'Medical Examinations'!$A:$M,4,0)</f>
        <v>No</v>
      </c>
      <c r="F21" t="str">
        <f>VLOOKUP($A21,'Medical Examinations'!$A:$M,5,0)</f>
        <v>No</v>
      </c>
      <c r="G21" t="str">
        <f>VLOOKUP($A21,'Medical Examinations'!$A:$M,6,0)</f>
        <v>No</v>
      </c>
      <c r="H21">
        <f>VLOOKUP($A21,'Medical Examinations'!$A:$M,8,0)</f>
        <v>0</v>
      </c>
      <c r="I21" t="str">
        <f>VLOOKUP($A21,'Medical Examinations'!$A:$M,9,0)</f>
        <v>yes</v>
      </c>
      <c r="J21" t="str">
        <f>VLOOKUP($A21,'Medical Examinations'!$A:$M,11,0)</f>
        <v>Obesity</v>
      </c>
      <c r="K21" t="str">
        <f>VLOOKUP($A21,'Medical Examinations'!$A:$M,12,0)</f>
        <v>Diabetes</v>
      </c>
      <c r="L21" s="11">
        <f>VLOOKUP($A21,'Hospitalisation Details'!$A:$O,5,0)</f>
        <v>26294</v>
      </c>
      <c r="M21">
        <f>VLOOKUP($A21,'Hospitalisation Details'!$A:$O,7,0)</f>
        <v>47462.89</v>
      </c>
      <c r="N21" t="str">
        <f>VLOOKUP($A21,'Hospitalisation Details'!$A:$O,12,0)</f>
        <v>tier - 1</v>
      </c>
      <c r="O21" t="str">
        <f>VLOOKUP($A21,'Hospitalisation Details'!$A:$O,13,0)</f>
        <v>tier - 2</v>
      </c>
      <c r="P21" t="str">
        <f>VLOOKUP($A21,'Hospitalisation Details'!$A:$O,14,0)</f>
        <v>R1013</v>
      </c>
      <c r="Q21">
        <f>VLOOKUP($A21,'Hospitalisation Details'!$A:$O,15,0)</f>
        <v>51</v>
      </c>
    </row>
    <row r="22" spans="1:17" ht="15.75" x14ac:dyDescent="0.25">
      <c r="A22" s="1" t="s">
        <v>2352</v>
      </c>
      <c r="B22" t="str">
        <f>VLOOKUP(Healthcare!A22,'Customer Names'!$A:$D,4,0)</f>
        <v>Myles</v>
      </c>
      <c r="C22">
        <f>VLOOKUP(A22,'Medical Examinations'!$A:$M,2,0)</f>
        <v>36.299999999999997</v>
      </c>
      <c r="D22">
        <f>VLOOKUP($A22,'Medical Examinations'!$A:$M,3,0)</f>
        <v>11.5</v>
      </c>
      <c r="E22" t="str">
        <f>VLOOKUP($A22,'Medical Examinations'!$A:$M,4,0)</f>
        <v>yes</v>
      </c>
      <c r="F22" t="str">
        <f>VLOOKUP($A22,'Medical Examinations'!$A:$M,5,0)</f>
        <v>No</v>
      </c>
      <c r="G22" t="str">
        <f>VLOOKUP($A22,'Medical Examinations'!$A:$M,6,0)</f>
        <v>No</v>
      </c>
      <c r="H22">
        <f>VLOOKUP($A22,'Medical Examinations'!$A:$M,8,0)</f>
        <v>2</v>
      </c>
      <c r="I22" t="str">
        <f>VLOOKUP($A22,'Medical Examinations'!$A:$M,9,0)</f>
        <v>yes</v>
      </c>
      <c r="J22" t="str">
        <f>VLOOKUP($A22,'Medical Examinations'!$A:$M,11,0)</f>
        <v>Obesity</v>
      </c>
      <c r="K22" t="str">
        <f>VLOOKUP($A22,'Medical Examinations'!$A:$M,12,0)</f>
        <v>Diabetes</v>
      </c>
      <c r="L22" s="11">
        <f>VLOOKUP($A22,'Hospitalisation Details'!$A:$O,5,0)</f>
        <v>22567</v>
      </c>
      <c r="M22">
        <f>VLOOKUP($A22,'Hospitalisation Details'!$A:$O,7,0)</f>
        <v>47403.88</v>
      </c>
      <c r="N22" t="str">
        <f>VLOOKUP($A22,'Hospitalisation Details'!$A:$O,12,0)</f>
        <v>tier - 1</v>
      </c>
      <c r="O22" t="str">
        <f>VLOOKUP($A22,'Hospitalisation Details'!$A:$O,13,0)</f>
        <v>tier - 3</v>
      </c>
      <c r="P22" t="str">
        <f>VLOOKUP($A22,'Hospitalisation Details'!$A:$O,14,0)</f>
        <v>R1011</v>
      </c>
      <c r="Q22">
        <f>VLOOKUP($A22,'Hospitalisation Details'!$A:$O,15,0)</f>
        <v>61</v>
      </c>
    </row>
    <row r="23" spans="1:17" ht="15.75" x14ac:dyDescent="0.25">
      <c r="A23" s="1" t="s">
        <v>2351</v>
      </c>
      <c r="B23" t="str">
        <f>VLOOKUP(Healthcare!A23,'Customer Names'!$A:$D,4,0)</f>
        <v>Madelyn C</v>
      </c>
      <c r="C23">
        <f>VLOOKUP(A23,'Medical Examinations'!$A:$M,2,0)</f>
        <v>32.200000000000003</v>
      </c>
      <c r="D23">
        <f>VLOOKUP($A23,'Medical Examinations'!$A:$M,3,0)</f>
        <v>6.22</v>
      </c>
      <c r="E23" t="str">
        <f>VLOOKUP($A23,'Medical Examinations'!$A:$M,4,0)</f>
        <v>yes</v>
      </c>
      <c r="F23" t="str">
        <f>VLOOKUP($A23,'Medical Examinations'!$A:$M,5,0)</f>
        <v>No</v>
      </c>
      <c r="G23" t="str">
        <f>VLOOKUP($A23,'Medical Examinations'!$A:$M,6,0)</f>
        <v>No</v>
      </c>
      <c r="H23">
        <f>VLOOKUP($A23,'Medical Examinations'!$A:$M,8,0)</f>
        <v>2</v>
      </c>
      <c r="I23" t="str">
        <f>VLOOKUP($A23,'Medical Examinations'!$A:$M,9,0)</f>
        <v>yes</v>
      </c>
      <c r="J23" t="str">
        <f>VLOOKUP($A23,'Medical Examinations'!$A:$M,11,0)</f>
        <v>Obesity</v>
      </c>
      <c r="K23" t="str">
        <f>VLOOKUP($A23,'Medical Examinations'!$A:$M,12,0)</f>
        <v>Prediabetes</v>
      </c>
      <c r="L23" s="11">
        <f>VLOOKUP($A23,'Hospitalisation Details'!$A:$O,5,0)</f>
        <v>21827</v>
      </c>
      <c r="M23">
        <f>VLOOKUP($A23,'Hospitalisation Details'!$A:$O,7,0)</f>
        <v>47305.31</v>
      </c>
      <c r="N23" t="str">
        <f>VLOOKUP($A23,'Hospitalisation Details'!$A:$O,12,0)</f>
        <v>tier - 2</v>
      </c>
      <c r="O23" t="str">
        <f>VLOOKUP($A23,'Hospitalisation Details'!$A:$O,13,0)</f>
        <v>tier - 1</v>
      </c>
      <c r="P23" t="str">
        <f>VLOOKUP($A23,'Hospitalisation Details'!$A:$O,14,0)</f>
        <v>R1011</v>
      </c>
      <c r="Q23">
        <f>VLOOKUP($A23,'Hospitalisation Details'!$A:$O,15,0)</f>
        <v>63</v>
      </c>
    </row>
    <row r="24" spans="1:17" ht="15.75" x14ac:dyDescent="0.25">
      <c r="A24" s="1" t="s">
        <v>2350</v>
      </c>
      <c r="B24" t="str">
        <f>VLOOKUP(Healthcare!A24,'Customer Names'!$A:$D,4,0)</f>
        <v>Nicole</v>
      </c>
      <c r="C24">
        <f>VLOOKUP(A24,'Medical Examinations'!$A:$M,2,0)</f>
        <v>31.3</v>
      </c>
      <c r="D24">
        <f>VLOOKUP($A24,'Medical Examinations'!$A:$M,3,0)</f>
        <v>11.38</v>
      </c>
      <c r="E24" t="str">
        <f>VLOOKUP($A24,'Medical Examinations'!$A:$M,4,0)</f>
        <v>No</v>
      </c>
      <c r="F24" t="str">
        <f>VLOOKUP($A24,'Medical Examinations'!$A:$M,5,0)</f>
        <v>No</v>
      </c>
      <c r="G24" t="str">
        <f>VLOOKUP($A24,'Medical Examinations'!$A:$M,6,0)</f>
        <v>No</v>
      </c>
      <c r="H24">
        <f>VLOOKUP($A24,'Medical Examinations'!$A:$M,8,0)</f>
        <v>3</v>
      </c>
      <c r="I24" t="str">
        <f>VLOOKUP($A24,'Medical Examinations'!$A:$M,9,0)</f>
        <v>yes</v>
      </c>
      <c r="J24" t="str">
        <f>VLOOKUP($A24,'Medical Examinations'!$A:$M,11,0)</f>
        <v>Obesity</v>
      </c>
      <c r="K24" t="str">
        <f>VLOOKUP($A24,'Medical Examinations'!$A:$M,12,0)</f>
        <v>Diabetes</v>
      </c>
      <c r="L24" s="11">
        <f>VLOOKUP($A24,'Hospitalisation Details'!$A:$O,5,0)</f>
        <v>21400</v>
      </c>
      <c r="M24">
        <f>VLOOKUP($A24,'Hospitalisation Details'!$A:$O,7,0)</f>
        <v>47291.06</v>
      </c>
      <c r="N24" t="str">
        <f>VLOOKUP($A24,'Hospitalisation Details'!$A:$O,12,0)</f>
        <v>tier - 2</v>
      </c>
      <c r="O24" t="str">
        <f>VLOOKUP($A24,'Hospitalisation Details'!$A:$O,13,0)</f>
        <v>tier - 1</v>
      </c>
      <c r="P24" t="str">
        <f>VLOOKUP($A24,'Hospitalisation Details'!$A:$O,14,0)</f>
        <v>R1011</v>
      </c>
      <c r="Q24">
        <f>VLOOKUP($A24,'Hospitalisation Details'!$A:$O,15,0)</f>
        <v>64</v>
      </c>
    </row>
    <row r="25" spans="1:17" ht="15.75" x14ac:dyDescent="0.25">
      <c r="A25" s="1" t="s">
        <v>2349</v>
      </c>
      <c r="B25" t="str">
        <f>VLOOKUP(Healthcare!A25,'Customer Names'!$A:$D,4,0)</f>
        <v>Eric A.</v>
      </c>
      <c r="C25">
        <f>VLOOKUP(A25,'Medical Examinations'!$A:$M,2,0)</f>
        <v>41.8</v>
      </c>
      <c r="D25">
        <f>VLOOKUP($A25,'Medical Examinations'!$A:$M,3,0)</f>
        <v>7.89</v>
      </c>
      <c r="E25" t="str">
        <f>VLOOKUP($A25,'Medical Examinations'!$A:$M,4,0)</f>
        <v>yes</v>
      </c>
      <c r="F25" t="str">
        <f>VLOOKUP($A25,'Medical Examinations'!$A:$M,5,0)</f>
        <v>No</v>
      </c>
      <c r="G25" t="str">
        <f>VLOOKUP($A25,'Medical Examinations'!$A:$M,6,0)</f>
        <v>No</v>
      </c>
      <c r="H25">
        <f>VLOOKUP($A25,'Medical Examinations'!$A:$M,8,0)</f>
        <v>2</v>
      </c>
      <c r="I25" t="str">
        <f>VLOOKUP($A25,'Medical Examinations'!$A:$M,9,0)</f>
        <v>yes</v>
      </c>
      <c r="J25" t="str">
        <f>VLOOKUP($A25,'Medical Examinations'!$A:$M,11,0)</f>
        <v>Obesity</v>
      </c>
      <c r="K25" t="str">
        <f>VLOOKUP($A25,'Medical Examinations'!$A:$M,12,0)</f>
        <v>Diabetes</v>
      </c>
      <c r="L25" s="11">
        <f>VLOOKUP($A25,'Hospitalisation Details'!$A:$O,5,0)</f>
        <v>25839</v>
      </c>
      <c r="M25">
        <f>VLOOKUP($A25,'Hospitalisation Details'!$A:$O,7,0)</f>
        <v>47269.85</v>
      </c>
      <c r="N25" t="str">
        <f>VLOOKUP($A25,'Hospitalisation Details'!$A:$O,12,0)</f>
        <v>tier - 1</v>
      </c>
      <c r="O25" t="str">
        <f>VLOOKUP($A25,'Hospitalisation Details'!$A:$O,13,0)</f>
        <v>tier - 2</v>
      </c>
      <c r="P25" t="str">
        <f>VLOOKUP($A25,'Hospitalisation Details'!$A:$O,14,0)</f>
        <v>R1013</v>
      </c>
      <c r="Q25">
        <f>VLOOKUP($A25,'Hospitalisation Details'!$A:$O,15,0)</f>
        <v>52</v>
      </c>
    </row>
    <row r="26" spans="1:17" ht="15.75" x14ac:dyDescent="0.25">
      <c r="A26" s="1" t="s">
        <v>2348</v>
      </c>
      <c r="B26" t="str">
        <f>VLOOKUP(Healthcare!A26,'Customer Names'!$A:$D,4,0)</f>
        <v>Emiliano I.</v>
      </c>
      <c r="C26">
        <f>VLOOKUP(A26,'Medical Examinations'!$A:$M,2,0)</f>
        <v>35.090000000000003</v>
      </c>
      <c r="D26">
        <f>VLOOKUP($A26,'Medical Examinations'!$A:$M,3,0)</f>
        <v>4.38</v>
      </c>
      <c r="E26" t="str">
        <f>VLOOKUP($A26,'Medical Examinations'!$A:$M,4,0)</f>
        <v>yes</v>
      </c>
      <c r="F26" t="str">
        <f>VLOOKUP($A26,'Medical Examinations'!$A:$M,5,0)</f>
        <v>No</v>
      </c>
      <c r="G26" t="str">
        <f>VLOOKUP($A26,'Medical Examinations'!$A:$M,6,0)</f>
        <v>No</v>
      </c>
      <c r="H26">
        <f>VLOOKUP($A26,'Medical Examinations'!$A:$M,8,0)</f>
        <v>2</v>
      </c>
      <c r="I26" t="str">
        <f>VLOOKUP($A26,'Medical Examinations'!$A:$M,9,0)</f>
        <v>yes</v>
      </c>
      <c r="J26" t="str">
        <f>VLOOKUP($A26,'Medical Examinations'!$A:$M,11,0)</f>
        <v>Obesity</v>
      </c>
      <c r="K26" t="str">
        <f>VLOOKUP($A26,'Medical Examinations'!$A:$M,12,0)</f>
        <v>Normal</v>
      </c>
      <c r="L26" s="11">
        <f>VLOOKUP($A26,'Hospitalisation Details'!$A:$O,5,0)</f>
        <v>21837</v>
      </c>
      <c r="M26">
        <f>VLOOKUP($A26,'Hospitalisation Details'!$A:$O,7,0)</f>
        <v>47055.53</v>
      </c>
      <c r="N26" t="str">
        <f>VLOOKUP($A26,'Hospitalisation Details'!$A:$O,12,0)</f>
        <v>tier - 2</v>
      </c>
      <c r="O26" t="str">
        <f>VLOOKUP($A26,'Hospitalisation Details'!$A:$O,13,0)</f>
        <v>tier - 1</v>
      </c>
      <c r="P26" t="str">
        <f>VLOOKUP($A26,'Hospitalisation Details'!$A:$O,14,0)</f>
        <v>R1013</v>
      </c>
      <c r="Q26">
        <f>VLOOKUP($A26,'Hospitalisation Details'!$A:$O,15,0)</f>
        <v>63</v>
      </c>
    </row>
    <row r="27" spans="1:17" ht="15.75" x14ac:dyDescent="0.25">
      <c r="A27" s="1" t="s">
        <v>2347</v>
      </c>
      <c r="B27" t="str">
        <f>VLOOKUP(Healthcare!A27,'Customer Names'!$A:$D,4,0)</f>
        <v>Adam</v>
      </c>
      <c r="C27">
        <f>VLOOKUP(A27,'Medical Examinations'!$A:$M,2,0)</f>
        <v>33.880000000000003</v>
      </c>
      <c r="D27">
        <f>VLOOKUP($A27,'Medical Examinations'!$A:$M,3,0)</f>
        <v>7.01</v>
      </c>
      <c r="E27" t="str">
        <f>VLOOKUP($A27,'Medical Examinations'!$A:$M,4,0)</f>
        <v>No</v>
      </c>
      <c r="F27" t="str">
        <f>VLOOKUP($A27,'Medical Examinations'!$A:$M,5,0)</f>
        <v>No</v>
      </c>
      <c r="G27" t="str">
        <f>VLOOKUP($A27,'Medical Examinations'!$A:$M,6,0)</f>
        <v>No</v>
      </c>
      <c r="H27">
        <f>VLOOKUP($A27,'Medical Examinations'!$A:$M,8,0)</f>
        <v>3</v>
      </c>
      <c r="I27" t="str">
        <f>VLOOKUP($A27,'Medical Examinations'!$A:$M,9,0)</f>
        <v>yes</v>
      </c>
      <c r="J27" t="str">
        <f>VLOOKUP($A27,'Medical Examinations'!$A:$M,11,0)</f>
        <v>Obesity</v>
      </c>
      <c r="K27" t="str">
        <f>VLOOKUP($A27,'Medical Examinations'!$A:$M,12,0)</f>
        <v>Diabetes</v>
      </c>
      <c r="L27" s="11">
        <f>VLOOKUP($A27,'Hospitalisation Details'!$A:$O,5,0)</f>
        <v>21443</v>
      </c>
      <c r="M27">
        <f>VLOOKUP($A27,'Hospitalisation Details'!$A:$O,7,0)</f>
        <v>46889.26</v>
      </c>
      <c r="N27" t="str">
        <f>VLOOKUP($A27,'Hospitalisation Details'!$A:$O,12,0)</f>
        <v>tier - 2</v>
      </c>
      <c r="O27" t="str">
        <f>VLOOKUP($A27,'Hospitalisation Details'!$A:$O,13,0)</f>
        <v>tier - 3</v>
      </c>
      <c r="P27" t="str">
        <f>VLOOKUP($A27,'Hospitalisation Details'!$A:$O,14,0)</f>
        <v>R1013</v>
      </c>
      <c r="Q27">
        <f>VLOOKUP($A27,'Hospitalisation Details'!$A:$O,15,0)</f>
        <v>64</v>
      </c>
    </row>
    <row r="28" spans="1:17" ht="15.75" x14ac:dyDescent="0.25">
      <c r="A28" s="1" t="s">
        <v>2346</v>
      </c>
      <c r="B28" t="str">
        <f>VLOOKUP(Healthcare!A28,'Customer Names'!$A:$D,4,0)</f>
        <v>Zach</v>
      </c>
      <c r="C28">
        <f>VLOOKUP(A28,'Medical Examinations'!$A:$M,2,0)</f>
        <v>30.875</v>
      </c>
      <c r="D28">
        <f>VLOOKUP($A28,'Medical Examinations'!$A:$M,3,0)</f>
        <v>11.88</v>
      </c>
      <c r="E28" t="str">
        <f>VLOOKUP($A28,'Medical Examinations'!$A:$M,4,0)</f>
        <v>No</v>
      </c>
      <c r="F28" t="str">
        <f>VLOOKUP($A28,'Medical Examinations'!$A:$M,5,0)</f>
        <v>No</v>
      </c>
      <c r="G28" t="str">
        <f>VLOOKUP($A28,'Medical Examinations'!$A:$M,6,0)</f>
        <v>No</v>
      </c>
      <c r="H28">
        <f>VLOOKUP($A28,'Medical Examinations'!$A:$M,8,0)</f>
        <v>0</v>
      </c>
      <c r="I28" t="str">
        <f>VLOOKUP($A28,'Medical Examinations'!$A:$M,9,0)</f>
        <v>yes</v>
      </c>
      <c r="J28" t="str">
        <f>VLOOKUP($A28,'Medical Examinations'!$A:$M,11,0)</f>
        <v>Obesity</v>
      </c>
      <c r="K28" t="str">
        <f>VLOOKUP($A28,'Medical Examinations'!$A:$M,12,0)</f>
        <v>Diabetes</v>
      </c>
      <c r="L28" s="11">
        <f>VLOOKUP($A28,'Hospitalisation Details'!$A:$O,5,0)</f>
        <v>22267</v>
      </c>
      <c r="M28">
        <f>VLOOKUP($A28,'Hospitalisation Details'!$A:$O,7,0)</f>
        <v>46718.16</v>
      </c>
      <c r="N28" t="str">
        <f>VLOOKUP($A28,'Hospitalisation Details'!$A:$O,12,0)</f>
        <v>tier - 1</v>
      </c>
      <c r="O28" t="str">
        <f>VLOOKUP($A28,'Hospitalisation Details'!$A:$O,13,0)</f>
        <v>tier - 1</v>
      </c>
      <c r="P28" t="str">
        <f>VLOOKUP($A28,'Hospitalisation Details'!$A:$O,14,0)</f>
        <v>R1012</v>
      </c>
      <c r="Q28">
        <f>VLOOKUP($A28,'Hospitalisation Details'!$A:$O,15,0)</f>
        <v>62</v>
      </c>
    </row>
    <row r="29" spans="1:17" ht="15.75" x14ac:dyDescent="0.25">
      <c r="A29" s="1" t="s">
        <v>2345</v>
      </c>
      <c r="B29" t="str">
        <f>VLOOKUP(Healthcare!A29,'Customer Names'!$A:$D,4,0)</f>
        <v>Stephanie W.</v>
      </c>
      <c r="C29">
        <f>VLOOKUP(A29,'Medical Examinations'!$A:$M,2,0)</f>
        <v>36.86</v>
      </c>
      <c r="D29">
        <f>VLOOKUP($A29,'Medical Examinations'!$A:$M,3,0)</f>
        <v>5.19</v>
      </c>
      <c r="E29" t="str">
        <f>VLOOKUP($A29,'Medical Examinations'!$A:$M,4,0)</f>
        <v>yes</v>
      </c>
      <c r="F29" t="str">
        <f>VLOOKUP($A29,'Medical Examinations'!$A:$M,5,0)</f>
        <v>No</v>
      </c>
      <c r="G29" t="str">
        <f>VLOOKUP($A29,'Medical Examinations'!$A:$M,6,0)</f>
        <v>Yes</v>
      </c>
      <c r="H29">
        <f>VLOOKUP($A29,'Medical Examinations'!$A:$M,8,0)</f>
        <v>1</v>
      </c>
      <c r="I29" t="str">
        <f>VLOOKUP($A29,'Medical Examinations'!$A:$M,9,0)</f>
        <v>yes</v>
      </c>
      <c r="J29" t="str">
        <f>VLOOKUP($A29,'Medical Examinations'!$A:$M,11,0)</f>
        <v>Obesity</v>
      </c>
      <c r="K29" t="str">
        <f>VLOOKUP($A29,'Medical Examinations'!$A:$M,12,0)</f>
        <v>Normal</v>
      </c>
      <c r="L29" s="11">
        <f>VLOOKUP($A29,'Hospitalisation Details'!$A:$O,5,0)</f>
        <v>25499</v>
      </c>
      <c r="M29">
        <f>VLOOKUP($A29,'Hospitalisation Details'!$A:$O,7,0)</f>
        <v>46661.440000000002</v>
      </c>
      <c r="N29" t="str">
        <f>VLOOKUP($A29,'Hospitalisation Details'!$A:$O,12,0)</f>
        <v>tier - 1</v>
      </c>
      <c r="O29" t="str">
        <f>VLOOKUP($A29,'Hospitalisation Details'!$A:$O,13,0)</f>
        <v>tier - 3</v>
      </c>
      <c r="P29" t="str">
        <f>VLOOKUP($A29,'Hospitalisation Details'!$A:$O,14,0)</f>
        <v>R1012</v>
      </c>
      <c r="Q29">
        <f>VLOOKUP($A29,'Hospitalisation Details'!$A:$O,15,0)</f>
        <v>53</v>
      </c>
    </row>
    <row r="30" spans="1:17" ht="15.75" x14ac:dyDescent="0.25">
      <c r="A30" s="1" t="s">
        <v>2344</v>
      </c>
      <c r="B30" t="str">
        <f>VLOOKUP(Healthcare!A30,'Customer Names'!$A:$D,4,0)</f>
        <v>Stephen</v>
      </c>
      <c r="C30">
        <f>VLOOKUP(A30,'Medical Examinations'!$A:$M,2,0)</f>
        <v>35.86</v>
      </c>
      <c r="D30">
        <f>VLOOKUP($A30,'Medical Examinations'!$A:$M,3,0)</f>
        <v>6.74</v>
      </c>
      <c r="E30" t="str">
        <f>VLOOKUP($A30,'Medical Examinations'!$A:$M,4,0)</f>
        <v>yes</v>
      </c>
      <c r="F30" t="str">
        <f>VLOOKUP($A30,'Medical Examinations'!$A:$M,5,0)</f>
        <v>No</v>
      </c>
      <c r="G30" t="str">
        <f>VLOOKUP($A30,'Medical Examinations'!$A:$M,6,0)</f>
        <v>No</v>
      </c>
      <c r="H30">
        <f>VLOOKUP($A30,'Medical Examinations'!$A:$M,8,0)</f>
        <v>2</v>
      </c>
      <c r="I30" t="str">
        <f>VLOOKUP($A30,'Medical Examinations'!$A:$M,9,0)</f>
        <v>yes</v>
      </c>
      <c r="J30" t="str">
        <f>VLOOKUP($A30,'Medical Examinations'!$A:$M,11,0)</f>
        <v>Obesity</v>
      </c>
      <c r="K30" t="str">
        <f>VLOOKUP($A30,'Medical Examinations'!$A:$M,12,0)</f>
        <v>Diabetes</v>
      </c>
      <c r="L30" s="11">
        <f>VLOOKUP($A30,'Hospitalisation Details'!$A:$O,5,0)</f>
        <v>22593</v>
      </c>
      <c r="M30">
        <f>VLOOKUP($A30,'Hospitalisation Details'!$A:$O,7,0)</f>
        <v>46599.11</v>
      </c>
      <c r="N30" t="str">
        <f>VLOOKUP($A30,'Hospitalisation Details'!$A:$O,12,0)</f>
        <v>tier - 1</v>
      </c>
      <c r="O30" t="str">
        <f>VLOOKUP($A30,'Hospitalisation Details'!$A:$O,13,0)</f>
        <v>tier - 1</v>
      </c>
      <c r="P30" t="str">
        <f>VLOOKUP($A30,'Hospitalisation Details'!$A:$O,14,0)</f>
        <v>R1013</v>
      </c>
      <c r="Q30">
        <f>VLOOKUP($A30,'Hospitalisation Details'!$A:$O,15,0)</f>
        <v>61</v>
      </c>
    </row>
    <row r="31" spans="1:17" ht="15.75" x14ac:dyDescent="0.25">
      <c r="A31" s="1" t="s">
        <v>2343</v>
      </c>
      <c r="B31" t="str">
        <f>VLOOKUP(Healthcare!A31,'Customer Names'!$A:$D,4,0)</f>
        <v>Natalie</v>
      </c>
      <c r="C31">
        <f>VLOOKUP(A31,'Medical Examinations'!$A:$M,2,0)</f>
        <v>37.049999999999997</v>
      </c>
      <c r="D31">
        <f>VLOOKUP($A31,'Medical Examinations'!$A:$M,3,0)</f>
        <v>8.44</v>
      </c>
      <c r="E31" t="str">
        <f>VLOOKUP($A31,'Medical Examinations'!$A:$M,4,0)</f>
        <v>No</v>
      </c>
      <c r="F31" t="str">
        <f>VLOOKUP($A31,'Medical Examinations'!$A:$M,5,0)</f>
        <v>No</v>
      </c>
      <c r="G31" t="str">
        <f>VLOOKUP($A31,'Medical Examinations'!$A:$M,6,0)</f>
        <v>No</v>
      </c>
      <c r="H31">
        <f>VLOOKUP($A31,'Medical Examinations'!$A:$M,8,0)</f>
        <v>0</v>
      </c>
      <c r="I31" t="str">
        <f>VLOOKUP($A31,'Medical Examinations'!$A:$M,9,0)</f>
        <v>yes</v>
      </c>
      <c r="J31" t="str">
        <f>VLOOKUP($A31,'Medical Examinations'!$A:$M,11,0)</f>
        <v>Obesity</v>
      </c>
      <c r="K31" t="str">
        <f>VLOOKUP($A31,'Medical Examinations'!$A:$M,12,0)</f>
        <v>Diabetes</v>
      </c>
      <c r="L31" s="11">
        <f>VLOOKUP($A31,'Hospitalisation Details'!$A:$O,5,0)</f>
        <v>26273</v>
      </c>
      <c r="M31">
        <f>VLOOKUP($A31,'Hospitalisation Details'!$A:$O,7,0)</f>
        <v>46255.11</v>
      </c>
      <c r="N31" t="str">
        <f>VLOOKUP($A31,'Hospitalisation Details'!$A:$O,12,0)</f>
        <v>tier - 1</v>
      </c>
      <c r="O31" t="str">
        <f>VLOOKUP($A31,'Hospitalisation Details'!$A:$O,13,0)</f>
        <v>tier - 3</v>
      </c>
      <c r="P31" t="str">
        <f>VLOOKUP($A31,'Hospitalisation Details'!$A:$O,14,0)</f>
        <v>R1024</v>
      </c>
      <c r="Q31">
        <f>VLOOKUP($A31,'Hospitalisation Details'!$A:$O,15,0)</f>
        <v>51</v>
      </c>
    </row>
    <row r="32" spans="1:17" ht="15.75" x14ac:dyDescent="0.25">
      <c r="A32" s="1" t="s">
        <v>2342</v>
      </c>
      <c r="B32" t="str">
        <f>VLOOKUP(Healthcare!A32,'Customer Names'!$A:$D,4,0)</f>
        <v>Nicole J.</v>
      </c>
      <c r="C32">
        <f>VLOOKUP(A32,'Medical Examinations'!$A:$M,2,0)</f>
        <v>43.89</v>
      </c>
      <c r="D32">
        <f>VLOOKUP($A32,'Medical Examinations'!$A:$M,3,0)</f>
        <v>8.7100000000000009</v>
      </c>
      <c r="E32" t="str">
        <f>VLOOKUP($A32,'Medical Examinations'!$A:$M,4,0)</f>
        <v>No</v>
      </c>
      <c r="F32" t="str">
        <f>VLOOKUP($A32,'Medical Examinations'!$A:$M,5,0)</f>
        <v>No</v>
      </c>
      <c r="G32" t="str">
        <f>VLOOKUP($A32,'Medical Examinations'!$A:$M,6,0)</f>
        <v>No</v>
      </c>
      <c r="H32">
        <f>VLOOKUP($A32,'Medical Examinations'!$A:$M,8,0)</f>
        <v>0</v>
      </c>
      <c r="I32" t="str">
        <f>VLOOKUP($A32,'Medical Examinations'!$A:$M,9,0)</f>
        <v>yes</v>
      </c>
      <c r="J32" t="str">
        <f>VLOOKUP($A32,'Medical Examinations'!$A:$M,11,0)</f>
        <v>Obesity</v>
      </c>
      <c r="K32" t="str">
        <f>VLOOKUP($A32,'Medical Examinations'!$A:$M,12,0)</f>
        <v>Diabetes</v>
      </c>
      <c r="L32" s="11">
        <f>VLOOKUP($A32,'Hospitalisation Details'!$A:$O,5,0)</f>
        <v>28688</v>
      </c>
      <c r="M32">
        <f>VLOOKUP($A32,'Hospitalisation Details'!$A:$O,7,0)</f>
        <v>46200.99</v>
      </c>
      <c r="N32" t="str">
        <f>VLOOKUP($A32,'Hospitalisation Details'!$A:$O,12,0)</f>
        <v>tier - 1</v>
      </c>
      <c r="O32" t="str">
        <f>VLOOKUP($A32,'Hospitalisation Details'!$A:$O,13,0)</f>
        <v>tier - 1</v>
      </c>
      <c r="P32" t="str">
        <f>VLOOKUP($A32,'Hospitalisation Details'!$A:$O,14,0)</f>
        <v>R1013</v>
      </c>
      <c r="Q32">
        <f>VLOOKUP($A32,'Hospitalisation Details'!$A:$O,15,0)</f>
        <v>44</v>
      </c>
    </row>
    <row r="33" spans="1:17" ht="15.75" x14ac:dyDescent="0.25">
      <c r="A33" s="1" t="s">
        <v>2341</v>
      </c>
      <c r="B33" t="str">
        <f>VLOOKUP(Healthcare!A33,'Customer Names'!$A:$D,4,0)</f>
        <v>Jefferson D</v>
      </c>
      <c r="C33">
        <f>VLOOKUP(A33,'Medical Examinations'!$A:$M,2,0)</f>
        <v>42.35</v>
      </c>
      <c r="D33">
        <f>VLOOKUP($A33,'Medical Examinations'!$A:$M,3,0)</f>
        <v>5.08</v>
      </c>
      <c r="E33" t="str">
        <f>VLOOKUP($A33,'Medical Examinations'!$A:$M,4,0)</f>
        <v>yes</v>
      </c>
      <c r="F33" t="str">
        <f>VLOOKUP($A33,'Medical Examinations'!$A:$M,5,0)</f>
        <v>No</v>
      </c>
      <c r="G33" t="str">
        <f>VLOOKUP($A33,'Medical Examinations'!$A:$M,6,0)</f>
        <v>No</v>
      </c>
      <c r="H33">
        <f>VLOOKUP($A33,'Medical Examinations'!$A:$M,8,0)</f>
        <v>0</v>
      </c>
      <c r="I33" t="str">
        <f>VLOOKUP($A33,'Medical Examinations'!$A:$M,9,0)</f>
        <v>yes</v>
      </c>
      <c r="J33" t="str">
        <f>VLOOKUP($A33,'Medical Examinations'!$A:$M,11,0)</f>
        <v>Obesity</v>
      </c>
      <c r="K33" t="str">
        <f>VLOOKUP($A33,'Medical Examinations'!$A:$M,12,0)</f>
        <v>Normal</v>
      </c>
      <c r="L33" s="11">
        <f>VLOOKUP($A33,'Hospitalisation Details'!$A:$O,5,0)</f>
        <v>28096</v>
      </c>
      <c r="M33">
        <f>VLOOKUP($A33,'Hospitalisation Details'!$A:$O,7,0)</f>
        <v>46151.12</v>
      </c>
      <c r="N33" t="str">
        <f>VLOOKUP($A33,'Hospitalisation Details'!$A:$O,12,0)</f>
        <v>tier - 1</v>
      </c>
      <c r="O33" t="str">
        <f>VLOOKUP($A33,'Hospitalisation Details'!$A:$O,13,0)</f>
        <v>tier - 3</v>
      </c>
      <c r="P33" t="str">
        <f>VLOOKUP($A33,'Hospitalisation Details'!$A:$O,14,0)</f>
        <v>R1013</v>
      </c>
      <c r="Q33">
        <f>VLOOKUP($A33,'Hospitalisation Details'!$A:$O,15,0)</f>
        <v>46</v>
      </c>
    </row>
    <row r="34" spans="1:17" ht="15.75" x14ac:dyDescent="0.25">
      <c r="A34" s="1" t="s">
        <v>2340</v>
      </c>
      <c r="B34" t="str">
        <f>VLOOKUP(Healthcare!A34,'Customer Names'!$A:$D,4,0)</f>
        <v>Brendan D.</v>
      </c>
      <c r="C34">
        <f>VLOOKUP(A34,'Medical Examinations'!$A:$M,2,0)</f>
        <v>31.35</v>
      </c>
      <c r="D34">
        <f>VLOOKUP($A34,'Medical Examinations'!$A:$M,3,0)</f>
        <v>6.86</v>
      </c>
      <c r="E34" t="str">
        <f>VLOOKUP($A34,'Medical Examinations'!$A:$M,4,0)</f>
        <v>No</v>
      </c>
      <c r="F34" t="str">
        <f>VLOOKUP($A34,'Medical Examinations'!$A:$M,5,0)</f>
        <v>No</v>
      </c>
      <c r="G34" t="str">
        <f>VLOOKUP($A34,'Medical Examinations'!$A:$M,6,0)</f>
        <v>No</v>
      </c>
      <c r="H34">
        <f>VLOOKUP($A34,'Medical Examinations'!$A:$M,8,0)</f>
        <v>0</v>
      </c>
      <c r="I34" t="str">
        <f>VLOOKUP($A34,'Medical Examinations'!$A:$M,9,0)</f>
        <v>yes</v>
      </c>
      <c r="J34" t="str">
        <f>VLOOKUP($A34,'Medical Examinations'!$A:$M,11,0)</f>
        <v>Obesity</v>
      </c>
      <c r="K34" t="str">
        <f>VLOOKUP($A34,'Medical Examinations'!$A:$M,12,0)</f>
        <v>Diabetes</v>
      </c>
      <c r="L34" s="11">
        <f>VLOOKUP($A34,'Hospitalisation Details'!$A:$O,5,0)</f>
        <v>22984</v>
      </c>
      <c r="M34">
        <f>VLOOKUP($A34,'Hospitalisation Details'!$A:$O,7,0)</f>
        <v>46130.53</v>
      </c>
      <c r="N34" t="str">
        <f>VLOOKUP($A34,'Hospitalisation Details'!$A:$O,12,0)</f>
        <v>tier - 1</v>
      </c>
      <c r="O34" t="str">
        <f>VLOOKUP($A34,'Hospitalisation Details'!$A:$O,13,0)</f>
        <v>tier - 1</v>
      </c>
      <c r="P34" t="str">
        <f>VLOOKUP($A34,'Hospitalisation Details'!$A:$O,14,0)</f>
        <v>R1012</v>
      </c>
      <c r="Q34">
        <f>VLOOKUP($A34,'Hospitalisation Details'!$A:$O,15,0)</f>
        <v>60</v>
      </c>
    </row>
    <row r="35" spans="1:17" ht="15.75" x14ac:dyDescent="0.25">
      <c r="A35" s="1" t="s">
        <v>2339</v>
      </c>
      <c r="B35" t="str">
        <f>VLOOKUP(Healthcare!A35,'Customer Names'!$A:$D,4,0)</f>
        <v>Courtney</v>
      </c>
      <c r="C35">
        <f>VLOOKUP(A35,'Medical Examinations'!$A:$M,2,0)</f>
        <v>47.6</v>
      </c>
      <c r="D35">
        <f>VLOOKUP($A35,'Medical Examinations'!$A:$M,3,0)</f>
        <v>5.95</v>
      </c>
      <c r="E35" t="str">
        <f>VLOOKUP($A35,'Medical Examinations'!$A:$M,4,0)</f>
        <v>yes</v>
      </c>
      <c r="F35" t="str">
        <f>VLOOKUP($A35,'Medical Examinations'!$A:$M,5,0)</f>
        <v>No</v>
      </c>
      <c r="G35" t="str">
        <f>VLOOKUP($A35,'Medical Examinations'!$A:$M,6,0)</f>
        <v>No</v>
      </c>
      <c r="H35">
        <f>VLOOKUP($A35,'Medical Examinations'!$A:$M,8,0)</f>
        <v>0</v>
      </c>
      <c r="I35" t="str">
        <f>VLOOKUP($A35,'Medical Examinations'!$A:$M,9,0)</f>
        <v>yes</v>
      </c>
      <c r="J35" t="str">
        <f>VLOOKUP($A35,'Medical Examinations'!$A:$M,11,0)</f>
        <v>Obesity</v>
      </c>
      <c r="K35" t="str">
        <f>VLOOKUP($A35,'Medical Examinations'!$A:$M,12,0)</f>
        <v>Prediabetes</v>
      </c>
      <c r="L35" s="11">
        <f>VLOOKUP($A35,'Hospitalisation Details'!$A:$O,5,0)</f>
        <v>31228</v>
      </c>
      <c r="M35">
        <f>VLOOKUP($A35,'Hospitalisation Details'!$A:$O,7,0)</f>
        <v>46113.51</v>
      </c>
      <c r="N35" t="str">
        <f>VLOOKUP($A35,'Hospitalisation Details'!$A:$O,12,0)</f>
        <v>tier - 2</v>
      </c>
      <c r="O35" t="str">
        <f>VLOOKUP($A35,'Hospitalisation Details'!$A:$O,13,0)</f>
        <v>tier - 3</v>
      </c>
      <c r="P35" t="str">
        <f>VLOOKUP($A35,'Hospitalisation Details'!$A:$O,14,0)</f>
        <v>R1011</v>
      </c>
      <c r="Q35">
        <f>VLOOKUP($A35,'Hospitalisation Details'!$A:$O,15,0)</f>
        <v>37</v>
      </c>
    </row>
    <row r="36" spans="1:17" ht="15.75" x14ac:dyDescent="0.25">
      <c r="A36" s="1" t="s">
        <v>2338</v>
      </c>
      <c r="B36" t="str">
        <f>VLOOKUP(Healthcare!A36,'Customer Names'!$A:$D,4,0)</f>
        <v>Sydney L.</v>
      </c>
      <c r="C36">
        <f>VLOOKUP(A36,'Medical Examinations'!$A:$M,2,0)</f>
        <v>46.2</v>
      </c>
      <c r="D36">
        <f>VLOOKUP($A36,'Medical Examinations'!$A:$M,3,0)</f>
        <v>6.09</v>
      </c>
      <c r="E36" t="str">
        <f>VLOOKUP($A36,'Medical Examinations'!$A:$M,4,0)</f>
        <v>No</v>
      </c>
      <c r="F36" t="str">
        <f>VLOOKUP($A36,'Medical Examinations'!$A:$M,5,0)</f>
        <v>No</v>
      </c>
      <c r="G36" t="str">
        <f>VLOOKUP($A36,'Medical Examinations'!$A:$M,6,0)</f>
        <v>Yes</v>
      </c>
      <c r="H36">
        <f>VLOOKUP($A36,'Medical Examinations'!$A:$M,8,0)</f>
        <v>1</v>
      </c>
      <c r="I36" t="str">
        <f>VLOOKUP($A36,'Medical Examinations'!$A:$M,9,0)</f>
        <v>yes</v>
      </c>
      <c r="J36" t="str">
        <f>VLOOKUP($A36,'Medical Examinations'!$A:$M,11,0)</f>
        <v>Obesity</v>
      </c>
      <c r="K36" t="str">
        <f>VLOOKUP($A36,'Medical Examinations'!$A:$M,12,0)</f>
        <v>Prediabetes</v>
      </c>
      <c r="L36" s="11">
        <f>VLOOKUP($A36,'Hospitalisation Details'!$A:$O,5,0)</f>
        <v>29048</v>
      </c>
      <c r="M36">
        <f>VLOOKUP($A36,'Hospitalisation Details'!$A:$O,7,0)</f>
        <v>45863.21</v>
      </c>
      <c r="N36" t="str">
        <f>VLOOKUP($A36,'Hospitalisation Details'!$A:$O,12,0)</f>
        <v>tier - 2</v>
      </c>
      <c r="O36" t="str">
        <f>VLOOKUP($A36,'Hospitalisation Details'!$A:$O,13,0)</f>
        <v>tier - 1</v>
      </c>
      <c r="P36" t="str">
        <f>VLOOKUP($A36,'Hospitalisation Details'!$A:$O,14,0)</f>
        <v>R1013</v>
      </c>
      <c r="Q36">
        <f>VLOOKUP($A36,'Hospitalisation Details'!$A:$O,15,0)</f>
        <v>43</v>
      </c>
    </row>
    <row r="37" spans="1:17" ht="15.75" x14ac:dyDescent="0.25">
      <c r="A37" s="1" t="s">
        <v>2337</v>
      </c>
      <c r="B37" t="str">
        <f>VLOOKUP(Healthcare!A37,'Customer Names'!$A:$D,4,0)</f>
        <v>Julien</v>
      </c>
      <c r="C37">
        <f>VLOOKUP(A37,'Medical Examinations'!$A:$M,2,0)</f>
        <v>32.015000000000001</v>
      </c>
      <c r="D37">
        <f>VLOOKUP($A37,'Medical Examinations'!$A:$M,3,0)</f>
        <v>11.75</v>
      </c>
      <c r="E37" t="str">
        <f>VLOOKUP($A37,'Medical Examinations'!$A:$M,4,0)</f>
        <v>No</v>
      </c>
      <c r="F37" t="str">
        <f>VLOOKUP($A37,'Medical Examinations'!$A:$M,5,0)</f>
        <v>No</v>
      </c>
      <c r="G37" t="str">
        <f>VLOOKUP($A37,'Medical Examinations'!$A:$M,6,0)</f>
        <v>No</v>
      </c>
      <c r="H37">
        <f>VLOOKUP($A37,'Medical Examinations'!$A:$M,8,0)</f>
        <v>0</v>
      </c>
      <c r="I37" t="str">
        <f>VLOOKUP($A37,'Medical Examinations'!$A:$M,9,0)</f>
        <v>yes</v>
      </c>
      <c r="J37" t="str">
        <f>VLOOKUP($A37,'Medical Examinations'!$A:$M,11,0)</f>
        <v>Obesity</v>
      </c>
      <c r="K37" t="str">
        <f>VLOOKUP($A37,'Medical Examinations'!$A:$M,12,0)</f>
        <v>Diabetes</v>
      </c>
      <c r="L37" s="11">
        <f>VLOOKUP($A37,'Hospitalisation Details'!$A:$O,5,0)</f>
        <v>22210</v>
      </c>
      <c r="M37">
        <f>VLOOKUP($A37,'Hospitalisation Details'!$A:$O,7,0)</f>
        <v>45710.21</v>
      </c>
      <c r="N37" t="str">
        <f>VLOOKUP($A37,'Hospitalisation Details'!$A:$O,12,0)</f>
        <v>tier - 2</v>
      </c>
      <c r="O37" t="str">
        <f>VLOOKUP($A37,'Hospitalisation Details'!$A:$O,13,0)</f>
        <v>tier - 2</v>
      </c>
      <c r="P37" t="str">
        <f>VLOOKUP($A37,'Hospitalisation Details'!$A:$O,14,0)</f>
        <v>R1016</v>
      </c>
      <c r="Q37">
        <f>VLOOKUP($A37,'Hospitalisation Details'!$A:$O,15,0)</f>
        <v>62</v>
      </c>
    </row>
    <row r="38" spans="1:17" ht="15.75" x14ac:dyDescent="0.25">
      <c r="A38" s="1" t="s">
        <v>2336</v>
      </c>
      <c r="B38" t="str">
        <f>VLOOKUP(Healthcare!A38,'Customer Names'!$A:$D,4,0)</f>
        <v>Ryan M</v>
      </c>
      <c r="C38">
        <f>VLOOKUP(A38,'Medical Examinations'!$A:$M,2,0)</f>
        <v>40.564999999999998</v>
      </c>
      <c r="D38">
        <f>VLOOKUP($A38,'Medical Examinations'!$A:$M,3,0)</f>
        <v>7.37</v>
      </c>
      <c r="E38" t="str">
        <f>VLOOKUP($A38,'Medical Examinations'!$A:$M,4,0)</f>
        <v>No</v>
      </c>
      <c r="F38" t="str">
        <f>VLOOKUP($A38,'Medical Examinations'!$A:$M,5,0)</f>
        <v>No</v>
      </c>
      <c r="G38" t="str">
        <f>VLOOKUP($A38,'Medical Examinations'!$A:$M,6,0)</f>
        <v>No</v>
      </c>
      <c r="H38">
        <f>VLOOKUP($A38,'Medical Examinations'!$A:$M,8,0)</f>
        <v>0</v>
      </c>
      <c r="I38" t="str">
        <f>VLOOKUP($A38,'Medical Examinations'!$A:$M,9,0)</f>
        <v>yes</v>
      </c>
      <c r="J38" t="str">
        <f>VLOOKUP($A38,'Medical Examinations'!$A:$M,11,0)</f>
        <v>Obesity</v>
      </c>
      <c r="K38" t="str">
        <f>VLOOKUP($A38,'Medical Examinations'!$A:$M,12,0)</f>
        <v>Diabetes</v>
      </c>
      <c r="L38" s="11">
        <f>VLOOKUP($A38,'Hospitalisation Details'!$A:$O,5,0)</f>
        <v>27250</v>
      </c>
      <c r="M38">
        <f>VLOOKUP($A38,'Hospitalisation Details'!$A:$O,7,0)</f>
        <v>45702.02</v>
      </c>
      <c r="N38" t="str">
        <f>VLOOKUP($A38,'Hospitalisation Details'!$A:$O,12,0)</f>
        <v>tier - 2</v>
      </c>
      <c r="O38" t="str">
        <f>VLOOKUP($A38,'Hospitalisation Details'!$A:$O,13,0)</f>
        <v>tier - 2</v>
      </c>
      <c r="P38" t="str">
        <f>VLOOKUP($A38,'Hospitalisation Details'!$A:$O,14,0)</f>
        <v>R1012</v>
      </c>
      <c r="Q38">
        <f>VLOOKUP($A38,'Hospitalisation Details'!$A:$O,15,0)</f>
        <v>48</v>
      </c>
    </row>
    <row r="39" spans="1:17" ht="15.75" x14ac:dyDescent="0.25">
      <c r="A39" s="1" t="s">
        <v>2335</v>
      </c>
      <c r="B39" t="str">
        <f>VLOOKUP(Healthcare!A39,'Customer Names'!$A:$D,4,0)</f>
        <v>Anna H.</v>
      </c>
      <c r="C39">
        <f>VLOOKUP(A39,'Medical Examinations'!$A:$M,2,0)</f>
        <v>32.450000000000003</v>
      </c>
      <c r="D39">
        <f>VLOOKUP($A39,'Medical Examinations'!$A:$M,3,0)</f>
        <v>11.91</v>
      </c>
      <c r="E39" t="str">
        <f>VLOOKUP($A39,'Medical Examinations'!$A:$M,4,0)</f>
        <v>No</v>
      </c>
      <c r="F39" t="str">
        <f>VLOOKUP($A39,'Medical Examinations'!$A:$M,5,0)</f>
        <v>No</v>
      </c>
      <c r="G39" t="str">
        <f>VLOOKUP($A39,'Medical Examinations'!$A:$M,6,0)</f>
        <v>No</v>
      </c>
      <c r="H39">
        <f>VLOOKUP($A39,'Medical Examinations'!$A:$M,8,0)</f>
        <v>0</v>
      </c>
      <c r="I39" t="str">
        <f>VLOOKUP($A39,'Medical Examinations'!$A:$M,9,0)</f>
        <v>yes</v>
      </c>
      <c r="J39" t="str">
        <f>VLOOKUP($A39,'Medical Examinations'!$A:$M,11,0)</f>
        <v>Obesity</v>
      </c>
      <c r="K39" t="str">
        <f>VLOOKUP($A39,'Medical Examinations'!$A:$M,12,0)</f>
        <v>Diabetes</v>
      </c>
      <c r="L39" s="11">
        <f>VLOOKUP($A39,'Hospitalisation Details'!$A:$O,5,0)</f>
        <v>22906</v>
      </c>
      <c r="M39">
        <f>VLOOKUP($A39,'Hospitalisation Details'!$A:$O,7,0)</f>
        <v>45008.959999999999</v>
      </c>
      <c r="N39" t="str">
        <f>VLOOKUP($A39,'Hospitalisation Details'!$A:$O,12,0)</f>
        <v>tier - 2</v>
      </c>
      <c r="O39" t="str">
        <f>VLOOKUP($A39,'Hospitalisation Details'!$A:$O,13,0)</f>
        <v>tier - 2</v>
      </c>
      <c r="P39" t="str">
        <f>VLOOKUP($A39,'Hospitalisation Details'!$A:$O,14,0)</f>
        <v>R1013</v>
      </c>
      <c r="Q39">
        <f>VLOOKUP($A39,'Hospitalisation Details'!$A:$O,15,0)</f>
        <v>60</v>
      </c>
    </row>
    <row r="40" spans="1:17" ht="15.75" x14ac:dyDescent="0.25">
      <c r="A40" s="1" t="s">
        <v>2334</v>
      </c>
      <c r="B40" t="str">
        <f>VLOOKUP(Healthcare!A40,'Customer Names'!$A:$D,4,0)</f>
        <v>Samantha</v>
      </c>
      <c r="C40">
        <f>VLOOKUP(A40,'Medical Examinations'!$A:$M,2,0)</f>
        <v>34.96</v>
      </c>
      <c r="D40">
        <f>VLOOKUP($A40,'Medical Examinations'!$A:$M,3,0)</f>
        <v>6.52</v>
      </c>
      <c r="E40" t="str">
        <f>VLOOKUP($A40,'Medical Examinations'!$A:$M,4,0)</f>
        <v>No</v>
      </c>
      <c r="F40" t="str">
        <f>VLOOKUP($A40,'Medical Examinations'!$A:$M,5,0)</f>
        <v>No</v>
      </c>
      <c r="G40" t="str">
        <f>VLOOKUP($A40,'Medical Examinations'!$A:$M,6,0)</f>
        <v>No</v>
      </c>
      <c r="H40">
        <f>VLOOKUP($A40,'Medical Examinations'!$A:$M,8,0)</f>
        <v>0</v>
      </c>
      <c r="I40" t="str">
        <f>VLOOKUP($A40,'Medical Examinations'!$A:$M,9,0)</f>
        <v>yes</v>
      </c>
      <c r="J40" t="str">
        <f>VLOOKUP($A40,'Medical Examinations'!$A:$M,11,0)</f>
        <v>Obesity</v>
      </c>
      <c r="K40" t="str">
        <f>VLOOKUP($A40,'Medical Examinations'!$A:$M,12,0)</f>
        <v>Diabetes</v>
      </c>
      <c r="L40" s="11">
        <f>VLOOKUP($A40,'Hospitalisation Details'!$A:$O,5,0)</f>
        <v>26189</v>
      </c>
      <c r="M40">
        <f>VLOOKUP($A40,'Hospitalisation Details'!$A:$O,7,0)</f>
        <v>44641.2</v>
      </c>
      <c r="N40" t="str">
        <f>VLOOKUP($A40,'Hospitalisation Details'!$A:$O,12,0)</f>
        <v>tier - 2</v>
      </c>
      <c r="O40" t="str">
        <f>VLOOKUP($A40,'Hospitalisation Details'!$A:$O,13,0)</f>
        <v>tier - 3</v>
      </c>
      <c r="P40" t="str">
        <f>VLOOKUP($A40,'Hospitalisation Details'!$A:$O,14,0)</f>
        <v>R1024</v>
      </c>
      <c r="Q40">
        <f>VLOOKUP($A40,'Hospitalisation Details'!$A:$O,15,0)</f>
        <v>51</v>
      </c>
    </row>
    <row r="41" spans="1:17" ht="15.75" x14ac:dyDescent="0.25">
      <c r="A41" s="1" t="s">
        <v>2333</v>
      </c>
      <c r="B41" t="str">
        <f>VLOOKUP(Healthcare!A41,'Customer Names'!$A:$D,4,0)</f>
        <v>Robert</v>
      </c>
      <c r="C41">
        <f>VLOOKUP(A41,'Medical Examinations'!$A:$M,2,0)</f>
        <v>35.5</v>
      </c>
      <c r="D41">
        <f>VLOOKUP($A41,'Medical Examinations'!$A:$M,3,0)</f>
        <v>5.14</v>
      </c>
      <c r="E41" t="str">
        <f>VLOOKUP($A41,'Medical Examinations'!$A:$M,4,0)</f>
        <v>No</v>
      </c>
      <c r="F41" t="str">
        <f>VLOOKUP($A41,'Medical Examinations'!$A:$M,5,0)</f>
        <v>No</v>
      </c>
      <c r="G41" t="str">
        <f>VLOOKUP($A41,'Medical Examinations'!$A:$M,6,0)</f>
        <v>Yes</v>
      </c>
      <c r="H41">
        <f>VLOOKUP($A41,'Medical Examinations'!$A:$M,8,0)</f>
        <v>1</v>
      </c>
      <c r="I41" t="str">
        <f>VLOOKUP($A41,'Medical Examinations'!$A:$M,9,0)</f>
        <v>yes</v>
      </c>
      <c r="J41" t="str">
        <f>VLOOKUP($A41,'Medical Examinations'!$A:$M,11,0)</f>
        <v>Obesity</v>
      </c>
      <c r="K41" t="str">
        <f>VLOOKUP($A41,'Medical Examinations'!$A:$M,12,0)</f>
        <v>Normal</v>
      </c>
      <c r="L41" s="11">
        <f>VLOOKUP($A41,'Hospitalisation Details'!$A:$O,5,0)</f>
        <v>34192</v>
      </c>
      <c r="M41">
        <f>VLOOKUP($A41,'Hospitalisation Details'!$A:$O,7,0)</f>
        <v>44585.46</v>
      </c>
      <c r="N41" t="str">
        <f>VLOOKUP($A41,'Hospitalisation Details'!$A:$O,12,0)</f>
        <v>tier - 2</v>
      </c>
      <c r="O41" t="str">
        <f>VLOOKUP($A41,'Hospitalisation Details'!$A:$O,13,0)</f>
        <v>tier - 2</v>
      </c>
      <c r="P41" t="str">
        <f>VLOOKUP($A41,'Hospitalisation Details'!$A:$O,14,0)</f>
        <v>R1011</v>
      </c>
      <c r="Q41">
        <f>VLOOKUP($A41,'Hospitalisation Details'!$A:$O,15,0)</f>
        <v>29</v>
      </c>
    </row>
    <row r="42" spans="1:17" ht="15.75" x14ac:dyDescent="0.25">
      <c r="A42" s="1" t="s">
        <v>2332</v>
      </c>
      <c r="B42" t="str">
        <f>VLOOKUP(Healthcare!A42,'Customer Names'!$A:$D,4,0)</f>
        <v>James R.</v>
      </c>
      <c r="C42">
        <f>VLOOKUP(A42,'Medical Examinations'!$A:$M,2,0)</f>
        <v>52.58</v>
      </c>
      <c r="D42">
        <f>VLOOKUP($A42,'Medical Examinations'!$A:$M,3,0)</f>
        <v>4.1900000000000004</v>
      </c>
      <c r="E42" t="str">
        <f>VLOOKUP($A42,'Medical Examinations'!$A:$M,4,0)</f>
        <v>No</v>
      </c>
      <c r="F42" t="str">
        <f>VLOOKUP($A42,'Medical Examinations'!$A:$M,5,0)</f>
        <v>yes</v>
      </c>
      <c r="G42" t="str">
        <f>VLOOKUP($A42,'Medical Examinations'!$A:$M,6,0)</f>
        <v>No</v>
      </c>
      <c r="H42">
        <f>VLOOKUP($A42,'Medical Examinations'!$A:$M,8,0)</f>
        <v>1</v>
      </c>
      <c r="I42" t="str">
        <f>VLOOKUP($A42,'Medical Examinations'!$A:$M,9,0)</f>
        <v>yes</v>
      </c>
      <c r="J42" t="str">
        <f>VLOOKUP($A42,'Medical Examinations'!$A:$M,11,0)</f>
        <v>Obesity</v>
      </c>
      <c r="K42" t="str">
        <f>VLOOKUP($A42,'Medical Examinations'!$A:$M,12,0)</f>
        <v>Normal</v>
      </c>
      <c r="L42" s="11">
        <f>VLOOKUP($A42,'Hospitalisation Details'!$A:$O,5,0)</f>
        <v>36679</v>
      </c>
      <c r="M42">
        <f>VLOOKUP($A42,'Hospitalisation Details'!$A:$O,7,0)</f>
        <v>44501.4</v>
      </c>
      <c r="N42" t="str">
        <f>VLOOKUP($A42,'Hospitalisation Details'!$A:$O,12,0)</f>
        <v>tier - 2</v>
      </c>
      <c r="O42" t="str">
        <f>VLOOKUP($A42,'Hospitalisation Details'!$A:$O,13,0)</f>
        <v>tier - 3</v>
      </c>
      <c r="P42" t="str">
        <f>VLOOKUP($A42,'Hospitalisation Details'!$A:$O,14,0)</f>
        <v>R1013</v>
      </c>
      <c r="Q42">
        <f>VLOOKUP($A42,'Hospitalisation Details'!$A:$O,15,0)</f>
        <v>23</v>
      </c>
    </row>
    <row r="43" spans="1:17" ht="15.75" x14ac:dyDescent="0.25">
      <c r="A43" s="1" t="s">
        <v>2331</v>
      </c>
      <c r="B43" t="str">
        <f>VLOOKUP(Healthcare!A43,'Customer Names'!$A:$D,4,0)</f>
        <v>Roseann</v>
      </c>
      <c r="C43">
        <f>VLOOKUP(A43,'Medical Examinations'!$A:$M,2,0)</f>
        <v>35.200000000000003</v>
      </c>
      <c r="D43">
        <f>VLOOKUP($A43,'Medical Examinations'!$A:$M,3,0)</f>
        <v>11.68</v>
      </c>
      <c r="E43" t="str">
        <f>VLOOKUP($A43,'Medical Examinations'!$A:$M,4,0)</f>
        <v>yes</v>
      </c>
      <c r="F43" t="str">
        <f>VLOOKUP($A43,'Medical Examinations'!$A:$M,5,0)</f>
        <v>No</v>
      </c>
      <c r="G43" t="str">
        <f>VLOOKUP($A43,'Medical Examinations'!$A:$M,6,0)</f>
        <v>No</v>
      </c>
      <c r="H43">
        <f>VLOOKUP($A43,'Medical Examinations'!$A:$M,8,0)</f>
        <v>0</v>
      </c>
      <c r="I43" t="str">
        <f>VLOOKUP($A43,'Medical Examinations'!$A:$M,9,0)</f>
        <v>yes</v>
      </c>
      <c r="J43" t="str">
        <f>VLOOKUP($A43,'Medical Examinations'!$A:$M,11,0)</f>
        <v>Obesity</v>
      </c>
      <c r="K43" t="str">
        <f>VLOOKUP($A43,'Medical Examinations'!$A:$M,12,0)</f>
        <v>Diabetes</v>
      </c>
      <c r="L43" s="11">
        <f>VLOOKUP($A43,'Hospitalisation Details'!$A:$O,5,0)</f>
        <v>24729</v>
      </c>
      <c r="M43">
        <f>VLOOKUP($A43,'Hospitalisation Details'!$A:$O,7,0)</f>
        <v>44423.8</v>
      </c>
      <c r="N43" t="str">
        <f>VLOOKUP($A43,'Hospitalisation Details'!$A:$O,12,0)</f>
        <v>tier - 2</v>
      </c>
      <c r="O43" t="str">
        <f>VLOOKUP($A43,'Hospitalisation Details'!$A:$O,13,0)</f>
        <v>tier - 3</v>
      </c>
      <c r="P43" t="str">
        <f>VLOOKUP($A43,'Hospitalisation Details'!$A:$O,14,0)</f>
        <v>R1013</v>
      </c>
      <c r="Q43">
        <f>VLOOKUP($A43,'Hospitalisation Details'!$A:$O,15,0)</f>
        <v>55</v>
      </c>
    </row>
    <row r="44" spans="1:17" ht="15.75" x14ac:dyDescent="0.25">
      <c r="A44" s="1" t="s">
        <v>2330</v>
      </c>
      <c r="B44" t="str">
        <f>VLOOKUP(Healthcare!A44,'Customer Names'!$A:$D,4,0)</f>
        <v>Nicole</v>
      </c>
      <c r="C44">
        <f>VLOOKUP(A44,'Medical Examinations'!$A:$M,2,0)</f>
        <v>38.06</v>
      </c>
      <c r="D44">
        <f>VLOOKUP($A44,'Medical Examinations'!$A:$M,3,0)</f>
        <v>6.98</v>
      </c>
      <c r="E44" t="str">
        <f>VLOOKUP($A44,'Medical Examinations'!$A:$M,4,0)</f>
        <v>No</v>
      </c>
      <c r="F44" t="str">
        <f>VLOOKUP($A44,'Medical Examinations'!$A:$M,5,0)</f>
        <v>No</v>
      </c>
      <c r="G44" t="str">
        <f>VLOOKUP($A44,'Medical Examinations'!$A:$M,6,0)</f>
        <v>No</v>
      </c>
      <c r="H44">
        <f>VLOOKUP($A44,'Medical Examinations'!$A:$M,8,0)</f>
        <v>0</v>
      </c>
      <c r="I44" t="str">
        <f>VLOOKUP($A44,'Medical Examinations'!$A:$M,9,0)</f>
        <v>yes</v>
      </c>
      <c r="J44" t="str">
        <f>VLOOKUP($A44,'Medical Examinations'!$A:$M,11,0)</f>
        <v>Obesity</v>
      </c>
      <c r="K44" t="str">
        <f>VLOOKUP($A44,'Medical Examinations'!$A:$M,12,0)</f>
        <v>Diabetes</v>
      </c>
      <c r="L44" s="11">
        <f>VLOOKUP($A44,'Hospitalisation Details'!$A:$O,5,0)</f>
        <v>26205</v>
      </c>
      <c r="M44">
        <f>VLOOKUP($A44,'Hospitalisation Details'!$A:$O,7,0)</f>
        <v>44400.41</v>
      </c>
      <c r="N44" t="str">
        <f>VLOOKUP($A44,'Hospitalisation Details'!$A:$O,12,0)</f>
        <v>tier - 2</v>
      </c>
      <c r="O44" t="str">
        <f>VLOOKUP($A44,'Hospitalisation Details'!$A:$O,13,0)</f>
        <v>tier - 2</v>
      </c>
      <c r="P44" t="str">
        <f>VLOOKUP($A44,'Hospitalisation Details'!$A:$O,14,0)</f>
        <v>R1013</v>
      </c>
      <c r="Q44">
        <f>VLOOKUP($A44,'Hospitalisation Details'!$A:$O,15,0)</f>
        <v>51</v>
      </c>
    </row>
    <row r="45" spans="1:17" ht="15.75" x14ac:dyDescent="0.25">
      <c r="A45" s="1" t="s">
        <v>2329</v>
      </c>
      <c r="B45" t="str">
        <f>VLOOKUP(Healthcare!A45,'Customer Names'!$A:$D,4,0)</f>
        <v>Spencer</v>
      </c>
      <c r="C45">
        <f>VLOOKUP(A45,'Medical Examinations'!$A:$M,2,0)</f>
        <v>34.21</v>
      </c>
      <c r="D45">
        <f>VLOOKUP($A45,'Medical Examinations'!$A:$M,3,0)</f>
        <v>8.34</v>
      </c>
      <c r="E45" t="str">
        <f>VLOOKUP($A45,'Medical Examinations'!$A:$M,4,0)</f>
        <v>No</v>
      </c>
      <c r="F45" t="str">
        <f>VLOOKUP($A45,'Medical Examinations'!$A:$M,5,0)</f>
        <v>No</v>
      </c>
      <c r="G45" t="str">
        <f>VLOOKUP($A45,'Medical Examinations'!$A:$M,6,0)</f>
        <v>No</v>
      </c>
      <c r="H45">
        <f>VLOOKUP($A45,'Medical Examinations'!$A:$M,8,0)</f>
        <v>0</v>
      </c>
      <c r="I45" t="str">
        <f>VLOOKUP($A45,'Medical Examinations'!$A:$M,9,0)</f>
        <v>yes</v>
      </c>
      <c r="J45" t="str">
        <f>VLOOKUP($A45,'Medical Examinations'!$A:$M,11,0)</f>
        <v>Obesity</v>
      </c>
      <c r="K45" t="str">
        <f>VLOOKUP($A45,'Medical Examinations'!$A:$M,12,0)</f>
        <v>Diabetes</v>
      </c>
      <c r="L45" s="11">
        <f>VLOOKUP($A45,'Hospitalisation Details'!$A:$O,5,0)</f>
        <v>25135</v>
      </c>
      <c r="M45">
        <f>VLOOKUP($A45,'Hospitalisation Details'!$A:$O,7,0)</f>
        <v>44260.75</v>
      </c>
      <c r="N45" t="str">
        <f>VLOOKUP($A45,'Hospitalisation Details'!$A:$O,12,0)</f>
        <v>tier - 2</v>
      </c>
      <c r="O45" t="str">
        <f>VLOOKUP($A45,'Hospitalisation Details'!$A:$O,13,0)</f>
        <v>tier - 1</v>
      </c>
      <c r="P45" t="str">
        <f>VLOOKUP($A45,'Hospitalisation Details'!$A:$O,14,0)</f>
        <v>R1013</v>
      </c>
      <c r="Q45">
        <f>VLOOKUP($A45,'Hospitalisation Details'!$A:$O,15,0)</f>
        <v>54</v>
      </c>
    </row>
    <row r="46" spans="1:17" ht="15.75" x14ac:dyDescent="0.25">
      <c r="A46" s="1" t="s">
        <v>2328</v>
      </c>
      <c r="B46" t="str">
        <f>VLOOKUP(Healthcare!A46,'Customer Names'!$A:$D,4,0)</f>
        <v>Eric W</v>
      </c>
      <c r="C46">
        <f>VLOOKUP(A46,'Medical Examinations'!$A:$M,2,0)</f>
        <v>38.94</v>
      </c>
      <c r="D46">
        <f>VLOOKUP($A46,'Medical Examinations'!$A:$M,3,0)</f>
        <v>8.49</v>
      </c>
      <c r="E46" t="str">
        <f>VLOOKUP($A46,'Medical Examinations'!$A:$M,4,0)</f>
        <v>yes</v>
      </c>
      <c r="F46" t="str">
        <f>VLOOKUP($A46,'Medical Examinations'!$A:$M,5,0)</f>
        <v>No</v>
      </c>
      <c r="G46" t="str">
        <f>VLOOKUP($A46,'Medical Examinations'!$A:$M,6,0)</f>
        <v>No</v>
      </c>
      <c r="H46">
        <f>VLOOKUP($A46,'Medical Examinations'!$A:$M,8,0)</f>
        <v>1</v>
      </c>
      <c r="I46" t="str">
        <f>VLOOKUP($A46,'Medical Examinations'!$A:$M,9,0)</f>
        <v>yes</v>
      </c>
      <c r="J46" t="str">
        <f>VLOOKUP($A46,'Medical Examinations'!$A:$M,11,0)</f>
        <v>Obesity</v>
      </c>
      <c r="K46" t="str">
        <f>VLOOKUP($A46,'Medical Examinations'!$A:$M,12,0)</f>
        <v>Diabetes</v>
      </c>
      <c r="L46" s="11">
        <f>VLOOKUP($A46,'Hospitalisation Details'!$A:$O,5,0)</f>
        <v>27576</v>
      </c>
      <c r="M46">
        <f>VLOOKUP($A46,'Hospitalisation Details'!$A:$O,7,0)</f>
        <v>44202.65</v>
      </c>
      <c r="N46" t="str">
        <f>VLOOKUP($A46,'Hospitalisation Details'!$A:$O,12,0)</f>
        <v>tier - 2</v>
      </c>
      <c r="O46" t="str">
        <f>VLOOKUP($A46,'Hospitalisation Details'!$A:$O,13,0)</f>
        <v>tier - 2</v>
      </c>
      <c r="P46" t="str">
        <f>VLOOKUP($A46,'Hospitalisation Details'!$A:$O,14,0)</f>
        <v>R1013</v>
      </c>
      <c r="Q46">
        <f>VLOOKUP($A46,'Hospitalisation Details'!$A:$O,15,0)</f>
        <v>47</v>
      </c>
    </row>
    <row r="47" spans="1:17" ht="15.75" x14ac:dyDescent="0.25">
      <c r="A47" s="1" t="s">
        <v>2327</v>
      </c>
      <c r="B47" t="str">
        <f>VLOOKUP(Healthcare!A47,'Customer Names'!$A:$D,4,0)</f>
        <v>Brianna L</v>
      </c>
      <c r="C47">
        <f>VLOOKUP(A47,'Medical Examinations'!$A:$M,2,0)</f>
        <v>30.21</v>
      </c>
      <c r="D47">
        <f>VLOOKUP($A47,'Medical Examinations'!$A:$M,3,0)</f>
        <v>5.34</v>
      </c>
      <c r="E47" t="str">
        <f>VLOOKUP($A47,'Medical Examinations'!$A:$M,4,0)</f>
        <v>yes</v>
      </c>
      <c r="F47" t="str">
        <f>VLOOKUP($A47,'Medical Examinations'!$A:$M,5,0)</f>
        <v>No</v>
      </c>
      <c r="G47" t="str">
        <f>VLOOKUP($A47,'Medical Examinations'!$A:$M,6,0)</f>
        <v>No</v>
      </c>
      <c r="H47">
        <f>VLOOKUP($A47,'Medical Examinations'!$A:$M,8,0)</f>
        <v>1</v>
      </c>
      <c r="I47" t="str">
        <f>VLOOKUP($A47,'Medical Examinations'!$A:$M,9,0)</f>
        <v>yes</v>
      </c>
      <c r="J47" t="str">
        <f>VLOOKUP($A47,'Medical Examinations'!$A:$M,11,0)</f>
        <v>Obesity</v>
      </c>
      <c r="K47" t="str">
        <f>VLOOKUP($A47,'Medical Examinations'!$A:$M,12,0)</f>
        <v>Normal</v>
      </c>
      <c r="L47" s="11">
        <f>VLOOKUP($A47,'Hospitalisation Details'!$A:$O,5,0)</f>
        <v>32340</v>
      </c>
      <c r="M47">
        <f>VLOOKUP($A47,'Hospitalisation Details'!$A:$O,7,0)</f>
        <v>43943.88</v>
      </c>
      <c r="N47" t="str">
        <f>VLOOKUP($A47,'Hospitalisation Details'!$A:$O,12,0)</f>
        <v>tier - 2</v>
      </c>
      <c r="O47" t="str">
        <f>VLOOKUP($A47,'Hospitalisation Details'!$A:$O,13,0)</f>
        <v>tier - 1</v>
      </c>
      <c r="P47" t="str">
        <f>VLOOKUP($A47,'Hospitalisation Details'!$A:$O,14,0)</f>
        <v>R1012</v>
      </c>
      <c r="Q47">
        <f>VLOOKUP($A47,'Hospitalisation Details'!$A:$O,15,0)</f>
        <v>34</v>
      </c>
    </row>
    <row r="48" spans="1:17" ht="15.75" x14ac:dyDescent="0.25">
      <c r="A48" s="1" t="s">
        <v>2326</v>
      </c>
      <c r="B48" t="str">
        <f>VLOOKUP(Healthcare!A48,'Customer Names'!$A:$D,4,0)</f>
        <v>Thomas J.</v>
      </c>
      <c r="C48">
        <f>VLOOKUP(A48,'Medical Examinations'!$A:$M,2,0)</f>
        <v>33.630000000000003</v>
      </c>
      <c r="D48">
        <f>VLOOKUP($A48,'Medical Examinations'!$A:$M,3,0)</f>
        <v>4.43</v>
      </c>
      <c r="E48" t="str">
        <f>VLOOKUP($A48,'Medical Examinations'!$A:$M,4,0)</f>
        <v>yes</v>
      </c>
      <c r="F48" t="str">
        <f>VLOOKUP($A48,'Medical Examinations'!$A:$M,5,0)</f>
        <v>No</v>
      </c>
      <c r="G48" t="str">
        <f>VLOOKUP($A48,'Medical Examinations'!$A:$M,6,0)</f>
        <v>No</v>
      </c>
      <c r="H48">
        <f>VLOOKUP($A48,'Medical Examinations'!$A:$M,8,0)</f>
        <v>2</v>
      </c>
      <c r="I48" t="str">
        <f>VLOOKUP($A48,'Medical Examinations'!$A:$M,9,0)</f>
        <v>yes</v>
      </c>
      <c r="J48" t="str">
        <f>VLOOKUP($A48,'Medical Examinations'!$A:$M,11,0)</f>
        <v>Obesity</v>
      </c>
      <c r="K48" t="str">
        <f>VLOOKUP($A48,'Medical Examinations'!$A:$M,12,0)</f>
        <v>Normal</v>
      </c>
      <c r="L48" s="11">
        <f>VLOOKUP($A48,'Hospitalisation Details'!$A:$O,5,0)</f>
        <v>24293</v>
      </c>
      <c r="M48">
        <f>VLOOKUP($A48,'Hospitalisation Details'!$A:$O,7,0)</f>
        <v>43921.18</v>
      </c>
      <c r="N48" t="str">
        <f>VLOOKUP($A48,'Hospitalisation Details'!$A:$O,12,0)</f>
        <v>tier - 2</v>
      </c>
      <c r="O48" t="str">
        <f>VLOOKUP($A48,'Hospitalisation Details'!$A:$O,13,0)</f>
        <v>tier - 2</v>
      </c>
      <c r="P48" t="str">
        <f>VLOOKUP($A48,'Hospitalisation Details'!$A:$O,14,0)</f>
        <v>R1012</v>
      </c>
      <c r="Q48">
        <f>VLOOKUP($A48,'Hospitalisation Details'!$A:$O,15,0)</f>
        <v>56</v>
      </c>
    </row>
    <row r="49" spans="1:17" ht="15.75" x14ac:dyDescent="0.25">
      <c r="A49" s="1" t="s">
        <v>2325</v>
      </c>
      <c r="B49" t="str">
        <f>VLOOKUP(Healthcare!A49,'Customer Names'!$A:$D,4,0)</f>
        <v>Melissa L</v>
      </c>
      <c r="C49">
        <f>VLOOKUP(A49,'Medical Examinations'!$A:$M,2,0)</f>
        <v>40.369999999999997</v>
      </c>
      <c r="D49">
        <f>VLOOKUP($A49,'Medical Examinations'!$A:$M,3,0)</f>
        <v>4.47</v>
      </c>
      <c r="E49" t="str">
        <f>VLOOKUP($A49,'Medical Examinations'!$A:$M,4,0)</f>
        <v>No</v>
      </c>
      <c r="F49" t="str">
        <f>VLOOKUP($A49,'Medical Examinations'!$A:$M,5,0)</f>
        <v>No</v>
      </c>
      <c r="G49" t="str">
        <f>VLOOKUP($A49,'Medical Examinations'!$A:$M,6,0)</f>
        <v>No</v>
      </c>
      <c r="H49">
        <f>VLOOKUP($A49,'Medical Examinations'!$A:$M,8,0)</f>
        <v>0</v>
      </c>
      <c r="I49" t="str">
        <f>VLOOKUP($A49,'Medical Examinations'!$A:$M,9,0)</f>
        <v>yes</v>
      </c>
      <c r="J49" t="str">
        <f>VLOOKUP($A49,'Medical Examinations'!$A:$M,11,0)</f>
        <v>Obesity</v>
      </c>
      <c r="K49" t="str">
        <f>VLOOKUP($A49,'Medical Examinations'!$A:$M,12,0)</f>
        <v>Normal</v>
      </c>
      <c r="L49" s="11">
        <f>VLOOKUP($A49,'Hospitalisation Details'!$A:$O,5,0)</f>
        <v>29412</v>
      </c>
      <c r="M49">
        <f>VLOOKUP($A49,'Hospitalisation Details'!$A:$O,7,0)</f>
        <v>43896.38</v>
      </c>
      <c r="N49" t="str">
        <f>VLOOKUP($A49,'Hospitalisation Details'!$A:$O,12,0)</f>
        <v>tier - 2</v>
      </c>
      <c r="O49" t="str">
        <f>VLOOKUP($A49,'Hospitalisation Details'!$A:$O,13,0)</f>
        <v>tier - 1</v>
      </c>
      <c r="P49" t="str">
        <f>VLOOKUP($A49,'Hospitalisation Details'!$A:$O,14,0)</f>
        <v>R1013</v>
      </c>
      <c r="Q49">
        <f>VLOOKUP($A49,'Hospitalisation Details'!$A:$O,15,0)</f>
        <v>42</v>
      </c>
    </row>
    <row r="50" spans="1:17" ht="15.75" x14ac:dyDescent="0.25">
      <c r="A50" s="1" t="s">
        <v>2324</v>
      </c>
      <c r="B50" t="str">
        <f>VLOOKUP(Healthcare!A50,'Customer Names'!$A:$D,4,0)</f>
        <v>Flavio</v>
      </c>
      <c r="C50">
        <f>VLOOKUP(A50,'Medical Examinations'!$A:$M,2,0)</f>
        <v>53.09</v>
      </c>
      <c r="D50">
        <f>VLOOKUP($A50,'Medical Examinations'!$A:$M,3,0)</f>
        <v>4.82</v>
      </c>
      <c r="E50" t="str">
        <f>VLOOKUP($A50,'Medical Examinations'!$A:$M,4,0)</f>
        <v>yes</v>
      </c>
      <c r="F50" t="str">
        <f>VLOOKUP($A50,'Medical Examinations'!$A:$M,5,0)</f>
        <v>No</v>
      </c>
      <c r="G50" t="str">
        <f>VLOOKUP($A50,'Medical Examinations'!$A:$M,6,0)</f>
        <v>No</v>
      </c>
      <c r="H50">
        <f>VLOOKUP($A50,'Medical Examinations'!$A:$M,8,0)</f>
        <v>2</v>
      </c>
      <c r="I50" t="str">
        <f>VLOOKUP($A50,'Medical Examinations'!$A:$M,9,0)</f>
        <v>yes</v>
      </c>
      <c r="J50" t="str">
        <f>VLOOKUP($A50,'Medical Examinations'!$A:$M,11,0)</f>
        <v>Obesity</v>
      </c>
      <c r="K50" t="str">
        <f>VLOOKUP($A50,'Medical Examinations'!$A:$M,12,0)</f>
        <v>Normal</v>
      </c>
      <c r="L50" s="11">
        <f>VLOOKUP($A50,'Hospitalisation Details'!$A:$O,5,0)</f>
        <v>24382</v>
      </c>
      <c r="M50">
        <f>VLOOKUP($A50,'Hospitalisation Details'!$A:$O,7,0)</f>
        <v>43817.45</v>
      </c>
      <c r="N50" t="str">
        <f>VLOOKUP($A50,'Hospitalisation Details'!$A:$O,12,0)</f>
        <v>tier - 2</v>
      </c>
      <c r="O50" t="str">
        <f>VLOOKUP($A50,'Hospitalisation Details'!$A:$O,13,0)</f>
        <v>tier - 3</v>
      </c>
      <c r="P50" t="str">
        <f>VLOOKUP($A50,'Hospitalisation Details'!$A:$O,14,0)</f>
        <v>R1012</v>
      </c>
      <c r="Q50">
        <f>VLOOKUP($A50,'Hospitalisation Details'!$A:$O,15,0)</f>
        <v>56</v>
      </c>
    </row>
    <row r="51" spans="1:17" ht="15.75" x14ac:dyDescent="0.25">
      <c r="A51" s="1" t="s">
        <v>2323</v>
      </c>
      <c r="B51" t="str">
        <f>VLOOKUP(Healthcare!A51,'Customer Names'!$A:$D,4,0)</f>
        <v>Ryan</v>
      </c>
      <c r="C51">
        <f>VLOOKUP(A51,'Medical Examinations'!$A:$M,2,0)</f>
        <v>31.79</v>
      </c>
      <c r="D51">
        <f>VLOOKUP($A51,'Medical Examinations'!$A:$M,3,0)</f>
        <v>5.51</v>
      </c>
      <c r="E51" t="str">
        <f>VLOOKUP($A51,'Medical Examinations'!$A:$M,4,0)</f>
        <v>yes</v>
      </c>
      <c r="F51" t="str">
        <f>VLOOKUP($A51,'Medical Examinations'!$A:$M,5,0)</f>
        <v>No</v>
      </c>
      <c r="G51" t="str">
        <f>VLOOKUP($A51,'Medical Examinations'!$A:$M,6,0)</f>
        <v>No</v>
      </c>
      <c r="H51">
        <f>VLOOKUP($A51,'Medical Examinations'!$A:$M,8,0)</f>
        <v>2</v>
      </c>
      <c r="I51" t="str">
        <f>VLOOKUP($A51,'Medical Examinations'!$A:$M,9,0)</f>
        <v>yes</v>
      </c>
      <c r="J51" t="str">
        <f>VLOOKUP($A51,'Medical Examinations'!$A:$M,11,0)</f>
        <v>Obesity</v>
      </c>
      <c r="K51" t="str">
        <f>VLOOKUP($A51,'Medical Examinations'!$A:$M,12,0)</f>
        <v>Normal</v>
      </c>
      <c r="L51" s="11">
        <f>VLOOKUP($A51,'Hospitalisation Details'!$A:$O,5,0)</f>
        <v>24283</v>
      </c>
      <c r="M51">
        <f>VLOOKUP($A51,'Hospitalisation Details'!$A:$O,7,0)</f>
        <v>43813.87</v>
      </c>
      <c r="N51" t="str">
        <f>VLOOKUP($A51,'Hospitalisation Details'!$A:$O,12,0)</f>
        <v>tier - 2</v>
      </c>
      <c r="O51" t="str">
        <f>VLOOKUP($A51,'Hospitalisation Details'!$A:$O,13,0)</f>
        <v>tier - 2</v>
      </c>
      <c r="P51" t="str">
        <f>VLOOKUP($A51,'Hospitalisation Details'!$A:$O,14,0)</f>
        <v>R1013</v>
      </c>
      <c r="Q51">
        <f>VLOOKUP($A51,'Hospitalisation Details'!$A:$O,15,0)</f>
        <v>56</v>
      </c>
    </row>
    <row r="52" spans="1:17" ht="15.75" x14ac:dyDescent="0.25">
      <c r="A52" s="1" t="s">
        <v>2322</v>
      </c>
      <c r="B52" t="str">
        <f>VLOOKUP(Healthcare!A52,'Customer Names'!$A:$D,4,0)</f>
        <v>Anthony J.</v>
      </c>
      <c r="C52">
        <f>VLOOKUP(A52,'Medical Examinations'!$A:$M,2,0)</f>
        <v>41.895000000000003</v>
      </c>
      <c r="D52">
        <f>VLOOKUP($A52,'Medical Examinations'!$A:$M,3,0)</f>
        <v>10.87</v>
      </c>
      <c r="E52" t="str">
        <f>VLOOKUP($A52,'Medical Examinations'!$A:$M,4,0)</f>
        <v>yes</v>
      </c>
      <c r="F52" t="str">
        <f>VLOOKUP($A52,'Medical Examinations'!$A:$M,5,0)</f>
        <v>No</v>
      </c>
      <c r="G52" t="str">
        <f>VLOOKUP($A52,'Medical Examinations'!$A:$M,6,0)</f>
        <v>No</v>
      </c>
      <c r="H52">
        <f>VLOOKUP($A52,'Medical Examinations'!$A:$M,8,0)</f>
        <v>1</v>
      </c>
      <c r="I52" t="str">
        <f>VLOOKUP($A52,'Medical Examinations'!$A:$M,9,0)</f>
        <v>yes</v>
      </c>
      <c r="J52" t="str">
        <f>VLOOKUP($A52,'Medical Examinations'!$A:$M,11,0)</f>
        <v>Obesity</v>
      </c>
      <c r="K52" t="str">
        <f>VLOOKUP($A52,'Medical Examinations'!$A:$M,12,0)</f>
        <v>Diabetes</v>
      </c>
      <c r="L52" s="11">
        <f>VLOOKUP($A52,'Hospitalisation Details'!$A:$O,5,0)</f>
        <v>31684</v>
      </c>
      <c r="M52">
        <f>VLOOKUP($A52,'Hospitalisation Details'!$A:$O,7,0)</f>
        <v>43753.34</v>
      </c>
      <c r="N52" t="str">
        <f>VLOOKUP($A52,'Hospitalisation Details'!$A:$O,12,0)</f>
        <v>tier - 2</v>
      </c>
      <c r="O52" t="str">
        <f>VLOOKUP($A52,'Hospitalisation Details'!$A:$O,13,0)</f>
        <v>tier - 1</v>
      </c>
      <c r="P52" t="str">
        <f>VLOOKUP($A52,'Hospitalisation Details'!$A:$O,14,0)</f>
        <v>R1015</v>
      </c>
      <c r="Q52">
        <f>VLOOKUP($A52,'Hospitalisation Details'!$A:$O,15,0)</f>
        <v>36</v>
      </c>
    </row>
    <row r="53" spans="1:17" ht="15.75" x14ac:dyDescent="0.25">
      <c r="A53" s="1" t="s">
        <v>2321</v>
      </c>
      <c r="B53" t="str">
        <f>VLOOKUP(Healthcare!A53,'Customer Names'!$A:$D,4,0)</f>
        <v>Alex</v>
      </c>
      <c r="C53">
        <f>VLOOKUP(A53,'Medical Examinations'!$A:$M,2,0)</f>
        <v>31.16</v>
      </c>
      <c r="D53">
        <f>VLOOKUP($A53,'Medical Examinations'!$A:$M,3,0)</f>
        <v>9.34</v>
      </c>
      <c r="E53" t="str">
        <f>VLOOKUP($A53,'Medical Examinations'!$A:$M,4,0)</f>
        <v>No</v>
      </c>
      <c r="F53" t="str">
        <f>VLOOKUP($A53,'Medical Examinations'!$A:$M,5,0)</f>
        <v>No</v>
      </c>
      <c r="G53" t="str">
        <f>VLOOKUP($A53,'Medical Examinations'!$A:$M,6,0)</f>
        <v>No</v>
      </c>
      <c r="H53">
        <f>VLOOKUP($A53,'Medical Examinations'!$A:$M,8,0)</f>
        <v>0</v>
      </c>
      <c r="I53" t="str">
        <f>VLOOKUP($A53,'Medical Examinations'!$A:$M,9,0)</f>
        <v>yes</v>
      </c>
      <c r="J53" t="str">
        <f>VLOOKUP($A53,'Medical Examinations'!$A:$M,11,0)</f>
        <v>Obesity</v>
      </c>
      <c r="K53" t="str">
        <f>VLOOKUP($A53,'Medical Examinations'!$A:$M,12,0)</f>
        <v>Diabetes</v>
      </c>
      <c r="L53" s="11">
        <f>VLOOKUP($A53,'Hospitalisation Details'!$A:$O,5,0)</f>
        <v>24098</v>
      </c>
      <c r="M53">
        <f>VLOOKUP($A53,'Hospitalisation Details'!$A:$O,7,0)</f>
        <v>43578.94</v>
      </c>
      <c r="N53" t="str">
        <f>VLOOKUP($A53,'Hospitalisation Details'!$A:$O,12,0)</f>
        <v>tier - 2</v>
      </c>
      <c r="O53" t="str">
        <f>VLOOKUP($A53,'Hospitalisation Details'!$A:$O,13,0)</f>
        <v>tier - 2</v>
      </c>
      <c r="P53" t="str">
        <f>VLOOKUP($A53,'Hospitalisation Details'!$A:$O,14,0)</f>
        <v>R1012</v>
      </c>
      <c r="Q53">
        <f>VLOOKUP($A53,'Hospitalisation Details'!$A:$O,15,0)</f>
        <v>57</v>
      </c>
    </row>
    <row r="54" spans="1:17" ht="15.75" x14ac:dyDescent="0.25">
      <c r="A54" s="1" t="s">
        <v>2320</v>
      </c>
      <c r="B54" t="str">
        <f>VLOOKUP(Healthcare!A54,'Customer Names'!$A:$D,4,0)</f>
        <v>David</v>
      </c>
      <c r="C54">
        <f>VLOOKUP(A54,'Medical Examinations'!$A:$M,2,0)</f>
        <v>34.104999999999997</v>
      </c>
      <c r="D54">
        <f>VLOOKUP($A54,'Medical Examinations'!$A:$M,3,0)</f>
        <v>5.03</v>
      </c>
      <c r="E54" t="str">
        <f>VLOOKUP($A54,'Medical Examinations'!$A:$M,4,0)</f>
        <v>yes</v>
      </c>
      <c r="F54" t="str">
        <f>VLOOKUP($A54,'Medical Examinations'!$A:$M,5,0)</f>
        <v>No</v>
      </c>
      <c r="G54" t="str">
        <f>VLOOKUP($A54,'Medical Examinations'!$A:$M,6,0)</f>
        <v>Yes</v>
      </c>
      <c r="H54">
        <f>VLOOKUP($A54,'Medical Examinations'!$A:$M,8,0)</f>
        <v>1</v>
      </c>
      <c r="I54" t="str">
        <f>VLOOKUP($A54,'Medical Examinations'!$A:$M,9,0)</f>
        <v>yes</v>
      </c>
      <c r="J54" t="str">
        <f>VLOOKUP($A54,'Medical Examinations'!$A:$M,11,0)</f>
        <v>Obesity</v>
      </c>
      <c r="K54" t="str">
        <f>VLOOKUP($A54,'Medical Examinations'!$A:$M,12,0)</f>
        <v>Normal</v>
      </c>
      <c r="L54" s="11">
        <f>VLOOKUP($A54,'Hospitalisation Details'!$A:$O,5,0)</f>
        <v>25449</v>
      </c>
      <c r="M54">
        <f>VLOOKUP($A54,'Hospitalisation Details'!$A:$O,7,0)</f>
        <v>43254.42</v>
      </c>
      <c r="N54" t="str">
        <f>VLOOKUP($A54,'Hospitalisation Details'!$A:$O,12,0)</f>
        <v>tier - 2</v>
      </c>
      <c r="O54" t="str">
        <f>VLOOKUP($A54,'Hospitalisation Details'!$A:$O,13,0)</f>
        <v>tier - 2</v>
      </c>
      <c r="P54" t="str">
        <f>VLOOKUP($A54,'Hospitalisation Details'!$A:$O,14,0)</f>
        <v>R1016</v>
      </c>
      <c r="Q54">
        <f>VLOOKUP($A54,'Hospitalisation Details'!$A:$O,15,0)</f>
        <v>53</v>
      </c>
    </row>
    <row r="55" spans="1:17" ht="15.75" x14ac:dyDescent="0.25">
      <c r="A55" s="1" t="s">
        <v>2319</v>
      </c>
      <c r="B55" t="str">
        <f>VLOOKUP(Healthcare!A55,'Customer Names'!$A:$D,4,0)</f>
        <v>Andrew B</v>
      </c>
      <c r="C55">
        <f>VLOOKUP(A55,'Medical Examinations'!$A:$M,2,0)</f>
        <v>51.93</v>
      </c>
      <c r="D55">
        <f>VLOOKUP($A55,'Medical Examinations'!$A:$M,3,0)</f>
        <v>11.05</v>
      </c>
      <c r="E55" t="str">
        <f>VLOOKUP($A55,'Medical Examinations'!$A:$M,4,0)</f>
        <v>No</v>
      </c>
      <c r="F55" t="str">
        <f>VLOOKUP($A55,'Medical Examinations'!$A:$M,5,0)</f>
        <v>No</v>
      </c>
      <c r="G55" t="str">
        <f>VLOOKUP($A55,'Medical Examinations'!$A:$M,6,0)</f>
        <v>No</v>
      </c>
      <c r="H55">
        <f>VLOOKUP($A55,'Medical Examinations'!$A:$M,8,0)</f>
        <v>0</v>
      </c>
      <c r="I55" t="str">
        <f>VLOOKUP($A55,'Medical Examinations'!$A:$M,9,0)</f>
        <v>yes</v>
      </c>
      <c r="J55" t="str">
        <f>VLOOKUP($A55,'Medical Examinations'!$A:$M,11,0)</f>
        <v>Obesity</v>
      </c>
      <c r="K55" t="str">
        <f>VLOOKUP($A55,'Medical Examinations'!$A:$M,12,0)</f>
        <v>Diabetes</v>
      </c>
      <c r="L55" s="11">
        <f>VLOOKUP($A55,'Hospitalisation Details'!$A:$O,5,0)</f>
        <v>24014</v>
      </c>
      <c r="M55">
        <f>VLOOKUP($A55,'Hospitalisation Details'!$A:$O,7,0)</f>
        <v>43073.760000000002</v>
      </c>
      <c r="N55" t="str">
        <f>VLOOKUP($A55,'Hospitalisation Details'!$A:$O,12,0)</f>
        <v>tier - 2</v>
      </c>
      <c r="O55" t="str">
        <f>VLOOKUP($A55,'Hospitalisation Details'!$A:$O,13,0)</f>
        <v>tier - 2</v>
      </c>
      <c r="P55" t="str">
        <f>VLOOKUP($A55,'Hospitalisation Details'!$A:$O,14,0)</f>
        <v>R1011</v>
      </c>
      <c r="Q55">
        <f>VLOOKUP($A55,'Hospitalisation Details'!$A:$O,15,0)</f>
        <v>57</v>
      </c>
    </row>
    <row r="56" spans="1:17" ht="15.75" x14ac:dyDescent="0.25">
      <c r="A56" s="1" t="s">
        <v>2318</v>
      </c>
      <c r="B56" t="str">
        <f>VLOOKUP(Healthcare!A56,'Customer Names'!$A:$D,4,0)</f>
        <v>Dara E</v>
      </c>
      <c r="C56">
        <f>VLOOKUP(A56,'Medical Examinations'!$A:$M,2,0)</f>
        <v>38.950000000000003</v>
      </c>
      <c r="D56">
        <f>VLOOKUP($A56,'Medical Examinations'!$A:$M,3,0)</f>
        <v>11.95</v>
      </c>
      <c r="E56" t="str">
        <f>VLOOKUP($A56,'Medical Examinations'!$A:$M,4,0)</f>
        <v>No</v>
      </c>
      <c r="F56" t="str">
        <f>VLOOKUP($A56,'Medical Examinations'!$A:$M,5,0)</f>
        <v>No</v>
      </c>
      <c r="G56" t="str">
        <f>VLOOKUP($A56,'Medical Examinations'!$A:$M,6,0)</f>
        <v>No</v>
      </c>
      <c r="H56">
        <f>VLOOKUP($A56,'Medical Examinations'!$A:$M,8,0)</f>
        <v>0</v>
      </c>
      <c r="I56" t="str">
        <f>VLOOKUP($A56,'Medical Examinations'!$A:$M,9,0)</f>
        <v>yes</v>
      </c>
      <c r="J56" t="str">
        <f>VLOOKUP($A56,'Medical Examinations'!$A:$M,11,0)</f>
        <v>Obesity</v>
      </c>
      <c r="K56" t="str">
        <f>VLOOKUP($A56,'Medical Examinations'!$A:$M,12,0)</f>
        <v>Diabetes</v>
      </c>
      <c r="L56" s="11">
        <f>VLOOKUP($A56,'Hospitalisation Details'!$A:$O,5,0)</f>
        <v>28767</v>
      </c>
      <c r="M56">
        <f>VLOOKUP($A56,'Hospitalisation Details'!$A:$O,7,0)</f>
        <v>42983.46</v>
      </c>
      <c r="N56" t="str">
        <f>VLOOKUP($A56,'Hospitalisation Details'!$A:$O,12,0)</f>
        <v>tier - 1</v>
      </c>
      <c r="O56" t="str">
        <f>VLOOKUP($A56,'Hospitalisation Details'!$A:$O,13,0)</f>
        <v>tier - 2</v>
      </c>
      <c r="P56" t="str">
        <f>VLOOKUP($A56,'Hospitalisation Details'!$A:$O,14,0)</f>
        <v>R1012</v>
      </c>
      <c r="Q56">
        <f>VLOOKUP($A56,'Hospitalisation Details'!$A:$O,15,0)</f>
        <v>44</v>
      </c>
    </row>
    <row r="57" spans="1:17" ht="15.75" x14ac:dyDescent="0.25">
      <c r="A57" s="1" t="s">
        <v>2317</v>
      </c>
      <c r="B57" t="str">
        <f>VLOOKUP(Healthcare!A57,'Customer Names'!$A:$D,4,0)</f>
        <v>Inna</v>
      </c>
      <c r="C57">
        <f>VLOOKUP(A57,'Medical Examinations'!$A:$M,2,0)</f>
        <v>36.630000000000003</v>
      </c>
      <c r="D57">
        <f>VLOOKUP($A57,'Medical Examinations'!$A:$M,3,0)</f>
        <v>7.72</v>
      </c>
      <c r="E57" t="str">
        <f>VLOOKUP($A57,'Medical Examinations'!$A:$M,4,0)</f>
        <v>yes</v>
      </c>
      <c r="F57" t="str">
        <f>VLOOKUP($A57,'Medical Examinations'!$A:$M,5,0)</f>
        <v>No</v>
      </c>
      <c r="G57" t="str">
        <f>VLOOKUP($A57,'Medical Examinations'!$A:$M,6,0)</f>
        <v>No</v>
      </c>
      <c r="H57">
        <f>VLOOKUP($A57,'Medical Examinations'!$A:$M,8,0)</f>
        <v>1</v>
      </c>
      <c r="I57" t="str">
        <f>VLOOKUP($A57,'Medical Examinations'!$A:$M,9,0)</f>
        <v>yes</v>
      </c>
      <c r="J57" t="str">
        <f>VLOOKUP($A57,'Medical Examinations'!$A:$M,11,0)</f>
        <v>Obesity</v>
      </c>
      <c r="K57" t="str">
        <f>VLOOKUP($A57,'Medical Examinations'!$A:$M,12,0)</f>
        <v>Diabetes</v>
      </c>
      <c r="L57" s="11">
        <f>VLOOKUP($A57,'Hospitalisation Details'!$A:$O,5,0)</f>
        <v>27598</v>
      </c>
      <c r="M57">
        <f>VLOOKUP($A57,'Hospitalisation Details'!$A:$O,7,0)</f>
        <v>42969.85</v>
      </c>
      <c r="N57" t="str">
        <f>VLOOKUP($A57,'Hospitalisation Details'!$A:$O,12,0)</f>
        <v>tier - 1</v>
      </c>
      <c r="O57" t="str">
        <f>VLOOKUP($A57,'Hospitalisation Details'!$A:$O,13,0)</f>
        <v>tier - 3</v>
      </c>
      <c r="P57" t="str">
        <f>VLOOKUP($A57,'Hospitalisation Details'!$A:$O,14,0)</f>
        <v>R1013</v>
      </c>
      <c r="Q57">
        <f>VLOOKUP($A57,'Hospitalisation Details'!$A:$O,15,0)</f>
        <v>47</v>
      </c>
    </row>
    <row r="58" spans="1:17" ht="15.75" x14ac:dyDescent="0.25">
      <c r="A58" s="1" t="s">
        <v>2316</v>
      </c>
      <c r="B58" t="str">
        <f>VLOOKUP(Healthcare!A58,'Customer Names'!$A:$D,4,0)</f>
        <v>Ari</v>
      </c>
      <c r="C58">
        <f>VLOOKUP(A58,'Medical Examinations'!$A:$M,2,0)</f>
        <v>34.200000000000003</v>
      </c>
      <c r="D58">
        <f>VLOOKUP($A58,'Medical Examinations'!$A:$M,3,0)</f>
        <v>5.75</v>
      </c>
      <c r="E58" t="str">
        <f>VLOOKUP($A58,'Medical Examinations'!$A:$M,4,0)</f>
        <v>No</v>
      </c>
      <c r="F58" t="str">
        <f>VLOOKUP($A58,'Medical Examinations'!$A:$M,5,0)</f>
        <v>No</v>
      </c>
      <c r="G58" t="str">
        <f>VLOOKUP($A58,'Medical Examinations'!$A:$M,6,0)</f>
        <v>No</v>
      </c>
      <c r="H58">
        <f>VLOOKUP($A58,'Medical Examinations'!$A:$M,8,0)</f>
        <v>2</v>
      </c>
      <c r="I58" t="str">
        <f>VLOOKUP($A58,'Medical Examinations'!$A:$M,9,0)</f>
        <v>yes</v>
      </c>
      <c r="J58" t="str">
        <f>VLOOKUP($A58,'Medical Examinations'!$A:$M,11,0)</f>
        <v>Obesity</v>
      </c>
      <c r="K58" t="str">
        <f>VLOOKUP($A58,'Medical Examinations'!$A:$M,12,0)</f>
        <v>Prediabetes</v>
      </c>
      <c r="L58" s="11">
        <f>VLOOKUP($A58,'Hospitalisation Details'!$A:$O,5,0)</f>
        <v>26521</v>
      </c>
      <c r="M58">
        <f>VLOOKUP($A58,'Hospitalisation Details'!$A:$O,7,0)</f>
        <v>42856.84</v>
      </c>
      <c r="N58" t="str">
        <f>VLOOKUP($A58,'Hospitalisation Details'!$A:$O,12,0)</f>
        <v>tier - 1</v>
      </c>
      <c r="O58" t="str">
        <f>VLOOKUP($A58,'Hospitalisation Details'!$A:$O,13,0)</f>
        <v>tier - 1</v>
      </c>
      <c r="P58" t="str">
        <f>VLOOKUP($A58,'Hospitalisation Details'!$A:$O,14,0)</f>
        <v>R1011</v>
      </c>
      <c r="Q58">
        <f>VLOOKUP($A58,'Hospitalisation Details'!$A:$O,15,0)</f>
        <v>50</v>
      </c>
    </row>
    <row r="59" spans="1:17" ht="15.75" x14ac:dyDescent="0.25">
      <c r="A59" s="1" t="s">
        <v>2315</v>
      </c>
      <c r="B59" t="str">
        <f>VLOOKUP(Healthcare!A59,'Customer Names'!$A:$D,4,0)</f>
        <v>Lindsey</v>
      </c>
      <c r="C59">
        <f>VLOOKUP(A59,'Medical Examinations'!$A:$M,2,0)</f>
        <v>50.63</v>
      </c>
      <c r="D59">
        <f>VLOOKUP($A59,'Medical Examinations'!$A:$M,3,0)</f>
        <v>11.89</v>
      </c>
      <c r="E59" t="str">
        <f>VLOOKUP($A59,'Medical Examinations'!$A:$M,4,0)</f>
        <v>No</v>
      </c>
      <c r="F59" t="str">
        <f>VLOOKUP($A59,'Medical Examinations'!$A:$M,5,0)</f>
        <v>No</v>
      </c>
      <c r="G59" t="str">
        <f>VLOOKUP($A59,'Medical Examinations'!$A:$M,6,0)</f>
        <v>No</v>
      </c>
      <c r="H59">
        <f>VLOOKUP($A59,'Medical Examinations'!$A:$M,8,0)</f>
        <v>0</v>
      </c>
      <c r="I59" t="str">
        <f>VLOOKUP($A59,'Medical Examinations'!$A:$M,9,0)</f>
        <v>yes</v>
      </c>
      <c r="J59" t="str">
        <f>VLOOKUP($A59,'Medical Examinations'!$A:$M,11,0)</f>
        <v>Obesity</v>
      </c>
      <c r="K59" t="str">
        <f>VLOOKUP($A59,'Medical Examinations'!$A:$M,12,0)</f>
        <v>Diabetes</v>
      </c>
      <c r="L59" s="11">
        <f>VLOOKUP($A59,'Hospitalisation Details'!$A:$O,5,0)</f>
        <v>24014</v>
      </c>
      <c r="M59">
        <f>VLOOKUP($A59,'Hospitalisation Details'!$A:$O,7,0)</f>
        <v>42764.12</v>
      </c>
      <c r="N59" t="str">
        <f>VLOOKUP($A59,'Hospitalisation Details'!$A:$O,12,0)</f>
        <v>tier - 1</v>
      </c>
      <c r="O59" t="str">
        <f>VLOOKUP($A59,'Hospitalisation Details'!$A:$O,13,0)</f>
        <v>tier - 2</v>
      </c>
      <c r="P59" t="str">
        <f>VLOOKUP($A59,'Hospitalisation Details'!$A:$O,14,0)</f>
        <v>R1011</v>
      </c>
      <c r="Q59">
        <f>VLOOKUP($A59,'Hospitalisation Details'!$A:$O,15,0)</f>
        <v>57</v>
      </c>
    </row>
    <row r="60" spans="1:17" ht="15.75" x14ac:dyDescent="0.25">
      <c r="A60" s="1" t="s">
        <v>2314</v>
      </c>
      <c r="B60" t="str">
        <f>VLOOKUP(Healthcare!A60,'Customer Names'!$A:$D,4,0)</f>
        <v>Kenny</v>
      </c>
      <c r="C60">
        <f>VLOOKUP(A60,'Medical Examinations'!$A:$M,2,0)</f>
        <v>36.479999999999997</v>
      </c>
      <c r="D60">
        <f>VLOOKUP($A60,'Medical Examinations'!$A:$M,3,0)</f>
        <v>6.2</v>
      </c>
      <c r="E60" t="str">
        <f>VLOOKUP($A60,'Medical Examinations'!$A:$M,4,0)</f>
        <v>No</v>
      </c>
      <c r="F60" t="str">
        <f>VLOOKUP($A60,'Medical Examinations'!$A:$M,5,0)</f>
        <v>No</v>
      </c>
      <c r="G60" t="str">
        <f>VLOOKUP($A60,'Medical Examinations'!$A:$M,6,0)</f>
        <v>No</v>
      </c>
      <c r="H60">
        <f>VLOOKUP($A60,'Medical Examinations'!$A:$M,8,0)</f>
        <v>0</v>
      </c>
      <c r="I60" t="str">
        <f>VLOOKUP($A60,'Medical Examinations'!$A:$M,9,0)</f>
        <v>yes</v>
      </c>
      <c r="J60" t="str">
        <f>VLOOKUP($A60,'Medical Examinations'!$A:$M,11,0)</f>
        <v>Obesity</v>
      </c>
      <c r="K60" t="str">
        <f>VLOOKUP($A60,'Medical Examinations'!$A:$M,12,0)</f>
        <v>Prediabetes</v>
      </c>
      <c r="L60" s="11">
        <f>VLOOKUP($A60,'Hospitalisation Details'!$A:$O,5,0)</f>
        <v>28480</v>
      </c>
      <c r="M60">
        <f>VLOOKUP($A60,'Hospitalisation Details'!$A:$O,7,0)</f>
        <v>42760.5</v>
      </c>
      <c r="N60" t="str">
        <f>VLOOKUP($A60,'Hospitalisation Details'!$A:$O,12,0)</f>
        <v>tier - 1</v>
      </c>
      <c r="O60" t="str">
        <f>VLOOKUP($A60,'Hospitalisation Details'!$A:$O,13,0)</f>
        <v>tier - 2</v>
      </c>
      <c r="P60" t="str">
        <f>VLOOKUP($A60,'Hospitalisation Details'!$A:$O,14,0)</f>
        <v>R1012</v>
      </c>
      <c r="Q60">
        <f>VLOOKUP($A60,'Hospitalisation Details'!$A:$O,15,0)</f>
        <v>45</v>
      </c>
    </row>
    <row r="61" spans="1:17" ht="15.75" x14ac:dyDescent="0.25">
      <c r="A61" s="1" t="s">
        <v>2313</v>
      </c>
      <c r="B61" t="str">
        <f>VLOOKUP(Healthcare!A61,'Customer Names'!$A:$D,4,0)</f>
        <v>Louise</v>
      </c>
      <c r="C61">
        <f>VLOOKUP(A61,'Medical Examinations'!$A:$M,2,0)</f>
        <v>54.82</v>
      </c>
      <c r="D61">
        <f>VLOOKUP($A61,'Medical Examinations'!$A:$M,3,0)</f>
        <v>10.61</v>
      </c>
      <c r="E61" t="str">
        <f>VLOOKUP($A61,'Medical Examinations'!$A:$M,4,0)</f>
        <v>No</v>
      </c>
      <c r="F61" t="str">
        <f>VLOOKUP($A61,'Medical Examinations'!$A:$M,5,0)</f>
        <v>No</v>
      </c>
      <c r="G61" t="str">
        <f>VLOOKUP($A61,'Medical Examinations'!$A:$M,6,0)</f>
        <v>No</v>
      </c>
      <c r="H61">
        <f>VLOOKUP($A61,'Medical Examinations'!$A:$M,8,0)</f>
        <v>0</v>
      </c>
      <c r="I61" t="str">
        <f>VLOOKUP($A61,'Medical Examinations'!$A:$M,9,0)</f>
        <v>yes</v>
      </c>
      <c r="J61" t="str">
        <f>VLOOKUP($A61,'Medical Examinations'!$A:$M,11,0)</f>
        <v>Obesity</v>
      </c>
      <c r="K61" t="str">
        <f>VLOOKUP($A61,'Medical Examinations'!$A:$M,12,0)</f>
        <v>Diabetes</v>
      </c>
      <c r="L61" s="11">
        <f>VLOOKUP($A61,'Hospitalisation Details'!$A:$O,5,0)</f>
        <v>26209</v>
      </c>
      <c r="M61">
        <f>VLOOKUP($A61,'Hospitalisation Details'!$A:$O,7,0)</f>
        <v>42644.2</v>
      </c>
      <c r="N61" t="str">
        <f>VLOOKUP($A61,'Hospitalisation Details'!$A:$O,12,0)</f>
        <v>tier - 1</v>
      </c>
      <c r="O61" t="str">
        <f>VLOOKUP($A61,'Hospitalisation Details'!$A:$O,13,0)</f>
        <v>tier - 3</v>
      </c>
      <c r="P61" t="str">
        <f>VLOOKUP($A61,'Hospitalisation Details'!$A:$O,14,0)</f>
        <v>R1011</v>
      </c>
      <c r="Q61">
        <f>VLOOKUP($A61,'Hospitalisation Details'!$A:$O,15,0)</f>
        <v>51</v>
      </c>
    </row>
    <row r="62" spans="1:17" ht="15.75" x14ac:dyDescent="0.25">
      <c r="A62" s="1" t="s">
        <v>2312</v>
      </c>
      <c r="B62" t="str">
        <f>VLOOKUP(Healthcare!A62,'Customer Names'!$A:$D,4,0)</f>
        <v>Cameron</v>
      </c>
      <c r="C62">
        <f>VLOOKUP(A62,'Medical Examinations'!$A:$M,2,0)</f>
        <v>38.06</v>
      </c>
      <c r="D62">
        <f>VLOOKUP($A62,'Medical Examinations'!$A:$M,3,0)</f>
        <v>6.04</v>
      </c>
      <c r="E62" t="str">
        <f>VLOOKUP($A62,'Medical Examinations'!$A:$M,4,0)</f>
        <v>No</v>
      </c>
      <c r="F62" t="str">
        <f>VLOOKUP($A62,'Medical Examinations'!$A:$M,5,0)</f>
        <v>No</v>
      </c>
      <c r="G62" t="str">
        <f>VLOOKUP($A62,'Medical Examinations'!$A:$M,6,0)</f>
        <v>Yes</v>
      </c>
      <c r="H62">
        <f>VLOOKUP($A62,'Medical Examinations'!$A:$M,8,0)</f>
        <v>1</v>
      </c>
      <c r="I62" t="str">
        <f>VLOOKUP($A62,'Medical Examinations'!$A:$M,9,0)</f>
        <v>yes</v>
      </c>
      <c r="J62" t="str">
        <f>VLOOKUP($A62,'Medical Examinations'!$A:$M,11,0)</f>
        <v>Obesity</v>
      </c>
      <c r="K62" t="str">
        <f>VLOOKUP($A62,'Medical Examinations'!$A:$M,12,0)</f>
        <v>Prediabetes</v>
      </c>
      <c r="L62" s="11">
        <f>VLOOKUP($A62,'Hospitalisation Details'!$A:$O,5,0)</f>
        <v>29094</v>
      </c>
      <c r="M62">
        <f>VLOOKUP($A62,'Hospitalisation Details'!$A:$O,7,0)</f>
        <v>42560.43</v>
      </c>
      <c r="N62" t="str">
        <f>VLOOKUP($A62,'Hospitalisation Details'!$A:$O,12,0)</f>
        <v>tier - 1</v>
      </c>
      <c r="O62" t="str">
        <f>VLOOKUP($A62,'Hospitalisation Details'!$A:$O,13,0)</f>
        <v>tier - 3</v>
      </c>
      <c r="P62" t="str">
        <f>VLOOKUP($A62,'Hospitalisation Details'!$A:$O,14,0)</f>
        <v>R1013</v>
      </c>
      <c r="Q62">
        <f>VLOOKUP($A62,'Hospitalisation Details'!$A:$O,15,0)</f>
        <v>43</v>
      </c>
    </row>
    <row r="63" spans="1:17" ht="15.75" x14ac:dyDescent="0.25">
      <c r="A63" s="1" t="s">
        <v>2311</v>
      </c>
      <c r="B63" t="str">
        <f>VLOOKUP(Healthcare!A63,'Customer Names'!$A:$D,4,0)</f>
        <v>Katie T.</v>
      </c>
      <c r="C63">
        <f>VLOOKUP(A63,'Medical Examinations'!$A:$M,2,0)</f>
        <v>51.48</v>
      </c>
      <c r="D63">
        <f>VLOOKUP($A63,'Medical Examinations'!$A:$M,3,0)</f>
        <v>9.33</v>
      </c>
      <c r="E63" t="str">
        <f>VLOOKUP($A63,'Medical Examinations'!$A:$M,4,0)</f>
        <v>yes</v>
      </c>
      <c r="F63" t="str">
        <f>VLOOKUP($A63,'Medical Examinations'!$A:$M,5,0)</f>
        <v>No</v>
      </c>
      <c r="G63" t="str">
        <f>VLOOKUP($A63,'Medical Examinations'!$A:$M,6,0)</f>
        <v>No</v>
      </c>
      <c r="H63">
        <f>VLOOKUP($A63,'Medical Examinations'!$A:$M,8,0)</f>
        <v>0</v>
      </c>
      <c r="I63" t="str">
        <f>VLOOKUP($A63,'Medical Examinations'!$A:$M,9,0)</f>
        <v>yes</v>
      </c>
      <c r="J63" t="str">
        <f>VLOOKUP($A63,'Medical Examinations'!$A:$M,11,0)</f>
        <v>Obesity</v>
      </c>
      <c r="K63" t="str">
        <f>VLOOKUP($A63,'Medical Examinations'!$A:$M,12,0)</f>
        <v>Diabetes</v>
      </c>
      <c r="L63" s="11">
        <f>VLOOKUP($A63,'Hospitalisation Details'!$A:$O,5,0)</f>
        <v>24742</v>
      </c>
      <c r="M63">
        <f>VLOOKUP($A63,'Hospitalisation Details'!$A:$O,7,0)</f>
        <v>42538.720000000001</v>
      </c>
      <c r="N63" t="str">
        <f>VLOOKUP($A63,'Hospitalisation Details'!$A:$O,12,0)</f>
        <v>tier - 1</v>
      </c>
      <c r="O63" t="str">
        <f>VLOOKUP($A63,'Hospitalisation Details'!$A:$O,13,0)</f>
        <v>tier - 3</v>
      </c>
      <c r="P63" t="str">
        <f>VLOOKUP($A63,'Hospitalisation Details'!$A:$O,14,0)</f>
        <v>R1011</v>
      </c>
      <c r="Q63">
        <f>VLOOKUP($A63,'Hospitalisation Details'!$A:$O,15,0)</f>
        <v>55</v>
      </c>
    </row>
    <row r="64" spans="1:17" ht="15.75" x14ac:dyDescent="0.25">
      <c r="A64" s="1" t="s">
        <v>2310</v>
      </c>
      <c r="B64" t="str">
        <f>VLOOKUP(Healthcare!A64,'Customer Names'!$A:$D,4,0)</f>
        <v>Casey</v>
      </c>
      <c r="C64">
        <f>VLOOKUP(A64,'Medical Examinations'!$A:$M,2,0)</f>
        <v>52.06</v>
      </c>
      <c r="D64">
        <f>VLOOKUP($A64,'Medical Examinations'!$A:$M,3,0)</f>
        <v>11.47</v>
      </c>
      <c r="E64" t="str">
        <f>VLOOKUP($A64,'Medical Examinations'!$A:$M,4,0)</f>
        <v>No</v>
      </c>
      <c r="F64" t="str">
        <f>VLOOKUP($A64,'Medical Examinations'!$A:$M,5,0)</f>
        <v>No</v>
      </c>
      <c r="G64" t="str">
        <f>VLOOKUP($A64,'Medical Examinations'!$A:$M,6,0)</f>
        <v>No</v>
      </c>
      <c r="H64">
        <f>VLOOKUP($A64,'Medical Examinations'!$A:$M,8,0)</f>
        <v>0</v>
      </c>
      <c r="I64" t="str">
        <f>VLOOKUP($A64,'Medical Examinations'!$A:$M,9,0)</f>
        <v>yes</v>
      </c>
      <c r="J64" t="str">
        <f>VLOOKUP($A64,'Medical Examinations'!$A:$M,11,0)</f>
        <v>Obesity</v>
      </c>
      <c r="K64" t="str">
        <f>VLOOKUP($A64,'Medical Examinations'!$A:$M,12,0)</f>
        <v>Diabetes</v>
      </c>
      <c r="L64" s="11">
        <f>VLOOKUP($A64,'Hospitalisation Details'!$A:$O,5,0)</f>
        <v>25053</v>
      </c>
      <c r="M64">
        <f>VLOOKUP($A64,'Hospitalisation Details'!$A:$O,7,0)</f>
        <v>42478.6</v>
      </c>
      <c r="N64" t="str">
        <f>VLOOKUP($A64,'Hospitalisation Details'!$A:$O,12,0)</f>
        <v>tier - 1</v>
      </c>
      <c r="O64" t="str">
        <f>VLOOKUP($A64,'Hospitalisation Details'!$A:$O,13,0)</f>
        <v>tier - 2</v>
      </c>
      <c r="P64" t="str">
        <f>VLOOKUP($A64,'Hospitalisation Details'!$A:$O,14,0)</f>
        <v>R1011</v>
      </c>
      <c r="Q64">
        <f>VLOOKUP($A64,'Hospitalisation Details'!$A:$O,15,0)</f>
        <v>54</v>
      </c>
    </row>
    <row r="65" spans="1:17" ht="15.75" x14ac:dyDescent="0.25">
      <c r="A65" s="1" t="s">
        <v>2309</v>
      </c>
      <c r="B65" t="str">
        <f>VLOOKUP(Healthcare!A65,'Customer Names'!$A:$D,4,0)</f>
        <v>David</v>
      </c>
      <c r="C65">
        <f>VLOOKUP(A65,'Medical Examinations'!$A:$M,2,0)</f>
        <v>30.684999999999999</v>
      </c>
      <c r="D65">
        <f>VLOOKUP($A65,'Medical Examinations'!$A:$M,3,0)</f>
        <v>7.02</v>
      </c>
      <c r="E65" t="str">
        <f>VLOOKUP($A65,'Medical Examinations'!$A:$M,4,0)</f>
        <v>yes</v>
      </c>
      <c r="F65" t="str">
        <f>VLOOKUP($A65,'Medical Examinations'!$A:$M,5,0)</f>
        <v>No</v>
      </c>
      <c r="G65" t="str">
        <f>VLOOKUP($A65,'Medical Examinations'!$A:$M,6,0)</f>
        <v>No</v>
      </c>
      <c r="H65">
        <f>VLOOKUP($A65,'Medical Examinations'!$A:$M,8,0)</f>
        <v>0</v>
      </c>
      <c r="I65" t="str">
        <f>VLOOKUP($A65,'Medical Examinations'!$A:$M,9,0)</f>
        <v>yes</v>
      </c>
      <c r="J65" t="str">
        <f>VLOOKUP($A65,'Medical Examinations'!$A:$M,11,0)</f>
        <v>Obesity</v>
      </c>
      <c r="K65" t="str">
        <f>VLOOKUP($A65,'Medical Examinations'!$A:$M,12,0)</f>
        <v>Diabetes</v>
      </c>
      <c r="L65" s="11">
        <f>VLOOKUP($A65,'Hospitalisation Details'!$A:$O,5,0)</f>
        <v>24651</v>
      </c>
      <c r="M65">
        <f>VLOOKUP($A65,'Hospitalisation Details'!$A:$O,7,0)</f>
        <v>42303.69</v>
      </c>
      <c r="N65" t="str">
        <f>VLOOKUP($A65,'Hospitalisation Details'!$A:$O,12,0)</f>
        <v>tier - 1</v>
      </c>
      <c r="O65" t="str">
        <f>VLOOKUP($A65,'Hospitalisation Details'!$A:$O,13,0)</f>
        <v>tier - 2</v>
      </c>
      <c r="P65" t="str">
        <f>VLOOKUP($A65,'Hospitalisation Details'!$A:$O,14,0)</f>
        <v>R1016</v>
      </c>
      <c r="Q65">
        <f>VLOOKUP($A65,'Hospitalisation Details'!$A:$O,15,0)</f>
        <v>55</v>
      </c>
    </row>
    <row r="66" spans="1:17" ht="15.75" x14ac:dyDescent="0.25">
      <c r="A66" s="1" t="s">
        <v>2308</v>
      </c>
      <c r="B66" t="str">
        <f>VLOOKUP(Healthcare!A66,'Customer Names'!$A:$D,4,0)</f>
        <v>Bryson C.</v>
      </c>
      <c r="C66">
        <f>VLOOKUP(A66,'Medical Examinations'!$A:$M,2,0)</f>
        <v>36.08</v>
      </c>
      <c r="D66">
        <f>VLOOKUP($A66,'Medical Examinations'!$A:$M,3,0)</f>
        <v>8.8000000000000007</v>
      </c>
      <c r="E66" t="str">
        <f>VLOOKUP($A66,'Medical Examinations'!$A:$M,4,0)</f>
        <v>yes</v>
      </c>
      <c r="F66" t="str">
        <f>VLOOKUP($A66,'Medical Examinations'!$A:$M,5,0)</f>
        <v>No</v>
      </c>
      <c r="G66" t="str">
        <f>VLOOKUP($A66,'Medical Examinations'!$A:$M,6,0)</f>
        <v>No</v>
      </c>
      <c r="H66">
        <f>VLOOKUP($A66,'Medical Examinations'!$A:$M,8,0)</f>
        <v>1</v>
      </c>
      <c r="I66" t="str">
        <f>VLOOKUP($A66,'Medical Examinations'!$A:$M,9,0)</f>
        <v>yes</v>
      </c>
      <c r="J66" t="str">
        <f>VLOOKUP($A66,'Medical Examinations'!$A:$M,11,0)</f>
        <v>Obesity</v>
      </c>
      <c r="K66" t="str">
        <f>VLOOKUP($A66,'Medical Examinations'!$A:$M,12,0)</f>
        <v>Diabetes</v>
      </c>
      <c r="L66" s="11">
        <f>VLOOKUP($A66,'Hospitalisation Details'!$A:$O,5,0)</f>
        <v>27560</v>
      </c>
      <c r="M66">
        <f>VLOOKUP($A66,'Hospitalisation Details'!$A:$O,7,0)</f>
        <v>42211.14</v>
      </c>
      <c r="N66" t="str">
        <f>VLOOKUP($A66,'Hospitalisation Details'!$A:$O,12,0)</f>
        <v>tier - 1</v>
      </c>
      <c r="O66" t="str">
        <f>VLOOKUP($A66,'Hospitalisation Details'!$A:$O,13,0)</f>
        <v>tier - 3</v>
      </c>
      <c r="P66" t="str">
        <f>VLOOKUP($A66,'Hospitalisation Details'!$A:$O,14,0)</f>
        <v>R1013</v>
      </c>
      <c r="Q66">
        <f>VLOOKUP($A66,'Hospitalisation Details'!$A:$O,15,0)</f>
        <v>47</v>
      </c>
    </row>
    <row r="67" spans="1:17" ht="15.75" x14ac:dyDescent="0.25">
      <c r="A67" s="1" t="s">
        <v>2307</v>
      </c>
      <c r="B67" t="str">
        <f>VLOOKUP(Healthcare!A67,'Customer Names'!$A:$D,4,0)</f>
        <v>Megan</v>
      </c>
      <c r="C67">
        <f>VLOOKUP(A67,'Medical Examinations'!$A:$M,2,0)</f>
        <v>54.99</v>
      </c>
      <c r="D67">
        <f>VLOOKUP($A67,'Medical Examinations'!$A:$M,3,0)</f>
        <v>8.68</v>
      </c>
      <c r="E67" t="str">
        <f>VLOOKUP($A67,'Medical Examinations'!$A:$M,4,0)</f>
        <v>No</v>
      </c>
      <c r="F67" t="str">
        <f>VLOOKUP($A67,'Medical Examinations'!$A:$M,5,0)</f>
        <v>No</v>
      </c>
      <c r="G67" t="str">
        <f>VLOOKUP($A67,'Medical Examinations'!$A:$M,6,0)</f>
        <v>No</v>
      </c>
      <c r="H67">
        <f>VLOOKUP($A67,'Medical Examinations'!$A:$M,8,0)</f>
        <v>2</v>
      </c>
      <c r="I67" t="str">
        <f>VLOOKUP($A67,'Medical Examinations'!$A:$M,9,0)</f>
        <v>yes</v>
      </c>
      <c r="J67" t="str">
        <f>VLOOKUP($A67,'Medical Examinations'!$A:$M,11,0)</f>
        <v>Obesity</v>
      </c>
      <c r="K67" t="str">
        <f>VLOOKUP($A67,'Medical Examinations'!$A:$M,12,0)</f>
        <v>Diabetes</v>
      </c>
      <c r="L67" s="11">
        <f>VLOOKUP($A67,'Hospitalisation Details'!$A:$O,5,0)</f>
        <v>26955</v>
      </c>
      <c r="M67">
        <f>VLOOKUP($A67,'Hospitalisation Details'!$A:$O,7,0)</f>
        <v>42188.15</v>
      </c>
      <c r="N67" t="str">
        <f>VLOOKUP($A67,'Hospitalisation Details'!$A:$O,12,0)</f>
        <v>tier - 1</v>
      </c>
      <c r="O67" t="str">
        <f>VLOOKUP($A67,'Hospitalisation Details'!$A:$O,13,0)</f>
        <v>tier - 1</v>
      </c>
      <c r="P67" t="str">
        <f>VLOOKUP($A67,'Hospitalisation Details'!$A:$O,14,0)</f>
        <v>R1011</v>
      </c>
      <c r="Q67">
        <f>VLOOKUP($A67,'Hospitalisation Details'!$A:$O,15,0)</f>
        <v>49</v>
      </c>
    </row>
    <row r="68" spans="1:17" ht="15.75" x14ac:dyDescent="0.25">
      <c r="A68" s="1" t="s">
        <v>2306</v>
      </c>
      <c r="B68" t="str">
        <f>VLOOKUP(Healthcare!A68,'Customer Names'!$A:$D,4,0)</f>
        <v>Daniel</v>
      </c>
      <c r="C68">
        <f>VLOOKUP(A68,'Medical Examinations'!$A:$M,2,0)</f>
        <v>35.97</v>
      </c>
      <c r="D68">
        <f>VLOOKUP($A68,'Medical Examinations'!$A:$M,3,0)</f>
        <v>6.12</v>
      </c>
      <c r="E68" t="str">
        <f>VLOOKUP($A68,'Medical Examinations'!$A:$M,4,0)</f>
        <v>No</v>
      </c>
      <c r="F68" t="str">
        <f>VLOOKUP($A68,'Medical Examinations'!$A:$M,5,0)</f>
        <v>No</v>
      </c>
      <c r="G68" t="str">
        <f>VLOOKUP($A68,'Medical Examinations'!$A:$M,6,0)</f>
        <v>Yes</v>
      </c>
      <c r="H68">
        <f>VLOOKUP($A68,'Medical Examinations'!$A:$M,8,0)</f>
        <v>1</v>
      </c>
      <c r="I68" t="str">
        <f>VLOOKUP($A68,'Medical Examinations'!$A:$M,9,0)</f>
        <v>yes</v>
      </c>
      <c r="J68" t="str">
        <f>VLOOKUP($A68,'Medical Examinations'!$A:$M,11,0)</f>
        <v>Obesity</v>
      </c>
      <c r="K68" t="str">
        <f>VLOOKUP($A68,'Medical Examinations'!$A:$M,12,0)</f>
        <v>Prediabetes</v>
      </c>
      <c r="L68" s="11">
        <f>VLOOKUP($A68,'Hospitalisation Details'!$A:$O,5,0)</f>
        <v>29009</v>
      </c>
      <c r="M68">
        <f>VLOOKUP($A68,'Hospitalisation Details'!$A:$O,7,0)</f>
        <v>42124.52</v>
      </c>
      <c r="N68" t="str">
        <f>VLOOKUP($A68,'Hospitalisation Details'!$A:$O,12,0)</f>
        <v>tier - 1</v>
      </c>
      <c r="O68" t="str">
        <f>VLOOKUP($A68,'Hospitalisation Details'!$A:$O,13,0)</f>
        <v>tier - 1</v>
      </c>
      <c r="P68" t="str">
        <f>VLOOKUP($A68,'Hospitalisation Details'!$A:$O,14,0)</f>
        <v>R1013</v>
      </c>
      <c r="Q68">
        <f>VLOOKUP($A68,'Hospitalisation Details'!$A:$O,15,0)</f>
        <v>44</v>
      </c>
    </row>
    <row r="69" spans="1:17" ht="15.75" x14ac:dyDescent="0.25">
      <c r="A69" s="1" t="s">
        <v>2305</v>
      </c>
      <c r="B69" t="str">
        <f>VLOOKUP(Healthcare!A69,'Customer Names'!$A:$D,4,0)</f>
        <v>Steven M.</v>
      </c>
      <c r="C69">
        <f>VLOOKUP(A69,'Medical Examinations'!$A:$M,2,0)</f>
        <v>45.54</v>
      </c>
      <c r="D69">
        <f>VLOOKUP($A69,'Medical Examinations'!$A:$M,3,0)</f>
        <v>5.4</v>
      </c>
      <c r="E69" t="str">
        <f>VLOOKUP($A69,'Medical Examinations'!$A:$M,4,0)</f>
        <v>yes</v>
      </c>
      <c r="F69" t="str">
        <f>VLOOKUP($A69,'Medical Examinations'!$A:$M,5,0)</f>
        <v>No</v>
      </c>
      <c r="G69" t="str">
        <f>VLOOKUP($A69,'Medical Examinations'!$A:$M,6,0)</f>
        <v>Yes</v>
      </c>
      <c r="H69">
        <f>VLOOKUP($A69,'Medical Examinations'!$A:$M,8,0)</f>
        <v>1</v>
      </c>
      <c r="I69" t="str">
        <f>VLOOKUP($A69,'Medical Examinations'!$A:$M,9,0)</f>
        <v>yes</v>
      </c>
      <c r="J69" t="str">
        <f>VLOOKUP($A69,'Medical Examinations'!$A:$M,11,0)</f>
        <v>Obesity</v>
      </c>
      <c r="K69" t="str">
        <f>VLOOKUP($A69,'Medical Examinations'!$A:$M,12,0)</f>
        <v>Normal</v>
      </c>
      <c r="L69" s="11">
        <f>VLOOKUP($A69,'Hospitalisation Details'!$A:$O,5,0)</f>
        <v>35682</v>
      </c>
      <c r="M69">
        <f>VLOOKUP($A69,'Hospitalisation Details'!$A:$O,7,0)</f>
        <v>42112.24</v>
      </c>
      <c r="N69" t="str">
        <f>VLOOKUP($A69,'Hospitalisation Details'!$A:$O,12,0)</f>
        <v>tier - 1</v>
      </c>
      <c r="O69" t="str">
        <f>VLOOKUP($A69,'Hospitalisation Details'!$A:$O,13,0)</f>
        <v>tier - 3</v>
      </c>
      <c r="P69" t="str">
        <f>VLOOKUP($A69,'Hospitalisation Details'!$A:$O,14,0)</f>
        <v>R1013</v>
      </c>
      <c r="Q69">
        <f>VLOOKUP($A69,'Hospitalisation Details'!$A:$O,15,0)</f>
        <v>25</v>
      </c>
    </row>
    <row r="70" spans="1:17" ht="15.75" x14ac:dyDescent="0.25">
      <c r="A70" s="1" t="s">
        <v>2304</v>
      </c>
      <c r="B70" t="str">
        <f>VLOOKUP(Healthcare!A70,'Customer Names'!$A:$D,4,0)</f>
        <v>Jenna L.</v>
      </c>
      <c r="C70">
        <f>VLOOKUP(A70,'Medical Examinations'!$A:$M,2,0)</f>
        <v>35.53</v>
      </c>
      <c r="D70">
        <f>VLOOKUP($A70,'Medical Examinations'!$A:$M,3,0)</f>
        <v>4.3600000000000003</v>
      </c>
      <c r="E70" t="str">
        <f>VLOOKUP($A70,'Medical Examinations'!$A:$M,4,0)</f>
        <v>yes</v>
      </c>
      <c r="F70" t="str">
        <f>VLOOKUP($A70,'Medical Examinations'!$A:$M,5,0)</f>
        <v>No</v>
      </c>
      <c r="G70" t="str">
        <f>VLOOKUP($A70,'Medical Examinations'!$A:$M,6,0)</f>
        <v>No</v>
      </c>
      <c r="H70">
        <f>VLOOKUP($A70,'Medical Examinations'!$A:$M,8,0)</f>
        <v>0</v>
      </c>
      <c r="I70" t="str">
        <f>VLOOKUP($A70,'Medical Examinations'!$A:$M,9,0)</f>
        <v>yes</v>
      </c>
      <c r="J70" t="str">
        <f>VLOOKUP($A70,'Medical Examinations'!$A:$M,11,0)</f>
        <v>Obesity</v>
      </c>
      <c r="K70" t="str">
        <f>VLOOKUP($A70,'Medical Examinations'!$A:$M,12,0)</f>
        <v>Normal</v>
      </c>
      <c r="L70" s="11">
        <f>VLOOKUP($A70,'Hospitalisation Details'!$A:$O,5,0)</f>
        <v>27969</v>
      </c>
      <c r="M70">
        <f>VLOOKUP($A70,'Hospitalisation Details'!$A:$O,7,0)</f>
        <v>42111.66</v>
      </c>
      <c r="N70" t="str">
        <f>VLOOKUP($A70,'Hospitalisation Details'!$A:$O,12,0)</f>
        <v>tier - 1</v>
      </c>
      <c r="O70" t="str">
        <f>VLOOKUP($A70,'Hospitalisation Details'!$A:$O,13,0)</f>
        <v>tier - 1</v>
      </c>
      <c r="P70" t="str">
        <f>VLOOKUP($A70,'Hospitalisation Details'!$A:$O,14,0)</f>
        <v>R1024</v>
      </c>
      <c r="Q70">
        <f>VLOOKUP($A70,'Hospitalisation Details'!$A:$O,15,0)</f>
        <v>46</v>
      </c>
    </row>
    <row r="71" spans="1:17" ht="15.75" x14ac:dyDescent="0.25">
      <c r="A71" s="1" t="s">
        <v>2303</v>
      </c>
      <c r="B71" t="str">
        <f>VLOOKUP(Healthcare!A71,'Customer Names'!$A:$D,4,0)</f>
        <v>Freeman</v>
      </c>
      <c r="C71">
        <f>VLOOKUP(A71,'Medical Examinations'!$A:$M,2,0)</f>
        <v>30.8</v>
      </c>
      <c r="D71">
        <f>VLOOKUP($A71,'Medical Examinations'!$A:$M,3,0)</f>
        <v>9.77</v>
      </c>
      <c r="E71" t="str">
        <f>VLOOKUP($A71,'Medical Examinations'!$A:$M,4,0)</f>
        <v>No</v>
      </c>
      <c r="F71" t="str">
        <f>VLOOKUP($A71,'Medical Examinations'!$A:$M,5,0)</f>
        <v>No</v>
      </c>
      <c r="G71" t="str">
        <f>VLOOKUP($A71,'Medical Examinations'!$A:$M,6,0)</f>
        <v>No</v>
      </c>
      <c r="H71">
        <f>VLOOKUP($A71,'Medical Examinations'!$A:$M,8,0)</f>
        <v>0</v>
      </c>
      <c r="I71" t="str">
        <f>VLOOKUP($A71,'Medical Examinations'!$A:$M,9,0)</f>
        <v>yes</v>
      </c>
      <c r="J71" t="str">
        <f>VLOOKUP($A71,'Medical Examinations'!$A:$M,11,0)</f>
        <v>Obesity</v>
      </c>
      <c r="K71" t="str">
        <f>VLOOKUP($A71,'Medical Examinations'!$A:$M,12,0)</f>
        <v>Diabetes</v>
      </c>
      <c r="L71" s="11">
        <f>VLOOKUP($A71,'Hospitalisation Details'!$A:$O,5,0)</f>
        <v>25191</v>
      </c>
      <c r="M71">
        <f>VLOOKUP($A71,'Hospitalisation Details'!$A:$O,7,0)</f>
        <v>41999.519999999997</v>
      </c>
      <c r="N71" t="str">
        <f>VLOOKUP($A71,'Hospitalisation Details'!$A:$O,12,0)</f>
        <v>tier - 1</v>
      </c>
      <c r="O71" t="str">
        <f>VLOOKUP($A71,'Hospitalisation Details'!$A:$O,13,0)</f>
        <v>tier - 3</v>
      </c>
      <c r="P71" t="str">
        <f>VLOOKUP($A71,'Hospitalisation Details'!$A:$O,14,0)</f>
        <v>R1013</v>
      </c>
      <c r="Q71">
        <f>VLOOKUP($A71,'Hospitalisation Details'!$A:$O,15,0)</f>
        <v>54</v>
      </c>
    </row>
    <row r="72" spans="1:17" ht="15.75" x14ac:dyDescent="0.25">
      <c r="A72" s="1" t="s">
        <v>2302</v>
      </c>
      <c r="B72" t="str">
        <f>VLOOKUP(Healthcare!A72,'Customer Names'!$A:$D,4,0)</f>
        <v>Jeff</v>
      </c>
      <c r="C72">
        <f>VLOOKUP(A72,'Medical Examinations'!$A:$M,2,0)</f>
        <v>38.39</v>
      </c>
      <c r="D72">
        <f>VLOOKUP($A72,'Medical Examinations'!$A:$M,3,0)</f>
        <v>4.25</v>
      </c>
      <c r="E72" t="str">
        <f>VLOOKUP($A72,'Medical Examinations'!$A:$M,4,0)</f>
        <v>No</v>
      </c>
      <c r="F72" t="str">
        <f>VLOOKUP($A72,'Medical Examinations'!$A:$M,5,0)</f>
        <v>No</v>
      </c>
      <c r="G72" t="str">
        <f>VLOOKUP($A72,'Medical Examinations'!$A:$M,6,0)</f>
        <v>No</v>
      </c>
      <c r="H72">
        <f>VLOOKUP($A72,'Medical Examinations'!$A:$M,8,0)</f>
        <v>1</v>
      </c>
      <c r="I72" t="str">
        <f>VLOOKUP($A72,'Medical Examinations'!$A:$M,9,0)</f>
        <v>yes</v>
      </c>
      <c r="J72" t="str">
        <f>VLOOKUP($A72,'Medical Examinations'!$A:$M,11,0)</f>
        <v>Obesity</v>
      </c>
      <c r="K72" t="str">
        <f>VLOOKUP($A72,'Medical Examinations'!$A:$M,12,0)</f>
        <v>Normal</v>
      </c>
      <c r="L72" s="11">
        <f>VLOOKUP($A72,'Hospitalisation Details'!$A:$O,5,0)</f>
        <v>30935</v>
      </c>
      <c r="M72">
        <f>VLOOKUP($A72,'Hospitalisation Details'!$A:$O,7,0)</f>
        <v>41949.24</v>
      </c>
      <c r="N72" t="str">
        <f>VLOOKUP($A72,'Hospitalisation Details'!$A:$O,12,0)</f>
        <v>tier - 1</v>
      </c>
      <c r="O72" t="str">
        <f>VLOOKUP($A72,'Hospitalisation Details'!$A:$O,13,0)</f>
        <v>tier - 1</v>
      </c>
      <c r="P72" t="str">
        <f>VLOOKUP($A72,'Hospitalisation Details'!$A:$O,14,0)</f>
        <v>R1013</v>
      </c>
      <c r="Q72">
        <f>VLOOKUP($A72,'Hospitalisation Details'!$A:$O,15,0)</f>
        <v>38</v>
      </c>
    </row>
    <row r="73" spans="1:17" ht="15.75" x14ac:dyDescent="0.25">
      <c r="A73" s="1" t="s">
        <v>2301</v>
      </c>
      <c r="B73" t="str">
        <f>VLOOKUP(Healthcare!A73,'Customer Names'!$A:$D,4,0)</f>
        <v>Elenilton V. Sr.</v>
      </c>
      <c r="C73">
        <f>VLOOKUP(A73,'Medical Examinations'!$A:$M,2,0)</f>
        <v>32.299999999999997</v>
      </c>
      <c r="D73">
        <f>VLOOKUP($A73,'Medical Examinations'!$A:$M,3,0)</f>
        <v>4.76</v>
      </c>
      <c r="E73" t="str">
        <f>VLOOKUP($A73,'Medical Examinations'!$A:$M,4,0)</f>
        <v>No</v>
      </c>
      <c r="F73" t="str">
        <f>VLOOKUP($A73,'Medical Examinations'!$A:$M,5,0)</f>
        <v>No</v>
      </c>
      <c r="G73" t="str">
        <f>VLOOKUP($A73,'Medical Examinations'!$A:$M,6,0)</f>
        <v>No</v>
      </c>
      <c r="H73">
        <f>VLOOKUP($A73,'Medical Examinations'!$A:$M,8,0)</f>
        <v>2</v>
      </c>
      <c r="I73" t="str">
        <f>VLOOKUP($A73,'Medical Examinations'!$A:$M,9,0)</f>
        <v>yes</v>
      </c>
      <c r="J73" t="str">
        <f>VLOOKUP($A73,'Medical Examinations'!$A:$M,11,0)</f>
        <v>Obesity</v>
      </c>
      <c r="K73" t="str">
        <f>VLOOKUP($A73,'Medical Examinations'!$A:$M,12,0)</f>
        <v>Normal</v>
      </c>
      <c r="L73" s="11">
        <f>VLOOKUP($A73,'Hospitalisation Details'!$A:$O,5,0)</f>
        <v>26550</v>
      </c>
      <c r="M73">
        <f>VLOOKUP($A73,'Hospitalisation Details'!$A:$O,7,0)</f>
        <v>41919.1</v>
      </c>
      <c r="N73" t="str">
        <f>VLOOKUP($A73,'Hospitalisation Details'!$A:$O,12,0)</f>
        <v>tier - 1</v>
      </c>
      <c r="O73" t="str">
        <f>VLOOKUP($A73,'Hospitalisation Details'!$A:$O,13,0)</f>
        <v>tier - 1</v>
      </c>
      <c r="P73" t="str">
        <f>VLOOKUP($A73,'Hospitalisation Details'!$A:$O,14,0)</f>
        <v>R1016</v>
      </c>
      <c r="Q73">
        <f>VLOOKUP($A73,'Hospitalisation Details'!$A:$O,15,0)</f>
        <v>50</v>
      </c>
    </row>
    <row r="74" spans="1:17" ht="15.75" x14ac:dyDescent="0.25">
      <c r="A74" s="1" t="s">
        <v>2300</v>
      </c>
      <c r="B74" t="str">
        <f>VLOOKUP(Healthcare!A74,'Customer Names'!$A:$D,4,0)</f>
        <v>Maurya</v>
      </c>
      <c r="C74">
        <f>VLOOKUP(A74,'Medical Examinations'!$A:$M,2,0)</f>
        <v>48.8</v>
      </c>
      <c r="D74">
        <f>VLOOKUP($A74,'Medical Examinations'!$A:$M,3,0)</f>
        <v>6.22</v>
      </c>
      <c r="E74" t="str">
        <f>VLOOKUP($A74,'Medical Examinations'!$A:$M,4,0)</f>
        <v>yes</v>
      </c>
      <c r="F74" t="str">
        <f>VLOOKUP($A74,'Medical Examinations'!$A:$M,5,0)</f>
        <v>No</v>
      </c>
      <c r="G74" t="str">
        <f>VLOOKUP($A74,'Medical Examinations'!$A:$M,6,0)</f>
        <v>No</v>
      </c>
      <c r="H74">
        <f>VLOOKUP($A74,'Medical Examinations'!$A:$M,8,0)</f>
        <v>2</v>
      </c>
      <c r="I74" t="str">
        <f>VLOOKUP($A74,'Medical Examinations'!$A:$M,9,0)</f>
        <v>yes</v>
      </c>
      <c r="J74" t="str">
        <f>VLOOKUP($A74,'Medical Examinations'!$A:$M,11,0)</f>
        <v>Obesity</v>
      </c>
      <c r="K74" t="str">
        <f>VLOOKUP($A74,'Medical Examinations'!$A:$M,12,0)</f>
        <v>Prediabetes</v>
      </c>
      <c r="L74" s="11">
        <f>VLOOKUP($A74,'Hospitalisation Details'!$A:$O,5,0)</f>
        <v>24371</v>
      </c>
      <c r="M74">
        <f>VLOOKUP($A74,'Hospitalisation Details'!$A:$O,7,0)</f>
        <v>41886.54</v>
      </c>
      <c r="N74" t="str">
        <f>VLOOKUP($A74,'Hospitalisation Details'!$A:$O,12,0)</f>
        <v>tier - 1</v>
      </c>
      <c r="O74" t="str">
        <f>VLOOKUP($A74,'Hospitalisation Details'!$A:$O,13,0)</f>
        <v>tier - 3</v>
      </c>
      <c r="P74" t="str">
        <f>VLOOKUP($A74,'Hospitalisation Details'!$A:$O,14,0)</f>
        <v>R1011</v>
      </c>
      <c r="Q74">
        <f>VLOOKUP($A74,'Hospitalisation Details'!$A:$O,15,0)</f>
        <v>56</v>
      </c>
    </row>
    <row r="75" spans="1:17" ht="15.75" x14ac:dyDescent="0.25">
      <c r="A75" s="1" t="s">
        <v>2299</v>
      </c>
      <c r="B75" t="str">
        <f>VLOOKUP(Healthcare!A75,'Customer Names'!$A:$D,4,0)</f>
        <v>Samantha C</v>
      </c>
      <c r="C75">
        <f>VLOOKUP(A75,'Medical Examinations'!$A:$M,2,0)</f>
        <v>45.5</v>
      </c>
      <c r="D75">
        <f>VLOOKUP($A75,'Medical Examinations'!$A:$M,3,0)</f>
        <v>7.96</v>
      </c>
      <c r="E75" t="str">
        <f>VLOOKUP($A75,'Medical Examinations'!$A:$M,4,0)</f>
        <v>No</v>
      </c>
      <c r="F75" t="str">
        <f>VLOOKUP($A75,'Medical Examinations'!$A:$M,5,0)</f>
        <v>No</v>
      </c>
      <c r="G75" t="str">
        <f>VLOOKUP($A75,'Medical Examinations'!$A:$M,6,0)</f>
        <v>No</v>
      </c>
      <c r="H75">
        <f>VLOOKUP($A75,'Medical Examinations'!$A:$M,8,0)</f>
        <v>0</v>
      </c>
      <c r="I75" t="str">
        <f>VLOOKUP($A75,'Medical Examinations'!$A:$M,9,0)</f>
        <v>yes</v>
      </c>
      <c r="J75" t="str">
        <f>VLOOKUP($A75,'Medical Examinations'!$A:$M,11,0)</f>
        <v>Obesity</v>
      </c>
      <c r="K75" t="str">
        <f>VLOOKUP($A75,'Medical Examinations'!$A:$M,12,0)</f>
        <v>Diabetes</v>
      </c>
      <c r="L75" s="11">
        <f>VLOOKUP($A75,'Hospitalisation Details'!$A:$O,5,0)</f>
        <v>22911</v>
      </c>
      <c r="M75">
        <f>VLOOKUP($A75,'Hospitalisation Details'!$A:$O,7,0)</f>
        <v>41794.629999999997</v>
      </c>
      <c r="N75" t="str">
        <f>VLOOKUP($A75,'Hospitalisation Details'!$A:$O,12,0)</f>
        <v>tier - 1</v>
      </c>
      <c r="O75" t="str">
        <f>VLOOKUP($A75,'Hospitalisation Details'!$A:$O,13,0)</f>
        <v>tier - 3</v>
      </c>
      <c r="P75" t="str">
        <f>VLOOKUP($A75,'Hospitalisation Details'!$A:$O,14,0)</f>
        <v>R1011</v>
      </c>
      <c r="Q75">
        <f>VLOOKUP($A75,'Hospitalisation Details'!$A:$O,15,0)</f>
        <v>60</v>
      </c>
    </row>
    <row r="76" spans="1:17" ht="15.75" x14ac:dyDescent="0.25">
      <c r="A76" s="1" t="s">
        <v>2298</v>
      </c>
      <c r="B76" t="str">
        <f>VLOOKUP(Healthcare!A76,'Customer Names'!$A:$D,4,0)</f>
        <v>Bethany A</v>
      </c>
      <c r="C76">
        <f>VLOOKUP(A76,'Medical Examinations'!$A:$M,2,0)</f>
        <v>53.61</v>
      </c>
      <c r="D76">
        <f>VLOOKUP($A76,'Medical Examinations'!$A:$M,3,0)</f>
        <v>10.92</v>
      </c>
      <c r="E76" t="str">
        <f>VLOOKUP($A76,'Medical Examinations'!$A:$M,4,0)</f>
        <v>yes</v>
      </c>
      <c r="F76" t="str">
        <f>VLOOKUP($A76,'Medical Examinations'!$A:$M,5,0)</f>
        <v>No</v>
      </c>
      <c r="G76" t="str">
        <f>VLOOKUP($A76,'Medical Examinations'!$A:$M,6,0)</f>
        <v>No</v>
      </c>
      <c r="H76">
        <f>VLOOKUP($A76,'Medical Examinations'!$A:$M,8,0)</f>
        <v>1</v>
      </c>
      <c r="I76" t="str">
        <f>VLOOKUP($A76,'Medical Examinations'!$A:$M,9,0)</f>
        <v>yes</v>
      </c>
      <c r="J76" t="str">
        <f>VLOOKUP($A76,'Medical Examinations'!$A:$M,11,0)</f>
        <v>Obesity</v>
      </c>
      <c r="K76" t="str">
        <f>VLOOKUP($A76,'Medical Examinations'!$A:$M,12,0)</f>
        <v>Diabetes</v>
      </c>
      <c r="L76" s="11">
        <f>VLOOKUP($A76,'Hospitalisation Details'!$A:$O,5,0)</f>
        <v>27635</v>
      </c>
      <c r="M76">
        <f>VLOOKUP($A76,'Hospitalisation Details'!$A:$O,7,0)</f>
        <v>41681.86</v>
      </c>
      <c r="N76" t="str">
        <f>VLOOKUP($A76,'Hospitalisation Details'!$A:$O,12,0)</f>
        <v>tier - 1</v>
      </c>
      <c r="O76" t="str">
        <f>VLOOKUP($A76,'Hospitalisation Details'!$A:$O,13,0)</f>
        <v>tier - 1</v>
      </c>
      <c r="P76" t="str">
        <f>VLOOKUP($A76,'Hospitalisation Details'!$A:$O,14,0)</f>
        <v>R1011</v>
      </c>
      <c r="Q76">
        <f>VLOOKUP($A76,'Hospitalisation Details'!$A:$O,15,0)</f>
        <v>47</v>
      </c>
    </row>
    <row r="77" spans="1:17" ht="15.75" x14ac:dyDescent="0.25">
      <c r="A77" s="1" t="s">
        <v>2297</v>
      </c>
      <c r="B77" t="str">
        <f>VLOOKUP(Healthcare!A77,'Customer Names'!$A:$D,4,0)</f>
        <v>Yves</v>
      </c>
      <c r="C77">
        <f>VLOOKUP(A77,'Medical Examinations'!$A:$M,2,0)</f>
        <v>36.19</v>
      </c>
      <c r="D77">
        <f>VLOOKUP($A77,'Medical Examinations'!$A:$M,3,0)</f>
        <v>11.51</v>
      </c>
      <c r="E77" t="str">
        <f>VLOOKUP($A77,'Medical Examinations'!$A:$M,4,0)</f>
        <v>yes</v>
      </c>
      <c r="F77" t="str">
        <f>VLOOKUP($A77,'Medical Examinations'!$A:$M,5,0)</f>
        <v>No</v>
      </c>
      <c r="G77" t="str">
        <f>VLOOKUP($A77,'Medical Examinations'!$A:$M,6,0)</f>
        <v>No</v>
      </c>
      <c r="H77">
        <f>VLOOKUP($A77,'Medical Examinations'!$A:$M,8,0)</f>
        <v>1</v>
      </c>
      <c r="I77" t="str">
        <f>VLOOKUP($A77,'Medical Examinations'!$A:$M,9,0)</f>
        <v>yes</v>
      </c>
      <c r="J77" t="str">
        <f>VLOOKUP($A77,'Medical Examinations'!$A:$M,11,0)</f>
        <v>Obesity</v>
      </c>
      <c r="K77" t="str">
        <f>VLOOKUP($A77,'Medical Examinations'!$A:$M,12,0)</f>
        <v>Diabetes</v>
      </c>
      <c r="L77" s="11">
        <f>VLOOKUP($A77,'Hospitalisation Details'!$A:$O,5,0)</f>
        <v>27559</v>
      </c>
      <c r="M77">
        <f>VLOOKUP($A77,'Hospitalisation Details'!$A:$O,7,0)</f>
        <v>41676.080000000002</v>
      </c>
      <c r="N77" t="str">
        <f>VLOOKUP($A77,'Hospitalisation Details'!$A:$O,12,0)</f>
        <v>tier - 1</v>
      </c>
      <c r="O77" t="str">
        <f>VLOOKUP($A77,'Hospitalisation Details'!$A:$O,13,0)</f>
        <v>tier - 2</v>
      </c>
      <c r="P77" t="str">
        <f>VLOOKUP($A77,'Hospitalisation Details'!$A:$O,14,0)</f>
        <v>R1013</v>
      </c>
      <c r="Q77">
        <f>VLOOKUP($A77,'Hospitalisation Details'!$A:$O,15,0)</f>
        <v>47</v>
      </c>
    </row>
    <row r="78" spans="1:17" ht="15.75" x14ac:dyDescent="0.25">
      <c r="A78" s="1" t="s">
        <v>2296</v>
      </c>
      <c r="B78" t="str">
        <f>VLOOKUP(Healthcare!A78,'Customer Names'!$A:$D,4,0)</f>
        <v>Danielle</v>
      </c>
      <c r="C78">
        <f>VLOOKUP(A78,'Medical Examinations'!$A:$M,2,0)</f>
        <v>34.6</v>
      </c>
      <c r="D78">
        <f>VLOOKUP($A78,'Medical Examinations'!$A:$M,3,0)</f>
        <v>5.99</v>
      </c>
      <c r="E78" t="str">
        <f>VLOOKUP($A78,'Medical Examinations'!$A:$M,4,0)</f>
        <v>yes</v>
      </c>
      <c r="F78" t="str">
        <f>VLOOKUP($A78,'Medical Examinations'!$A:$M,5,0)</f>
        <v>No</v>
      </c>
      <c r="G78" t="str">
        <f>VLOOKUP($A78,'Medical Examinations'!$A:$M,6,0)</f>
        <v>No</v>
      </c>
      <c r="H78">
        <f>VLOOKUP($A78,'Medical Examinations'!$A:$M,8,0)</f>
        <v>0</v>
      </c>
      <c r="I78" t="str">
        <f>VLOOKUP($A78,'Medical Examinations'!$A:$M,9,0)</f>
        <v>yes</v>
      </c>
      <c r="J78" t="str">
        <f>VLOOKUP($A78,'Medical Examinations'!$A:$M,11,0)</f>
        <v>Obesity</v>
      </c>
      <c r="K78" t="str">
        <f>VLOOKUP($A78,'Medical Examinations'!$A:$M,12,0)</f>
        <v>Prediabetes</v>
      </c>
      <c r="L78" s="11">
        <f>VLOOKUP($A78,'Hospitalisation Details'!$A:$O,5,0)</f>
        <v>28032</v>
      </c>
      <c r="M78">
        <f>VLOOKUP($A78,'Hospitalisation Details'!$A:$O,7,0)</f>
        <v>41661.599999999999</v>
      </c>
      <c r="N78" t="str">
        <f>VLOOKUP($A78,'Hospitalisation Details'!$A:$O,12,0)</f>
        <v>tier - 1</v>
      </c>
      <c r="O78" t="str">
        <f>VLOOKUP($A78,'Hospitalisation Details'!$A:$O,13,0)</f>
        <v>tier - 3</v>
      </c>
      <c r="P78" t="str">
        <f>VLOOKUP($A78,'Hospitalisation Details'!$A:$O,14,0)</f>
        <v>R1011</v>
      </c>
      <c r="Q78">
        <f>VLOOKUP($A78,'Hospitalisation Details'!$A:$O,15,0)</f>
        <v>46</v>
      </c>
    </row>
    <row r="79" spans="1:17" ht="15.75" x14ac:dyDescent="0.25">
      <c r="A79" s="1" t="s">
        <v>2295</v>
      </c>
      <c r="B79" t="str">
        <f>VLOOKUP(Healthcare!A79,'Customer Names'!$A:$D,4,0)</f>
        <v>Julia</v>
      </c>
      <c r="C79">
        <f>VLOOKUP(A79,'Medical Examinations'!$A:$M,2,0)</f>
        <v>54.12</v>
      </c>
      <c r="D79">
        <f>VLOOKUP($A79,'Medical Examinations'!$A:$M,3,0)</f>
        <v>11.57</v>
      </c>
      <c r="E79" t="str">
        <f>VLOOKUP($A79,'Medical Examinations'!$A:$M,4,0)</f>
        <v>No</v>
      </c>
      <c r="F79" t="str">
        <f>VLOOKUP($A79,'Medical Examinations'!$A:$M,5,0)</f>
        <v>No</v>
      </c>
      <c r="G79" t="str">
        <f>VLOOKUP($A79,'Medical Examinations'!$A:$M,6,0)</f>
        <v>No</v>
      </c>
      <c r="H79">
        <f>VLOOKUP($A79,'Medical Examinations'!$A:$M,8,0)</f>
        <v>0</v>
      </c>
      <c r="I79" t="str">
        <f>VLOOKUP($A79,'Medical Examinations'!$A:$M,9,0)</f>
        <v>yes</v>
      </c>
      <c r="J79" t="str">
        <f>VLOOKUP($A79,'Medical Examinations'!$A:$M,11,0)</f>
        <v>Obesity</v>
      </c>
      <c r="K79" t="str">
        <f>VLOOKUP($A79,'Medical Examinations'!$A:$M,12,0)</f>
        <v>Diabetes</v>
      </c>
      <c r="L79" s="11">
        <f>VLOOKUP($A79,'Hospitalisation Details'!$A:$O,5,0)</f>
        <v>27326</v>
      </c>
      <c r="M79">
        <f>VLOOKUP($A79,'Hospitalisation Details'!$A:$O,7,0)</f>
        <v>41636.199999999997</v>
      </c>
      <c r="N79" t="str">
        <f>VLOOKUP($A79,'Hospitalisation Details'!$A:$O,12,0)</f>
        <v>tier - 1</v>
      </c>
      <c r="O79" t="str">
        <f>VLOOKUP($A79,'Hospitalisation Details'!$A:$O,13,0)</f>
        <v>tier - 1</v>
      </c>
      <c r="P79" t="str">
        <f>VLOOKUP($A79,'Hospitalisation Details'!$A:$O,14,0)</f>
        <v>R1011</v>
      </c>
      <c r="Q79">
        <f>VLOOKUP($A79,'Hospitalisation Details'!$A:$O,15,0)</f>
        <v>48</v>
      </c>
    </row>
    <row r="80" spans="1:17" ht="15.75" x14ac:dyDescent="0.25">
      <c r="A80" s="1" t="s">
        <v>2294</v>
      </c>
      <c r="B80" t="str">
        <f>VLOOKUP(Healthcare!A80,'Customer Names'!$A:$D,4,0)</f>
        <v>Joshua</v>
      </c>
      <c r="C80">
        <f>VLOOKUP(A80,'Medical Examinations'!$A:$M,2,0)</f>
        <v>48.82</v>
      </c>
      <c r="D80">
        <f>VLOOKUP($A80,'Medical Examinations'!$A:$M,3,0)</f>
        <v>6.67</v>
      </c>
      <c r="E80" t="str">
        <f>VLOOKUP($A80,'Medical Examinations'!$A:$M,4,0)</f>
        <v>yes</v>
      </c>
      <c r="F80" t="str">
        <f>VLOOKUP($A80,'Medical Examinations'!$A:$M,5,0)</f>
        <v>No</v>
      </c>
      <c r="G80" t="str">
        <f>VLOOKUP($A80,'Medical Examinations'!$A:$M,6,0)</f>
        <v>No</v>
      </c>
      <c r="H80">
        <f>VLOOKUP($A80,'Medical Examinations'!$A:$M,8,0)</f>
        <v>0</v>
      </c>
      <c r="I80" t="str">
        <f>VLOOKUP($A80,'Medical Examinations'!$A:$M,9,0)</f>
        <v>yes</v>
      </c>
      <c r="J80" t="str">
        <f>VLOOKUP($A80,'Medical Examinations'!$A:$M,11,0)</f>
        <v>Obesity</v>
      </c>
      <c r="K80" t="str">
        <f>VLOOKUP($A80,'Medical Examinations'!$A:$M,12,0)</f>
        <v>Diabetes</v>
      </c>
      <c r="L80" s="11">
        <f>VLOOKUP($A80,'Hospitalisation Details'!$A:$O,5,0)</f>
        <v>24767</v>
      </c>
      <c r="M80">
        <f>VLOOKUP($A80,'Hospitalisation Details'!$A:$O,7,0)</f>
        <v>41505.15</v>
      </c>
      <c r="N80" t="str">
        <f>VLOOKUP($A80,'Hospitalisation Details'!$A:$O,12,0)</f>
        <v>tier - 1</v>
      </c>
      <c r="O80" t="str">
        <f>VLOOKUP($A80,'Hospitalisation Details'!$A:$O,13,0)</f>
        <v>tier - 2</v>
      </c>
      <c r="P80" t="str">
        <f>VLOOKUP($A80,'Hospitalisation Details'!$A:$O,14,0)</f>
        <v>R1011</v>
      </c>
      <c r="Q80">
        <f>VLOOKUP($A80,'Hospitalisation Details'!$A:$O,15,0)</f>
        <v>55</v>
      </c>
    </row>
    <row r="81" spans="1:17" ht="15.75" x14ac:dyDescent="0.25">
      <c r="A81" s="1" t="s">
        <v>2293</v>
      </c>
      <c r="B81" t="str">
        <f>VLOOKUP(Healthcare!A81,'Customer Names'!$A:$D,4,0)</f>
        <v>Jennifer</v>
      </c>
      <c r="C81">
        <f>VLOOKUP(A81,'Medical Examinations'!$A:$M,2,0)</f>
        <v>51.01</v>
      </c>
      <c r="D81">
        <f>VLOOKUP($A81,'Medical Examinations'!$A:$M,3,0)</f>
        <v>9.1999999999999993</v>
      </c>
      <c r="E81" t="str">
        <f>VLOOKUP($A81,'Medical Examinations'!$A:$M,4,0)</f>
        <v>No</v>
      </c>
      <c r="F81" t="str">
        <f>VLOOKUP($A81,'Medical Examinations'!$A:$M,5,0)</f>
        <v>No</v>
      </c>
      <c r="G81" t="str">
        <f>VLOOKUP($A81,'Medical Examinations'!$A:$M,6,0)</f>
        <v>No</v>
      </c>
      <c r="H81">
        <f>VLOOKUP($A81,'Medical Examinations'!$A:$M,8,0)</f>
        <v>0</v>
      </c>
      <c r="I81" t="str">
        <f>VLOOKUP($A81,'Medical Examinations'!$A:$M,9,0)</f>
        <v>yes</v>
      </c>
      <c r="J81" t="str">
        <f>VLOOKUP($A81,'Medical Examinations'!$A:$M,11,0)</f>
        <v>Obesity</v>
      </c>
      <c r="K81" t="str">
        <f>VLOOKUP($A81,'Medical Examinations'!$A:$M,12,0)</f>
        <v>Diabetes</v>
      </c>
      <c r="L81" s="11">
        <f>VLOOKUP($A81,'Hospitalisation Details'!$A:$O,5,0)</f>
        <v>26192</v>
      </c>
      <c r="M81">
        <f>VLOOKUP($A81,'Hospitalisation Details'!$A:$O,7,0)</f>
        <v>41351.879999999997</v>
      </c>
      <c r="N81" t="str">
        <f>VLOOKUP($A81,'Hospitalisation Details'!$A:$O,12,0)</f>
        <v>tier - 1</v>
      </c>
      <c r="O81" t="str">
        <f>VLOOKUP($A81,'Hospitalisation Details'!$A:$O,13,0)</f>
        <v>tier - 2</v>
      </c>
      <c r="P81" t="str">
        <f>VLOOKUP($A81,'Hospitalisation Details'!$A:$O,14,0)</f>
        <v>R1011</v>
      </c>
      <c r="Q81">
        <f>VLOOKUP($A81,'Hospitalisation Details'!$A:$O,15,0)</f>
        <v>51</v>
      </c>
    </row>
    <row r="82" spans="1:17" ht="15.75" x14ac:dyDescent="0.25">
      <c r="A82" s="1" t="s">
        <v>2292</v>
      </c>
      <c r="B82" t="str">
        <f>VLOOKUP(Healthcare!A82,'Customer Names'!$A:$D,4,0)</f>
        <v>Gwen M.</v>
      </c>
      <c r="C82">
        <f>VLOOKUP(A82,'Medical Examinations'!$A:$M,2,0)</f>
        <v>45.65</v>
      </c>
      <c r="D82">
        <f>VLOOKUP($A82,'Medical Examinations'!$A:$M,3,0)</f>
        <v>5.1100000000000003</v>
      </c>
      <c r="E82" t="str">
        <f>VLOOKUP($A82,'Medical Examinations'!$A:$M,4,0)</f>
        <v>yes</v>
      </c>
      <c r="F82" t="str">
        <f>VLOOKUP($A82,'Medical Examinations'!$A:$M,5,0)</f>
        <v>No</v>
      </c>
      <c r="G82" t="str">
        <f>VLOOKUP($A82,'Medical Examinations'!$A:$M,6,0)</f>
        <v>No</v>
      </c>
      <c r="H82">
        <f>VLOOKUP($A82,'Medical Examinations'!$A:$M,8,0)</f>
        <v>1</v>
      </c>
      <c r="I82" t="str">
        <f>VLOOKUP($A82,'Medical Examinations'!$A:$M,9,0)</f>
        <v>yes</v>
      </c>
      <c r="J82" t="str">
        <f>VLOOKUP($A82,'Medical Examinations'!$A:$M,11,0)</f>
        <v>Obesity</v>
      </c>
      <c r="K82" t="str">
        <f>VLOOKUP($A82,'Medical Examinations'!$A:$M,12,0)</f>
        <v>Normal</v>
      </c>
      <c r="L82" s="11">
        <f>VLOOKUP($A82,'Hospitalisation Details'!$A:$O,5,0)</f>
        <v>23565</v>
      </c>
      <c r="M82">
        <f>VLOOKUP($A82,'Hospitalisation Details'!$A:$O,7,0)</f>
        <v>41331.79</v>
      </c>
      <c r="N82" t="str">
        <f>VLOOKUP($A82,'Hospitalisation Details'!$A:$O,12,0)</f>
        <v>tier - 1</v>
      </c>
      <c r="O82" t="str">
        <f>VLOOKUP($A82,'Hospitalisation Details'!$A:$O,13,0)</f>
        <v>tier - 2</v>
      </c>
      <c r="P82" t="str">
        <f>VLOOKUP($A82,'Hospitalisation Details'!$A:$O,14,0)</f>
        <v>R1011</v>
      </c>
      <c r="Q82">
        <f>VLOOKUP($A82,'Hospitalisation Details'!$A:$O,15,0)</f>
        <v>58</v>
      </c>
    </row>
    <row r="83" spans="1:17" ht="15.75" x14ac:dyDescent="0.25">
      <c r="A83" s="1" t="s">
        <v>2291</v>
      </c>
      <c r="B83" t="str">
        <f>VLOOKUP(Healthcare!A83,'Customer Names'!$A:$D,4,0)</f>
        <v>Patrick</v>
      </c>
      <c r="C83">
        <f>VLOOKUP(A83,'Medical Examinations'!$A:$M,2,0)</f>
        <v>52.9</v>
      </c>
      <c r="D83">
        <f>VLOOKUP($A83,'Medical Examinations'!$A:$M,3,0)</f>
        <v>5.34</v>
      </c>
      <c r="E83" t="str">
        <f>VLOOKUP($A83,'Medical Examinations'!$A:$M,4,0)</f>
        <v>No</v>
      </c>
      <c r="F83" t="str">
        <f>VLOOKUP($A83,'Medical Examinations'!$A:$M,5,0)</f>
        <v>No</v>
      </c>
      <c r="G83" t="str">
        <f>VLOOKUP($A83,'Medical Examinations'!$A:$M,6,0)</f>
        <v>No</v>
      </c>
      <c r="H83">
        <f>VLOOKUP($A83,'Medical Examinations'!$A:$M,8,0)</f>
        <v>0</v>
      </c>
      <c r="I83" t="str">
        <f>VLOOKUP($A83,'Medical Examinations'!$A:$M,9,0)</f>
        <v>yes</v>
      </c>
      <c r="J83" t="str">
        <f>VLOOKUP($A83,'Medical Examinations'!$A:$M,11,0)</f>
        <v>Obesity</v>
      </c>
      <c r="K83" t="str">
        <f>VLOOKUP($A83,'Medical Examinations'!$A:$M,12,0)</f>
        <v>Normal</v>
      </c>
      <c r="L83" s="11">
        <f>VLOOKUP($A83,'Hospitalisation Details'!$A:$O,5,0)</f>
        <v>28425</v>
      </c>
      <c r="M83">
        <f>VLOOKUP($A83,'Hospitalisation Details'!$A:$O,7,0)</f>
        <v>41271.5</v>
      </c>
      <c r="N83" t="str">
        <f>VLOOKUP($A83,'Hospitalisation Details'!$A:$O,12,0)</f>
        <v>tier - 1</v>
      </c>
      <c r="O83" t="str">
        <f>VLOOKUP($A83,'Hospitalisation Details'!$A:$O,13,0)</f>
        <v>tier - 2</v>
      </c>
      <c r="P83" t="str">
        <f>VLOOKUP($A83,'Hospitalisation Details'!$A:$O,14,0)</f>
        <v>R1011</v>
      </c>
      <c r="Q83">
        <f>VLOOKUP($A83,'Hospitalisation Details'!$A:$O,15,0)</f>
        <v>45</v>
      </c>
    </row>
    <row r="84" spans="1:17" ht="15.75" x14ac:dyDescent="0.25">
      <c r="A84" s="1" t="s">
        <v>2290</v>
      </c>
      <c r="B84" t="str">
        <f>VLOOKUP(Healthcare!A84,'Customer Names'!$A:$D,4,0)</f>
        <v>Kate</v>
      </c>
      <c r="C84">
        <f>VLOOKUP(A84,'Medical Examinations'!$A:$M,2,0)</f>
        <v>45.41</v>
      </c>
      <c r="D84">
        <f>VLOOKUP($A84,'Medical Examinations'!$A:$M,3,0)</f>
        <v>4.03</v>
      </c>
      <c r="E84" t="str">
        <f>VLOOKUP($A84,'Medical Examinations'!$A:$M,4,0)</f>
        <v>yes</v>
      </c>
      <c r="F84" t="str">
        <f>VLOOKUP($A84,'Medical Examinations'!$A:$M,5,0)</f>
        <v>No</v>
      </c>
      <c r="G84" t="str">
        <f>VLOOKUP($A84,'Medical Examinations'!$A:$M,6,0)</f>
        <v>No</v>
      </c>
      <c r="H84">
        <f>VLOOKUP($A84,'Medical Examinations'!$A:$M,8,0)</f>
        <v>1</v>
      </c>
      <c r="I84" t="str">
        <f>VLOOKUP($A84,'Medical Examinations'!$A:$M,9,0)</f>
        <v>yes</v>
      </c>
      <c r="J84" t="str">
        <f>VLOOKUP($A84,'Medical Examinations'!$A:$M,11,0)</f>
        <v>Obesity</v>
      </c>
      <c r="K84" t="str">
        <f>VLOOKUP($A84,'Medical Examinations'!$A:$M,12,0)</f>
        <v>Normal</v>
      </c>
      <c r="L84" s="11">
        <f>VLOOKUP($A84,'Hospitalisation Details'!$A:$O,5,0)</f>
        <v>23564</v>
      </c>
      <c r="M84">
        <f>VLOOKUP($A84,'Hospitalisation Details'!$A:$O,7,0)</f>
        <v>41250.39</v>
      </c>
      <c r="N84" t="str">
        <f>VLOOKUP($A84,'Hospitalisation Details'!$A:$O,12,0)</f>
        <v>tier - 1</v>
      </c>
      <c r="O84" t="str">
        <f>VLOOKUP($A84,'Hospitalisation Details'!$A:$O,13,0)</f>
        <v>tier - 3</v>
      </c>
      <c r="P84" t="str">
        <f>VLOOKUP($A84,'Hospitalisation Details'!$A:$O,14,0)</f>
        <v>R1011</v>
      </c>
      <c r="Q84">
        <f>VLOOKUP($A84,'Hospitalisation Details'!$A:$O,15,0)</f>
        <v>58</v>
      </c>
    </row>
    <row r="85" spans="1:17" ht="15.75" x14ac:dyDescent="0.25">
      <c r="A85" s="1" t="s">
        <v>2289</v>
      </c>
      <c r="B85" t="str">
        <f>VLOOKUP(Healthcare!A85,'Customer Names'!$A:$D,4,0)</f>
        <v>Kevin</v>
      </c>
      <c r="C85">
        <f>VLOOKUP(A85,'Medical Examinations'!$A:$M,2,0)</f>
        <v>49.41</v>
      </c>
      <c r="D85">
        <f>VLOOKUP($A85,'Medical Examinations'!$A:$M,3,0)</f>
        <v>4.2300000000000004</v>
      </c>
      <c r="E85" t="str">
        <f>VLOOKUP($A85,'Medical Examinations'!$A:$M,4,0)</f>
        <v>yes</v>
      </c>
      <c r="F85" t="str">
        <f>VLOOKUP($A85,'Medical Examinations'!$A:$M,5,0)</f>
        <v>No</v>
      </c>
      <c r="G85" t="str">
        <f>VLOOKUP($A85,'Medical Examinations'!$A:$M,6,0)</f>
        <v>Yes</v>
      </c>
      <c r="H85">
        <f>VLOOKUP($A85,'Medical Examinations'!$A:$M,8,0)</f>
        <v>1</v>
      </c>
      <c r="I85" t="str">
        <f>VLOOKUP($A85,'Medical Examinations'!$A:$M,9,0)</f>
        <v>yes</v>
      </c>
      <c r="J85" t="str">
        <f>VLOOKUP($A85,'Medical Examinations'!$A:$M,11,0)</f>
        <v>Obesity</v>
      </c>
      <c r="K85" t="str">
        <f>VLOOKUP($A85,'Medical Examinations'!$A:$M,12,0)</f>
        <v>Normal</v>
      </c>
      <c r="L85" s="11">
        <f>VLOOKUP($A85,'Hospitalisation Details'!$A:$O,5,0)</f>
        <v>25423</v>
      </c>
      <c r="M85">
        <f>VLOOKUP($A85,'Hospitalisation Details'!$A:$O,7,0)</f>
        <v>41191.57</v>
      </c>
      <c r="N85" t="str">
        <f>VLOOKUP($A85,'Hospitalisation Details'!$A:$O,12,0)</f>
        <v>tier - 1</v>
      </c>
      <c r="O85" t="str">
        <f>VLOOKUP($A85,'Hospitalisation Details'!$A:$O,13,0)</f>
        <v>tier - 2</v>
      </c>
      <c r="P85" t="str">
        <f>VLOOKUP($A85,'Hospitalisation Details'!$A:$O,14,0)</f>
        <v>R1011</v>
      </c>
      <c r="Q85">
        <f>VLOOKUP($A85,'Hospitalisation Details'!$A:$O,15,0)</f>
        <v>53</v>
      </c>
    </row>
    <row r="86" spans="1:17" ht="15.75" x14ac:dyDescent="0.25">
      <c r="A86" s="1" t="s">
        <v>2288</v>
      </c>
      <c r="B86" t="str">
        <f>VLOOKUP(Healthcare!A86,'Customer Names'!$A:$D,4,0)</f>
        <v>Stephen II</v>
      </c>
      <c r="C86">
        <f>VLOOKUP(A86,'Medical Examinations'!$A:$M,2,0)</f>
        <v>31.824999999999999</v>
      </c>
      <c r="D86">
        <f>VLOOKUP($A86,'Medical Examinations'!$A:$M,3,0)</f>
        <v>4.0599999999999996</v>
      </c>
      <c r="E86" t="str">
        <f>VLOOKUP($A86,'Medical Examinations'!$A:$M,4,0)</f>
        <v>No</v>
      </c>
      <c r="F86" t="str">
        <f>VLOOKUP($A86,'Medical Examinations'!$A:$M,5,0)</f>
        <v>No</v>
      </c>
      <c r="G86" t="str">
        <f>VLOOKUP($A86,'Medical Examinations'!$A:$M,6,0)</f>
        <v>No</v>
      </c>
      <c r="H86">
        <f>VLOOKUP($A86,'Medical Examinations'!$A:$M,8,0)</f>
        <v>2</v>
      </c>
      <c r="I86" t="str">
        <f>VLOOKUP($A86,'Medical Examinations'!$A:$M,9,0)</f>
        <v>yes</v>
      </c>
      <c r="J86" t="str">
        <f>VLOOKUP($A86,'Medical Examinations'!$A:$M,11,0)</f>
        <v>Obesity</v>
      </c>
      <c r="K86" t="str">
        <f>VLOOKUP($A86,'Medical Examinations'!$A:$M,12,0)</f>
        <v>Normal</v>
      </c>
      <c r="L86" s="11">
        <f>VLOOKUP($A86,'Hospitalisation Details'!$A:$O,5,0)</f>
        <v>26517</v>
      </c>
      <c r="M86">
        <f>VLOOKUP($A86,'Hospitalisation Details'!$A:$O,7,0)</f>
        <v>41097.160000000003</v>
      </c>
      <c r="N86" t="str">
        <f>VLOOKUP($A86,'Hospitalisation Details'!$A:$O,12,0)</f>
        <v>tier - 1</v>
      </c>
      <c r="O86" t="str">
        <f>VLOOKUP($A86,'Hospitalisation Details'!$A:$O,13,0)</f>
        <v>tier - 3</v>
      </c>
      <c r="P86" t="str">
        <f>VLOOKUP($A86,'Hospitalisation Details'!$A:$O,14,0)</f>
        <v>R1016</v>
      </c>
      <c r="Q86">
        <f>VLOOKUP($A86,'Hospitalisation Details'!$A:$O,15,0)</f>
        <v>50</v>
      </c>
    </row>
    <row r="87" spans="1:17" ht="15.75" x14ac:dyDescent="0.25">
      <c r="A87" s="1" t="s">
        <v>2287</v>
      </c>
      <c r="B87" t="str">
        <f>VLOOKUP(Healthcare!A87,'Customer Names'!$A:$D,4,0)</f>
        <v>Philip</v>
      </c>
      <c r="C87">
        <f>VLOOKUP(A87,'Medical Examinations'!$A:$M,2,0)</f>
        <v>51.28</v>
      </c>
      <c r="D87">
        <f>VLOOKUP($A87,'Medical Examinations'!$A:$M,3,0)</f>
        <v>4.68</v>
      </c>
      <c r="E87" t="str">
        <f>VLOOKUP($A87,'Medical Examinations'!$A:$M,4,0)</f>
        <v>No</v>
      </c>
      <c r="F87" t="str">
        <f>VLOOKUP($A87,'Medical Examinations'!$A:$M,5,0)</f>
        <v>No</v>
      </c>
      <c r="G87" t="str">
        <f>VLOOKUP($A87,'Medical Examinations'!$A:$M,6,0)</f>
        <v>No</v>
      </c>
      <c r="H87">
        <f>VLOOKUP($A87,'Medical Examinations'!$A:$M,8,0)</f>
        <v>2</v>
      </c>
      <c r="I87" t="str">
        <f>VLOOKUP($A87,'Medical Examinations'!$A:$M,9,0)</f>
        <v>yes</v>
      </c>
      <c r="J87" t="str">
        <f>VLOOKUP($A87,'Medical Examinations'!$A:$M,11,0)</f>
        <v>Obesity</v>
      </c>
      <c r="K87" t="str">
        <f>VLOOKUP($A87,'Medical Examinations'!$A:$M,12,0)</f>
        <v>Normal</v>
      </c>
      <c r="L87" s="11">
        <f>VLOOKUP($A87,'Hospitalisation Details'!$A:$O,5,0)</f>
        <v>26492</v>
      </c>
      <c r="M87">
        <f>VLOOKUP($A87,'Hospitalisation Details'!$A:$O,7,0)</f>
        <v>41055.29</v>
      </c>
      <c r="N87" t="str">
        <f>VLOOKUP($A87,'Hospitalisation Details'!$A:$O,12,0)</f>
        <v>tier - 1</v>
      </c>
      <c r="O87" t="str">
        <f>VLOOKUP($A87,'Hospitalisation Details'!$A:$O,13,0)</f>
        <v>tier - 2</v>
      </c>
      <c r="P87" t="str">
        <f>VLOOKUP($A87,'Hospitalisation Details'!$A:$O,14,0)</f>
        <v>R1011</v>
      </c>
      <c r="Q87">
        <f>VLOOKUP($A87,'Hospitalisation Details'!$A:$O,15,0)</f>
        <v>50</v>
      </c>
    </row>
    <row r="88" spans="1:17" ht="15.75" x14ac:dyDescent="0.25">
      <c r="A88" s="1" t="s">
        <v>2286</v>
      </c>
      <c r="B88" t="str">
        <f>VLOOKUP(Healthcare!A88,'Customer Names'!$A:$D,4,0)</f>
        <v>Brett A</v>
      </c>
      <c r="C88">
        <f>VLOOKUP(A88,'Medical Examinations'!$A:$M,2,0)</f>
        <v>34.96</v>
      </c>
      <c r="D88">
        <f>VLOOKUP($A88,'Medical Examinations'!$A:$M,3,0)</f>
        <v>4.34</v>
      </c>
      <c r="E88" t="str">
        <f>VLOOKUP($A88,'Medical Examinations'!$A:$M,4,0)</f>
        <v>No</v>
      </c>
      <c r="F88" t="str">
        <f>VLOOKUP($A88,'Medical Examinations'!$A:$M,5,0)</f>
        <v>No</v>
      </c>
      <c r="G88" t="str">
        <f>VLOOKUP($A88,'Medical Examinations'!$A:$M,6,0)</f>
        <v>Yes</v>
      </c>
      <c r="H88">
        <f>VLOOKUP($A88,'Medical Examinations'!$A:$M,8,0)</f>
        <v>1</v>
      </c>
      <c r="I88" t="str">
        <f>VLOOKUP($A88,'Medical Examinations'!$A:$M,9,0)</f>
        <v>yes</v>
      </c>
      <c r="J88" t="str">
        <f>VLOOKUP($A88,'Medical Examinations'!$A:$M,11,0)</f>
        <v>Obesity</v>
      </c>
      <c r="K88" t="str">
        <f>VLOOKUP($A88,'Medical Examinations'!$A:$M,12,0)</f>
        <v>Normal</v>
      </c>
      <c r="L88" s="11">
        <f>VLOOKUP($A88,'Hospitalisation Details'!$A:$O,5,0)</f>
        <v>29170</v>
      </c>
      <c r="M88">
        <f>VLOOKUP($A88,'Hospitalisation Details'!$A:$O,7,0)</f>
        <v>41034.22</v>
      </c>
      <c r="N88" t="str">
        <f>VLOOKUP($A88,'Hospitalisation Details'!$A:$O,12,0)</f>
        <v>tier - 1</v>
      </c>
      <c r="O88" t="str">
        <f>VLOOKUP($A88,'Hospitalisation Details'!$A:$O,13,0)</f>
        <v>tier - 3</v>
      </c>
      <c r="P88" t="str">
        <f>VLOOKUP($A88,'Hospitalisation Details'!$A:$O,14,0)</f>
        <v>R1017</v>
      </c>
      <c r="Q88">
        <f>VLOOKUP($A88,'Hospitalisation Details'!$A:$O,15,0)</f>
        <v>43</v>
      </c>
    </row>
    <row r="89" spans="1:17" ht="15.75" x14ac:dyDescent="0.25">
      <c r="A89" s="1" t="s">
        <v>2285</v>
      </c>
      <c r="B89" t="str">
        <f>VLOOKUP(Healthcare!A89,'Customer Names'!$A:$D,4,0)</f>
        <v>Rebecca</v>
      </c>
      <c r="C89">
        <f>VLOOKUP(A89,'Medical Examinations'!$A:$M,2,0)</f>
        <v>33.11</v>
      </c>
      <c r="D89">
        <f>VLOOKUP($A89,'Medical Examinations'!$A:$M,3,0)</f>
        <v>10.51</v>
      </c>
      <c r="E89" t="str">
        <f>VLOOKUP($A89,'Medical Examinations'!$A:$M,4,0)</f>
        <v>No</v>
      </c>
      <c r="F89" t="str">
        <f>VLOOKUP($A89,'Medical Examinations'!$A:$M,5,0)</f>
        <v>No</v>
      </c>
      <c r="G89" t="str">
        <f>VLOOKUP($A89,'Medical Examinations'!$A:$M,6,0)</f>
        <v>No</v>
      </c>
      <c r="H89">
        <f>VLOOKUP($A89,'Medical Examinations'!$A:$M,8,0)</f>
        <v>0</v>
      </c>
      <c r="I89" t="str">
        <f>VLOOKUP($A89,'Medical Examinations'!$A:$M,9,0)</f>
        <v>yes</v>
      </c>
      <c r="J89" t="str">
        <f>VLOOKUP($A89,'Medical Examinations'!$A:$M,11,0)</f>
        <v>Obesity</v>
      </c>
      <c r="K89" t="str">
        <f>VLOOKUP($A89,'Medical Examinations'!$A:$M,12,0)</f>
        <v>Diabetes</v>
      </c>
      <c r="L89" s="11">
        <f>VLOOKUP($A89,'Hospitalisation Details'!$A:$O,5,0)</f>
        <v>27185</v>
      </c>
      <c r="M89">
        <f>VLOOKUP($A89,'Hospitalisation Details'!$A:$O,7,0)</f>
        <v>40974.160000000003</v>
      </c>
      <c r="N89" t="str">
        <f>VLOOKUP($A89,'Hospitalisation Details'!$A:$O,12,0)</f>
        <v>tier - 1</v>
      </c>
      <c r="O89" t="str">
        <f>VLOOKUP($A89,'Hospitalisation Details'!$A:$O,13,0)</f>
        <v>tier - 2</v>
      </c>
      <c r="P89" t="str">
        <f>VLOOKUP($A89,'Hospitalisation Details'!$A:$O,14,0)</f>
        <v>R1013</v>
      </c>
      <c r="Q89">
        <f>VLOOKUP($A89,'Hospitalisation Details'!$A:$O,15,0)</f>
        <v>49</v>
      </c>
    </row>
    <row r="90" spans="1:17" ht="15.75" x14ac:dyDescent="0.25">
      <c r="A90" s="1" t="s">
        <v>2284</v>
      </c>
      <c r="B90" t="str">
        <f>VLOOKUP(Healthcare!A90,'Customer Names'!$A:$D,4,0)</f>
        <v>Kelley</v>
      </c>
      <c r="C90">
        <f>VLOOKUP(A90,'Medical Examinations'!$A:$M,2,0)</f>
        <v>54.74</v>
      </c>
      <c r="D90">
        <f>VLOOKUP($A90,'Medical Examinations'!$A:$M,3,0)</f>
        <v>5.84</v>
      </c>
      <c r="E90" t="str">
        <f>VLOOKUP($A90,'Medical Examinations'!$A:$M,4,0)</f>
        <v>yes</v>
      </c>
      <c r="F90" t="str">
        <f>VLOOKUP($A90,'Medical Examinations'!$A:$M,5,0)</f>
        <v>No</v>
      </c>
      <c r="G90" t="str">
        <f>VLOOKUP($A90,'Medical Examinations'!$A:$M,6,0)</f>
        <v>Yes</v>
      </c>
      <c r="H90">
        <f>VLOOKUP($A90,'Medical Examinations'!$A:$M,8,0)</f>
        <v>1</v>
      </c>
      <c r="I90" t="str">
        <f>VLOOKUP($A90,'Medical Examinations'!$A:$M,9,0)</f>
        <v>yes</v>
      </c>
      <c r="J90" t="str">
        <f>VLOOKUP($A90,'Medical Examinations'!$A:$M,11,0)</f>
        <v>Obesity</v>
      </c>
      <c r="K90" t="str">
        <f>VLOOKUP($A90,'Medical Examinations'!$A:$M,12,0)</f>
        <v>Prediabetes</v>
      </c>
      <c r="L90" s="11">
        <f>VLOOKUP($A90,'Hospitalisation Details'!$A:$O,5,0)</f>
        <v>30505</v>
      </c>
      <c r="M90">
        <f>VLOOKUP($A90,'Hospitalisation Details'!$A:$O,7,0)</f>
        <v>40961.29</v>
      </c>
      <c r="N90" t="str">
        <f>VLOOKUP($A90,'Hospitalisation Details'!$A:$O,12,0)</f>
        <v>tier - 1</v>
      </c>
      <c r="O90" t="str">
        <f>VLOOKUP($A90,'Hospitalisation Details'!$A:$O,13,0)</f>
        <v>tier - 2</v>
      </c>
      <c r="P90" t="str">
        <f>VLOOKUP($A90,'Hospitalisation Details'!$A:$O,14,0)</f>
        <v>R1011</v>
      </c>
      <c r="Q90">
        <f>VLOOKUP($A90,'Hospitalisation Details'!$A:$O,15,0)</f>
        <v>39</v>
      </c>
    </row>
    <row r="91" spans="1:17" ht="15.75" x14ac:dyDescent="0.25">
      <c r="A91" s="1" t="s">
        <v>2283</v>
      </c>
      <c r="B91" t="str">
        <f>VLOOKUP(Healthcare!A91,'Customer Names'!$A:$D,4,0)</f>
        <v>Abigail K</v>
      </c>
      <c r="C91">
        <f>VLOOKUP(A91,'Medical Examinations'!$A:$M,2,0)</f>
        <v>32.56</v>
      </c>
      <c r="D91">
        <f>VLOOKUP($A91,'Medical Examinations'!$A:$M,3,0)</f>
        <v>5.41</v>
      </c>
      <c r="E91" t="str">
        <f>VLOOKUP($A91,'Medical Examinations'!$A:$M,4,0)</f>
        <v>No</v>
      </c>
      <c r="F91" t="str">
        <f>VLOOKUP($A91,'Medical Examinations'!$A:$M,5,0)</f>
        <v>No</v>
      </c>
      <c r="G91" t="str">
        <f>VLOOKUP($A91,'Medical Examinations'!$A:$M,6,0)</f>
        <v>Yes</v>
      </c>
      <c r="H91">
        <f>VLOOKUP($A91,'Medical Examinations'!$A:$M,8,0)</f>
        <v>1</v>
      </c>
      <c r="I91" t="str">
        <f>VLOOKUP($A91,'Medical Examinations'!$A:$M,9,0)</f>
        <v>yes</v>
      </c>
      <c r="J91" t="str">
        <f>VLOOKUP($A91,'Medical Examinations'!$A:$M,11,0)</f>
        <v>Obesity</v>
      </c>
      <c r="K91" t="str">
        <f>VLOOKUP($A91,'Medical Examinations'!$A:$M,12,0)</f>
        <v>Normal</v>
      </c>
      <c r="L91" s="11">
        <f>VLOOKUP($A91,'Hospitalisation Details'!$A:$O,5,0)</f>
        <v>29205</v>
      </c>
      <c r="M91">
        <f>VLOOKUP($A91,'Hospitalisation Details'!$A:$O,7,0)</f>
        <v>40941.29</v>
      </c>
      <c r="N91" t="str">
        <f>VLOOKUP($A91,'Hospitalisation Details'!$A:$O,12,0)</f>
        <v>tier - 1</v>
      </c>
      <c r="O91" t="str">
        <f>VLOOKUP($A91,'Hospitalisation Details'!$A:$O,13,0)</f>
        <v>tier - 2</v>
      </c>
      <c r="P91" t="str">
        <f>VLOOKUP($A91,'Hospitalisation Details'!$A:$O,14,0)</f>
        <v>R1013</v>
      </c>
      <c r="Q91">
        <f>VLOOKUP($A91,'Hospitalisation Details'!$A:$O,15,0)</f>
        <v>43</v>
      </c>
    </row>
    <row r="92" spans="1:17" ht="15.75" x14ac:dyDescent="0.25">
      <c r="A92" s="1" t="s">
        <v>2282</v>
      </c>
      <c r="B92" t="str">
        <f>VLOOKUP(Healthcare!A92,'Customer Names'!$A:$D,4,0)</f>
        <v>Hope</v>
      </c>
      <c r="C92">
        <f>VLOOKUP(A92,'Medical Examinations'!$A:$M,2,0)</f>
        <v>39.049999999999997</v>
      </c>
      <c r="D92">
        <f>VLOOKUP($A92,'Medical Examinations'!$A:$M,3,0)</f>
        <v>6.06</v>
      </c>
      <c r="E92" t="str">
        <f>VLOOKUP($A92,'Medical Examinations'!$A:$M,4,0)</f>
        <v>No</v>
      </c>
      <c r="F92" t="str">
        <f>VLOOKUP($A92,'Medical Examinations'!$A:$M,5,0)</f>
        <v>No</v>
      </c>
      <c r="G92" t="str">
        <f>VLOOKUP($A92,'Medical Examinations'!$A:$M,6,0)</f>
        <v>No</v>
      </c>
      <c r="H92">
        <f>VLOOKUP($A92,'Medical Examinations'!$A:$M,8,0)</f>
        <v>1</v>
      </c>
      <c r="I92" t="str">
        <f>VLOOKUP($A92,'Medical Examinations'!$A:$M,9,0)</f>
        <v>yes</v>
      </c>
      <c r="J92" t="str">
        <f>VLOOKUP($A92,'Medical Examinations'!$A:$M,11,0)</f>
        <v>Obesity</v>
      </c>
      <c r="K92" t="str">
        <f>VLOOKUP($A92,'Medical Examinations'!$A:$M,12,0)</f>
        <v>Prediabetes</v>
      </c>
      <c r="L92" s="11">
        <f>VLOOKUP($A92,'Hospitalisation Details'!$A:$O,5,0)</f>
        <v>33851</v>
      </c>
      <c r="M92">
        <f>VLOOKUP($A92,'Hospitalisation Details'!$A:$O,7,0)</f>
        <v>40932.43</v>
      </c>
      <c r="N92" t="str">
        <f>VLOOKUP($A92,'Hospitalisation Details'!$A:$O,12,0)</f>
        <v>tier - 1</v>
      </c>
      <c r="O92" t="str">
        <f>VLOOKUP($A92,'Hospitalisation Details'!$A:$O,13,0)</f>
        <v>tier - 2</v>
      </c>
      <c r="P92" t="str">
        <f>VLOOKUP($A92,'Hospitalisation Details'!$A:$O,14,0)</f>
        <v>R1013</v>
      </c>
      <c r="Q92">
        <f>VLOOKUP($A92,'Hospitalisation Details'!$A:$O,15,0)</f>
        <v>30</v>
      </c>
    </row>
    <row r="93" spans="1:17" ht="15.75" x14ac:dyDescent="0.25">
      <c r="A93" s="1" t="s">
        <v>2281</v>
      </c>
      <c r="B93" t="str">
        <f>VLOOKUP(Healthcare!A93,'Customer Names'!$A:$D,4,0)</f>
        <v>Elyse M.</v>
      </c>
      <c r="C93">
        <f>VLOOKUP(A93,'Medical Examinations'!$A:$M,2,0)</f>
        <v>42.75</v>
      </c>
      <c r="D93">
        <f>VLOOKUP($A93,'Medical Examinations'!$A:$M,3,0)</f>
        <v>4.22</v>
      </c>
      <c r="E93" t="str">
        <f>VLOOKUP($A93,'Medical Examinations'!$A:$M,4,0)</f>
        <v>No</v>
      </c>
      <c r="F93" t="str">
        <f>VLOOKUP($A93,'Medical Examinations'!$A:$M,5,0)</f>
        <v>No</v>
      </c>
      <c r="G93" t="str">
        <f>VLOOKUP($A93,'Medical Examinations'!$A:$M,6,0)</f>
        <v>No</v>
      </c>
      <c r="H93">
        <f>VLOOKUP($A93,'Medical Examinations'!$A:$M,8,0)</f>
        <v>0</v>
      </c>
      <c r="I93" t="str">
        <f>VLOOKUP($A93,'Medical Examinations'!$A:$M,9,0)</f>
        <v>yes</v>
      </c>
      <c r="J93" t="str">
        <f>VLOOKUP($A93,'Medical Examinations'!$A:$M,11,0)</f>
        <v>Obesity</v>
      </c>
      <c r="K93" t="str">
        <f>VLOOKUP($A93,'Medical Examinations'!$A:$M,12,0)</f>
        <v>Normal</v>
      </c>
      <c r="L93" s="11">
        <f>VLOOKUP($A93,'Hospitalisation Details'!$A:$O,5,0)</f>
        <v>36313</v>
      </c>
      <c r="M93">
        <f>VLOOKUP($A93,'Hospitalisation Details'!$A:$O,7,0)</f>
        <v>40904.199999999997</v>
      </c>
      <c r="N93" t="str">
        <f>VLOOKUP($A93,'Hospitalisation Details'!$A:$O,12,0)</f>
        <v>tier - 1</v>
      </c>
      <c r="O93" t="str">
        <f>VLOOKUP($A93,'Hospitalisation Details'!$A:$O,13,0)</f>
        <v>tier - 1</v>
      </c>
      <c r="P93" t="str">
        <f>VLOOKUP($A93,'Hospitalisation Details'!$A:$O,14,0)</f>
        <v>R1024</v>
      </c>
      <c r="Q93">
        <f>VLOOKUP($A93,'Hospitalisation Details'!$A:$O,15,0)</f>
        <v>24</v>
      </c>
    </row>
    <row r="94" spans="1:17" ht="15.75" x14ac:dyDescent="0.25">
      <c r="A94" s="1" t="s">
        <v>2280</v>
      </c>
      <c r="B94" t="str">
        <f>VLOOKUP(Healthcare!A94,'Customer Names'!$A:$D,4,0)</f>
        <v>Nicholas</v>
      </c>
      <c r="C94">
        <f>VLOOKUP(A94,'Medical Examinations'!$A:$M,2,0)</f>
        <v>50.58</v>
      </c>
      <c r="D94">
        <f>VLOOKUP($A94,'Medical Examinations'!$A:$M,3,0)</f>
        <v>5.12</v>
      </c>
      <c r="E94" t="str">
        <f>VLOOKUP($A94,'Medical Examinations'!$A:$M,4,0)</f>
        <v>No</v>
      </c>
      <c r="F94" t="str">
        <f>VLOOKUP($A94,'Medical Examinations'!$A:$M,5,0)</f>
        <v>No</v>
      </c>
      <c r="G94" t="str">
        <f>VLOOKUP($A94,'Medical Examinations'!$A:$M,6,0)</f>
        <v>No</v>
      </c>
      <c r="H94">
        <f>VLOOKUP($A94,'Medical Examinations'!$A:$M,8,0)</f>
        <v>2</v>
      </c>
      <c r="I94" t="str">
        <f>VLOOKUP($A94,'Medical Examinations'!$A:$M,9,0)</f>
        <v>yes</v>
      </c>
      <c r="J94" t="str">
        <f>VLOOKUP($A94,'Medical Examinations'!$A:$M,11,0)</f>
        <v>Obesity</v>
      </c>
      <c r="K94" t="str">
        <f>VLOOKUP($A94,'Medical Examinations'!$A:$M,12,0)</f>
        <v>Normal</v>
      </c>
      <c r="L94" s="11">
        <f>VLOOKUP($A94,'Hospitalisation Details'!$A:$O,5,0)</f>
        <v>26582</v>
      </c>
      <c r="M94">
        <f>VLOOKUP($A94,'Hospitalisation Details'!$A:$O,7,0)</f>
        <v>40817.85</v>
      </c>
      <c r="N94" t="str">
        <f>VLOOKUP($A94,'Hospitalisation Details'!$A:$O,12,0)</f>
        <v>tier - 1</v>
      </c>
      <c r="O94" t="str">
        <f>VLOOKUP($A94,'Hospitalisation Details'!$A:$O,13,0)</f>
        <v>tier - 3</v>
      </c>
      <c r="P94" t="str">
        <f>VLOOKUP($A94,'Hospitalisation Details'!$A:$O,14,0)</f>
        <v>R1011</v>
      </c>
      <c r="Q94">
        <f>VLOOKUP($A94,'Hospitalisation Details'!$A:$O,15,0)</f>
        <v>50</v>
      </c>
    </row>
    <row r="95" spans="1:17" ht="15.75" x14ac:dyDescent="0.25">
      <c r="A95" s="1" t="s">
        <v>2279</v>
      </c>
      <c r="B95" t="str">
        <f>VLOOKUP(Healthcare!A95,'Customer Names'!$A:$D,4,0)</f>
        <v>David</v>
      </c>
      <c r="C95">
        <f>VLOOKUP(A95,'Medical Examinations'!$A:$M,2,0)</f>
        <v>30.495000000000001</v>
      </c>
      <c r="D95">
        <f>VLOOKUP($A95,'Medical Examinations'!$A:$M,3,0)</f>
        <v>4.57</v>
      </c>
      <c r="E95" t="str">
        <f>VLOOKUP($A95,'Medical Examinations'!$A:$M,4,0)</f>
        <v>yes</v>
      </c>
      <c r="F95" t="str">
        <f>VLOOKUP($A95,'Medical Examinations'!$A:$M,5,0)</f>
        <v>No</v>
      </c>
      <c r="G95" t="str">
        <f>VLOOKUP($A95,'Medical Examinations'!$A:$M,6,0)</f>
        <v>No</v>
      </c>
      <c r="H95">
        <f>VLOOKUP($A95,'Medical Examinations'!$A:$M,8,0)</f>
        <v>0</v>
      </c>
      <c r="I95" t="str">
        <f>VLOOKUP($A95,'Medical Examinations'!$A:$M,9,0)</f>
        <v>yes</v>
      </c>
      <c r="J95" t="str">
        <f>VLOOKUP($A95,'Medical Examinations'!$A:$M,11,0)</f>
        <v>Obesity</v>
      </c>
      <c r="K95" t="str">
        <f>VLOOKUP($A95,'Medical Examinations'!$A:$M,12,0)</f>
        <v>Normal</v>
      </c>
      <c r="L95" s="11">
        <f>VLOOKUP($A95,'Hospitalisation Details'!$A:$O,5,0)</f>
        <v>28029</v>
      </c>
      <c r="M95">
        <f>VLOOKUP($A95,'Hospitalisation Details'!$A:$O,7,0)</f>
        <v>40720.550000000003</v>
      </c>
      <c r="N95" t="str">
        <f>VLOOKUP($A95,'Hospitalisation Details'!$A:$O,12,0)</f>
        <v>tier - 1</v>
      </c>
      <c r="O95" t="str">
        <f>VLOOKUP($A95,'Hospitalisation Details'!$A:$O,13,0)</f>
        <v>tier - 3</v>
      </c>
      <c r="P95" t="str">
        <f>VLOOKUP($A95,'Hospitalisation Details'!$A:$O,14,0)</f>
        <v>R1012</v>
      </c>
      <c r="Q95">
        <f>VLOOKUP($A95,'Hospitalisation Details'!$A:$O,15,0)</f>
        <v>46</v>
      </c>
    </row>
    <row r="96" spans="1:17" ht="15.75" x14ac:dyDescent="0.25">
      <c r="A96" s="1" t="s">
        <v>2278</v>
      </c>
      <c r="B96" t="str">
        <f>VLOOKUP(Healthcare!A96,'Customer Names'!$A:$D,4,0)</f>
        <v>Natalie</v>
      </c>
      <c r="C96">
        <f>VLOOKUP(A96,'Medical Examinations'!$A:$M,2,0)</f>
        <v>48.31</v>
      </c>
      <c r="D96">
        <f>VLOOKUP($A96,'Medical Examinations'!$A:$M,3,0)</f>
        <v>9.58</v>
      </c>
      <c r="E96" t="str">
        <f>VLOOKUP($A96,'Medical Examinations'!$A:$M,4,0)</f>
        <v>yes</v>
      </c>
      <c r="F96" t="str">
        <f>VLOOKUP($A96,'Medical Examinations'!$A:$M,5,0)</f>
        <v>No</v>
      </c>
      <c r="G96" t="str">
        <f>VLOOKUP($A96,'Medical Examinations'!$A:$M,6,0)</f>
        <v>No</v>
      </c>
      <c r="H96">
        <f>VLOOKUP($A96,'Medical Examinations'!$A:$M,8,0)</f>
        <v>2</v>
      </c>
      <c r="I96" t="str">
        <f>VLOOKUP($A96,'Medical Examinations'!$A:$M,9,0)</f>
        <v>yes</v>
      </c>
      <c r="J96" t="str">
        <f>VLOOKUP($A96,'Medical Examinations'!$A:$M,11,0)</f>
        <v>Obesity</v>
      </c>
      <c r="K96" t="str">
        <f>VLOOKUP($A96,'Medical Examinations'!$A:$M,12,0)</f>
        <v>Diabetes</v>
      </c>
      <c r="L96" s="11">
        <f>VLOOKUP($A96,'Hospitalisation Details'!$A:$O,5,0)</f>
        <v>25897</v>
      </c>
      <c r="M96">
        <f>VLOOKUP($A96,'Hospitalisation Details'!$A:$O,7,0)</f>
        <v>40692.910000000003</v>
      </c>
      <c r="N96" t="str">
        <f>VLOOKUP($A96,'Hospitalisation Details'!$A:$O,12,0)</f>
        <v>tier - 1</v>
      </c>
      <c r="O96" t="str">
        <f>VLOOKUP($A96,'Hospitalisation Details'!$A:$O,13,0)</f>
        <v>tier - 1</v>
      </c>
      <c r="P96" t="str">
        <f>VLOOKUP($A96,'Hospitalisation Details'!$A:$O,14,0)</f>
        <v>R1011</v>
      </c>
      <c r="Q96">
        <f>VLOOKUP($A96,'Hospitalisation Details'!$A:$O,15,0)</f>
        <v>52</v>
      </c>
    </row>
    <row r="97" spans="1:17" ht="15.75" x14ac:dyDescent="0.25">
      <c r="A97" s="1" t="s">
        <v>2277</v>
      </c>
      <c r="B97" t="str">
        <f>VLOOKUP(Healthcare!A97,'Customer Names'!$A:$D,4,0)</f>
        <v>Thomas</v>
      </c>
      <c r="C97">
        <f>VLOOKUP(A97,'Medical Examinations'!$A:$M,2,0)</f>
        <v>48.99</v>
      </c>
      <c r="D97">
        <f>VLOOKUP($A97,'Medical Examinations'!$A:$M,3,0)</f>
        <v>9.7799999999999994</v>
      </c>
      <c r="E97" t="str">
        <f>VLOOKUP($A97,'Medical Examinations'!$A:$M,4,0)</f>
        <v>yes</v>
      </c>
      <c r="F97" t="str">
        <f>VLOOKUP($A97,'Medical Examinations'!$A:$M,5,0)</f>
        <v>No</v>
      </c>
      <c r="G97" t="str">
        <f>VLOOKUP($A97,'Medical Examinations'!$A:$M,6,0)</f>
        <v>No</v>
      </c>
      <c r="H97">
        <f>VLOOKUP($A97,'Medical Examinations'!$A:$M,8,0)</f>
        <v>1</v>
      </c>
      <c r="I97" t="str">
        <f>VLOOKUP($A97,'Medical Examinations'!$A:$M,9,0)</f>
        <v>yes</v>
      </c>
      <c r="J97" t="str">
        <f>VLOOKUP($A97,'Medical Examinations'!$A:$M,11,0)</f>
        <v>Obesity</v>
      </c>
      <c r="K97" t="str">
        <f>VLOOKUP($A97,'Medical Examinations'!$A:$M,12,0)</f>
        <v>Diabetes</v>
      </c>
      <c r="L97" s="11">
        <f>VLOOKUP($A97,'Hospitalisation Details'!$A:$O,5,0)</f>
        <v>27708</v>
      </c>
      <c r="M97">
        <f>VLOOKUP($A97,'Hospitalisation Details'!$A:$O,7,0)</f>
        <v>40590.550000000003</v>
      </c>
      <c r="N97" t="str">
        <f>VLOOKUP($A97,'Hospitalisation Details'!$A:$O,12,0)</f>
        <v>tier - 1</v>
      </c>
      <c r="O97" t="str">
        <f>VLOOKUP($A97,'Hospitalisation Details'!$A:$O,13,0)</f>
        <v>tier - 3</v>
      </c>
      <c r="P97" t="str">
        <f>VLOOKUP($A97,'Hospitalisation Details'!$A:$O,14,0)</f>
        <v>R1012</v>
      </c>
      <c r="Q97">
        <f>VLOOKUP($A97,'Hospitalisation Details'!$A:$O,15,0)</f>
        <v>47</v>
      </c>
    </row>
    <row r="98" spans="1:17" ht="15.75" x14ac:dyDescent="0.25">
      <c r="A98" s="1" t="s">
        <v>2276</v>
      </c>
      <c r="B98" t="str">
        <f>VLOOKUP(Healthcare!A98,'Customer Names'!$A:$D,4,0)</f>
        <v>Pamela J.</v>
      </c>
      <c r="C98">
        <f>VLOOKUP(A98,'Medical Examinations'!$A:$M,2,0)</f>
        <v>38.39</v>
      </c>
      <c r="D98">
        <f>VLOOKUP($A98,'Medical Examinations'!$A:$M,3,0)</f>
        <v>4.1100000000000003</v>
      </c>
      <c r="E98" t="str">
        <f>VLOOKUP($A98,'Medical Examinations'!$A:$M,4,0)</f>
        <v>yes</v>
      </c>
      <c r="F98" t="str">
        <f>VLOOKUP($A98,'Medical Examinations'!$A:$M,5,0)</f>
        <v>No</v>
      </c>
      <c r="G98" t="str">
        <f>VLOOKUP($A98,'Medical Examinations'!$A:$M,6,0)</f>
        <v>No</v>
      </c>
      <c r="H98">
        <f>VLOOKUP($A98,'Medical Examinations'!$A:$M,8,0)</f>
        <v>0</v>
      </c>
      <c r="I98" t="str">
        <f>VLOOKUP($A98,'Medical Examinations'!$A:$M,9,0)</f>
        <v>yes</v>
      </c>
      <c r="J98" t="str">
        <f>VLOOKUP($A98,'Medical Examinations'!$A:$M,11,0)</f>
        <v>Obesity</v>
      </c>
      <c r="K98" t="str">
        <f>VLOOKUP($A98,'Medical Examinations'!$A:$M,12,0)</f>
        <v>Normal</v>
      </c>
      <c r="L98" s="11">
        <f>VLOOKUP($A98,'Hospitalisation Details'!$A:$O,5,0)</f>
        <v>31384</v>
      </c>
      <c r="M98">
        <f>VLOOKUP($A98,'Hospitalisation Details'!$A:$O,7,0)</f>
        <v>40419.019999999997</v>
      </c>
      <c r="N98" t="str">
        <f>VLOOKUP($A98,'Hospitalisation Details'!$A:$O,12,0)</f>
        <v>tier - 1</v>
      </c>
      <c r="O98" t="str">
        <f>VLOOKUP($A98,'Hospitalisation Details'!$A:$O,13,0)</f>
        <v>tier - 2</v>
      </c>
      <c r="P98" t="str">
        <f>VLOOKUP($A98,'Hospitalisation Details'!$A:$O,14,0)</f>
        <v>R1013</v>
      </c>
      <c r="Q98">
        <f>VLOOKUP($A98,'Hospitalisation Details'!$A:$O,15,0)</f>
        <v>37</v>
      </c>
    </row>
    <row r="99" spans="1:17" ht="15.75" x14ac:dyDescent="0.25">
      <c r="A99" s="1" t="s">
        <v>2275</v>
      </c>
      <c r="B99" t="str">
        <f>VLOOKUP(Healthcare!A99,'Customer Names'!$A:$D,4,0)</f>
        <v>Jessica</v>
      </c>
      <c r="C99">
        <f>VLOOKUP(A99,'Medical Examinations'!$A:$M,2,0)</f>
        <v>44.34</v>
      </c>
      <c r="D99">
        <f>VLOOKUP($A99,'Medical Examinations'!$A:$M,3,0)</f>
        <v>4.0199999999999996</v>
      </c>
      <c r="E99" t="str">
        <f>VLOOKUP($A99,'Medical Examinations'!$A:$M,4,0)</f>
        <v>yes</v>
      </c>
      <c r="F99" t="str">
        <f>VLOOKUP($A99,'Medical Examinations'!$A:$M,5,0)</f>
        <v>No</v>
      </c>
      <c r="G99" t="str">
        <f>VLOOKUP($A99,'Medical Examinations'!$A:$M,6,0)</f>
        <v>No</v>
      </c>
      <c r="H99">
        <f>VLOOKUP($A99,'Medical Examinations'!$A:$M,8,0)</f>
        <v>2</v>
      </c>
      <c r="I99" t="str">
        <f>VLOOKUP($A99,'Medical Examinations'!$A:$M,9,0)</f>
        <v>yes</v>
      </c>
      <c r="J99" t="str">
        <f>VLOOKUP($A99,'Medical Examinations'!$A:$M,11,0)</f>
        <v>Obesity</v>
      </c>
      <c r="K99" t="str">
        <f>VLOOKUP($A99,'Medical Examinations'!$A:$M,12,0)</f>
        <v>Normal</v>
      </c>
      <c r="L99" s="11">
        <f>VLOOKUP($A99,'Hospitalisation Details'!$A:$O,5,0)</f>
        <v>24392</v>
      </c>
      <c r="M99">
        <f>VLOOKUP($A99,'Hospitalisation Details'!$A:$O,7,0)</f>
        <v>40373.74</v>
      </c>
      <c r="N99" t="str">
        <f>VLOOKUP($A99,'Hospitalisation Details'!$A:$O,12,0)</f>
        <v>tier - 1</v>
      </c>
      <c r="O99" t="str">
        <f>VLOOKUP($A99,'Hospitalisation Details'!$A:$O,13,0)</f>
        <v>tier - 3</v>
      </c>
      <c r="P99" t="str">
        <f>VLOOKUP($A99,'Hospitalisation Details'!$A:$O,14,0)</f>
        <v>R1011</v>
      </c>
      <c r="Q99">
        <f>VLOOKUP($A99,'Hospitalisation Details'!$A:$O,15,0)</f>
        <v>56</v>
      </c>
    </row>
    <row r="100" spans="1:17" ht="15.75" x14ac:dyDescent="0.25">
      <c r="A100" s="1" t="s">
        <v>2274</v>
      </c>
      <c r="B100" t="str">
        <f>VLOOKUP(Healthcare!A100,'Customer Names'!$A:$D,4,0)</f>
        <v>Ron N</v>
      </c>
      <c r="C100">
        <f>VLOOKUP(A100,'Medical Examinations'!$A:$M,2,0)</f>
        <v>41.51</v>
      </c>
      <c r="D100">
        <f>VLOOKUP($A100,'Medical Examinations'!$A:$M,3,0)</f>
        <v>6.92</v>
      </c>
      <c r="E100" t="str">
        <f>VLOOKUP($A100,'Medical Examinations'!$A:$M,4,0)</f>
        <v>No</v>
      </c>
      <c r="F100" t="str">
        <f>VLOOKUP($A100,'Medical Examinations'!$A:$M,5,0)</f>
        <v>No</v>
      </c>
      <c r="G100" t="str">
        <f>VLOOKUP($A100,'Medical Examinations'!$A:$M,6,0)</f>
        <v>No</v>
      </c>
      <c r="H100">
        <f>VLOOKUP($A100,'Medical Examinations'!$A:$M,8,0)</f>
        <v>0</v>
      </c>
      <c r="I100" t="str">
        <f>VLOOKUP($A100,'Medical Examinations'!$A:$M,9,0)</f>
        <v>yes</v>
      </c>
      <c r="J100" t="str">
        <f>VLOOKUP($A100,'Medical Examinations'!$A:$M,11,0)</f>
        <v>Obesity</v>
      </c>
      <c r="K100" t="str">
        <f>VLOOKUP($A100,'Medical Examinations'!$A:$M,12,0)</f>
        <v>Diabetes</v>
      </c>
      <c r="L100" s="11">
        <f>VLOOKUP($A100,'Hospitalisation Details'!$A:$O,5,0)</f>
        <v>22831</v>
      </c>
      <c r="M100">
        <f>VLOOKUP($A100,'Hospitalisation Details'!$A:$O,7,0)</f>
        <v>40309.93</v>
      </c>
      <c r="N100" t="str">
        <f>VLOOKUP($A100,'Hospitalisation Details'!$A:$O,12,0)</f>
        <v>tier - 1</v>
      </c>
      <c r="O100" t="str">
        <f>VLOOKUP($A100,'Hospitalisation Details'!$A:$O,13,0)</f>
        <v>tier - 3</v>
      </c>
      <c r="P100" t="str">
        <f>VLOOKUP($A100,'Hospitalisation Details'!$A:$O,14,0)</f>
        <v>R1011</v>
      </c>
      <c r="Q100">
        <f>VLOOKUP($A100,'Hospitalisation Details'!$A:$O,15,0)</f>
        <v>60</v>
      </c>
    </row>
    <row r="101" spans="1:17" ht="15.75" x14ac:dyDescent="0.25">
      <c r="A101" s="1" t="s">
        <v>2273</v>
      </c>
      <c r="B101" t="str">
        <f>VLOOKUP(Healthcare!A101,'Customer Names'!$A:$D,4,0)</f>
        <v>Daniel</v>
      </c>
      <c r="C101">
        <f>VLOOKUP(A101,'Medical Examinations'!$A:$M,2,0)</f>
        <v>48.2</v>
      </c>
      <c r="D101">
        <f>VLOOKUP($A101,'Medical Examinations'!$A:$M,3,0)</f>
        <v>4.84</v>
      </c>
      <c r="E101" t="str">
        <f>VLOOKUP($A101,'Medical Examinations'!$A:$M,4,0)</f>
        <v>No</v>
      </c>
      <c r="F101" t="str">
        <f>VLOOKUP($A101,'Medical Examinations'!$A:$M,5,0)</f>
        <v>No</v>
      </c>
      <c r="G101" t="str">
        <f>VLOOKUP($A101,'Medical Examinations'!$A:$M,6,0)</f>
        <v>No</v>
      </c>
      <c r="H101">
        <f>VLOOKUP($A101,'Medical Examinations'!$A:$M,8,0)</f>
        <v>0</v>
      </c>
      <c r="I101" t="str">
        <f>VLOOKUP($A101,'Medical Examinations'!$A:$M,9,0)</f>
        <v>yes</v>
      </c>
      <c r="J101" t="str">
        <f>VLOOKUP($A101,'Medical Examinations'!$A:$M,11,0)</f>
        <v>Obesity</v>
      </c>
      <c r="K101" t="str">
        <f>VLOOKUP($A101,'Medical Examinations'!$A:$M,12,0)</f>
        <v>Normal</v>
      </c>
      <c r="L101" s="11">
        <f>VLOOKUP($A101,'Hospitalisation Details'!$A:$O,5,0)</f>
        <v>28456</v>
      </c>
      <c r="M101">
        <f>VLOOKUP($A101,'Hospitalisation Details'!$A:$O,7,0)</f>
        <v>40284.379999999997</v>
      </c>
      <c r="N101" t="str">
        <f>VLOOKUP($A101,'Hospitalisation Details'!$A:$O,12,0)</f>
        <v>tier - 1</v>
      </c>
      <c r="O101" t="str">
        <f>VLOOKUP($A101,'Hospitalisation Details'!$A:$O,13,0)</f>
        <v>tier - 3</v>
      </c>
      <c r="P101" t="str">
        <f>VLOOKUP($A101,'Hospitalisation Details'!$A:$O,14,0)</f>
        <v>R1012</v>
      </c>
      <c r="Q101">
        <f>VLOOKUP($A101,'Hospitalisation Details'!$A:$O,15,0)</f>
        <v>45</v>
      </c>
    </row>
    <row r="102" spans="1:17" ht="15.75" x14ac:dyDescent="0.25">
      <c r="A102" s="1" t="s">
        <v>2272</v>
      </c>
      <c r="B102" t="str">
        <f>VLOOKUP(Healthcare!A102,'Customer Names'!$A:$D,4,0)</f>
        <v>Brian</v>
      </c>
      <c r="C102">
        <f>VLOOKUP(A102,'Medical Examinations'!$A:$M,2,0)</f>
        <v>35.75</v>
      </c>
      <c r="D102">
        <f>VLOOKUP($A102,'Medical Examinations'!$A:$M,3,0)</f>
        <v>8</v>
      </c>
      <c r="E102" t="str">
        <f>VLOOKUP($A102,'Medical Examinations'!$A:$M,4,0)</f>
        <v>yes</v>
      </c>
      <c r="F102" t="str">
        <f>VLOOKUP($A102,'Medical Examinations'!$A:$M,5,0)</f>
        <v>No</v>
      </c>
      <c r="G102" t="str">
        <f>VLOOKUP($A102,'Medical Examinations'!$A:$M,6,0)</f>
        <v>No</v>
      </c>
      <c r="H102">
        <f>VLOOKUP($A102,'Medical Examinations'!$A:$M,8,0)</f>
        <v>0</v>
      </c>
      <c r="I102" t="str">
        <f>VLOOKUP($A102,'Medical Examinations'!$A:$M,9,0)</f>
        <v>yes</v>
      </c>
      <c r="J102" t="str">
        <f>VLOOKUP($A102,'Medical Examinations'!$A:$M,11,0)</f>
        <v>Obesity</v>
      </c>
      <c r="K102" t="str">
        <f>VLOOKUP($A102,'Medical Examinations'!$A:$M,12,0)</f>
        <v>Diabetes</v>
      </c>
      <c r="L102" s="11">
        <f>VLOOKUP($A102,'Hospitalisation Details'!$A:$O,5,0)</f>
        <v>29863</v>
      </c>
      <c r="M102">
        <f>VLOOKUP($A102,'Hospitalisation Details'!$A:$O,7,0)</f>
        <v>40273.65</v>
      </c>
      <c r="N102" t="str">
        <f>VLOOKUP($A102,'Hospitalisation Details'!$A:$O,12,0)</f>
        <v>tier - 1</v>
      </c>
      <c r="O102" t="str">
        <f>VLOOKUP($A102,'Hospitalisation Details'!$A:$O,13,0)</f>
        <v>tier - 3</v>
      </c>
      <c r="P102" t="str">
        <f>VLOOKUP($A102,'Hospitalisation Details'!$A:$O,14,0)</f>
        <v>R1013</v>
      </c>
      <c r="Q102">
        <f>VLOOKUP($A102,'Hospitalisation Details'!$A:$O,15,0)</f>
        <v>41</v>
      </c>
    </row>
    <row r="103" spans="1:17" ht="15.75" x14ac:dyDescent="0.25">
      <c r="A103" s="1" t="s">
        <v>2271</v>
      </c>
      <c r="B103" t="str">
        <f>VLOOKUP(Healthcare!A103,'Customer Names'!$A:$D,4,0)</f>
        <v>Sari</v>
      </c>
      <c r="C103">
        <f>VLOOKUP(A103,'Medical Examinations'!$A:$M,2,0)</f>
        <v>53.81</v>
      </c>
      <c r="D103">
        <f>VLOOKUP($A103,'Medical Examinations'!$A:$M,3,0)</f>
        <v>8.77</v>
      </c>
      <c r="E103" t="str">
        <f>VLOOKUP($A103,'Medical Examinations'!$A:$M,4,0)</f>
        <v>yes</v>
      </c>
      <c r="F103" t="str">
        <f>VLOOKUP($A103,'Medical Examinations'!$A:$M,5,0)</f>
        <v>No</v>
      </c>
      <c r="G103" t="str">
        <f>VLOOKUP($A103,'Medical Examinations'!$A:$M,6,0)</f>
        <v>No</v>
      </c>
      <c r="H103">
        <f>VLOOKUP($A103,'Medical Examinations'!$A:$M,8,0)</f>
        <v>0</v>
      </c>
      <c r="I103" t="str">
        <f>VLOOKUP($A103,'Medical Examinations'!$A:$M,9,0)</f>
        <v>yes</v>
      </c>
      <c r="J103" t="str">
        <f>VLOOKUP($A103,'Medical Examinations'!$A:$M,11,0)</f>
        <v>Obesity</v>
      </c>
      <c r="K103" t="str">
        <f>VLOOKUP($A103,'Medical Examinations'!$A:$M,12,0)</f>
        <v>Diabetes</v>
      </c>
      <c r="L103" s="11">
        <f>VLOOKUP($A103,'Hospitalisation Details'!$A:$O,5,0)</f>
        <v>29795</v>
      </c>
      <c r="M103">
        <f>VLOOKUP($A103,'Hospitalisation Details'!$A:$O,7,0)</f>
        <v>40208.559999999998</v>
      </c>
      <c r="N103" t="str">
        <f>VLOOKUP($A103,'Hospitalisation Details'!$A:$O,12,0)</f>
        <v>tier - 1</v>
      </c>
      <c r="O103" t="str">
        <f>VLOOKUP($A103,'Hospitalisation Details'!$A:$O,13,0)</f>
        <v>tier - 2</v>
      </c>
      <c r="P103" t="str">
        <f>VLOOKUP($A103,'Hospitalisation Details'!$A:$O,14,0)</f>
        <v>R1011</v>
      </c>
      <c r="Q103">
        <f>VLOOKUP($A103,'Hospitalisation Details'!$A:$O,15,0)</f>
        <v>41</v>
      </c>
    </row>
    <row r="104" spans="1:17" ht="15.75" x14ac:dyDescent="0.25">
      <c r="A104" s="1" t="s">
        <v>2270</v>
      </c>
      <c r="B104" t="str">
        <f>VLOOKUP(Healthcare!A104,'Customer Names'!$A:$D,4,0)</f>
        <v>Robert M.</v>
      </c>
      <c r="C104">
        <f>VLOOKUP(A104,'Medical Examinations'!$A:$M,2,0)</f>
        <v>49.48</v>
      </c>
      <c r="D104">
        <f>VLOOKUP($A104,'Medical Examinations'!$A:$M,3,0)</f>
        <v>4.96</v>
      </c>
      <c r="E104" t="str">
        <f>VLOOKUP($A104,'Medical Examinations'!$A:$M,4,0)</f>
        <v>No</v>
      </c>
      <c r="F104" t="str">
        <f>VLOOKUP($A104,'Medical Examinations'!$A:$M,5,0)</f>
        <v>No</v>
      </c>
      <c r="G104" t="str">
        <f>VLOOKUP($A104,'Medical Examinations'!$A:$M,6,0)</f>
        <v>Yes</v>
      </c>
      <c r="H104">
        <f>VLOOKUP($A104,'Medical Examinations'!$A:$M,8,0)</f>
        <v>1</v>
      </c>
      <c r="I104" t="str">
        <f>VLOOKUP($A104,'Medical Examinations'!$A:$M,9,0)</f>
        <v>yes</v>
      </c>
      <c r="J104" t="str">
        <f>VLOOKUP($A104,'Medical Examinations'!$A:$M,11,0)</f>
        <v>Obesity</v>
      </c>
      <c r="K104" t="str">
        <f>VLOOKUP($A104,'Medical Examinations'!$A:$M,12,0)</f>
        <v>Normal</v>
      </c>
      <c r="L104" s="11">
        <f>VLOOKUP($A104,'Hospitalisation Details'!$A:$O,5,0)</f>
        <v>29146</v>
      </c>
      <c r="M104">
        <f>VLOOKUP($A104,'Hospitalisation Details'!$A:$O,7,0)</f>
        <v>40204.83</v>
      </c>
      <c r="N104" t="str">
        <f>VLOOKUP($A104,'Hospitalisation Details'!$A:$O,12,0)</f>
        <v>tier - 1</v>
      </c>
      <c r="O104" t="str">
        <f>VLOOKUP($A104,'Hospitalisation Details'!$A:$O,13,0)</f>
        <v>tier - 3</v>
      </c>
      <c r="P104" t="str">
        <f>VLOOKUP($A104,'Hospitalisation Details'!$A:$O,14,0)</f>
        <v>R1012</v>
      </c>
      <c r="Q104">
        <f>VLOOKUP($A104,'Hospitalisation Details'!$A:$O,15,0)</f>
        <v>43</v>
      </c>
    </row>
    <row r="105" spans="1:17" ht="15.75" x14ac:dyDescent="0.25">
      <c r="A105" s="1" t="s">
        <v>2269</v>
      </c>
      <c r="B105" t="str">
        <f>VLOOKUP(Healthcare!A105,'Customer Names'!$A:$D,4,0)</f>
        <v>Ricardo</v>
      </c>
      <c r="C105">
        <f>VLOOKUP(A105,'Medical Examinations'!$A:$M,2,0)</f>
        <v>34.1</v>
      </c>
      <c r="D105">
        <f>VLOOKUP($A105,'Medical Examinations'!$A:$M,3,0)</f>
        <v>4.43</v>
      </c>
      <c r="E105" t="str">
        <f>VLOOKUP($A105,'Medical Examinations'!$A:$M,4,0)</f>
        <v>yes</v>
      </c>
      <c r="F105" t="str">
        <f>VLOOKUP($A105,'Medical Examinations'!$A:$M,5,0)</f>
        <v>No</v>
      </c>
      <c r="G105" t="str">
        <f>VLOOKUP($A105,'Medical Examinations'!$A:$M,6,0)</f>
        <v>No</v>
      </c>
      <c r="H105">
        <f>VLOOKUP($A105,'Medical Examinations'!$A:$M,8,0)</f>
        <v>0</v>
      </c>
      <c r="I105" t="str">
        <f>VLOOKUP($A105,'Medical Examinations'!$A:$M,9,0)</f>
        <v>yes</v>
      </c>
      <c r="J105" t="str">
        <f>VLOOKUP($A105,'Medical Examinations'!$A:$M,11,0)</f>
        <v>Obesity</v>
      </c>
      <c r="K105" t="str">
        <f>VLOOKUP($A105,'Medical Examinations'!$A:$M,12,0)</f>
        <v>Normal</v>
      </c>
      <c r="L105" s="11">
        <f>VLOOKUP($A105,'Hospitalisation Details'!$A:$O,5,0)</f>
        <v>31219</v>
      </c>
      <c r="M105">
        <f>VLOOKUP($A105,'Hospitalisation Details'!$A:$O,7,0)</f>
        <v>40182.25</v>
      </c>
      <c r="N105" t="str">
        <f>VLOOKUP($A105,'Hospitalisation Details'!$A:$O,12,0)</f>
        <v>tier - 1</v>
      </c>
      <c r="O105" t="str">
        <f>VLOOKUP($A105,'Hospitalisation Details'!$A:$O,13,0)</f>
        <v>tier - 2</v>
      </c>
      <c r="P105" t="str">
        <f>VLOOKUP($A105,'Hospitalisation Details'!$A:$O,14,0)</f>
        <v>R1011</v>
      </c>
      <c r="Q105">
        <f>VLOOKUP($A105,'Hospitalisation Details'!$A:$O,15,0)</f>
        <v>37</v>
      </c>
    </row>
    <row r="106" spans="1:17" ht="15.75" x14ac:dyDescent="0.25">
      <c r="A106" s="1" t="s">
        <v>2268</v>
      </c>
      <c r="B106" t="str">
        <f>VLOOKUP(Healthcare!A106,'Customer Names'!$A:$D,4,0)</f>
        <v>Gedion</v>
      </c>
      <c r="C106">
        <f>VLOOKUP(A106,'Medical Examinations'!$A:$M,2,0)</f>
        <v>35.299999999999997</v>
      </c>
      <c r="D106">
        <f>VLOOKUP($A106,'Medical Examinations'!$A:$M,3,0)</f>
        <v>5.82</v>
      </c>
      <c r="E106" t="str">
        <f>VLOOKUP($A106,'Medical Examinations'!$A:$M,4,0)</f>
        <v>yes</v>
      </c>
      <c r="F106" t="str">
        <f>VLOOKUP($A106,'Medical Examinations'!$A:$M,5,0)</f>
        <v>No</v>
      </c>
      <c r="G106" t="str">
        <f>VLOOKUP($A106,'Medical Examinations'!$A:$M,6,0)</f>
        <v>Yes</v>
      </c>
      <c r="H106">
        <f>VLOOKUP($A106,'Medical Examinations'!$A:$M,8,0)</f>
        <v>1</v>
      </c>
      <c r="I106" t="str">
        <f>VLOOKUP($A106,'Medical Examinations'!$A:$M,9,0)</f>
        <v>yes</v>
      </c>
      <c r="J106" t="str">
        <f>VLOOKUP($A106,'Medical Examinations'!$A:$M,11,0)</f>
        <v>Obesity</v>
      </c>
      <c r="K106" t="str">
        <f>VLOOKUP($A106,'Medical Examinations'!$A:$M,12,0)</f>
        <v>Prediabetes</v>
      </c>
      <c r="L106" s="11">
        <f>VLOOKUP($A106,'Hospitalisation Details'!$A:$O,5,0)</f>
        <v>30481</v>
      </c>
      <c r="M106">
        <f>VLOOKUP($A106,'Hospitalisation Details'!$A:$O,7,0)</f>
        <v>40103.89</v>
      </c>
      <c r="N106" t="str">
        <f>VLOOKUP($A106,'Hospitalisation Details'!$A:$O,12,0)</f>
        <v>tier - 1</v>
      </c>
      <c r="O106" t="str">
        <f>VLOOKUP($A106,'Hospitalisation Details'!$A:$O,13,0)</f>
        <v>tier - 2</v>
      </c>
      <c r="P106" t="str">
        <f>VLOOKUP($A106,'Hospitalisation Details'!$A:$O,14,0)</f>
        <v>R1011</v>
      </c>
      <c r="Q106">
        <f>VLOOKUP($A106,'Hospitalisation Details'!$A:$O,15,0)</f>
        <v>39</v>
      </c>
    </row>
    <row r="107" spans="1:17" ht="15.75" x14ac:dyDescent="0.25">
      <c r="A107" s="1" t="s">
        <v>2267</v>
      </c>
      <c r="B107" t="str">
        <f>VLOOKUP(Healthcare!A107,'Customer Names'!$A:$D,4,0)</f>
        <v>Mark</v>
      </c>
      <c r="C107">
        <f>VLOOKUP(A107,'Medical Examinations'!$A:$M,2,0)</f>
        <v>43.83</v>
      </c>
      <c r="D107">
        <f>VLOOKUP($A107,'Medical Examinations'!$A:$M,3,0)</f>
        <v>6.03</v>
      </c>
      <c r="E107" t="str">
        <f>VLOOKUP($A107,'Medical Examinations'!$A:$M,4,0)</f>
        <v>yes</v>
      </c>
      <c r="F107" t="str">
        <f>VLOOKUP($A107,'Medical Examinations'!$A:$M,5,0)</f>
        <v>No</v>
      </c>
      <c r="G107" t="str">
        <f>VLOOKUP($A107,'Medical Examinations'!$A:$M,6,0)</f>
        <v>No</v>
      </c>
      <c r="H107">
        <f>VLOOKUP($A107,'Medical Examinations'!$A:$M,8,0)</f>
        <v>2</v>
      </c>
      <c r="I107" t="str">
        <f>VLOOKUP($A107,'Medical Examinations'!$A:$M,9,0)</f>
        <v>yes</v>
      </c>
      <c r="J107" t="str">
        <f>VLOOKUP($A107,'Medical Examinations'!$A:$M,11,0)</f>
        <v>Obesity</v>
      </c>
      <c r="K107" t="str">
        <f>VLOOKUP($A107,'Medical Examinations'!$A:$M,12,0)</f>
        <v>Prediabetes</v>
      </c>
      <c r="L107" s="11">
        <f>VLOOKUP($A107,'Hospitalisation Details'!$A:$O,5,0)</f>
        <v>24362</v>
      </c>
      <c r="M107">
        <f>VLOOKUP($A107,'Hospitalisation Details'!$A:$O,7,0)</f>
        <v>40069.440000000002</v>
      </c>
      <c r="N107" t="str">
        <f>VLOOKUP($A107,'Hospitalisation Details'!$A:$O,12,0)</f>
        <v>tier - 1</v>
      </c>
      <c r="O107" t="str">
        <f>VLOOKUP($A107,'Hospitalisation Details'!$A:$O,13,0)</f>
        <v>tier - 3</v>
      </c>
      <c r="P107" t="str">
        <f>VLOOKUP($A107,'Hospitalisation Details'!$A:$O,14,0)</f>
        <v>R1011</v>
      </c>
      <c r="Q107">
        <f>VLOOKUP($A107,'Hospitalisation Details'!$A:$O,15,0)</f>
        <v>56</v>
      </c>
    </row>
    <row r="108" spans="1:17" ht="15.75" x14ac:dyDescent="0.25">
      <c r="A108" s="1" t="s">
        <v>2266</v>
      </c>
      <c r="B108" t="str">
        <f>VLOOKUP(Healthcare!A108,'Customer Names'!$A:$D,4,0)</f>
        <v>Gamini P.</v>
      </c>
      <c r="C108">
        <f>VLOOKUP(A108,'Medical Examinations'!$A:$M,2,0)</f>
        <v>50.07</v>
      </c>
      <c r="D108">
        <f>VLOOKUP($A108,'Medical Examinations'!$A:$M,3,0)</f>
        <v>9.27</v>
      </c>
      <c r="E108" t="str">
        <f>VLOOKUP($A108,'Medical Examinations'!$A:$M,4,0)</f>
        <v>No</v>
      </c>
      <c r="F108" t="str">
        <f>VLOOKUP($A108,'Medical Examinations'!$A:$M,5,0)</f>
        <v>No</v>
      </c>
      <c r="G108" t="str">
        <f>VLOOKUP($A108,'Medical Examinations'!$A:$M,6,0)</f>
        <v>No</v>
      </c>
      <c r="H108">
        <f>VLOOKUP($A108,'Medical Examinations'!$A:$M,8,0)</f>
        <v>0</v>
      </c>
      <c r="I108" t="str">
        <f>VLOOKUP($A108,'Medical Examinations'!$A:$M,9,0)</f>
        <v>yes</v>
      </c>
      <c r="J108" t="str">
        <f>VLOOKUP($A108,'Medical Examinations'!$A:$M,11,0)</f>
        <v>Obesity</v>
      </c>
      <c r="K108" t="str">
        <f>VLOOKUP($A108,'Medical Examinations'!$A:$M,12,0)</f>
        <v>Diabetes</v>
      </c>
      <c r="L108" s="11">
        <f>VLOOKUP($A108,'Hospitalisation Details'!$A:$O,5,0)</f>
        <v>28661</v>
      </c>
      <c r="M108">
        <f>VLOOKUP($A108,'Hospitalisation Details'!$A:$O,7,0)</f>
        <v>40054.730000000003</v>
      </c>
      <c r="N108" t="str">
        <f>VLOOKUP($A108,'Hospitalisation Details'!$A:$O,12,0)</f>
        <v>tier - 1</v>
      </c>
      <c r="O108" t="str">
        <f>VLOOKUP($A108,'Hospitalisation Details'!$A:$O,13,0)</f>
        <v>tier - 3</v>
      </c>
      <c r="P108" t="str">
        <f>VLOOKUP($A108,'Hospitalisation Details'!$A:$O,14,0)</f>
        <v>R1011</v>
      </c>
      <c r="Q108">
        <f>VLOOKUP($A108,'Hospitalisation Details'!$A:$O,15,0)</f>
        <v>44</v>
      </c>
    </row>
    <row r="109" spans="1:17" ht="15.75" x14ac:dyDescent="0.25">
      <c r="A109" s="1" t="s">
        <v>2265</v>
      </c>
      <c r="B109" t="str">
        <f>VLOOKUP(Healthcare!A109,'Customer Names'!$A:$D,4,0)</f>
        <v>Emily J</v>
      </c>
      <c r="C109">
        <f>VLOOKUP(A109,'Medical Examinations'!$A:$M,2,0)</f>
        <v>32.774999999999999</v>
      </c>
      <c r="D109">
        <f>VLOOKUP($A109,'Medical Examinations'!$A:$M,3,0)</f>
        <v>5.53</v>
      </c>
      <c r="E109" t="str">
        <f>VLOOKUP($A109,'Medical Examinations'!$A:$M,4,0)</f>
        <v>No</v>
      </c>
      <c r="F109" t="str">
        <f>VLOOKUP($A109,'Medical Examinations'!$A:$M,5,0)</f>
        <v>No</v>
      </c>
      <c r="G109" t="str">
        <f>VLOOKUP($A109,'Medical Examinations'!$A:$M,6,0)</f>
        <v>No</v>
      </c>
      <c r="H109">
        <f>VLOOKUP($A109,'Medical Examinations'!$A:$M,8,0)</f>
        <v>0</v>
      </c>
      <c r="I109" t="str">
        <f>VLOOKUP($A109,'Medical Examinations'!$A:$M,9,0)</f>
        <v>yes</v>
      </c>
      <c r="J109" t="str">
        <f>VLOOKUP($A109,'Medical Examinations'!$A:$M,11,0)</f>
        <v>Obesity</v>
      </c>
      <c r="K109" t="str">
        <f>VLOOKUP($A109,'Medical Examinations'!$A:$M,12,0)</f>
        <v>Normal</v>
      </c>
      <c r="L109" s="11">
        <f>VLOOKUP($A109,'Hospitalisation Details'!$A:$O,5,0)</f>
        <v>30188</v>
      </c>
      <c r="M109">
        <f>VLOOKUP($A109,'Hospitalisation Details'!$A:$O,7,0)</f>
        <v>40003.33</v>
      </c>
      <c r="N109" t="str">
        <f>VLOOKUP($A109,'Hospitalisation Details'!$A:$O,12,0)</f>
        <v>tier - 1</v>
      </c>
      <c r="O109" t="str">
        <f>VLOOKUP($A109,'Hospitalisation Details'!$A:$O,13,0)</f>
        <v>tier - 1</v>
      </c>
      <c r="P109" t="str">
        <f>VLOOKUP($A109,'Hospitalisation Details'!$A:$O,14,0)</f>
        <v>R1012</v>
      </c>
      <c r="Q109">
        <f>VLOOKUP($A109,'Hospitalisation Details'!$A:$O,15,0)</f>
        <v>40</v>
      </c>
    </row>
    <row r="110" spans="1:17" ht="15.75" x14ac:dyDescent="0.25">
      <c r="A110" s="1" t="s">
        <v>2264</v>
      </c>
      <c r="B110" t="str">
        <f>VLOOKUP(Healthcare!A110,'Customer Names'!$A:$D,4,0)</f>
        <v>Amanda</v>
      </c>
      <c r="C110">
        <f>VLOOKUP(A110,'Medical Examinations'!$A:$M,2,0)</f>
        <v>34.104999999999997</v>
      </c>
      <c r="D110">
        <f>VLOOKUP($A110,'Medical Examinations'!$A:$M,3,0)</f>
        <v>5.07</v>
      </c>
      <c r="E110" t="str">
        <f>VLOOKUP($A110,'Medical Examinations'!$A:$M,4,0)</f>
        <v>No</v>
      </c>
      <c r="F110" t="str">
        <f>VLOOKUP($A110,'Medical Examinations'!$A:$M,5,0)</f>
        <v>No</v>
      </c>
      <c r="G110" t="str">
        <f>VLOOKUP($A110,'Medical Examinations'!$A:$M,6,0)</f>
        <v>No</v>
      </c>
      <c r="H110">
        <f>VLOOKUP($A110,'Medical Examinations'!$A:$M,8,0)</f>
        <v>1</v>
      </c>
      <c r="I110" t="str">
        <f>VLOOKUP($A110,'Medical Examinations'!$A:$M,9,0)</f>
        <v>yes</v>
      </c>
      <c r="J110" t="str">
        <f>VLOOKUP($A110,'Medical Examinations'!$A:$M,11,0)</f>
        <v>Obesity</v>
      </c>
      <c r="K110" t="str">
        <f>VLOOKUP($A110,'Medical Examinations'!$A:$M,12,0)</f>
        <v>Normal</v>
      </c>
      <c r="L110" s="11">
        <f>VLOOKUP($A110,'Hospitalisation Details'!$A:$O,5,0)</f>
        <v>31936</v>
      </c>
      <c r="M110">
        <f>VLOOKUP($A110,'Hospitalisation Details'!$A:$O,7,0)</f>
        <v>39983.43</v>
      </c>
      <c r="N110" t="str">
        <f>VLOOKUP($A110,'Hospitalisation Details'!$A:$O,12,0)</f>
        <v>tier - 2</v>
      </c>
      <c r="O110" t="str">
        <f>VLOOKUP($A110,'Hospitalisation Details'!$A:$O,13,0)</f>
        <v>tier - 3</v>
      </c>
      <c r="P110" t="str">
        <f>VLOOKUP($A110,'Hospitalisation Details'!$A:$O,14,0)</f>
        <v>R1012</v>
      </c>
      <c r="Q110">
        <f>VLOOKUP($A110,'Hospitalisation Details'!$A:$O,15,0)</f>
        <v>36</v>
      </c>
    </row>
    <row r="111" spans="1:17" ht="15.75" x14ac:dyDescent="0.25">
      <c r="A111" s="1" t="s">
        <v>2263</v>
      </c>
      <c r="B111" t="str">
        <f>VLOOKUP(Healthcare!A111,'Customer Names'!$A:$D,4,0)</f>
        <v>Nicholas</v>
      </c>
      <c r="C111">
        <f>VLOOKUP(A111,'Medical Examinations'!$A:$M,2,0)</f>
        <v>48.93</v>
      </c>
      <c r="D111">
        <f>VLOOKUP($A111,'Medical Examinations'!$A:$M,3,0)</f>
        <v>11.17</v>
      </c>
      <c r="E111" t="str">
        <f>VLOOKUP($A111,'Medical Examinations'!$A:$M,4,0)</f>
        <v>yes</v>
      </c>
      <c r="F111" t="str">
        <f>VLOOKUP($A111,'Medical Examinations'!$A:$M,5,0)</f>
        <v>No</v>
      </c>
      <c r="G111" t="str">
        <f>VLOOKUP($A111,'Medical Examinations'!$A:$M,6,0)</f>
        <v>No</v>
      </c>
      <c r="H111">
        <f>VLOOKUP($A111,'Medical Examinations'!$A:$M,8,0)</f>
        <v>1</v>
      </c>
      <c r="I111" t="str">
        <f>VLOOKUP($A111,'Medical Examinations'!$A:$M,9,0)</f>
        <v>yes</v>
      </c>
      <c r="J111" t="str">
        <f>VLOOKUP($A111,'Medical Examinations'!$A:$M,11,0)</f>
        <v>Obesity</v>
      </c>
      <c r="K111" t="str">
        <f>VLOOKUP($A111,'Medical Examinations'!$A:$M,12,0)</f>
        <v>Diabetes</v>
      </c>
      <c r="L111" s="11">
        <f>VLOOKUP($A111,'Hospitalisation Details'!$A:$O,5,0)</f>
        <v>27608</v>
      </c>
      <c r="M111">
        <f>VLOOKUP($A111,'Hospitalisation Details'!$A:$O,7,0)</f>
        <v>39963.120000000003</v>
      </c>
      <c r="N111" t="str">
        <f>VLOOKUP($A111,'Hospitalisation Details'!$A:$O,12,0)</f>
        <v>tier - 2</v>
      </c>
      <c r="O111" t="str">
        <f>VLOOKUP($A111,'Hospitalisation Details'!$A:$O,13,0)</f>
        <v>tier - 2</v>
      </c>
      <c r="P111" t="str">
        <f>VLOOKUP($A111,'Hospitalisation Details'!$A:$O,14,0)</f>
        <v>R1011</v>
      </c>
      <c r="Q111">
        <f>VLOOKUP($A111,'Hospitalisation Details'!$A:$O,15,0)</f>
        <v>47</v>
      </c>
    </row>
    <row r="112" spans="1:17" ht="15.75" x14ac:dyDescent="0.25">
      <c r="A112" s="1" t="s">
        <v>2262</v>
      </c>
      <c r="B112" t="str">
        <f>VLOOKUP(Healthcare!A112,'Customer Names'!$A:$D,4,0)</f>
        <v>Knox</v>
      </c>
      <c r="C112">
        <f>VLOOKUP(A112,'Medical Examinations'!$A:$M,2,0)</f>
        <v>37.07</v>
      </c>
      <c r="D112">
        <f>VLOOKUP($A112,'Medical Examinations'!$A:$M,3,0)</f>
        <v>6.14</v>
      </c>
      <c r="E112" t="str">
        <f>VLOOKUP($A112,'Medical Examinations'!$A:$M,4,0)</f>
        <v>yes</v>
      </c>
      <c r="F112" t="str">
        <f>VLOOKUP($A112,'Medical Examinations'!$A:$M,5,0)</f>
        <v>No</v>
      </c>
      <c r="G112" t="str">
        <f>VLOOKUP($A112,'Medical Examinations'!$A:$M,6,0)</f>
        <v>No</v>
      </c>
      <c r="H112">
        <f>VLOOKUP($A112,'Medical Examinations'!$A:$M,8,0)</f>
        <v>0</v>
      </c>
      <c r="I112" t="str">
        <f>VLOOKUP($A112,'Medical Examinations'!$A:$M,9,0)</f>
        <v>yes</v>
      </c>
      <c r="J112" t="str">
        <f>VLOOKUP($A112,'Medical Examinations'!$A:$M,11,0)</f>
        <v>Obesity</v>
      </c>
      <c r="K112" t="str">
        <f>VLOOKUP($A112,'Medical Examinations'!$A:$M,12,0)</f>
        <v>Prediabetes</v>
      </c>
      <c r="L112" s="11">
        <f>VLOOKUP($A112,'Hospitalisation Details'!$A:$O,5,0)</f>
        <v>31312</v>
      </c>
      <c r="M112">
        <f>VLOOKUP($A112,'Hospitalisation Details'!$A:$O,7,0)</f>
        <v>39871.699999999997</v>
      </c>
      <c r="N112" t="str">
        <f>VLOOKUP($A112,'Hospitalisation Details'!$A:$O,12,0)</f>
        <v>tier - 1</v>
      </c>
      <c r="O112" t="str">
        <f>VLOOKUP($A112,'Hospitalisation Details'!$A:$O,13,0)</f>
        <v>tier - 2</v>
      </c>
      <c r="P112" t="str">
        <f>VLOOKUP($A112,'Hospitalisation Details'!$A:$O,14,0)</f>
        <v>R1013</v>
      </c>
      <c r="Q112">
        <f>VLOOKUP($A112,'Hospitalisation Details'!$A:$O,15,0)</f>
        <v>37</v>
      </c>
    </row>
    <row r="113" spans="1:17" ht="15.75" x14ac:dyDescent="0.25">
      <c r="A113" s="1" t="s">
        <v>2261</v>
      </c>
      <c r="B113" t="str">
        <f>VLOOKUP(Healthcare!A113,'Customer Names'!$A:$D,4,0)</f>
        <v>Yianna</v>
      </c>
      <c r="C113">
        <f>VLOOKUP(A113,'Medical Examinations'!$A:$M,2,0)</f>
        <v>51.51</v>
      </c>
      <c r="D113">
        <f>VLOOKUP($A113,'Medical Examinations'!$A:$M,3,0)</f>
        <v>6.26</v>
      </c>
      <c r="E113" t="str">
        <f>VLOOKUP($A113,'Medical Examinations'!$A:$M,4,0)</f>
        <v>yes</v>
      </c>
      <c r="F113" t="str">
        <f>VLOOKUP($A113,'Medical Examinations'!$A:$M,5,0)</f>
        <v>No</v>
      </c>
      <c r="G113" t="str">
        <f>VLOOKUP($A113,'Medical Examinations'!$A:$M,6,0)</f>
        <v>Yes</v>
      </c>
      <c r="H113">
        <f>VLOOKUP($A113,'Medical Examinations'!$A:$M,8,0)</f>
        <v>1</v>
      </c>
      <c r="I113" t="str">
        <f>VLOOKUP($A113,'Medical Examinations'!$A:$M,9,0)</f>
        <v>yes</v>
      </c>
      <c r="J113" t="str">
        <f>VLOOKUP($A113,'Medical Examinations'!$A:$M,11,0)</f>
        <v>Obesity</v>
      </c>
      <c r="K113" t="str">
        <f>VLOOKUP($A113,'Medical Examinations'!$A:$M,12,0)</f>
        <v>Prediabetes</v>
      </c>
      <c r="L113" s="11">
        <f>VLOOKUP($A113,'Hospitalisation Details'!$A:$O,5,0)</f>
        <v>30621</v>
      </c>
      <c r="M113">
        <f>VLOOKUP($A113,'Hospitalisation Details'!$A:$O,7,0)</f>
        <v>39865.699999999997</v>
      </c>
      <c r="N113" t="str">
        <f>VLOOKUP($A113,'Hospitalisation Details'!$A:$O,12,0)</f>
        <v>tier - 2</v>
      </c>
      <c r="O113" t="str">
        <f>VLOOKUP($A113,'Hospitalisation Details'!$A:$O,13,0)</f>
        <v>tier - 2</v>
      </c>
      <c r="P113" t="str">
        <f>VLOOKUP($A113,'Hospitalisation Details'!$A:$O,14,0)</f>
        <v>R1011</v>
      </c>
      <c r="Q113">
        <f>VLOOKUP($A113,'Hospitalisation Details'!$A:$O,15,0)</f>
        <v>39</v>
      </c>
    </row>
    <row r="114" spans="1:17" ht="15.75" x14ac:dyDescent="0.25">
      <c r="A114" s="1" t="s">
        <v>2260</v>
      </c>
      <c r="B114" t="str">
        <f>VLOOKUP(Healthcare!A114,'Customer Names'!$A:$D,4,0)</f>
        <v>Roberta</v>
      </c>
      <c r="C114">
        <f>VLOOKUP(A114,'Medical Examinations'!$A:$M,2,0)</f>
        <v>34.799999999999997</v>
      </c>
      <c r="D114">
        <f>VLOOKUP($A114,'Medical Examinations'!$A:$M,3,0)</f>
        <v>4.72</v>
      </c>
      <c r="E114" t="str">
        <f>VLOOKUP($A114,'Medical Examinations'!$A:$M,4,0)</f>
        <v>yes</v>
      </c>
      <c r="F114" t="str">
        <f>VLOOKUP($A114,'Medical Examinations'!$A:$M,5,0)</f>
        <v>No</v>
      </c>
      <c r="G114" t="str">
        <f>VLOOKUP($A114,'Medical Examinations'!$A:$M,6,0)</f>
        <v>No</v>
      </c>
      <c r="H114">
        <f>VLOOKUP($A114,'Medical Examinations'!$A:$M,8,0)</f>
        <v>0</v>
      </c>
      <c r="I114" t="str">
        <f>VLOOKUP($A114,'Medical Examinations'!$A:$M,9,0)</f>
        <v>yes</v>
      </c>
      <c r="J114" t="str">
        <f>VLOOKUP($A114,'Medical Examinations'!$A:$M,11,0)</f>
        <v>Obesity</v>
      </c>
      <c r="K114" t="str">
        <f>VLOOKUP($A114,'Medical Examinations'!$A:$M,12,0)</f>
        <v>Normal</v>
      </c>
      <c r="L114" s="11">
        <f>VLOOKUP($A114,'Hospitalisation Details'!$A:$O,5,0)</f>
        <v>31337</v>
      </c>
      <c r="M114">
        <f>VLOOKUP($A114,'Hospitalisation Details'!$A:$O,7,0)</f>
        <v>39836.519999999997</v>
      </c>
      <c r="N114" t="str">
        <f>VLOOKUP($A114,'Hospitalisation Details'!$A:$O,12,0)</f>
        <v>tier - 2</v>
      </c>
      <c r="O114" t="str">
        <f>VLOOKUP($A114,'Hospitalisation Details'!$A:$O,13,0)</f>
        <v>tier - 1</v>
      </c>
      <c r="P114" t="str">
        <f>VLOOKUP($A114,'Hospitalisation Details'!$A:$O,14,0)</f>
        <v>R1011</v>
      </c>
      <c r="Q114">
        <f>VLOOKUP($A114,'Hospitalisation Details'!$A:$O,15,0)</f>
        <v>37</v>
      </c>
    </row>
    <row r="115" spans="1:17" ht="15.75" x14ac:dyDescent="0.25">
      <c r="A115" s="1" t="s">
        <v>2259</v>
      </c>
      <c r="B115" t="str">
        <f>VLOOKUP(Healthcare!A115,'Customer Names'!$A:$D,4,0)</f>
        <v>Benjamin P.</v>
      </c>
      <c r="C115">
        <f>VLOOKUP(A115,'Medical Examinations'!$A:$M,2,0)</f>
        <v>36.67</v>
      </c>
      <c r="D115">
        <f>VLOOKUP($A115,'Medical Examinations'!$A:$M,3,0)</f>
        <v>5.18</v>
      </c>
      <c r="E115" t="str">
        <f>VLOOKUP($A115,'Medical Examinations'!$A:$M,4,0)</f>
        <v>No</v>
      </c>
      <c r="F115" t="str">
        <f>VLOOKUP($A115,'Medical Examinations'!$A:$M,5,0)</f>
        <v>No</v>
      </c>
      <c r="G115" t="str">
        <f>VLOOKUP($A115,'Medical Examinations'!$A:$M,6,0)</f>
        <v>No</v>
      </c>
      <c r="H115">
        <f>VLOOKUP($A115,'Medical Examinations'!$A:$M,8,0)</f>
        <v>1</v>
      </c>
      <c r="I115" t="str">
        <f>VLOOKUP($A115,'Medical Examinations'!$A:$M,9,0)</f>
        <v>yes</v>
      </c>
      <c r="J115" t="str">
        <f>VLOOKUP($A115,'Medical Examinations'!$A:$M,11,0)</f>
        <v>Obesity</v>
      </c>
      <c r="K115" t="str">
        <f>VLOOKUP($A115,'Medical Examinations'!$A:$M,12,0)</f>
        <v>Normal</v>
      </c>
      <c r="L115" s="11">
        <f>VLOOKUP($A115,'Hospitalisation Details'!$A:$O,5,0)</f>
        <v>32135</v>
      </c>
      <c r="M115">
        <f>VLOOKUP($A115,'Hospitalisation Details'!$A:$O,7,0)</f>
        <v>39774.28</v>
      </c>
      <c r="N115" t="str">
        <f>VLOOKUP($A115,'Hospitalisation Details'!$A:$O,12,0)</f>
        <v>tier - 1</v>
      </c>
      <c r="O115" t="str">
        <f>VLOOKUP($A115,'Hospitalisation Details'!$A:$O,13,0)</f>
        <v>tier - 1</v>
      </c>
      <c r="P115" t="str">
        <f>VLOOKUP($A115,'Hospitalisation Details'!$A:$O,14,0)</f>
        <v>R1014</v>
      </c>
      <c r="Q115">
        <f>VLOOKUP($A115,'Hospitalisation Details'!$A:$O,15,0)</f>
        <v>35</v>
      </c>
    </row>
    <row r="116" spans="1:17" ht="15.75" x14ac:dyDescent="0.25">
      <c r="A116" s="1" t="s">
        <v>2258</v>
      </c>
      <c r="B116" t="str">
        <f>VLOOKUP(Healthcare!A116,'Customer Names'!$A:$D,4,0)</f>
        <v>Craig</v>
      </c>
      <c r="C116">
        <f>VLOOKUP(A116,'Medical Examinations'!$A:$M,2,0)</f>
        <v>30.9</v>
      </c>
      <c r="D116">
        <f>VLOOKUP($A116,'Medical Examinations'!$A:$M,3,0)</f>
        <v>9.4</v>
      </c>
      <c r="E116" t="str">
        <f>VLOOKUP($A116,'Medical Examinations'!$A:$M,4,0)</f>
        <v>No</v>
      </c>
      <c r="F116" t="str">
        <f>VLOOKUP($A116,'Medical Examinations'!$A:$M,5,0)</f>
        <v>No</v>
      </c>
      <c r="G116" t="str">
        <f>VLOOKUP($A116,'Medical Examinations'!$A:$M,6,0)</f>
        <v>No</v>
      </c>
      <c r="H116">
        <f>VLOOKUP($A116,'Medical Examinations'!$A:$M,8,0)</f>
        <v>2</v>
      </c>
      <c r="I116" t="str">
        <f>VLOOKUP($A116,'Medical Examinations'!$A:$M,9,0)</f>
        <v>yes</v>
      </c>
      <c r="J116" t="str">
        <f>VLOOKUP($A116,'Medical Examinations'!$A:$M,11,0)</f>
        <v>Obesity</v>
      </c>
      <c r="K116" t="str">
        <f>VLOOKUP($A116,'Medical Examinations'!$A:$M,12,0)</f>
        <v>Diabetes</v>
      </c>
      <c r="L116" s="11">
        <f>VLOOKUP($A116,'Hospitalisation Details'!$A:$O,5,0)</f>
        <v>26862</v>
      </c>
      <c r="M116">
        <f>VLOOKUP($A116,'Hospitalisation Details'!$A:$O,7,0)</f>
        <v>39727.61</v>
      </c>
      <c r="N116" t="str">
        <f>VLOOKUP($A116,'Hospitalisation Details'!$A:$O,12,0)</f>
        <v>tier - 1</v>
      </c>
      <c r="O116" t="str">
        <f>VLOOKUP($A116,'Hospitalisation Details'!$A:$O,13,0)</f>
        <v>tier - 2</v>
      </c>
      <c r="P116" t="str">
        <f>VLOOKUP($A116,'Hospitalisation Details'!$A:$O,14,0)</f>
        <v>R1011</v>
      </c>
      <c r="Q116">
        <f>VLOOKUP($A116,'Hospitalisation Details'!$A:$O,15,0)</f>
        <v>49</v>
      </c>
    </row>
    <row r="117" spans="1:17" ht="15.75" x14ac:dyDescent="0.25">
      <c r="A117" s="1" t="s">
        <v>2257</v>
      </c>
      <c r="B117" t="str">
        <f>VLOOKUP(Healthcare!A117,'Customer Names'!$A:$D,4,0)</f>
        <v>Ann</v>
      </c>
      <c r="C117">
        <f>VLOOKUP(A117,'Medical Examinations'!$A:$M,2,0)</f>
        <v>30.495000000000001</v>
      </c>
      <c r="D117">
        <f>VLOOKUP($A117,'Medical Examinations'!$A:$M,3,0)</f>
        <v>6.29</v>
      </c>
      <c r="E117" t="str">
        <f>VLOOKUP($A117,'Medical Examinations'!$A:$M,4,0)</f>
        <v>No</v>
      </c>
      <c r="F117" t="str">
        <f>VLOOKUP($A117,'Medical Examinations'!$A:$M,5,0)</f>
        <v>No</v>
      </c>
      <c r="G117" t="str">
        <f>VLOOKUP($A117,'Medical Examinations'!$A:$M,6,0)</f>
        <v>No</v>
      </c>
      <c r="H117">
        <f>VLOOKUP($A117,'Medical Examinations'!$A:$M,8,0)</f>
        <v>0</v>
      </c>
      <c r="I117" t="str">
        <f>VLOOKUP($A117,'Medical Examinations'!$A:$M,9,0)</f>
        <v>yes</v>
      </c>
      <c r="J117" t="str">
        <f>VLOOKUP($A117,'Medical Examinations'!$A:$M,11,0)</f>
        <v>Obesity</v>
      </c>
      <c r="K117" t="str">
        <f>VLOOKUP($A117,'Medical Examinations'!$A:$M,12,0)</f>
        <v>Prediabetes</v>
      </c>
      <c r="L117" s="11">
        <f>VLOOKUP($A117,'Hospitalisation Details'!$A:$O,5,0)</f>
        <v>28380</v>
      </c>
      <c r="M117">
        <f>VLOOKUP($A117,'Hospitalisation Details'!$A:$O,7,0)</f>
        <v>39725.519999999997</v>
      </c>
      <c r="N117" t="str">
        <f>VLOOKUP($A117,'Hospitalisation Details'!$A:$O,12,0)</f>
        <v>tier - 2</v>
      </c>
      <c r="O117" t="str">
        <f>VLOOKUP($A117,'Hospitalisation Details'!$A:$O,13,0)</f>
        <v>tier - 1</v>
      </c>
      <c r="P117" t="str">
        <f>VLOOKUP($A117,'Hospitalisation Details'!$A:$O,14,0)</f>
        <v>R1012</v>
      </c>
      <c r="Q117">
        <f>VLOOKUP($A117,'Hospitalisation Details'!$A:$O,15,0)</f>
        <v>45</v>
      </c>
    </row>
    <row r="118" spans="1:17" ht="15.75" x14ac:dyDescent="0.25">
      <c r="A118" s="1" t="s">
        <v>2256</v>
      </c>
      <c r="B118" t="str">
        <f>VLOOKUP(Healthcare!A118,'Customer Names'!$A:$D,4,0)</f>
        <v>Jamie P</v>
      </c>
      <c r="C118">
        <f>VLOOKUP(A118,'Medical Examinations'!$A:$M,2,0)</f>
        <v>44.88</v>
      </c>
      <c r="D118">
        <f>VLOOKUP($A118,'Medical Examinations'!$A:$M,3,0)</f>
        <v>6.04</v>
      </c>
      <c r="E118" t="str">
        <f>VLOOKUP($A118,'Medical Examinations'!$A:$M,4,0)</f>
        <v>No</v>
      </c>
      <c r="F118" t="str">
        <f>VLOOKUP($A118,'Medical Examinations'!$A:$M,5,0)</f>
        <v>No</v>
      </c>
      <c r="G118" t="str">
        <f>VLOOKUP($A118,'Medical Examinations'!$A:$M,6,0)</f>
        <v>Yes</v>
      </c>
      <c r="H118">
        <f>VLOOKUP($A118,'Medical Examinations'!$A:$M,8,0)</f>
        <v>1</v>
      </c>
      <c r="I118" t="str">
        <f>VLOOKUP($A118,'Medical Examinations'!$A:$M,9,0)</f>
        <v>yes</v>
      </c>
      <c r="J118" t="str">
        <f>VLOOKUP($A118,'Medical Examinations'!$A:$M,11,0)</f>
        <v>Obesity</v>
      </c>
      <c r="K118" t="str">
        <f>VLOOKUP($A118,'Medical Examinations'!$A:$M,12,0)</f>
        <v>Prediabetes</v>
      </c>
      <c r="L118" s="11">
        <f>VLOOKUP($A118,'Hospitalisation Details'!$A:$O,5,0)</f>
        <v>37880</v>
      </c>
      <c r="M118">
        <f>VLOOKUP($A118,'Hospitalisation Details'!$A:$O,7,0)</f>
        <v>39722.75</v>
      </c>
      <c r="N118" t="str">
        <f>VLOOKUP($A118,'Hospitalisation Details'!$A:$O,12,0)</f>
        <v>tier - 1</v>
      </c>
      <c r="O118" t="str">
        <f>VLOOKUP($A118,'Hospitalisation Details'!$A:$O,13,0)</f>
        <v>tier - 1</v>
      </c>
      <c r="P118" t="str">
        <f>VLOOKUP($A118,'Hospitalisation Details'!$A:$O,14,0)</f>
        <v>R1013</v>
      </c>
      <c r="Q118">
        <f>VLOOKUP($A118,'Hospitalisation Details'!$A:$O,15,0)</f>
        <v>19</v>
      </c>
    </row>
    <row r="119" spans="1:17" ht="15.75" x14ac:dyDescent="0.25">
      <c r="A119" s="1" t="s">
        <v>2255</v>
      </c>
      <c r="B119" t="str">
        <f>VLOOKUP(Healthcare!A119,'Customer Names'!$A:$D,4,0)</f>
        <v>John</v>
      </c>
      <c r="C119">
        <f>VLOOKUP(A119,'Medical Examinations'!$A:$M,2,0)</f>
        <v>44.32</v>
      </c>
      <c r="D119">
        <f>VLOOKUP($A119,'Medical Examinations'!$A:$M,3,0)</f>
        <v>10.55</v>
      </c>
      <c r="E119" t="str">
        <f>VLOOKUP($A119,'Medical Examinations'!$A:$M,4,0)</f>
        <v>No</v>
      </c>
      <c r="F119" t="str">
        <f>VLOOKUP($A119,'Medical Examinations'!$A:$M,5,0)</f>
        <v>No</v>
      </c>
      <c r="G119" t="str">
        <f>VLOOKUP($A119,'Medical Examinations'!$A:$M,6,0)</f>
        <v>No</v>
      </c>
      <c r="H119">
        <f>VLOOKUP($A119,'Medical Examinations'!$A:$M,8,0)</f>
        <v>0</v>
      </c>
      <c r="I119" t="str">
        <f>VLOOKUP($A119,'Medical Examinations'!$A:$M,9,0)</f>
        <v>yes</v>
      </c>
      <c r="J119" t="str">
        <f>VLOOKUP($A119,'Medical Examinations'!$A:$M,11,0)</f>
        <v>Obesity</v>
      </c>
      <c r="K119" t="str">
        <f>VLOOKUP($A119,'Medical Examinations'!$A:$M,12,0)</f>
        <v>Diabetes</v>
      </c>
      <c r="L119" s="11">
        <f>VLOOKUP($A119,'Hospitalisation Details'!$A:$O,5,0)</f>
        <v>25110</v>
      </c>
      <c r="M119">
        <f>VLOOKUP($A119,'Hospitalisation Details'!$A:$O,7,0)</f>
        <v>39721.93</v>
      </c>
      <c r="N119" t="str">
        <f>VLOOKUP($A119,'Hospitalisation Details'!$A:$O,12,0)</f>
        <v>tier - 2</v>
      </c>
      <c r="O119" t="str">
        <f>VLOOKUP($A119,'Hospitalisation Details'!$A:$O,13,0)</f>
        <v>tier - 2</v>
      </c>
      <c r="P119" t="str">
        <f>VLOOKUP($A119,'Hospitalisation Details'!$A:$O,14,0)</f>
        <v>R1011</v>
      </c>
      <c r="Q119">
        <f>VLOOKUP($A119,'Hospitalisation Details'!$A:$O,15,0)</f>
        <v>54</v>
      </c>
    </row>
    <row r="120" spans="1:17" ht="15.75" x14ac:dyDescent="0.25">
      <c r="A120" s="1" t="s">
        <v>2254</v>
      </c>
      <c r="B120" t="str">
        <f>VLOOKUP(Healthcare!A120,'Customer Names'!$A:$D,4,0)</f>
        <v>Charlie</v>
      </c>
      <c r="C120">
        <f>VLOOKUP(A120,'Medical Examinations'!$A:$M,2,0)</f>
        <v>46.39</v>
      </c>
      <c r="D120">
        <f>VLOOKUP($A120,'Medical Examinations'!$A:$M,3,0)</f>
        <v>5.09</v>
      </c>
      <c r="E120" t="str">
        <f>VLOOKUP($A120,'Medical Examinations'!$A:$M,4,0)</f>
        <v>No</v>
      </c>
      <c r="F120" t="str">
        <f>VLOOKUP($A120,'Medical Examinations'!$A:$M,5,0)</f>
        <v>No</v>
      </c>
      <c r="G120" t="str">
        <f>VLOOKUP($A120,'Medical Examinations'!$A:$M,6,0)</f>
        <v>No</v>
      </c>
      <c r="H120">
        <f>VLOOKUP($A120,'Medical Examinations'!$A:$M,8,0)</f>
        <v>0</v>
      </c>
      <c r="I120" t="str">
        <f>VLOOKUP($A120,'Medical Examinations'!$A:$M,9,0)</f>
        <v>yes</v>
      </c>
      <c r="J120" t="str">
        <f>VLOOKUP($A120,'Medical Examinations'!$A:$M,11,0)</f>
        <v>Obesity</v>
      </c>
      <c r="K120" t="str">
        <f>VLOOKUP($A120,'Medical Examinations'!$A:$M,12,0)</f>
        <v>Normal</v>
      </c>
      <c r="L120" s="11">
        <f>VLOOKUP($A120,'Hospitalisation Details'!$A:$O,5,0)</f>
        <v>28476</v>
      </c>
      <c r="M120">
        <f>VLOOKUP($A120,'Hospitalisation Details'!$A:$O,7,0)</f>
        <v>39670.44</v>
      </c>
      <c r="N120" t="str">
        <f>VLOOKUP($A120,'Hospitalisation Details'!$A:$O,12,0)</f>
        <v>tier - 2</v>
      </c>
      <c r="O120" t="str">
        <f>VLOOKUP($A120,'Hospitalisation Details'!$A:$O,13,0)</f>
        <v>tier - 1</v>
      </c>
      <c r="P120" t="str">
        <f>VLOOKUP($A120,'Hospitalisation Details'!$A:$O,14,0)</f>
        <v>R1012</v>
      </c>
      <c r="Q120">
        <f>VLOOKUP($A120,'Hospitalisation Details'!$A:$O,15,0)</f>
        <v>45</v>
      </c>
    </row>
    <row r="121" spans="1:17" ht="15.75" x14ac:dyDescent="0.25">
      <c r="A121" s="1" t="s">
        <v>2253</v>
      </c>
      <c r="B121" t="str">
        <f>VLOOKUP(Healthcare!A121,'Customer Names'!$A:$D,4,0)</f>
        <v>Meb</v>
      </c>
      <c r="C121">
        <f>VLOOKUP(A121,'Medical Examinations'!$A:$M,2,0)</f>
        <v>42.13</v>
      </c>
      <c r="D121">
        <f>VLOOKUP($A121,'Medical Examinations'!$A:$M,3,0)</f>
        <v>5.2</v>
      </c>
      <c r="E121" t="str">
        <f>VLOOKUP($A121,'Medical Examinations'!$A:$M,4,0)</f>
        <v>yes</v>
      </c>
      <c r="F121" t="str">
        <f>VLOOKUP($A121,'Medical Examinations'!$A:$M,5,0)</f>
        <v>No</v>
      </c>
      <c r="G121" t="str">
        <f>VLOOKUP($A121,'Medical Examinations'!$A:$M,6,0)</f>
        <v>No</v>
      </c>
      <c r="H121">
        <f>VLOOKUP($A121,'Medical Examinations'!$A:$M,8,0)</f>
        <v>1</v>
      </c>
      <c r="I121" t="str">
        <f>VLOOKUP($A121,'Medical Examinations'!$A:$M,9,0)</f>
        <v>yes</v>
      </c>
      <c r="J121" t="str">
        <f>VLOOKUP($A121,'Medical Examinations'!$A:$M,11,0)</f>
        <v>Obesity</v>
      </c>
      <c r="K121" t="str">
        <f>VLOOKUP($A121,'Medical Examinations'!$A:$M,12,0)</f>
        <v>Normal</v>
      </c>
      <c r="L121" s="11">
        <f>VLOOKUP($A121,'Hospitalisation Details'!$A:$O,5,0)</f>
        <v>34949</v>
      </c>
      <c r="M121">
        <f>VLOOKUP($A121,'Hospitalisation Details'!$A:$O,7,0)</f>
        <v>39611.760000000002</v>
      </c>
      <c r="N121" t="str">
        <f>VLOOKUP($A121,'Hospitalisation Details'!$A:$O,12,0)</f>
        <v>tier - 1</v>
      </c>
      <c r="O121" t="str">
        <f>VLOOKUP($A121,'Hospitalisation Details'!$A:$O,13,0)</f>
        <v>tier - 3</v>
      </c>
      <c r="P121" t="str">
        <f>VLOOKUP($A121,'Hospitalisation Details'!$A:$O,14,0)</f>
        <v>R1013</v>
      </c>
      <c r="Q121">
        <f>VLOOKUP($A121,'Hospitalisation Details'!$A:$O,15,0)</f>
        <v>27</v>
      </c>
    </row>
    <row r="122" spans="1:17" ht="15.75" x14ac:dyDescent="0.25">
      <c r="A122" s="1" t="s">
        <v>2252</v>
      </c>
      <c r="B122" t="str">
        <f>VLOOKUP(Healthcare!A122,'Customer Names'!$A:$D,4,0)</f>
        <v>Aaqib L.</v>
      </c>
      <c r="C122">
        <f>VLOOKUP(A122,'Medical Examinations'!$A:$M,2,0)</f>
        <v>30.78</v>
      </c>
      <c r="D122">
        <f>VLOOKUP($A122,'Medical Examinations'!$A:$M,3,0)</f>
        <v>8.4499999999999993</v>
      </c>
      <c r="E122" t="str">
        <f>VLOOKUP($A122,'Medical Examinations'!$A:$M,4,0)</f>
        <v>yes</v>
      </c>
      <c r="F122" t="str">
        <f>VLOOKUP($A122,'Medical Examinations'!$A:$M,5,0)</f>
        <v>No</v>
      </c>
      <c r="G122" t="str">
        <f>VLOOKUP($A122,'Medical Examinations'!$A:$M,6,0)</f>
        <v>No</v>
      </c>
      <c r="H122">
        <f>VLOOKUP($A122,'Medical Examinations'!$A:$M,8,0)</f>
        <v>0</v>
      </c>
      <c r="I122" t="str">
        <f>VLOOKUP($A122,'Medical Examinations'!$A:$M,9,0)</f>
        <v>yes</v>
      </c>
      <c r="J122" t="str">
        <f>VLOOKUP($A122,'Medical Examinations'!$A:$M,11,0)</f>
        <v>Obesity</v>
      </c>
      <c r="K122" t="str">
        <f>VLOOKUP($A122,'Medical Examinations'!$A:$M,12,0)</f>
        <v>Diabetes</v>
      </c>
      <c r="L122" s="11">
        <f>VLOOKUP($A122,'Hospitalisation Details'!$A:$O,5,0)</f>
        <v>29925</v>
      </c>
      <c r="M122">
        <f>VLOOKUP($A122,'Hospitalisation Details'!$A:$O,7,0)</f>
        <v>39597.410000000003</v>
      </c>
      <c r="N122" t="str">
        <f>VLOOKUP($A122,'Hospitalisation Details'!$A:$O,12,0)</f>
        <v>tier - 1</v>
      </c>
      <c r="O122" t="str">
        <f>VLOOKUP($A122,'Hospitalisation Details'!$A:$O,13,0)</f>
        <v>tier - 2</v>
      </c>
      <c r="P122" t="str">
        <f>VLOOKUP($A122,'Hospitalisation Details'!$A:$O,14,0)</f>
        <v>R1017</v>
      </c>
      <c r="Q122">
        <f>VLOOKUP($A122,'Hospitalisation Details'!$A:$O,15,0)</f>
        <v>41</v>
      </c>
    </row>
    <row r="123" spans="1:17" ht="15.75" x14ac:dyDescent="0.25">
      <c r="A123" s="1" t="s">
        <v>2251</v>
      </c>
      <c r="B123" t="str">
        <f>VLOOKUP(Healthcare!A123,'Customer Names'!$A:$D,4,0)</f>
        <v>Craig A.</v>
      </c>
      <c r="C123">
        <f>VLOOKUP(A123,'Medical Examinations'!$A:$M,2,0)</f>
        <v>31.35</v>
      </c>
      <c r="D123">
        <f>VLOOKUP($A123,'Medical Examinations'!$A:$M,3,0)</f>
        <v>9.5399999999999991</v>
      </c>
      <c r="E123" t="str">
        <f>VLOOKUP($A123,'Medical Examinations'!$A:$M,4,0)</f>
        <v>No</v>
      </c>
      <c r="F123" t="str">
        <f>VLOOKUP($A123,'Medical Examinations'!$A:$M,5,0)</f>
        <v>No</v>
      </c>
      <c r="G123" t="str">
        <f>VLOOKUP($A123,'Medical Examinations'!$A:$M,6,0)</f>
        <v>No</v>
      </c>
      <c r="H123">
        <f>VLOOKUP($A123,'Medical Examinations'!$A:$M,8,0)</f>
        <v>0</v>
      </c>
      <c r="I123" t="str">
        <f>VLOOKUP($A123,'Medical Examinations'!$A:$M,9,0)</f>
        <v>yes</v>
      </c>
      <c r="J123" t="str">
        <f>VLOOKUP($A123,'Medical Examinations'!$A:$M,11,0)</f>
        <v>Obesity</v>
      </c>
      <c r="K123" t="str">
        <f>VLOOKUP($A123,'Medical Examinations'!$A:$M,12,0)</f>
        <v>Diabetes</v>
      </c>
      <c r="L123" s="11">
        <f>VLOOKUP($A123,'Hospitalisation Details'!$A:$O,5,0)</f>
        <v>28806</v>
      </c>
      <c r="M123">
        <f>VLOOKUP($A123,'Hospitalisation Details'!$A:$O,7,0)</f>
        <v>39556.49</v>
      </c>
      <c r="N123" t="str">
        <f>VLOOKUP($A123,'Hospitalisation Details'!$A:$O,12,0)</f>
        <v>tier - 1</v>
      </c>
      <c r="O123" t="str">
        <f>VLOOKUP($A123,'Hospitalisation Details'!$A:$O,13,0)</f>
        <v>tier - 2</v>
      </c>
      <c r="P123" t="str">
        <f>VLOOKUP($A123,'Hospitalisation Details'!$A:$O,14,0)</f>
        <v>R1015</v>
      </c>
      <c r="Q123">
        <f>VLOOKUP($A123,'Hospitalisation Details'!$A:$O,15,0)</f>
        <v>44</v>
      </c>
    </row>
    <row r="124" spans="1:17" ht="15.75" x14ac:dyDescent="0.25">
      <c r="A124" s="1" t="s">
        <v>2250</v>
      </c>
      <c r="B124" t="str">
        <f>VLOOKUP(Healthcare!A124,'Customer Names'!$A:$D,4,0)</f>
        <v>Meredith</v>
      </c>
      <c r="C124">
        <f>VLOOKUP(A124,'Medical Examinations'!$A:$M,2,0)</f>
        <v>41.46</v>
      </c>
      <c r="D124">
        <f>VLOOKUP($A124,'Medical Examinations'!$A:$M,3,0)</f>
        <v>4.99</v>
      </c>
      <c r="E124" t="str">
        <f>VLOOKUP($A124,'Medical Examinations'!$A:$M,4,0)</f>
        <v>yes</v>
      </c>
      <c r="F124" t="str">
        <f>VLOOKUP($A124,'Medical Examinations'!$A:$M,5,0)</f>
        <v>No</v>
      </c>
      <c r="G124" t="str">
        <f>VLOOKUP($A124,'Medical Examinations'!$A:$M,6,0)</f>
        <v>No</v>
      </c>
      <c r="H124">
        <f>VLOOKUP($A124,'Medical Examinations'!$A:$M,8,0)</f>
        <v>2</v>
      </c>
      <c r="I124" t="str">
        <f>VLOOKUP($A124,'Medical Examinations'!$A:$M,9,0)</f>
        <v>yes</v>
      </c>
      <c r="J124" t="str">
        <f>VLOOKUP($A124,'Medical Examinations'!$A:$M,11,0)</f>
        <v>Obesity</v>
      </c>
      <c r="K124" t="str">
        <f>VLOOKUP($A124,'Medical Examinations'!$A:$M,12,0)</f>
        <v>Normal</v>
      </c>
      <c r="L124" s="11">
        <f>VLOOKUP($A124,'Hospitalisation Details'!$A:$O,5,0)</f>
        <v>24435</v>
      </c>
      <c r="M124">
        <f>VLOOKUP($A124,'Hospitalisation Details'!$A:$O,7,0)</f>
        <v>39396.86</v>
      </c>
      <c r="N124" t="str">
        <f>VLOOKUP($A124,'Hospitalisation Details'!$A:$O,12,0)</f>
        <v>tier - 2</v>
      </c>
      <c r="O124" t="str">
        <f>VLOOKUP($A124,'Hospitalisation Details'!$A:$O,13,0)</f>
        <v>tier - 2</v>
      </c>
      <c r="P124" t="str">
        <f>VLOOKUP($A124,'Hospitalisation Details'!$A:$O,14,0)</f>
        <v>R1011</v>
      </c>
      <c r="Q124">
        <f>VLOOKUP($A124,'Hospitalisation Details'!$A:$O,15,0)</f>
        <v>56</v>
      </c>
    </row>
    <row r="125" spans="1:17" ht="15.75" x14ac:dyDescent="0.25">
      <c r="A125" s="1" t="s">
        <v>2249</v>
      </c>
      <c r="B125" t="str">
        <f>VLOOKUP(Healthcare!A125,'Customer Names'!$A:$D,4,0)</f>
        <v>Doug</v>
      </c>
      <c r="C125">
        <f>VLOOKUP(A125,'Medical Examinations'!$A:$M,2,0)</f>
        <v>48</v>
      </c>
      <c r="D125">
        <f>VLOOKUP($A125,'Medical Examinations'!$A:$M,3,0)</f>
        <v>10.54</v>
      </c>
      <c r="E125" t="str">
        <f>VLOOKUP($A125,'Medical Examinations'!$A:$M,4,0)</f>
        <v>No</v>
      </c>
      <c r="F125" t="str">
        <f>VLOOKUP($A125,'Medical Examinations'!$A:$M,5,0)</f>
        <v>No</v>
      </c>
      <c r="G125" t="str">
        <f>VLOOKUP($A125,'Medical Examinations'!$A:$M,6,0)</f>
        <v>No</v>
      </c>
      <c r="H125">
        <f>VLOOKUP($A125,'Medical Examinations'!$A:$M,8,0)</f>
        <v>0</v>
      </c>
      <c r="I125" t="str">
        <f>VLOOKUP($A125,'Medical Examinations'!$A:$M,9,0)</f>
        <v>yes</v>
      </c>
      <c r="J125" t="str">
        <f>VLOOKUP($A125,'Medical Examinations'!$A:$M,11,0)</f>
        <v>Obesity</v>
      </c>
      <c r="K125" t="str">
        <f>VLOOKUP($A125,'Medical Examinations'!$A:$M,12,0)</f>
        <v>Diabetes</v>
      </c>
      <c r="L125" s="11">
        <f>VLOOKUP($A125,'Hospitalisation Details'!$A:$O,5,0)</f>
        <v>28646</v>
      </c>
      <c r="M125">
        <f>VLOOKUP($A125,'Hospitalisation Details'!$A:$O,7,0)</f>
        <v>39352.6</v>
      </c>
      <c r="N125" t="str">
        <f>VLOOKUP($A125,'Hospitalisation Details'!$A:$O,12,0)</f>
        <v>tier - 2</v>
      </c>
      <c r="O125" t="str">
        <f>VLOOKUP($A125,'Hospitalisation Details'!$A:$O,13,0)</f>
        <v>tier - 3</v>
      </c>
      <c r="P125" t="str">
        <f>VLOOKUP($A125,'Hospitalisation Details'!$A:$O,14,0)</f>
        <v>R1011</v>
      </c>
      <c r="Q125">
        <f>VLOOKUP($A125,'Hospitalisation Details'!$A:$O,15,0)</f>
        <v>45</v>
      </c>
    </row>
    <row r="126" spans="1:17" ht="15.75" x14ac:dyDescent="0.25">
      <c r="A126" s="1" t="s">
        <v>2248</v>
      </c>
      <c r="B126" t="str">
        <f>VLOOKUP(Healthcare!A126,'Customer Names'!$A:$D,4,0)</f>
        <v>Elizabeth J.</v>
      </c>
      <c r="C126">
        <f>VLOOKUP(A126,'Medical Examinations'!$A:$M,2,0)</f>
        <v>49.13</v>
      </c>
      <c r="D126">
        <f>VLOOKUP($A126,'Medical Examinations'!$A:$M,3,0)</f>
        <v>4.54</v>
      </c>
      <c r="E126" t="str">
        <f>VLOOKUP($A126,'Medical Examinations'!$A:$M,4,0)</f>
        <v>No</v>
      </c>
      <c r="F126" t="str">
        <f>VLOOKUP($A126,'Medical Examinations'!$A:$M,5,0)</f>
        <v>No</v>
      </c>
      <c r="G126" t="str">
        <f>VLOOKUP($A126,'Medical Examinations'!$A:$M,6,0)</f>
        <v>No</v>
      </c>
      <c r="H126">
        <f>VLOOKUP($A126,'Medical Examinations'!$A:$M,8,0)</f>
        <v>0</v>
      </c>
      <c r="I126" t="str">
        <f>VLOOKUP($A126,'Medical Examinations'!$A:$M,9,0)</f>
        <v>yes</v>
      </c>
      <c r="J126" t="str">
        <f>VLOOKUP($A126,'Medical Examinations'!$A:$M,11,0)</f>
        <v>Obesity</v>
      </c>
      <c r="K126" t="str">
        <f>VLOOKUP($A126,'Medical Examinations'!$A:$M,12,0)</f>
        <v>Normal</v>
      </c>
      <c r="L126" s="11">
        <f>VLOOKUP($A126,'Hospitalisation Details'!$A:$O,5,0)</f>
        <v>30240</v>
      </c>
      <c r="M126">
        <f>VLOOKUP($A126,'Hospitalisation Details'!$A:$O,7,0)</f>
        <v>39315.279999999999</v>
      </c>
      <c r="N126" t="str">
        <f>VLOOKUP($A126,'Hospitalisation Details'!$A:$O,12,0)</f>
        <v>tier - 2</v>
      </c>
      <c r="O126" t="str">
        <f>VLOOKUP($A126,'Hospitalisation Details'!$A:$O,13,0)</f>
        <v>tier - 3</v>
      </c>
      <c r="P126" t="str">
        <f>VLOOKUP($A126,'Hospitalisation Details'!$A:$O,14,0)</f>
        <v>R1011</v>
      </c>
      <c r="Q126">
        <f>VLOOKUP($A126,'Hospitalisation Details'!$A:$O,15,0)</f>
        <v>40</v>
      </c>
    </row>
    <row r="127" spans="1:17" ht="15.75" x14ac:dyDescent="0.25">
      <c r="A127" s="1" t="s">
        <v>2247</v>
      </c>
      <c r="B127" t="str">
        <f>VLOOKUP(Healthcare!A127,'Customer Names'!$A:$D,4,0)</f>
        <v>Matthew P</v>
      </c>
      <c r="C127">
        <f>VLOOKUP(A127,'Medical Examinations'!$A:$M,2,0)</f>
        <v>37.799999999999997</v>
      </c>
      <c r="D127">
        <f>VLOOKUP($A127,'Medical Examinations'!$A:$M,3,0)</f>
        <v>6.29</v>
      </c>
      <c r="E127" t="str">
        <f>VLOOKUP($A127,'Medical Examinations'!$A:$M,4,0)</f>
        <v>No</v>
      </c>
      <c r="F127" t="str">
        <f>VLOOKUP($A127,'Medical Examinations'!$A:$M,5,0)</f>
        <v>No</v>
      </c>
      <c r="G127" t="str">
        <f>VLOOKUP($A127,'Medical Examinations'!$A:$M,6,0)</f>
        <v>No</v>
      </c>
      <c r="H127">
        <f>VLOOKUP($A127,'Medical Examinations'!$A:$M,8,0)</f>
        <v>1</v>
      </c>
      <c r="I127" t="str">
        <f>VLOOKUP($A127,'Medical Examinations'!$A:$M,9,0)</f>
        <v>yes</v>
      </c>
      <c r="J127" t="str">
        <f>VLOOKUP($A127,'Medical Examinations'!$A:$M,11,0)</f>
        <v>Obesity</v>
      </c>
      <c r="K127" t="str">
        <f>VLOOKUP($A127,'Medical Examinations'!$A:$M,12,0)</f>
        <v>Prediabetes</v>
      </c>
      <c r="L127" s="11">
        <f>VLOOKUP($A127,'Hospitalisation Details'!$A:$O,5,0)</f>
        <v>33968</v>
      </c>
      <c r="M127">
        <f>VLOOKUP($A127,'Hospitalisation Details'!$A:$O,7,0)</f>
        <v>39241.440000000002</v>
      </c>
      <c r="N127" t="str">
        <f>VLOOKUP($A127,'Hospitalisation Details'!$A:$O,12,0)</f>
        <v>tier - 1</v>
      </c>
      <c r="O127" t="str">
        <f>VLOOKUP($A127,'Hospitalisation Details'!$A:$O,13,0)</f>
        <v>tier - 3</v>
      </c>
      <c r="P127" t="str">
        <f>VLOOKUP($A127,'Hospitalisation Details'!$A:$O,14,0)</f>
        <v>R1011</v>
      </c>
      <c r="Q127">
        <f>VLOOKUP($A127,'Hospitalisation Details'!$A:$O,15,0)</f>
        <v>30</v>
      </c>
    </row>
    <row r="128" spans="1:17" ht="15.75" x14ac:dyDescent="0.25">
      <c r="A128" s="1" t="s">
        <v>2246</v>
      </c>
      <c r="B128" t="str">
        <f>VLOOKUP(Healthcare!A128,'Customer Names'!$A:$D,4,0)</f>
        <v>Guillermo Sr.</v>
      </c>
      <c r="C128">
        <f>VLOOKUP(A128,'Medical Examinations'!$A:$M,2,0)</f>
        <v>38.299999999999997</v>
      </c>
      <c r="D128">
        <f>VLOOKUP($A128,'Medical Examinations'!$A:$M,3,0)</f>
        <v>9.51</v>
      </c>
      <c r="E128" t="str">
        <f>VLOOKUP($A128,'Medical Examinations'!$A:$M,4,0)</f>
        <v>No</v>
      </c>
      <c r="F128" t="str">
        <f>VLOOKUP($A128,'Medical Examinations'!$A:$M,5,0)</f>
        <v>No</v>
      </c>
      <c r="G128" t="str">
        <f>VLOOKUP($A128,'Medical Examinations'!$A:$M,6,0)</f>
        <v>No</v>
      </c>
      <c r="H128">
        <f>VLOOKUP($A128,'Medical Examinations'!$A:$M,8,0)</f>
        <v>0</v>
      </c>
      <c r="I128" t="str">
        <f>VLOOKUP($A128,'Medical Examinations'!$A:$M,9,0)</f>
        <v>yes</v>
      </c>
      <c r="J128" t="str">
        <f>VLOOKUP($A128,'Medical Examinations'!$A:$M,11,0)</f>
        <v>Obesity</v>
      </c>
      <c r="K128" t="str">
        <f>VLOOKUP($A128,'Medical Examinations'!$A:$M,12,0)</f>
        <v>Diabetes</v>
      </c>
      <c r="L128" s="11">
        <f>VLOOKUP($A128,'Hospitalisation Details'!$A:$O,5,0)</f>
        <v>22957</v>
      </c>
      <c r="M128">
        <f>VLOOKUP($A128,'Hospitalisation Details'!$A:$O,7,0)</f>
        <v>39221.120000000003</v>
      </c>
      <c r="N128" t="str">
        <f>VLOOKUP($A128,'Hospitalisation Details'!$A:$O,12,0)</f>
        <v>tier - 2</v>
      </c>
      <c r="O128" t="str">
        <f>VLOOKUP($A128,'Hospitalisation Details'!$A:$O,13,0)</f>
        <v>tier - 1</v>
      </c>
      <c r="P128" t="str">
        <f>VLOOKUP($A128,'Hospitalisation Details'!$A:$O,14,0)</f>
        <v>R1011</v>
      </c>
      <c r="Q128">
        <f>VLOOKUP($A128,'Hospitalisation Details'!$A:$O,15,0)</f>
        <v>60</v>
      </c>
    </row>
    <row r="129" spans="1:17" ht="15.75" x14ac:dyDescent="0.25">
      <c r="A129" s="1" t="s">
        <v>2245</v>
      </c>
      <c r="B129" t="str">
        <f>VLOOKUP(Healthcare!A129,'Customer Names'!$A:$D,4,0)</f>
        <v>Ryan C</v>
      </c>
      <c r="C129">
        <f>VLOOKUP(A129,'Medical Examinations'!$A:$M,2,0)</f>
        <v>32.774999999999999</v>
      </c>
      <c r="D129">
        <f>VLOOKUP($A129,'Medical Examinations'!$A:$M,3,0)</f>
        <v>4.72</v>
      </c>
      <c r="E129" t="str">
        <f>VLOOKUP($A129,'Medical Examinations'!$A:$M,4,0)</f>
        <v>No</v>
      </c>
      <c r="F129" t="str">
        <f>VLOOKUP($A129,'Medical Examinations'!$A:$M,5,0)</f>
        <v>No</v>
      </c>
      <c r="G129" t="str">
        <f>VLOOKUP($A129,'Medical Examinations'!$A:$M,6,0)</f>
        <v>No</v>
      </c>
      <c r="H129">
        <f>VLOOKUP($A129,'Medical Examinations'!$A:$M,8,0)</f>
        <v>0</v>
      </c>
      <c r="I129" t="str">
        <f>VLOOKUP($A129,'Medical Examinations'!$A:$M,9,0)</f>
        <v>yes</v>
      </c>
      <c r="J129" t="str">
        <f>VLOOKUP($A129,'Medical Examinations'!$A:$M,11,0)</f>
        <v>Obesity</v>
      </c>
      <c r="K129" t="str">
        <f>VLOOKUP($A129,'Medical Examinations'!$A:$M,12,0)</f>
        <v>Normal</v>
      </c>
      <c r="L129" s="11">
        <f>VLOOKUP($A129,'Hospitalisation Details'!$A:$O,5,0)</f>
        <v>30289</v>
      </c>
      <c r="M129">
        <f>VLOOKUP($A129,'Hospitalisation Details'!$A:$O,7,0)</f>
        <v>39125.33</v>
      </c>
      <c r="N129" t="str">
        <f>VLOOKUP($A129,'Hospitalisation Details'!$A:$O,12,0)</f>
        <v>tier - 1</v>
      </c>
      <c r="O129" t="str">
        <f>VLOOKUP($A129,'Hospitalisation Details'!$A:$O,13,0)</f>
        <v>tier - 1</v>
      </c>
      <c r="P129" t="str">
        <f>VLOOKUP($A129,'Hospitalisation Details'!$A:$O,14,0)</f>
        <v>R1016</v>
      </c>
      <c r="Q129">
        <f>VLOOKUP($A129,'Hospitalisation Details'!$A:$O,15,0)</f>
        <v>40</v>
      </c>
    </row>
    <row r="130" spans="1:17" ht="15.75" x14ac:dyDescent="0.25">
      <c r="A130" s="1" t="s">
        <v>2244</v>
      </c>
      <c r="B130" t="str">
        <f>VLOOKUP(Healthcare!A130,'Customer Names'!$A:$D,4,0)</f>
        <v>Dane</v>
      </c>
      <c r="C130">
        <f>VLOOKUP(A130,'Medical Examinations'!$A:$M,2,0)</f>
        <v>34.200000000000003</v>
      </c>
      <c r="D130">
        <f>VLOOKUP($A130,'Medical Examinations'!$A:$M,3,0)</f>
        <v>5.91</v>
      </c>
      <c r="E130" t="str">
        <f>VLOOKUP($A130,'Medical Examinations'!$A:$M,4,0)</f>
        <v>yes</v>
      </c>
      <c r="F130" t="str">
        <f>VLOOKUP($A130,'Medical Examinations'!$A:$M,5,0)</f>
        <v>No</v>
      </c>
      <c r="G130" t="str">
        <f>VLOOKUP($A130,'Medical Examinations'!$A:$M,6,0)</f>
        <v>No</v>
      </c>
      <c r="H130">
        <f>VLOOKUP($A130,'Medical Examinations'!$A:$M,8,0)</f>
        <v>0</v>
      </c>
      <c r="I130" t="str">
        <f>VLOOKUP($A130,'Medical Examinations'!$A:$M,9,0)</f>
        <v>yes</v>
      </c>
      <c r="J130" t="str">
        <f>VLOOKUP($A130,'Medical Examinations'!$A:$M,11,0)</f>
        <v>Obesity</v>
      </c>
      <c r="K130" t="str">
        <f>VLOOKUP($A130,'Medical Examinations'!$A:$M,12,0)</f>
        <v>Prediabetes</v>
      </c>
      <c r="L130" s="11">
        <f>VLOOKUP($A130,'Hospitalisation Details'!$A:$O,5,0)</f>
        <v>31248</v>
      </c>
      <c r="M130">
        <f>VLOOKUP($A130,'Hospitalisation Details'!$A:$O,7,0)</f>
        <v>39047.29</v>
      </c>
      <c r="N130" t="str">
        <f>VLOOKUP($A130,'Hospitalisation Details'!$A:$O,12,0)</f>
        <v>tier - 1</v>
      </c>
      <c r="O130" t="str">
        <f>VLOOKUP($A130,'Hospitalisation Details'!$A:$O,13,0)</f>
        <v>tier - 3</v>
      </c>
      <c r="P130" t="str">
        <f>VLOOKUP($A130,'Hospitalisation Details'!$A:$O,14,0)</f>
        <v>R1017</v>
      </c>
      <c r="Q130">
        <f>VLOOKUP($A130,'Hospitalisation Details'!$A:$O,15,0)</f>
        <v>37</v>
      </c>
    </row>
    <row r="131" spans="1:17" ht="15.75" x14ac:dyDescent="0.25">
      <c r="A131" s="1" t="s">
        <v>2243</v>
      </c>
      <c r="B131" t="str">
        <f>VLOOKUP(Healthcare!A131,'Customer Names'!$A:$D,4,0)</f>
        <v>Jonas</v>
      </c>
      <c r="C131">
        <f>VLOOKUP(A131,'Medical Examinations'!$A:$M,2,0)</f>
        <v>30.2</v>
      </c>
      <c r="D131">
        <f>VLOOKUP($A131,'Medical Examinations'!$A:$M,3,0)</f>
        <v>9.58</v>
      </c>
      <c r="E131" t="str">
        <f>VLOOKUP($A131,'Medical Examinations'!$A:$M,4,0)</f>
        <v>No</v>
      </c>
      <c r="F131" t="str">
        <f>VLOOKUP($A131,'Medical Examinations'!$A:$M,5,0)</f>
        <v>No</v>
      </c>
      <c r="G131" t="str">
        <f>VLOOKUP($A131,'Medical Examinations'!$A:$M,6,0)</f>
        <v>No</v>
      </c>
      <c r="H131">
        <f>VLOOKUP($A131,'Medical Examinations'!$A:$M,8,0)</f>
        <v>0</v>
      </c>
      <c r="I131" t="str">
        <f>VLOOKUP($A131,'Medical Examinations'!$A:$M,9,0)</f>
        <v>yes</v>
      </c>
      <c r="J131" t="str">
        <f>VLOOKUP($A131,'Medical Examinations'!$A:$M,11,0)</f>
        <v>Obesity</v>
      </c>
      <c r="K131" t="str">
        <f>VLOOKUP($A131,'Medical Examinations'!$A:$M,12,0)</f>
        <v>Diabetes</v>
      </c>
      <c r="L131" s="11">
        <f>VLOOKUP($A131,'Hospitalisation Details'!$A:$O,5,0)</f>
        <v>28683</v>
      </c>
      <c r="M131">
        <f>VLOOKUP($A131,'Hospitalisation Details'!$A:$O,7,0)</f>
        <v>38998.550000000003</v>
      </c>
      <c r="N131" t="str">
        <f>VLOOKUP($A131,'Hospitalisation Details'!$A:$O,12,0)</f>
        <v>tier - 1</v>
      </c>
      <c r="O131" t="str">
        <f>VLOOKUP($A131,'Hospitalisation Details'!$A:$O,13,0)</f>
        <v>tier - 1</v>
      </c>
      <c r="P131" t="str">
        <f>VLOOKUP($A131,'Hospitalisation Details'!$A:$O,14,0)</f>
        <v>R1011</v>
      </c>
      <c r="Q131">
        <f>VLOOKUP($A131,'Hospitalisation Details'!$A:$O,15,0)</f>
        <v>44</v>
      </c>
    </row>
    <row r="132" spans="1:17" ht="15.75" x14ac:dyDescent="0.25">
      <c r="A132" s="1" t="s">
        <v>2242</v>
      </c>
      <c r="B132" t="str">
        <f>VLOOKUP(Healthcare!A132,'Customer Names'!$A:$D,4,0)</f>
        <v>George E</v>
      </c>
      <c r="C132">
        <f>VLOOKUP(A132,'Medical Examinations'!$A:$M,2,0)</f>
        <v>48.32</v>
      </c>
      <c r="D132">
        <f>VLOOKUP($A132,'Medical Examinations'!$A:$M,3,0)</f>
        <v>5.77</v>
      </c>
      <c r="E132" t="str">
        <f>VLOOKUP($A132,'Medical Examinations'!$A:$M,4,0)</f>
        <v>No</v>
      </c>
      <c r="F132" t="str">
        <f>VLOOKUP($A132,'Medical Examinations'!$A:$M,5,0)</f>
        <v>No</v>
      </c>
      <c r="G132" t="str">
        <f>VLOOKUP($A132,'Medical Examinations'!$A:$M,6,0)</f>
        <v>No</v>
      </c>
      <c r="H132">
        <f>VLOOKUP($A132,'Medical Examinations'!$A:$M,8,0)</f>
        <v>0</v>
      </c>
      <c r="I132" t="str">
        <f>VLOOKUP($A132,'Medical Examinations'!$A:$M,9,0)</f>
        <v>yes</v>
      </c>
      <c r="J132" t="str">
        <f>VLOOKUP($A132,'Medical Examinations'!$A:$M,11,0)</f>
        <v>Obesity</v>
      </c>
      <c r="K132" t="str">
        <f>VLOOKUP($A132,'Medical Examinations'!$A:$M,12,0)</f>
        <v>Prediabetes</v>
      </c>
      <c r="L132" s="11">
        <f>VLOOKUP($A132,'Hospitalisation Details'!$A:$O,5,0)</f>
        <v>29396</v>
      </c>
      <c r="M132">
        <f>VLOOKUP($A132,'Hospitalisation Details'!$A:$O,7,0)</f>
        <v>38947.43</v>
      </c>
      <c r="N132" t="str">
        <f>VLOOKUP($A132,'Hospitalisation Details'!$A:$O,12,0)</f>
        <v>tier - 2</v>
      </c>
      <c r="O132" t="str">
        <f>VLOOKUP($A132,'Hospitalisation Details'!$A:$O,13,0)</f>
        <v>tier - 3</v>
      </c>
      <c r="P132" t="str">
        <f>VLOOKUP($A132,'Hospitalisation Details'!$A:$O,14,0)</f>
        <v>R1011</v>
      </c>
      <c r="Q132">
        <f>VLOOKUP($A132,'Hospitalisation Details'!$A:$O,15,0)</f>
        <v>42</v>
      </c>
    </row>
    <row r="133" spans="1:17" ht="15.75" x14ac:dyDescent="0.25">
      <c r="A133" s="1" t="s">
        <v>2241</v>
      </c>
      <c r="B133" t="str">
        <f>VLOOKUP(Healthcare!A133,'Customer Names'!$A:$D,4,0)</f>
        <v>Sara S</v>
      </c>
      <c r="C133">
        <f>VLOOKUP(A133,'Medical Examinations'!$A:$M,2,0)</f>
        <v>44.86</v>
      </c>
      <c r="D133">
        <f>VLOOKUP($A133,'Medical Examinations'!$A:$M,3,0)</f>
        <v>4.38</v>
      </c>
      <c r="E133" t="str">
        <f>VLOOKUP($A133,'Medical Examinations'!$A:$M,4,0)</f>
        <v>yes</v>
      </c>
      <c r="F133" t="str">
        <f>VLOOKUP($A133,'Medical Examinations'!$A:$M,5,0)</f>
        <v>No</v>
      </c>
      <c r="G133" t="str">
        <f>VLOOKUP($A133,'Medical Examinations'!$A:$M,6,0)</f>
        <v>No</v>
      </c>
      <c r="H133">
        <f>VLOOKUP($A133,'Medical Examinations'!$A:$M,8,0)</f>
        <v>0</v>
      </c>
      <c r="I133" t="str">
        <f>VLOOKUP($A133,'Medical Examinations'!$A:$M,9,0)</f>
        <v>yes</v>
      </c>
      <c r="J133" t="str">
        <f>VLOOKUP($A133,'Medical Examinations'!$A:$M,11,0)</f>
        <v>Obesity</v>
      </c>
      <c r="K133" t="str">
        <f>VLOOKUP($A133,'Medical Examinations'!$A:$M,12,0)</f>
        <v>Normal</v>
      </c>
      <c r="L133" s="11">
        <f>VLOOKUP($A133,'Hospitalisation Details'!$A:$O,5,0)</f>
        <v>28109</v>
      </c>
      <c r="M133">
        <f>VLOOKUP($A133,'Hospitalisation Details'!$A:$O,7,0)</f>
        <v>38932.559999999998</v>
      </c>
      <c r="N133" t="str">
        <f>VLOOKUP($A133,'Hospitalisation Details'!$A:$O,12,0)</f>
        <v>tier - 2</v>
      </c>
      <c r="O133" t="str">
        <f>VLOOKUP($A133,'Hospitalisation Details'!$A:$O,13,0)</f>
        <v>tier - 3</v>
      </c>
      <c r="P133" t="str">
        <f>VLOOKUP($A133,'Hospitalisation Details'!$A:$O,14,0)</f>
        <v>R1011</v>
      </c>
      <c r="Q133">
        <f>VLOOKUP($A133,'Hospitalisation Details'!$A:$O,15,0)</f>
        <v>46</v>
      </c>
    </row>
    <row r="134" spans="1:17" ht="15.75" x14ac:dyDescent="0.25">
      <c r="A134" s="1" t="s">
        <v>2240</v>
      </c>
      <c r="B134" t="str">
        <f>VLOOKUP(Healthcare!A134,'Customer Names'!$A:$D,4,0)</f>
        <v>Nick</v>
      </c>
      <c r="C134">
        <f>VLOOKUP(A134,'Medical Examinations'!$A:$M,2,0)</f>
        <v>52.15</v>
      </c>
      <c r="D134">
        <f>VLOOKUP($A134,'Medical Examinations'!$A:$M,3,0)</f>
        <v>5.65</v>
      </c>
      <c r="E134" t="str">
        <f>VLOOKUP($A134,'Medical Examinations'!$A:$M,4,0)</f>
        <v>No</v>
      </c>
      <c r="F134" t="str">
        <f>VLOOKUP($A134,'Medical Examinations'!$A:$M,5,0)</f>
        <v>No</v>
      </c>
      <c r="G134" t="str">
        <f>VLOOKUP($A134,'Medical Examinations'!$A:$M,6,0)</f>
        <v>No</v>
      </c>
      <c r="H134">
        <f>VLOOKUP($A134,'Medical Examinations'!$A:$M,8,0)</f>
        <v>1</v>
      </c>
      <c r="I134" t="str">
        <f>VLOOKUP($A134,'Medical Examinations'!$A:$M,9,0)</f>
        <v>yes</v>
      </c>
      <c r="J134" t="str">
        <f>VLOOKUP($A134,'Medical Examinations'!$A:$M,11,0)</f>
        <v>Obesity</v>
      </c>
      <c r="K134" t="str">
        <f>VLOOKUP($A134,'Medical Examinations'!$A:$M,12,0)</f>
        <v>Normal</v>
      </c>
      <c r="L134" s="11">
        <f>VLOOKUP($A134,'Hospitalisation Details'!$A:$O,5,0)</f>
        <v>32005</v>
      </c>
      <c r="M134">
        <f>VLOOKUP($A134,'Hospitalisation Details'!$A:$O,7,0)</f>
        <v>38924.04</v>
      </c>
      <c r="N134" t="str">
        <f>VLOOKUP($A134,'Hospitalisation Details'!$A:$O,12,0)</f>
        <v>tier - 2</v>
      </c>
      <c r="O134" t="str">
        <f>VLOOKUP($A134,'Hospitalisation Details'!$A:$O,13,0)</f>
        <v>tier - 2</v>
      </c>
      <c r="P134" t="str">
        <f>VLOOKUP($A134,'Hospitalisation Details'!$A:$O,14,0)</f>
        <v>R1011</v>
      </c>
      <c r="Q134">
        <f>VLOOKUP($A134,'Hospitalisation Details'!$A:$O,15,0)</f>
        <v>35</v>
      </c>
    </row>
    <row r="135" spans="1:17" ht="15.75" x14ac:dyDescent="0.25">
      <c r="A135" s="1" t="s">
        <v>2239</v>
      </c>
      <c r="B135" t="str">
        <f>VLOOKUP(Healthcare!A135,'Customer Names'!$A:$D,4,0)</f>
        <v>Timothy</v>
      </c>
      <c r="C135">
        <f>VLOOKUP(A135,'Medical Examinations'!$A:$M,2,0)</f>
        <v>41.12</v>
      </c>
      <c r="D135">
        <f>VLOOKUP($A135,'Medical Examinations'!$A:$M,3,0)</f>
        <v>7.54</v>
      </c>
      <c r="E135" t="str">
        <f>VLOOKUP($A135,'Medical Examinations'!$A:$M,4,0)</f>
        <v>yes</v>
      </c>
      <c r="F135" t="str">
        <f>VLOOKUP($A135,'Medical Examinations'!$A:$M,5,0)</f>
        <v>No</v>
      </c>
      <c r="G135" t="str">
        <f>VLOOKUP($A135,'Medical Examinations'!$A:$M,6,0)</f>
        <v>No</v>
      </c>
      <c r="H135">
        <f>VLOOKUP($A135,'Medical Examinations'!$A:$M,8,0)</f>
        <v>0</v>
      </c>
      <c r="I135" t="str">
        <f>VLOOKUP($A135,'Medical Examinations'!$A:$M,9,0)</f>
        <v>yes</v>
      </c>
      <c r="J135" t="str">
        <f>VLOOKUP($A135,'Medical Examinations'!$A:$M,11,0)</f>
        <v>Obesity</v>
      </c>
      <c r="K135" t="str">
        <f>VLOOKUP($A135,'Medical Examinations'!$A:$M,12,0)</f>
        <v>Diabetes</v>
      </c>
      <c r="L135" s="11">
        <f>VLOOKUP($A135,'Hospitalisation Details'!$A:$O,5,0)</f>
        <v>24653</v>
      </c>
      <c r="M135">
        <f>VLOOKUP($A135,'Hospitalisation Details'!$A:$O,7,0)</f>
        <v>38893.360000000001</v>
      </c>
      <c r="N135" t="str">
        <f>VLOOKUP($A135,'Hospitalisation Details'!$A:$O,12,0)</f>
        <v>tier - 1</v>
      </c>
      <c r="O135" t="str">
        <f>VLOOKUP($A135,'Hospitalisation Details'!$A:$O,13,0)</f>
        <v>tier - 2</v>
      </c>
      <c r="P135" t="str">
        <f>VLOOKUP($A135,'Hospitalisation Details'!$A:$O,14,0)</f>
        <v>R1011</v>
      </c>
      <c r="Q135">
        <f>VLOOKUP($A135,'Hospitalisation Details'!$A:$O,15,0)</f>
        <v>55</v>
      </c>
    </row>
    <row r="136" spans="1:17" ht="15.75" x14ac:dyDescent="0.25">
      <c r="A136" s="1" t="s">
        <v>2238</v>
      </c>
      <c r="B136" t="str">
        <f>VLOOKUP(Healthcare!A136,'Customer Names'!$A:$D,4,0)</f>
        <v>Becky L</v>
      </c>
      <c r="C136">
        <f>VLOOKUP(A136,'Medical Examinations'!$A:$M,2,0)</f>
        <v>38.39</v>
      </c>
      <c r="D136">
        <f>VLOOKUP($A136,'Medical Examinations'!$A:$M,3,0)</f>
        <v>5.1100000000000003</v>
      </c>
      <c r="E136" t="str">
        <f>VLOOKUP($A136,'Medical Examinations'!$A:$M,4,0)</f>
        <v>yes</v>
      </c>
      <c r="F136" t="str">
        <f>VLOOKUP($A136,'Medical Examinations'!$A:$M,5,0)</f>
        <v>No</v>
      </c>
      <c r="G136" t="str">
        <f>VLOOKUP($A136,'Medical Examinations'!$A:$M,6,0)</f>
        <v>No</v>
      </c>
      <c r="H136">
        <f>VLOOKUP($A136,'Medical Examinations'!$A:$M,8,0)</f>
        <v>1</v>
      </c>
      <c r="I136" t="str">
        <f>VLOOKUP($A136,'Medical Examinations'!$A:$M,9,0)</f>
        <v>yes</v>
      </c>
      <c r="J136" t="str">
        <f>VLOOKUP($A136,'Medical Examinations'!$A:$M,11,0)</f>
        <v>Obesity</v>
      </c>
      <c r="K136" t="str">
        <f>VLOOKUP($A136,'Medical Examinations'!$A:$M,12,0)</f>
        <v>Normal</v>
      </c>
      <c r="L136" s="11">
        <f>VLOOKUP($A136,'Hospitalisation Details'!$A:$O,5,0)</f>
        <v>23717</v>
      </c>
      <c r="M136">
        <f>VLOOKUP($A136,'Hospitalisation Details'!$A:$O,7,0)</f>
        <v>38869.25</v>
      </c>
      <c r="N136" t="str">
        <f>VLOOKUP($A136,'Hospitalisation Details'!$A:$O,12,0)</f>
        <v>tier - 2</v>
      </c>
      <c r="O136" t="str">
        <f>VLOOKUP($A136,'Hospitalisation Details'!$A:$O,13,0)</f>
        <v>tier - 2</v>
      </c>
      <c r="P136" t="str">
        <f>VLOOKUP($A136,'Hospitalisation Details'!$A:$O,14,0)</f>
        <v>R1011</v>
      </c>
      <c r="Q136">
        <f>VLOOKUP($A136,'Hospitalisation Details'!$A:$O,15,0)</f>
        <v>58</v>
      </c>
    </row>
    <row r="137" spans="1:17" ht="15.75" x14ac:dyDescent="0.25">
      <c r="A137" s="1" t="s">
        <v>2237</v>
      </c>
      <c r="B137" t="str">
        <f>VLOOKUP(Healthcare!A137,'Customer Names'!$A:$D,4,0)</f>
        <v>Steph K.</v>
      </c>
      <c r="C137">
        <f>VLOOKUP(A137,'Medical Examinations'!$A:$M,2,0)</f>
        <v>46.85</v>
      </c>
      <c r="D137">
        <f>VLOOKUP($A137,'Medical Examinations'!$A:$M,3,0)</f>
        <v>4.25</v>
      </c>
      <c r="E137" t="str">
        <f>VLOOKUP($A137,'Medical Examinations'!$A:$M,4,0)</f>
        <v>No</v>
      </c>
      <c r="F137" t="str">
        <f>VLOOKUP($A137,'Medical Examinations'!$A:$M,5,0)</f>
        <v>No</v>
      </c>
      <c r="G137" t="str">
        <f>VLOOKUP($A137,'Medical Examinations'!$A:$M,6,0)</f>
        <v>Yes</v>
      </c>
      <c r="H137">
        <f>VLOOKUP($A137,'Medical Examinations'!$A:$M,8,0)</f>
        <v>1</v>
      </c>
      <c r="I137" t="str">
        <f>VLOOKUP($A137,'Medical Examinations'!$A:$M,9,0)</f>
        <v>yes</v>
      </c>
      <c r="J137" t="str">
        <f>VLOOKUP($A137,'Medical Examinations'!$A:$M,11,0)</f>
        <v>Obesity</v>
      </c>
      <c r="K137" t="str">
        <f>VLOOKUP($A137,'Medical Examinations'!$A:$M,12,0)</f>
        <v>Normal</v>
      </c>
      <c r="L137" s="11">
        <f>VLOOKUP($A137,'Hospitalisation Details'!$A:$O,5,0)</f>
        <v>29131</v>
      </c>
      <c r="M137">
        <f>VLOOKUP($A137,'Hospitalisation Details'!$A:$O,7,0)</f>
        <v>38836.980000000003</v>
      </c>
      <c r="N137" t="str">
        <f>VLOOKUP($A137,'Hospitalisation Details'!$A:$O,12,0)</f>
        <v>tier - 2</v>
      </c>
      <c r="O137" t="str">
        <f>VLOOKUP($A137,'Hospitalisation Details'!$A:$O,13,0)</f>
        <v>tier - 1</v>
      </c>
      <c r="P137" t="str">
        <f>VLOOKUP($A137,'Hospitalisation Details'!$A:$O,14,0)</f>
        <v>R1011</v>
      </c>
      <c r="Q137">
        <f>VLOOKUP($A137,'Hospitalisation Details'!$A:$O,15,0)</f>
        <v>43</v>
      </c>
    </row>
    <row r="138" spans="1:17" ht="15.75" x14ac:dyDescent="0.25">
      <c r="A138" s="1" t="s">
        <v>2236</v>
      </c>
      <c r="B138" t="str">
        <f>VLOOKUP(Healthcare!A138,'Customer Names'!$A:$D,4,0)</f>
        <v>Kristine B.</v>
      </c>
      <c r="C138">
        <f>VLOOKUP(A138,'Medical Examinations'!$A:$M,2,0)</f>
        <v>42.24</v>
      </c>
      <c r="D138">
        <f>VLOOKUP($A138,'Medical Examinations'!$A:$M,3,0)</f>
        <v>5.55</v>
      </c>
      <c r="E138" t="str">
        <f>VLOOKUP($A138,'Medical Examinations'!$A:$M,4,0)</f>
        <v>No</v>
      </c>
      <c r="F138" t="str">
        <f>VLOOKUP($A138,'Medical Examinations'!$A:$M,5,0)</f>
        <v>yes</v>
      </c>
      <c r="G138" t="str">
        <f>VLOOKUP($A138,'Medical Examinations'!$A:$M,6,0)</f>
        <v>No</v>
      </c>
      <c r="H138">
        <f>VLOOKUP($A138,'Medical Examinations'!$A:$M,8,0)</f>
        <v>1</v>
      </c>
      <c r="I138" t="str">
        <f>VLOOKUP($A138,'Medical Examinations'!$A:$M,9,0)</f>
        <v>yes</v>
      </c>
      <c r="J138" t="str">
        <f>VLOOKUP($A138,'Medical Examinations'!$A:$M,11,0)</f>
        <v>Obesity</v>
      </c>
      <c r="K138" t="str">
        <f>VLOOKUP($A138,'Medical Examinations'!$A:$M,12,0)</f>
        <v>Normal</v>
      </c>
      <c r="L138" s="11">
        <f>VLOOKUP($A138,'Hospitalisation Details'!$A:$O,5,0)</f>
        <v>38143</v>
      </c>
      <c r="M138">
        <f>VLOOKUP($A138,'Hospitalisation Details'!$A:$O,7,0)</f>
        <v>38792.69</v>
      </c>
      <c r="N138" t="str">
        <f>VLOOKUP($A138,'Hospitalisation Details'!$A:$O,12,0)</f>
        <v>tier - 2</v>
      </c>
      <c r="O138" t="str">
        <f>VLOOKUP($A138,'Hospitalisation Details'!$A:$O,13,0)</f>
        <v>tier - 2</v>
      </c>
      <c r="P138" t="str">
        <f>VLOOKUP($A138,'Hospitalisation Details'!$A:$O,14,0)</f>
        <v>R1013</v>
      </c>
      <c r="Q138">
        <f>VLOOKUP($A138,'Hospitalisation Details'!$A:$O,15,0)</f>
        <v>19</v>
      </c>
    </row>
    <row r="139" spans="1:17" ht="15.75" x14ac:dyDescent="0.25">
      <c r="A139" s="1" t="s">
        <v>2235</v>
      </c>
      <c r="B139" t="str">
        <f>VLOOKUP(Healthcare!A139,'Customer Names'!$A:$D,4,0)</f>
        <v>Taylor B</v>
      </c>
      <c r="C139">
        <f>VLOOKUP(A139,'Medical Examinations'!$A:$M,2,0)</f>
        <v>34.39</v>
      </c>
      <c r="D139">
        <f>VLOOKUP($A139,'Medical Examinations'!$A:$M,3,0)</f>
        <v>5.78</v>
      </c>
      <c r="E139" t="str">
        <f>VLOOKUP($A139,'Medical Examinations'!$A:$M,4,0)</f>
        <v>No</v>
      </c>
      <c r="F139" t="str">
        <f>VLOOKUP($A139,'Medical Examinations'!$A:$M,5,0)</f>
        <v>No</v>
      </c>
      <c r="G139" t="str">
        <f>VLOOKUP($A139,'Medical Examinations'!$A:$M,6,0)</f>
        <v>No</v>
      </c>
      <c r="H139">
        <f>VLOOKUP($A139,'Medical Examinations'!$A:$M,8,0)</f>
        <v>0</v>
      </c>
      <c r="I139" t="str">
        <f>VLOOKUP($A139,'Medical Examinations'!$A:$M,9,0)</f>
        <v>yes</v>
      </c>
      <c r="J139" t="str">
        <f>VLOOKUP($A139,'Medical Examinations'!$A:$M,11,0)</f>
        <v>Obesity</v>
      </c>
      <c r="K139" t="str">
        <f>VLOOKUP($A139,'Medical Examinations'!$A:$M,12,0)</f>
        <v>Prediabetes</v>
      </c>
      <c r="L139" s="11">
        <f>VLOOKUP($A139,'Hospitalisation Details'!$A:$O,5,0)</f>
        <v>33489</v>
      </c>
      <c r="M139">
        <f>VLOOKUP($A139,'Hospitalisation Details'!$A:$O,7,0)</f>
        <v>38746.36</v>
      </c>
      <c r="N139" t="str">
        <f>VLOOKUP($A139,'Hospitalisation Details'!$A:$O,12,0)</f>
        <v>tier - 1</v>
      </c>
      <c r="O139" t="str">
        <f>VLOOKUP($A139,'Hospitalisation Details'!$A:$O,13,0)</f>
        <v>tier - 2</v>
      </c>
      <c r="P139" t="str">
        <f>VLOOKUP($A139,'Hospitalisation Details'!$A:$O,14,0)</f>
        <v>R1012</v>
      </c>
      <c r="Q139">
        <f>VLOOKUP($A139,'Hospitalisation Details'!$A:$O,15,0)</f>
        <v>31</v>
      </c>
    </row>
    <row r="140" spans="1:17" ht="15.75" x14ac:dyDescent="0.25">
      <c r="A140" s="1" t="s">
        <v>2234</v>
      </c>
      <c r="B140" t="str">
        <f>VLOOKUP(Healthcare!A140,'Customer Names'!$A:$D,4,0)</f>
        <v>William</v>
      </c>
      <c r="C140">
        <f>VLOOKUP(A140,'Medical Examinations'!$A:$M,2,0)</f>
        <v>42.89</v>
      </c>
      <c r="D140">
        <f>VLOOKUP($A140,'Medical Examinations'!$A:$M,3,0)</f>
        <v>5.28</v>
      </c>
      <c r="E140" t="str">
        <f>VLOOKUP($A140,'Medical Examinations'!$A:$M,4,0)</f>
        <v>yes</v>
      </c>
      <c r="F140" t="str">
        <f>VLOOKUP($A140,'Medical Examinations'!$A:$M,5,0)</f>
        <v>No</v>
      </c>
      <c r="G140" t="str">
        <f>VLOOKUP($A140,'Medical Examinations'!$A:$M,6,0)</f>
        <v>No</v>
      </c>
      <c r="H140">
        <f>VLOOKUP($A140,'Medical Examinations'!$A:$M,8,0)</f>
        <v>0</v>
      </c>
      <c r="I140" t="str">
        <f>VLOOKUP($A140,'Medical Examinations'!$A:$M,9,0)</f>
        <v>yes</v>
      </c>
      <c r="J140" t="str">
        <f>VLOOKUP($A140,'Medical Examinations'!$A:$M,11,0)</f>
        <v>Obesity</v>
      </c>
      <c r="K140" t="str">
        <f>VLOOKUP($A140,'Medical Examinations'!$A:$M,12,0)</f>
        <v>Normal</v>
      </c>
      <c r="L140" s="11">
        <f>VLOOKUP($A140,'Hospitalisation Details'!$A:$O,5,0)</f>
        <v>28048</v>
      </c>
      <c r="M140">
        <f>VLOOKUP($A140,'Hospitalisation Details'!$A:$O,7,0)</f>
        <v>38740.120000000003</v>
      </c>
      <c r="N140" t="str">
        <f>VLOOKUP($A140,'Hospitalisation Details'!$A:$O,12,0)</f>
        <v>tier - 2</v>
      </c>
      <c r="O140" t="str">
        <f>VLOOKUP($A140,'Hospitalisation Details'!$A:$O,13,0)</f>
        <v>tier - 2</v>
      </c>
      <c r="P140" t="str">
        <f>VLOOKUP($A140,'Hospitalisation Details'!$A:$O,14,0)</f>
        <v>R1012</v>
      </c>
      <c r="Q140">
        <f>VLOOKUP($A140,'Hospitalisation Details'!$A:$O,15,0)</f>
        <v>46</v>
      </c>
    </row>
    <row r="141" spans="1:17" ht="15.75" x14ac:dyDescent="0.25">
      <c r="A141" s="1" t="s">
        <v>2233</v>
      </c>
      <c r="B141" t="str">
        <f>VLOOKUP(Healthcare!A141,'Customer Names'!$A:$D,4,0)</f>
        <v>Sage</v>
      </c>
      <c r="C141">
        <f>VLOOKUP(A141,'Medical Examinations'!$A:$M,2,0)</f>
        <v>36.299999999999997</v>
      </c>
      <c r="D141">
        <f>VLOOKUP($A141,'Medical Examinations'!$A:$M,3,0)</f>
        <v>5.39</v>
      </c>
      <c r="E141" t="str">
        <f>VLOOKUP($A141,'Medical Examinations'!$A:$M,4,0)</f>
        <v>No</v>
      </c>
      <c r="F141" t="str">
        <f>VLOOKUP($A141,'Medical Examinations'!$A:$M,5,0)</f>
        <v>No</v>
      </c>
      <c r="G141" t="str">
        <f>VLOOKUP($A141,'Medical Examinations'!$A:$M,6,0)</f>
        <v>No</v>
      </c>
      <c r="H141">
        <f>VLOOKUP($A141,'Medical Examinations'!$A:$M,8,0)</f>
        <v>0</v>
      </c>
      <c r="I141" t="str">
        <f>VLOOKUP($A141,'Medical Examinations'!$A:$M,9,0)</f>
        <v>yes</v>
      </c>
      <c r="J141" t="str">
        <f>VLOOKUP($A141,'Medical Examinations'!$A:$M,11,0)</f>
        <v>Obesity</v>
      </c>
      <c r="K141" t="str">
        <f>VLOOKUP($A141,'Medical Examinations'!$A:$M,12,0)</f>
        <v>Normal</v>
      </c>
      <c r="L141" s="11">
        <f>VLOOKUP($A141,'Hospitalisation Details'!$A:$O,5,0)</f>
        <v>33452</v>
      </c>
      <c r="M141">
        <f>VLOOKUP($A141,'Hospitalisation Details'!$A:$O,7,0)</f>
        <v>38711</v>
      </c>
      <c r="N141" t="str">
        <f>VLOOKUP($A141,'Hospitalisation Details'!$A:$O,12,0)</f>
        <v>tier - 2</v>
      </c>
      <c r="O141" t="str">
        <f>VLOOKUP($A141,'Hospitalisation Details'!$A:$O,13,0)</f>
        <v>tier - 2</v>
      </c>
      <c r="P141" t="str">
        <f>VLOOKUP($A141,'Hospitalisation Details'!$A:$O,14,0)</f>
        <v>R1011</v>
      </c>
      <c r="Q141">
        <f>VLOOKUP($A141,'Hospitalisation Details'!$A:$O,15,0)</f>
        <v>31</v>
      </c>
    </row>
    <row r="142" spans="1:17" ht="15.75" x14ac:dyDescent="0.25">
      <c r="A142" s="1" t="s">
        <v>2232</v>
      </c>
      <c r="B142" t="str">
        <f>VLOOKUP(Healthcare!A142,'Customer Names'!$A:$D,4,0)</f>
        <v>Cole</v>
      </c>
      <c r="C142">
        <f>VLOOKUP(A142,'Medical Examinations'!$A:$M,2,0)</f>
        <v>35.200000000000003</v>
      </c>
      <c r="D142">
        <f>VLOOKUP($A142,'Medical Examinations'!$A:$M,3,0)</f>
        <v>8.01</v>
      </c>
      <c r="E142" t="str">
        <f>VLOOKUP($A142,'Medical Examinations'!$A:$M,4,0)</f>
        <v>yes</v>
      </c>
      <c r="F142" t="str">
        <f>VLOOKUP($A142,'Medical Examinations'!$A:$M,5,0)</f>
        <v>No</v>
      </c>
      <c r="G142" t="str">
        <f>VLOOKUP($A142,'Medical Examinations'!$A:$M,6,0)</f>
        <v>No</v>
      </c>
      <c r="H142">
        <f>VLOOKUP($A142,'Medical Examinations'!$A:$M,8,0)</f>
        <v>1</v>
      </c>
      <c r="I142" t="str">
        <f>VLOOKUP($A142,'Medical Examinations'!$A:$M,9,0)</f>
        <v>yes</v>
      </c>
      <c r="J142" t="str">
        <f>VLOOKUP($A142,'Medical Examinations'!$A:$M,11,0)</f>
        <v>Obesity</v>
      </c>
      <c r="K142" t="str">
        <f>VLOOKUP($A142,'Medical Examinations'!$A:$M,12,0)</f>
        <v>Diabetes</v>
      </c>
      <c r="L142" s="11">
        <f>VLOOKUP($A142,'Hospitalisation Details'!$A:$O,5,0)</f>
        <v>31736</v>
      </c>
      <c r="M142">
        <f>VLOOKUP($A142,'Hospitalisation Details'!$A:$O,7,0)</f>
        <v>38709.18</v>
      </c>
      <c r="N142" t="str">
        <f>VLOOKUP($A142,'Hospitalisation Details'!$A:$O,12,0)</f>
        <v>tier - 1</v>
      </c>
      <c r="O142" t="str">
        <f>VLOOKUP($A142,'Hospitalisation Details'!$A:$O,13,0)</f>
        <v>tier - 3</v>
      </c>
      <c r="P142" t="str">
        <f>VLOOKUP($A142,'Hospitalisation Details'!$A:$O,14,0)</f>
        <v>R1013</v>
      </c>
      <c r="Q142">
        <f>VLOOKUP($A142,'Hospitalisation Details'!$A:$O,15,0)</f>
        <v>36</v>
      </c>
    </row>
    <row r="143" spans="1:17" ht="15.75" x14ac:dyDescent="0.25">
      <c r="A143" s="1" t="s">
        <v>2231</v>
      </c>
      <c r="B143" t="str">
        <f>VLOOKUP(Healthcare!A143,'Customer Names'!$A:$D,4,0)</f>
        <v>Jesse</v>
      </c>
      <c r="C143">
        <f>VLOOKUP(A143,'Medical Examinations'!$A:$M,2,0)</f>
        <v>53.62</v>
      </c>
      <c r="D143">
        <f>VLOOKUP($A143,'Medical Examinations'!$A:$M,3,0)</f>
        <v>5.21</v>
      </c>
      <c r="E143" t="str">
        <f>VLOOKUP($A143,'Medical Examinations'!$A:$M,4,0)</f>
        <v>No</v>
      </c>
      <c r="F143" t="str">
        <f>VLOOKUP($A143,'Medical Examinations'!$A:$M,5,0)</f>
        <v>No</v>
      </c>
      <c r="G143" t="str">
        <f>VLOOKUP($A143,'Medical Examinations'!$A:$M,6,0)</f>
        <v>No</v>
      </c>
      <c r="H143">
        <f>VLOOKUP($A143,'Medical Examinations'!$A:$M,8,0)</f>
        <v>0</v>
      </c>
      <c r="I143" t="str">
        <f>VLOOKUP($A143,'Medical Examinations'!$A:$M,9,0)</f>
        <v>yes</v>
      </c>
      <c r="J143" t="str">
        <f>VLOOKUP($A143,'Medical Examinations'!$A:$M,11,0)</f>
        <v>Obesity</v>
      </c>
      <c r="K143" t="str">
        <f>VLOOKUP($A143,'Medical Examinations'!$A:$M,12,0)</f>
        <v>Normal</v>
      </c>
      <c r="L143" s="11">
        <f>VLOOKUP($A143,'Hospitalisation Details'!$A:$O,5,0)</f>
        <v>33037</v>
      </c>
      <c r="M143">
        <f>VLOOKUP($A143,'Hospitalisation Details'!$A:$O,7,0)</f>
        <v>38652.089999999997</v>
      </c>
      <c r="N143" t="str">
        <f>VLOOKUP($A143,'Hospitalisation Details'!$A:$O,12,0)</f>
        <v>tier - 2</v>
      </c>
      <c r="O143" t="str">
        <f>VLOOKUP($A143,'Hospitalisation Details'!$A:$O,13,0)</f>
        <v>tier - 2</v>
      </c>
      <c r="P143" t="str">
        <f>VLOOKUP($A143,'Hospitalisation Details'!$A:$O,14,0)</f>
        <v>R1011</v>
      </c>
      <c r="Q143">
        <f>VLOOKUP($A143,'Hospitalisation Details'!$A:$O,15,0)</f>
        <v>32</v>
      </c>
    </row>
    <row r="144" spans="1:17" ht="15.75" x14ac:dyDescent="0.25">
      <c r="A144" s="1" t="s">
        <v>2230</v>
      </c>
      <c r="B144" t="str">
        <f>VLOOKUP(Healthcare!A144,'Customer Names'!$A:$D,4,0)</f>
        <v>Tammi J.</v>
      </c>
      <c r="C144">
        <f>VLOOKUP(A144,'Medical Examinations'!$A:$M,2,0)</f>
        <v>36.67</v>
      </c>
      <c r="D144">
        <f>VLOOKUP($A144,'Medical Examinations'!$A:$M,3,0)</f>
        <v>6.27</v>
      </c>
      <c r="E144" t="str">
        <f>VLOOKUP($A144,'Medical Examinations'!$A:$M,4,0)</f>
        <v>No</v>
      </c>
      <c r="F144" t="str">
        <f>VLOOKUP($A144,'Medical Examinations'!$A:$M,5,0)</f>
        <v>No</v>
      </c>
      <c r="G144" t="str">
        <f>VLOOKUP($A144,'Medical Examinations'!$A:$M,6,0)</f>
        <v>No</v>
      </c>
      <c r="H144">
        <f>VLOOKUP($A144,'Medical Examinations'!$A:$M,8,0)</f>
        <v>0</v>
      </c>
      <c r="I144" t="str">
        <f>VLOOKUP($A144,'Medical Examinations'!$A:$M,9,0)</f>
        <v>yes</v>
      </c>
      <c r="J144" t="str">
        <f>VLOOKUP($A144,'Medical Examinations'!$A:$M,11,0)</f>
        <v>Obesity</v>
      </c>
      <c r="K144" t="str">
        <f>VLOOKUP($A144,'Medical Examinations'!$A:$M,12,0)</f>
        <v>Prediabetes</v>
      </c>
      <c r="L144" s="11">
        <f>VLOOKUP($A144,'Hospitalisation Details'!$A:$O,5,0)</f>
        <v>36506</v>
      </c>
      <c r="M144">
        <f>VLOOKUP($A144,'Hospitalisation Details'!$A:$O,7,0)</f>
        <v>38511.629999999997</v>
      </c>
      <c r="N144" t="str">
        <f>VLOOKUP($A144,'Hospitalisation Details'!$A:$O,12,0)</f>
        <v>tier - 2</v>
      </c>
      <c r="O144" t="str">
        <f>VLOOKUP($A144,'Hospitalisation Details'!$A:$O,13,0)</f>
        <v>tier - 2</v>
      </c>
      <c r="P144" t="str">
        <f>VLOOKUP($A144,'Hospitalisation Details'!$A:$O,14,0)</f>
        <v>R1024</v>
      </c>
      <c r="Q144">
        <f>VLOOKUP($A144,'Hospitalisation Details'!$A:$O,15,0)</f>
        <v>23</v>
      </c>
    </row>
    <row r="145" spans="1:17" ht="15.75" x14ac:dyDescent="0.25">
      <c r="A145" s="1" t="s">
        <v>2229</v>
      </c>
      <c r="B145" t="str">
        <f>VLOOKUP(Healthcare!A145,'Customer Names'!$A:$D,4,0)</f>
        <v>Matthew S.</v>
      </c>
      <c r="C145">
        <f>VLOOKUP(A145,'Medical Examinations'!$A:$M,2,0)</f>
        <v>33.4</v>
      </c>
      <c r="D145">
        <f>VLOOKUP($A145,'Medical Examinations'!$A:$M,3,0)</f>
        <v>10.73</v>
      </c>
      <c r="E145" t="str">
        <f>VLOOKUP($A145,'Medical Examinations'!$A:$M,4,0)</f>
        <v>yes</v>
      </c>
      <c r="F145" t="str">
        <f>VLOOKUP($A145,'Medical Examinations'!$A:$M,5,0)</f>
        <v>No</v>
      </c>
      <c r="G145" t="str">
        <f>VLOOKUP($A145,'Medical Examinations'!$A:$M,6,0)</f>
        <v>No</v>
      </c>
      <c r="H145">
        <f>VLOOKUP($A145,'Medical Examinations'!$A:$M,8,0)</f>
        <v>1</v>
      </c>
      <c r="I145" t="str">
        <f>VLOOKUP($A145,'Medical Examinations'!$A:$M,9,0)</f>
        <v>yes</v>
      </c>
      <c r="J145" t="str">
        <f>VLOOKUP($A145,'Medical Examinations'!$A:$M,11,0)</f>
        <v>Obesity</v>
      </c>
      <c r="K145" t="str">
        <f>VLOOKUP($A145,'Medical Examinations'!$A:$M,12,0)</f>
        <v>Diabetes</v>
      </c>
      <c r="L145" s="11">
        <f>VLOOKUP($A145,'Hospitalisation Details'!$A:$O,5,0)</f>
        <v>31614</v>
      </c>
      <c r="M145">
        <f>VLOOKUP($A145,'Hospitalisation Details'!$A:$O,7,0)</f>
        <v>38415.47</v>
      </c>
      <c r="N145" t="str">
        <f>VLOOKUP($A145,'Hospitalisation Details'!$A:$O,12,0)</f>
        <v>tier - 1</v>
      </c>
      <c r="O145" t="str">
        <f>VLOOKUP($A145,'Hospitalisation Details'!$A:$O,13,0)</f>
        <v>tier - 2</v>
      </c>
      <c r="P145" t="str">
        <f>VLOOKUP($A145,'Hospitalisation Details'!$A:$O,14,0)</f>
        <v>R1011</v>
      </c>
      <c r="Q145">
        <f>VLOOKUP($A145,'Hospitalisation Details'!$A:$O,15,0)</f>
        <v>36</v>
      </c>
    </row>
    <row r="146" spans="1:17" ht="15.75" x14ac:dyDescent="0.25">
      <c r="A146" s="1" t="s">
        <v>2228</v>
      </c>
      <c r="B146" t="str">
        <f>VLOOKUP(Healthcare!A146,'Customer Names'!$A:$D,4,0)</f>
        <v>Eric</v>
      </c>
      <c r="C146">
        <f>VLOOKUP(A146,'Medical Examinations'!$A:$M,2,0)</f>
        <v>42.71</v>
      </c>
      <c r="D146">
        <f>VLOOKUP($A146,'Medical Examinations'!$A:$M,3,0)</f>
        <v>10.52</v>
      </c>
      <c r="E146" t="str">
        <f>VLOOKUP($A146,'Medical Examinations'!$A:$M,4,0)</f>
        <v>No</v>
      </c>
      <c r="F146" t="str">
        <f>VLOOKUP($A146,'Medical Examinations'!$A:$M,5,0)</f>
        <v>No</v>
      </c>
      <c r="G146" t="str">
        <f>VLOOKUP($A146,'Medical Examinations'!$A:$M,6,0)</f>
        <v>No</v>
      </c>
      <c r="H146">
        <f>VLOOKUP($A146,'Medical Examinations'!$A:$M,8,0)</f>
        <v>0</v>
      </c>
      <c r="I146" t="str">
        <f>VLOOKUP($A146,'Medical Examinations'!$A:$M,9,0)</f>
        <v>yes</v>
      </c>
      <c r="J146" t="str">
        <f>VLOOKUP($A146,'Medical Examinations'!$A:$M,11,0)</f>
        <v>Obesity</v>
      </c>
      <c r="K146" t="str">
        <f>VLOOKUP($A146,'Medical Examinations'!$A:$M,12,0)</f>
        <v>Diabetes</v>
      </c>
      <c r="L146" s="11">
        <f>VLOOKUP($A146,'Hospitalisation Details'!$A:$O,5,0)</f>
        <v>26107</v>
      </c>
      <c r="M146">
        <f>VLOOKUP($A146,'Hospitalisation Details'!$A:$O,7,0)</f>
        <v>38405.26</v>
      </c>
      <c r="N146" t="str">
        <f>VLOOKUP($A146,'Hospitalisation Details'!$A:$O,12,0)</f>
        <v>tier - 2</v>
      </c>
      <c r="O146" t="str">
        <f>VLOOKUP($A146,'Hospitalisation Details'!$A:$O,13,0)</f>
        <v>tier - 1</v>
      </c>
      <c r="P146" t="str">
        <f>VLOOKUP($A146,'Hospitalisation Details'!$A:$O,14,0)</f>
        <v>R1011</v>
      </c>
      <c r="Q146">
        <f>VLOOKUP($A146,'Hospitalisation Details'!$A:$O,15,0)</f>
        <v>51</v>
      </c>
    </row>
    <row r="147" spans="1:17" ht="15.75" x14ac:dyDescent="0.25">
      <c r="A147" s="1" t="s">
        <v>2227</v>
      </c>
      <c r="B147" t="str">
        <f>VLOOKUP(Healthcare!A147,'Customer Names'!$A:$D,4,0)</f>
        <v>Valeria R</v>
      </c>
      <c r="C147">
        <f>VLOOKUP(A147,'Medical Examinations'!$A:$M,2,0)</f>
        <v>41.52</v>
      </c>
      <c r="D147">
        <f>VLOOKUP($A147,'Medical Examinations'!$A:$M,3,0)</f>
        <v>11.82</v>
      </c>
      <c r="E147" t="str">
        <f>VLOOKUP($A147,'Medical Examinations'!$A:$M,4,0)</f>
        <v>yes</v>
      </c>
      <c r="F147" t="str">
        <f>VLOOKUP($A147,'Medical Examinations'!$A:$M,5,0)</f>
        <v>No</v>
      </c>
      <c r="G147" t="str">
        <f>VLOOKUP($A147,'Medical Examinations'!$A:$M,6,0)</f>
        <v>No</v>
      </c>
      <c r="H147">
        <f>VLOOKUP($A147,'Medical Examinations'!$A:$M,8,0)</f>
        <v>2</v>
      </c>
      <c r="I147" t="str">
        <f>VLOOKUP($A147,'Medical Examinations'!$A:$M,9,0)</f>
        <v>yes</v>
      </c>
      <c r="J147" t="str">
        <f>VLOOKUP($A147,'Medical Examinations'!$A:$M,11,0)</f>
        <v>Obesity</v>
      </c>
      <c r="K147" t="str">
        <f>VLOOKUP($A147,'Medical Examinations'!$A:$M,12,0)</f>
        <v>Diabetes</v>
      </c>
      <c r="L147" s="11">
        <f>VLOOKUP($A147,'Hospitalisation Details'!$A:$O,5,0)</f>
        <v>25833</v>
      </c>
      <c r="M147">
        <f>VLOOKUP($A147,'Hospitalisation Details'!$A:$O,7,0)</f>
        <v>38389.79</v>
      </c>
      <c r="N147" t="str">
        <f>VLOOKUP($A147,'Hospitalisation Details'!$A:$O,12,0)</f>
        <v>tier - 2</v>
      </c>
      <c r="O147" t="str">
        <f>VLOOKUP($A147,'Hospitalisation Details'!$A:$O,13,0)</f>
        <v>tier - 3</v>
      </c>
      <c r="P147" t="str">
        <f>VLOOKUP($A147,'Hospitalisation Details'!$A:$O,14,0)</f>
        <v>R1011</v>
      </c>
      <c r="Q147">
        <f>VLOOKUP($A147,'Hospitalisation Details'!$A:$O,15,0)</f>
        <v>52</v>
      </c>
    </row>
    <row r="148" spans="1:17" ht="15.75" x14ac:dyDescent="0.25">
      <c r="A148" s="1" t="s">
        <v>2226</v>
      </c>
      <c r="B148" t="str">
        <f>VLOOKUP(Healthcare!A148,'Customer Names'!$A:$D,4,0)</f>
        <v>Michael P</v>
      </c>
      <c r="C148">
        <f>VLOOKUP(A148,'Medical Examinations'!$A:$M,2,0)</f>
        <v>39.4</v>
      </c>
      <c r="D148">
        <f>VLOOKUP($A148,'Medical Examinations'!$A:$M,3,0)</f>
        <v>6.76</v>
      </c>
      <c r="E148" t="str">
        <f>VLOOKUP($A148,'Medical Examinations'!$A:$M,4,0)</f>
        <v>No</v>
      </c>
      <c r="F148" t="str">
        <f>VLOOKUP($A148,'Medical Examinations'!$A:$M,5,0)</f>
        <v>No</v>
      </c>
      <c r="G148" t="str">
        <f>VLOOKUP($A148,'Medical Examinations'!$A:$M,6,0)</f>
        <v>No</v>
      </c>
      <c r="H148">
        <f>VLOOKUP($A148,'Medical Examinations'!$A:$M,8,0)</f>
        <v>0</v>
      </c>
      <c r="I148" t="str">
        <f>VLOOKUP($A148,'Medical Examinations'!$A:$M,9,0)</f>
        <v>yes</v>
      </c>
      <c r="J148" t="str">
        <f>VLOOKUP($A148,'Medical Examinations'!$A:$M,11,0)</f>
        <v>Obesity</v>
      </c>
      <c r="K148" t="str">
        <f>VLOOKUP($A148,'Medical Examinations'!$A:$M,12,0)</f>
        <v>Diabetes</v>
      </c>
      <c r="L148" s="11">
        <f>VLOOKUP($A148,'Hospitalisation Details'!$A:$O,5,0)</f>
        <v>37454</v>
      </c>
      <c r="M148">
        <f>VLOOKUP($A148,'Hospitalisation Details'!$A:$O,7,0)</f>
        <v>38344.57</v>
      </c>
      <c r="N148" t="str">
        <f>VLOOKUP($A148,'Hospitalisation Details'!$A:$O,12,0)</f>
        <v>tier - 1</v>
      </c>
      <c r="O148" t="str">
        <f>VLOOKUP($A148,'Hospitalisation Details'!$A:$O,13,0)</f>
        <v>tier - 3</v>
      </c>
      <c r="P148" t="str">
        <f>VLOOKUP($A148,'Hospitalisation Details'!$A:$O,14,0)</f>
        <v>R1011</v>
      </c>
      <c r="Q148">
        <f>VLOOKUP($A148,'Hospitalisation Details'!$A:$O,15,0)</f>
        <v>20</v>
      </c>
    </row>
    <row r="149" spans="1:17" ht="15.75" x14ac:dyDescent="0.25">
      <c r="A149" s="1" t="s">
        <v>2225</v>
      </c>
      <c r="B149" t="str">
        <f>VLOOKUP(Healthcare!A149,'Customer Names'!$A:$D,4,0)</f>
        <v>Rami</v>
      </c>
      <c r="C149">
        <f>VLOOKUP(A149,'Medical Examinations'!$A:$M,2,0)</f>
        <v>46.45</v>
      </c>
      <c r="D149">
        <f>VLOOKUP($A149,'Medical Examinations'!$A:$M,3,0)</f>
        <v>5.62</v>
      </c>
      <c r="E149" t="str">
        <f>VLOOKUP($A149,'Medical Examinations'!$A:$M,4,0)</f>
        <v>No</v>
      </c>
      <c r="F149" t="str">
        <f>VLOOKUP($A149,'Medical Examinations'!$A:$M,5,0)</f>
        <v>No</v>
      </c>
      <c r="G149" t="str">
        <f>VLOOKUP($A149,'Medical Examinations'!$A:$M,6,0)</f>
        <v>No</v>
      </c>
      <c r="H149">
        <f>VLOOKUP($A149,'Medical Examinations'!$A:$M,8,0)</f>
        <v>0</v>
      </c>
      <c r="I149" t="str">
        <f>VLOOKUP($A149,'Medical Examinations'!$A:$M,9,0)</f>
        <v>yes</v>
      </c>
      <c r="J149" t="str">
        <f>VLOOKUP($A149,'Medical Examinations'!$A:$M,11,0)</f>
        <v>Obesity</v>
      </c>
      <c r="K149" t="str">
        <f>VLOOKUP($A149,'Medical Examinations'!$A:$M,12,0)</f>
        <v>Normal</v>
      </c>
      <c r="L149" s="11">
        <f>VLOOKUP($A149,'Hospitalisation Details'!$A:$O,5,0)</f>
        <v>29384</v>
      </c>
      <c r="M149">
        <f>VLOOKUP($A149,'Hospitalisation Details'!$A:$O,7,0)</f>
        <v>38313.129999999997</v>
      </c>
      <c r="N149" t="str">
        <f>VLOOKUP($A149,'Hospitalisation Details'!$A:$O,12,0)</f>
        <v>tier - 1</v>
      </c>
      <c r="O149" t="str">
        <f>VLOOKUP($A149,'Hospitalisation Details'!$A:$O,13,0)</f>
        <v>tier - 3</v>
      </c>
      <c r="P149" t="str">
        <f>VLOOKUP($A149,'Hospitalisation Details'!$A:$O,14,0)</f>
        <v>R1011</v>
      </c>
      <c r="Q149">
        <f>VLOOKUP($A149,'Hospitalisation Details'!$A:$O,15,0)</f>
        <v>42</v>
      </c>
    </row>
    <row r="150" spans="1:17" ht="15.75" x14ac:dyDescent="0.25">
      <c r="A150" s="1" t="s">
        <v>2224</v>
      </c>
      <c r="B150" t="str">
        <f>VLOOKUP(Healthcare!A150,'Customer Names'!$A:$D,4,0)</f>
        <v>Denis</v>
      </c>
      <c r="C150">
        <f>VLOOKUP(A150,'Medical Examinations'!$A:$M,2,0)</f>
        <v>35.75</v>
      </c>
      <c r="D150">
        <f>VLOOKUP($A150,'Medical Examinations'!$A:$M,3,0)</f>
        <v>4.1900000000000004</v>
      </c>
      <c r="E150" t="str">
        <f>VLOOKUP($A150,'Medical Examinations'!$A:$M,4,0)</f>
        <v>No</v>
      </c>
      <c r="F150" t="str">
        <f>VLOOKUP($A150,'Medical Examinations'!$A:$M,5,0)</f>
        <v>No</v>
      </c>
      <c r="G150" t="str">
        <f>VLOOKUP($A150,'Medical Examinations'!$A:$M,6,0)</f>
        <v>No</v>
      </c>
      <c r="H150">
        <f>VLOOKUP($A150,'Medical Examinations'!$A:$M,8,0)</f>
        <v>0</v>
      </c>
      <c r="I150" t="str">
        <f>VLOOKUP($A150,'Medical Examinations'!$A:$M,9,0)</f>
        <v>yes</v>
      </c>
      <c r="J150" t="str">
        <f>VLOOKUP($A150,'Medical Examinations'!$A:$M,11,0)</f>
        <v>Obesity</v>
      </c>
      <c r="K150" t="str">
        <f>VLOOKUP($A150,'Medical Examinations'!$A:$M,12,0)</f>
        <v>Normal</v>
      </c>
      <c r="L150" s="11">
        <f>VLOOKUP($A150,'Hospitalisation Details'!$A:$O,5,0)</f>
        <v>32781</v>
      </c>
      <c r="M150">
        <f>VLOOKUP($A150,'Hospitalisation Details'!$A:$O,7,0)</f>
        <v>38282.75</v>
      </c>
      <c r="N150" t="str">
        <f>VLOOKUP($A150,'Hospitalisation Details'!$A:$O,12,0)</f>
        <v>tier - 1</v>
      </c>
      <c r="O150" t="str">
        <f>VLOOKUP($A150,'Hospitalisation Details'!$A:$O,13,0)</f>
        <v>tier - 2</v>
      </c>
      <c r="P150" t="str">
        <f>VLOOKUP($A150,'Hospitalisation Details'!$A:$O,14,0)</f>
        <v>R1013</v>
      </c>
      <c r="Q150">
        <f>VLOOKUP($A150,'Hospitalisation Details'!$A:$O,15,0)</f>
        <v>33</v>
      </c>
    </row>
    <row r="151" spans="1:17" ht="15.75" x14ac:dyDescent="0.25">
      <c r="A151" s="1" t="s">
        <v>2223</v>
      </c>
      <c r="B151" t="str">
        <f>VLOOKUP(Healthcare!A151,'Customer Names'!$A:$D,4,0)</f>
        <v>Brian E</v>
      </c>
      <c r="C151">
        <f>VLOOKUP(A151,'Medical Examinations'!$A:$M,2,0)</f>
        <v>26.07</v>
      </c>
      <c r="D151">
        <f>VLOOKUP($A151,'Medical Examinations'!$A:$M,3,0)</f>
        <v>5.32</v>
      </c>
      <c r="E151" t="str">
        <f>VLOOKUP($A151,'Medical Examinations'!$A:$M,4,0)</f>
        <v>No</v>
      </c>
      <c r="F151" t="str">
        <f>VLOOKUP($A151,'Medical Examinations'!$A:$M,5,0)</f>
        <v>No</v>
      </c>
      <c r="G151" t="str">
        <f>VLOOKUP($A151,'Medical Examinations'!$A:$M,6,0)</f>
        <v>No</v>
      </c>
      <c r="H151">
        <f>VLOOKUP($A151,'Medical Examinations'!$A:$M,8,0)</f>
        <v>0</v>
      </c>
      <c r="I151" t="str">
        <f>VLOOKUP($A151,'Medical Examinations'!$A:$M,9,0)</f>
        <v>yes</v>
      </c>
      <c r="J151" t="str">
        <f>VLOOKUP($A151,'Medical Examinations'!$A:$M,11,0)</f>
        <v>Overweight</v>
      </c>
      <c r="K151" t="str">
        <f>VLOOKUP($A151,'Medical Examinations'!$A:$M,12,0)</f>
        <v>Normal</v>
      </c>
      <c r="L151" s="11">
        <f>VLOOKUP($A151,'Hospitalisation Details'!$A:$O,5,0)</f>
        <v>29449</v>
      </c>
      <c r="M151">
        <f>VLOOKUP($A151,'Hospitalisation Details'!$A:$O,7,0)</f>
        <v>38245.589999999997</v>
      </c>
      <c r="N151" t="str">
        <f>VLOOKUP($A151,'Hospitalisation Details'!$A:$O,12,0)</f>
        <v>tier - 1</v>
      </c>
      <c r="O151" t="str">
        <f>VLOOKUP($A151,'Hospitalisation Details'!$A:$O,13,0)</f>
        <v>tier - 2</v>
      </c>
      <c r="P151" t="str">
        <f>VLOOKUP($A151,'Hospitalisation Details'!$A:$O,14,0)</f>
        <v>R1013</v>
      </c>
      <c r="Q151">
        <f>VLOOKUP($A151,'Hospitalisation Details'!$A:$O,15,0)</f>
        <v>42</v>
      </c>
    </row>
    <row r="152" spans="1:17" ht="15.75" x14ac:dyDescent="0.25">
      <c r="A152" s="1" t="s">
        <v>2222</v>
      </c>
      <c r="B152" t="str">
        <f>VLOOKUP(Healthcare!A152,'Customer Names'!$A:$D,4,0)</f>
        <v>Bonnie</v>
      </c>
      <c r="C152">
        <f>VLOOKUP(A152,'Medical Examinations'!$A:$M,2,0)</f>
        <v>36.54</v>
      </c>
      <c r="D152">
        <f>VLOOKUP($A152,'Medical Examinations'!$A:$M,3,0)</f>
        <v>4.46</v>
      </c>
      <c r="E152" t="str">
        <f>VLOOKUP($A152,'Medical Examinations'!$A:$M,4,0)</f>
        <v>yes</v>
      </c>
      <c r="F152" t="str">
        <f>VLOOKUP($A152,'Medical Examinations'!$A:$M,5,0)</f>
        <v>No</v>
      </c>
      <c r="G152" t="str">
        <f>VLOOKUP($A152,'Medical Examinations'!$A:$M,6,0)</f>
        <v>No</v>
      </c>
      <c r="H152">
        <f>VLOOKUP($A152,'Medical Examinations'!$A:$M,8,0)</f>
        <v>1</v>
      </c>
      <c r="I152" t="str">
        <f>VLOOKUP($A152,'Medical Examinations'!$A:$M,9,0)</f>
        <v>yes</v>
      </c>
      <c r="J152" t="str">
        <f>VLOOKUP($A152,'Medical Examinations'!$A:$M,11,0)</f>
        <v>Obesity</v>
      </c>
      <c r="K152" t="str">
        <f>VLOOKUP($A152,'Medical Examinations'!$A:$M,12,0)</f>
        <v>Normal</v>
      </c>
      <c r="L152" s="11">
        <f>VLOOKUP($A152,'Hospitalisation Details'!$A:$O,5,0)</f>
        <v>23574</v>
      </c>
      <c r="M152">
        <f>VLOOKUP($A152,'Hospitalisation Details'!$A:$O,7,0)</f>
        <v>38241.74</v>
      </c>
      <c r="N152" t="str">
        <f>VLOOKUP($A152,'Hospitalisation Details'!$A:$O,12,0)</f>
        <v>tier - 2</v>
      </c>
      <c r="O152" t="str">
        <f>VLOOKUP($A152,'Hospitalisation Details'!$A:$O,13,0)</f>
        <v>tier - 3</v>
      </c>
      <c r="P152" t="str">
        <f>VLOOKUP($A152,'Hospitalisation Details'!$A:$O,14,0)</f>
        <v>R1011</v>
      </c>
      <c r="Q152">
        <f>VLOOKUP($A152,'Hospitalisation Details'!$A:$O,15,0)</f>
        <v>58</v>
      </c>
    </row>
    <row r="153" spans="1:17" ht="15.75" x14ac:dyDescent="0.25">
      <c r="A153" s="1" t="s">
        <v>2221</v>
      </c>
      <c r="B153" t="str">
        <f>VLOOKUP(Healthcare!A153,'Customer Names'!$A:$D,4,0)</f>
        <v>Michael P</v>
      </c>
      <c r="C153">
        <f>VLOOKUP(A153,'Medical Examinations'!$A:$M,2,0)</f>
        <v>51.64</v>
      </c>
      <c r="D153">
        <f>VLOOKUP($A153,'Medical Examinations'!$A:$M,3,0)</f>
        <v>5.65</v>
      </c>
      <c r="E153" t="str">
        <f>VLOOKUP($A153,'Medical Examinations'!$A:$M,4,0)</f>
        <v>No</v>
      </c>
      <c r="F153" t="str">
        <f>VLOOKUP($A153,'Medical Examinations'!$A:$M,5,0)</f>
        <v>No</v>
      </c>
      <c r="G153" t="str">
        <f>VLOOKUP($A153,'Medical Examinations'!$A:$M,6,0)</f>
        <v>No</v>
      </c>
      <c r="H153">
        <f>VLOOKUP($A153,'Medical Examinations'!$A:$M,8,0)</f>
        <v>0</v>
      </c>
      <c r="I153" t="str">
        <f>VLOOKUP($A153,'Medical Examinations'!$A:$M,9,0)</f>
        <v>yes</v>
      </c>
      <c r="J153" t="str">
        <f>VLOOKUP($A153,'Medical Examinations'!$A:$M,11,0)</f>
        <v>Obesity</v>
      </c>
      <c r="K153" t="str">
        <f>VLOOKUP($A153,'Medical Examinations'!$A:$M,12,0)</f>
        <v>Normal</v>
      </c>
      <c r="L153" s="11">
        <f>VLOOKUP($A153,'Hospitalisation Details'!$A:$O,5,0)</f>
        <v>32697</v>
      </c>
      <c r="M153">
        <f>VLOOKUP($A153,'Hospitalisation Details'!$A:$O,7,0)</f>
        <v>38237.339999999997</v>
      </c>
      <c r="N153" t="str">
        <f>VLOOKUP($A153,'Hospitalisation Details'!$A:$O,12,0)</f>
        <v>tier - 2</v>
      </c>
      <c r="O153" t="str">
        <f>VLOOKUP($A153,'Hospitalisation Details'!$A:$O,13,0)</f>
        <v>tier - 3</v>
      </c>
      <c r="P153" t="str">
        <f>VLOOKUP($A153,'Hospitalisation Details'!$A:$O,14,0)</f>
        <v>R1011</v>
      </c>
      <c r="Q153">
        <f>VLOOKUP($A153,'Hospitalisation Details'!$A:$O,15,0)</f>
        <v>33</v>
      </c>
    </row>
    <row r="154" spans="1:17" ht="15.75" x14ac:dyDescent="0.25">
      <c r="A154" s="1" t="s">
        <v>2220</v>
      </c>
      <c r="B154" t="str">
        <f>VLOOKUP(Healthcare!A154,'Customer Names'!$A:$D,4,0)</f>
        <v>Paul</v>
      </c>
      <c r="C154">
        <f>VLOOKUP(A154,'Medical Examinations'!$A:$M,2,0)</f>
        <v>42.83</v>
      </c>
      <c r="D154">
        <f>VLOOKUP($A154,'Medical Examinations'!$A:$M,3,0)</f>
        <v>6.04</v>
      </c>
      <c r="E154" t="str">
        <f>VLOOKUP($A154,'Medical Examinations'!$A:$M,4,0)</f>
        <v>No</v>
      </c>
      <c r="F154" t="str">
        <f>VLOOKUP($A154,'Medical Examinations'!$A:$M,5,0)</f>
        <v>No</v>
      </c>
      <c r="G154" t="str">
        <f>VLOOKUP($A154,'Medical Examinations'!$A:$M,6,0)</f>
        <v>No</v>
      </c>
      <c r="H154">
        <f>VLOOKUP($A154,'Medical Examinations'!$A:$M,8,0)</f>
        <v>2</v>
      </c>
      <c r="I154" t="str">
        <f>VLOOKUP($A154,'Medical Examinations'!$A:$M,9,0)</f>
        <v>yes</v>
      </c>
      <c r="J154" t="str">
        <f>VLOOKUP($A154,'Medical Examinations'!$A:$M,11,0)</f>
        <v>Obesity</v>
      </c>
      <c r="K154" t="str">
        <f>VLOOKUP($A154,'Medical Examinations'!$A:$M,12,0)</f>
        <v>Prediabetes</v>
      </c>
      <c r="L154" s="11">
        <f>VLOOKUP($A154,'Hospitalisation Details'!$A:$O,5,0)</f>
        <v>26591</v>
      </c>
      <c r="M154">
        <f>VLOOKUP($A154,'Hospitalisation Details'!$A:$O,7,0)</f>
        <v>38189.1</v>
      </c>
      <c r="N154" t="str">
        <f>VLOOKUP($A154,'Hospitalisation Details'!$A:$O,12,0)</f>
        <v>tier - 2</v>
      </c>
      <c r="O154" t="str">
        <f>VLOOKUP($A154,'Hospitalisation Details'!$A:$O,13,0)</f>
        <v>tier - 2</v>
      </c>
      <c r="P154" t="str">
        <f>VLOOKUP($A154,'Hospitalisation Details'!$A:$O,14,0)</f>
        <v>R1011</v>
      </c>
      <c r="Q154">
        <f>VLOOKUP($A154,'Hospitalisation Details'!$A:$O,15,0)</f>
        <v>50</v>
      </c>
    </row>
    <row r="155" spans="1:17" ht="15.75" x14ac:dyDescent="0.25">
      <c r="A155" s="1" t="s">
        <v>2219</v>
      </c>
      <c r="B155" t="str">
        <f>VLOOKUP(Healthcare!A155,'Customer Names'!$A:$D,4,0)</f>
        <v>Michael</v>
      </c>
      <c r="C155">
        <f>VLOOKUP(A155,'Medical Examinations'!$A:$M,2,0)</f>
        <v>40.15</v>
      </c>
      <c r="D155">
        <f>VLOOKUP($A155,'Medical Examinations'!$A:$M,3,0)</f>
        <v>5.76</v>
      </c>
      <c r="E155" t="str">
        <f>VLOOKUP($A155,'Medical Examinations'!$A:$M,4,0)</f>
        <v>No</v>
      </c>
      <c r="F155" t="str">
        <f>VLOOKUP($A155,'Medical Examinations'!$A:$M,5,0)</f>
        <v>No</v>
      </c>
      <c r="G155" t="str">
        <f>VLOOKUP($A155,'Medical Examinations'!$A:$M,6,0)</f>
        <v>No</v>
      </c>
      <c r="H155">
        <f>VLOOKUP($A155,'Medical Examinations'!$A:$M,8,0)</f>
        <v>1</v>
      </c>
      <c r="I155" t="str">
        <f>VLOOKUP($A155,'Medical Examinations'!$A:$M,9,0)</f>
        <v>yes</v>
      </c>
      <c r="J155" t="str">
        <f>VLOOKUP($A155,'Medical Examinations'!$A:$M,11,0)</f>
        <v>Obesity</v>
      </c>
      <c r="K155" t="str">
        <f>VLOOKUP($A155,'Medical Examinations'!$A:$M,12,0)</f>
        <v>Prediabetes</v>
      </c>
      <c r="L155" s="11">
        <f>VLOOKUP($A155,'Hospitalisation Details'!$A:$O,5,0)</f>
        <v>36005</v>
      </c>
      <c r="M155">
        <f>VLOOKUP($A155,'Hospitalisation Details'!$A:$O,7,0)</f>
        <v>38126.25</v>
      </c>
      <c r="N155" t="str">
        <f>VLOOKUP($A155,'Hospitalisation Details'!$A:$O,12,0)</f>
        <v>tier - 1</v>
      </c>
      <c r="O155" t="str">
        <f>VLOOKUP($A155,'Hospitalisation Details'!$A:$O,13,0)</f>
        <v>tier - 3</v>
      </c>
      <c r="P155" t="str">
        <f>VLOOKUP($A155,'Hospitalisation Details'!$A:$O,14,0)</f>
        <v>R1013</v>
      </c>
      <c r="Q155">
        <f>VLOOKUP($A155,'Hospitalisation Details'!$A:$O,15,0)</f>
        <v>24</v>
      </c>
    </row>
    <row r="156" spans="1:17" ht="15.75" x14ac:dyDescent="0.25">
      <c r="A156" s="1" t="s">
        <v>2218</v>
      </c>
      <c r="B156" t="str">
        <f>VLOOKUP(Healthcare!A156,'Customer Names'!$A:$D,4,0)</f>
        <v>Samuel</v>
      </c>
      <c r="C156">
        <f>VLOOKUP(A156,'Medical Examinations'!$A:$M,2,0)</f>
        <v>27.8</v>
      </c>
      <c r="D156">
        <f>VLOOKUP($A156,'Medical Examinations'!$A:$M,3,0)</f>
        <v>4.3600000000000003</v>
      </c>
      <c r="E156" t="str">
        <f>VLOOKUP($A156,'Medical Examinations'!$A:$M,4,0)</f>
        <v>No</v>
      </c>
      <c r="F156" t="str">
        <f>VLOOKUP($A156,'Medical Examinations'!$A:$M,5,0)</f>
        <v>No</v>
      </c>
      <c r="G156" t="str">
        <f>VLOOKUP($A156,'Medical Examinations'!$A:$M,6,0)</f>
        <v>Yes</v>
      </c>
      <c r="H156">
        <f>VLOOKUP($A156,'Medical Examinations'!$A:$M,8,0)</f>
        <v>1</v>
      </c>
      <c r="I156" t="str">
        <f>VLOOKUP($A156,'Medical Examinations'!$A:$M,9,0)</f>
        <v>yes</v>
      </c>
      <c r="J156" t="str">
        <f>VLOOKUP($A156,'Medical Examinations'!$A:$M,11,0)</f>
        <v>Overweight</v>
      </c>
      <c r="K156" t="str">
        <f>VLOOKUP($A156,'Medical Examinations'!$A:$M,12,0)</f>
        <v>Normal</v>
      </c>
      <c r="L156" s="11">
        <f>VLOOKUP($A156,'Hospitalisation Details'!$A:$O,5,0)</f>
        <v>29107</v>
      </c>
      <c r="M156">
        <f>VLOOKUP($A156,'Hospitalisation Details'!$A:$O,7,0)</f>
        <v>37829.72</v>
      </c>
      <c r="N156" t="str">
        <f>VLOOKUP($A156,'Hospitalisation Details'!$A:$O,12,0)</f>
        <v>tier - 1</v>
      </c>
      <c r="O156" t="str">
        <f>VLOOKUP($A156,'Hospitalisation Details'!$A:$O,13,0)</f>
        <v>tier - 2</v>
      </c>
      <c r="P156" t="str">
        <f>VLOOKUP($A156,'Hospitalisation Details'!$A:$O,14,0)</f>
        <v>R1011</v>
      </c>
      <c r="Q156">
        <f>VLOOKUP($A156,'Hospitalisation Details'!$A:$O,15,0)</f>
        <v>43</v>
      </c>
    </row>
    <row r="157" spans="1:17" ht="15.75" x14ac:dyDescent="0.25">
      <c r="A157" s="1" t="s">
        <v>2217</v>
      </c>
      <c r="B157" t="str">
        <f>VLOOKUP(Healthcare!A157,'Customer Names'!$A:$D,4,0)</f>
        <v>Matthew</v>
      </c>
      <c r="C157">
        <f>VLOOKUP(A157,'Medical Examinations'!$A:$M,2,0)</f>
        <v>45.81</v>
      </c>
      <c r="D157">
        <f>VLOOKUP($A157,'Medical Examinations'!$A:$M,3,0)</f>
        <v>4.76</v>
      </c>
      <c r="E157" t="str">
        <f>VLOOKUP($A157,'Medical Examinations'!$A:$M,4,0)</f>
        <v>yes</v>
      </c>
      <c r="F157" t="str">
        <f>VLOOKUP($A157,'Medical Examinations'!$A:$M,5,0)</f>
        <v>No</v>
      </c>
      <c r="G157" t="str">
        <f>VLOOKUP($A157,'Medical Examinations'!$A:$M,6,0)</f>
        <v>Yes</v>
      </c>
      <c r="H157">
        <f>VLOOKUP($A157,'Medical Examinations'!$A:$M,8,0)</f>
        <v>1</v>
      </c>
      <c r="I157" t="str">
        <f>VLOOKUP($A157,'Medical Examinations'!$A:$M,9,0)</f>
        <v>yes</v>
      </c>
      <c r="J157" t="str">
        <f>VLOOKUP($A157,'Medical Examinations'!$A:$M,11,0)</f>
        <v>Obesity</v>
      </c>
      <c r="K157" t="str">
        <f>VLOOKUP($A157,'Medical Examinations'!$A:$M,12,0)</f>
        <v>Normal</v>
      </c>
      <c r="L157" s="11">
        <f>VLOOKUP($A157,'Hospitalisation Details'!$A:$O,5,0)</f>
        <v>30646</v>
      </c>
      <c r="M157">
        <f>VLOOKUP($A157,'Hospitalisation Details'!$A:$O,7,0)</f>
        <v>37800.980000000003</v>
      </c>
      <c r="N157" t="str">
        <f>VLOOKUP($A157,'Hospitalisation Details'!$A:$O,12,0)</f>
        <v>tier - 2</v>
      </c>
      <c r="O157" t="str">
        <f>VLOOKUP($A157,'Hospitalisation Details'!$A:$O,13,0)</f>
        <v>tier - 2</v>
      </c>
      <c r="P157" t="str">
        <f>VLOOKUP($A157,'Hospitalisation Details'!$A:$O,14,0)</f>
        <v>R1011</v>
      </c>
      <c r="Q157">
        <f>VLOOKUP($A157,'Hospitalisation Details'!$A:$O,15,0)</f>
        <v>39</v>
      </c>
    </row>
    <row r="158" spans="1:17" ht="15.75" x14ac:dyDescent="0.25">
      <c r="A158" s="1" t="s">
        <v>2216</v>
      </c>
      <c r="B158" t="str">
        <f>VLOOKUP(Healthcare!A158,'Customer Names'!$A:$D,4,0)</f>
        <v>Daniel</v>
      </c>
      <c r="C158">
        <f>VLOOKUP(A158,'Medical Examinations'!$A:$M,2,0)</f>
        <v>34.43</v>
      </c>
      <c r="D158">
        <f>VLOOKUP($A158,'Medical Examinations'!$A:$M,3,0)</f>
        <v>10.82</v>
      </c>
      <c r="E158" t="str">
        <f>VLOOKUP($A158,'Medical Examinations'!$A:$M,4,0)</f>
        <v>yes</v>
      </c>
      <c r="F158" t="str">
        <f>VLOOKUP($A158,'Medical Examinations'!$A:$M,5,0)</f>
        <v>No</v>
      </c>
      <c r="G158" t="str">
        <f>VLOOKUP($A158,'Medical Examinations'!$A:$M,6,0)</f>
        <v>No</v>
      </c>
      <c r="H158">
        <f>VLOOKUP($A158,'Medical Examinations'!$A:$M,8,0)</f>
        <v>1</v>
      </c>
      <c r="I158" t="str">
        <f>VLOOKUP($A158,'Medical Examinations'!$A:$M,9,0)</f>
        <v>yes</v>
      </c>
      <c r="J158" t="str">
        <f>VLOOKUP($A158,'Medical Examinations'!$A:$M,11,0)</f>
        <v>Obesity</v>
      </c>
      <c r="K158" t="str">
        <f>VLOOKUP($A158,'Medical Examinations'!$A:$M,12,0)</f>
        <v>Diabetes</v>
      </c>
      <c r="L158" s="11">
        <f>VLOOKUP($A158,'Hospitalisation Details'!$A:$O,5,0)</f>
        <v>31700</v>
      </c>
      <c r="M158">
        <f>VLOOKUP($A158,'Hospitalisation Details'!$A:$O,7,0)</f>
        <v>37742.58</v>
      </c>
      <c r="N158" t="str">
        <f>VLOOKUP($A158,'Hospitalisation Details'!$A:$O,12,0)</f>
        <v>tier - 1</v>
      </c>
      <c r="O158" t="str">
        <f>VLOOKUP($A158,'Hospitalisation Details'!$A:$O,13,0)</f>
        <v>tier - 1</v>
      </c>
      <c r="P158" t="str">
        <f>VLOOKUP($A158,'Hospitalisation Details'!$A:$O,14,0)</f>
        <v>R1013</v>
      </c>
      <c r="Q158">
        <f>VLOOKUP($A158,'Hospitalisation Details'!$A:$O,15,0)</f>
        <v>36</v>
      </c>
    </row>
    <row r="159" spans="1:17" ht="15.75" x14ac:dyDescent="0.25">
      <c r="A159" s="1" t="s">
        <v>2215</v>
      </c>
      <c r="B159" t="str">
        <f>VLOOKUP(Healthcare!A159,'Customer Names'!$A:$D,4,0)</f>
        <v>Syndy</v>
      </c>
      <c r="C159">
        <f>VLOOKUP(A159,'Medical Examinations'!$A:$M,2,0)</f>
        <v>41.33</v>
      </c>
      <c r="D159">
        <f>VLOOKUP($A159,'Medical Examinations'!$A:$M,3,0)</f>
        <v>4.01</v>
      </c>
      <c r="E159" t="str">
        <f>VLOOKUP($A159,'Medical Examinations'!$A:$M,4,0)</f>
        <v>yes</v>
      </c>
      <c r="F159" t="str">
        <f>VLOOKUP($A159,'Medical Examinations'!$A:$M,5,0)</f>
        <v>No</v>
      </c>
      <c r="G159" t="str">
        <f>VLOOKUP($A159,'Medical Examinations'!$A:$M,6,0)</f>
        <v>No</v>
      </c>
      <c r="H159">
        <f>VLOOKUP($A159,'Medical Examinations'!$A:$M,8,0)</f>
        <v>0</v>
      </c>
      <c r="I159" t="str">
        <f>VLOOKUP($A159,'Medical Examinations'!$A:$M,9,0)</f>
        <v>yes</v>
      </c>
      <c r="J159" t="str">
        <f>VLOOKUP($A159,'Medical Examinations'!$A:$M,11,0)</f>
        <v>Obesity</v>
      </c>
      <c r="K159" t="str">
        <f>VLOOKUP($A159,'Medical Examinations'!$A:$M,12,0)</f>
        <v>Normal</v>
      </c>
      <c r="L159" s="11">
        <f>VLOOKUP($A159,'Hospitalisation Details'!$A:$O,5,0)</f>
        <v>28021</v>
      </c>
      <c r="M159">
        <f>VLOOKUP($A159,'Hospitalisation Details'!$A:$O,7,0)</f>
        <v>37735.199999999997</v>
      </c>
      <c r="N159" t="str">
        <f>VLOOKUP($A159,'Hospitalisation Details'!$A:$O,12,0)</f>
        <v>tier - 2</v>
      </c>
      <c r="O159" t="str">
        <f>VLOOKUP($A159,'Hospitalisation Details'!$A:$O,13,0)</f>
        <v>tier - 2</v>
      </c>
      <c r="P159" t="str">
        <f>VLOOKUP($A159,'Hospitalisation Details'!$A:$O,14,0)</f>
        <v>R1011</v>
      </c>
      <c r="Q159">
        <f>VLOOKUP($A159,'Hospitalisation Details'!$A:$O,15,0)</f>
        <v>46</v>
      </c>
    </row>
    <row r="160" spans="1:17" ht="15.75" x14ac:dyDescent="0.25">
      <c r="A160" s="1" t="s">
        <v>2214</v>
      </c>
      <c r="B160" t="str">
        <f>VLOOKUP(Healthcare!A160,'Customer Names'!$A:$D,4,0)</f>
        <v>Aleksandra</v>
      </c>
      <c r="C160">
        <f>VLOOKUP(A160,'Medical Examinations'!$A:$M,2,0)</f>
        <v>31.92</v>
      </c>
      <c r="D160">
        <f>VLOOKUP($A160,'Medical Examinations'!$A:$M,3,0)</f>
        <v>5.12</v>
      </c>
      <c r="E160" t="str">
        <f>VLOOKUP($A160,'Medical Examinations'!$A:$M,4,0)</f>
        <v>yes</v>
      </c>
      <c r="F160" t="str">
        <f>VLOOKUP($A160,'Medical Examinations'!$A:$M,5,0)</f>
        <v>No</v>
      </c>
      <c r="G160" t="str">
        <f>VLOOKUP($A160,'Medical Examinations'!$A:$M,6,0)</f>
        <v>No</v>
      </c>
      <c r="H160">
        <f>VLOOKUP($A160,'Medical Examinations'!$A:$M,8,0)</f>
        <v>1</v>
      </c>
      <c r="I160" t="str">
        <f>VLOOKUP($A160,'Medical Examinations'!$A:$M,9,0)</f>
        <v>yes</v>
      </c>
      <c r="J160" t="str">
        <f>VLOOKUP($A160,'Medical Examinations'!$A:$M,11,0)</f>
        <v>Obesity</v>
      </c>
      <c r="K160" t="str">
        <f>VLOOKUP($A160,'Medical Examinations'!$A:$M,12,0)</f>
        <v>Normal</v>
      </c>
      <c r="L160" s="11">
        <f>VLOOKUP($A160,'Hospitalisation Details'!$A:$O,5,0)</f>
        <v>32426</v>
      </c>
      <c r="M160">
        <f>VLOOKUP($A160,'Hospitalisation Details'!$A:$O,7,0)</f>
        <v>37701.879999999997</v>
      </c>
      <c r="N160" t="str">
        <f>VLOOKUP($A160,'Hospitalisation Details'!$A:$O,12,0)</f>
        <v>tier - 2</v>
      </c>
      <c r="O160" t="str">
        <f>VLOOKUP($A160,'Hospitalisation Details'!$A:$O,13,0)</f>
        <v>tier - 3</v>
      </c>
      <c r="P160" t="str">
        <f>VLOOKUP($A160,'Hospitalisation Details'!$A:$O,14,0)</f>
        <v>R1023</v>
      </c>
      <c r="Q160">
        <f>VLOOKUP($A160,'Hospitalisation Details'!$A:$O,15,0)</f>
        <v>34</v>
      </c>
    </row>
    <row r="161" spans="1:17" ht="15.75" x14ac:dyDescent="0.25">
      <c r="A161" s="1" t="s">
        <v>2213</v>
      </c>
      <c r="B161" t="str">
        <f>VLOOKUP(Healthcare!A161,'Customer Names'!$A:$D,4,0)</f>
        <v>Steeve T Sr.</v>
      </c>
      <c r="C161">
        <f>VLOOKUP(A161,'Medical Examinations'!$A:$M,2,0)</f>
        <v>39.799999999999997</v>
      </c>
      <c r="D161">
        <f>VLOOKUP($A161,'Medical Examinations'!$A:$M,3,0)</f>
        <v>10.54</v>
      </c>
      <c r="E161" t="str">
        <f>VLOOKUP($A161,'Medical Examinations'!$A:$M,4,0)</f>
        <v>yes</v>
      </c>
      <c r="F161" t="str">
        <f>VLOOKUP($A161,'Medical Examinations'!$A:$M,5,0)</f>
        <v>No</v>
      </c>
      <c r="G161" t="str">
        <f>VLOOKUP($A161,'Medical Examinations'!$A:$M,6,0)</f>
        <v>No</v>
      </c>
      <c r="H161">
        <f>VLOOKUP($A161,'Medical Examinations'!$A:$M,8,0)</f>
        <v>2</v>
      </c>
      <c r="I161" t="str">
        <f>VLOOKUP($A161,'Medical Examinations'!$A:$M,9,0)</f>
        <v>yes</v>
      </c>
      <c r="J161" t="str">
        <f>VLOOKUP($A161,'Medical Examinations'!$A:$M,11,0)</f>
        <v>Obesity</v>
      </c>
      <c r="K161" t="str">
        <f>VLOOKUP($A161,'Medical Examinations'!$A:$M,12,0)</f>
        <v>Diabetes</v>
      </c>
      <c r="L161" s="11">
        <f>VLOOKUP($A161,'Hospitalisation Details'!$A:$O,5,0)</f>
        <v>25839</v>
      </c>
      <c r="M161">
        <f>VLOOKUP($A161,'Hospitalisation Details'!$A:$O,7,0)</f>
        <v>37675.06</v>
      </c>
      <c r="N161" t="str">
        <f>VLOOKUP($A161,'Hospitalisation Details'!$A:$O,12,0)</f>
        <v>tier - 2</v>
      </c>
      <c r="O161" t="str">
        <f>VLOOKUP($A161,'Hospitalisation Details'!$A:$O,13,0)</f>
        <v>tier - 3</v>
      </c>
      <c r="P161" t="str">
        <f>VLOOKUP($A161,'Hospitalisation Details'!$A:$O,14,0)</f>
        <v>R1011</v>
      </c>
      <c r="Q161">
        <f>VLOOKUP($A161,'Hospitalisation Details'!$A:$O,15,0)</f>
        <v>52</v>
      </c>
    </row>
    <row r="162" spans="1:17" ht="15.75" x14ac:dyDescent="0.25">
      <c r="A162" s="1" t="s">
        <v>2212</v>
      </c>
      <c r="B162" t="str">
        <f>VLOOKUP(Healthcare!A162,'Customer Names'!$A:$D,4,0)</f>
        <v>Richard</v>
      </c>
      <c r="C162">
        <f>VLOOKUP(A162,'Medical Examinations'!$A:$M,2,0)</f>
        <v>42.82</v>
      </c>
      <c r="D162">
        <f>VLOOKUP($A162,'Medical Examinations'!$A:$M,3,0)</f>
        <v>4.21</v>
      </c>
      <c r="E162" t="str">
        <f>VLOOKUP($A162,'Medical Examinations'!$A:$M,4,0)</f>
        <v>No</v>
      </c>
      <c r="F162" t="str">
        <f>VLOOKUP($A162,'Medical Examinations'!$A:$M,5,0)</f>
        <v>No</v>
      </c>
      <c r="G162" t="str">
        <f>VLOOKUP($A162,'Medical Examinations'!$A:$M,6,0)</f>
        <v>No</v>
      </c>
      <c r="H162">
        <f>VLOOKUP($A162,'Medical Examinations'!$A:$M,8,0)</f>
        <v>0</v>
      </c>
      <c r="I162" t="str">
        <f>VLOOKUP($A162,'Medical Examinations'!$A:$M,9,0)</f>
        <v>yes</v>
      </c>
      <c r="J162" t="str">
        <f>VLOOKUP($A162,'Medical Examinations'!$A:$M,11,0)</f>
        <v>Obesity</v>
      </c>
      <c r="K162" t="str">
        <f>VLOOKUP($A162,'Medical Examinations'!$A:$M,12,0)</f>
        <v>Normal</v>
      </c>
      <c r="L162" s="11">
        <f>VLOOKUP($A162,'Hospitalisation Details'!$A:$O,5,0)</f>
        <v>30305</v>
      </c>
      <c r="M162">
        <f>VLOOKUP($A162,'Hospitalisation Details'!$A:$O,7,0)</f>
        <v>37650.74</v>
      </c>
      <c r="N162" t="str">
        <f>VLOOKUP($A162,'Hospitalisation Details'!$A:$O,12,0)</f>
        <v>tier - 2</v>
      </c>
      <c r="O162" t="str">
        <f>VLOOKUP($A162,'Hospitalisation Details'!$A:$O,13,0)</f>
        <v>tier - 2</v>
      </c>
      <c r="P162" t="str">
        <f>VLOOKUP($A162,'Hospitalisation Details'!$A:$O,14,0)</f>
        <v>R1012</v>
      </c>
      <c r="Q162">
        <f>VLOOKUP($A162,'Hospitalisation Details'!$A:$O,15,0)</f>
        <v>40</v>
      </c>
    </row>
    <row r="163" spans="1:17" ht="15.75" x14ac:dyDescent="0.25">
      <c r="A163" s="1" t="s">
        <v>2211</v>
      </c>
      <c r="B163" t="str">
        <f>VLOOKUP(Healthcare!A163,'Customer Names'!$A:$D,4,0)</f>
        <v>Aaron T</v>
      </c>
      <c r="C163">
        <f>VLOOKUP(A163,'Medical Examinations'!$A:$M,2,0)</f>
        <v>33.630000000000003</v>
      </c>
      <c r="D163">
        <f>VLOOKUP($A163,'Medical Examinations'!$A:$M,3,0)</f>
        <v>5.42</v>
      </c>
      <c r="E163" t="str">
        <f>VLOOKUP($A163,'Medical Examinations'!$A:$M,4,0)</f>
        <v>No</v>
      </c>
      <c r="F163" t="str">
        <f>VLOOKUP($A163,'Medical Examinations'!$A:$M,5,0)</f>
        <v>No</v>
      </c>
      <c r="G163" t="str">
        <f>VLOOKUP($A163,'Medical Examinations'!$A:$M,6,0)</f>
        <v>No</v>
      </c>
      <c r="H163">
        <f>VLOOKUP($A163,'Medical Examinations'!$A:$M,8,0)</f>
        <v>0</v>
      </c>
      <c r="I163" t="str">
        <f>VLOOKUP($A163,'Medical Examinations'!$A:$M,9,0)</f>
        <v>yes</v>
      </c>
      <c r="J163" t="str">
        <f>VLOOKUP($A163,'Medical Examinations'!$A:$M,11,0)</f>
        <v>Obesity</v>
      </c>
      <c r="K163" t="str">
        <f>VLOOKUP($A163,'Medical Examinations'!$A:$M,12,0)</f>
        <v>Normal</v>
      </c>
      <c r="L163" s="11">
        <f>VLOOKUP($A163,'Hospitalisation Details'!$A:$O,5,0)</f>
        <v>33193</v>
      </c>
      <c r="M163">
        <f>VLOOKUP($A163,'Hospitalisation Details'!$A:$O,7,0)</f>
        <v>37607.53</v>
      </c>
      <c r="N163" t="str">
        <f>VLOOKUP($A163,'Hospitalisation Details'!$A:$O,12,0)</f>
        <v>tier - 1</v>
      </c>
      <c r="O163" t="str">
        <f>VLOOKUP($A163,'Hospitalisation Details'!$A:$O,13,0)</f>
        <v>tier - 2</v>
      </c>
      <c r="P163" t="str">
        <f>VLOOKUP($A163,'Hospitalisation Details'!$A:$O,14,0)</f>
        <v>R1019</v>
      </c>
      <c r="Q163">
        <f>VLOOKUP($A163,'Hospitalisation Details'!$A:$O,15,0)</f>
        <v>32</v>
      </c>
    </row>
    <row r="164" spans="1:17" ht="15.75" x14ac:dyDescent="0.25">
      <c r="A164" s="1" t="s">
        <v>2210</v>
      </c>
      <c r="B164" t="str">
        <f>VLOOKUP(Healthcare!A164,'Customer Names'!$A:$D,4,0)</f>
        <v>Akira</v>
      </c>
      <c r="C164">
        <f>VLOOKUP(A164,'Medical Examinations'!$A:$M,2,0)</f>
        <v>37.07</v>
      </c>
      <c r="D164">
        <f>VLOOKUP($A164,'Medical Examinations'!$A:$M,3,0)</f>
        <v>4.28</v>
      </c>
      <c r="E164" t="str">
        <f>VLOOKUP($A164,'Medical Examinations'!$A:$M,4,0)</f>
        <v>No</v>
      </c>
      <c r="F164" t="str">
        <f>VLOOKUP($A164,'Medical Examinations'!$A:$M,5,0)</f>
        <v>yes</v>
      </c>
      <c r="G164" t="str">
        <f>VLOOKUP($A164,'Medical Examinations'!$A:$M,6,0)</f>
        <v>No</v>
      </c>
      <c r="H164">
        <f>VLOOKUP($A164,'Medical Examinations'!$A:$M,8,0)</f>
        <v>1</v>
      </c>
      <c r="I164" t="str">
        <f>VLOOKUP($A164,'Medical Examinations'!$A:$M,9,0)</f>
        <v>yes</v>
      </c>
      <c r="J164" t="str">
        <f>VLOOKUP($A164,'Medical Examinations'!$A:$M,11,0)</f>
        <v>Obesity</v>
      </c>
      <c r="K164" t="str">
        <f>VLOOKUP($A164,'Medical Examinations'!$A:$M,12,0)</f>
        <v>Normal</v>
      </c>
      <c r="L164" s="11">
        <f>VLOOKUP($A164,'Hospitalisation Details'!$A:$O,5,0)</f>
        <v>36750</v>
      </c>
      <c r="M164">
        <f>VLOOKUP($A164,'Hospitalisation Details'!$A:$O,7,0)</f>
        <v>37484.449999999997</v>
      </c>
      <c r="N164" t="str">
        <f>VLOOKUP($A164,'Hospitalisation Details'!$A:$O,12,0)</f>
        <v>tier - 1</v>
      </c>
      <c r="O164" t="str">
        <f>VLOOKUP($A164,'Hospitalisation Details'!$A:$O,13,0)</f>
        <v>tier - 1</v>
      </c>
      <c r="P164" t="str">
        <f>VLOOKUP($A164,'Hospitalisation Details'!$A:$O,14,0)</f>
        <v>R1013</v>
      </c>
      <c r="Q164">
        <f>VLOOKUP($A164,'Hospitalisation Details'!$A:$O,15,0)</f>
        <v>22</v>
      </c>
    </row>
    <row r="165" spans="1:17" ht="15.75" x14ac:dyDescent="0.25">
      <c r="A165" s="1" t="s">
        <v>2209</v>
      </c>
      <c r="B165" t="str">
        <f>VLOOKUP(Healthcare!A165,'Customer Names'!$A:$D,4,0)</f>
        <v>Ben</v>
      </c>
      <c r="C165">
        <f>VLOOKUP(A165,'Medical Examinations'!$A:$M,2,0)</f>
        <v>35.625</v>
      </c>
      <c r="D165">
        <f>VLOOKUP($A165,'Medical Examinations'!$A:$M,3,0)</f>
        <v>8.9</v>
      </c>
      <c r="E165" t="str">
        <f>VLOOKUP($A165,'Medical Examinations'!$A:$M,4,0)</f>
        <v>No</v>
      </c>
      <c r="F165" t="str">
        <f>VLOOKUP($A165,'Medical Examinations'!$A:$M,5,0)</f>
        <v>No</v>
      </c>
      <c r="G165" t="str">
        <f>VLOOKUP($A165,'Medical Examinations'!$A:$M,6,0)</f>
        <v>No</v>
      </c>
      <c r="H165">
        <f>VLOOKUP($A165,'Medical Examinations'!$A:$M,8,0)</f>
        <v>0</v>
      </c>
      <c r="I165" t="str">
        <f>VLOOKUP($A165,'Medical Examinations'!$A:$M,9,0)</f>
        <v>yes</v>
      </c>
      <c r="J165" t="str">
        <f>VLOOKUP($A165,'Medical Examinations'!$A:$M,11,0)</f>
        <v>Obesity</v>
      </c>
      <c r="K165" t="str">
        <f>VLOOKUP($A165,'Medical Examinations'!$A:$M,12,0)</f>
        <v>Diabetes</v>
      </c>
      <c r="L165" s="11">
        <f>VLOOKUP($A165,'Hospitalisation Details'!$A:$O,5,0)</f>
        <v>37526</v>
      </c>
      <c r="M165">
        <f>VLOOKUP($A165,'Hospitalisation Details'!$A:$O,7,0)</f>
        <v>37465.339999999997</v>
      </c>
      <c r="N165" t="str">
        <f>VLOOKUP($A165,'Hospitalisation Details'!$A:$O,12,0)</f>
        <v>tier - 1</v>
      </c>
      <c r="O165" t="str">
        <f>VLOOKUP($A165,'Hospitalisation Details'!$A:$O,13,0)</f>
        <v>tier - 2</v>
      </c>
      <c r="P165" t="str">
        <f>VLOOKUP($A165,'Hospitalisation Details'!$A:$O,14,0)</f>
        <v>R1012</v>
      </c>
      <c r="Q165">
        <f>VLOOKUP($A165,'Hospitalisation Details'!$A:$O,15,0)</f>
        <v>20</v>
      </c>
    </row>
    <row r="166" spans="1:17" ht="15.75" x14ac:dyDescent="0.25">
      <c r="A166" s="1" t="s">
        <v>2208</v>
      </c>
      <c r="B166" t="str">
        <f>VLOOKUP(Healthcare!A166,'Customer Names'!$A:$D,4,0)</f>
        <v>Jana</v>
      </c>
      <c r="C166">
        <f>VLOOKUP(A166,'Medical Examinations'!$A:$M,2,0)</f>
        <v>42.69</v>
      </c>
      <c r="D166">
        <f>VLOOKUP($A166,'Medical Examinations'!$A:$M,3,0)</f>
        <v>4.8899999999999997</v>
      </c>
      <c r="E166" t="str">
        <f>VLOOKUP($A166,'Medical Examinations'!$A:$M,4,0)</f>
        <v>No</v>
      </c>
      <c r="F166" t="str">
        <f>VLOOKUP($A166,'Medical Examinations'!$A:$M,5,0)</f>
        <v>No</v>
      </c>
      <c r="G166" t="str">
        <f>VLOOKUP($A166,'Medical Examinations'!$A:$M,6,0)</f>
        <v>Yes</v>
      </c>
      <c r="H166">
        <f>VLOOKUP($A166,'Medical Examinations'!$A:$M,8,0)</f>
        <v>1</v>
      </c>
      <c r="I166" t="str">
        <f>VLOOKUP($A166,'Medical Examinations'!$A:$M,9,0)</f>
        <v>yes</v>
      </c>
      <c r="J166" t="str">
        <f>VLOOKUP($A166,'Medical Examinations'!$A:$M,11,0)</f>
        <v>Obesity</v>
      </c>
      <c r="K166" t="str">
        <f>VLOOKUP($A166,'Medical Examinations'!$A:$M,12,0)</f>
        <v>Normal</v>
      </c>
      <c r="L166" s="11">
        <f>VLOOKUP($A166,'Hospitalisation Details'!$A:$O,5,0)</f>
        <v>29131</v>
      </c>
      <c r="M166">
        <f>VLOOKUP($A166,'Hospitalisation Details'!$A:$O,7,0)</f>
        <v>37425.94</v>
      </c>
      <c r="N166" t="str">
        <f>VLOOKUP($A166,'Hospitalisation Details'!$A:$O,12,0)</f>
        <v>tier - 2</v>
      </c>
      <c r="O166" t="str">
        <f>VLOOKUP($A166,'Hospitalisation Details'!$A:$O,13,0)</f>
        <v>tier - 1</v>
      </c>
      <c r="P166" t="str">
        <f>VLOOKUP($A166,'Hospitalisation Details'!$A:$O,14,0)</f>
        <v>R1011</v>
      </c>
      <c r="Q166">
        <f>VLOOKUP($A166,'Hospitalisation Details'!$A:$O,15,0)</f>
        <v>43</v>
      </c>
    </row>
    <row r="167" spans="1:17" ht="15.75" x14ac:dyDescent="0.25">
      <c r="A167" s="1" t="s">
        <v>2207</v>
      </c>
      <c r="B167" t="str">
        <f>VLOOKUP(Healthcare!A167,'Customer Names'!$A:$D,4,0)</f>
        <v>Jay T.</v>
      </c>
      <c r="C167">
        <f>VLOOKUP(A167,'Medical Examinations'!$A:$M,2,0)</f>
        <v>37.869999999999997</v>
      </c>
      <c r="D167">
        <f>VLOOKUP($A167,'Medical Examinations'!$A:$M,3,0)</f>
        <v>4.29</v>
      </c>
      <c r="E167" t="str">
        <f>VLOOKUP($A167,'Medical Examinations'!$A:$M,4,0)</f>
        <v>yes</v>
      </c>
      <c r="F167" t="str">
        <f>VLOOKUP($A167,'Medical Examinations'!$A:$M,5,0)</f>
        <v>No</v>
      </c>
      <c r="G167" t="str">
        <f>VLOOKUP($A167,'Medical Examinations'!$A:$M,6,0)</f>
        <v>Yes</v>
      </c>
      <c r="H167">
        <f>VLOOKUP($A167,'Medical Examinations'!$A:$M,8,0)</f>
        <v>1</v>
      </c>
      <c r="I167" t="str">
        <f>VLOOKUP($A167,'Medical Examinations'!$A:$M,9,0)</f>
        <v>yes</v>
      </c>
      <c r="J167" t="str">
        <f>VLOOKUP($A167,'Medical Examinations'!$A:$M,11,0)</f>
        <v>Obesity</v>
      </c>
      <c r="K167" t="str">
        <f>VLOOKUP($A167,'Medical Examinations'!$A:$M,12,0)</f>
        <v>Normal</v>
      </c>
      <c r="L167" s="11">
        <f>VLOOKUP($A167,'Hospitalisation Details'!$A:$O,5,0)</f>
        <v>25476</v>
      </c>
      <c r="M167">
        <f>VLOOKUP($A167,'Hospitalisation Details'!$A:$O,7,0)</f>
        <v>37277.269999999997</v>
      </c>
      <c r="N167" t="str">
        <f>VLOOKUP($A167,'Hospitalisation Details'!$A:$O,12,0)</f>
        <v>tier - 1</v>
      </c>
      <c r="O167" t="str">
        <f>VLOOKUP($A167,'Hospitalisation Details'!$A:$O,13,0)</f>
        <v>tier - 3</v>
      </c>
      <c r="P167" t="str">
        <f>VLOOKUP($A167,'Hospitalisation Details'!$A:$O,14,0)</f>
        <v>R1011</v>
      </c>
      <c r="Q167">
        <f>VLOOKUP($A167,'Hospitalisation Details'!$A:$O,15,0)</f>
        <v>53</v>
      </c>
    </row>
    <row r="168" spans="1:17" ht="15.75" x14ac:dyDescent="0.25">
      <c r="A168" s="1" t="s">
        <v>2206</v>
      </c>
      <c r="B168" t="str">
        <f>VLOOKUP(Healthcare!A168,'Customer Names'!$A:$D,4,0)</f>
        <v>Marie-Helene</v>
      </c>
      <c r="C168">
        <f>VLOOKUP(A168,'Medical Examinations'!$A:$M,2,0)</f>
        <v>40.61</v>
      </c>
      <c r="D168">
        <f>VLOOKUP($A168,'Medical Examinations'!$A:$M,3,0)</f>
        <v>8</v>
      </c>
      <c r="E168" t="str">
        <f>VLOOKUP($A168,'Medical Examinations'!$A:$M,4,0)</f>
        <v>yes</v>
      </c>
      <c r="F168" t="str">
        <f>VLOOKUP($A168,'Medical Examinations'!$A:$M,5,0)</f>
        <v>No</v>
      </c>
      <c r="G168" t="str">
        <f>VLOOKUP($A168,'Medical Examinations'!$A:$M,6,0)</f>
        <v>No</v>
      </c>
      <c r="H168">
        <f>VLOOKUP($A168,'Medical Examinations'!$A:$M,8,0)</f>
        <v>1</v>
      </c>
      <c r="I168" t="str">
        <f>VLOOKUP($A168,'Medical Examinations'!$A:$M,9,0)</f>
        <v>yes</v>
      </c>
      <c r="J168" t="str">
        <f>VLOOKUP($A168,'Medical Examinations'!$A:$M,11,0)</f>
        <v>Obesity</v>
      </c>
      <c r="K168" t="str">
        <f>VLOOKUP($A168,'Medical Examinations'!$A:$M,12,0)</f>
        <v>Diabetes</v>
      </c>
      <c r="L168" s="11">
        <f>VLOOKUP($A168,'Hospitalisation Details'!$A:$O,5,0)</f>
        <v>27584</v>
      </c>
      <c r="M168">
        <f>VLOOKUP($A168,'Hospitalisation Details'!$A:$O,7,0)</f>
        <v>37272.339999999997</v>
      </c>
      <c r="N168" t="str">
        <f>VLOOKUP($A168,'Hospitalisation Details'!$A:$O,12,0)</f>
        <v>tier - 2</v>
      </c>
      <c r="O168" t="str">
        <f>VLOOKUP($A168,'Hospitalisation Details'!$A:$O,13,0)</f>
        <v>tier - 3</v>
      </c>
      <c r="P168" t="str">
        <f>VLOOKUP($A168,'Hospitalisation Details'!$A:$O,14,0)</f>
        <v>R1011</v>
      </c>
      <c r="Q168">
        <f>VLOOKUP($A168,'Hospitalisation Details'!$A:$O,15,0)</f>
        <v>47</v>
      </c>
    </row>
    <row r="169" spans="1:17" ht="15.75" x14ac:dyDescent="0.25">
      <c r="A169" s="1" t="s">
        <v>2205</v>
      </c>
      <c r="B169" t="str">
        <f>VLOOKUP(Healthcare!A169,'Customer Names'!$A:$D,4,0)</f>
        <v>Bret R</v>
      </c>
      <c r="C169">
        <f>VLOOKUP(A169,'Medical Examinations'!$A:$M,2,0)</f>
        <v>30.78</v>
      </c>
      <c r="D169">
        <f>VLOOKUP($A169,'Medical Examinations'!$A:$M,3,0)</f>
        <v>4.67</v>
      </c>
      <c r="E169" t="str">
        <f>VLOOKUP($A169,'Medical Examinations'!$A:$M,4,0)</f>
        <v>yes</v>
      </c>
      <c r="F169" t="str">
        <f>VLOOKUP($A169,'Medical Examinations'!$A:$M,5,0)</f>
        <v>No</v>
      </c>
      <c r="G169" t="str">
        <f>VLOOKUP($A169,'Medical Examinations'!$A:$M,6,0)</f>
        <v>No</v>
      </c>
      <c r="H169">
        <f>VLOOKUP($A169,'Medical Examinations'!$A:$M,8,0)</f>
        <v>0</v>
      </c>
      <c r="I169" t="str">
        <f>VLOOKUP($A169,'Medical Examinations'!$A:$M,9,0)</f>
        <v>yes</v>
      </c>
      <c r="J169" t="str">
        <f>VLOOKUP($A169,'Medical Examinations'!$A:$M,11,0)</f>
        <v>Obesity</v>
      </c>
      <c r="K169" t="str">
        <f>VLOOKUP($A169,'Medical Examinations'!$A:$M,12,0)</f>
        <v>Normal</v>
      </c>
      <c r="L169" s="11">
        <f>VLOOKUP($A169,'Hospitalisation Details'!$A:$O,5,0)</f>
        <v>31276</v>
      </c>
      <c r="M169">
        <f>VLOOKUP($A169,'Hospitalisation Details'!$A:$O,7,0)</f>
        <v>37270.15</v>
      </c>
      <c r="N169" t="str">
        <f>VLOOKUP($A169,'Hospitalisation Details'!$A:$O,12,0)</f>
        <v>tier - 2</v>
      </c>
      <c r="O169" t="str">
        <f>VLOOKUP($A169,'Hospitalisation Details'!$A:$O,13,0)</f>
        <v>tier - 1</v>
      </c>
      <c r="P169" t="str">
        <f>VLOOKUP($A169,'Hospitalisation Details'!$A:$O,14,0)</f>
        <v>R1024</v>
      </c>
      <c r="Q169">
        <f>VLOOKUP($A169,'Hospitalisation Details'!$A:$O,15,0)</f>
        <v>37</v>
      </c>
    </row>
    <row r="170" spans="1:17" ht="15.75" x14ac:dyDescent="0.25">
      <c r="A170" s="1" t="s">
        <v>2204</v>
      </c>
      <c r="B170" t="str">
        <f>VLOOKUP(Healthcare!A170,'Customer Names'!$A:$D,4,0)</f>
        <v>Gardner L</v>
      </c>
      <c r="C170">
        <f>VLOOKUP(A170,'Medical Examinations'!$A:$M,2,0)</f>
        <v>49.49</v>
      </c>
      <c r="D170">
        <f>VLOOKUP($A170,'Medical Examinations'!$A:$M,3,0)</f>
        <v>4.5</v>
      </c>
      <c r="E170" t="str">
        <f>VLOOKUP($A170,'Medical Examinations'!$A:$M,4,0)</f>
        <v>No</v>
      </c>
      <c r="F170" t="str">
        <f>VLOOKUP($A170,'Medical Examinations'!$A:$M,5,0)</f>
        <v>No</v>
      </c>
      <c r="G170" t="str">
        <f>VLOOKUP($A170,'Medical Examinations'!$A:$M,6,0)</f>
        <v>No</v>
      </c>
      <c r="H170">
        <f>VLOOKUP($A170,'Medical Examinations'!$A:$M,8,0)</f>
        <v>0</v>
      </c>
      <c r="I170" t="str">
        <f>VLOOKUP($A170,'Medical Examinations'!$A:$M,9,0)</f>
        <v>yes</v>
      </c>
      <c r="J170" t="str">
        <f>VLOOKUP($A170,'Medical Examinations'!$A:$M,11,0)</f>
        <v>Obesity</v>
      </c>
      <c r="K170" t="str">
        <f>VLOOKUP($A170,'Medical Examinations'!$A:$M,12,0)</f>
        <v>Normal</v>
      </c>
      <c r="L170" s="11">
        <f>VLOOKUP($A170,'Hospitalisation Details'!$A:$O,5,0)</f>
        <v>33102</v>
      </c>
      <c r="M170">
        <f>VLOOKUP($A170,'Hospitalisation Details'!$A:$O,7,0)</f>
        <v>37251.22</v>
      </c>
      <c r="N170" t="str">
        <f>VLOOKUP($A170,'Hospitalisation Details'!$A:$O,12,0)</f>
        <v>tier - 2</v>
      </c>
      <c r="O170" t="str">
        <f>VLOOKUP($A170,'Hospitalisation Details'!$A:$O,13,0)</f>
        <v>tier - 2</v>
      </c>
      <c r="P170" t="str">
        <f>VLOOKUP($A170,'Hospitalisation Details'!$A:$O,14,0)</f>
        <v>R1011</v>
      </c>
      <c r="Q170">
        <f>VLOOKUP($A170,'Hospitalisation Details'!$A:$O,15,0)</f>
        <v>32</v>
      </c>
    </row>
    <row r="171" spans="1:17" ht="15.75" x14ac:dyDescent="0.25">
      <c r="A171" s="1" t="s">
        <v>2203</v>
      </c>
      <c r="B171" t="str">
        <f>VLOOKUP(Healthcare!A171,'Customer Names'!$A:$D,4,0)</f>
        <v>Bobby</v>
      </c>
      <c r="C171">
        <f>VLOOKUP(A171,'Medical Examinations'!$A:$M,2,0)</f>
        <v>37.619999999999997</v>
      </c>
      <c r="D171">
        <f>VLOOKUP($A171,'Medical Examinations'!$A:$M,3,0)</f>
        <v>6.32</v>
      </c>
      <c r="E171" t="str">
        <f>VLOOKUP($A171,'Medical Examinations'!$A:$M,4,0)</f>
        <v>yes</v>
      </c>
      <c r="F171" t="str">
        <f>VLOOKUP($A171,'Medical Examinations'!$A:$M,5,0)</f>
        <v>yes</v>
      </c>
      <c r="G171" t="str">
        <f>VLOOKUP($A171,'Medical Examinations'!$A:$M,6,0)</f>
        <v>No</v>
      </c>
      <c r="H171">
        <f>VLOOKUP($A171,'Medical Examinations'!$A:$M,8,0)</f>
        <v>2</v>
      </c>
      <c r="I171" t="str">
        <f>VLOOKUP($A171,'Medical Examinations'!$A:$M,9,0)</f>
        <v>yes</v>
      </c>
      <c r="J171" t="str">
        <f>VLOOKUP($A171,'Medical Examinations'!$A:$M,11,0)</f>
        <v>Obesity</v>
      </c>
      <c r="K171" t="str">
        <f>VLOOKUP($A171,'Medical Examinations'!$A:$M,12,0)</f>
        <v>Prediabetes</v>
      </c>
      <c r="L171" s="11">
        <f>VLOOKUP($A171,'Hospitalisation Details'!$A:$O,5,0)</f>
        <v>36804</v>
      </c>
      <c r="M171">
        <f>VLOOKUP($A171,'Hospitalisation Details'!$A:$O,7,0)</f>
        <v>37165.160000000003</v>
      </c>
      <c r="N171" t="str">
        <f>VLOOKUP($A171,'Hospitalisation Details'!$A:$O,12,0)</f>
        <v>tier - 1</v>
      </c>
      <c r="O171" t="str">
        <f>VLOOKUP($A171,'Hospitalisation Details'!$A:$O,13,0)</f>
        <v>tier - 3</v>
      </c>
      <c r="P171" t="str">
        <f>VLOOKUP($A171,'Hospitalisation Details'!$A:$O,14,0)</f>
        <v>Unknown</v>
      </c>
      <c r="Q171">
        <f>VLOOKUP($A171,'Hospitalisation Details'!$A:$O,15,0)</f>
        <v>22</v>
      </c>
    </row>
    <row r="172" spans="1:17" ht="15.75" x14ac:dyDescent="0.25">
      <c r="A172" s="1" t="s">
        <v>2202</v>
      </c>
      <c r="B172" t="str">
        <f>VLOOKUP(Healthcare!A172,'Customer Names'!$A:$D,4,0)</f>
        <v>Natalie</v>
      </c>
      <c r="C172">
        <f>VLOOKUP(A172,'Medical Examinations'!$A:$M,2,0)</f>
        <v>36.08</v>
      </c>
      <c r="D172">
        <f>VLOOKUP($A172,'Medical Examinations'!$A:$M,3,0)</f>
        <v>6.1</v>
      </c>
      <c r="E172" t="str">
        <f>VLOOKUP($A172,'Medical Examinations'!$A:$M,4,0)</f>
        <v>yes</v>
      </c>
      <c r="F172" t="str">
        <f>VLOOKUP($A172,'Medical Examinations'!$A:$M,5,0)</f>
        <v>No</v>
      </c>
      <c r="G172" t="str">
        <f>VLOOKUP($A172,'Medical Examinations'!$A:$M,6,0)</f>
        <v>No</v>
      </c>
      <c r="H172">
        <f>VLOOKUP($A172,'Medical Examinations'!$A:$M,8,0)</f>
        <v>1</v>
      </c>
      <c r="I172" t="str">
        <f>VLOOKUP($A172,'Medical Examinations'!$A:$M,9,0)</f>
        <v>yes</v>
      </c>
      <c r="J172" t="str">
        <f>VLOOKUP($A172,'Medical Examinations'!$A:$M,11,0)</f>
        <v>Obesity</v>
      </c>
      <c r="K172" t="str">
        <f>VLOOKUP($A172,'Medical Examinations'!$A:$M,12,0)</f>
        <v>Prediabetes</v>
      </c>
      <c r="L172" s="11">
        <f>VLOOKUP($A172,'Hospitalisation Details'!$A:$O,5,0)</f>
        <v>34941</v>
      </c>
      <c r="M172">
        <f>VLOOKUP($A172,'Hospitalisation Details'!$A:$O,7,0)</f>
        <v>37133.9</v>
      </c>
      <c r="N172" t="str">
        <f>VLOOKUP($A172,'Hospitalisation Details'!$A:$O,12,0)</f>
        <v>tier - 2</v>
      </c>
      <c r="O172" t="str">
        <f>VLOOKUP($A172,'Hospitalisation Details'!$A:$O,13,0)</f>
        <v>tier - 2</v>
      </c>
      <c r="P172" t="str">
        <f>VLOOKUP($A172,'Hospitalisation Details'!$A:$O,14,0)</f>
        <v>R1013</v>
      </c>
      <c r="Q172">
        <f>VLOOKUP($A172,'Hospitalisation Details'!$A:$O,15,0)</f>
        <v>27</v>
      </c>
    </row>
    <row r="173" spans="1:17" ht="15.75" x14ac:dyDescent="0.25">
      <c r="A173" s="1" t="s">
        <v>2201</v>
      </c>
      <c r="B173" t="str">
        <f>VLOOKUP(Healthcare!A173,'Customer Names'!$A:$D,4,0)</f>
        <v>Lina</v>
      </c>
      <c r="C173">
        <f>VLOOKUP(A173,'Medical Examinations'!$A:$M,2,0)</f>
        <v>33.5</v>
      </c>
      <c r="D173">
        <f>VLOOKUP($A173,'Medical Examinations'!$A:$M,3,0)</f>
        <v>5.4</v>
      </c>
      <c r="E173" t="str">
        <f>VLOOKUP($A173,'Medical Examinations'!$A:$M,4,0)</f>
        <v>No</v>
      </c>
      <c r="F173" t="str">
        <f>VLOOKUP($A173,'Medical Examinations'!$A:$M,5,0)</f>
        <v>No</v>
      </c>
      <c r="G173" t="str">
        <f>VLOOKUP($A173,'Medical Examinations'!$A:$M,6,0)</f>
        <v>No</v>
      </c>
      <c r="H173">
        <f>VLOOKUP($A173,'Medical Examinations'!$A:$M,8,0)</f>
        <v>0</v>
      </c>
      <c r="I173" t="str">
        <f>VLOOKUP($A173,'Medical Examinations'!$A:$M,9,0)</f>
        <v>yes</v>
      </c>
      <c r="J173" t="str">
        <f>VLOOKUP($A173,'Medical Examinations'!$A:$M,11,0)</f>
        <v>Obesity</v>
      </c>
      <c r="K173" t="str">
        <f>VLOOKUP($A173,'Medical Examinations'!$A:$M,12,0)</f>
        <v>Normal</v>
      </c>
      <c r="L173" s="11">
        <f>VLOOKUP($A173,'Hospitalisation Details'!$A:$O,5,0)</f>
        <v>32699</v>
      </c>
      <c r="M173">
        <f>VLOOKUP($A173,'Hospitalisation Details'!$A:$O,7,0)</f>
        <v>37079.370000000003</v>
      </c>
      <c r="N173" t="str">
        <f>VLOOKUP($A173,'Hospitalisation Details'!$A:$O,12,0)</f>
        <v>tier - 2</v>
      </c>
      <c r="O173" t="str">
        <f>VLOOKUP($A173,'Hospitalisation Details'!$A:$O,13,0)</f>
        <v>tier - 3</v>
      </c>
      <c r="P173" t="str">
        <f>VLOOKUP($A173,'Hospitalisation Details'!$A:$O,14,0)</f>
        <v>R1011</v>
      </c>
      <c r="Q173">
        <f>VLOOKUP($A173,'Hospitalisation Details'!$A:$O,15,0)</f>
        <v>33</v>
      </c>
    </row>
    <row r="174" spans="1:17" ht="15.75" x14ac:dyDescent="0.25">
      <c r="A174" s="1" t="s">
        <v>2200</v>
      </c>
      <c r="B174" t="str">
        <f>VLOOKUP(Healthcare!A174,'Customer Names'!$A:$D,4,0)</f>
        <v>Zebulon</v>
      </c>
      <c r="C174">
        <f>VLOOKUP(A174,'Medical Examinations'!$A:$M,2,0)</f>
        <v>47.46</v>
      </c>
      <c r="D174">
        <f>VLOOKUP($A174,'Medical Examinations'!$A:$M,3,0)</f>
        <v>6.24</v>
      </c>
      <c r="E174" t="str">
        <f>VLOOKUP($A174,'Medical Examinations'!$A:$M,4,0)</f>
        <v>yes</v>
      </c>
      <c r="F174" t="str">
        <f>VLOOKUP($A174,'Medical Examinations'!$A:$M,5,0)</f>
        <v>No</v>
      </c>
      <c r="G174" t="str">
        <f>VLOOKUP($A174,'Medical Examinations'!$A:$M,6,0)</f>
        <v>No</v>
      </c>
      <c r="H174">
        <f>VLOOKUP($A174,'Medical Examinations'!$A:$M,8,0)</f>
        <v>1</v>
      </c>
      <c r="I174" t="str">
        <f>VLOOKUP($A174,'Medical Examinations'!$A:$M,9,0)</f>
        <v>yes</v>
      </c>
      <c r="J174" t="str">
        <f>VLOOKUP($A174,'Medical Examinations'!$A:$M,11,0)</f>
        <v>Obesity</v>
      </c>
      <c r="K174" t="str">
        <f>VLOOKUP($A174,'Medical Examinations'!$A:$M,12,0)</f>
        <v>Prediabetes</v>
      </c>
      <c r="L174" s="11">
        <f>VLOOKUP($A174,'Hospitalisation Details'!$A:$O,5,0)</f>
        <v>32433</v>
      </c>
      <c r="M174">
        <f>VLOOKUP($A174,'Hospitalisation Details'!$A:$O,7,0)</f>
        <v>37076.370000000003</v>
      </c>
      <c r="N174" t="str">
        <f>VLOOKUP($A174,'Hospitalisation Details'!$A:$O,12,0)</f>
        <v>tier - 2</v>
      </c>
      <c r="O174" t="str">
        <f>VLOOKUP($A174,'Hospitalisation Details'!$A:$O,13,0)</f>
        <v>tier - 1</v>
      </c>
      <c r="P174" t="str">
        <f>VLOOKUP($A174,'Hospitalisation Details'!$A:$O,14,0)</f>
        <v>R1011</v>
      </c>
      <c r="Q174">
        <f>VLOOKUP($A174,'Hospitalisation Details'!$A:$O,15,0)</f>
        <v>34</v>
      </c>
    </row>
    <row r="175" spans="1:17" ht="15.75" x14ac:dyDescent="0.25">
      <c r="A175" s="1" t="s">
        <v>2199</v>
      </c>
      <c r="B175" t="str">
        <f>VLOOKUP(Healthcare!A175,'Customer Names'!$A:$D,4,0)</f>
        <v>Amanda</v>
      </c>
      <c r="C175">
        <f>VLOOKUP(A175,'Medical Examinations'!$A:$M,2,0)</f>
        <v>49.24</v>
      </c>
      <c r="D175">
        <f>VLOOKUP($A175,'Medical Examinations'!$A:$M,3,0)</f>
        <v>4.45</v>
      </c>
      <c r="E175" t="str">
        <f>VLOOKUP($A175,'Medical Examinations'!$A:$M,4,0)</f>
        <v>No</v>
      </c>
      <c r="F175" t="str">
        <f>VLOOKUP($A175,'Medical Examinations'!$A:$M,5,0)</f>
        <v>No</v>
      </c>
      <c r="G175" t="str">
        <f>VLOOKUP($A175,'Medical Examinations'!$A:$M,6,0)</f>
        <v>No</v>
      </c>
      <c r="H175">
        <f>VLOOKUP($A175,'Medical Examinations'!$A:$M,8,0)</f>
        <v>0</v>
      </c>
      <c r="I175" t="str">
        <f>VLOOKUP($A175,'Medical Examinations'!$A:$M,9,0)</f>
        <v>yes</v>
      </c>
      <c r="J175" t="str">
        <f>VLOOKUP($A175,'Medical Examinations'!$A:$M,11,0)</f>
        <v>Obesity</v>
      </c>
      <c r="K175" t="str">
        <f>VLOOKUP($A175,'Medical Examinations'!$A:$M,12,0)</f>
        <v>Normal</v>
      </c>
      <c r="L175" s="11">
        <f>VLOOKUP($A175,'Hospitalisation Details'!$A:$O,5,0)</f>
        <v>33390</v>
      </c>
      <c r="M175">
        <f>VLOOKUP($A175,'Hospitalisation Details'!$A:$O,7,0)</f>
        <v>37040.879999999997</v>
      </c>
      <c r="N175" t="str">
        <f>VLOOKUP($A175,'Hospitalisation Details'!$A:$O,12,0)</f>
        <v>tier - 2</v>
      </c>
      <c r="O175" t="str">
        <f>VLOOKUP($A175,'Hospitalisation Details'!$A:$O,13,0)</f>
        <v>tier - 2</v>
      </c>
      <c r="P175" t="str">
        <f>VLOOKUP($A175,'Hospitalisation Details'!$A:$O,14,0)</f>
        <v>R1011</v>
      </c>
      <c r="Q175">
        <f>VLOOKUP($A175,'Hospitalisation Details'!$A:$O,15,0)</f>
        <v>32</v>
      </c>
    </row>
    <row r="176" spans="1:17" ht="15.75" x14ac:dyDescent="0.25">
      <c r="A176" s="1" t="s">
        <v>2198</v>
      </c>
      <c r="B176" t="str">
        <f>VLOOKUP(Healthcare!A176,'Customer Names'!$A:$D,4,0)</f>
        <v>Greg</v>
      </c>
      <c r="C176">
        <f>VLOOKUP(A176,'Medical Examinations'!$A:$M,2,0)</f>
        <v>54.4</v>
      </c>
      <c r="D176">
        <f>VLOOKUP($A176,'Medical Examinations'!$A:$M,3,0)</f>
        <v>5.22</v>
      </c>
      <c r="E176" t="str">
        <f>VLOOKUP($A176,'Medical Examinations'!$A:$M,4,0)</f>
        <v>No</v>
      </c>
      <c r="F176" t="str">
        <f>VLOOKUP($A176,'Medical Examinations'!$A:$M,5,0)</f>
        <v>No</v>
      </c>
      <c r="G176" t="str">
        <f>VLOOKUP($A176,'Medical Examinations'!$A:$M,6,0)</f>
        <v>No</v>
      </c>
      <c r="H176">
        <f>VLOOKUP($A176,'Medical Examinations'!$A:$M,8,0)</f>
        <v>1</v>
      </c>
      <c r="I176" t="str">
        <f>VLOOKUP($A176,'Medical Examinations'!$A:$M,9,0)</f>
        <v>yes</v>
      </c>
      <c r="J176" t="str">
        <f>VLOOKUP($A176,'Medical Examinations'!$A:$M,11,0)</f>
        <v>Obesity</v>
      </c>
      <c r="K176" t="str">
        <f>VLOOKUP($A176,'Medical Examinations'!$A:$M,12,0)</f>
        <v>Normal</v>
      </c>
      <c r="L176" s="11">
        <f>VLOOKUP($A176,'Hospitalisation Details'!$A:$O,5,0)</f>
        <v>33829</v>
      </c>
      <c r="M176">
        <f>VLOOKUP($A176,'Hospitalisation Details'!$A:$O,7,0)</f>
        <v>36976.449999999997</v>
      </c>
      <c r="N176" t="str">
        <f>VLOOKUP($A176,'Hospitalisation Details'!$A:$O,12,0)</f>
        <v>tier - 2</v>
      </c>
      <c r="O176" t="str">
        <f>VLOOKUP($A176,'Hospitalisation Details'!$A:$O,13,0)</f>
        <v>tier - 3</v>
      </c>
      <c r="P176" t="str">
        <f>VLOOKUP($A176,'Hospitalisation Details'!$A:$O,14,0)</f>
        <v>R1011</v>
      </c>
      <c r="Q176">
        <f>VLOOKUP($A176,'Hospitalisation Details'!$A:$O,15,0)</f>
        <v>30</v>
      </c>
    </row>
    <row r="177" spans="1:17" ht="15.75" x14ac:dyDescent="0.25">
      <c r="A177" s="1" t="s">
        <v>2197</v>
      </c>
      <c r="B177" t="str">
        <f>VLOOKUP(Healthcare!A177,'Customer Names'!$A:$D,4,0)</f>
        <v>John</v>
      </c>
      <c r="C177">
        <f>VLOOKUP(A177,'Medical Examinations'!$A:$M,2,0)</f>
        <v>35.53</v>
      </c>
      <c r="D177">
        <f>VLOOKUP($A177,'Medical Examinations'!$A:$M,3,0)</f>
        <v>4.6100000000000003</v>
      </c>
      <c r="E177" t="str">
        <f>VLOOKUP($A177,'Medical Examinations'!$A:$M,4,0)</f>
        <v>No</v>
      </c>
      <c r="F177" t="str">
        <f>VLOOKUP($A177,'Medical Examinations'!$A:$M,5,0)</f>
        <v>No</v>
      </c>
      <c r="G177" t="str">
        <f>VLOOKUP($A177,'Medical Examinations'!$A:$M,6,0)</f>
        <v>No</v>
      </c>
      <c r="H177">
        <f>VLOOKUP($A177,'Medical Examinations'!$A:$M,8,0)</f>
        <v>1</v>
      </c>
      <c r="I177" t="str">
        <f>VLOOKUP($A177,'Medical Examinations'!$A:$M,9,0)</f>
        <v>yes</v>
      </c>
      <c r="J177" t="str">
        <f>VLOOKUP($A177,'Medical Examinations'!$A:$M,11,0)</f>
        <v>Obesity</v>
      </c>
      <c r="K177" t="str">
        <f>VLOOKUP($A177,'Medical Examinations'!$A:$M,12,0)</f>
        <v>Normal</v>
      </c>
      <c r="L177" s="11">
        <f>VLOOKUP($A177,'Hospitalisation Details'!$A:$O,5,0)</f>
        <v>33810</v>
      </c>
      <c r="M177">
        <f>VLOOKUP($A177,'Hospitalisation Details'!$A:$O,7,0)</f>
        <v>36950.26</v>
      </c>
      <c r="N177" t="str">
        <f>VLOOKUP($A177,'Hospitalisation Details'!$A:$O,12,0)</f>
        <v>tier - 1</v>
      </c>
      <c r="O177" t="str">
        <f>VLOOKUP($A177,'Hospitalisation Details'!$A:$O,13,0)</f>
        <v>tier - 1</v>
      </c>
      <c r="P177" t="str">
        <f>VLOOKUP($A177,'Hospitalisation Details'!$A:$O,14,0)</f>
        <v>R1013</v>
      </c>
      <c r="Q177">
        <f>VLOOKUP($A177,'Hospitalisation Details'!$A:$O,15,0)</f>
        <v>30</v>
      </c>
    </row>
    <row r="178" spans="1:17" ht="15.75" x14ac:dyDescent="0.25">
      <c r="A178" s="1" t="s">
        <v>2196</v>
      </c>
      <c r="B178" t="str">
        <f>VLOOKUP(Healthcare!A178,'Customer Names'!$A:$D,4,0)</f>
        <v>Kelsey A.</v>
      </c>
      <c r="C178">
        <f>VLOOKUP(A178,'Medical Examinations'!$A:$M,2,0)</f>
        <v>39.729999999999997</v>
      </c>
      <c r="D178">
        <f>VLOOKUP($A178,'Medical Examinations'!$A:$M,3,0)</f>
        <v>6.24</v>
      </c>
      <c r="E178" t="str">
        <f>VLOOKUP($A178,'Medical Examinations'!$A:$M,4,0)</f>
        <v>No</v>
      </c>
      <c r="F178" t="str">
        <f>VLOOKUP($A178,'Medical Examinations'!$A:$M,5,0)</f>
        <v>No</v>
      </c>
      <c r="G178" t="str">
        <f>VLOOKUP($A178,'Medical Examinations'!$A:$M,6,0)</f>
        <v>No</v>
      </c>
      <c r="H178">
        <f>VLOOKUP($A178,'Medical Examinations'!$A:$M,8,0)</f>
        <v>0</v>
      </c>
      <c r="I178" t="str">
        <f>VLOOKUP($A178,'Medical Examinations'!$A:$M,9,0)</f>
        <v>yes</v>
      </c>
      <c r="J178" t="str">
        <f>VLOOKUP($A178,'Medical Examinations'!$A:$M,11,0)</f>
        <v>Obesity</v>
      </c>
      <c r="K178" t="str">
        <f>VLOOKUP($A178,'Medical Examinations'!$A:$M,12,0)</f>
        <v>Prediabetes</v>
      </c>
      <c r="L178" s="11">
        <f>VLOOKUP($A178,'Hospitalisation Details'!$A:$O,5,0)</f>
        <v>28350</v>
      </c>
      <c r="M178">
        <f>VLOOKUP($A178,'Hospitalisation Details'!$A:$O,7,0)</f>
        <v>36935.64</v>
      </c>
      <c r="N178" t="str">
        <f>VLOOKUP($A178,'Hospitalisation Details'!$A:$O,12,0)</f>
        <v>tier - 2</v>
      </c>
      <c r="O178" t="str">
        <f>VLOOKUP($A178,'Hospitalisation Details'!$A:$O,13,0)</f>
        <v>tier - 1</v>
      </c>
      <c r="P178" t="str">
        <f>VLOOKUP($A178,'Hospitalisation Details'!$A:$O,14,0)</f>
        <v>R1011</v>
      </c>
      <c r="Q178">
        <f>VLOOKUP($A178,'Hospitalisation Details'!$A:$O,15,0)</f>
        <v>45</v>
      </c>
    </row>
    <row r="179" spans="1:17" ht="15.75" x14ac:dyDescent="0.25">
      <c r="A179" s="1" t="s">
        <v>2195</v>
      </c>
      <c r="B179" t="str">
        <f>VLOOKUP(Healthcare!A179,'Customer Names'!$A:$D,4,0)</f>
        <v>Bronwen L</v>
      </c>
      <c r="C179">
        <f>VLOOKUP(A179,'Medical Examinations'!$A:$M,2,0)</f>
        <v>35.68</v>
      </c>
      <c r="D179">
        <f>VLOOKUP($A179,'Medical Examinations'!$A:$M,3,0)</f>
        <v>10.039999999999999</v>
      </c>
      <c r="E179" t="str">
        <f>VLOOKUP($A179,'Medical Examinations'!$A:$M,4,0)</f>
        <v>No</v>
      </c>
      <c r="F179" t="str">
        <f>VLOOKUP($A179,'Medical Examinations'!$A:$M,5,0)</f>
        <v>No</v>
      </c>
      <c r="G179" t="str">
        <f>VLOOKUP($A179,'Medical Examinations'!$A:$M,6,0)</f>
        <v>No</v>
      </c>
      <c r="H179">
        <f>VLOOKUP($A179,'Medical Examinations'!$A:$M,8,0)</f>
        <v>0</v>
      </c>
      <c r="I179" t="str">
        <f>VLOOKUP($A179,'Medical Examinations'!$A:$M,9,0)</f>
        <v>yes</v>
      </c>
      <c r="J179" t="str">
        <f>VLOOKUP($A179,'Medical Examinations'!$A:$M,11,0)</f>
        <v>Obesity</v>
      </c>
      <c r="K179" t="str">
        <f>VLOOKUP($A179,'Medical Examinations'!$A:$M,12,0)</f>
        <v>Diabetes</v>
      </c>
      <c r="L179" s="11">
        <f>VLOOKUP($A179,'Hospitalisation Details'!$A:$O,5,0)</f>
        <v>25041</v>
      </c>
      <c r="M179">
        <f>VLOOKUP($A179,'Hospitalisation Details'!$A:$O,7,0)</f>
        <v>36922.61</v>
      </c>
      <c r="N179" t="str">
        <f>VLOOKUP($A179,'Hospitalisation Details'!$A:$O,12,0)</f>
        <v>tier - 2</v>
      </c>
      <c r="O179" t="str">
        <f>VLOOKUP($A179,'Hospitalisation Details'!$A:$O,13,0)</f>
        <v>tier - 1</v>
      </c>
      <c r="P179" t="str">
        <f>VLOOKUP($A179,'Hospitalisation Details'!$A:$O,14,0)</f>
        <v>R1011</v>
      </c>
      <c r="Q179">
        <f>VLOOKUP($A179,'Hospitalisation Details'!$A:$O,15,0)</f>
        <v>54</v>
      </c>
    </row>
    <row r="180" spans="1:17" ht="15.75" x14ac:dyDescent="0.25">
      <c r="A180" s="1" t="s">
        <v>2194</v>
      </c>
      <c r="B180" t="str">
        <f>VLOOKUP(Healthcare!A180,'Customer Names'!$A:$D,4,0)</f>
        <v>Manuela</v>
      </c>
      <c r="C180">
        <f>VLOOKUP(A180,'Medical Examinations'!$A:$M,2,0)</f>
        <v>48.86</v>
      </c>
      <c r="D180">
        <f>VLOOKUP($A180,'Medical Examinations'!$A:$M,3,0)</f>
        <v>6.09</v>
      </c>
      <c r="E180" t="str">
        <f>VLOOKUP($A180,'Medical Examinations'!$A:$M,4,0)</f>
        <v>No</v>
      </c>
      <c r="F180" t="str">
        <f>VLOOKUP($A180,'Medical Examinations'!$A:$M,5,0)</f>
        <v>No</v>
      </c>
      <c r="G180" t="str">
        <f>VLOOKUP($A180,'Medical Examinations'!$A:$M,6,0)</f>
        <v>No</v>
      </c>
      <c r="H180">
        <f>VLOOKUP($A180,'Medical Examinations'!$A:$M,8,0)</f>
        <v>0</v>
      </c>
      <c r="I180" t="str">
        <f>VLOOKUP($A180,'Medical Examinations'!$A:$M,9,0)</f>
        <v>yes</v>
      </c>
      <c r="J180" t="str">
        <f>VLOOKUP($A180,'Medical Examinations'!$A:$M,11,0)</f>
        <v>Obesity</v>
      </c>
      <c r="K180" t="str">
        <f>VLOOKUP($A180,'Medical Examinations'!$A:$M,12,0)</f>
        <v>Prediabetes</v>
      </c>
      <c r="L180" s="11">
        <f>VLOOKUP($A180,'Hospitalisation Details'!$A:$O,5,0)</f>
        <v>33399</v>
      </c>
      <c r="M180">
        <f>VLOOKUP($A180,'Hospitalisation Details'!$A:$O,7,0)</f>
        <v>36911.99</v>
      </c>
      <c r="N180" t="str">
        <f>VLOOKUP($A180,'Hospitalisation Details'!$A:$O,12,0)</f>
        <v>tier - 2</v>
      </c>
      <c r="O180" t="str">
        <f>VLOOKUP($A180,'Hospitalisation Details'!$A:$O,13,0)</f>
        <v>tier - 2</v>
      </c>
      <c r="P180" t="str">
        <f>VLOOKUP($A180,'Hospitalisation Details'!$A:$O,14,0)</f>
        <v>R1011</v>
      </c>
      <c r="Q180">
        <f>VLOOKUP($A180,'Hospitalisation Details'!$A:$O,15,0)</f>
        <v>31</v>
      </c>
    </row>
    <row r="181" spans="1:17" ht="15.75" x14ac:dyDescent="0.25">
      <c r="A181" s="1" t="s">
        <v>2193</v>
      </c>
      <c r="B181" t="str">
        <f>VLOOKUP(Healthcare!A181,'Customer Names'!$A:$D,4,0)</f>
        <v>Jennifer L</v>
      </c>
      <c r="C181">
        <f>VLOOKUP(A181,'Medical Examinations'!$A:$M,2,0)</f>
        <v>34.799999999999997</v>
      </c>
      <c r="D181">
        <f>VLOOKUP($A181,'Medical Examinations'!$A:$M,3,0)</f>
        <v>11.4</v>
      </c>
      <c r="E181" t="str">
        <f>VLOOKUP($A181,'Medical Examinations'!$A:$M,4,0)</f>
        <v>yes</v>
      </c>
      <c r="F181" t="str">
        <f>VLOOKUP($A181,'Medical Examinations'!$A:$M,5,0)</f>
        <v>No</v>
      </c>
      <c r="G181" t="str">
        <f>VLOOKUP($A181,'Medical Examinations'!$A:$M,6,0)</f>
        <v>Yes</v>
      </c>
      <c r="H181">
        <f>VLOOKUP($A181,'Medical Examinations'!$A:$M,8,0)</f>
        <v>1</v>
      </c>
      <c r="I181" t="str">
        <f>VLOOKUP($A181,'Medical Examinations'!$A:$M,9,0)</f>
        <v>No</v>
      </c>
      <c r="J181" t="str">
        <f>VLOOKUP($A181,'Medical Examinations'!$A:$M,11,0)</f>
        <v>Obesity</v>
      </c>
      <c r="K181" t="str">
        <f>VLOOKUP($A181,'Medical Examinations'!$A:$M,12,0)</f>
        <v>Diabetes</v>
      </c>
      <c r="L181" s="11">
        <f>VLOOKUP($A181,'Hospitalisation Details'!$A:$O,5,0)</f>
        <v>23216</v>
      </c>
      <c r="M181">
        <f>VLOOKUP($A181,'Hospitalisation Details'!$A:$O,7,0)</f>
        <v>36910.61</v>
      </c>
      <c r="N181" t="str">
        <f>VLOOKUP($A181,'Hospitalisation Details'!$A:$O,12,0)</f>
        <v>tier - 2</v>
      </c>
      <c r="O181" t="str">
        <f>VLOOKUP($A181,'Hospitalisation Details'!$A:$O,13,0)</f>
        <v>tier - 2</v>
      </c>
      <c r="P181" t="str">
        <f>VLOOKUP($A181,'Hospitalisation Details'!$A:$O,14,0)</f>
        <v>R1011</v>
      </c>
      <c r="Q181">
        <f>VLOOKUP($A181,'Hospitalisation Details'!$A:$O,15,0)</f>
        <v>59</v>
      </c>
    </row>
    <row r="182" spans="1:17" ht="15.75" x14ac:dyDescent="0.25">
      <c r="A182" s="1" t="s">
        <v>2192</v>
      </c>
      <c r="B182" t="str">
        <f>VLOOKUP(Healthcare!A182,'Customer Names'!$A:$D,4,0)</f>
        <v>Abby W.</v>
      </c>
      <c r="C182">
        <f>VLOOKUP(A182,'Medical Examinations'!$A:$M,2,0)</f>
        <v>32.49</v>
      </c>
      <c r="D182">
        <f>VLOOKUP($A182,'Medical Examinations'!$A:$M,3,0)</f>
        <v>4.29</v>
      </c>
      <c r="E182" t="str">
        <f>VLOOKUP($A182,'Medical Examinations'!$A:$M,4,0)</f>
        <v>No</v>
      </c>
      <c r="F182" t="str">
        <f>VLOOKUP($A182,'Medical Examinations'!$A:$M,5,0)</f>
        <v>No</v>
      </c>
      <c r="G182" t="str">
        <f>VLOOKUP($A182,'Medical Examinations'!$A:$M,6,0)</f>
        <v>Yes</v>
      </c>
      <c r="H182">
        <f>VLOOKUP($A182,'Medical Examinations'!$A:$M,8,0)</f>
        <v>1</v>
      </c>
      <c r="I182" t="str">
        <f>VLOOKUP($A182,'Medical Examinations'!$A:$M,9,0)</f>
        <v>yes</v>
      </c>
      <c r="J182" t="str">
        <f>VLOOKUP($A182,'Medical Examinations'!$A:$M,11,0)</f>
        <v>Obesity</v>
      </c>
      <c r="K182" t="str">
        <f>VLOOKUP($A182,'Medical Examinations'!$A:$M,12,0)</f>
        <v>Normal</v>
      </c>
      <c r="L182" s="11">
        <f>VLOOKUP($A182,'Hospitalisation Details'!$A:$O,5,0)</f>
        <v>37823</v>
      </c>
      <c r="M182">
        <f>VLOOKUP($A182,'Hospitalisation Details'!$A:$O,7,0)</f>
        <v>36898.730000000003</v>
      </c>
      <c r="N182" t="str">
        <f>VLOOKUP($A182,'Hospitalisation Details'!$A:$O,12,0)</f>
        <v>tier - 2</v>
      </c>
      <c r="O182" t="str">
        <f>VLOOKUP($A182,'Hospitalisation Details'!$A:$O,13,0)</f>
        <v>tier - 1</v>
      </c>
      <c r="P182" t="str">
        <f>VLOOKUP($A182,'Hospitalisation Details'!$A:$O,14,0)</f>
        <v>R1012</v>
      </c>
      <c r="Q182">
        <f>VLOOKUP($A182,'Hospitalisation Details'!$A:$O,15,0)</f>
        <v>19</v>
      </c>
    </row>
    <row r="183" spans="1:17" ht="15.75" x14ac:dyDescent="0.25">
      <c r="A183" s="1" t="s">
        <v>2191</v>
      </c>
      <c r="B183" t="str">
        <f>VLOOKUP(Healthcare!A183,'Customer Names'!$A:$D,4,0)</f>
        <v>Tyler</v>
      </c>
      <c r="C183">
        <f>VLOOKUP(A183,'Medical Examinations'!$A:$M,2,0)</f>
        <v>39</v>
      </c>
      <c r="D183">
        <f>VLOOKUP($A183,'Medical Examinations'!$A:$M,3,0)</f>
        <v>5.7</v>
      </c>
      <c r="E183" t="str">
        <f>VLOOKUP($A183,'Medical Examinations'!$A:$M,4,0)</f>
        <v>No</v>
      </c>
      <c r="F183" t="str">
        <f>VLOOKUP($A183,'Medical Examinations'!$A:$M,5,0)</f>
        <v>No</v>
      </c>
      <c r="G183" t="str">
        <f>VLOOKUP($A183,'Medical Examinations'!$A:$M,6,0)</f>
        <v>No</v>
      </c>
      <c r="H183">
        <f>VLOOKUP($A183,'Medical Examinations'!$A:$M,8,0)</f>
        <v>2</v>
      </c>
      <c r="I183" t="str">
        <f>VLOOKUP($A183,'Medical Examinations'!$A:$M,9,0)</f>
        <v>yes</v>
      </c>
      <c r="J183" t="str">
        <f>VLOOKUP($A183,'Medical Examinations'!$A:$M,11,0)</f>
        <v>Obesity</v>
      </c>
      <c r="K183" t="str">
        <f>VLOOKUP($A183,'Medical Examinations'!$A:$M,12,0)</f>
        <v>Prediabetes</v>
      </c>
      <c r="L183" s="11">
        <f>VLOOKUP($A183,'Hospitalisation Details'!$A:$O,5,0)</f>
        <v>26516</v>
      </c>
      <c r="M183">
        <f>VLOOKUP($A183,'Hospitalisation Details'!$A:$O,7,0)</f>
        <v>36889.99</v>
      </c>
      <c r="N183" t="str">
        <f>VLOOKUP($A183,'Hospitalisation Details'!$A:$O,12,0)</f>
        <v>tier - 1</v>
      </c>
      <c r="O183" t="str">
        <f>VLOOKUP($A183,'Hospitalisation Details'!$A:$O,13,0)</f>
        <v>tier - 3</v>
      </c>
      <c r="P183" t="str">
        <f>VLOOKUP($A183,'Hospitalisation Details'!$A:$O,14,0)</f>
        <v>R1011</v>
      </c>
      <c r="Q183">
        <f>VLOOKUP($A183,'Hospitalisation Details'!$A:$O,15,0)</f>
        <v>50</v>
      </c>
    </row>
    <row r="184" spans="1:17" ht="15.75" x14ac:dyDescent="0.25">
      <c r="A184" s="1" t="s">
        <v>2190</v>
      </c>
      <c r="B184" t="str">
        <f>VLOOKUP(Healthcare!A184,'Customer Names'!$A:$D,4,0)</f>
        <v>Jeffrey</v>
      </c>
      <c r="C184">
        <f>VLOOKUP(A184,'Medical Examinations'!$A:$M,2,0)</f>
        <v>35.299999999999997</v>
      </c>
      <c r="D184">
        <f>VLOOKUP($A184,'Medical Examinations'!$A:$M,3,0)</f>
        <v>6.09</v>
      </c>
      <c r="E184" t="str">
        <f>VLOOKUP($A184,'Medical Examinations'!$A:$M,4,0)</f>
        <v>No</v>
      </c>
      <c r="F184" t="str">
        <f>VLOOKUP($A184,'Medical Examinations'!$A:$M,5,0)</f>
        <v>No</v>
      </c>
      <c r="G184" t="str">
        <f>VLOOKUP($A184,'Medical Examinations'!$A:$M,6,0)</f>
        <v>No</v>
      </c>
      <c r="H184">
        <f>VLOOKUP($A184,'Medical Examinations'!$A:$M,8,0)</f>
        <v>1</v>
      </c>
      <c r="I184" t="str">
        <f>VLOOKUP($A184,'Medical Examinations'!$A:$M,9,0)</f>
        <v>yes</v>
      </c>
      <c r="J184" t="str">
        <f>VLOOKUP($A184,'Medical Examinations'!$A:$M,11,0)</f>
        <v>Obesity</v>
      </c>
      <c r="K184" t="str">
        <f>VLOOKUP($A184,'Medical Examinations'!$A:$M,12,0)</f>
        <v>Prediabetes</v>
      </c>
      <c r="L184" s="11">
        <f>VLOOKUP($A184,'Hospitalisation Details'!$A:$O,5,0)</f>
        <v>33789</v>
      </c>
      <c r="M184">
        <f>VLOOKUP($A184,'Hospitalisation Details'!$A:$O,7,0)</f>
        <v>36837.47</v>
      </c>
      <c r="N184" t="str">
        <f>VLOOKUP($A184,'Hospitalisation Details'!$A:$O,12,0)</f>
        <v>tier - 2</v>
      </c>
      <c r="O184" t="str">
        <f>VLOOKUP($A184,'Hospitalisation Details'!$A:$O,13,0)</f>
        <v>tier - 3</v>
      </c>
      <c r="P184" t="str">
        <f>VLOOKUP($A184,'Hospitalisation Details'!$A:$O,14,0)</f>
        <v>R1011</v>
      </c>
      <c r="Q184">
        <f>VLOOKUP($A184,'Hospitalisation Details'!$A:$O,15,0)</f>
        <v>30</v>
      </c>
    </row>
    <row r="185" spans="1:17" ht="15.75" x14ac:dyDescent="0.25">
      <c r="A185" s="1" t="s">
        <v>2189</v>
      </c>
      <c r="B185" t="str">
        <f>VLOOKUP(Healthcare!A185,'Customer Names'!$A:$D,4,0)</f>
        <v>Matthew F</v>
      </c>
      <c r="C185">
        <f>VLOOKUP(A185,'Medical Examinations'!$A:$M,2,0)</f>
        <v>33.42</v>
      </c>
      <c r="D185">
        <f>VLOOKUP($A185,'Medical Examinations'!$A:$M,3,0)</f>
        <v>10.67</v>
      </c>
      <c r="E185" t="str">
        <f>VLOOKUP($A185,'Medical Examinations'!$A:$M,4,0)</f>
        <v>No</v>
      </c>
      <c r="F185" t="str">
        <f>VLOOKUP($A185,'Medical Examinations'!$A:$M,5,0)</f>
        <v>No</v>
      </c>
      <c r="G185" t="str">
        <f>VLOOKUP($A185,'Medical Examinations'!$A:$M,6,0)</f>
        <v>No</v>
      </c>
      <c r="H185">
        <f>VLOOKUP($A185,'Medical Examinations'!$A:$M,8,0)</f>
        <v>0</v>
      </c>
      <c r="I185" t="str">
        <f>VLOOKUP($A185,'Medical Examinations'!$A:$M,9,0)</f>
        <v>yes</v>
      </c>
      <c r="J185" t="str">
        <f>VLOOKUP($A185,'Medical Examinations'!$A:$M,11,0)</f>
        <v>Obesity</v>
      </c>
      <c r="K185" t="str">
        <f>VLOOKUP($A185,'Medical Examinations'!$A:$M,12,0)</f>
        <v>Diabetes</v>
      </c>
      <c r="L185" s="11">
        <f>VLOOKUP($A185,'Hospitalisation Details'!$A:$O,5,0)</f>
        <v>23921</v>
      </c>
      <c r="M185">
        <f>VLOOKUP($A185,'Hospitalisation Details'!$A:$O,7,0)</f>
        <v>36795.29</v>
      </c>
      <c r="N185" t="str">
        <f>VLOOKUP($A185,'Hospitalisation Details'!$A:$O,12,0)</f>
        <v>tier - 2</v>
      </c>
      <c r="O185" t="str">
        <f>VLOOKUP($A185,'Hospitalisation Details'!$A:$O,13,0)</f>
        <v>tier - 1</v>
      </c>
      <c r="P185" t="str">
        <f>VLOOKUP($A185,'Hospitalisation Details'!$A:$O,14,0)</f>
        <v>R1011</v>
      </c>
      <c r="Q185">
        <f>VLOOKUP($A185,'Hospitalisation Details'!$A:$O,15,0)</f>
        <v>57</v>
      </c>
    </row>
    <row r="186" spans="1:17" ht="15.75" x14ac:dyDescent="0.25">
      <c r="A186" s="1" t="s">
        <v>2188</v>
      </c>
      <c r="B186" t="str">
        <f>VLOOKUP(Healthcare!A186,'Customer Names'!$A:$D,4,0)</f>
        <v>Ryan J.</v>
      </c>
      <c r="C186">
        <f>VLOOKUP(A186,'Medical Examinations'!$A:$M,2,0)</f>
        <v>37.18</v>
      </c>
      <c r="D186">
        <f>VLOOKUP($A186,'Medical Examinations'!$A:$M,3,0)</f>
        <v>6.75</v>
      </c>
      <c r="E186" t="str">
        <f>VLOOKUP($A186,'Medical Examinations'!$A:$M,4,0)</f>
        <v>yes</v>
      </c>
      <c r="F186" t="str">
        <f>VLOOKUP($A186,'Medical Examinations'!$A:$M,5,0)</f>
        <v>No</v>
      </c>
      <c r="G186" t="str">
        <f>VLOOKUP($A186,'Medical Examinations'!$A:$M,6,0)</f>
        <v>No</v>
      </c>
      <c r="H186">
        <f>VLOOKUP($A186,'Medical Examinations'!$A:$M,8,0)</f>
        <v>2</v>
      </c>
      <c r="I186" t="str">
        <f>VLOOKUP($A186,'Medical Examinations'!$A:$M,9,0)</f>
        <v>yes</v>
      </c>
      <c r="J186" t="str">
        <f>VLOOKUP($A186,'Medical Examinations'!$A:$M,11,0)</f>
        <v>Obesity</v>
      </c>
      <c r="K186" t="str">
        <f>VLOOKUP($A186,'Medical Examinations'!$A:$M,12,0)</f>
        <v>Diabetes</v>
      </c>
      <c r="L186" s="11">
        <f>VLOOKUP($A186,'Hospitalisation Details'!$A:$O,5,0)</f>
        <v>25763</v>
      </c>
      <c r="M186">
        <f>VLOOKUP($A186,'Hospitalisation Details'!$A:$O,7,0)</f>
        <v>36786.370000000003</v>
      </c>
      <c r="N186" t="str">
        <f>VLOOKUP($A186,'Hospitalisation Details'!$A:$O,12,0)</f>
        <v>tier - 1</v>
      </c>
      <c r="O186" t="str">
        <f>VLOOKUP($A186,'Hospitalisation Details'!$A:$O,13,0)</f>
        <v>tier - 1</v>
      </c>
      <c r="P186" t="str">
        <f>VLOOKUP($A186,'Hospitalisation Details'!$A:$O,14,0)</f>
        <v>R1011</v>
      </c>
      <c r="Q186">
        <f>VLOOKUP($A186,'Hospitalisation Details'!$A:$O,15,0)</f>
        <v>52</v>
      </c>
    </row>
    <row r="187" spans="1:17" ht="15.75" x14ac:dyDescent="0.25">
      <c r="A187" s="1" t="s">
        <v>2187</v>
      </c>
      <c r="B187" t="str">
        <f>VLOOKUP(Healthcare!A187,'Customer Names'!$A:$D,4,0)</f>
        <v>Amy</v>
      </c>
      <c r="C187">
        <f>VLOOKUP(A187,'Medical Examinations'!$A:$M,2,0)</f>
        <v>33.33</v>
      </c>
      <c r="D187">
        <f>VLOOKUP($A187,'Medical Examinations'!$A:$M,3,0)</f>
        <v>9.26</v>
      </c>
      <c r="E187" t="str">
        <f>VLOOKUP($A187,'Medical Examinations'!$A:$M,4,0)</f>
        <v>yes</v>
      </c>
      <c r="F187" t="str">
        <f>VLOOKUP($A187,'Medical Examinations'!$A:$M,5,0)</f>
        <v>No</v>
      </c>
      <c r="G187" t="str">
        <f>VLOOKUP($A187,'Medical Examinations'!$A:$M,6,0)</f>
        <v>No</v>
      </c>
      <c r="H187">
        <f>VLOOKUP($A187,'Medical Examinations'!$A:$M,8,0)</f>
        <v>2</v>
      </c>
      <c r="I187" t="str">
        <f>VLOOKUP($A187,'Medical Examinations'!$A:$M,9,0)</f>
        <v>No</v>
      </c>
      <c r="J187" t="str">
        <f>VLOOKUP($A187,'Medical Examinations'!$A:$M,11,0)</f>
        <v>Obesity</v>
      </c>
      <c r="K187" t="str">
        <f>VLOOKUP($A187,'Medical Examinations'!$A:$M,12,0)</f>
        <v>Diabetes</v>
      </c>
      <c r="L187" s="11">
        <f>VLOOKUP($A187,'Hospitalisation Details'!$A:$O,5,0)</f>
        <v>22644</v>
      </c>
      <c r="M187">
        <f>VLOOKUP($A187,'Hospitalisation Details'!$A:$O,7,0)</f>
        <v>36580.28</v>
      </c>
      <c r="N187" t="str">
        <f>VLOOKUP($A187,'Hospitalisation Details'!$A:$O,12,0)</f>
        <v>tier - 2</v>
      </c>
      <c r="O187" t="str">
        <f>VLOOKUP($A187,'Hospitalisation Details'!$A:$O,13,0)</f>
        <v>tier - 2</v>
      </c>
      <c r="P187" t="str">
        <f>VLOOKUP($A187,'Hospitalisation Details'!$A:$O,14,0)</f>
        <v>R1013</v>
      </c>
      <c r="Q187">
        <f>VLOOKUP($A187,'Hospitalisation Details'!$A:$O,15,0)</f>
        <v>61</v>
      </c>
    </row>
    <row r="188" spans="1:17" ht="15.75" x14ac:dyDescent="0.25">
      <c r="A188" s="1" t="s">
        <v>2186</v>
      </c>
      <c r="B188" t="str">
        <f>VLOOKUP(Healthcare!A188,'Customer Names'!$A:$D,4,0)</f>
        <v>Andrew P</v>
      </c>
      <c r="C188">
        <f>VLOOKUP(A188,'Medical Examinations'!$A:$M,2,0)</f>
        <v>53.21</v>
      </c>
      <c r="D188">
        <f>VLOOKUP($A188,'Medical Examinations'!$A:$M,3,0)</f>
        <v>4.2699999999999996</v>
      </c>
      <c r="E188" t="str">
        <f>VLOOKUP($A188,'Medical Examinations'!$A:$M,4,0)</f>
        <v>No</v>
      </c>
      <c r="F188" t="str">
        <f>VLOOKUP($A188,'Medical Examinations'!$A:$M,5,0)</f>
        <v>No</v>
      </c>
      <c r="G188" t="str">
        <f>VLOOKUP($A188,'Medical Examinations'!$A:$M,6,0)</f>
        <v>No</v>
      </c>
      <c r="H188">
        <f>VLOOKUP($A188,'Medical Examinations'!$A:$M,8,0)</f>
        <v>1</v>
      </c>
      <c r="I188" t="str">
        <f>VLOOKUP($A188,'Medical Examinations'!$A:$M,9,0)</f>
        <v>yes</v>
      </c>
      <c r="J188" t="str">
        <f>VLOOKUP($A188,'Medical Examinations'!$A:$M,11,0)</f>
        <v>Obesity</v>
      </c>
      <c r="K188" t="str">
        <f>VLOOKUP($A188,'Medical Examinations'!$A:$M,12,0)</f>
        <v>Normal</v>
      </c>
      <c r="L188" s="11">
        <f>VLOOKUP($A188,'Hospitalisation Details'!$A:$O,5,0)</f>
        <v>33794</v>
      </c>
      <c r="M188">
        <f>VLOOKUP($A188,'Hospitalisation Details'!$A:$O,7,0)</f>
        <v>36572.800000000003</v>
      </c>
      <c r="N188" t="str">
        <f>VLOOKUP($A188,'Hospitalisation Details'!$A:$O,12,0)</f>
        <v>tier - 1</v>
      </c>
      <c r="O188" t="str">
        <f>VLOOKUP($A188,'Hospitalisation Details'!$A:$O,13,0)</f>
        <v>tier - 2</v>
      </c>
      <c r="P188" t="str">
        <f>VLOOKUP($A188,'Hospitalisation Details'!$A:$O,14,0)</f>
        <v>R1011</v>
      </c>
      <c r="Q188">
        <f>VLOOKUP($A188,'Hospitalisation Details'!$A:$O,15,0)</f>
        <v>30</v>
      </c>
    </row>
    <row r="189" spans="1:17" ht="15.75" x14ac:dyDescent="0.25">
      <c r="A189" s="1" t="s">
        <v>2185</v>
      </c>
      <c r="B189" t="str">
        <f>VLOOKUP(Healthcare!A189,'Customer Names'!$A:$D,4,0)</f>
        <v>George M. V</v>
      </c>
      <c r="C189">
        <f>VLOOKUP(A189,'Medical Examinations'!$A:$M,2,0)</f>
        <v>38.729999999999997</v>
      </c>
      <c r="D189">
        <f>VLOOKUP($A189,'Medical Examinations'!$A:$M,3,0)</f>
        <v>11.51</v>
      </c>
      <c r="E189" t="str">
        <f>VLOOKUP($A189,'Medical Examinations'!$A:$M,4,0)</f>
        <v>No</v>
      </c>
      <c r="F189" t="str">
        <f>VLOOKUP($A189,'Medical Examinations'!$A:$M,5,0)</f>
        <v>No</v>
      </c>
      <c r="G189" t="str">
        <f>VLOOKUP($A189,'Medical Examinations'!$A:$M,6,0)</f>
        <v>No</v>
      </c>
      <c r="H189">
        <f>VLOOKUP($A189,'Medical Examinations'!$A:$M,8,0)</f>
        <v>2</v>
      </c>
      <c r="I189" t="str">
        <f>VLOOKUP($A189,'Medical Examinations'!$A:$M,9,0)</f>
        <v>yes</v>
      </c>
      <c r="J189" t="str">
        <f>VLOOKUP($A189,'Medical Examinations'!$A:$M,11,0)</f>
        <v>Obesity</v>
      </c>
      <c r="K189" t="str">
        <f>VLOOKUP($A189,'Medical Examinations'!$A:$M,12,0)</f>
        <v>Diabetes</v>
      </c>
      <c r="L189" s="11">
        <f>VLOOKUP($A189,'Hospitalisation Details'!$A:$O,5,0)</f>
        <v>26854</v>
      </c>
      <c r="M189">
        <f>VLOOKUP($A189,'Hospitalisation Details'!$A:$O,7,0)</f>
        <v>36541.550000000003</v>
      </c>
      <c r="N189" t="str">
        <f>VLOOKUP($A189,'Hospitalisation Details'!$A:$O,12,0)</f>
        <v>tier - 2</v>
      </c>
      <c r="O189" t="str">
        <f>VLOOKUP($A189,'Hospitalisation Details'!$A:$O,13,0)</f>
        <v>tier - 3</v>
      </c>
      <c r="P189" t="str">
        <f>VLOOKUP($A189,'Hospitalisation Details'!$A:$O,14,0)</f>
        <v>R1011</v>
      </c>
      <c r="Q189">
        <f>VLOOKUP($A189,'Hospitalisation Details'!$A:$O,15,0)</f>
        <v>49</v>
      </c>
    </row>
    <row r="190" spans="1:17" ht="15.75" x14ac:dyDescent="0.25">
      <c r="A190" s="1" t="s">
        <v>2184</v>
      </c>
      <c r="B190" t="str">
        <f>VLOOKUP(Healthcare!A190,'Customer Names'!$A:$D,4,0)</f>
        <v>Sarah</v>
      </c>
      <c r="C190">
        <f>VLOOKUP(A190,'Medical Examinations'!$A:$M,2,0)</f>
        <v>29.73</v>
      </c>
      <c r="D190">
        <f>VLOOKUP($A190,'Medical Examinations'!$A:$M,3,0)</f>
        <v>7.22</v>
      </c>
      <c r="E190" t="str">
        <f>VLOOKUP($A190,'Medical Examinations'!$A:$M,4,0)</f>
        <v>No</v>
      </c>
      <c r="F190" t="str">
        <f>VLOOKUP($A190,'Medical Examinations'!$A:$M,5,0)</f>
        <v>No</v>
      </c>
      <c r="G190" t="str">
        <f>VLOOKUP($A190,'Medical Examinations'!$A:$M,6,0)</f>
        <v>No</v>
      </c>
      <c r="H190">
        <f>VLOOKUP($A190,'Medical Examinations'!$A:$M,8,0)</f>
        <v>0</v>
      </c>
      <c r="I190" t="str">
        <f>VLOOKUP($A190,'Medical Examinations'!$A:$M,9,0)</f>
        <v>yes</v>
      </c>
      <c r="J190" t="str">
        <f>VLOOKUP($A190,'Medical Examinations'!$A:$M,11,0)</f>
        <v>Overweight</v>
      </c>
      <c r="K190" t="str">
        <f>VLOOKUP($A190,'Medical Examinations'!$A:$M,12,0)</f>
        <v>Diabetes</v>
      </c>
      <c r="L190" s="11">
        <f>VLOOKUP($A190,'Hospitalisation Details'!$A:$O,5,0)</f>
        <v>22969</v>
      </c>
      <c r="M190">
        <f>VLOOKUP($A190,'Hospitalisation Details'!$A:$O,7,0)</f>
        <v>36445.550000000003</v>
      </c>
      <c r="N190" t="str">
        <f>VLOOKUP($A190,'Hospitalisation Details'!$A:$O,12,0)</f>
        <v>tier - 2</v>
      </c>
      <c r="O190" t="str">
        <f>VLOOKUP($A190,'Hospitalisation Details'!$A:$O,13,0)</f>
        <v>tier - 2</v>
      </c>
      <c r="P190" t="str">
        <f>VLOOKUP($A190,'Hospitalisation Details'!$A:$O,14,0)</f>
        <v>R1011</v>
      </c>
      <c r="Q190">
        <f>VLOOKUP($A190,'Hospitalisation Details'!$A:$O,15,0)</f>
        <v>60</v>
      </c>
    </row>
    <row r="191" spans="1:17" ht="15.75" x14ac:dyDescent="0.25">
      <c r="A191" s="1" t="s">
        <v>2183</v>
      </c>
      <c r="B191" t="str">
        <f>VLOOKUP(Healthcare!A191,'Customer Names'!$A:$D,4,0)</f>
        <v>Lara</v>
      </c>
      <c r="C191">
        <f>VLOOKUP(A191,'Medical Examinations'!$A:$M,2,0)</f>
        <v>34.700000000000003</v>
      </c>
      <c r="D191">
        <f>VLOOKUP($A191,'Medical Examinations'!$A:$M,3,0)</f>
        <v>4.37</v>
      </c>
      <c r="E191" t="str">
        <f>VLOOKUP($A191,'Medical Examinations'!$A:$M,4,0)</f>
        <v>No</v>
      </c>
      <c r="F191" t="str">
        <f>VLOOKUP($A191,'Medical Examinations'!$A:$M,5,0)</f>
        <v>No</v>
      </c>
      <c r="G191" t="str">
        <f>VLOOKUP($A191,'Medical Examinations'!$A:$M,6,0)</f>
        <v>Yes</v>
      </c>
      <c r="H191">
        <f>VLOOKUP($A191,'Medical Examinations'!$A:$M,8,0)</f>
        <v>1</v>
      </c>
      <c r="I191" t="str">
        <f>VLOOKUP($A191,'Medical Examinations'!$A:$M,9,0)</f>
        <v>yes</v>
      </c>
      <c r="J191" t="str">
        <f>VLOOKUP($A191,'Medical Examinations'!$A:$M,11,0)</f>
        <v>Obesity</v>
      </c>
      <c r="K191" t="str">
        <f>VLOOKUP($A191,'Medical Examinations'!$A:$M,12,0)</f>
        <v>Normal</v>
      </c>
      <c r="L191" s="11">
        <f>VLOOKUP($A191,'Hospitalisation Details'!$A:$O,5,0)</f>
        <v>37934</v>
      </c>
      <c r="M191">
        <f>VLOOKUP($A191,'Hospitalisation Details'!$A:$O,7,0)</f>
        <v>36397.58</v>
      </c>
      <c r="N191" t="str">
        <f>VLOOKUP($A191,'Hospitalisation Details'!$A:$O,12,0)</f>
        <v>tier - 2</v>
      </c>
      <c r="O191" t="str">
        <f>VLOOKUP($A191,'Hospitalisation Details'!$A:$O,13,0)</f>
        <v>tier - 3</v>
      </c>
      <c r="P191" t="str">
        <f>VLOOKUP($A191,'Hospitalisation Details'!$A:$O,14,0)</f>
        <v>R1011</v>
      </c>
      <c r="Q191">
        <f>VLOOKUP($A191,'Hospitalisation Details'!$A:$O,15,0)</f>
        <v>19</v>
      </c>
    </row>
    <row r="192" spans="1:17" ht="15.75" x14ac:dyDescent="0.25">
      <c r="A192" s="1" t="s">
        <v>2182</v>
      </c>
      <c r="B192" t="str">
        <f>VLOOKUP(Healthcare!A192,'Customer Names'!$A:$D,4,0)</f>
        <v>Sebastien</v>
      </c>
      <c r="C192">
        <f>VLOOKUP(A192,'Medical Examinations'!$A:$M,2,0)</f>
        <v>38.28</v>
      </c>
      <c r="D192">
        <f>VLOOKUP($A192,'Medical Examinations'!$A:$M,3,0)</f>
        <v>11.56</v>
      </c>
      <c r="E192" t="str">
        <f>VLOOKUP($A192,'Medical Examinations'!$A:$M,4,0)</f>
        <v>yes</v>
      </c>
      <c r="F192" t="str">
        <f>VLOOKUP($A192,'Medical Examinations'!$A:$M,5,0)</f>
        <v>No</v>
      </c>
      <c r="G192" t="str">
        <f>VLOOKUP($A192,'Medical Examinations'!$A:$M,6,0)</f>
        <v>No</v>
      </c>
      <c r="H192">
        <f>VLOOKUP($A192,'Medical Examinations'!$A:$M,8,0)</f>
        <v>1</v>
      </c>
      <c r="I192" t="str">
        <f>VLOOKUP($A192,'Medical Examinations'!$A:$M,9,0)</f>
        <v>yes</v>
      </c>
      <c r="J192" t="str">
        <f>VLOOKUP($A192,'Medical Examinations'!$A:$M,11,0)</f>
        <v>Obesity</v>
      </c>
      <c r="K192" t="str">
        <f>VLOOKUP($A192,'Medical Examinations'!$A:$M,12,0)</f>
        <v>Diabetes</v>
      </c>
      <c r="L192" s="11">
        <f>VLOOKUP($A192,'Hospitalisation Details'!$A:$O,5,0)</f>
        <v>27611</v>
      </c>
      <c r="M192">
        <f>VLOOKUP($A192,'Hospitalisation Details'!$A:$O,7,0)</f>
        <v>36350.71</v>
      </c>
      <c r="N192" t="str">
        <f>VLOOKUP($A192,'Hospitalisation Details'!$A:$O,12,0)</f>
        <v>tier - 1</v>
      </c>
      <c r="O192" t="str">
        <f>VLOOKUP($A192,'Hospitalisation Details'!$A:$O,13,0)</f>
        <v>tier - 2</v>
      </c>
      <c r="P192" t="str">
        <f>VLOOKUP($A192,'Hospitalisation Details'!$A:$O,14,0)</f>
        <v>R1011</v>
      </c>
      <c r="Q192">
        <f>VLOOKUP($A192,'Hospitalisation Details'!$A:$O,15,0)</f>
        <v>47</v>
      </c>
    </row>
    <row r="193" spans="1:17" ht="15.75" x14ac:dyDescent="0.25">
      <c r="A193" s="1" t="s">
        <v>2181</v>
      </c>
      <c r="B193" t="str">
        <f>VLOOKUP(Healthcare!A193,'Customer Names'!$A:$D,4,0)</f>
        <v>Padraig</v>
      </c>
      <c r="C193">
        <f>VLOOKUP(A193,'Medical Examinations'!$A:$M,2,0)</f>
        <v>33.57</v>
      </c>
      <c r="D193">
        <f>VLOOKUP($A193,'Medical Examinations'!$A:$M,3,0)</f>
        <v>8.82</v>
      </c>
      <c r="E193" t="str">
        <f>VLOOKUP($A193,'Medical Examinations'!$A:$M,4,0)</f>
        <v>yes</v>
      </c>
      <c r="F193" t="str">
        <f>VLOOKUP($A193,'Medical Examinations'!$A:$M,5,0)</f>
        <v>No</v>
      </c>
      <c r="G193" t="str">
        <f>VLOOKUP($A193,'Medical Examinations'!$A:$M,6,0)</f>
        <v>No</v>
      </c>
      <c r="H193">
        <f>VLOOKUP($A193,'Medical Examinations'!$A:$M,8,0)</f>
        <v>0</v>
      </c>
      <c r="I193" t="str">
        <f>VLOOKUP($A193,'Medical Examinations'!$A:$M,9,0)</f>
        <v>yes</v>
      </c>
      <c r="J193" t="str">
        <f>VLOOKUP($A193,'Medical Examinations'!$A:$M,11,0)</f>
        <v>Obesity</v>
      </c>
      <c r="K193" t="str">
        <f>VLOOKUP($A193,'Medical Examinations'!$A:$M,12,0)</f>
        <v>Diabetes</v>
      </c>
      <c r="L193" s="11">
        <f>VLOOKUP($A193,'Hospitalisation Details'!$A:$O,5,0)</f>
        <v>24641</v>
      </c>
      <c r="M193">
        <f>VLOOKUP($A193,'Hospitalisation Details'!$A:$O,7,0)</f>
        <v>36332.449999999997</v>
      </c>
      <c r="N193" t="str">
        <f>VLOOKUP($A193,'Hospitalisation Details'!$A:$O,12,0)</f>
        <v>tier - 1</v>
      </c>
      <c r="O193" t="str">
        <f>VLOOKUP($A193,'Hospitalisation Details'!$A:$O,13,0)</f>
        <v>tier - 3</v>
      </c>
      <c r="P193" t="str">
        <f>VLOOKUP($A193,'Hospitalisation Details'!$A:$O,14,0)</f>
        <v>R1011</v>
      </c>
      <c r="Q193">
        <f>VLOOKUP($A193,'Hospitalisation Details'!$A:$O,15,0)</f>
        <v>55</v>
      </c>
    </row>
    <row r="194" spans="1:17" ht="15.75" x14ac:dyDescent="0.25">
      <c r="A194" s="1" t="s">
        <v>2180</v>
      </c>
      <c r="B194" t="str">
        <f>VLOOKUP(Healthcare!A194,'Customer Names'!$A:$D,4,0)</f>
        <v>Heather</v>
      </c>
      <c r="C194">
        <f>VLOOKUP(A194,'Medical Examinations'!$A:$M,2,0)</f>
        <v>52.06</v>
      </c>
      <c r="D194">
        <f>VLOOKUP($A194,'Medical Examinations'!$A:$M,3,0)</f>
        <v>4.6900000000000004</v>
      </c>
      <c r="E194" t="str">
        <f>VLOOKUP($A194,'Medical Examinations'!$A:$M,4,0)</f>
        <v>No</v>
      </c>
      <c r="F194" t="str">
        <f>VLOOKUP($A194,'Medical Examinations'!$A:$M,5,0)</f>
        <v>No</v>
      </c>
      <c r="G194" t="str">
        <f>VLOOKUP($A194,'Medical Examinations'!$A:$M,6,0)</f>
        <v>No</v>
      </c>
      <c r="H194">
        <f>VLOOKUP($A194,'Medical Examinations'!$A:$M,8,0)</f>
        <v>1</v>
      </c>
      <c r="I194" t="str">
        <f>VLOOKUP($A194,'Medical Examinations'!$A:$M,9,0)</f>
        <v>yes</v>
      </c>
      <c r="J194" t="str">
        <f>VLOOKUP($A194,'Medical Examinations'!$A:$M,11,0)</f>
        <v>Obesity</v>
      </c>
      <c r="K194" t="str">
        <f>VLOOKUP($A194,'Medical Examinations'!$A:$M,12,0)</f>
        <v>Normal</v>
      </c>
      <c r="L194" s="11">
        <f>VLOOKUP($A194,'Hospitalisation Details'!$A:$O,5,0)</f>
        <v>33771</v>
      </c>
      <c r="M194">
        <f>VLOOKUP($A194,'Hospitalisation Details'!$A:$O,7,0)</f>
        <v>36314.050000000003</v>
      </c>
      <c r="N194" t="str">
        <f>VLOOKUP($A194,'Hospitalisation Details'!$A:$O,12,0)</f>
        <v>tier - 2</v>
      </c>
      <c r="O194" t="str">
        <f>VLOOKUP($A194,'Hospitalisation Details'!$A:$O,13,0)</f>
        <v>tier - 2</v>
      </c>
      <c r="P194" t="str">
        <f>VLOOKUP($A194,'Hospitalisation Details'!$A:$O,14,0)</f>
        <v>R1011</v>
      </c>
      <c r="Q194">
        <f>VLOOKUP($A194,'Hospitalisation Details'!$A:$O,15,0)</f>
        <v>30</v>
      </c>
    </row>
    <row r="195" spans="1:17" ht="15.75" x14ac:dyDescent="0.25">
      <c r="A195" s="1" t="s">
        <v>2179</v>
      </c>
      <c r="B195" t="str">
        <f>VLOOKUP(Healthcare!A195,'Customer Names'!$A:$D,4,0)</f>
        <v>Jorge</v>
      </c>
      <c r="C195">
        <f>VLOOKUP(A195,'Medical Examinations'!$A:$M,2,0)</f>
        <v>38.17</v>
      </c>
      <c r="D195">
        <f>VLOOKUP($A195,'Medical Examinations'!$A:$M,3,0)</f>
        <v>4.53</v>
      </c>
      <c r="E195" t="str">
        <f>VLOOKUP($A195,'Medical Examinations'!$A:$M,4,0)</f>
        <v>No</v>
      </c>
      <c r="F195" t="str">
        <f>VLOOKUP($A195,'Medical Examinations'!$A:$M,5,0)</f>
        <v>yes</v>
      </c>
      <c r="G195" t="str">
        <f>VLOOKUP($A195,'Medical Examinations'!$A:$M,6,0)</f>
        <v>No</v>
      </c>
      <c r="H195">
        <f>VLOOKUP($A195,'Medical Examinations'!$A:$M,8,0)</f>
        <v>1</v>
      </c>
      <c r="I195" t="str">
        <f>VLOOKUP($A195,'Medical Examinations'!$A:$M,9,0)</f>
        <v>yes</v>
      </c>
      <c r="J195" t="str">
        <f>VLOOKUP($A195,'Medical Examinations'!$A:$M,11,0)</f>
        <v>Obesity</v>
      </c>
      <c r="K195" t="str">
        <f>VLOOKUP($A195,'Medical Examinations'!$A:$M,12,0)</f>
        <v>Normal</v>
      </c>
      <c r="L195" s="11">
        <f>VLOOKUP($A195,'Hospitalisation Details'!$A:$O,5,0)</f>
        <v>38316</v>
      </c>
      <c r="M195">
        <f>VLOOKUP($A195,'Hospitalisation Details'!$A:$O,7,0)</f>
        <v>36307.800000000003</v>
      </c>
      <c r="N195" t="str">
        <f>VLOOKUP($A195,'Hospitalisation Details'!$A:$O,12,0)</f>
        <v>tier - 1</v>
      </c>
      <c r="O195" t="str">
        <f>VLOOKUP($A195,'Hospitalisation Details'!$A:$O,13,0)</f>
        <v>tier - 2</v>
      </c>
      <c r="P195" t="str">
        <f>VLOOKUP($A195,'Hospitalisation Details'!$A:$O,14,0)</f>
        <v>R1013</v>
      </c>
      <c r="Q195">
        <f>VLOOKUP($A195,'Hospitalisation Details'!$A:$O,15,0)</f>
        <v>18</v>
      </c>
    </row>
    <row r="196" spans="1:17" ht="15.75" x14ac:dyDescent="0.25">
      <c r="A196" s="1" t="s">
        <v>2178</v>
      </c>
      <c r="B196" t="str">
        <f>VLOOKUP(Healthcare!A196,'Customer Names'!$A:$D,4,0)</f>
        <v>Jack R</v>
      </c>
      <c r="C196">
        <f>VLOOKUP(A196,'Medical Examinations'!$A:$M,2,0)</f>
        <v>36.954999999999998</v>
      </c>
      <c r="D196">
        <f>VLOOKUP($A196,'Medical Examinations'!$A:$M,3,0)</f>
        <v>5.84</v>
      </c>
      <c r="E196" t="str">
        <f>VLOOKUP($A196,'Medical Examinations'!$A:$M,4,0)</f>
        <v>No</v>
      </c>
      <c r="F196" t="str">
        <f>VLOOKUP($A196,'Medical Examinations'!$A:$M,5,0)</f>
        <v>No</v>
      </c>
      <c r="G196" t="str">
        <f>VLOOKUP($A196,'Medical Examinations'!$A:$M,6,0)</f>
        <v>Yes</v>
      </c>
      <c r="H196">
        <f>VLOOKUP($A196,'Medical Examinations'!$A:$M,8,0)</f>
        <v>1</v>
      </c>
      <c r="I196" t="str">
        <f>VLOOKUP($A196,'Medical Examinations'!$A:$M,9,0)</f>
        <v>yes</v>
      </c>
      <c r="J196" t="str">
        <f>VLOOKUP($A196,'Medical Examinations'!$A:$M,11,0)</f>
        <v>Obesity</v>
      </c>
      <c r="K196" t="str">
        <f>VLOOKUP($A196,'Medical Examinations'!$A:$M,12,0)</f>
        <v>Prediabetes</v>
      </c>
      <c r="L196" s="11">
        <f>VLOOKUP($A196,'Hospitalisation Details'!$A:$O,5,0)</f>
        <v>37869</v>
      </c>
      <c r="M196">
        <f>VLOOKUP($A196,'Hospitalisation Details'!$A:$O,7,0)</f>
        <v>36219.410000000003</v>
      </c>
      <c r="N196" t="str">
        <f>VLOOKUP($A196,'Hospitalisation Details'!$A:$O,12,0)</f>
        <v>tier - 1</v>
      </c>
      <c r="O196" t="str">
        <f>VLOOKUP($A196,'Hospitalisation Details'!$A:$O,13,0)</f>
        <v>tier - 1</v>
      </c>
      <c r="P196" t="str">
        <f>VLOOKUP($A196,'Hospitalisation Details'!$A:$O,14,0)</f>
        <v>R1012</v>
      </c>
      <c r="Q196">
        <f>VLOOKUP($A196,'Hospitalisation Details'!$A:$O,15,0)</f>
        <v>19</v>
      </c>
    </row>
    <row r="197" spans="1:17" ht="15.75" x14ac:dyDescent="0.25">
      <c r="A197" s="1" t="s">
        <v>2177</v>
      </c>
      <c r="B197" t="str">
        <f>VLOOKUP(Healthcare!A197,'Customer Names'!$A:$D,4,0)</f>
        <v>Felix</v>
      </c>
      <c r="C197">
        <f>VLOOKUP(A197,'Medical Examinations'!$A:$M,2,0)</f>
        <v>34.4</v>
      </c>
      <c r="D197">
        <f>VLOOKUP($A197,'Medical Examinations'!$A:$M,3,0)</f>
        <v>4.9000000000000004</v>
      </c>
      <c r="E197" t="str">
        <f>VLOOKUP($A197,'Medical Examinations'!$A:$M,4,0)</f>
        <v>No</v>
      </c>
      <c r="F197" t="str">
        <f>VLOOKUP($A197,'Medical Examinations'!$A:$M,5,0)</f>
        <v>No</v>
      </c>
      <c r="G197" t="str">
        <f>VLOOKUP($A197,'Medical Examinations'!$A:$M,6,0)</f>
        <v>Yes</v>
      </c>
      <c r="H197">
        <f>VLOOKUP($A197,'Medical Examinations'!$A:$M,8,0)</f>
        <v>1</v>
      </c>
      <c r="I197" t="str">
        <f>VLOOKUP($A197,'Medical Examinations'!$A:$M,9,0)</f>
        <v>yes</v>
      </c>
      <c r="J197" t="str">
        <f>VLOOKUP($A197,'Medical Examinations'!$A:$M,11,0)</f>
        <v>Obesity</v>
      </c>
      <c r="K197" t="str">
        <f>VLOOKUP($A197,'Medical Examinations'!$A:$M,12,0)</f>
        <v>Normal</v>
      </c>
      <c r="L197" s="11">
        <f>VLOOKUP($A197,'Hospitalisation Details'!$A:$O,5,0)</f>
        <v>34148</v>
      </c>
      <c r="M197">
        <f>VLOOKUP($A197,'Hospitalisation Details'!$A:$O,7,0)</f>
        <v>36197.699999999997</v>
      </c>
      <c r="N197" t="str">
        <f>VLOOKUP($A197,'Hospitalisation Details'!$A:$O,12,0)</f>
        <v>tier - 1</v>
      </c>
      <c r="O197" t="str">
        <f>VLOOKUP($A197,'Hospitalisation Details'!$A:$O,13,0)</f>
        <v>tier - 3</v>
      </c>
      <c r="P197" t="str">
        <f>VLOOKUP($A197,'Hospitalisation Details'!$A:$O,14,0)</f>
        <v>R1011</v>
      </c>
      <c r="Q197">
        <f>VLOOKUP($A197,'Hospitalisation Details'!$A:$O,15,0)</f>
        <v>29</v>
      </c>
    </row>
    <row r="198" spans="1:17" ht="15.75" x14ac:dyDescent="0.25">
      <c r="A198" s="1" t="s">
        <v>2176</v>
      </c>
      <c r="B198" t="str">
        <f>VLOOKUP(Healthcare!A198,'Customer Names'!$A:$D,4,0)</f>
        <v>Christopher C</v>
      </c>
      <c r="C198">
        <f>VLOOKUP(A198,'Medical Examinations'!$A:$M,2,0)</f>
        <v>31.73</v>
      </c>
      <c r="D198">
        <f>VLOOKUP($A198,'Medical Examinations'!$A:$M,3,0)</f>
        <v>4.3</v>
      </c>
      <c r="E198" t="str">
        <f>VLOOKUP($A198,'Medical Examinations'!$A:$M,4,0)</f>
        <v>No</v>
      </c>
      <c r="F198" t="str">
        <f>VLOOKUP($A198,'Medical Examinations'!$A:$M,5,0)</f>
        <v>No</v>
      </c>
      <c r="G198" t="str">
        <f>VLOOKUP($A198,'Medical Examinations'!$A:$M,6,0)</f>
        <v>No</v>
      </c>
      <c r="H198">
        <f>VLOOKUP($A198,'Medical Examinations'!$A:$M,8,0)</f>
        <v>0</v>
      </c>
      <c r="I198" t="str">
        <f>VLOOKUP($A198,'Medical Examinations'!$A:$M,9,0)</f>
        <v>yes</v>
      </c>
      <c r="J198" t="str">
        <f>VLOOKUP($A198,'Medical Examinations'!$A:$M,11,0)</f>
        <v>Obesity</v>
      </c>
      <c r="K198" t="str">
        <f>VLOOKUP($A198,'Medical Examinations'!$A:$M,12,0)</f>
        <v>Normal</v>
      </c>
      <c r="L198" s="11">
        <f>VLOOKUP($A198,'Hospitalisation Details'!$A:$O,5,0)</f>
        <v>36373</v>
      </c>
      <c r="M198">
        <f>VLOOKUP($A198,'Hospitalisation Details'!$A:$O,7,0)</f>
        <v>36189.1</v>
      </c>
      <c r="N198" t="str">
        <f>VLOOKUP($A198,'Hospitalisation Details'!$A:$O,12,0)</f>
        <v>tier - 1</v>
      </c>
      <c r="O198" t="str">
        <f>VLOOKUP($A198,'Hospitalisation Details'!$A:$O,13,0)</f>
        <v>tier - 3</v>
      </c>
      <c r="P198" t="str">
        <f>VLOOKUP($A198,'Hospitalisation Details'!$A:$O,14,0)</f>
        <v>R1016</v>
      </c>
      <c r="Q198">
        <f>VLOOKUP($A198,'Hospitalisation Details'!$A:$O,15,0)</f>
        <v>23</v>
      </c>
    </row>
    <row r="199" spans="1:17" ht="15.75" x14ac:dyDescent="0.25">
      <c r="A199" s="1" t="s">
        <v>2175</v>
      </c>
      <c r="B199" t="str">
        <f>VLOOKUP(Healthcare!A199,'Customer Names'!$A:$D,4,0)</f>
        <v>Jesse</v>
      </c>
      <c r="C199">
        <f>VLOOKUP(A199,'Medical Examinations'!$A:$M,2,0)</f>
        <v>36.64</v>
      </c>
      <c r="D199">
        <f>VLOOKUP($A199,'Medical Examinations'!$A:$M,3,0)</f>
        <v>11.34</v>
      </c>
      <c r="E199" t="str">
        <f>VLOOKUP($A199,'Medical Examinations'!$A:$M,4,0)</f>
        <v>No</v>
      </c>
      <c r="F199" t="str">
        <f>VLOOKUP($A199,'Medical Examinations'!$A:$M,5,0)</f>
        <v>No</v>
      </c>
      <c r="G199" t="str">
        <f>VLOOKUP($A199,'Medical Examinations'!$A:$M,6,0)</f>
        <v>No</v>
      </c>
      <c r="H199">
        <f>VLOOKUP($A199,'Medical Examinations'!$A:$M,8,0)</f>
        <v>0</v>
      </c>
      <c r="I199" t="str">
        <f>VLOOKUP($A199,'Medical Examinations'!$A:$M,9,0)</f>
        <v>yes</v>
      </c>
      <c r="J199" t="str">
        <f>VLOOKUP($A199,'Medical Examinations'!$A:$M,11,0)</f>
        <v>Obesity</v>
      </c>
      <c r="K199" t="str">
        <f>VLOOKUP($A199,'Medical Examinations'!$A:$M,12,0)</f>
        <v>Diabetes</v>
      </c>
      <c r="L199" s="11">
        <f>VLOOKUP($A199,'Hospitalisation Details'!$A:$O,5,0)</f>
        <v>27369</v>
      </c>
      <c r="M199">
        <f>VLOOKUP($A199,'Hospitalisation Details'!$A:$O,7,0)</f>
        <v>36182.870000000003</v>
      </c>
      <c r="N199" t="str">
        <f>VLOOKUP($A199,'Hospitalisation Details'!$A:$O,12,0)</f>
        <v>tier - 2</v>
      </c>
      <c r="O199" t="str">
        <f>VLOOKUP($A199,'Hospitalisation Details'!$A:$O,13,0)</f>
        <v>tier - 3</v>
      </c>
      <c r="P199" t="str">
        <f>VLOOKUP($A199,'Hospitalisation Details'!$A:$O,14,0)</f>
        <v>R1012</v>
      </c>
      <c r="Q199">
        <f>VLOOKUP($A199,'Hospitalisation Details'!$A:$O,15,0)</f>
        <v>48</v>
      </c>
    </row>
    <row r="200" spans="1:17" ht="15.75" x14ac:dyDescent="0.25">
      <c r="A200" s="1" t="s">
        <v>2174</v>
      </c>
      <c r="B200" t="str">
        <f>VLOOKUP(Healthcare!A200,'Customer Names'!$A:$D,4,0)</f>
        <v>Jill</v>
      </c>
      <c r="C200">
        <f>VLOOKUP(A200,'Medical Examinations'!$A:$M,2,0)</f>
        <v>36.85</v>
      </c>
      <c r="D200">
        <f>VLOOKUP($A200,'Medical Examinations'!$A:$M,3,0)</f>
        <v>5.88</v>
      </c>
      <c r="E200" t="str">
        <f>VLOOKUP($A200,'Medical Examinations'!$A:$M,4,0)</f>
        <v>No</v>
      </c>
      <c r="F200" t="str">
        <f>VLOOKUP($A200,'Medical Examinations'!$A:$M,5,0)</f>
        <v>yes</v>
      </c>
      <c r="G200" t="str">
        <f>VLOOKUP($A200,'Medical Examinations'!$A:$M,6,0)</f>
        <v>No</v>
      </c>
      <c r="H200">
        <f>VLOOKUP($A200,'Medical Examinations'!$A:$M,8,0)</f>
        <v>1</v>
      </c>
      <c r="I200" t="str">
        <f>VLOOKUP($A200,'Medical Examinations'!$A:$M,9,0)</f>
        <v>yes</v>
      </c>
      <c r="J200" t="str">
        <f>VLOOKUP($A200,'Medical Examinations'!$A:$M,11,0)</f>
        <v>Obesity</v>
      </c>
      <c r="K200" t="str">
        <f>VLOOKUP($A200,'Medical Examinations'!$A:$M,12,0)</f>
        <v>Prediabetes</v>
      </c>
      <c r="L200" s="11">
        <f>VLOOKUP($A200,'Hospitalisation Details'!$A:$O,5,0)</f>
        <v>38321</v>
      </c>
      <c r="M200">
        <f>VLOOKUP($A200,'Hospitalisation Details'!$A:$O,7,0)</f>
        <v>36149.480000000003</v>
      </c>
      <c r="N200" t="str">
        <f>VLOOKUP($A200,'Hospitalisation Details'!$A:$O,12,0)</f>
        <v>tier - 2</v>
      </c>
      <c r="O200" t="str">
        <f>VLOOKUP($A200,'Hospitalisation Details'!$A:$O,13,0)</f>
        <v>tier - 2</v>
      </c>
      <c r="P200" t="str">
        <f>VLOOKUP($A200,'Hospitalisation Details'!$A:$O,14,0)</f>
        <v>R1013</v>
      </c>
      <c r="Q200">
        <f>VLOOKUP($A200,'Hospitalisation Details'!$A:$O,15,0)</f>
        <v>18</v>
      </c>
    </row>
    <row r="201" spans="1:17" ht="15.75" x14ac:dyDescent="0.25">
      <c r="A201" s="1" t="s">
        <v>2173</v>
      </c>
      <c r="B201" t="str">
        <f>VLOOKUP(Healthcare!A201,'Customer Names'!$A:$D,4,0)</f>
        <v>William</v>
      </c>
      <c r="C201">
        <f>VLOOKUP(A201,'Medical Examinations'!$A:$M,2,0)</f>
        <v>33.33</v>
      </c>
      <c r="D201">
        <f>VLOOKUP($A201,'Medical Examinations'!$A:$M,3,0)</f>
        <v>5.01</v>
      </c>
      <c r="E201" t="str">
        <f>VLOOKUP($A201,'Medical Examinations'!$A:$M,4,0)</f>
        <v>yes</v>
      </c>
      <c r="F201" t="str">
        <f>VLOOKUP($A201,'Medical Examinations'!$A:$M,5,0)</f>
        <v>No</v>
      </c>
      <c r="G201" t="str">
        <f>VLOOKUP($A201,'Medical Examinations'!$A:$M,6,0)</f>
        <v>Yes</v>
      </c>
      <c r="H201">
        <f>VLOOKUP($A201,'Medical Examinations'!$A:$M,8,0)</f>
        <v>1</v>
      </c>
      <c r="I201" t="str">
        <f>VLOOKUP($A201,'Medical Examinations'!$A:$M,9,0)</f>
        <v>yes</v>
      </c>
      <c r="J201" t="str">
        <f>VLOOKUP($A201,'Medical Examinations'!$A:$M,11,0)</f>
        <v>Obesity</v>
      </c>
      <c r="K201" t="str">
        <f>VLOOKUP($A201,'Medical Examinations'!$A:$M,12,0)</f>
        <v>Normal</v>
      </c>
      <c r="L201" s="11">
        <f>VLOOKUP($A201,'Hospitalisation Details'!$A:$O,5,0)</f>
        <v>35776</v>
      </c>
      <c r="M201">
        <f>VLOOKUP($A201,'Hospitalisation Details'!$A:$O,7,0)</f>
        <v>36124.57</v>
      </c>
      <c r="N201" t="str">
        <f>VLOOKUP($A201,'Hospitalisation Details'!$A:$O,12,0)</f>
        <v>tier - 1</v>
      </c>
      <c r="O201" t="str">
        <f>VLOOKUP($A201,'Hospitalisation Details'!$A:$O,13,0)</f>
        <v>tier - 3</v>
      </c>
      <c r="P201" t="str">
        <f>VLOOKUP($A201,'Hospitalisation Details'!$A:$O,14,0)</f>
        <v>R1013</v>
      </c>
      <c r="Q201">
        <f>VLOOKUP($A201,'Hospitalisation Details'!$A:$O,15,0)</f>
        <v>25</v>
      </c>
    </row>
    <row r="202" spans="1:17" ht="15.75" x14ac:dyDescent="0.25">
      <c r="A202" s="1" t="s">
        <v>2172</v>
      </c>
      <c r="B202" t="str">
        <f>VLOOKUP(Healthcare!A202,'Customer Names'!$A:$D,4,0)</f>
        <v>Alejandro</v>
      </c>
      <c r="C202">
        <f>VLOOKUP(A202,'Medical Examinations'!$A:$M,2,0)</f>
        <v>39.14</v>
      </c>
      <c r="D202">
        <f>VLOOKUP($A202,'Medical Examinations'!$A:$M,3,0)</f>
        <v>4.4000000000000004</v>
      </c>
      <c r="E202" t="str">
        <f>VLOOKUP($A202,'Medical Examinations'!$A:$M,4,0)</f>
        <v>No</v>
      </c>
      <c r="F202" t="str">
        <f>VLOOKUP($A202,'Medical Examinations'!$A:$M,5,0)</f>
        <v>No</v>
      </c>
      <c r="G202" t="str">
        <f>VLOOKUP($A202,'Medical Examinations'!$A:$M,6,0)</f>
        <v>Yes</v>
      </c>
      <c r="H202">
        <f>VLOOKUP($A202,'Medical Examinations'!$A:$M,8,0)</f>
        <v>1</v>
      </c>
      <c r="I202" t="str">
        <f>VLOOKUP($A202,'Medical Examinations'!$A:$M,9,0)</f>
        <v>yes</v>
      </c>
      <c r="J202" t="str">
        <f>VLOOKUP($A202,'Medical Examinations'!$A:$M,11,0)</f>
        <v>Obesity</v>
      </c>
      <c r="K202" t="str">
        <f>VLOOKUP($A202,'Medical Examinations'!$A:$M,12,0)</f>
        <v>Normal</v>
      </c>
      <c r="L202" s="11">
        <f>VLOOKUP($A202,'Hospitalisation Details'!$A:$O,5,0)</f>
        <v>29010</v>
      </c>
      <c r="M202">
        <f>VLOOKUP($A202,'Hospitalisation Details'!$A:$O,7,0)</f>
        <v>36090.49</v>
      </c>
      <c r="N202" t="str">
        <f>VLOOKUP($A202,'Hospitalisation Details'!$A:$O,12,0)</f>
        <v>tier - 2</v>
      </c>
      <c r="O202" t="str">
        <f>VLOOKUP($A202,'Hospitalisation Details'!$A:$O,13,0)</f>
        <v>tier - 2</v>
      </c>
      <c r="P202" t="str">
        <f>VLOOKUP($A202,'Hospitalisation Details'!$A:$O,14,0)</f>
        <v>R1011</v>
      </c>
      <c r="Q202">
        <f>VLOOKUP($A202,'Hospitalisation Details'!$A:$O,15,0)</f>
        <v>44</v>
      </c>
    </row>
    <row r="203" spans="1:17" ht="15.75" x14ac:dyDescent="0.25">
      <c r="A203" s="1" t="s">
        <v>2171</v>
      </c>
      <c r="B203" t="str">
        <f>VLOOKUP(Healthcare!A203,'Customer Names'!$A:$D,4,0)</f>
        <v>Ian E.</v>
      </c>
      <c r="C203">
        <f>VLOOKUP(A203,'Medical Examinations'!$A:$M,2,0)</f>
        <v>32.9</v>
      </c>
      <c r="D203">
        <f>VLOOKUP($A203,'Medical Examinations'!$A:$M,3,0)</f>
        <v>6.26</v>
      </c>
      <c r="E203" t="str">
        <f>VLOOKUP($A203,'Medical Examinations'!$A:$M,4,0)</f>
        <v>yes</v>
      </c>
      <c r="F203" t="str">
        <f>VLOOKUP($A203,'Medical Examinations'!$A:$M,5,0)</f>
        <v>No</v>
      </c>
      <c r="G203" t="str">
        <f>VLOOKUP($A203,'Medical Examinations'!$A:$M,6,0)</f>
        <v>No</v>
      </c>
      <c r="H203">
        <f>VLOOKUP($A203,'Medical Examinations'!$A:$M,8,0)</f>
        <v>0</v>
      </c>
      <c r="I203" t="str">
        <f>VLOOKUP($A203,'Medical Examinations'!$A:$M,9,0)</f>
        <v>yes</v>
      </c>
      <c r="J203" t="str">
        <f>VLOOKUP($A203,'Medical Examinations'!$A:$M,11,0)</f>
        <v>Obesity</v>
      </c>
      <c r="K203" t="str">
        <f>VLOOKUP($A203,'Medical Examinations'!$A:$M,12,0)</f>
        <v>Prediabetes</v>
      </c>
      <c r="L203" s="11">
        <f>VLOOKUP($A203,'Hospitalisation Details'!$A:$O,5,0)</f>
        <v>35358</v>
      </c>
      <c r="M203">
        <f>VLOOKUP($A203,'Hospitalisation Details'!$A:$O,7,0)</f>
        <v>36085.22</v>
      </c>
      <c r="N203" t="str">
        <f>VLOOKUP($A203,'Hospitalisation Details'!$A:$O,12,0)</f>
        <v>tier - 1</v>
      </c>
      <c r="O203" t="str">
        <f>VLOOKUP($A203,'Hospitalisation Details'!$A:$O,13,0)</f>
        <v>tier - 1</v>
      </c>
      <c r="P203" t="str">
        <f>VLOOKUP($A203,'Hospitalisation Details'!$A:$O,14,0)</f>
        <v>R1011</v>
      </c>
      <c r="Q203">
        <f>VLOOKUP($A203,'Hospitalisation Details'!$A:$O,15,0)</f>
        <v>26</v>
      </c>
    </row>
    <row r="204" spans="1:17" ht="15.75" x14ac:dyDescent="0.25">
      <c r="A204" s="1" t="s">
        <v>2170</v>
      </c>
      <c r="B204" t="str">
        <f>VLOOKUP(Healthcare!A204,'Customer Names'!$A:$D,4,0)</f>
        <v>Hector Sr.</v>
      </c>
      <c r="C204">
        <f>VLOOKUP(A204,'Medical Examinations'!$A:$M,2,0)</f>
        <v>29.78</v>
      </c>
      <c r="D204">
        <f>VLOOKUP($A204,'Medical Examinations'!$A:$M,3,0)</f>
        <v>10.27</v>
      </c>
      <c r="E204" t="str">
        <f>VLOOKUP($A204,'Medical Examinations'!$A:$M,4,0)</f>
        <v>yes</v>
      </c>
      <c r="F204" t="str">
        <f>VLOOKUP($A204,'Medical Examinations'!$A:$M,5,0)</f>
        <v>No</v>
      </c>
      <c r="G204" t="str">
        <f>VLOOKUP($A204,'Medical Examinations'!$A:$M,6,0)</f>
        <v>Yes</v>
      </c>
      <c r="H204">
        <f>VLOOKUP($A204,'Medical Examinations'!$A:$M,8,0)</f>
        <v>1</v>
      </c>
      <c r="I204" t="str">
        <f>VLOOKUP($A204,'Medical Examinations'!$A:$M,9,0)</f>
        <v>yes</v>
      </c>
      <c r="J204" t="str">
        <f>VLOOKUP($A204,'Medical Examinations'!$A:$M,11,0)</f>
        <v>Overweight</v>
      </c>
      <c r="K204" t="str">
        <f>VLOOKUP($A204,'Medical Examinations'!$A:$M,12,0)</f>
        <v>Diabetes</v>
      </c>
      <c r="L204" s="11">
        <f>VLOOKUP($A204,'Hospitalisation Details'!$A:$O,5,0)</f>
        <v>23337</v>
      </c>
      <c r="M204">
        <f>VLOOKUP($A204,'Hospitalisation Details'!$A:$O,7,0)</f>
        <v>36074.339999999997</v>
      </c>
      <c r="N204" t="str">
        <f>VLOOKUP($A204,'Hospitalisation Details'!$A:$O,12,0)</f>
        <v>tier - 2</v>
      </c>
      <c r="O204" t="str">
        <f>VLOOKUP($A204,'Hospitalisation Details'!$A:$O,13,0)</f>
        <v>tier - 1</v>
      </c>
      <c r="P204" t="str">
        <f>VLOOKUP($A204,'Hospitalisation Details'!$A:$O,14,0)</f>
        <v>R1011</v>
      </c>
      <c r="Q204">
        <f>VLOOKUP($A204,'Hospitalisation Details'!$A:$O,15,0)</f>
        <v>59</v>
      </c>
    </row>
    <row r="205" spans="1:17" ht="15.75" x14ac:dyDescent="0.25">
      <c r="A205" s="1" t="s">
        <v>2169</v>
      </c>
      <c r="B205" t="str">
        <f>VLOOKUP(Healthcare!A205,'Customer Names'!$A:$D,4,0)</f>
        <v>Rebecca</v>
      </c>
      <c r="C205">
        <f>VLOOKUP(A205,'Medical Examinations'!$A:$M,2,0)</f>
        <v>32.78</v>
      </c>
      <c r="D205">
        <f>VLOOKUP($A205,'Medical Examinations'!$A:$M,3,0)</f>
        <v>5.27</v>
      </c>
      <c r="E205" t="str">
        <f>VLOOKUP($A205,'Medical Examinations'!$A:$M,4,0)</f>
        <v>No</v>
      </c>
      <c r="F205" t="str">
        <f>VLOOKUP($A205,'Medical Examinations'!$A:$M,5,0)</f>
        <v>No</v>
      </c>
      <c r="G205" t="str">
        <f>VLOOKUP($A205,'Medical Examinations'!$A:$M,6,0)</f>
        <v>No</v>
      </c>
      <c r="H205">
        <f>VLOOKUP($A205,'Medical Examinations'!$A:$M,8,0)</f>
        <v>0</v>
      </c>
      <c r="I205" t="str">
        <f>VLOOKUP($A205,'Medical Examinations'!$A:$M,9,0)</f>
        <v>yes</v>
      </c>
      <c r="J205" t="str">
        <f>VLOOKUP($A205,'Medical Examinations'!$A:$M,11,0)</f>
        <v>Obesity</v>
      </c>
      <c r="K205" t="str">
        <f>VLOOKUP($A205,'Medical Examinations'!$A:$M,12,0)</f>
        <v>Normal</v>
      </c>
      <c r="L205" s="11">
        <f>VLOOKUP($A205,'Hospitalisation Details'!$A:$O,5,0)</f>
        <v>36498</v>
      </c>
      <c r="M205">
        <f>VLOOKUP($A205,'Hospitalisation Details'!$A:$O,7,0)</f>
        <v>36021.01</v>
      </c>
      <c r="N205" t="str">
        <f>VLOOKUP($A205,'Hospitalisation Details'!$A:$O,12,0)</f>
        <v>tier - 2</v>
      </c>
      <c r="O205" t="str">
        <f>VLOOKUP($A205,'Hospitalisation Details'!$A:$O,13,0)</f>
        <v>tier - 3</v>
      </c>
      <c r="P205" t="str">
        <f>VLOOKUP($A205,'Hospitalisation Details'!$A:$O,14,0)</f>
        <v>R1013</v>
      </c>
      <c r="Q205">
        <f>VLOOKUP($A205,'Hospitalisation Details'!$A:$O,15,0)</f>
        <v>23</v>
      </c>
    </row>
    <row r="206" spans="1:17" ht="15.75" x14ac:dyDescent="0.25">
      <c r="A206" s="1" t="s">
        <v>2168</v>
      </c>
      <c r="B206" t="str">
        <f>VLOOKUP(Healthcare!A206,'Customer Names'!$A:$D,4,0)</f>
        <v>Matt</v>
      </c>
      <c r="C206">
        <f>VLOOKUP(A206,'Medical Examinations'!$A:$M,2,0)</f>
        <v>41.65</v>
      </c>
      <c r="D206">
        <f>VLOOKUP($A206,'Medical Examinations'!$A:$M,3,0)</f>
        <v>10.73</v>
      </c>
      <c r="E206" t="str">
        <f>VLOOKUP($A206,'Medical Examinations'!$A:$M,4,0)</f>
        <v>yes</v>
      </c>
      <c r="F206" t="str">
        <f>VLOOKUP($A206,'Medical Examinations'!$A:$M,5,0)</f>
        <v>No</v>
      </c>
      <c r="G206" t="str">
        <f>VLOOKUP($A206,'Medical Examinations'!$A:$M,6,0)</f>
        <v>No</v>
      </c>
      <c r="H206">
        <f>VLOOKUP($A206,'Medical Examinations'!$A:$M,8,0)</f>
        <v>0</v>
      </c>
      <c r="I206" t="str">
        <f>VLOOKUP($A206,'Medical Examinations'!$A:$M,9,0)</f>
        <v>yes</v>
      </c>
      <c r="J206" t="str">
        <f>VLOOKUP($A206,'Medical Examinations'!$A:$M,11,0)</f>
        <v>Obesity</v>
      </c>
      <c r="K206" t="str">
        <f>VLOOKUP($A206,'Medical Examinations'!$A:$M,12,0)</f>
        <v>Diabetes</v>
      </c>
      <c r="L206" s="11">
        <f>VLOOKUP($A206,'Hospitalisation Details'!$A:$O,5,0)</f>
        <v>29820</v>
      </c>
      <c r="M206">
        <f>VLOOKUP($A206,'Hospitalisation Details'!$A:$O,7,0)</f>
        <v>35952.65</v>
      </c>
      <c r="N206" t="str">
        <f>VLOOKUP($A206,'Hospitalisation Details'!$A:$O,12,0)</f>
        <v>tier - 1</v>
      </c>
      <c r="O206" t="str">
        <f>VLOOKUP($A206,'Hospitalisation Details'!$A:$O,13,0)</f>
        <v>tier - 3</v>
      </c>
      <c r="P206" t="str">
        <f>VLOOKUP($A206,'Hospitalisation Details'!$A:$O,14,0)</f>
        <v>R1011</v>
      </c>
      <c r="Q206">
        <f>VLOOKUP($A206,'Hospitalisation Details'!$A:$O,15,0)</f>
        <v>41</v>
      </c>
    </row>
    <row r="207" spans="1:17" ht="15.75" x14ac:dyDescent="0.25">
      <c r="A207" s="1" t="s">
        <v>2167</v>
      </c>
      <c r="B207" t="str">
        <f>VLOOKUP(Healthcare!A207,'Customer Names'!$A:$D,4,0)</f>
        <v>Elizabeth H</v>
      </c>
      <c r="C207">
        <f>VLOOKUP(A207,'Medical Examinations'!$A:$M,2,0)</f>
        <v>50.79</v>
      </c>
      <c r="D207">
        <f>VLOOKUP($A207,'Medical Examinations'!$A:$M,3,0)</f>
        <v>4.45</v>
      </c>
      <c r="E207" t="str">
        <f>VLOOKUP($A207,'Medical Examinations'!$A:$M,4,0)</f>
        <v>No</v>
      </c>
      <c r="F207" t="str">
        <f>VLOOKUP($A207,'Medical Examinations'!$A:$M,5,0)</f>
        <v>No</v>
      </c>
      <c r="G207" t="str">
        <f>VLOOKUP($A207,'Medical Examinations'!$A:$M,6,0)</f>
        <v>No</v>
      </c>
      <c r="H207">
        <f>VLOOKUP($A207,'Medical Examinations'!$A:$M,8,0)</f>
        <v>1</v>
      </c>
      <c r="I207" t="str">
        <f>VLOOKUP($A207,'Medical Examinations'!$A:$M,9,0)</f>
        <v>yes</v>
      </c>
      <c r="J207" t="str">
        <f>VLOOKUP($A207,'Medical Examinations'!$A:$M,11,0)</f>
        <v>Obesity</v>
      </c>
      <c r="K207" t="str">
        <f>VLOOKUP($A207,'Medical Examinations'!$A:$M,12,0)</f>
        <v>Normal</v>
      </c>
      <c r="L207" s="11">
        <f>VLOOKUP($A207,'Hospitalisation Details'!$A:$O,5,0)</f>
        <v>33803</v>
      </c>
      <c r="M207">
        <f>VLOOKUP($A207,'Hospitalisation Details'!$A:$O,7,0)</f>
        <v>35883.269999999997</v>
      </c>
      <c r="N207" t="str">
        <f>VLOOKUP($A207,'Hospitalisation Details'!$A:$O,12,0)</f>
        <v>tier - 2</v>
      </c>
      <c r="O207" t="str">
        <f>VLOOKUP($A207,'Hospitalisation Details'!$A:$O,13,0)</f>
        <v>tier - 1</v>
      </c>
      <c r="P207" t="str">
        <f>VLOOKUP($A207,'Hospitalisation Details'!$A:$O,14,0)</f>
        <v>R1011</v>
      </c>
      <c r="Q207">
        <f>VLOOKUP($A207,'Hospitalisation Details'!$A:$O,15,0)</f>
        <v>30</v>
      </c>
    </row>
    <row r="208" spans="1:17" ht="15.75" x14ac:dyDescent="0.25">
      <c r="A208" s="1" t="s">
        <v>2166</v>
      </c>
      <c r="B208" t="str">
        <f>VLOOKUP(Healthcare!A208,'Customer Names'!$A:$D,4,0)</f>
        <v>Grace</v>
      </c>
      <c r="C208">
        <f>VLOOKUP(A208,'Medical Examinations'!$A:$M,2,0)</f>
        <v>35.43</v>
      </c>
      <c r="D208">
        <f>VLOOKUP($A208,'Medical Examinations'!$A:$M,3,0)</f>
        <v>5.25</v>
      </c>
      <c r="E208" t="str">
        <f>VLOOKUP($A208,'Medical Examinations'!$A:$M,4,0)</f>
        <v>yes</v>
      </c>
      <c r="F208" t="str">
        <f>VLOOKUP($A208,'Medical Examinations'!$A:$M,5,0)</f>
        <v>No</v>
      </c>
      <c r="G208" t="str">
        <f>VLOOKUP($A208,'Medical Examinations'!$A:$M,6,0)</f>
        <v>No</v>
      </c>
      <c r="H208">
        <f>VLOOKUP($A208,'Medical Examinations'!$A:$M,8,0)</f>
        <v>0</v>
      </c>
      <c r="I208" t="str">
        <f>VLOOKUP($A208,'Medical Examinations'!$A:$M,9,0)</f>
        <v>yes</v>
      </c>
      <c r="J208" t="str">
        <f>VLOOKUP($A208,'Medical Examinations'!$A:$M,11,0)</f>
        <v>Obesity</v>
      </c>
      <c r="K208" t="str">
        <f>VLOOKUP($A208,'Medical Examinations'!$A:$M,12,0)</f>
        <v>Normal</v>
      </c>
      <c r="L208" s="11">
        <f>VLOOKUP($A208,'Hospitalisation Details'!$A:$O,5,0)</f>
        <v>28068</v>
      </c>
      <c r="M208">
        <f>VLOOKUP($A208,'Hospitalisation Details'!$A:$O,7,0)</f>
        <v>35733.96</v>
      </c>
      <c r="N208" t="str">
        <f>VLOOKUP($A208,'Hospitalisation Details'!$A:$O,12,0)</f>
        <v>tier - 2</v>
      </c>
      <c r="O208" t="str">
        <f>VLOOKUP($A208,'Hospitalisation Details'!$A:$O,13,0)</f>
        <v>tier - 2</v>
      </c>
      <c r="P208" t="str">
        <f>VLOOKUP($A208,'Hospitalisation Details'!$A:$O,14,0)</f>
        <v>R1011</v>
      </c>
      <c r="Q208">
        <f>VLOOKUP($A208,'Hospitalisation Details'!$A:$O,15,0)</f>
        <v>46</v>
      </c>
    </row>
    <row r="209" spans="1:17" ht="15.75" x14ac:dyDescent="0.25">
      <c r="A209" s="1" t="s">
        <v>2165</v>
      </c>
      <c r="B209" t="str">
        <f>VLOOKUP(Healthcare!A209,'Customer Names'!$A:$D,4,0)</f>
        <v>Jaime</v>
      </c>
      <c r="C209">
        <f>VLOOKUP(A209,'Medical Examinations'!$A:$M,2,0)</f>
        <v>35.25</v>
      </c>
      <c r="D209">
        <f>VLOOKUP($A209,'Medical Examinations'!$A:$M,3,0)</f>
        <v>9.51</v>
      </c>
      <c r="E209" t="str">
        <f>VLOOKUP($A209,'Medical Examinations'!$A:$M,4,0)</f>
        <v>No</v>
      </c>
      <c r="F209" t="str">
        <f>VLOOKUP($A209,'Medical Examinations'!$A:$M,5,0)</f>
        <v>No</v>
      </c>
      <c r="G209" t="str">
        <f>VLOOKUP($A209,'Medical Examinations'!$A:$M,6,0)</f>
        <v>No</v>
      </c>
      <c r="H209">
        <f>VLOOKUP($A209,'Medical Examinations'!$A:$M,8,0)</f>
        <v>0</v>
      </c>
      <c r="I209" t="str">
        <f>VLOOKUP($A209,'Medical Examinations'!$A:$M,9,0)</f>
        <v>yes</v>
      </c>
      <c r="J209" t="str">
        <f>VLOOKUP($A209,'Medical Examinations'!$A:$M,11,0)</f>
        <v>Obesity</v>
      </c>
      <c r="K209" t="str">
        <f>VLOOKUP($A209,'Medical Examinations'!$A:$M,12,0)</f>
        <v>Diabetes</v>
      </c>
      <c r="L209" s="11">
        <f>VLOOKUP($A209,'Hospitalisation Details'!$A:$O,5,0)</f>
        <v>27256</v>
      </c>
      <c r="M209">
        <f>VLOOKUP($A209,'Hospitalisation Details'!$A:$O,7,0)</f>
        <v>35711.39</v>
      </c>
      <c r="N209" t="str">
        <f>VLOOKUP($A209,'Hospitalisation Details'!$A:$O,12,0)</f>
        <v>tier - 2</v>
      </c>
      <c r="O209" t="str">
        <f>VLOOKUP($A209,'Hospitalisation Details'!$A:$O,13,0)</f>
        <v>tier - 3</v>
      </c>
      <c r="P209" t="str">
        <f>VLOOKUP($A209,'Hospitalisation Details'!$A:$O,14,0)</f>
        <v>R1012</v>
      </c>
      <c r="Q209">
        <f>VLOOKUP($A209,'Hospitalisation Details'!$A:$O,15,0)</f>
        <v>48</v>
      </c>
    </row>
    <row r="210" spans="1:17" ht="15.75" x14ac:dyDescent="0.25">
      <c r="A210" s="1" t="s">
        <v>2164</v>
      </c>
      <c r="B210" t="str">
        <f>VLOOKUP(Healthcare!A210,'Customer Names'!$A:$D,4,0)</f>
        <v>Calesse</v>
      </c>
      <c r="C210">
        <f>VLOOKUP(A210,'Medical Examinations'!$A:$M,2,0)</f>
        <v>36.85</v>
      </c>
      <c r="D210">
        <f>VLOOKUP($A210,'Medical Examinations'!$A:$M,3,0)</f>
        <v>11.12</v>
      </c>
      <c r="E210" t="str">
        <f>VLOOKUP($A210,'Medical Examinations'!$A:$M,4,0)</f>
        <v>No</v>
      </c>
      <c r="F210" t="str">
        <f>VLOOKUP($A210,'Medical Examinations'!$A:$M,5,0)</f>
        <v>No</v>
      </c>
      <c r="G210" t="str">
        <f>VLOOKUP($A210,'Medical Examinations'!$A:$M,6,0)</f>
        <v>No</v>
      </c>
      <c r="H210">
        <f>VLOOKUP($A210,'Medical Examinations'!$A:$M,8,0)</f>
        <v>0</v>
      </c>
      <c r="I210" t="str">
        <f>VLOOKUP($A210,'Medical Examinations'!$A:$M,9,0)</f>
        <v>yes</v>
      </c>
      <c r="J210" t="str">
        <f>VLOOKUP($A210,'Medical Examinations'!$A:$M,11,0)</f>
        <v>Obesity</v>
      </c>
      <c r="K210" t="str">
        <f>VLOOKUP($A210,'Medical Examinations'!$A:$M,12,0)</f>
        <v>Diabetes</v>
      </c>
      <c r="L210" s="11">
        <f>VLOOKUP($A210,'Hospitalisation Details'!$A:$O,5,0)</f>
        <v>28690</v>
      </c>
      <c r="M210">
        <f>VLOOKUP($A210,'Hospitalisation Details'!$A:$O,7,0)</f>
        <v>35701.9</v>
      </c>
      <c r="N210" t="str">
        <f>VLOOKUP($A210,'Hospitalisation Details'!$A:$O,12,0)</f>
        <v>tier - 2</v>
      </c>
      <c r="O210" t="str">
        <f>VLOOKUP($A210,'Hospitalisation Details'!$A:$O,13,0)</f>
        <v>tier - 1</v>
      </c>
      <c r="P210" t="str">
        <f>VLOOKUP($A210,'Hospitalisation Details'!$A:$O,14,0)</f>
        <v>R1011</v>
      </c>
      <c r="Q210">
        <f>VLOOKUP($A210,'Hospitalisation Details'!$A:$O,15,0)</f>
        <v>44</v>
      </c>
    </row>
    <row r="211" spans="1:17" ht="15.75" x14ac:dyDescent="0.25">
      <c r="A211" s="1" t="s">
        <v>2163</v>
      </c>
      <c r="B211" t="str">
        <f>VLOOKUP(Healthcare!A211,'Customer Names'!$A:$D,4,0)</f>
        <v>Kate L</v>
      </c>
      <c r="C211">
        <f>VLOOKUP(A211,'Medical Examinations'!$A:$M,2,0)</f>
        <v>31.02</v>
      </c>
      <c r="D211">
        <f>VLOOKUP($A211,'Medical Examinations'!$A:$M,3,0)</f>
        <v>4.5599999999999996</v>
      </c>
      <c r="E211" t="str">
        <f>VLOOKUP($A211,'Medical Examinations'!$A:$M,4,0)</f>
        <v>No</v>
      </c>
      <c r="F211" t="str">
        <f>VLOOKUP($A211,'Medical Examinations'!$A:$M,5,0)</f>
        <v>yes</v>
      </c>
      <c r="G211" t="str">
        <f>VLOOKUP($A211,'Medical Examinations'!$A:$M,6,0)</f>
        <v>No</v>
      </c>
      <c r="H211">
        <f>VLOOKUP($A211,'Medical Examinations'!$A:$M,8,0)</f>
        <v>1</v>
      </c>
      <c r="I211" t="str">
        <f>VLOOKUP($A211,'Medical Examinations'!$A:$M,9,0)</f>
        <v>yes</v>
      </c>
      <c r="J211" t="str">
        <f>VLOOKUP($A211,'Medical Examinations'!$A:$M,11,0)</f>
        <v>Obesity</v>
      </c>
      <c r="K211" t="str">
        <f>VLOOKUP($A211,'Medical Examinations'!$A:$M,12,0)</f>
        <v>Normal</v>
      </c>
      <c r="L211" s="11">
        <f>VLOOKUP($A211,'Hospitalisation Details'!$A:$O,5,0)</f>
        <v>36877</v>
      </c>
      <c r="M211">
        <f>VLOOKUP($A211,'Hospitalisation Details'!$A:$O,7,0)</f>
        <v>35595.589999999997</v>
      </c>
      <c r="N211" t="str">
        <f>VLOOKUP($A211,'Hospitalisation Details'!$A:$O,12,0)</f>
        <v>tier - 2</v>
      </c>
      <c r="O211" t="str">
        <f>VLOOKUP($A211,'Hospitalisation Details'!$A:$O,13,0)</f>
        <v>tier - 3</v>
      </c>
      <c r="P211" t="str">
        <f>VLOOKUP($A211,'Hospitalisation Details'!$A:$O,14,0)</f>
        <v>R1013</v>
      </c>
      <c r="Q211">
        <f>VLOOKUP($A211,'Hospitalisation Details'!$A:$O,15,0)</f>
        <v>22</v>
      </c>
    </row>
    <row r="212" spans="1:17" ht="15.75" x14ac:dyDescent="0.25">
      <c r="A212" s="1" t="s">
        <v>2162</v>
      </c>
      <c r="B212" t="str">
        <f>VLOOKUP(Healthcare!A212,'Customer Names'!$A:$D,4,0)</f>
        <v>Sergey</v>
      </c>
      <c r="C212">
        <f>VLOOKUP(A212,'Medical Examinations'!$A:$M,2,0)</f>
        <v>35.6</v>
      </c>
      <c r="D212">
        <f>VLOOKUP($A212,'Medical Examinations'!$A:$M,3,0)</f>
        <v>4.0199999999999996</v>
      </c>
      <c r="E212" t="str">
        <f>VLOOKUP($A212,'Medical Examinations'!$A:$M,4,0)</f>
        <v>yes</v>
      </c>
      <c r="F212" t="str">
        <f>VLOOKUP($A212,'Medical Examinations'!$A:$M,5,0)</f>
        <v>yes</v>
      </c>
      <c r="G212" t="str">
        <f>VLOOKUP($A212,'Medical Examinations'!$A:$M,6,0)</f>
        <v>No</v>
      </c>
      <c r="H212">
        <f>VLOOKUP($A212,'Medical Examinations'!$A:$M,8,0)</f>
        <v>2</v>
      </c>
      <c r="I212" t="str">
        <f>VLOOKUP($A212,'Medical Examinations'!$A:$M,9,0)</f>
        <v>yes</v>
      </c>
      <c r="J212" t="str">
        <f>VLOOKUP($A212,'Medical Examinations'!$A:$M,11,0)</f>
        <v>Obesity</v>
      </c>
      <c r="K212" t="str">
        <f>VLOOKUP($A212,'Medical Examinations'!$A:$M,12,0)</f>
        <v>Normal</v>
      </c>
      <c r="L212" s="11">
        <f>VLOOKUP($A212,'Hospitalisation Details'!$A:$O,5,0)</f>
        <v>36849</v>
      </c>
      <c r="M212">
        <f>VLOOKUP($A212,'Hospitalisation Details'!$A:$O,7,0)</f>
        <v>35585.58</v>
      </c>
      <c r="N212" t="str">
        <f>VLOOKUP($A212,'Hospitalisation Details'!$A:$O,12,0)</f>
        <v>tier - 2</v>
      </c>
      <c r="O212" t="str">
        <f>VLOOKUP($A212,'Hospitalisation Details'!$A:$O,13,0)</f>
        <v>tier - 3</v>
      </c>
      <c r="P212" t="str">
        <f>VLOOKUP($A212,'Hospitalisation Details'!$A:$O,14,0)</f>
        <v>R1011</v>
      </c>
      <c r="Q212">
        <f>VLOOKUP($A212,'Hospitalisation Details'!$A:$O,15,0)</f>
        <v>22</v>
      </c>
    </row>
    <row r="213" spans="1:17" ht="15.75" x14ac:dyDescent="0.25">
      <c r="A213" s="1" t="s">
        <v>2161</v>
      </c>
      <c r="B213" t="str">
        <f>VLOOKUP(Healthcare!A213,'Customer Names'!$A:$D,4,0)</f>
        <v>Timothy V</v>
      </c>
      <c r="C213">
        <f>VLOOKUP(A213,'Medical Examinations'!$A:$M,2,0)</f>
        <v>34.39</v>
      </c>
      <c r="D213">
        <f>VLOOKUP($A213,'Medical Examinations'!$A:$M,3,0)</f>
        <v>8.7200000000000006</v>
      </c>
      <c r="E213" t="str">
        <f>VLOOKUP($A213,'Medical Examinations'!$A:$M,4,0)</f>
        <v>No</v>
      </c>
      <c r="F213" t="str">
        <f>VLOOKUP($A213,'Medical Examinations'!$A:$M,5,0)</f>
        <v>No</v>
      </c>
      <c r="G213" t="str">
        <f>VLOOKUP($A213,'Medical Examinations'!$A:$M,6,0)</f>
        <v>No</v>
      </c>
      <c r="H213">
        <f>VLOOKUP($A213,'Medical Examinations'!$A:$M,8,0)</f>
        <v>0</v>
      </c>
      <c r="I213" t="str">
        <f>VLOOKUP($A213,'Medical Examinations'!$A:$M,9,0)</f>
        <v>yes</v>
      </c>
      <c r="J213" t="str">
        <f>VLOOKUP($A213,'Medical Examinations'!$A:$M,11,0)</f>
        <v>Obesity</v>
      </c>
      <c r="K213" t="str">
        <f>VLOOKUP($A213,'Medical Examinations'!$A:$M,12,0)</f>
        <v>Diabetes</v>
      </c>
      <c r="L213" s="11">
        <f>VLOOKUP($A213,'Hospitalisation Details'!$A:$O,5,0)</f>
        <v>26124</v>
      </c>
      <c r="M213">
        <f>VLOOKUP($A213,'Hospitalisation Details'!$A:$O,7,0)</f>
        <v>35583.17</v>
      </c>
      <c r="N213" t="str">
        <f>VLOOKUP($A213,'Hospitalisation Details'!$A:$O,12,0)</f>
        <v>tier - 1</v>
      </c>
      <c r="O213" t="str">
        <f>VLOOKUP($A213,'Hospitalisation Details'!$A:$O,13,0)</f>
        <v>tier - 3</v>
      </c>
      <c r="P213" t="str">
        <f>VLOOKUP($A213,'Hospitalisation Details'!$A:$O,14,0)</f>
        <v>R1011</v>
      </c>
      <c r="Q213">
        <f>VLOOKUP($A213,'Hospitalisation Details'!$A:$O,15,0)</f>
        <v>51</v>
      </c>
    </row>
    <row r="214" spans="1:17" ht="15.75" x14ac:dyDescent="0.25">
      <c r="A214" s="1" t="s">
        <v>2160</v>
      </c>
      <c r="B214" t="str">
        <f>VLOOKUP(Healthcare!A214,'Customer Names'!$A:$D,4,0)</f>
        <v>Andrew S</v>
      </c>
      <c r="C214">
        <f>VLOOKUP(A214,'Medical Examinations'!$A:$M,2,0)</f>
        <v>29.06</v>
      </c>
      <c r="D214">
        <f>VLOOKUP($A214,'Medical Examinations'!$A:$M,3,0)</f>
        <v>6.25</v>
      </c>
      <c r="E214" t="str">
        <f>VLOOKUP($A214,'Medical Examinations'!$A:$M,4,0)</f>
        <v>yes</v>
      </c>
      <c r="F214" t="str">
        <f>VLOOKUP($A214,'Medical Examinations'!$A:$M,5,0)</f>
        <v>No</v>
      </c>
      <c r="G214" t="str">
        <f>VLOOKUP($A214,'Medical Examinations'!$A:$M,6,0)</f>
        <v>No</v>
      </c>
      <c r="H214">
        <f>VLOOKUP($A214,'Medical Examinations'!$A:$M,8,0)</f>
        <v>1</v>
      </c>
      <c r="I214" t="str">
        <f>VLOOKUP($A214,'Medical Examinations'!$A:$M,9,0)</f>
        <v>yes</v>
      </c>
      <c r="J214" t="str">
        <f>VLOOKUP($A214,'Medical Examinations'!$A:$M,11,0)</f>
        <v>Overweight</v>
      </c>
      <c r="K214" t="str">
        <f>VLOOKUP($A214,'Medical Examinations'!$A:$M,12,0)</f>
        <v>Prediabetes</v>
      </c>
      <c r="L214" s="11">
        <f>VLOOKUP($A214,'Hospitalisation Details'!$A:$O,5,0)</f>
        <v>23587</v>
      </c>
      <c r="M214">
        <f>VLOOKUP($A214,'Hospitalisation Details'!$A:$O,7,0)</f>
        <v>35573.26</v>
      </c>
      <c r="N214" t="str">
        <f>VLOOKUP($A214,'Hospitalisation Details'!$A:$O,12,0)</f>
        <v>tier - 2</v>
      </c>
      <c r="O214" t="str">
        <f>VLOOKUP($A214,'Hospitalisation Details'!$A:$O,13,0)</f>
        <v>tier - 1</v>
      </c>
      <c r="P214" t="str">
        <f>VLOOKUP($A214,'Hospitalisation Details'!$A:$O,14,0)</f>
        <v>R1011</v>
      </c>
      <c r="Q214">
        <f>VLOOKUP($A214,'Hospitalisation Details'!$A:$O,15,0)</f>
        <v>58</v>
      </c>
    </row>
    <row r="215" spans="1:17" ht="15.75" x14ac:dyDescent="0.25">
      <c r="A215" s="1" t="s">
        <v>2159</v>
      </c>
      <c r="B215" t="str">
        <f>VLOOKUP(Healthcare!A215,'Customer Names'!$A:$D,4,0)</f>
        <v>Matthew D</v>
      </c>
      <c r="C215">
        <f>VLOOKUP(A215,'Medical Examinations'!$A:$M,2,0)</f>
        <v>35.799999999999997</v>
      </c>
      <c r="D215">
        <f>VLOOKUP($A215,'Medical Examinations'!$A:$M,3,0)</f>
        <v>7.32</v>
      </c>
      <c r="E215" t="str">
        <f>VLOOKUP($A215,'Medical Examinations'!$A:$M,4,0)</f>
        <v>No</v>
      </c>
      <c r="F215" t="str">
        <f>VLOOKUP($A215,'Medical Examinations'!$A:$M,5,0)</f>
        <v>No</v>
      </c>
      <c r="G215" t="str">
        <f>VLOOKUP($A215,'Medical Examinations'!$A:$M,6,0)</f>
        <v>No</v>
      </c>
      <c r="H215">
        <f>VLOOKUP($A215,'Medical Examinations'!$A:$M,8,0)</f>
        <v>2</v>
      </c>
      <c r="I215" t="str">
        <f>VLOOKUP($A215,'Medical Examinations'!$A:$M,9,0)</f>
        <v>yes</v>
      </c>
      <c r="J215" t="str">
        <f>VLOOKUP($A215,'Medical Examinations'!$A:$M,11,0)</f>
        <v>Obesity</v>
      </c>
      <c r="K215" t="str">
        <f>VLOOKUP($A215,'Medical Examinations'!$A:$M,12,0)</f>
        <v>Diabetes</v>
      </c>
      <c r="L215" s="11">
        <f>VLOOKUP($A215,'Hospitalisation Details'!$A:$O,5,0)</f>
        <v>26995</v>
      </c>
      <c r="M215">
        <f>VLOOKUP($A215,'Hospitalisation Details'!$A:$O,7,0)</f>
        <v>35547.72</v>
      </c>
      <c r="N215" t="str">
        <f>VLOOKUP($A215,'Hospitalisation Details'!$A:$O,12,0)</f>
        <v>tier - 1</v>
      </c>
      <c r="O215" t="str">
        <f>VLOOKUP($A215,'Hospitalisation Details'!$A:$O,13,0)</f>
        <v>tier - 1</v>
      </c>
      <c r="P215" t="str">
        <f>VLOOKUP($A215,'Hospitalisation Details'!$A:$O,14,0)</f>
        <v>R1011</v>
      </c>
      <c r="Q215">
        <f>VLOOKUP($A215,'Hospitalisation Details'!$A:$O,15,0)</f>
        <v>49</v>
      </c>
    </row>
    <row r="216" spans="1:17" ht="15.75" x14ac:dyDescent="0.25">
      <c r="A216" s="1" t="s">
        <v>2158</v>
      </c>
      <c r="B216" t="str">
        <f>VLOOKUP(Healthcare!A216,'Customer Names'!$A:$D,4,0)</f>
        <v>Jessica</v>
      </c>
      <c r="C216">
        <f>VLOOKUP(A216,'Medical Examinations'!$A:$M,2,0)</f>
        <v>49.8</v>
      </c>
      <c r="D216">
        <f>VLOOKUP($A216,'Medical Examinations'!$A:$M,3,0)</f>
        <v>4.24</v>
      </c>
      <c r="E216" t="str">
        <f>VLOOKUP($A216,'Medical Examinations'!$A:$M,4,0)</f>
        <v>No</v>
      </c>
      <c r="F216" t="str">
        <f>VLOOKUP($A216,'Medical Examinations'!$A:$M,5,0)</f>
        <v>No</v>
      </c>
      <c r="G216" t="str">
        <f>VLOOKUP($A216,'Medical Examinations'!$A:$M,6,0)</f>
        <v>No</v>
      </c>
      <c r="H216">
        <f>VLOOKUP($A216,'Medical Examinations'!$A:$M,8,0)</f>
        <v>1</v>
      </c>
      <c r="I216" t="str">
        <f>VLOOKUP($A216,'Medical Examinations'!$A:$M,9,0)</f>
        <v>yes</v>
      </c>
      <c r="J216" t="str">
        <f>VLOOKUP($A216,'Medical Examinations'!$A:$M,11,0)</f>
        <v>Obesity</v>
      </c>
      <c r="K216" t="str">
        <f>VLOOKUP($A216,'Medical Examinations'!$A:$M,12,0)</f>
        <v>Normal</v>
      </c>
      <c r="L216" s="11">
        <f>VLOOKUP($A216,'Hospitalisation Details'!$A:$O,5,0)</f>
        <v>33860</v>
      </c>
      <c r="M216">
        <f>VLOOKUP($A216,'Hospitalisation Details'!$A:$O,7,0)</f>
        <v>35547.47</v>
      </c>
      <c r="N216" t="str">
        <f>VLOOKUP($A216,'Hospitalisation Details'!$A:$O,12,0)</f>
        <v>tier - 2</v>
      </c>
      <c r="O216" t="str">
        <f>VLOOKUP($A216,'Hospitalisation Details'!$A:$O,13,0)</f>
        <v>tier - 3</v>
      </c>
      <c r="P216" t="str">
        <f>VLOOKUP($A216,'Hospitalisation Details'!$A:$O,14,0)</f>
        <v>R1011</v>
      </c>
      <c r="Q216">
        <f>VLOOKUP($A216,'Hospitalisation Details'!$A:$O,15,0)</f>
        <v>30</v>
      </c>
    </row>
    <row r="217" spans="1:17" ht="15.75" x14ac:dyDescent="0.25">
      <c r="A217" s="1" t="s">
        <v>2157</v>
      </c>
      <c r="B217" t="str">
        <f>VLOOKUP(Healthcare!A217,'Customer Names'!$A:$D,4,0)</f>
        <v>Lawrence</v>
      </c>
      <c r="C217">
        <f>VLOOKUP(A217,'Medical Examinations'!$A:$M,2,0)</f>
        <v>35.71</v>
      </c>
      <c r="D217">
        <f>VLOOKUP($A217,'Medical Examinations'!$A:$M,3,0)</f>
        <v>6.84</v>
      </c>
      <c r="E217" t="str">
        <f>VLOOKUP($A217,'Medical Examinations'!$A:$M,4,0)</f>
        <v>No</v>
      </c>
      <c r="F217" t="str">
        <f>VLOOKUP($A217,'Medical Examinations'!$A:$M,5,0)</f>
        <v>No</v>
      </c>
      <c r="G217" t="str">
        <f>VLOOKUP($A217,'Medical Examinations'!$A:$M,6,0)</f>
        <v>No</v>
      </c>
      <c r="H217">
        <f>VLOOKUP($A217,'Medical Examinations'!$A:$M,8,0)</f>
        <v>2</v>
      </c>
      <c r="I217" t="str">
        <f>VLOOKUP($A217,'Medical Examinations'!$A:$M,9,0)</f>
        <v>yes</v>
      </c>
      <c r="J217" t="str">
        <f>VLOOKUP($A217,'Medical Examinations'!$A:$M,11,0)</f>
        <v>Obesity</v>
      </c>
      <c r="K217" t="str">
        <f>VLOOKUP($A217,'Medical Examinations'!$A:$M,12,0)</f>
        <v>Diabetes</v>
      </c>
      <c r="L217" s="11">
        <f>VLOOKUP($A217,'Hospitalisation Details'!$A:$O,5,0)</f>
        <v>27014</v>
      </c>
      <c r="M217">
        <f>VLOOKUP($A217,'Hospitalisation Details'!$A:$O,7,0)</f>
        <v>35517.19</v>
      </c>
      <c r="N217" t="str">
        <f>VLOOKUP($A217,'Hospitalisation Details'!$A:$O,12,0)</f>
        <v>tier - 2</v>
      </c>
      <c r="O217" t="str">
        <f>VLOOKUP($A217,'Hospitalisation Details'!$A:$O,13,0)</f>
        <v>tier - 2</v>
      </c>
      <c r="P217" t="str">
        <f>VLOOKUP($A217,'Hospitalisation Details'!$A:$O,14,0)</f>
        <v>R1011</v>
      </c>
      <c r="Q217">
        <f>VLOOKUP($A217,'Hospitalisation Details'!$A:$O,15,0)</f>
        <v>49</v>
      </c>
    </row>
    <row r="218" spans="1:17" ht="15.75" x14ac:dyDescent="0.25">
      <c r="A218" s="1" t="s">
        <v>2156</v>
      </c>
      <c r="B218" t="str">
        <f>VLOOKUP(Healthcare!A218,'Customer Names'!$A:$D,4,0)</f>
        <v>Alex</v>
      </c>
      <c r="C218">
        <f>VLOOKUP(A218,'Medical Examinations'!$A:$M,2,0)</f>
        <v>30.8</v>
      </c>
      <c r="D218">
        <f>VLOOKUP($A218,'Medical Examinations'!$A:$M,3,0)</f>
        <v>5.23</v>
      </c>
      <c r="E218" t="str">
        <f>VLOOKUP($A218,'Medical Examinations'!$A:$M,4,0)</f>
        <v>yes</v>
      </c>
      <c r="F218" t="str">
        <f>VLOOKUP($A218,'Medical Examinations'!$A:$M,5,0)</f>
        <v>No</v>
      </c>
      <c r="G218" t="str">
        <f>VLOOKUP($A218,'Medical Examinations'!$A:$M,6,0)</f>
        <v>No</v>
      </c>
      <c r="H218">
        <f>VLOOKUP($A218,'Medical Examinations'!$A:$M,8,0)</f>
        <v>1</v>
      </c>
      <c r="I218" t="str">
        <f>VLOOKUP($A218,'Medical Examinations'!$A:$M,9,0)</f>
        <v>yes</v>
      </c>
      <c r="J218" t="str">
        <f>VLOOKUP($A218,'Medical Examinations'!$A:$M,11,0)</f>
        <v>Obesity</v>
      </c>
      <c r="K218" t="str">
        <f>VLOOKUP($A218,'Medical Examinations'!$A:$M,12,0)</f>
        <v>Normal</v>
      </c>
      <c r="L218" s="11">
        <f>VLOOKUP($A218,'Hospitalisation Details'!$A:$O,5,0)</f>
        <v>32497</v>
      </c>
      <c r="M218">
        <f>VLOOKUP($A218,'Hospitalisation Details'!$A:$O,7,0)</f>
        <v>35491.64</v>
      </c>
      <c r="N218" t="str">
        <f>VLOOKUP($A218,'Hospitalisation Details'!$A:$O,12,0)</f>
        <v>tier - 1</v>
      </c>
      <c r="O218" t="str">
        <f>VLOOKUP($A218,'Hospitalisation Details'!$A:$O,13,0)</f>
        <v>tier - 2</v>
      </c>
      <c r="P218" t="str">
        <f>VLOOKUP($A218,'Hospitalisation Details'!$A:$O,14,0)</f>
        <v>R1011</v>
      </c>
      <c r="Q218">
        <f>VLOOKUP($A218,'Hospitalisation Details'!$A:$O,15,0)</f>
        <v>34</v>
      </c>
    </row>
    <row r="219" spans="1:17" ht="15.75" x14ac:dyDescent="0.25">
      <c r="A219" s="1" t="s">
        <v>2155</v>
      </c>
      <c r="B219" t="str">
        <f>VLOOKUP(Healthcare!A219,'Customer Names'!$A:$D,4,0)</f>
        <v>Kevin</v>
      </c>
      <c r="C219">
        <f>VLOOKUP(A219,'Medical Examinations'!$A:$M,2,0)</f>
        <v>33.69</v>
      </c>
      <c r="D219">
        <f>VLOOKUP($A219,'Medical Examinations'!$A:$M,3,0)</f>
        <v>9.68</v>
      </c>
      <c r="E219" t="str">
        <f>VLOOKUP($A219,'Medical Examinations'!$A:$M,4,0)</f>
        <v>No</v>
      </c>
      <c r="F219" t="str">
        <f>VLOOKUP($A219,'Medical Examinations'!$A:$M,5,0)</f>
        <v>No</v>
      </c>
      <c r="G219" t="str">
        <f>VLOOKUP($A219,'Medical Examinations'!$A:$M,6,0)</f>
        <v>No</v>
      </c>
      <c r="H219">
        <f>VLOOKUP($A219,'Medical Examinations'!$A:$M,8,0)</f>
        <v>0</v>
      </c>
      <c r="I219" t="str">
        <f>VLOOKUP($A219,'Medical Examinations'!$A:$M,9,0)</f>
        <v>yes</v>
      </c>
      <c r="J219" t="str">
        <f>VLOOKUP($A219,'Medical Examinations'!$A:$M,11,0)</f>
        <v>Obesity</v>
      </c>
      <c r="K219" t="str">
        <f>VLOOKUP($A219,'Medical Examinations'!$A:$M,12,0)</f>
        <v>Diabetes</v>
      </c>
      <c r="L219" s="11">
        <f>VLOOKUP($A219,'Hospitalisation Details'!$A:$O,5,0)</f>
        <v>26289</v>
      </c>
      <c r="M219">
        <f>VLOOKUP($A219,'Hospitalisation Details'!$A:$O,7,0)</f>
        <v>35345.730000000003</v>
      </c>
      <c r="N219" t="str">
        <f>VLOOKUP($A219,'Hospitalisation Details'!$A:$O,12,0)</f>
        <v>tier - 2</v>
      </c>
      <c r="O219" t="str">
        <f>VLOOKUP($A219,'Hospitalisation Details'!$A:$O,13,0)</f>
        <v>tier - 3</v>
      </c>
      <c r="P219" t="str">
        <f>VLOOKUP($A219,'Hospitalisation Details'!$A:$O,14,0)</f>
        <v>R1011</v>
      </c>
      <c r="Q219">
        <f>VLOOKUP($A219,'Hospitalisation Details'!$A:$O,15,0)</f>
        <v>51</v>
      </c>
    </row>
    <row r="220" spans="1:17" ht="15.75" x14ac:dyDescent="0.25">
      <c r="A220" s="1" t="s">
        <v>2154</v>
      </c>
      <c r="B220" t="str">
        <f>VLOOKUP(Healthcare!A220,'Customer Names'!$A:$D,4,0)</f>
        <v>Gavin M.</v>
      </c>
      <c r="C220">
        <f>VLOOKUP(A220,'Medical Examinations'!$A:$M,2,0)</f>
        <v>42.27</v>
      </c>
      <c r="D220">
        <f>VLOOKUP($A220,'Medical Examinations'!$A:$M,3,0)</f>
        <v>6.05</v>
      </c>
      <c r="E220" t="str">
        <f>VLOOKUP($A220,'Medical Examinations'!$A:$M,4,0)</f>
        <v>yes</v>
      </c>
      <c r="F220" t="str">
        <f>VLOOKUP($A220,'Medical Examinations'!$A:$M,5,0)</f>
        <v>No</v>
      </c>
      <c r="G220" t="str">
        <f>VLOOKUP($A220,'Medical Examinations'!$A:$M,6,0)</f>
        <v>No</v>
      </c>
      <c r="H220">
        <f>VLOOKUP($A220,'Medical Examinations'!$A:$M,8,0)</f>
        <v>1</v>
      </c>
      <c r="I220" t="str">
        <f>VLOOKUP($A220,'Medical Examinations'!$A:$M,9,0)</f>
        <v>yes</v>
      </c>
      <c r="J220" t="str">
        <f>VLOOKUP($A220,'Medical Examinations'!$A:$M,11,0)</f>
        <v>Obesity</v>
      </c>
      <c r="K220" t="str">
        <f>VLOOKUP($A220,'Medical Examinations'!$A:$M,12,0)</f>
        <v>Prediabetes</v>
      </c>
      <c r="L220" s="11">
        <f>VLOOKUP($A220,'Hospitalisation Details'!$A:$O,5,0)</f>
        <v>32343</v>
      </c>
      <c r="M220">
        <f>VLOOKUP($A220,'Hospitalisation Details'!$A:$O,7,0)</f>
        <v>35315.96</v>
      </c>
      <c r="N220" t="str">
        <f>VLOOKUP($A220,'Hospitalisation Details'!$A:$O,12,0)</f>
        <v>tier - 2</v>
      </c>
      <c r="O220" t="str">
        <f>VLOOKUP($A220,'Hospitalisation Details'!$A:$O,13,0)</f>
        <v>tier - 1</v>
      </c>
      <c r="P220" t="str">
        <f>VLOOKUP($A220,'Hospitalisation Details'!$A:$O,14,0)</f>
        <v>R1011</v>
      </c>
      <c r="Q220">
        <f>VLOOKUP($A220,'Hospitalisation Details'!$A:$O,15,0)</f>
        <v>34</v>
      </c>
    </row>
    <row r="221" spans="1:17" ht="15.75" x14ac:dyDescent="0.25">
      <c r="A221" s="1" t="s">
        <v>2153</v>
      </c>
      <c r="B221" t="str">
        <f>VLOOKUP(Healthcare!A221,'Customer Names'!$A:$D,4,0)</f>
        <v>Rick E</v>
      </c>
      <c r="C221">
        <f>VLOOKUP(A221,'Medical Examinations'!$A:$M,2,0)</f>
        <v>53.25</v>
      </c>
      <c r="D221">
        <f>VLOOKUP($A221,'Medical Examinations'!$A:$M,3,0)</f>
        <v>6.11</v>
      </c>
      <c r="E221" t="str">
        <f>VLOOKUP($A221,'Medical Examinations'!$A:$M,4,0)</f>
        <v>yes</v>
      </c>
      <c r="F221" t="str">
        <f>VLOOKUP($A221,'Medical Examinations'!$A:$M,5,0)</f>
        <v>No</v>
      </c>
      <c r="G221" t="str">
        <f>VLOOKUP($A221,'Medical Examinations'!$A:$M,6,0)</f>
        <v>Yes</v>
      </c>
      <c r="H221">
        <f>VLOOKUP($A221,'Medical Examinations'!$A:$M,8,0)</f>
        <v>1</v>
      </c>
      <c r="I221" t="str">
        <f>VLOOKUP($A221,'Medical Examinations'!$A:$M,9,0)</f>
        <v>yes</v>
      </c>
      <c r="J221" t="str">
        <f>VLOOKUP($A221,'Medical Examinations'!$A:$M,11,0)</f>
        <v>Obesity</v>
      </c>
      <c r="K221" t="str">
        <f>VLOOKUP($A221,'Medical Examinations'!$A:$M,12,0)</f>
        <v>Prediabetes</v>
      </c>
      <c r="L221" s="11">
        <f>VLOOKUP($A221,'Hospitalisation Details'!$A:$O,5,0)</f>
        <v>35712</v>
      </c>
      <c r="M221">
        <f>VLOOKUP($A221,'Hospitalisation Details'!$A:$O,7,0)</f>
        <v>35302.089999999997</v>
      </c>
      <c r="N221" t="str">
        <f>VLOOKUP($A221,'Hospitalisation Details'!$A:$O,12,0)</f>
        <v>tier - 1</v>
      </c>
      <c r="O221" t="str">
        <f>VLOOKUP($A221,'Hospitalisation Details'!$A:$O,13,0)</f>
        <v>tier - 2</v>
      </c>
      <c r="P221" t="str">
        <f>VLOOKUP($A221,'Hospitalisation Details'!$A:$O,14,0)</f>
        <v>R1011</v>
      </c>
      <c r="Q221">
        <f>VLOOKUP($A221,'Hospitalisation Details'!$A:$O,15,0)</f>
        <v>25</v>
      </c>
    </row>
    <row r="222" spans="1:17" ht="15.75" x14ac:dyDescent="0.25">
      <c r="A222" s="1" t="s">
        <v>2152</v>
      </c>
      <c r="B222" t="str">
        <f>VLOOKUP(Healthcare!A222,'Customer Names'!$A:$D,4,0)</f>
        <v>Andrea H.</v>
      </c>
      <c r="C222">
        <f>VLOOKUP(A222,'Medical Examinations'!$A:$M,2,0)</f>
        <v>26.8</v>
      </c>
      <c r="D222">
        <f>VLOOKUP($A222,'Medical Examinations'!$A:$M,3,0)</f>
        <v>10.93</v>
      </c>
      <c r="E222" t="str">
        <f>VLOOKUP($A222,'Medical Examinations'!$A:$M,4,0)</f>
        <v>yes</v>
      </c>
      <c r="F222" t="str">
        <f>VLOOKUP($A222,'Medical Examinations'!$A:$M,5,0)</f>
        <v>No</v>
      </c>
      <c r="G222" t="str">
        <f>VLOOKUP($A222,'Medical Examinations'!$A:$M,6,0)</f>
        <v>No</v>
      </c>
      <c r="H222">
        <f>VLOOKUP($A222,'Medical Examinations'!$A:$M,8,0)</f>
        <v>0</v>
      </c>
      <c r="I222" t="str">
        <f>VLOOKUP($A222,'Medical Examinations'!$A:$M,9,0)</f>
        <v>No</v>
      </c>
      <c r="J222" t="str">
        <f>VLOOKUP($A222,'Medical Examinations'!$A:$M,11,0)</f>
        <v>Overweight</v>
      </c>
      <c r="K222" t="str">
        <f>VLOOKUP($A222,'Medical Examinations'!$A:$M,12,0)</f>
        <v>Diabetes</v>
      </c>
      <c r="L222" s="11">
        <f>VLOOKUP($A222,'Hospitalisation Details'!$A:$O,5,0)</f>
        <v>24745</v>
      </c>
      <c r="M222">
        <f>VLOOKUP($A222,'Hospitalisation Details'!$A:$O,7,0)</f>
        <v>35160.129999999997</v>
      </c>
      <c r="N222" t="str">
        <f>VLOOKUP($A222,'Hospitalisation Details'!$A:$O,12,0)</f>
        <v>tier - 2</v>
      </c>
      <c r="O222" t="str">
        <f>VLOOKUP($A222,'Hospitalisation Details'!$A:$O,13,0)</f>
        <v>tier - 2</v>
      </c>
      <c r="P222" t="str">
        <f>VLOOKUP($A222,'Hospitalisation Details'!$A:$O,14,0)</f>
        <v>R1011</v>
      </c>
      <c r="Q222">
        <f>VLOOKUP($A222,'Hospitalisation Details'!$A:$O,15,0)</f>
        <v>55</v>
      </c>
    </row>
    <row r="223" spans="1:17" ht="15.75" x14ac:dyDescent="0.25">
      <c r="A223" s="1" t="s">
        <v>2151</v>
      </c>
      <c r="B223" t="str">
        <f>VLOOKUP(Healthcare!A223,'Customer Names'!$A:$D,4,0)</f>
        <v>Anthony S</v>
      </c>
      <c r="C223">
        <f>VLOOKUP(A223,'Medical Examinations'!$A:$M,2,0)</f>
        <v>28.5</v>
      </c>
      <c r="D223">
        <f>VLOOKUP($A223,'Medical Examinations'!$A:$M,3,0)</f>
        <v>5.12</v>
      </c>
      <c r="E223" t="str">
        <f>VLOOKUP($A223,'Medical Examinations'!$A:$M,4,0)</f>
        <v>No</v>
      </c>
      <c r="F223" t="str">
        <f>VLOOKUP($A223,'Medical Examinations'!$A:$M,5,0)</f>
        <v>No</v>
      </c>
      <c r="G223" t="str">
        <f>VLOOKUP($A223,'Medical Examinations'!$A:$M,6,0)</f>
        <v>No</v>
      </c>
      <c r="H223">
        <f>VLOOKUP($A223,'Medical Examinations'!$A:$M,8,0)</f>
        <v>1</v>
      </c>
      <c r="I223" t="str">
        <f>VLOOKUP($A223,'Medical Examinations'!$A:$M,9,0)</f>
        <v>yes</v>
      </c>
      <c r="J223" t="str">
        <f>VLOOKUP($A223,'Medical Examinations'!$A:$M,11,0)</f>
        <v>Overweight</v>
      </c>
      <c r="K223" t="str">
        <f>VLOOKUP($A223,'Medical Examinations'!$A:$M,12,0)</f>
        <v>Normal</v>
      </c>
      <c r="L223" s="11">
        <f>VLOOKUP($A223,'Hospitalisation Details'!$A:$O,5,0)</f>
        <v>35968</v>
      </c>
      <c r="M223">
        <f>VLOOKUP($A223,'Hospitalisation Details'!$A:$O,7,0)</f>
        <v>35147.53</v>
      </c>
      <c r="N223" t="str">
        <f>VLOOKUP($A223,'Hospitalisation Details'!$A:$O,12,0)</f>
        <v>tier - 1</v>
      </c>
      <c r="O223" t="str">
        <f>VLOOKUP($A223,'Hospitalisation Details'!$A:$O,13,0)</f>
        <v>tier - 1</v>
      </c>
      <c r="P223" t="str">
        <f>VLOOKUP($A223,'Hospitalisation Details'!$A:$O,14,0)</f>
        <v>R1016</v>
      </c>
      <c r="Q223">
        <f>VLOOKUP($A223,'Hospitalisation Details'!$A:$O,15,0)</f>
        <v>24</v>
      </c>
    </row>
    <row r="224" spans="1:17" ht="15.75" x14ac:dyDescent="0.25">
      <c r="A224" s="1" t="s">
        <v>2150</v>
      </c>
      <c r="B224" t="str">
        <f>VLOOKUP(Healthcare!A224,'Customer Names'!$A:$D,4,0)</f>
        <v>Erik</v>
      </c>
      <c r="C224">
        <f>VLOOKUP(A224,'Medical Examinations'!$A:$M,2,0)</f>
        <v>22.895</v>
      </c>
      <c r="D224">
        <f>VLOOKUP($A224,'Medical Examinations'!$A:$M,3,0)</f>
        <v>5.72</v>
      </c>
      <c r="E224" t="str">
        <f>VLOOKUP($A224,'Medical Examinations'!$A:$M,4,0)</f>
        <v>No</v>
      </c>
      <c r="F224" t="str">
        <f>VLOOKUP($A224,'Medical Examinations'!$A:$M,5,0)</f>
        <v>No</v>
      </c>
      <c r="G224" t="str">
        <f>VLOOKUP($A224,'Medical Examinations'!$A:$M,6,0)</f>
        <v>No</v>
      </c>
      <c r="H224">
        <f>VLOOKUP($A224,'Medical Examinations'!$A:$M,8,0)</f>
        <v>0</v>
      </c>
      <c r="I224" t="str">
        <f>VLOOKUP($A224,'Medical Examinations'!$A:$M,9,0)</f>
        <v>yes</v>
      </c>
      <c r="J224" t="str">
        <f>VLOOKUP($A224,'Medical Examinations'!$A:$M,11,0)</f>
        <v>Healthy Weight</v>
      </c>
      <c r="K224" t="str">
        <f>VLOOKUP($A224,'Medical Examinations'!$A:$M,12,0)</f>
        <v>Prediabetes</v>
      </c>
      <c r="L224" s="11">
        <f>VLOOKUP($A224,'Hospitalisation Details'!$A:$O,5,0)</f>
        <v>28397</v>
      </c>
      <c r="M224">
        <f>VLOOKUP($A224,'Hospitalisation Details'!$A:$O,7,0)</f>
        <v>35069.370000000003</v>
      </c>
      <c r="N224" t="str">
        <f>VLOOKUP($A224,'Hospitalisation Details'!$A:$O,12,0)</f>
        <v>tier - 1</v>
      </c>
      <c r="O224" t="str">
        <f>VLOOKUP($A224,'Hospitalisation Details'!$A:$O,13,0)</f>
        <v>tier - 1</v>
      </c>
      <c r="P224" t="str">
        <f>VLOOKUP($A224,'Hospitalisation Details'!$A:$O,14,0)</f>
        <v>R1017</v>
      </c>
      <c r="Q224">
        <f>VLOOKUP($A224,'Hospitalisation Details'!$A:$O,15,0)</f>
        <v>45</v>
      </c>
    </row>
    <row r="225" spans="1:17" ht="15.75" x14ac:dyDescent="0.25">
      <c r="A225" s="1" t="s">
        <v>2149</v>
      </c>
      <c r="B225" t="str">
        <f>VLOOKUP(Healthcare!A225,'Customer Names'!$A:$D,4,0)</f>
        <v>Kiley D</v>
      </c>
      <c r="C225">
        <f>VLOOKUP(A225,'Medical Examinations'!$A:$M,2,0)</f>
        <v>34.06</v>
      </c>
      <c r="D225">
        <f>VLOOKUP($A225,'Medical Examinations'!$A:$M,3,0)</f>
        <v>11.83</v>
      </c>
      <c r="E225" t="str">
        <f>VLOOKUP($A225,'Medical Examinations'!$A:$M,4,0)</f>
        <v>yes</v>
      </c>
      <c r="F225" t="str">
        <f>VLOOKUP($A225,'Medical Examinations'!$A:$M,5,0)</f>
        <v>No</v>
      </c>
      <c r="G225" t="str">
        <f>VLOOKUP($A225,'Medical Examinations'!$A:$M,6,0)</f>
        <v>No</v>
      </c>
      <c r="H225">
        <f>VLOOKUP($A225,'Medical Examinations'!$A:$M,8,0)</f>
        <v>1</v>
      </c>
      <c r="I225" t="str">
        <f>VLOOKUP($A225,'Medical Examinations'!$A:$M,9,0)</f>
        <v>yes</v>
      </c>
      <c r="J225" t="str">
        <f>VLOOKUP($A225,'Medical Examinations'!$A:$M,11,0)</f>
        <v>Obesity</v>
      </c>
      <c r="K225" t="str">
        <f>VLOOKUP($A225,'Medical Examinations'!$A:$M,12,0)</f>
        <v>Diabetes</v>
      </c>
      <c r="L225" s="11">
        <f>VLOOKUP($A225,'Hospitalisation Details'!$A:$O,5,0)</f>
        <v>27727</v>
      </c>
      <c r="M225">
        <f>VLOOKUP($A225,'Hospitalisation Details'!$A:$O,7,0)</f>
        <v>35050.620000000003</v>
      </c>
      <c r="N225" t="str">
        <f>VLOOKUP($A225,'Hospitalisation Details'!$A:$O,12,0)</f>
        <v>tier - 2</v>
      </c>
      <c r="O225" t="str">
        <f>VLOOKUP($A225,'Hospitalisation Details'!$A:$O,13,0)</f>
        <v>tier - 1</v>
      </c>
      <c r="P225" t="str">
        <f>VLOOKUP($A225,'Hospitalisation Details'!$A:$O,14,0)</f>
        <v>R1011</v>
      </c>
      <c r="Q225">
        <f>VLOOKUP($A225,'Hospitalisation Details'!$A:$O,15,0)</f>
        <v>47</v>
      </c>
    </row>
    <row r="226" spans="1:17" ht="15.75" x14ac:dyDescent="0.25">
      <c r="A226" s="1" t="s">
        <v>2148</v>
      </c>
      <c r="B226" t="str">
        <f>VLOOKUP(Healthcare!A226,'Customer Names'!$A:$D,4,0)</f>
        <v>Jennifer</v>
      </c>
      <c r="C226">
        <f>VLOOKUP(A226,'Medical Examinations'!$A:$M,2,0)</f>
        <v>36.409999999999997</v>
      </c>
      <c r="D226">
        <f>VLOOKUP($A226,'Medical Examinations'!$A:$M,3,0)</f>
        <v>4.55</v>
      </c>
      <c r="E226" t="str">
        <f>VLOOKUP($A226,'Medical Examinations'!$A:$M,4,0)</f>
        <v>No</v>
      </c>
      <c r="F226" t="str">
        <f>VLOOKUP($A226,'Medical Examinations'!$A:$M,5,0)</f>
        <v>No</v>
      </c>
      <c r="G226" t="str">
        <f>VLOOKUP($A226,'Medical Examinations'!$A:$M,6,0)</f>
        <v>No</v>
      </c>
      <c r="H226">
        <f>VLOOKUP($A226,'Medical Examinations'!$A:$M,8,0)</f>
        <v>0</v>
      </c>
      <c r="I226" t="str">
        <f>VLOOKUP($A226,'Medical Examinations'!$A:$M,9,0)</f>
        <v>yes</v>
      </c>
      <c r="J226" t="str">
        <f>VLOOKUP($A226,'Medical Examinations'!$A:$M,11,0)</f>
        <v>Obesity</v>
      </c>
      <c r="K226" t="str">
        <f>VLOOKUP($A226,'Medical Examinations'!$A:$M,12,0)</f>
        <v>Normal</v>
      </c>
      <c r="L226" s="11">
        <f>VLOOKUP($A226,'Hospitalisation Details'!$A:$O,5,0)</f>
        <v>30168</v>
      </c>
      <c r="M226">
        <f>VLOOKUP($A226,'Hospitalisation Details'!$A:$O,7,0)</f>
        <v>35000.730000000003</v>
      </c>
      <c r="N226" t="str">
        <f>VLOOKUP($A226,'Hospitalisation Details'!$A:$O,12,0)</f>
        <v>tier - 2</v>
      </c>
      <c r="O226" t="str">
        <f>VLOOKUP($A226,'Hospitalisation Details'!$A:$O,13,0)</f>
        <v>tier - 3</v>
      </c>
      <c r="P226" t="str">
        <f>VLOOKUP($A226,'Hospitalisation Details'!$A:$O,14,0)</f>
        <v>R1011</v>
      </c>
      <c r="Q226">
        <f>VLOOKUP($A226,'Hospitalisation Details'!$A:$O,15,0)</f>
        <v>40</v>
      </c>
    </row>
    <row r="227" spans="1:17" ht="15.75" x14ac:dyDescent="0.25">
      <c r="A227" s="1" t="s">
        <v>2147</v>
      </c>
      <c r="B227" t="str">
        <f>VLOOKUP(Healthcare!A227,'Customer Names'!$A:$D,4,0)</f>
        <v>Chris</v>
      </c>
      <c r="C227">
        <f>VLOOKUP(A227,'Medical Examinations'!$A:$M,2,0)</f>
        <v>52.3</v>
      </c>
      <c r="D227">
        <f>VLOOKUP($A227,'Medical Examinations'!$A:$M,3,0)</f>
        <v>4.87</v>
      </c>
      <c r="E227" t="str">
        <f>VLOOKUP($A227,'Medical Examinations'!$A:$M,4,0)</f>
        <v>yes</v>
      </c>
      <c r="F227" t="str">
        <f>VLOOKUP($A227,'Medical Examinations'!$A:$M,5,0)</f>
        <v>No</v>
      </c>
      <c r="G227" t="str">
        <f>VLOOKUP($A227,'Medical Examinations'!$A:$M,6,0)</f>
        <v>Yes</v>
      </c>
      <c r="H227">
        <f>VLOOKUP($A227,'Medical Examinations'!$A:$M,8,0)</f>
        <v>1</v>
      </c>
      <c r="I227" t="str">
        <f>VLOOKUP($A227,'Medical Examinations'!$A:$M,9,0)</f>
        <v>yes</v>
      </c>
      <c r="J227" t="str">
        <f>VLOOKUP($A227,'Medical Examinations'!$A:$M,11,0)</f>
        <v>Obesity</v>
      </c>
      <c r="K227" t="str">
        <f>VLOOKUP($A227,'Medical Examinations'!$A:$M,12,0)</f>
        <v>Normal</v>
      </c>
      <c r="L227" s="11">
        <f>VLOOKUP($A227,'Hospitalisation Details'!$A:$O,5,0)</f>
        <v>35756</v>
      </c>
      <c r="M227">
        <f>VLOOKUP($A227,'Hospitalisation Details'!$A:$O,7,0)</f>
        <v>34979.86</v>
      </c>
      <c r="N227" t="str">
        <f>VLOOKUP($A227,'Hospitalisation Details'!$A:$O,12,0)</f>
        <v>tier - 2</v>
      </c>
      <c r="O227" t="str">
        <f>VLOOKUP($A227,'Hospitalisation Details'!$A:$O,13,0)</f>
        <v>tier - 2</v>
      </c>
      <c r="P227" t="str">
        <f>VLOOKUP($A227,'Hospitalisation Details'!$A:$O,14,0)</f>
        <v>R1011</v>
      </c>
      <c r="Q227">
        <f>VLOOKUP($A227,'Hospitalisation Details'!$A:$O,15,0)</f>
        <v>25</v>
      </c>
    </row>
    <row r="228" spans="1:17" ht="15.75" x14ac:dyDescent="0.25">
      <c r="A228" s="1" t="s">
        <v>2146</v>
      </c>
      <c r="B228" t="str">
        <f>VLOOKUP(Healthcare!A228,'Customer Names'!$A:$D,4,0)</f>
        <v>Marian M.</v>
      </c>
      <c r="C228">
        <f>VLOOKUP(A228,'Medical Examinations'!$A:$M,2,0)</f>
        <v>52.66</v>
      </c>
      <c r="D228">
        <f>VLOOKUP($A228,'Medical Examinations'!$A:$M,3,0)</f>
        <v>4.45</v>
      </c>
      <c r="E228" t="str">
        <f>VLOOKUP($A228,'Medical Examinations'!$A:$M,4,0)</f>
        <v>No</v>
      </c>
      <c r="F228" t="str">
        <f>VLOOKUP($A228,'Medical Examinations'!$A:$M,5,0)</f>
        <v>No</v>
      </c>
      <c r="G228" t="str">
        <f>VLOOKUP($A228,'Medical Examinations'!$A:$M,6,0)</f>
        <v>No</v>
      </c>
      <c r="H228">
        <f>VLOOKUP($A228,'Medical Examinations'!$A:$M,8,0)</f>
        <v>1</v>
      </c>
      <c r="I228" t="str">
        <f>VLOOKUP($A228,'Medical Examinations'!$A:$M,9,0)</f>
        <v>yes</v>
      </c>
      <c r="J228" t="str">
        <f>VLOOKUP($A228,'Medical Examinations'!$A:$M,11,0)</f>
        <v>Obesity</v>
      </c>
      <c r="K228" t="str">
        <f>VLOOKUP($A228,'Medical Examinations'!$A:$M,12,0)</f>
        <v>Normal</v>
      </c>
      <c r="L228" s="11">
        <f>VLOOKUP($A228,'Hospitalisation Details'!$A:$O,5,0)</f>
        <v>35998</v>
      </c>
      <c r="M228">
        <f>VLOOKUP($A228,'Hospitalisation Details'!$A:$O,7,0)</f>
        <v>34976.42</v>
      </c>
      <c r="N228" t="str">
        <f>VLOOKUP($A228,'Hospitalisation Details'!$A:$O,12,0)</f>
        <v>tier - 2</v>
      </c>
      <c r="O228" t="str">
        <f>VLOOKUP($A228,'Hospitalisation Details'!$A:$O,13,0)</f>
        <v>tier - 1</v>
      </c>
      <c r="P228" t="str">
        <f>VLOOKUP($A228,'Hospitalisation Details'!$A:$O,14,0)</f>
        <v>R1011</v>
      </c>
      <c r="Q228">
        <f>VLOOKUP($A228,'Hospitalisation Details'!$A:$O,15,0)</f>
        <v>24</v>
      </c>
    </row>
    <row r="229" spans="1:17" ht="15.75" x14ac:dyDescent="0.25">
      <c r="A229" s="1" t="s">
        <v>2145</v>
      </c>
      <c r="B229" t="str">
        <f>VLOOKUP(Healthcare!A229,'Customer Names'!$A:$D,4,0)</f>
        <v>Jeremy</v>
      </c>
      <c r="C229">
        <f>VLOOKUP(A229,'Medical Examinations'!$A:$M,2,0)</f>
        <v>29.57</v>
      </c>
      <c r="D229">
        <f>VLOOKUP($A229,'Medical Examinations'!$A:$M,3,0)</f>
        <v>9.42</v>
      </c>
      <c r="E229" t="str">
        <f>VLOOKUP($A229,'Medical Examinations'!$A:$M,4,0)</f>
        <v>yes</v>
      </c>
      <c r="F229" t="str">
        <f>VLOOKUP($A229,'Medical Examinations'!$A:$M,5,0)</f>
        <v>No</v>
      </c>
      <c r="G229" t="str">
        <f>VLOOKUP($A229,'Medical Examinations'!$A:$M,6,0)</f>
        <v>No</v>
      </c>
      <c r="H229">
        <f>VLOOKUP($A229,'Medical Examinations'!$A:$M,8,0)</f>
        <v>0</v>
      </c>
      <c r="I229" t="str">
        <f>VLOOKUP($A229,'Medical Examinations'!$A:$M,9,0)</f>
        <v>yes</v>
      </c>
      <c r="J229" t="str">
        <f>VLOOKUP($A229,'Medical Examinations'!$A:$M,11,0)</f>
        <v>Overweight</v>
      </c>
      <c r="K229" t="str">
        <f>VLOOKUP($A229,'Medical Examinations'!$A:$M,12,0)</f>
        <v>Diabetes</v>
      </c>
      <c r="L229" s="11">
        <f>VLOOKUP($A229,'Hospitalisation Details'!$A:$O,5,0)</f>
        <v>24722</v>
      </c>
      <c r="M229">
        <f>VLOOKUP($A229,'Hospitalisation Details'!$A:$O,7,0)</f>
        <v>34975.68</v>
      </c>
      <c r="N229" t="str">
        <f>VLOOKUP($A229,'Hospitalisation Details'!$A:$O,12,0)</f>
        <v>tier - 2</v>
      </c>
      <c r="O229" t="str">
        <f>VLOOKUP($A229,'Hospitalisation Details'!$A:$O,13,0)</f>
        <v>tier - 2</v>
      </c>
      <c r="P229" t="str">
        <f>VLOOKUP($A229,'Hospitalisation Details'!$A:$O,14,0)</f>
        <v>R1011</v>
      </c>
      <c r="Q229">
        <f>VLOOKUP($A229,'Hospitalisation Details'!$A:$O,15,0)</f>
        <v>55</v>
      </c>
    </row>
    <row r="230" spans="1:17" ht="15.75" x14ac:dyDescent="0.25">
      <c r="A230" s="1" t="s">
        <v>2144</v>
      </c>
      <c r="B230" t="str">
        <f>VLOOKUP(Healthcare!A230,'Customer Names'!$A:$D,4,0)</f>
        <v>Allison H</v>
      </c>
      <c r="C230">
        <f>VLOOKUP(A230,'Medical Examinations'!$A:$M,2,0)</f>
        <v>36.99</v>
      </c>
      <c r="D230">
        <f>VLOOKUP($A230,'Medical Examinations'!$A:$M,3,0)</f>
        <v>5.37</v>
      </c>
      <c r="E230" t="str">
        <f>VLOOKUP($A230,'Medical Examinations'!$A:$M,4,0)</f>
        <v>yes</v>
      </c>
      <c r="F230" t="str">
        <f>VLOOKUP($A230,'Medical Examinations'!$A:$M,5,0)</f>
        <v>No</v>
      </c>
      <c r="G230" t="str">
        <f>VLOOKUP($A230,'Medical Examinations'!$A:$M,6,0)</f>
        <v>Yes</v>
      </c>
      <c r="H230">
        <f>VLOOKUP($A230,'Medical Examinations'!$A:$M,8,0)</f>
        <v>1</v>
      </c>
      <c r="I230" t="str">
        <f>VLOOKUP($A230,'Medical Examinations'!$A:$M,9,0)</f>
        <v>yes</v>
      </c>
      <c r="J230" t="str">
        <f>VLOOKUP($A230,'Medical Examinations'!$A:$M,11,0)</f>
        <v>Obesity</v>
      </c>
      <c r="K230" t="str">
        <f>VLOOKUP($A230,'Medical Examinations'!$A:$M,12,0)</f>
        <v>Normal</v>
      </c>
      <c r="L230" s="11">
        <f>VLOOKUP($A230,'Hospitalisation Details'!$A:$O,5,0)</f>
        <v>30496</v>
      </c>
      <c r="M230">
        <f>VLOOKUP($A230,'Hospitalisation Details'!$A:$O,7,0)</f>
        <v>34940.61</v>
      </c>
      <c r="N230" t="str">
        <f>VLOOKUP($A230,'Hospitalisation Details'!$A:$O,12,0)</f>
        <v>tier - 2</v>
      </c>
      <c r="O230" t="str">
        <f>VLOOKUP($A230,'Hospitalisation Details'!$A:$O,13,0)</f>
        <v>tier - 3</v>
      </c>
      <c r="P230" t="str">
        <f>VLOOKUP($A230,'Hospitalisation Details'!$A:$O,14,0)</f>
        <v>R1011</v>
      </c>
      <c r="Q230">
        <f>VLOOKUP($A230,'Hospitalisation Details'!$A:$O,15,0)</f>
        <v>39</v>
      </c>
    </row>
    <row r="231" spans="1:17" ht="15.75" x14ac:dyDescent="0.25">
      <c r="A231" s="1" t="s">
        <v>2143</v>
      </c>
      <c r="B231" t="str">
        <f>VLOOKUP(Healthcare!A231,'Customer Names'!$A:$D,4,0)</f>
        <v>Elizabeth</v>
      </c>
      <c r="C231">
        <f>VLOOKUP(A231,'Medical Examinations'!$A:$M,2,0)</f>
        <v>31.4</v>
      </c>
      <c r="D231">
        <f>VLOOKUP($A231,'Medical Examinations'!$A:$M,3,0)</f>
        <v>4.5999999999999996</v>
      </c>
      <c r="E231" t="str">
        <f>VLOOKUP($A231,'Medical Examinations'!$A:$M,4,0)</f>
        <v>yes</v>
      </c>
      <c r="F231" t="str">
        <f>VLOOKUP($A231,'Medical Examinations'!$A:$M,5,0)</f>
        <v>No</v>
      </c>
      <c r="G231" t="str">
        <f>VLOOKUP($A231,'Medical Examinations'!$A:$M,6,0)</f>
        <v>No</v>
      </c>
      <c r="H231">
        <f>VLOOKUP($A231,'Medical Examinations'!$A:$M,8,0)</f>
        <v>1</v>
      </c>
      <c r="I231" t="str">
        <f>VLOOKUP($A231,'Medical Examinations'!$A:$M,9,0)</f>
        <v>yes</v>
      </c>
      <c r="J231" t="str">
        <f>VLOOKUP($A231,'Medical Examinations'!$A:$M,11,0)</f>
        <v>Obesity</v>
      </c>
      <c r="K231" t="str">
        <f>VLOOKUP($A231,'Medical Examinations'!$A:$M,12,0)</f>
        <v>Normal</v>
      </c>
      <c r="L231" s="11">
        <f>VLOOKUP($A231,'Hospitalisation Details'!$A:$O,5,0)</f>
        <v>34897</v>
      </c>
      <c r="M231">
        <f>VLOOKUP($A231,'Hospitalisation Details'!$A:$O,7,0)</f>
        <v>34838.870000000003</v>
      </c>
      <c r="N231" t="str">
        <f>VLOOKUP($A231,'Hospitalisation Details'!$A:$O,12,0)</f>
        <v>tier - 2</v>
      </c>
      <c r="O231" t="str">
        <f>VLOOKUP($A231,'Hospitalisation Details'!$A:$O,13,0)</f>
        <v>tier - 3</v>
      </c>
      <c r="P231" t="str">
        <f>VLOOKUP($A231,'Hospitalisation Details'!$A:$O,14,0)</f>
        <v>R1011</v>
      </c>
      <c r="Q231">
        <f>VLOOKUP($A231,'Hospitalisation Details'!$A:$O,15,0)</f>
        <v>27</v>
      </c>
    </row>
    <row r="232" spans="1:17" ht="15.75" x14ac:dyDescent="0.25">
      <c r="A232" s="1" t="s">
        <v>2142</v>
      </c>
      <c r="B232" t="str">
        <f>VLOOKUP(Healthcare!A232,'Customer Names'!$A:$D,4,0)</f>
        <v>Andrew</v>
      </c>
      <c r="C232">
        <f>VLOOKUP(A232,'Medical Examinations'!$A:$M,2,0)</f>
        <v>34.9</v>
      </c>
      <c r="D232">
        <f>VLOOKUP($A232,'Medical Examinations'!$A:$M,3,0)</f>
        <v>6.22</v>
      </c>
      <c r="E232" t="str">
        <f>VLOOKUP($A232,'Medical Examinations'!$A:$M,4,0)</f>
        <v>No</v>
      </c>
      <c r="F232" t="str">
        <f>VLOOKUP($A232,'Medical Examinations'!$A:$M,5,0)</f>
        <v>No</v>
      </c>
      <c r="G232" t="str">
        <f>VLOOKUP($A232,'Medical Examinations'!$A:$M,6,0)</f>
        <v>Yes</v>
      </c>
      <c r="H232">
        <f>VLOOKUP($A232,'Medical Examinations'!$A:$M,8,0)</f>
        <v>1</v>
      </c>
      <c r="I232" t="str">
        <f>VLOOKUP($A232,'Medical Examinations'!$A:$M,9,0)</f>
        <v>yes</v>
      </c>
      <c r="J232" t="str">
        <f>VLOOKUP($A232,'Medical Examinations'!$A:$M,11,0)</f>
        <v>Obesity</v>
      </c>
      <c r="K232" t="str">
        <f>VLOOKUP($A232,'Medical Examinations'!$A:$M,12,0)</f>
        <v>Prediabetes</v>
      </c>
      <c r="L232" s="11">
        <f>VLOOKUP($A232,'Hospitalisation Details'!$A:$O,5,0)</f>
        <v>37972</v>
      </c>
      <c r="M232">
        <f>VLOOKUP($A232,'Hospitalisation Details'!$A:$O,7,0)</f>
        <v>34828.65</v>
      </c>
      <c r="N232" t="str">
        <f>VLOOKUP($A232,'Hospitalisation Details'!$A:$O,12,0)</f>
        <v>tier - 1</v>
      </c>
      <c r="O232" t="str">
        <f>VLOOKUP($A232,'Hospitalisation Details'!$A:$O,13,0)</f>
        <v>tier - 3</v>
      </c>
      <c r="P232" t="str">
        <f>VLOOKUP($A232,'Hospitalisation Details'!$A:$O,14,0)</f>
        <v>R1011</v>
      </c>
      <c r="Q232">
        <f>VLOOKUP($A232,'Hospitalisation Details'!$A:$O,15,0)</f>
        <v>19</v>
      </c>
    </row>
    <row r="233" spans="1:17" ht="15.75" x14ac:dyDescent="0.25">
      <c r="A233" s="1" t="s">
        <v>2141</v>
      </c>
      <c r="B233" t="str">
        <f>VLOOKUP(Healthcare!A233,'Customer Names'!$A:$D,4,0)</f>
        <v>Anders J</v>
      </c>
      <c r="C233">
        <f>VLOOKUP(A233,'Medical Examinations'!$A:$M,2,0)</f>
        <v>31.13</v>
      </c>
      <c r="D233">
        <f>VLOOKUP($A233,'Medical Examinations'!$A:$M,3,0)</f>
        <v>4.5199999999999996</v>
      </c>
      <c r="E233" t="str">
        <f>VLOOKUP($A233,'Medical Examinations'!$A:$M,4,0)</f>
        <v>yes</v>
      </c>
      <c r="F233" t="str">
        <f>VLOOKUP($A233,'Medical Examinations'!$A:$M,5,0)</f>
        <v>No</v>
      </c>
      <c r="G233" t="str">
        <f>VLOOKUP($A233,'Medical Examinations'!$A:$M,6,0)</f>
        <v>No</v>
      </c>
      <c r="H233">
        <f>VLOOKUP($A233,'Medical Examinations'!$A:$M,8,0)</f>
        <v>1</v>
      </c>
      <c r="I233" t="str">
        <f>VLOOKUP($A233,'Medical Examinations'!$A:$M,9,0)</f>
        <v>yes</v>
      </c>
      <c r="J233" t="str">
        <f>VLOOKUP($A233,'Medical Examinations'!$A:$M,11,0)</f>
        <v>Obesity</v>
      </c>
      <c r="K233" t="str">
        <f>VLOOKUP($A233,'Medical Examinations'!$A:$M,12,0)</f>
        <v>Normal</v>
      </c>
      <c r="L233" s="11">
        <f>VLOOKUP($A233,'Hospitalisation Details'!$A:$O,5,0)</f>
        <v>34938</v>
      </c>
      <c r="M233">
        <f>VLOOKUP($A233,'Hospitalisation Details'!$A:$O,7,0)</f>
        <v>34806.47</v>
      </c>
      <c r="N233" t="str">
        <f>VLOOKUP($A233,'Hospitalisation Details'!$A:$O,12,0)</f>
        <v>tier - 1</v>
      </c>
      <c r="O233" t="str">
        <f>VLOOKUP($A233,'Hospitalisation Details'!$A:$O,13,0)</f>
        <v>tier - 2</v>
      </c>
      <c r="P233" t="str">
        <f>VLOOKUP($A233,'Hospitalisation Details'!$A:$O,14,0)</f>
        <v>R1013</v>
      </c>
      <c r="Q233">
        <f>VLOOKUP($A233,'Hospitalisation Details'!$A:$O,15,0)</f>
        <v>27</v>
      </c>
    </row>
    <row r="234" spans="1:17" ht="15.75" x14ac:dyDescent="0.25">
      <c r="A234" s="1" t="s">
        <v>2140</v>
      </c>
      <c r="B234" t="str">
        <f>VLOOKUP(Healthcare!A234,'Customer Names'!$A:$D,4,0)</f>
        <v>Sean</v>
      </c>
      <c r="C234">
        <f>VLOOKUP(A234,'Medical Examinations'!$A:$M,2,0)</f>
        <v>34.799999999999997</v>
      </c>
      <c r="D234">
        <f>VLOOKUP($A234,'Medical Examinations'!$A:$M,3,0)</f>
        <v>6.18</v>
      </c>
      <c r="E234" t="str">
        <f>VLOOKUP($A234,'Medical Examinations'!$A:$M,4,0)</f>
        <v>No</v>
      </c>
      <c r="F234" t="str">
        <f>VLOOKUP($A234,'Medical Examinations'!$A:$M,5,0)</f>
        <v>No</v>
      </c>
      <c r="G234" t="str">
        <f>VLOOKUP($A234,'Medical Examinations'!$A:$M,6,0)</f>
        <v>Yes</v>
      </c>
      <c r="H234">
        <f>VLOOKUP($A234,'Medical Examinations'!$A:$M,8,0)</f>
        <v>1</v>
      </c>
      <c r="I234" t="str">
        <f>VLOOKUP($A234,'Medical Examinations'!$A:$M,9,0)</f>
        <v>yes</v>
      </c>
      <c r="J234" t="str">
        <f>VLOOKUP($A234,'Medical Examinations'!$A:$M,11,0)</f>
        <v>Obesity</v>
      </c>
      <c r="K234" t="str">
        <f>VLOOKUP($A234,'Medical Examinations'!$A:$M,12,0)</f>
        <v>Prediabetes</v>
      </c>
      <c r="L234" s="11">
        <f>VLOOKUP($A234,'Hospitalisation Details'!$A:$O,5,0)</f>
        <v>37928</v>
      </c>
      <c r="M234">
        <f>VLOOKUP($A234,'Hospitalisation Details'!$A:$O,7,0)</f>
        <v>34779.620000000003</v>
      </c>
      <c r="N234" t="str">
        <f>VLOOKUP($A234,'Hospitalisation Details'!$A:$O,12,0)</f>
        <v>tier - 1</v>
      </c>
      <c r="O234" t="str">
        <f>VLOOKUP($A234,'Hospitalisation Details'!$A:$O,13,0)</f>
        <v>tier - 2</v>
      </c>
      <c r="P234" t="str">
        <f>VLOOKUP($A234,'Hospitalisation Details'!$A:$O,14,0)</f>
        <v>R1011</v>
      </c>
      <c r="Q234">
        <f>VLOOKUP($A234,'Hospitalisation Details'!$A:$O,15,0)</f>
        <v>19</v>
      </c>
    </row>
    <row r="235" spans="1:17" ht="15.75" x14ac:dyDescent="0.25">
      <c r="A235" s="1" t="s">
        <v>2139</v>
      </c>
      <c r="B235" t="str">
        <f>VLOOKUP(Healthcare!A235,'Customer Names'!$A:$D,4,0)</f>
        <v>Brian M.</v>
      </c>
      <c r="C235">
        <f>VLOOKUP(A235,'Medical Examinations'!$A:$M,2,0)</f>
        <v>31.68</v>
      </c>
      <c r="D235">
        <f>VLOOKUP($A235,'Medical Examinations'!$A:$M,3,0)</f>
        <v>4.4000000000000004</v>
      </c>
      <c r="E235" t="str">
        <f>VLOOKUP($A235,'Medical Examinations'!$A:$M,4,0)</f>
        <v>No</v>
      </c>
      <c r="F235" t="str">
        <f>VLOOKUP($A235,'Medical Examinations'!$A:$M,5,0)</f>
        <v>No</v>
      </c>
      <c r="G235" t="str">
        <f>VLOOKUP($A235,'Medical Examinations'!$A:$M,6,0)</f>
        <v>No</v>
      </c>
      <c r="H235">
        <f>VLOOKUP($A235,'Medical Examinations'!$A:$M,8,0)</f>
        <v>0</v>
      </c>
      <c r="I235" t="str">
        <f>VLOOKUP($A235,'Medical Examinations'!$A:$M,9,0)</f>
        <v>yes</v>
      </c>
      <c r="J235" t="str">
        <f>VLOOKUP($A235,'Medical Examinations'!$A:$M,11,0)</f>
        <v>Obesity</v>
      </c>
      <c r="K235" t="str">
        <f>VLOOKUP($A235,'Medical Examinations'!$A:$M,12,0)</f>
        <v>Normal</v>
      </c>
      <c r="L235" s="11">
        <f>VLOOKUP($A235,'Hospitalisation Details'!$A:$O,5,0)</f>
        <v>34614</v>
      </c>
      <c r="M235">
        <f>VLOOKUP($A235,'Hospitalisation Details'!$A:$O,7,0)</f>
        <v>34672.15</v>
      </c>
      <c r="N235" t="str">
        <f>VLOOKUP($A235,'Hospitalisation Details'!$A:$O,12,0)</f>
        <v>tier - 1</v>
      </c>
      <c r="O235" t="str">
        <f>VLOOKUP($A235,'Hospitalisation Details'!$A:$O,13,0)</f>
        <v>tier - 3</v>
      </c>
      <c r="P235" t="str">
        <f>VLOOKUP($A235,'Hospitalisation Details'!$A:$O,14,0)</f>
        <v>R1013</v>
      </c>
      <c r="Q235">
        <f>VLOOKUP($A235,'Hospitalisation Details'!$A:$O,15,0)</f>
        <v>28</v>
      </c>
    </row>
    <row r="236" spans="1:17" ht="15.75" x14ac:dyDescent="0.25">
      <c r="A236" s="1" t="s">
        <v>2138</v>
      </c>
      <c r="B236" t="str">
        <f>VLOOKUP(Healthcare!A236,'Customer Names'!$A:$D,4,0)</f>
        <v>Jeremy</v>
      </c>
      <c r="C236">
        <f>VLOOKUP(A236,'Medical Examinations'!$A:$M,2,0)</f>
        <v>33.534999999999997</v>
      </c>
      <c r="D236">
        <f>VLOOKUP($A236,'Medical Examinations'!$A:$M,3,0)</f>
        <v>6.23</v>
      </c>
      <c r="E236" t="str">
        <f>VLOOKUP($A236,'Medical Examinations'!$A:$M,4,0)</f>
        <v>No</v>
      </c>
      <c r="F236" t="str">
        <f>VLOOKUP($A236,'Medical Examinations'!$A:$M,5,0)</f>
        <v>yes</v>
      </c>
      <c r="G236" t="str">
        <f>VLOOKUP($A236,'Medical Examinations'!$A:$M,6,0)</f>
        <v>No</v>
      </c>
      <c r="H236">
        <f>VLOOKUP($A236,'Medical Examinations'!$A:$M,8,0)</f>
        <v>1</v>
      </c>
      <c r="I236" t="str">
        <f>VLOOKUP($A236,'Medical Examinations'!$A:$M,9,0)</f>
        <v>yes</v>
      </c>
      <c r="J236" t="str">
        <f>VLOOKUP($A236,'Medical Examinations'!$A:$M,11,0)</f>
        <v>Obesity</v>
      </c>
      <c r="K236" t="str">
        <f>VLOOKUP($A236,'Medical Examinations'!$A:$M,12,0)</f>
        <v>Prediabetes</v>
      </c>
      <c r="L236" s="11">
        <f>VLOOKUP($A236,'Hospitalisation Details'!$A:$O,5,0)</f>
        <v>38300</v>
      </c>
      <c r="M236">
        <f>VLOOKUP($A236,'Hospitalisation Details'!$A:$O,7,0)</f>
        <v>34617.839999999997</v>
      </c>
      <c r="N236" t="str">
        <f>VLOOKUP($A236,'Hospitalisation Details'!$A:$O,12,0)</f>
        <v>tier - 1</v>
      </c>
      <c r="O236" t="str">
        <f>VLOOKUP($A236,'Hospitalisation Details'!$A:$O,13,0)</f>
        <v>tier - 3</v>
      </c>
      <c r="P236" t="str">
        <f>VLOOKUP($A236,'Hospitalisation Details'!$A:$O,14,0)</f>
        <v>R1016</v>
      </c>
      <c r="Q236">
        <f>VLOOKUP($A236,'Hospitalisation Details'!$A:$O,15,0)</f>
        <v>18</v>
      </c>
    </row>
    <row r="237" spans="1:17" ht="15.75" x14ac:dyDescent="0.25">
      <c r="A237" s="1" t="s">
        <v>2137</v>
      </c>
      <c r="B237" t="str">
        <f>VLOOKUP(Healthcare!A237,'Customer Names'!$A:$D,4,0)</f>
        <v>Susannah</v>
      </c>
      <c r="C237">
        <f>VLOOKUP(A237,'Medical Examinations'!$A:$M,2,0)</f>
        <v>31.92</v>
      </c>
      <c r="D237">
        <f>VLOOKUP($A237,'Medical Examinations'!$A:$M,3,0)</f>
        <v>5.33</v>
      </c>
      <c r="E237" t="str">
        <f>VLOOKUP($A237,'Medical Examinations'!$A:$M,4,0)</f>
        <v>yes</v>
      </c>
      <c r="F237" t="str">
        <f>VLOOKUP($A237,'Medical Examinations'!$A:$M,5,0)</f>
        <v>No</v>
      </c>
      <c r="G237" t="str">
        <f>VLOOKUP($A237,'Medical Examinations'!$A:$M,6,0)</f>
        <v>No</v>
      </c>
      <c r="H237">
        <f>VLOOKUP($A237,'Medical Examinations'!$A:$M,8,0)</f>
        <v>0</v>
      </c>
      <c r="I237" t="str">
        <f>VLOOKUP($A237,'Medical Examinations'!$A:$M,9,0)</f>
        <v>yes</v>
      </c>
      <c r="J237" t="str">
        <f>VLOOKUP($A237,'Medical Examinations'!$A:$M,11,0)</f>
        <v>Obesity</v>
      </c>
      <c r="K237" t="str">
        <f>VLOOKUP($A237,'Medical Examinations'!$A:$M,12,0)</f>
        <v>Normal</v>
      </c>
      <c r="L237" s="11">
        <f>VLOOKUP($A237,'Hospitalisation Details'!$A:$O,5,0)</f>
        <v>27966</v>
      </c>
      <c r="M237">
        <f>VLOOKUP($A237,'Hospitalisation Details'!$A:$O,7,0)</f>
        <v>34543.39</v>
      </c>
      <c r="N237" t="str">
        <f>VLOOKUP($A237,'Hospitalisation Details'!$A:$O,12,0)</f>
        <v>tier - 2</v>
      </c>
      <c r="O237" t="str">
        <f>VLOOKUP($A237,'Hospitalisation Details'!$A:$O,13,0)</f>
        <v>tier - 3</v>
      </c>
      <c r="P237" t="str">
        <f>VLOOKUP($A237,'Hospitalisation Details'!$A:$O,14,0)</f>
        <v>R1011</v>
      </c>
      <c r="Q237">
        <f>VLOOKUP($A237,'Hospitalisation Details'!$A:$O,15,0)</f>
        <v>46</v>
      </c>
    </row>
    <row r="238" spans="1:17" ht="15.75" x14ac:dyDescent="0.25">
      <c r="A238" s="1" t="s">
        <v>2136</v>
      </c>
      <c r="B238" t="str">
        <f>VLOOKUP(Healthcare!A238,'Customer Names'!$A:$D,4,0)</f>
        <v>Randy</v>
      </c>
      <c r="C238">
        <f>VLOOKUP(A238,'Medical Examinations'!$A:$M,2,0)</f>
        <v>32.700000000000003</v>
      </c>
      <c r="D238">
        <f>VLOOKUP($A238,'Medical Examinations'!$A:$M,3,0)</f>
        <v>4.09</v>
      </c>
      <c r="E238" t="str">
        <f>VLOOKUP($A238,'Medical Examinations'!$A:$M,4,0)</f>
        <v>No</v>
      </c>
      <c r="F238" t="str">
        <f>VLOOKUP($A238,'Medical Examinations'!$A:$M,5,0)</f>
        <v>No</v>
      </c>
      <c r="G238" t="str">
        <f>VLOOKUP($A238,'Medical Examinations'!$A:$M,6,0)</f>
        <v>No</v>
      </c>
      <c r="H238">
        <f>VLOOKUP($A238,'Medical Examinations'!$A:$M,8,0)</f>
        <v>1</v>
      </c>
      <c r="I238" t="str">
        <f>VLOOKUP($A238,'Medical Examinations'!$A:$M,9,0)</f>
        <v>yes</v>
      </c>
      <c r="J238" t="str">
        <f>VLOOKUP($A238,'Medical Examinations'!$A:$M,11,0)</f>
        <v>Obesity</v>
      </c>
      <c r="K238" t="str">
        <f>VLOOKUP($A238,'Medical Examinations'!$A:$M,12,0)</f>
        <v>Normal</v>
      </c>
      <c r="L238" s="11">
        <f>VLOOKUP($A238,'Hospitalisation Details'!$A:$O,5,0)</f>
        <v>36062</v>
      </c>
      <c r="M238">
        <f>VLOOKUP($A238,'Hospitalisation Details'!$A:$O,7,0)</f>
        <v>34472.839999999997</v>
      </c>
      <c r="N238" t="str">
        <f>VLOOKUP($A238,'Hospitalisation Details'!$A:$O,12,0)</f>
        <v>tier - 1</v>
      </c>
      <c r="O238" t="str">
        <f>VLOOKUP($A238,'Hospitalisation Details'!$A:$O,13,0)</f>
        <v>tier - 3</v>
      </c>
      <c r="P238" t="str">
        <f>VLOOKUP($A238,'Hospitalisation Details'!$A:$O,14,0)</f>
        <v>R1011</v>
      </c>
      <c r="Q238">
        <f>VLOOKUP($A238,'Hospitalisation Details'!$A:$O,15,0)</f>
        <v>24</v>
      </c>
    </row>
    <row r="239" spans="1:17" ht="15.75" x14ac:dyDescent="0.25">
      <c r="A239" s="1" t="s">
        <v>2135</v>
      </c>
      <c r="B239" t="str">
        <f>VLOOKUP(Healthcare!A239,'Customer Names'!$A:$D,4,0)</f>
        <v>Leslie</v>
      </c>
      <c r="C239">
        <f>VLOOKUP(A239,'Medical Examinations'!$A:$M,2,0)</f>
        <v>41.25</v>
      </c>
      <c r="D239">
        <f>VLOOKUP($A239,'Medical Examinations'!$A:$M,3,0)</f>
        <v>5.19</v>
      </c>
      <c r="E239" t="str">
        <f>VLOOKUP($A239,'Medical Examinations'!$A:$M,4,0)</f>
        <v>No</v>
      </c>
      <c r="F239" t="str">
        <f>VLOOKUP($A239,'Medical Examinations'!$A:$M,5,0)</f>
        <v>No</v>
      </c>
      <c r="G239" t="str">
        <f>VLOOKUP($A239,'Medical Examinations'!$A:$M,6,0)</f>
        <v>No</v>
      </c>
      <c r="H239">
        <f>VLOOKUP($A239,'Medical Examinations'!$A:$M,8,0)</f>
        <v>0</v>
      </c>
      <c r="I239" t="str">
        <f>VLOOKUP($A239,'Medical Examinations'!$A:$M,9,0)</f>
        <v>yes</v>
      </c>
      <c r="J239" t="str">
        <f>VLOOKUP($A239,'Medical Examinations'!$A:$M,11,0)</f>
        <v>Obesity</v>
      </c>
      <c r="K239" t="str">
        <f>VLOOKUP($A239,'Medical Examinations'!$A:$M,12,0)</f>
        <v>Normal</v>
      </c>
      <c r="L239" s="11">
        <f>VLOOKUP($A239,'Hospitalisation Details'!$A:$O,5,0)</f>
        <v>33231</v>
      </c>
      <c r="M239">
        <f>VLOOKUP($A239,'Hospitalisation Details'!$A:$O,7,0)</f>
        <v>34456.269999999997</v>
      </c>
      <c r="N239" t="str">
        <f>VLOOKUP($A239,'Hospitalisation Details'!$A:$O,12,0)</f>
        <v>tier - 1</v>
      </c>
      <c r="O239" t="str">
        <f>VLOOKUP($A239,'Hospitalisation Details'!$A:$O,13,0)</f>
        <v>tier - 2</v>
      </c>
      <c r="P239" t="str">
        <f>VLOOKUP($A239,'Hospitalisation Details'!$A:$O,14,0)</f>
        <v>R1011</v>
      </c>
      <c r="Q239">
        <f>VLOOKUP($A239,'Hospitalisation Details'!$A:$O,15,0)</f>
        <v>32</v>
      </c>
    </row>
    <row r="240" spans="1:17" ht="15.75" x14ac:dyDescent="0.25">
      <c r="A240" s="1" t="s">
        <v>2134</v>
      </c>
      <c r="B240" t="str">
        <f>VLOOKUP(Healthcare!A240,'Customer Names'!$A:$D,4,0)</f>
        <v>Brittany L.</v>
      </c>
      <c r="C240">
        <f>VLOOKUP(A240,'Medical Examinations'!$A:$M,2,0)</f>
        <v>33.11</v>
      </c>
      <c r="D240">
        <f>VLOOKUP($A240,'Medical Examinations'!$A:$M,3,0)</f>
        <v>4.12</v>
      </c>
      <c r="E240" t="str">
        <f>VLOOKUP($A240,'Medical Examinations'!$A:$M,4,0)</f>
        <v>No</v>
      </c>
      <c r="F240" t="str">
        <f>VLOOKUP($A240,'Medical Examinations'!$A:$M,5,0)</f>
        <v>No</v>
      </c>
      <c r="G240" t="str">
        <f>VLOOKUP($A240,'Medical Examinations'!$A:$M,6,0)</f>
        <v>Yes</v>
      </c>
      <c r="H240">
        <f>VLOOKUP($A240,'Medical Examinations'!$A:$M,8,0)</f>
        <v>1</v>
      </c>
      <c r="I240" t="str">
        <f>VLOOKUP($A240,'Medical Examinations'!$A:$M,9,0)</f>
        <v>yes</v>
      </c>
      <c r="J240" t="str">
        <f>VLOOKUP($A240,'Medical Examinations'!$A:$M,11,0)</f>
        <v>Obesity</v>
      </c>
      <c r="K240" t="str">
        <f>VLOOKUP($A240,'Medical Examinations'!$A:$M,12,0)</f>
        <v>Normal</v>
      </c>
      <c r="L240" s="11">
        <f>VLOOKUP($A240,'Hospitalisation Details'!$A:$O,5,0)</f>
        <v>37807</v>
      </c>
      <c r="M240">
        <f>VLOOKUP($A240,'Hospitalisation Details'!$A:$O,7,0)</f>
        <v>34439.86</v>
      </c>
      <c r="N240" t="str">
        <f>VLOOKUP($A240,'Hospitalisation Details'!$A:$O,12,0)</f>
        <v>tier - 2</v>
      </c>
      <c r="O240" t="str">
        <f>VLOOKUP($A240,'Hospitalisation Details'!$A:$O,13,0)</f>
        <v>tier - 1</v>
      </c>
      <c r="P240" t="str">
        <f>VLOOKUP($A240,'Hospitalisation Details'!$A:$O,14,0)</f>
        <v>R1013</v>
      </c>
      <c r="Q240">
        <f>VLOOKUP($A240,'Hospitalisation Details'!$A:$O,15,0)</f>
        <v>19</v>
      </c>
    </row>
    <row r="241" spans="1:17" ht="15.75" x14ac:dyDescent="0.25">
      <c r="A241" s="1" t="s">
        <v>2133</v>
      </c>
      <c r="B241" t="str">
        <f>VLOOKUP(Healthcare!A241,'Customer Names'!$A:$D,4,0)</f>
        <v>Cassie J.</v>
      </c>
      <c r="C241">
        <f>VLOOKUP(A241,'Medical Examinations'!$A:$M,2,0)</f>
        <v>36.159999999999997</v>
      </c>
      <c r="D241">
        <f>VLOOKUP($A241,'Medical Examinations'!$A:$M,3,0)</f>
        <v>5.0999999999999996</v>
      </c>
      <c r="E241" t="str">
        <f>VLOOKUP($A241,'Medical Examinations'!$A:$M,4,0)</f>
        <v>No</v>
      </c>
      <c r="F241" t="str">
        <f>VLOOKUP($A241,'Medical Examinations'!$A:$M,5,0)</f>
        <v>No</v>
      </c>
      <c r="G241" t="str">
        <f>VLOOKUP($A241,'Medical Examinations'!$A:$M,6,0)</f>
        <v>No</v>
      </c>
      <c r="H241">
        <f>VLOOKUP($A241,'Medical Examinations'!$A:$M,8,0)</f>
        <v>1</v>
      </c>
      <c r="I241" t="str">
        <f>VLOOKUP($A241,'Medical Examinations'!$A:$M,9,0)</f>
        <v>yes</v>
      </c>
      <c r="J241" t="str">
        <f>VLOOKUP($A241,'Medical Examinations'!$A:$M,11,0)</f>
        <v>Obesity</v>
      </c>
      <c r="K241" t="str">
        <f>VLOOKUP($A241,'Medical Examinations'!$A:$M,12,0)</f>
        <v>Normal</v>
      </c>
      <c r="L241" s="11">
        <f>VLOOKUP($A241,'Hospitalisation Details'!$A:$O,5,0)</f>
        <v>30895</v>
      </c>
      <c r="M241">
        <f>VLOOKUP($A241,'Hospitalisation Details'!$A:$O,7,0)</f>
        <v>34402.22</v>
      </c>
      <c r="N241" t="str">
        <f>VLOOKUP($A241,'Hospitalisation Details'!$A:$O,12,0)</f>
        <v>tier - 2</v>
      </c>
      <c r="O241" t="str">
        <f>VLOOKUP($A241,'Hospitalisation Details'!$A:$O,13,0)</f>
        <v>tier - 3</v>
      </c>
      <c r="P241" t="str">
        <f>VLOOKUP($A241,'Hospitalisation Details'!$A:$O,14,0)</f>
        <v>R1011</v>
      </c>
      <c r="Q241">
        <f>VLOOKUP($A241,'Hospitalisation Details'!$A:$O,15,0)</f>
        <v>38</v>
      </c>
    </row>
    <row r="242" spans="1:17" ht="15.75" x14ac:dyDescent="0.25">
      <c r="A242" s="1" t="s">
        <v>2132</v>
      </c>
      <c r="B242" t="str">
        <f>VLOOKUP(Healthcare!A242,'Customer Names'!$A:$D,4,0)</f>
        <v>Peter W</v>
      </c>
      <c r="C242">
        <f>VLOOKUP(A242,'Medical Examinations'!$A:$M,2,0)</f>
        <v>33.72</v>
      </c>
      <c r="D242">
        <f>VLOOKUP($A242,'Medical Examinations'!$A:$M,3,0)</f>
        <v>6.21</v>
      </c>
      <c r="E242" t="str">
        <f>VLOOKUP($A242,'Medical Examinations'!$A:$M,4,0)</f>
        <v>yes</v>
      </c>
      <c r="F242" t="str">
        <f>VLOOKUP($A242,'Medical Examinations'!$A:$M,5,0)</f>
        <v>No</v>
      </c>
      <c r="G242" t="str">
        <f>VLOOKUP($A242,'Medical Examinations'!$A:$M,6,0)</f>
        <v>Yes</v>
      </c>
      <c r="H242">
        <f>VLOOKUP($A242,'Medical Examinations'!$A:$M,8,0)</f>
        <v>1</v>
      </c>
      <c r="I242" t="str">
        <f>VLOOKUP($A242,'Medical Examinations'!$A:$M,9,0)</f>
        <v>yes</v>
      </c>
      <c r="J242" t="str">
        <f>VLOOKUP($A242,'Medical Examinations'!$A:$M,11,0)</f>
        <v>Obesity</v>
      </c>
      <c r="K242" t="str">
        <f>VLOOKUP($A242,'Medical Examinations'!$A:$M,12,0)</f>
        <v>Prediabetes</v>
      </c>
      <c r="L242" s="11">
        <f>VLOOKUP($A242,'Hospitalisation Details'!$A:$O,5,0)</f>
        <v>30561</v>
      </c>
      <c r="M242">
        <f>VLOOKUP($A242,'Hospitalisation Details'!$A:$O,7,0)</f>
        <v>34307.22</v>
      </c>
      <c r="N242" t="str">
        <f>VLOOKUP($A242,'Hospitalisation Details'!$A:$O,12,0)</f>
        <v>tier - 2</v>
      </c>
      <c r="O242" t="str">
        <f>VLOOKUP($A242,'Hospitalisation Details'!$A:$O,13,0)</f>
        <v>tier - 2</v>
      </c>
      <c r="P242" t="str">
        <f>VLOOKUP($A242,'Hospitalisation Details'!$A:$O,14,0)</f>
        <v>R1012</v>
      </c>
      <c r="Q242">
        <f>VLOOKUP($A242,'Hospitalisation Details'!$A:$O,15,0)</f>
        <v>39</v>
      </c>
    </row>
    <row r="243" spans="1:17" ht="15.75" x14ac:dyDescent="0.25">
      <c r="A243" s="1" t="s">
        <v>2130</v>
      </c>
      <c r="B243" t="str">
        <f>VLOOKUP(Healthcare!A243,'Customer Names'!$A:$D,4,0)</f>
        <v>Douglas</v>
      </c>
      <c r="C243">
        <f>VLOOKUP(A243,'Medical Examinations'!$A:$M,2,0)</f>
        <v>37.74</v>
      </c>
      <c r="D243">
        <f>VLOOKUP($A243,'Medical Examinations'!$A:$M,3,0)</f>
        <v>9.5299999999999994</v>
      </c>
      <c r="E243" t="str">
        <f>VLOOKUP($A243,'Medical Examinations'!$A:$M,4,0)</f>
        <v>yes</v>
      </c>
      <c r="F243" t="str">
        <f>VLOOKUP($A243,'Medical Examinations'!$A:$M,5,0)</f>
        <v>No</v>
      </c>
      <c r="G243" t="str">
        <f>VLOOKUP($A243,'Medical Examinations'!$A:$M,6,0)</f>
        <v>No</v>
      </c>
      <c r="H243">
        <f>VLOOKUP($A243,'Medical Examinations'!$A:$M,8,0)</f>
        <v>1</v>
      </c>
      <c r="I243" t="str">
        <f>VLOOKUP($A243,'Medical Examinations'!$A:$M,9,0)</f>
        <v>yes</v>
      </c>
      <c r="J243" t="str">
        <f>VLOOKUP($A243,'Medical Examinations'!$A:$M,11,0)</f>
        <v>Obesity</v>
      </c>
      <c r="K243" t="str">
        <f>VLOOKUP($A243,'Medical Examinations'!$A:$M,12,0)</f>
        <v>Diabetes</v>
      </c>
      <c r="L243" s="11">
        <f>VLOOKUP($A243,'Hospitalisation Details'!$A:$O,5,0)</f>
        <v>31604</v>
      </c>
      <c r="M243">
        <f>VLOOKUP($A243,'Hospitalisation Details'!$A:$O,7,0)</f>
        <v>34293.120000000003</v>
      </c>
      <c r="N243" t="str">
        <f>VLOOKUP($A243,'Hospitalisation Details'!$A:$O,12,0)</f>
        <v>tier - 1</v>
      </c>
      <c r="O243" t="str">
        <f>VLOOKUP($A243,'Hospitalisation Details'!$A:$O,13,0)</f>
        <v>tier - 2</v>
      </c>
      <c r="P243" t="str">
        <f>VLOOKUP($A243,'Hospitalisation Details'!$A:$O,14,0)</f>
        <v>R1011</v>
      </c>
      <c r="Q243">
        <f>VLOOKUP($A243,'Hospitalisation Details'!$A:$O,15,0)</f>
        <v>36</v>
      </c>
    </row>
    <row r="244" spans="1:17" ht="15.75" x14ac:dyDescent="0.25">
      <c r="A244" s="1" t="s">
        <v>2129</v>
      </c>
      <c r="B244" t="str">
        <f>VLOOKUP(Healthcare!A244,'Customer Names'!$A:$D,4,0)</f>
        <v>Dan</v>
      </c>
      <c r="C244">
        <f>VLOOKUP(A244,'Medical Examinations'!$A:$M,2,0)</f>
        <v>48.75</v>
      </c>
      <c r="D244">
        <f>VLOOKUP($A244,'Medical Examinations'!$A:$M,3,0)</f>
        <v>4.6399999999999997</v>
      </c>
      <c r="E244" t="str">
        <f>VLOOKUP($A244,'Medical Examinations'!$A:$M,4,0)</f>
        <v>yes</v>
      </c>
      <c r="F244" t="str">
        <f>VLOOKUP($A244,'Medical Examinations'!$A:$M,5,0)</f>
        <v>No</v>
      </c>
      <c r="G244" t="str">
        <f>VLOOKUP($A244,'Medical Examinations'!$A:$M,6,0)</f>
        <v>No</v>
      </c>
      <c r="H244">
        <f>VLOOKUP($A244,'Medical Examinations'!$A:$M,8,0)</f>
        <v>1</v>
      </c>
      <c r="I244" t="str">
        <f>VLOOKUP($A244,'Medical Examinations'!$A:$M,9,0)</f>
        <v>yes</v>
      </c>
      <c r="J244" t="str">
        <f>VLOOKUP($A244,'Medical Examinations'!$A:$M,11,0)</f>
        <v>Obesity</v>
      </c>
      <c r="K244" t="str">
        <f>VLOOKUP($A244,'Medical Examinations'!$A:$M,12,0)</f>
        <v>Normal</v>
      </c>
      <c r="L244" s="11">
        <f>VLOOKUP($A244,'Hospitalisation Details'!$A:$O,5,0)</f>
        <v>35033</v>
      </c>
      <c r="M244">
        <f>VLOOKUP($A244,'Hospitalisation Details'!$A:$O,7,0)</f>
        <v>34289.43</v>
      </c>
      <c r="N244" t="str">
        <f>VLOOKUP($A244,'Hospitalisation Details'!$A:$O,12,0)</f>
        <v>tier - 1</v>
      </c>
      <c r="O244" t="str">
        <f>VLOOKUP($A244,'Hospitalisation Details'!$A:$O,13,0)</f>
        <v>tier - 1</v>
      </c>
      <c r="P244" t="str">
        <f>VLOOKUP($A244,'Hospitalisation Details'!$A:$O,14,0)</f>
        <v>R1011</v>
      </c>
      <c r="Q244">
        <f>VLOOKUP($A244,'Hospitalisation Details'!$A:$O,15,0)</f>
        <v>27</v>
      </c>
    </row>
    <row r="245" spans="1:17" ht="15.75" x14ac:dyDescent="0.25">
      <c r="A245" s="1" t="s">
        <v>2128</v>
      </c>
      <c r="B245" t="str">
        <f>VLOOKUP(Healthcare!A245,'Customer Names'!$A:$D,4,0)</f>
        <v>Dan M.</v>
      </c>
      <c r="C245">
        <f>VLOOKUP(A245,'Medical Examinations'!$A:$M,2,0)</f>
        <v>31.065000000000001</v>
      </c>
      <c r="D245">
        <f>VLOOKUP($A245,'Medical Examinations'!$A:$M,3,0)</f>
        <v>5.05</v>
      </c>
      <c r="E245" t="str">
        <f>VLOOKUP($A245,'Medical Examinations'!$A:$M,4,0)</f>
        <v>No</v>
      </c>
      <c r="F245" t="str">
        <f>VLOOKUP($A245,'Medical Examinations'!$A:$M,5,0)</f>
        <v>No</v>
      </c>
      <c r="G245" t="str">
        <f>VLOOKUP($A245,'Medical Examinations'!$A:$M,6,0)</f>
        <v>No</v>
      </c>
      <c r="H245">
        <f>VLOOKUP($A245,'Medical Examinations'!$A:$M,8,0)</f>
        <v>1</v>
      </c>
      <c r="I245" t="str">
        <f>VLOOKUP($A245,'Medical Examinations'!$A:$M,9,0)</f>
        <v>yes</v>
      </c>
      <c r="J245" t="str">
        <f>VLOOKUP($A245,'Medical Examinations'!$A:$M,11,0)</f>
        <v>Obesity</v>
      </c>
      <c r="K245" t="str">
        <f>VLOOKUP($A245,'Medical Examinations'!$A:$M,12,0)</f>
        <v>Normal</v>
      </c>
      <c r="L245" s="11">
        <f>VLOOKUP($A245,'Hospitalisation Details'!$A:$O,5,0)</f>
        <v>35987</v>
      </c>
      <c r="M245">
        <f>VLOOKUP($A245,'Hospitalisation Details'!$A:$O,7,0)</f>
        <v>34254.050000000003</v>
      </c>
      <c r="N245" t="str">
        <f>VLOOKUP($A245,'Hospitalisation Details'!$A:$O,12,0)</f>
        <v>tier - 1</v>
      </c>
      <c r="O245" t="str">
        <f>VLOOKUP($A245,'Hospitalisation Details'!$A:$O,13,0)</f>
        <v>tier - 3</v>
      </c>
      <c r="P245" t="str">
        <f>VLOOKUP($A245,'Hospitalisation Details'!$A:$O,14,0)</f>
        <v>R1019</v>
      </c>
      <c r="Q245">
        <f>VLOOKUP($A245,'Hospitalisation Details'!$A:$O,15,0)</f>
        <v>24</v>
      </c>
    </row>
    <row r="246" spans="1:17" ht="15.75" x14ac:dyDescent="0.25">
      <c r="A246" s="1" t="s">
        <v>2127</v>
      </c>
      <c r="B246" t="str">
        <f>VLOOKUP(Healthcare!A246,'Customer Names'!$A:$D,4,0)</f>
        <v>Eric L.</v>
      </c>
      <c r="C246">
        <f>VLOOKUP(A246,'Medical Examinations'!$A:$M,2,0)</f>
        <v>23.55</v>
      </c>
      <c r="D246">
        <f>VLOOKUP($A246,'Medical Examinations'!$A:$M,3,0)</f>
        <v>10.38</v>
      </c>
      <c r="E246" t="str">
        <f>VLOOKUP($A246,'Medical Examinations'!$A:$M,4,0)</f>
        <v>No</v>
      </c>
      <c r="F246" t="str">
        <f>VLOOKUP($A246,'Medical Examinations'!$A:$M,5,0)</f>
        <v>No</v>
      </c>
      <c r="G246" t="str">
        <f>VLOOKUP($A246,'Medical Examinations'!$A:$M,6,0)</f>
        <v>No</v>
      </c>
      <c r="H246">
        <f>VLOOKUP($A246,'Medical Examinations'!$A:$M,8,0)</f>
        <v>0</v>
      </c>
      <c r="I246" t="str">
        <f>VLOOKUP($A246,'Medical Examinations'!$A:$M,9,0)</f>
        <v>yes</v>
      </c>
      <c r="J246" t="str">
        <f>VLOOKUP($A246,'Medical Examinations'!$A:$M,11,0)</f>
        <v>Healthy Weight</v>
      </c>
      <c r="K246" t="str">
        <f>VLOOKUP($A246,'Medical Examinations'!$A:$M,12,0)</f>
        <v>Diabetes</v>
      </c>
      <c r="L246" s="11">
        <f>VLOOKUP($A246,'Hospitalisation Details'!$A:$O,5,0)</f>
        <v>22894</v>
      </c>
      <c r="M246">
        <f>VLOOKUP($A246,'Hospitalisation Details'!$A:$O,7,0)</f>
        <v>34218.019999999997</v>
      </c>
      <c r="N246" t="str">
        <f>VLOOKUP($A246,'Hospitalisation Details'!$A:$O,12,0)</f>
        <v>tier - 1</v>
      </c>
      <c r="O246" t="str">
        <f>VLOOKUP($A246,'Hospitalisation Details'!$A:$O,13,0)</f>
        <v>tier - 1</v>
      </c>
      <c r="P246" t="str">
        <f>VLOOKUP($A246,'Hospitalisation Details'!$A:$O,14,0)</f>
        <v>R1011</v>
      </c>
      <c r="Q246">
        <f>VLOOKUP($A246,'Hospitalisation Details'!$A:$O,15,0)</f>
        <v>60</v>
      </c>
    </row>
    <row r="247" spans="1:17" ht="15.75" x14ac:dyDescent="0.25">
      <c r="A247" s="1" t="s">
        <v>2126</v>
      </c>
      <c r="B247" t="str">
        <f>VLOOKUP(Healthcare!A247,'Customer Names'!$A:$D,4,0)</f>
        <v>Les J</v>
      </c>
      <c r="C247">
        <f>VLOOKUP(A247,'Medical Examinations'!$A:$M,2,0)</f>
        <v>30.18</v>
      </c>
      <c r="D247">
        <f>VLOOKUP($A247,'Medical Examinations'!$A:$M,3,0)</f>
        <v>8.31</v>
      </c>
      <c r="E247" t="str">
        <f>VLOOKUP($A247,'Medical Examinations'!$A:$M,4,0)</f>
        <v>yes</v>
      </c>
      <c r="F247" t="str">
        <f>VLOOKUP($A247,'Medical Examinations'!$A:$M,5,0)</f>
        <v>No</v>
      </c>
      <c r="G247" t="str">
        <f>VLOOKUP($A247,'Medical Examinations'!$A:$M,6,0)</f>
        <v>No</v>
      </c>
      <c r="H247">
        <f>VLOOKUP($A247,'Medical Examinations'!$A:$M,8,0)</f>
        <v>1</v>
      </c>
      <c r="I247" t="str">
        <f>VLOOKUP($A247,'Medical Examinations'!$A:$M,9,0)</f>
        <v>yes</v>
      </c>
      <c r="J247" t="str">
        <f>VLOOKUP($A247,'Medical Examinations'!$A:$M,11,0)</f>
        <v>Obesity</v>
      </c>
      <c r="K247" t="str">
        <f>VLOOKUP($A247,'Medical Examinations'!$A:$M,12,0)</f>
        <v>Diabetes</v>
      </c>
      <c r="L247" s="11">
        <f>VLOOKUP($A247,'Hospitalisation Details'!$A:$O,5,0)</f>
        <v>27688</v>
      </c>
      <c r="M247">
        <f>VLOOKUP($A247,'Hospitalisation Details'!$A:$O,7,0)</f>
        <v>34210.33</v>
      </c>
      <c r="N247" t="str">
        <f>VLOOKUP($A247,'Hospitalisation Details'!$A:$O,12,0)</f>
        <v>tier - 2</v>
      </c>
      <c r="O247" t="str">
        <f>VLOOKUP($A247,'Hospitalisation Details'!$A:$O,13,0)</f>
        <v>tier - 1</v>
      </c>
      <c r="P247" t="str">
        <f>VLOOKUP($A247,'Hospitalisation Details'!$A:$O,14,0)</f>
        <v>R1012</v>
      </c>
      <c r="Q247">
        <f>VLOOKUP($A247,'Hospitalisation Details'!$A:$O,15,0)</f>
        <v>47</v>
      </c>
    </row>
    <row r="248" spans="1:17" ht="15.75" x14ac:dyDescent="0.25">
      <c r="A248" s="1" t="s">
        <v>2125</v>
      </c>
      <c r="B248" t="str">
        <f>VLOOKUP(Healthcare!A248,'Customer Names'!$A:$D,4,0)</f>
        <v>Stephanie</v>
      </c>
      <c r="C248">
        <f>VLOOKUP(A248,'Medical Examinations'!$A:$M,2,0)</f>
        <v>29.94</v>
      </c>
      <c r="D248">
        <f>VLOOKUP($A248,'Medical Examinations'!$A:$M,3,0)</f>
        <v>7.59</v>
      </c>
      <c r="E248" t="str">
        <f>VLOOKUP($A248,'Medical Examinations'!$A:$M,4,0)</f>
        <v>No</v>
      </c>
      <c r="F248" t="str">
        <f>VLOOKUP($A248,'Medical Examinations'!$A:$M,5,0)</f>
        <v>No</v>
      </c>
      <c r="G248" t="str">
        <f>VLOOKUP($A248,'Medical Examinations'!$A:$M,6,0)</f>
        <v>No</v>
      </c>
      <c r="H248">
        <f>VLOOKUP($A248,'Medical Examinations'!$A:$M,8,0)</f>
        <v>0</v>
      </c>
      <c r="I248" t="str">
        <f>VLOOKUP($A248,'Medical Examinations'!$A:$M,9,0)</f>
        <v>yes</v>
      </c>
      <c r="J248" t="str">
        <f>VLOOKUP($A248,'Medical Examinations'!$A:$M,11,0)</f>
        <v>Obesity</v>
      </c>
      <c r="K248" t="str">
        <f>VLOOKUP($A248,'Medical Examinations'!$A:$M,12,0)</f>
        <v>Diabetes</v>
      </c>
      <c r="L248" s="11">
        <f>VLOOKUP($A248,'Hospitalisation Details'!$A:$O,5,0)</f>
        <v>26201</v>
      </c>
      <c r="M248">
        <f>VLOOKUP($A248,'Hospitalisation Details'!$A:$O,7,0)</f>
        <v>34205.07</v>
      </c>
      <c r="N248" t="str">
        <f>VLOOKUP($A248,'Hospitalisation Details'!$A:$O,12,0)</f>
        <v>tier - 2</v>
      </c>
      <c r="O248" t="str">
        <f>VLOOKUP($A248,'Hospitalisation Details'!$A:$O,13,0)</f>
        <v>tier - 2</v>
      </c>
      <c r="P248" t="str">
        <f>VLOOKUP($A248,'Hospitalisation Details'!$A:$O,14,0)</f>
        <v>R1011</v>
      </c>
      <c r="Q248">
        <f>VLOOKUP($A248,'Hospitalisation Details'!$A:$O,15,0)</f>
        <v>51</v>
      </c>
    </row>
    <row r="249" spans="1:17" ht="15.75" x14ac:dyDescent="0.25">
      <c r="A249" s="1" t="s">
        <v>2124</v>
      </c>
      <c r="B249" t="str">
        <f>VLOOKUP(Healthcare!A249,'Customer Names'!$A:$D,4,0)</f>
        <v>Melissa Y</v>
      </c>
      <c r="C249">
        <f>VLOOKUP(A249,'Medical Examinations'!$A:$M,2,0)</f>
        <v>31.4</v>
      </c>
      <c r="D249">
        <f>VLOOKUP($A249,'Medical Examinations'!$A:$M,3,0)</f>
        <v>5.49</v>
      </c>
      <c r="E249" t="str">
        <f>VLOOKUP($A249,'Medical Examinations'!$A:$M,4,0)</f>
        <v>No</v>
      </c>
      <c r="F249" t="str">
        <f>VLOOKUP($A249,'Medical Examinations'!$A:$M,5,0)</f>
        <v>No</v>
      </c>
      <c r="G249" t="str">
        <f>VLOOKUP($A249,'Medical Examinations'!$A:$M,6,0)</f>
        <v>No</v>
      </c>
      <c r="H249">
        <f>VLOOKUP($A249,'Medical Examinations'!$A:$M,8,0)</f>
        <v>0</v>
      </c>
      <c r="I249" t="str">
        <f>VLOOKUP($A249,'Medical Examinations'!$A:$M,9,0)</f>
        <v>yes</v>
      </c>
      <c r="J249" t="str">
        <f>VLOOKUP($A249,'Medical Examinations'!$A:$M,11,0)</f>
        <v>Obesity</v>
      </c>
      <c r="K249" t="str">
        <f>VLOOKUP($A249,'Medical Examinations'!$A:$M,12,0)</f>
        <v>Normal</v>
      </c>
      <c r="L249" s="11">
        <f>VLOOKUP($A249,'Hospitalisation Details'!$A:$O,5,0)</f>
        <v>36439</v>
      </c>
      <c r="M249">
        <f>VLOOKUP($A249,'Hospitalisation Details'!$A:$O,7,0)</f>
        <v>34166.269999999997</v>
      </c>
      <c r="N249" t="str">
        <f>VLOOKUP($A249,'Hospitalisation Details'!$A:$O,12,0)</f>
        <v>tier - 2</v>
      </c>
      <c r="O249" t="str">
        <f>VLOOKUP($A249,'Hospitalisation Details'!$A:$O,13,0)</f>
        <v>tier - 3</v>
      </c>
      <c r="P249" t="str">
        <f>VLOOKUP($A249,'Hospitalisation Details'!$A:$O,14,0)</f>
        <v>R1011</v>
      </c>
      <c r="Q249">
        <f>VLOOKUP($A249,'Hospitalisation Details'!$A:$O,15,0)</f>
        <v>23</v>
      </c>
    </row>
    <row r="250" spans="1:17" ht="15.75" x14ac:dyDescent="0.25">
      <c r="A250" s="1" t="s">
        <v>2123</v>
      </c>
      <c r="B250" t="str">
        <f>VLOOKUP(Healthcare!A250,'Customer Names'!$A:$D,4,0)</f>
        <v>Ashley</v>
      </c>
      <c r="C250">
        <f>VLOOKUP(A250,'Medical Examinations'!$A:$M,2,0)</f>
        <v>53.06</v>
      </c>
      <c r="D250">
        <f>VLOOKUP($A250,'Medical Examinations'!$A:$M,3,0)</f>
        <v>11.68</v>
      </c>
      <c r="E250" t="str">
        <f>VLOOKUP($A250,'Medical Examinations'!$A:$M,4,0)</f>
        <v>No</v>
      </c>
      <c r="F250" t="str">
        <f>VLOOKUP($A250,'Medical Examinations'!$A:$M,5,0)</f>
        <v>No</v>
      </c>
      <c r="G250" t="str">
        <f>VLOOKUP($A250,'Medical Examinations'!$A:$M,6,0)</f>
        <v>No</v>
      </c>
      <c r="H250">
        <f>VLOOKUP($A250,'Medical Examinations'!$A:$M,8,0)</f>
        <v>0</v>
      </c>
      <c r="I250" t="str">
        <f>VLOOKUP($A250,'Medical Examinations'!$A:$M,9,0)</f>
        <v>yes</v>
      </c>
      <c r="J250" t="str">
        <f>VLOOKUP($A250,'Medical Examinations'!$A:$M,11,0)</f>
        <v>Obesity</v>
      </c>
      <c r="K250" t="str">
        <f>VLOOKUP($A250,'Medical Examinations'!$A:$M,12,0)</f>
        <v>Diabetes</v>
      </c>
      <c r="L250" s="11">
        <f>VLOOKUP($A250,'Hospitalisation Details'!$A:$O,5,0)</f>
        <v>37616</v>
      </c>
      <c r="M250">
        <f>VLOOKUP($A250,'Hospitalisation Details'!$A:$O,7,0)</f>
        <v>34084.68</v>
      </c>
      <c r="N250" t="str">
        <f>VLOOKUP($A250,'Hospitalisation Details'!$A:$O,12,0)</f>
        <v>tier - 2</v>
      </c>
      <c r="O250" t="str">
        <f>VLOOKUP($A250,'Hospitalisation Details'!$A:$O,13,0)</f>
        <v>tier - 3</v>
      </c>
      <c r="P250" t="str">
        <f>VLOOKUP($A250,'Hospitalisation Details'!$A:$O,14,0)</f>
        <v>R1011</v>
      </c>
      <c r="Q250">
        <f>VLOOKUP($A250,'Hospitalisation Details'!$A:$O,15,0)</f>
        <v>20</v>
      </c>
    </row>
    <row r="251" spans="1:17" ht="15.75" x14ac:dyDescent="0.25">
      <c r="A251" s="1" t="s">
        <v>2122</v>
      </c>
      <c r="B251" t="str">
        <f>VLOOKUP(Healthcare!A251,'Customer Names'!$A:$D,4,0)</f>
        <v>Stephanie M.</v>
      </c>
      <c r="C251">
        <f>VLOOKUP(A251,'Medical Examinations'!$A:$M,2,0)</f>
        <v>30.25</v>
      </c>
      <c r="D251">
        <f>VLOOKUP($A251,'Medical Examinations'!$A:$M,3,0)</f>
        <v>4.1900000000000004</v>
      </c>
      <c r="E251" t="str">
        <f>VLOOKUP($A251,'Medical Examinations'!$A:$M,4,0)</f>
        <v>No</v>
      </c>
      <c r="F251" t="str">
        <f>VLOOKUP($A251,'Medical Examinations'!$A:$M,5,0)</f>
        <v>No</v>
      </c>
      <c r="G251" t="str">
        <f>VLOOKUP($A251,'Medical Examinations'!$A:$M,6,0)</f>
        <v>No</v>
      </c>
      <c r="H251">
        <f>VLOOKUP($A251,'Medical Examinations'!$A:$M,8,0)</f>
        <v>2</v>
      </c>
      <c r="I251" t="str">
        <f>VLOOKUP($A251,'Medical Examinations'!$A:$M,9,0)</f>
        <v>yes</v>
      </c>
      <c r="J251" t="str">
        <f>VLOOKUP($A251,'Medical Examinations'!$A:$M,11,0)</f>
        <v>Obesity</v>
      </c>
      <c r="K251" t="str">
        <f>VLOOKUP($A251,'Medical Examinations'!$A:$M,12,0)</f>
        <v>Normal</v>
      </c>
      <c r="L251" s="11">
        <f>VLOOKUP($A251,'Hospitalisation Details'!$A:$O,5,0)</f>
        <v>26506</v>
      </c>
      <c r="M251">
        <f>VLOOKUP($A251,'Hospitalisation Details'!$A:$O,7,0)</f>
        <v>34053.360000000001</v>
      </c>
      <c r="N251" t="str">
        <f>VLOOKUP($A251,'Hospitalisation Details'!$A:$O,12,0)</f>
        <v>tier - 2</v>
      </c>
      <c r="O251" t="str">
        <f>VLOOKUP($A251,'Hospitalisation Details'!$A:$O,13,0)</f>
        <v>tier - 2</v>
      </c>
      <c r="P251" t="str">
        <f>VLOOKUP($A251,'Hospitalisation Details'!$A:$O,14,0)</f>
        <v>R1011</v>
      </c>
      <c r="Q251">
        <f>VLOOKUP($A251,'Hospitalisation Details'!$A:$O,15,0)</f>
        <v>50</v>
      </c>
    </row>
    <row r="252" spans="1:17" ht="15.75" x14ac:dyDescent="0.25">
      <c r="A252" s="1" t="s">
        <v>2121</v>
      </c>
      <c r="B252" t="str">
        <f>VLOOKUP(Healthcare!A252,'Customer Names'!$A:$D,4,0)</f>
        <v>Kylie</v>
      </c>
      <c r="C252">
        <f>VLOOKUP(A252,'Medical Examinations'!$A:$M,2,0)</f>
        <v>46.68</v>
      </c>
      <c r="D252">
        <f>VLOOKUP($A252,'Medical Examinations'!$A:$M,3,0)</f>
        <v>4.01</v>
      </c>
      <c r="E252" t="str">
        <f>VLOOKUP($A252,'Medical Examinations'!$A:$M,4,0)</f>
        <v>No</v>
      </c>
      <c r="F252" t="str">
        <f>VLOOKUP($A252,'Medical Examinations'!$A:$M,5,0)</f>
        <v>No</v>
      </c>
      <c r="G252" t="str">
        <f>VLOOKUP($A252,'Medical Examinations'!$A:$M,6,0)</f>
        <v>No</v>
      </c>
      <c r="H252">
        <f>VLOOKUP($A252,'Medical Examinations'!$A:$M,8,0)</f>
        <v>0</v>
      </c>
      <c r="I252" t="str">
        <f>VLOOKUP($A252,'Medical Examinations'!$A:$M,9,0)</f>
        <v>yes</v>
      </c>
      <c r="J252" t="str">
        <f>VLOOKUP($A252,'Medical Examinations'!$A:$M,11,0)</f>
        <v>Obesity</v>
      </c>
      <c r="K252" t="str">
        <f>VLOOKUP($A252,'Medical Examinations'!$A:$M,12,0)</f>
        <v>Normal</v>
      </c>
      <c r="L252" s="11">
        <f>VLOOKUP($A252,'Hospitalisation Details'!$A:$O,5,0)</f>
        <v>34540</v>
      </c>
      <c r="M252">
        <f>VLOOKUP($A252,'Hospitalisation Details'!$A:$O,7,0)</f>
        <v>33975.47</v>
      </c>
      <c r="N252" t="str">
        <f>VLOOKUP($A252,'Hospitalisation Details'!$A:$O,12,0)</f>
        <v>tier - 2</v>
      </c>
      <c r="O252" t="str">
        <f>VLOOKUP($A252,'Hospitalisation Details'!$A:$O,13,0)</f>
        <v>tier - 2</v>
      </c>
      <c r="P252" t="str">
        <f>VLOOKUP($A252,'Hospitalisation Details'!$A:$O,14,0)</f>
        <v>R1011</v>
      </c>
      <c r="Q252">
        <f>VLOOKUP($A252,'Hospitalisation Details'!$A:$O,15,0)</f>
        <v>28</v>
      </c>
    </row>
    <row r="253" spans="1:17" ht="15.75" x14ac:dyDescent="0.25">
      <c r="A253" s="1" t="s">
        <v>2120</v>
      </c>
      <c r="B253" t="str">
        <f>VLOOKUP(Healthcare!A253,'Customer Names'!$A:$D,4,0)</f>
        <v>Kelly</v>
      </c>
      <c r="C253">
        <f>VLOOKUP(A253,'Medical Examinations'!$A:$M,2,0)</f>
        <v>30.4</v>
      </c>
      <c r="D253">
        <f>VLOOKUP($A253,'Medical Examinations'!$A:$M,3,0)</f>
        <v>5.91</v>
      </c>
      <c r="E253" t="str">
        <f>VLOOKUP($A253,'Medical Examinations'!$A:$M,4,0)</f>
        <v>No</v>
      </c>
      <c r="F253" t="str">
        <f>VLOOKUP($A253,'Medical Examinations'!$A:$M,5,0)</f>
        <v>yes</v>
      </c>
      <c r="G253" t="str">
        <f>VLOOKUP($A253,'Medical Examinations'!$A:$M,6,0)</f>
        <v>No</v>
      </c>
      <c r="H253">
        <f>VLOOKUP($A253,'Medical Examinations'!$A:$M,8,0)</f>
        <v>2</v>
      </c>
      <c r="I253" t="str">
        <f>VLOOKUP($A253,'Medical Examinations'!$A:$M,9,0)</f>
        <v>yes</v>
      </c>
      <c r="J253" t="str">
        <f>VLOOKUP($A253,'Medical Examinations'!$A:$M,11,0)</f>
        <v>Obesity</v>
      </c>
      <c r="K253" t="str">
        <f>VLOOKUP($A253,'Medical Examinations'!$A:$M,12,0)</f>
        <v>Prediabetes</v>
      </c>
      <c r="L253" s="11">
        <f>VLOOKUP($A253,'Hospitalisation Details'!$A:$O,5,0)</f>
        <v>36796</v>
      </c>
      <c r="M253">
        <f>VLOOKUP($A253,'Hospitalisation Details'!$A:$O,7,0)</f>
        <v>33907.550000000003</v>
      </c>
      <c r="N253" t="str">
        <f>VLOOKUP($A253,'Hospitalisation Details'!$A:$O,12,0)</f>
        <v>tier - 2</v>
      </c>
      <c r="O253" t="str">
        <f>VLOOKUP($A253,'Hospitalisation Details'!$A:$O,13,0)</f>
        <v>tier - 2</v>
      </c>
      <c r="P253" t="str">
        <f>VLOOKUP($A253,'Hospitalisation Details'!$A:$O,14,0)</f>
        <v>R1012</v>
      </c>
      <c r="Q253">
        <f>VLOOKUP($A253,'Hospitalisation Details'!$A:$O,15,0)</f>
        <v>22</v>
      </c>
    </row>
    <row r="254" spans="1:17" ht="15.75" x14ac:dyDescent="0.25">
      <c r="A254" s="1" t="s">
        <v>2119</v>
      </c>
      <c r="B254" t="str">
        <f>VLOOKUP(Healthcare!A254,'Customer Names'!$A:$D,4,0)</f>
        <v>Carrie</v>
      </c>
      <c r="C254">
        <f>VLOOKUP(A254,'Medical Examinations'!$A:$M,2,0)</f>
        <v>30.2</v>
      </c>
      <c r="D254">
        <f>VLOOKUP($A254,'Medical Examinations'!$A:$M,3,0)</f>
        <v>4.47</v>
      </c>
      <c r="E254" t="str">
        <f>VLOOKUP($A254,'Medical Examinations'!$A:$M,4,0)</f>
        <v>yes</v>
      </c>
      <c r="F254" t="str">
        <f>VLOOKUP($A254,'Medical Examinations'!$A:$M,5,0)</f>
        <v>No</v>
      </c>
      <c r="G254" t="str">
        <f>VLOOKUP($A254,'Medical Examinations'!$A:$M,6,0)</f>
        <v>Yes</v>
      </c>
      <c r="H254">
        <f>VLOOKUP($A254,'Medical Examinations'!$A:$M,8,0)</f>
        <v>1</v>
      </c>
      <c r="I254" t="str">
        <f>VLOOKUP($A254,'Medical Examinations'!$A:$M,9,0)</f>
        <v>yes</v>
      </c>
      <c r="J254" t="str">
        <f>VLOOKUP($A254,'Medical Examinations'!$A:$M,11,0)</f>
        <v>Obesity</v>
      </c>
      <c r="K254" t="str">
        <f>VLOOKUP($A254,'Medical Examinations'!$A:$M,12,0)</f>
        <v>Normal</v>
      </c>
      <c r="L254" s="11">
        <f>VLOOKUP($A254,'Hospitalisation Details'!$A:$O,5,0)</f>
        <v>35743</v>
      </c>
      <c r="M254">
        <f>VLOOKUP($A254,'Hospitalisation Details'!$A:$O,7,0)</f>
        <v>33900.65</v>
      </c>
      <c r="N254" t="str">
        <f>VLOOKUP($A254,'Hospitalisation Details'!$A:$O,12,0)</f>
        <v>tier - 2</v>
      </c>
      <c r="O254" t="str">
        <f>VLOOKUP($A254,'Hospitalisation Details'!$A:$O,13,0)</f>
        <v>tier - 3</v>
      </c>
      <c r="P254" t="str">
        <f>VLOOKUP($A254,'Hospitalisation Details'!$A:$O,14,0)</f>
        <v>R1011</v>
      </c>
      <c r="Q254">
        <f>VLOOKUP($A254,'Hospitalisation Details'!$A:$O,15,0)</f>
        <v>25</v>
      </c>
    </row>
    <row r="255" spans="1:17" ht="15.75" x14ac:dyDescent="0.25">
      <c r="A255" s="1" t="s">
        <v>2118</v>
      </c>
      <c r="B255" t="str">
        <f>VLOOKUP(Healthcare!A255,'Customer Names'!$A:$D,4,0)</f>
        <v>Alex</v>
      </c>
      <c r="C255">
        <f>VLOOKUP(A255,'Medical Examinations'!$A:$M,2,0)</f>
        <v>51.18</v>
      </c>
      <c r="D255">
        <f>VLOOKUP($A255,'Medical Examinations'!$A:$M,3,0)</f>
        <v>4.5599999999999996</v>
      </c>
      <c r="E255" t="str">
        <f>VLOOKUP($A255,'Medical Examinations'!$A:$M,4,0)</f>
        <v>yes</v>
      </c>
      <c r="F255" t="str">
        <f>VLOOKUP($A255,'Medical Examinations'!$A:$M,5,0)</f>
        <v>yes</v>
      </c>
      <c r="G255" t="str">
        <f>VLOOKUP($A255,'Medical Examinations'!$A:$M,6,0)</f>
        <v>No</v>
      </c>
      <c r="H255">
        <f>VLOOKUP($A255,'Medical Examinations'!$A:$M,8,0)</f>
        <v>2</v>
      </c>
      <c r="I255" t="str">
        <f>VLOOKUP($A255,'Medical Examinations'!$A:$M,9,0)</f>
        <v>yes</v>
      </c>
      <c r="J255" t="str">
        <f>VLOOKUP($A255,'Medical Examinations'!$A:$M,11,0)</f>
        <v>Obesity</v>
      </c>
      <c r="K255" t="str">
        <f>VLOOKUP($A255,'Medical Examinations'!$A:$M,12,0)</f>
        <v>Normal</v>
      </c>
      <c r="L255" s="11">
        <f>VLOOKUP($A255,'Hospitalisation Details'!$A:$O,5,0)</f>
        <v>36795</v>
      </c>
      <c r="M255">
        <f>VLOOKUP($A255,'Hospitalisation Details'!$A:$O,7,0)</f>
        <v>33829.39</v>
      </c>
      <c r="N255" t="str">
        <f>VLOOKUP($A255,'Hospitalisation Details'!$A:$O,12,0)</f>
        <v>tier - 2</v>
      </c>
      <c r="O255" t="str">
        <f>VLOOKUP($A255,'Hospitalisation Details'!$A:$O,13,0)</f>
        <v>tier - 3</v>
      </c>
      <c r="P255" t="str">
        <f>VLOOKUP($A255,'Hospitalisation Details'!$A:$O,14,0)</f>
        <v>R1011</v>
      </c>
      <c r="Q255">
        <f>VLOOKUP($A255,'Hospitalisation Details'!$A:$O,15,0)</f>
        <v>22</v>
      </c>
    </row>
    <row r="256" spans="1:17" ht="15.75" x14ac:dyDescent="0.25">
      <c r="A256" s="1" t="s">
        <v>2117</v>
      </c>
      <c r="B256" t="str">
        <f>VLOOKUP(Healthcare!A256,'Customer Names'!$A:$D,4,0)</f>
        <v>Zach S</v>
      </c>
      <c r="C256">
        <f>VLOOKUP(A256,'Medical Examinations'!$A:$M,2,0)</f>
        <v>22.18</v>
      </c>
      <c r="D256">
        <f>VLOOKUP($A256,'Medical Examinations'!$A:$M,3,0)</f>
        <v>9.9</v>
      </c>
      <c r="E256" t="str">
        <f>VLOOKUP($A256,'Medical Examinations'!$A:$M,4,0)</f>
        <v>No</v>
      </c>
      <c r="F256" t="str">
        <f>VLOOKUP($A256,'Medical Examinations'!$A:$M,5,0)</f>
        <v>No</v>
      </c>
      <c r="G256" t="str">
        <f>VLOOKUP($A256,'Medical Examinations'!$A:$M,6,0)</f>
        <v>No</v>
      </c>
      <c r="H256">
        <f>VLOOKUP($A256,'Medical Examinations'!$A:$M,8,0)</f>
        <v>0</v>
      </c>
      <c r="I256" t="str">
        <f>VLOOKUP($A256,'Medical Examinations'!$A:$M,9,0)</f>
        <v>yes</v>
      </c>
      <c r="J256" t="str">
        <f>VLOOKUP($A256,'Medical Examinations'!$A:$M,11,0)</f>
        <v>Healthy Weight</v>
      </c>
      <c r="K256" t="str">
        <f>VLOOKUP($A256,'Medical Examinations'!$A:$M,12,0)</f>
        <v>Diabetes</v>
      </c>
      <c r="L256" s="11">
        <f>VLOOKUP($A256,'Hospitalisation Details'!$A:$O,5,0)</f>
        <v>22900</v>
      </c>
      <c r="M256">
        <f>VLOOKUP($A256,'Hospitalisation Details'!$A:$O,7,0)</f>
        <v>33753.32</v>
      </c>
      <c r="N256" t="str">
        <f>VLOOKUP($A256,'Hospitalisation Details'!$A:$O,12,0)</f>
        <v>tier - 1</v>
      </c>
      <c r="O256" t="str">
        <f>VLOOKUP($A256,'Hospitalisation Details'!$A:$O,13,0)</f>
        <v>tier - 3</v>
      </c>
      <c r="P256" t="str">
        <f>VLOOKUP($A256,'Hospitalisation Details'!$A:$O,14,0)</f>
        <v>R1011</v>
      </c>
      <c r="Q256">
        <f>VLOOKUP($A256,'Hospitalisation Details'!$A:$O,15,0)</f>
        <v>60</v>
      </c>
    </row>
    <row r="257" spans="1:17" ht="15.75" x14ac:dyDescent="0.25">
      <c r="A257" s="1" t="s">
        <v>2116</v>
      </c>
      <c r="B257" t="str">
        <f>VLOOKUP(Healthcare!A257,'Customer Names'!$A:$D,4,0)</f>
        <v>Alan</v>
      </c>
      <c r="C257">
        <f>VLOOKUP(A257,'Medical Examinations'!$A:$M,2,0)</f>
        <v>31.92</v>
      </c>
      <c r="D257">
        <f>VLOOKUP($A257,'Medical Examinations'!$A:$M,3,0)</f>
        <v>5.1100000000000003</v>
      </c>
      <c r="E257" t="str">
        <f>VLOOKUP($A257,'Medical Examinations'!$A:$M,4,0)</f>
        <v>No</v>
      </c>
      <c r="F257" t="str">
        <f>VLOOKUP($A257,'Medical Examinations'!$A:$M,5,0)</f>
        <v>No</v>
      </c>
      <c r="G257" t="str">
        <f>VLOOKUP($A257,'Medical Examinations'!$A:$M,6,0)</f>
        <v>Yes</v>
      </c>
      <c r="H257">
        <f>VLOOKUP($A257,'Medical Examinations'!$A:$M,8,0)</f>
        <v>1</v>
      </c>
      <c r="I257" t="str">
        <f>VLOOKUP($A257,'Medical Examinations'!$A:$M,9,0)</f>
        <v>yes</v>
      </c>
      <c r="J257" t="str">
        <f>VLOOKUP($A257,'Medical Examinations'!$A:$M,11,0)</f>
        <v>Obesity</v>
      </c>
      <c r="K257" t="str">
        <f>VLOOKUP($A257,'Medical Examinations'!$A:$M,12,0)</f>
        <v>Normal</v>
      </c>
      <c r="L257" s="11">
        <f>VLOOKUP($A257,'Hospitalisation Details'!$A:$O,5,0)</f>
        <v>37876</v>
      </c>
      <c r="M257">
        <f>VLOOKUP($A257,'Hospitalisation Details'!$A:$O,7,0)</f>
        <v>33750.29</v>
      </c>
      <c r="N257" t="str">
        <f>VLOOKUP($A257,'Hospitalisation Details'!$A:$O,12,0)</f>
        <v>tier - 1</v>
      </c>
      <c r="O257" t="str">
        <f>VLOOKUP($A257,'Hospitalisation Details'!$A:$O,13,0)</f>
        <v>tier - 3</v>
      </c>
      <c r="P257" t="str">
        <f>VLOOKUP($A257,'Hospitalisation Details'!$A:$O,14,0)</f>
        <v>R1012</v>
      </c>
      <c r="Q257">
        <f>VLOOKUP($A257,'Hospitalisation Details'!$A:$O,15,0)</f>
        <v>19</v>
      </c>
    </row>
    <row r="258" spans="1:17" ht="15.75" x14ac:dyDescent="0.25">
      <c r="A258" s="1" t="s">
        <v>2115</v>
      </c>
      <c r="B258" t="str">
        <f>VLOOKUP(Healthcare!A258,'Customer Names'!$A:$D,4,0)</f>
        <v>Nate</v>
      </c>
      <c r="C258">
        <f>VLOOKUP(A258,'Medical Examinations'!$A:$M,2,0)</f>
        <v>31.73</v>
      </c>
      <c r="D258">
        <f>VLOOKUP($A258,'Medical Examinations'!$A:$M,3,0)</f>
        <v>5.73</v>
      </c>
      <c r="E258" t="str">
        <f>VLOOKUP($A258,'Medical Examinations'!$A:$M,4,0)</f>
        <v>No</v>
      </c>
      <c r="F258" t="str">
        <f>VLOOKUP($A258,'Medical Examinations'!$A:$M,5,0)</f>
        <v>yes</v>
      </c>
      <c r="G258" t="str">
        <f>VLOOKUP($A258,'Medical Examinations'!$A:$M,6,0)</f>
        <v>No</v>
      </c>
      <c r="H258">
        <f>VLOOKUP($A258,'Medical Examinations'!$A:$M,8,0)</f>
        <v>1</v>
      </c>
      <c r="I258" t="str">
        <f>VLOOKUP($A258,'Medical Examinations'!$A:$M,9,0)</f>
        <v>yes</v>
      </c>
      <c r="J258" t="str">
        <f>VLOOKUP($A258,'Medical Examinations'!$A:$M,11,0)</f>
        <v>Obesity</v>
      </c>
      <c r="K258" t="str">
        <f>VLOOKUP($A258,'Medical Examinations'!$A:$M,12,0)</f>
        <v>Prediabetes</v>
      </c>
      <c r="L258" s="11">
        <f>VLOOKUP($A258,'Hospitalisation Details'!$A:$O,5,0)</f>
        <v>38200</v>
      </c>
      <c r="M258">
        <f>VLOOKUP($A258,'Hospitalisation Details'!$A:$O,7,0)</f>
        <v>33732.69</v>
      </c>
      <c r="N258" t="str">
        <f>VLOOKUP($A258,'Hospitalisation Details'!$A:$O,12,0)</f>
        <v>tier - 1</v>
      </c>
      <c r="O258" t="str">
        <f>VLOOKUP($A258,'Hospitalisation Details'!$A:$O,13,0)</f>
        <v>tier - 1</v>
      </c>
      <c r="P258" t="str">
        <f>VLOOKUP($A258,'Hospitalisation Details'!$A:$O,14,0)</f>
        <v>R1017</v>
      </c>
      <c r="Q258">
        <f>VLOOKUP($A258,'Hospitalisation Details'!$A:$O,15,0)</f>
        <v>18</v>
      </c>
    </row>
    <row r="259" spans="1:17" ht="15.75" x14ac:dyDescent="0.25">
      <c r="A259" s="1" t="s">
        <v>2114</v>
      </c>
      <c r="B259" t="str">
        <f>VLOOKUP(Healthcare!A259,'Customer Names'!$A:$D,4,0)</f>
        <v>Jesse G.</v>
      </c>
      <c r="C259">
        <f>VLOOKUP(A259,'Medical Examinations'!$A:$M,2,0)</f>
        <v>45.52</v>
      </c>
      <c r="D259">
        <f>VLOOKUP($A259,'Medical Examinations'!$A:$M,3,0)</f>
        <v>6.04</v>
      </c>
      <c r="E259" t="str">
        <f>VLOOKUP($A259,'Medical Examinations'!$A:$M,4,0)</f>
        <v>No</v>
      </c>
      <c r="F259" t="str">
        <f>VLOOKUP($A259,'Medical Examinations'!$A:$M,5,0)</f>
        <v>No</v>
      </c>
      <c r="G259" t="str">
        <f>VLOOKUP($A259,'Medical Examinations'!$A:$M,6,0)</f>
        <v>Yes</v>
      </c>
      <c r="H259">
        <f>VLOOKUP($A259,'Medical Examinations'!$A:$M,8,0)</f>
        <v>1</v>
      </c>
      <c r="I259" t="str">
        <f>VLOOKUP($A259,'Medical Examinations'!$A:$M,9,0)</f>
        <v>yes</v>
      </c>
      <c r="J259" t="str">
        <f>VLOOKUP($A259,'Medical Examinations'!$A:$M,11,0)</f>
        <v>Obesity</v>
      </c>
      <c r="K259" t="str">
        <f>VLOOKUP($A259,'Medical Examinations'!$A:$M,12,0)</f>
        <v>Prediabetes</v>
      </c>
      <c r="L259" s="11">
        <f>VLOOKUP($A259,'Hospitalisation Details'!$A:$O,5,0)</f>
        <v>34178</v>
      </c>
      <c r="M259">
        <f>VLOOKUP($A259,'Hospitalisation Details'!$A:$O,7,0)</f>
        <v>33707.550000000003</v>
      </c>
      <c r="N259" t="str">
        <f>VLOOKUP($A259,'Hospitalisation Details'!$A:$O,12,0)</f>
        <v>tier - 2</v>
      </c>
      <c r="O259" t="str">
        <f>VLOOKUP($A259,'Hospitalisation Details'!$A:$O,13,0)</f>
        <v>tier - 2</v>
      </c>
      <c r="P259" t="str">
        <f>VLOOKUP($A259,'Hospitalisation Details'!$A:$O,14,0)</f>
        <v>R1011</v>
      </c>
      <c r="Q259">
        <f>VLOOKUP($A259,'Hospitalisation Details'!$A:$O,15,0)</f>
        <v>29</v>
      </c>
    </row>
    <row r="260" spans="1:17" ht="15.75" x14ac:dyDescent="0.25">
      <c r="A260" s="1" t="s">
        <v>2113</v>
      </c>
      <c r="B260" t="str">
        <f>VLOOKUP(Healthcare!A260,'Customer Names'!$A:$D,4,0)</f>
        <v>Jason</v>
      </c>
      <c r="C260">
        <f>VLOOKUP(A260,'Medical Examinations'!$A:$M,2,0)</f>
        <v>52.81</v>
      </c>
      <c r="D260">
        <f>VLOOKUP($A260,'Medical Examinations'!$A:$M,3,0)</f>
        <v>5.19</v>
      </c>
      <c r="E260" t="str">
        <f>VLOOKUP($A260,'Medical Examinations'!$A:$M,4,0)</f>
        <v>No</v>
      </c>
      <c r="F260" t="str">
        <f>VLOOKUP($A260,'Medical Examinations'!$A:$M,5,0)</f>
        <v>No</v>
      </c>
      <c r="G260" t="str">
        <f>VLOOKUP($A260,'Medical Examinations'!$A:$M,6,0)</f>
        <v>Yes</v>
      </c>
      <c r="H260">
        <f>VLOOKUP($A260,'Medical Examinations'!$A:$M,8,0)</f>
        <v>1</v>
      </c>
      <c r="I260" t="str">
        <f>VLOOKUP($A260,'Medical Examinations'!$A:$M,9,0)</f>
        <v>yes</v>
      </c>
      <c r="J260" t="str">
        <f>VLOOKUP($A260,'Medical Examinations'!$A:$M,11,0)</f>
        <v>Obesity</v>
      </c>
      <c r="K260" t="str">
        <f>VLOOKUP($A260,'Medical Examinations'!$A:$M,12,0)</f>
        <v>Normal</v>
      </c>
      <c r="L260" s="11">
        <f>VLOOKUP($A260,'Hospitalisation Details'!$A:$O,5,0)</f>
        <v>37842</v>
      </c>
      <c r="M260">
        <f>VLOOKUP($A260,'Hospitalisation Details'!$A:$O,7,0)</f>
        <v>33611.71</v>
      </c>
      <c r="N260" t="str">
        <f>VLOOKUP($A260,'Hospitalisation Details'!$A:$O,12,0)</f>
        <v>tier - 1</v>
      </c>
      <c r="O260" t="str">
        <f>VLOOKUP($A260,'Hospitalisation Details'!$A:$O,13,0)</f>
        <v>tier - 2</v>
      </c>
      <c r="P260" t="str">
        <f>VLOOKUP($A260,'Hospitalisation Details'!$A:$O,14,0)</f>
        <v>R1011</v>
      </c>
      <c r="Q260">
        <f>VLOOKUP($A260,'Hospitalisation Details'!$A:$O,15,0)</f>
        <v>19</v>
      </c>
    </row>
    <row r="261" spans="1:17" ht="15.75" x14ac:dyDescent="0.25">
      <c r="A261" s="1" t="s">
        <v>2112</v>
      </c>
      <c r="B261" t="str">
        <f>VLOOKUP(Healthcare!A261,'Customer Names'!$A:$D,4,0)</f>
        <v>Megan A.</v>
      </c>
      <c r="C261">
        <f>VLOOKUP(A261,'Medical Examinations'!$A:$M,2,0)</f>
        <v>33.58</v>
      </c>
      <c r="D261">
        <f>VLOOKUP($A261,'Medical Examinations'!$A:$M,3,0)</f>
        <v>5.56</v>
      </c>
      <c r="E261" t="str">
        <f>VLOOKUP($A261,'Medical Examinations'!$A:$M,4,0)</f>
        <v>No</v>
      </c>
      <c r="F261" t="str">
        <f>VLOOKUP($A261,'Medical Examinations'!$A:$M,5,0)</f>
        <v>No</v>
      </c>
      <c r="G261" t="str">
        <f>VLOOKUP($A261,'Medical Examinations'!$A:$M,6,0)</f>
        <v>No</v>
      </c>
      <c r="H261">
        <f>VLOOKUP($A261,'Medical Examinations'!$A:$M,8,0)</f>
        <v>1</v>
      </c>
      <c r="I261" t="str">
        <f>VLOOKUP($A261,'Medical Examinations'!$A:$M,9,0)</f>
        <v>yes</v>
      </c>
      <c r="J261" t="str">
        <f>VLOOKUP($A261,'Medical Examinations'!$A:$M,11,0)</f>
        <v>Obesity</v>
      </c>
      <c r="K261" t="str">
        <f>VLOOKUP($A261,'Medical Examinations'!$A:$M,12,0)</f>
        <v>Normal</v>
      </c>
      <c r="L261" s="11">
        <f>VLOOKUP($A261,'Hospitalisation Details'!$A:$O,5,0)</f>
        <v>30916</v>
      </c>
      <c r="M261">
        <f>VLOOKUP($A261,'Hospitalisation Details'!$A:$O,7,0)</f>
        <v>33527.1</v>
      </c>
      <c r="N261" t="str">
        <f>VLOOKUP($A261,'Hospitalisation Details'!$A:$O,12,0)</f>
        <v>tier - 2</v>
      </c>
      <c r="O261" t="str">
        <f>VLOOKUP($A261,'Hospitalisation Details'!$A:$O,13,0)</f>
        <v>tier - 3</v>
      </c>
      <c r="P261" t="str">
        <f>VLOOKUP($A261,'Hospitalisation Details'!$A:$O,14,0)</f>
        <v>R1011</v>
      </c>
      <c r="Q261">
        <f>VLOOKUP($A261,'Hospitalisation Details'!$A:$O,15,0)</f>
        <v>38</v>
      </c>
    </row>
    <row r="262" spans="1:17" ht="15.75" x14ac:dyDescent="0.25">
      <c r="A262" s="1" t="s">
        <v>2111</v>
      </c>
      <c r="B262" t="str">
        <f>VLOOKUP(Healthcare!A262,'Customer Names'!$A:$D,4,0)</f>
        <v>Luke M</v>
      </c>
      <c r="C262">
        <f>VLOOKUP(A262,'Medical Examinations'!$A:$M,2,0)</f>
        <v>30.684999999999999</v>
      </c>
      <c r="D262">
        <f>VLOOKUP($A262,'Medical Examinations'!$A:$M,3,0)</f>
        <v>8.23</v>
      </c>
      <c r="E262" t="str">
        <f>VLOOKUP($A262,'Medical Examinations'!$A:$M,4,0)</f>
        <v>No</v>
      </c>
      <c r="F262" t="str">
        <f>VLOOKUP($A262,'Medical Examinations'!$A:$M,5,0)</f>
        <v>No</v>
      </c>
      <c r="G262" t="str">
        <f>VLOOKUP($A262,'Medical Examinations'!$A:$M,6,0)</f>
        <v>No</v>
      </c>
      <c r="H262">
        <f>VLOOKUP($A262,'Medical Examinations'!$A:$M,8,0)</f>
        <v>0</v>
      </c>
      <c r="I262" t="str">
        <f>VLOOKUP($A262,'Medical Examinations'!$A:$M,9,0)</f>
        <v>yes</v>
      </c>
      <c r="J262" t="str">
        <f>VLOOKUP($A262,'Medical Examinations'!$A:$M,11,0)</f>
        <v>Obesity</v>
      </c>
      <c r="K262" t="str">
        <f>VLOOKUP($A262,'Medical Examinations'!$A:$M,12,0)</f>
        <v>Diabetes</v>
      </c>
      <c r="L262" s="11">
        <f>VLOOKUP($A262,'Hospitalisation Details'!$A:$O,5,0)</f>
        <v>37615</v>
      </c>
      <c r="M262">
        <f>VLOOKUP($A262,'Hospitalisation Details'!$A:$O,7,0)</f>
        <v>33475.82</v>
      </c>
      <c r="N262" t="str">
        <f>VLOOKUP($A262,'Hospitalisation Details'!$A:$O,12,0)</f>
        <v>tier - 1</v>
      </c>
      <c r="O262" t="str">
        <f>VLOOKUP($A262,'Hospitalisation Details'!$A:$O,13,0)</f>
        <v>tier - 1</v>
      </c>
      <c r="P262" t="str">
        <f>VLOOKUP($A262,'Hospitalisation Details'!$A:$O,14,0)</f>
        <v>R1018</v>
      </c>
      <c r="Q262">
        <f>VLOOKUP($A262,'Hospitalisation Details'!$A:$O,15,0)</f>
        <v>20</v>
      </c>
    </row>
    <row r="263" spans="1:17" ht="15.75" x14ac:dyDescent="0.25">
      <c r="A263" s="1" t="s">
        <v>2110</v>
      </c>
      <c r="B263" t="str">
        <f>VLOOKUP(Healthcare!A263,'Customer Names'!$A:$D,4,0)</f>
        <v>Jacy D</v>
      </c>
      <c r="C263">
        <f>VLOOKUP(A263,'Medical Examinations'!$A:$M,2,0)</f>
        <v>37.524999999999999</v>
      </c>
      <c r="D263">
        <f>VLOOKUP($A263,'Medical Examinations'!$A:$M,3,0)</f>
        <v>9.0299999999999994</v>
      </c>
      <c r="E263" t="str">
        <f>VLOOKUP($A263,'Medical Examinations'!$A:$M,4,0)</f>
        <v>yes</v>
      </c>
      <c r="F263" t="str">
        <f>VLOOKUP($A263,'Medical Examinations'!$A:$M,5,0)</f>
        <v>No</v>
      </c>
      <c r="G263" t="str">
        <f>VLOOKUP($A263,'Medical Examinations'!$A:$M,6,0)</f>
        <v>No</v>
      </c>
      <c r="H263">
        <f>VLOOKUP($A263,'Medical Examinations'!$A:$M,8,0)</f>
        <v>2</v>
      </c>
      <c r="I263" t="str">
        <f>VLOOKUP($A263,'Medical Examinations'!$A:$M,9,0)</f>
        <v>No</v>
      </c>
      <c r="J263" t="str">
        <f>VLOOKUP($A263,'Medical Examinations'!$A:$M,11,0)</f>
        <v>Obesity</v>
      </c>
      <c r="K263" t="str">
        <f>VLOOKUP($A263,'Medical Examinations'!$A:$M,12,0)</f>
        <v>Diabetes</v>
      </c>
      <c r="L263" s="11">
        <f>VLOOKUP($A263,'Hospitalisation Details'!$A:$O,5,0)</f>
        <v>25798</v>
      </c>
      <c r="M263">
        <f>VLOOKUP($A263,'Hospitalisation Details'!$A:$O,7,0)</f>
        <v>33471.97</v>
      </c>
      <c r="N263" t="str">
        <f>VLOOKUP($A263,'Hospitalisation Details'!$A:$O,12,0)</f>
        <v>tier - 2</v>
      </c>
      <c r="O263" t="str">
        <f>VLOOKUP($A263,'Hospitalisation Details'!$A:$O,13,0)</f>
        <v>tier - 2</v>
      </c>
      <c r="P263" t="str">
        <f>VLOOKUP($A263,'Hospitalisation Details'!$A:$O,14,0)</f>
        <v>R1012</v>
      </c>
      <c r="Q263">
        <f>VLOOKUP($A263,'Hospitalisation Details'!$A:$O,15,0)</f>
        <v>52</v>
      </c>
    </row>
    <row r="264" spans="1:17" ht="15.75" x14ac:dyDescent="0.25">
      <c r="A264" s="1" t="s">
        <v>2109</v>
      </c>
      <c r="B264" t="str">
        <f>VLOOKUP(Healthcare!A264,'Customer Names'!$A:$D,4,0)</f>
        <v>Simon G.</v>
      </c>
      <c r="C264">
        <f>VLOOKUP(A264,'Medical Examinations'!$A:$M,2,0)</f>
        <v>34.5</v>
      </c>
      <c r="D264">
        <f>VLOOKUP($A264,'Medical Examinations'!$A:$M,3,0)</f>
        <v>4.07</v>
      </c>
      <c r="E264" t="str">
        <f>VLOOKUP($A264,'Medical Examinations'!$A:$M,4,0)</f>
        <v>yes</v>
      </c>
      <c r="F264" t="str">
        <f>VLOOKUP($A264,'Medical Examinations'!$A:$M,5,0)</f>
        <v>No</v>
      </c>
      <c r="G264" t="str">
        <f>VLOOKUP($A264,'Medical Examinations'!$A:$M,6,0)</f>
        <v>No</v>
      </c>
      <c r="H264">
        <f>VLOOKUP($A264,'Medical Examinations'!$A:$M,8,0)</f>
        <v>0</v>
      </c>
      <c r="I264" t="str">
        <f>VLOOKUP($A264,'Medical Examinations'!$A:$M,9,0)</f>
        <v>yes</v>
      </c>
      <c r="J264" t="str">
        <f>VLOOKUP($A264,'Medical Examinations'!$A:$M,11,0)</f>
        <v>Obesity</v>
      </c>
      <c r="K264" t="str">
        <f>VLOOKUP($A264,'Medical Examinations'!$A:$M,12,0)</f>
        <v>Normal</v>
      </c>
      <c r="L264" s="11">
        <f>VLOOKUP($A264,'Hospitalisation Details'!$A:$O,5,0)</f>
        <v>31358</v>
      </c>
      <c r="M264">
        <f>VLOOKUP($A264,'Hospitalisation Details'!$A:$O,7,0)</f>
        <v>33450.99</v>
      </c>
      <c r="N264" t="str">
        <f>VLOOKUP($A264,'Hospitalisation Details'!$A:$O,12,0)</f>
        <v>tier - 2</v>
      </c>
      <c r="O264" t="str">
        <f>VLOOKUP($A264,'Hospitalisation Details'!$A:$O,13,0)</f>
        <v>tier - 2</v>
      </c>
      <c r="P264" t="str">
        <f>VLOOKUP($A264,'Hospitalisation Details'!$A:$O,14,0)</f>
        <v>R1011</v>
      </c>
      <c r="Q264">
        <f>VLOOKUP($A264,'Hospitalisation Details'!$A:$O,15,0)</f>
        <v>37</v>
      </c>
    </row>
    <row r="265" spans="1:17" ht="15.75" x14ac:dyDescent="0.25">
      <c r="A265" s="1" t="s">
        <v>2108</v>
      </c>
      <c r="B265" t="str">
        <f>VLOOKUP(Healthcare!A265,'Customer Names'!$A:$D,4,0)</f>
        <v>Ainsley E.</v>
      </c>
      <c r="C265">
        <f>VLOOKUP(A265,'Medical Examinations'!$A:$M,2,0)</f>
        <v>28.16</v>
      </c>
      <c r="D265">
        <f>VLOOKUP($A265,'Medical Examinations'!$A:$M,3,0)</f>
        <v>5.77</v>
      </c>
      <c r="E265" t="str">
        <f>VLOOKUP($A265,'Medical Examinations'!$A:$M,4,0)</f>
        <v>No</v>
      </c>
      <c r="F265" t="str">
        <f>VLOOKUP($A265,'Medical Examinations'!$A:$M,5,0)</f>
        <v>No</v>
      </c>
      <c r="G265" t="str">
        <f>VLOOKUP($A265,'Medical Examinations'!$A:$M,6,0)</f>
        <v>No</v>
      </c>
      <c r="H265">
        <f>VLOOKUP($A265,'Medical Examinations'!$A:$M,8,0)</f>
        <v>2</v>
      </c>
      <c r="I265" t="str">
        <f>VLOOKUP($A265,'Medical Examinations'!$A:$M,9,0)</f>
        <v>yes</v>
      </c>
      <c r="J265" t="str">
        <f>VLOOKUP($A265,'Medical Examinations'!$A:$M,11,0)</f>
        <v>Overweight</v>
      </c>
      <c r="K265" t="str">
        <f>VLOOKUP($A265,'Medical Examinations'!$A:$M,12,0)</f>
        <v>Prediabetes</v>
      </c>
      <c r="L265" s="11">
        <f>VLOOKUP($A265,'Hospitalisation Details'!$A:$O,5,0)</f>
        <v>26455</v>
      </c>
      <c r="M265">
        <f>VLOOKUP($A265,'Hospitalisation Details'!$A:$O,7,0)</f>
        <v>33344.449999999997</v>
      </c>
      <c r="N265" t="str">
        <f>VLOOKUP($A265,'Hospitalisation Details'!$A:$O,12,0)</f>
        <v>tier - 2</v>
      </c>
      <c r="O265" t="str">
        <f>VLOOKUP($A265,'Hospitalisation Details'!$A:$O,13,0)</f>
        <v>tier - 3</v>
      </c>
      <c r="P265" t="str">
        <f>VLOOKUP($A265,'Hospitalisation Details'!$A:$O,14,0)</f>
        <v>R1011</v>
      </c>
      <c r="Q265">
        <f>VLOOKUP($A265,'Hospitalisation Details'!$A:$O,15,0)</f>
        <v>51</v>
      </c>
    </row>
    <row r="266" spans="1:17" ht="15.75" x14ac:dyDescent="0.25">
      <c r="A266" s="1" t="s">
        <v>2107</v>
      </c>
      <c r="B266" t="str">
        <f>VLOOKUP(Healthcare!A266,'Customer Names'!$A:$D,4,0)</f>
        <v>Erica A.</v>
      </c>
      <c r="C266">
        <f>VLOOKUP(A266,'Medical Examinations'!$A:$M,2,0)</f>
        <v>30.02</v>
      </c>
      <c r="D266">
        <f>VLOOKUP($A266,'Medical Examinations'!$A:$M,3,0)</f>
        <v>5.98</v>
      </c>
      <c r="E266" t="str">
        <f>VLOOKUP($A266,'Medical Examinations'!$A:$M,4,0)</f>
        <v>No</v>
      </c>
      <c r="F266" t="str">
        <f>VLOOKUP($A266,'Medical Examinations'!$A:$M,5,0)</f>
        <v>No</v>
      </c>
      <c r="G266" t="str">
        <f>VLOOKUP($A266,'Medical Examinations'!$A:$M,6,0)</f>
        <v>Yes</v>
      </c>
      <c r="H266">
        <f>VLOOKUP($A266,'Medical Examinations'!$A:$M,8,0)</f>
        <v>1</v>
      </c>
      <c r="I266" t="str">
        <f>VLOOKUP($A266,'Medical Examinations'!$A:$M,9,0)</f>
        <v>yes</v>
      </c>
      <c r="J266" t="str">
        <f>VLOOKUP($A266,'Medical Examinations'!$A:$M,11,0)</f>
        <v>Obesity</v>
      </c>
      <c r="K266" t="str">
        <f>VLOOKUP($A266,'Medical Examinations'!$A:$M,12,0)</f>
        <v>Prediabetes</v>
      </c>
      <c r="L266" s="11">
        <f>VLOOKUP($A266,'Hospitalisation Details'!$A:$O,5,0)</f>
        <v>37892</v>
      </c>
      <c r="M266">
        <f>VLOOKUP($A266,'Hospitalisation Details'!$A:$O,7,0)</f>
        <v>33307.550000000003</v>
      </c>
      <c r="N266" t="str">
        <f>VLOOKUP($A266,'Hospitalisation Details'!$A:$O,12,0)</f>
        <v>tier - 2</v>
      </c>
      <c r="O266" t="str">
        <f>VLOOKUP($A266,'Hospitalisation Details'!$A:$O,13,0)</f>
        <v>tier - 3</v>
      </c>
      <c r="P266" t="str">
        <f>VLOOKUP($A266,'Hospitalisation Details'!$A:$O,14,0)</f>
        <v>R1012</v>
      </c>
      <c r="Q266">
        <f>VLOOKUP($A266,'Hospitalisation Details'!$A:$O,15,0)</f>
        <v>19</v>
      </c>
    </row>
    <row r="267" spans="1:17" ht="15.75" x14ac:dyDescent="0.25">
      <c r="A267" s="1" t="s">
        <v>2106</v>
      </c>
      <c r="B267" t="str">
        <f>VLOOKUP(Healthcare!A267,'Customer Names'!$A:$D,4,0)</f>
        <v>Erik</v>
      </c>
      <c r="C267">
        <f>VLOOKUP(A267,'Medical Examinations'!$A:$M,2,0)</f>
        <v>37.82</v>
      </c>
      <c r="D267">
        <f>VLOOKUP($A267,'Medical Examinations'!$A:$M,3,0)</f>
        <v>6.01</v>
      </c>
      <c r="E267" t="str">
        <f>VLOOKUP($A267,'Medical Examinations'!$A:$M,4,0)</f>
        <v>No</v>
      </c>
      <c r="F267" t="str">
        <f>VLOOKUP($A267,'Medical Examinations'!$A:$M,5,0)</f>
        <v>No</v>
      </c>
      <c r="G267" t="str">
        <f>VLOOKUP($A267,'Medical Examinations'!$A:$M,6,0)</f>
        <v>No</v>
      </c>
      <c r="H267">
        <f>VLOOKUP($A267,'Medical Examinations'!$A:$M,8,0)</f>
        <v>0</v>
      </c>
      <c r="I267" t="str">
        <f>VLOOKUP($A267,'Medical Examinations'!$A:$M,9,0)</f>
        <v>yes</v>
      </c>
      <c r="J267" t="str">
        <f>VLOOKUP($A267,'Medical Examinations'!$A:$M,11,0)</f>
        <v>Obesity</v>
      </c>
      <c r="K267" t="str">
        <f>VLOOKUP($A267,'Medical Examinations'!$A:$M,12,0)</f>
        <v>Prediabetes</v>
      </c>
      <c r="L267" s="11">
        <f>VLOOKUP($A267,'Hospitalisation Details'!$A:$O,5,0)</f>
        <v>33189</v>
      </c>
      <c r="M267">
        <f>VLOOKUP($A267,'Hospitalisation Details'!$A:$O,7,0)</f>
        <v>33292.83</v>
      </c>
      <c r="N267" t="str">
        <f>VLOOKUP($A267,'Hospitalisation Details'!$A:$O,12,0)</f>
        <v>tier - 2</v>
      </c>
      <c r="O267" t="str">
        <f>VLOOKUP($A267,'Hospitalisation Details'!$A:$O,13,0)</f>
        <v>tier - 1</v>
      </c>
      <c r="P267" t="str">
        <f>VLOOKUP($A267,'Hospitalisation Details'!$A:$O,14,0)</f>
        <v>R1011</v>
      </c>
      <c r="Q267">
        <f>VLOOKUP($A267,'Hospitalisation Details'!$A:$O,15,0)</f>
        <v>32</v>
      </c>
    </row>
    <row r="268" spans="1:17" ht="15.75" x14ac:dyDescent="0.25">
      <c r="A268" s="1" t="s">
        <v>2105</v>
      </c>
      <c r="B268" t="str">
        <f>VLOOKUP(Healthcare!A268,'Customer Names'!$A:$D,4,0)</f>
        <v>Erin C.</v>
      </c>
      <c r="C268">
        <f>VLOOKUP(A268,'Medical Examinations'!$A:$M,2,0)</f>
        <v>33.14</v>
      </c>
      <c r="D268">
        <f>VLOOKUP($A268,'Medical Examinations'!$A:$M,3,0)</f>
        <v>5.67</v>
      </c>
      <c r="E268" t="str">
        <f>VLOOKUP($A268,'Medical Examinations'!$A:$M,4,0)</f>
        <v>yes</v>
      </c>
      <c r="F268" t="str">
        <f>VLOOKUP($A268,'Medical Examinations'!$A:$M,5,0)</f>
        <v>No</v>
      </c>
      <c r="G268" t="str">
        <f>VLOOKUP($A268,'Medical Examinations'!$A:$M,6,0)</f>
        <v>No</v>
      </c>
      <c r="H268">
        <f>VLOOKUP($A268,'Medical Examinations'!$A:$M,8,0)</f>
        <v>0</v>
      </c>
      <c r="I268" t="str">
        <f>VLOOKUP($A268,'Medical Examinations'!$A:$M,9,0)</f>
        <v>yes</v>
      </c>
      <c r="J268" t="str">
        <f>VLOOKUP($A268,'Medical Examinations'!$A:$M,11,0)</f>
        <v>Obesity</v>
      </c>
      <c r="K268" t="str">
        <f>VLOOKUP($A268,'Medical Examinations'!$A:$M,12,0)</f>
        <v>Normal</v>
      </c>
      <c r="L268" s="11">
        <f>VLOOKUP($A268,'Hospitalisation Details'!$A:$O,5,0)</f>
        <v>31366</v>
      </c>
      <c r="M268">
        <f>VLOOKUP($A268,'Hospitalisation Details'!$A:$O,7,0)</f>
        <v>33121</v>
      </c>
      <c r="N268" t="str">
        <f>VLOOKUP($A268,'Hospitalisation Details'!$A:$O,12,0)</f>
        <v>tier - 2</v>
      </c>
      <c r="O268" t="str">
        <f>VLOOKUP($A268,'Hospitalisation Details'!$A:$O,13,0)</f>
        <v>tier - 1</v>
      </c>
      <c r="P268" t="str">
        <f>VLOOKUP($A268,'Hospitalisation Details'!$A:$O,14,0)</f>
        <v>R1011</v>
      </c>
      <c r="Q268">
        <f>VLOOKUP($A268,'Hospitalisation Details'!$A:$O,15,0)</f>
        <v>37</v>
      </c>
    </row>
    <row r="269" spans="1:17" ht="15.75" x14ac:dyDescent="0.25">
      <c r="A269" s="1" t="s">
        <v>2104</v>
      </c>
      <c r="B269" t="str">
        <f>VLOOKUP(Healthcare!A269,'Customer Names'!$A:$D,4,0)</f>
        <v>Adrienne</v>
      </c>
      <c r="C269">
        <f>VLOOKUP(A269,'Medical Examinations'!$A:$M,2,0)</f>
        <v>25.14</v>
      </c>
      <c r="D269">
        <f>VLOOKUP($A269,'Medical Examinations'!$A:$M,3,0)</f>
        <v>6.02</v>
      </c>
      <c r="E269" t="str">
        <f>VLOOKUP($A269,'Medical Examinations'!$A:$M,4,0)</f>
        <v>yes</v>
      </c>
      <c r="F269" t="str">
        <f>VLOOKUP($A269,'Medical Examinations'!$A:$M,5,0)</f>
        <v>No</v>
      </c>
      <c r="G269" t="str">
        <f>VLOOKUP($A269,'Medical Examinations'!$A:$M,6,0)</f>
        <v>Yes</v>
      </c>
      <c r="H269">
        <f>VLOOKUP($A269,'Medical Examinations'!$A:$M,8,0)</f>
        <v>1</v>
      </c>
      <c r="I269" t="str">
        <f>VLOOKUP($A269,'Medical Examinations'!$A:$M,9,0)</f>
        <v>yes</v>
      </c>
      <c r="J269" t="str">
        <f>VLOOKUP($A269,'Medical Examinations'!$A:$M,11,0)</f>
        <v>Overweight</v>
      </c>
      <c r="K269" t="str">
        <f>VLOOKUP($A269,'Medical Examinations'!$A:$M,12,0)</f>
        <v>Prediabetes</v>
      </c>
      <c r="L269" s="11">
        <f>VLOOKUP($A269,'Hospitalisation Details'!$A:$O,5,0)</f>
        <v>25506</v>
      </c>
      <c r="M269">
        <f>VLOOKUP($A269,'Hospitalisation Details'!$A:$O,7,0)</f>
        <v>33090.660000000003</v>
      </c>
      <c r="N269" t="str">
        <f>VLOOKUP($A269,'Hospitalisation Details'!$A:$O,12,0)</f>
        <v>tier - 2</v>
      </c>
      <c r="O269" t="str">
        <f>VLOOKUP($A269,'Hospitalisation Details'!$A:$O,13,0)</f>
        <v>tier - 2</v>
      </c>
      <c r="P269" t="str">
        <f>VLOOKUP($A269,'Hospitalisation Details'!$A:$O,14,0)</f>
        <v>R1011</v>
      </c>
      <c r="Q269">
        <f>VLOOKUP($A269,'Hospitalisation Details'!$A:$O,15,0)</f>
        <v>53</v>
      </c>
    </row>
    <row r="270" spans="1:17" ht="15.75" x14ac:dyDescent="0.25">
      <c r="A270" s="1" t="s">
        <v>2103</v>
      </c>
      <c r="B270" t="str">
        <f>VLOOKUP(Healthcare!A270,'Customer Names'!$A:$D,4,0)</f>
        <v>Adam</v>
      </c>
      <c r="C270">
        <f>VLOOKUP(A270,'Medical Examinations'!$A:$M,2,0)</f>
        <v>20.18</v>
      </c>
      <c r="D270">
        <f>VLOOKUP($A270,'Medical Examinations'!$A:$M,3,0)</f>
        <v>11.19</v>
      </c>
      <c r="E270" t="str">
        <f>VLOOKUP($A270,'Medical Examinations'!$A:$M,4,0)</f>
        <v>No</v>
      </c>
      <c r="F270" t="str">
        <f>VLOOKUP($A270,'Medical Examinations'!$A:$M,5,0)</f>
        <v>No</v>
      </c>
      <c r="G270" t="str">
        <f>VLOOKUP($A270,'Medical Examinations'!$A:$M,6,0)</f>
        <v>No</v>
      </c>
      <c r="H270">
        <f>VLOOKUP($A270,'Medical Examinations'!$A:$M,8,0)</f>
        <v>0</v>
      </c>
      <c r="I270" t="str">
        <f>VLOOKUP($A270,'Medical Examinations'!$A:$M,9,0)</f>
        <v>yes</v>
      </c>
      <c r="J270" t="str">
        <f>VLOOKUP($A270,'Medical Examinations'!$A:$M,11,0)</f>
        <v>Healthy Weight</v>
      </c>
      <c r="K270" t="str">
        <f>VLOOKUP($A270,'Medical Examinations'!$A:$M,12,0)</f>
        <v>Diabetes</v>
      </c>
      <c r="L270" s="11">
        <f>VLOOKUP($A270,'Hospitalisation Details'!$A:$O,5,0)</f>
        <v>22798</v>
      </c>
      <c r="M270">
        <f>VLOOKUP($A270,'Hospitalisation Details'!$A:$O,7,0)</f>
        <v>33074.94</v>
      </c>
      <c r="N270" t="str">
        <f>VLOOKUP($A270,'Hospitalisation Details'!$A:$O,12,0)</f>
        <v>tier - 1</v>
      </c>
      <c r="O270" t="str">
        <f>VLOOKUP($A270,'Hospitalisation Details'!$A:$O,13,0)</f>
        <v>tier - 2</v>
      </c>
      <c r="P270" t="str">
        <f>VLOOKUP($A270,'Hospitalisation Details'!$A:$O,14,0)</f>
        <v>R1011</v>
      </c>
      <c r="Q270">
        <f>VLOOKUP($A270,'Hospitalisation Details'!$A:$O,15,0)</f>
        <v>61</v>
      </c>
    </row>
    <row r="271" spans="1:17" ht="15.75" x14ac:dyDescent="0.25">
      <c r="A271" s="1" t="s">
        <v>2102</v>
      </c>
      <c r="B271" t="str">
        <f>VLOOKUP(Healthcare!A271,'Customer Names'!$A:$D,4,0)</f>
        <v>Yutaka</v>
      </c>
      <c r="C271">
        <f>VLOOKUP(A271,'Medical Examinations'!$A:$M,2,0)</f>
        <v>44.36</v>
      </c>
      <c r="D271">
        <f>VLOOKUP($A271,'Medical Examinations'!$A:$M,3,0)</f>
        <v>5.1100000000000003</v>
      </c>
      <c r="E271" t="str">
        <f>VLOOKUP($A271,'Medical Examinations'!$A:$M,4,0)</f>
        <v>No</v>
      </c>
      <c r="F271" t="str">
        <f>VLOOKUP($A271,'Medical Examinations'!$A:$M,5,0)</f>
        <v>No</v>
      </c>
      <c r="G271" t="str">
        <f>VLOOKUP($A271,'Medical Examinations'!$A:$M,6,0)</f>
        <v>No</v>
      </c>
      <c r="H271">
        <f>VLOOKUP($A271,'Medical Examinations'!$A:$M,8,0)</f>
        <v>0</v>
      </c>
      <c r="I271" t="str">
        <f>VLOOKUP($A271,'Medical Examinations'!$A:$M,9,0)</f>
        <v>yes</v>
      </c>
      <c r="J271" t="str">
        <f>VLOOKUP($A271,'Medical Examinations'!$A:$M,11,0)</f>
        <v>Obesity</v>
      </c>
      <c r="K271" t="str">
        <f>VLOOKUP($A271,'Medical Examinations'!$A:$M,12,0)</f>
        <v>Normal</v>
      </c>
      <c r="L271" s="11">
        <f>VLOOKUP($A271,'Hospitalisation Details'!$A:$O,5,0)</f>
        <v>34605</v>
      </c>
      <c r="M271">
        <f>VLOOKUP($A271,'Hospitalisation Details'!$A:$O,7,0)</f>
        <v>33057.230000000003</v>
      </c>
      <c r="N271" t="str">
        <f>VLOOKUP($A271,'Hospitalisation Details'!$A:$O,12,0)</f>
        <v>tier - 1</v>
      </c>
      <c r="O271" t="str">
        <f>VLOOKUP($A271,'Hospitalisation Details'!$A:$O,13,0)</f>
        <v>tier - 2</v>
      </c>
      <c r="P271" t="str">
        <f>VLOOKUP($A271,'Hospitalisation Details'!$A:$O,14,0)</f>
        <v>R1011</v>
      </c>
      <c r="Q271">
        <f>VLOOKUP($A271,'Hospitalisation Details'!$A:$O,15,0)</f>
        <v>28</v>
      </c>
    </row>
    <row r="272" spans="1:17" ht="15.75" x14ac:dyDescent="0.25">
      <c r="A272" s="1" t="s">
        <v>2101</v>
      </c>
      <c r="B272" t="str">
        <f>VLOOKUP(Healthcare!A272,'Customer Names'!$A:$D,4,0)</f>
        <v>Tyler M</v>
      </c>
      <c r="C272">
        <f>VLOOKUP(A272,'Medical Examinations'!$A:$M,2,0)</f>
        <v>23.82</v>
      </c>
      <c r="D272">
        <f>VLOOKUP($A272,'Medical Examinations'!$A:$M,3,0)</f>
        <v>10.85</v>
      </c>
      <c r="E272" t="str">
        <f>VLOOKUP($A272,'Medical Examinations'!$A:$M,4,0)</f>
        <v>yes</v>
      </c>
      <c r="F272" t="str">
        <f>VLOOKUP($A272,'Medical Examinations'!$A:$M,5,0)</f>
        <v>No</v>
      </c>
      <c r="G272" t="str">
        <f>VLOOKUP($A272,'Medical Examinations'!$A:$M,6,0)</f>
        <v>No</v>
      </c>
      <c r="H272">
        <f>VLOOKUP($A272,'Medical Examinations'!$A:$M,8,0)</f>
        <v>0</v>
      </c>
      <c r="I272" t="str">
        <f>VLOOKUP($A272,'Medical Examinations'!$A:$M,9,0)</f>
        <v>yes</v>
      </c>
      <c r="J272" t="str">
        <f>VLOOKUP($A272,'Medical Examinations'!$A:$M,11,0)</f>
        <v>Healthy Weight</v>
      </c>
      <c r="K272" t="str">
        <f>VLOOKUP($A272,'Medical Examinations'!$A:$M,12,0)</f>
        <v>Diabetes</v>
      </c>
      <c r="L272" s="11">
        <f>VLOOKUP($A272,'Hospitalisation Details'!$A:$O,5,0)</f>
        <v>24663</v>
      </c>
      <c r="M272">
        <f>VLOOKUP($A272,'Hospitalisation Details'!$A:$O,7,0)</f>
        <v>33025.32</v>
      </c>
      <c r="N272" t="str">
        <f>VLOOKUP($A272,'Hospitalisation Details'!$A:$O,12,0)</f>
        <v>tier - 2</v>
      </c>
      <c r="O272" t="str">
        <f>VLOOKUP($A272,'Hospitalisation Details'!$A:$O,13,0)</f>
        <v>tier - 3</v>
      </c>
      <c r="P272" t="str">
        <f>VLOOKUP($A272,'Hospitalisation Details'!$A:$O,14,0)</f>
        <v>R1011</v>
      </c>
      <c r="Q272">
        <f>VLOOKUP($A272,'Hospitalisation Details'!$A:$O,15,0)</f>
        <v>55</v>
      </c>
    </row>
    <row r="273" spans="1:17" ht="15.75" x14ac:dyDescent="0.25">
      <c r="A273" s="1" t="s">
        <v>2100</v>
      </c>
      <c r="B273" t="str">
        <f>VLOOKUP(Healthcare!A273,'Customer Names'!$A:$D,4,0)</f>
        <v>Stephen</v>
      </c>
      <c r="C273">
        <f>VLOOKUP(A273,'Medical Examinations'!$A:$M,2,0)</f>
        <v>45</v>
      </c>
      <c r="D273">
        <f>VLOOKUP($A273,'Medical Examinations'!$A:$M,3,0)</f>
        <v>5.24</v>
      </c>
      <c r="E273" t="str">
        <f>VLOOKUP($A273,'Medical Examinations'!$A:$M,4,0)</f>
        <v>yes</v>
      </c>
      <c r="F273" t="str">
        <f>VLOOKUP($A273,'Medical Examinations'!$A:$M,5,0)</f>
        <v>No</v>
      </c>
      <c r="G273" t="str">
        <f>VLOOKUP($A273,'Medical Examinations'!$A:$M,6,0)</f>
        <v>No</v>
      </c>
      <c r="H273">
        <f>VLOOKUP($A273,'Medical Examinations'!$A:$M,8,0)</f>
        <v>1</v>
      </c>
      <c r="I273" t="str">
        <f>VLOOKUP($A273,'Medical Examinations'!$A:$M,9,0)</f>
        <v>yes</v>
      </c>
      <c r="J273" t="str">
        <f>VLOOKUP($A273,'Medical Examinations'!$A:$M,11,0)</f>
        <v>Obesity</v>
      </c>
      <c r="K273" t="str">
        <f>VLOOKUP($A273,'Medical Examinations'!$A:$M,12,0)</f>
        <v>Normal</v>
      </c>
      <c r="L273" s="11">
        <f>VLOOKUP($A273,'Hospitalisation Details'!$A:$O,5,0)</f>
        <v>34950</v>
      </c>
      <c r="M273">
        <f>VLOOKUP($A273,'Hospitalisation Details'!$A:$O,7,0)</f>
        <v>33017.46</v>
      </c>
      <c r="N273" t="str">
        <f>VLOOKUP($A273,'Hospitalisation Details'!$A:$O,12,0)</f>
        <v>tier - 1</v>
      </c>
      <c r="O273" t="str">
        <f>VLOOKUP($A273,'Hospitalisation Details'!$A:$O,13,0)</f>
        <v>tier - 1</v>
      </c>
      <c r="P273" t="str">
        <f>VLOOKUP($A273,'Hospitalisation Details'!$A:$O,14,0)</f>
        <v>R1011</v>
      </c>
      <c r="Q273">
        <f>VLOOKUP($A273,'Hospitalisation Details'!$A:$O,15,0)</f>
        <v>27</v>
      </c>
    </row>
    <row r="274" spans="1:17" ht="15.75" x14ac:dyDescent="0.25">
      <c r="A274" s="1" t="s">
        <v>2099</v>
      </c>
      <c r="B274" t="str">
        <f>VLOOKUP(Healthcare!A274,'Customer Names'!$A:$D,4,0)</f>
        <v>Andrew B.</v>
      </c>
      <c r="C274">
        <f>VLOOKUP(A274,'Medical Examinations'!$A:$M,2,0)</f>
        <v>26.62</v>
      </c>
      <c r="D274">
        <f>VLOOKUP($A274,'Medical Examinations'!$A:$M,3,0)</f>
        <v>10.08</v>
      </c>
      <c r="E274" t="str">
        <f>VLOOKUP($A274,'Medical Examinations'!$A:$M,4,0)</f>
        <v>No</v>
      </c>
      <c r="F274" t="str">
        <f>VLOOKUP($A274,'Medical Examinations'!$A:$M,5,0)</f>
        <v>No</v>
      </c>
      <c r="G274" t="str">
        <f>VLOOKUP($A274,'Medical Examinations'!$A:$M,6,0)</f>
        <v>No</v>
      </c>
      <c r="H274">
        <f>VLOOKUP($A274,'Medical Examinations'!$A:$M,8,0)</f>
        <v>0</v>
      </c>
      <c r="I274" t="str">
        <f>VLOOKUP($A274,'Medical Examinations'!$A:$M,9,0)</f>
        <v>yes</v>
      </c>
      <c r="J274" t="str">
        <f>VLOOKUP($A274,'Medical Examinations'!$A:$M,11,0)</f>
        <v>Overweight</v>
      </c>
      <c r="K274" t="str">
        <f>VLOOKUP($A274,'Medical Examinations'!$A:$M,12,0)</f>
        <v>Diabetes</v>
      </c>
      <c r="L274" s="11">
        <f>VLOOKUP($A274,'Hospitalisation Details'!$A:$O,5,0)</f>
        <v>26261</v>
      </c>
      <c r="M274">
        <f>VLOOKUP($A274,'Hospitalisation Details'!$A:$O,7,0)</f>
        <v>32947.629999999997</v>
      </c>
      <c r="N274" t="str">
        <f>VLOOKUP($A274,'Hospitalisation Details'!$A:$O,12,0)</f>
        <v>tier - 2</v>
      </c>
      <c r="O274" t="str">
        <f>VLOOKUP($A274,'Hospitalisation Details'!$A:$O,13,0)</f>
        <v>tier - 1</v>
      </c>
      <c r="P274" t="str">
        <f>VLOOKUP($A274,'Hospitalisation Details'!$A:$O,14,0)</f>
        <v>R1011</v>
      </c>
      <c r="Q274">
        <f>VLOOKUP($A274,'Hospitalisation Details'!$A:$O,15,0)</f>
        <v>51</v>
      </c>
    </row>
    <row r="275" spans="1:17" ht="15.75" x14ac:dyDescent="0.25">
      <c r="A275" s="1" t="s">
        <v>2098</v>
      </c>
      <c r="B275" t="str">
        <f>VLOOKUP(Healthcare!A275,'Customer Names'!$A:$D,4,0)</f>
        <v>James</v>
      </c>
      <c r="C275">
        <f>VLOOKUP(A275,'Medical Examinations'!$A:$M,2,0)</f>
        <v>32.67</v>
      </c>
      <c r="D275">
        <f>VLOOKUP($A275,'Medical Examinations'!$A:$M,3,0)</f>
        <v>10.97</v>
      </c>
      <c r="E275" t="str">
        <f>VLOOKUP($A275,'Medical Examinations'!$A:$M,4,0)</f>
        <v>yes</v>
      </c>
      <c r="F275" t="str">
        <f>VLOOKUP($A275,'Medical Examinations'!$A:$M,5,0)</f>
        <v>No</v>
      </c>
      <c r="G275" t="str">
        <f>VLOOKUP($A275,'Medical Examinations'!$A:$M,6,0)</f>
        <v>No</v>
      </c>
      <c r="H275">
        <f>VLOOKUP($A275,'Medical Examinations'!$A:$M,8,0)</f>
        <v>0</v>
      </c>
      <c r="I275" t="str">
        <f>VLOOKUP($A275,'Medical Examinations'!$A:$M,9,0)</f>
        <v>yes</v>
      </c>
      <c r="J275" t="str">
        <f>VLOOKUP($A275,'Medical Examinations'!$A:$M,11,0)</f>
        <v>Obesity</v>
      </c>
      <c r="K275" t="str">
        <f>VLOOKUP($A275,'Medical Examinations'!$A:$M,12,0)</f>
        <v>Diabetes</v>
      </c>
      <c r="L275" s="11">
        <f>VLOOKUP($A275,'Hospitalisation Details'!$A:$O,5,0)</f>
        <v>29907</v>
      </c>
      <c r="M275">
        <f>VLOOKUP($A275,'Hospitalisation Details'!$A:$O,7,0)</f>
        <v>32906.69</v>
      </c>
      <c r="N275" t="str">
        <f>VLOOKUP($A275,'Hospitalisation Details'!$A:$O,12,0)</f>
        <v>tier - 2</v>
      </c>
      <c r="O275" t="str">
        <f>VLOOKUP($A275,'Hospitalisation Details'!$A:$O,13,0)</f>
        <v>tier - 3</v>
      </c>
      <c r="P275" t="str">
        <f>VLOOKUP($A275,'Hospitalisation Details'!$A:$O,14,0)</f>
        <v>R1011</v>
      </c>
      <c r="Q275">
        <f>VLOOKUP($A275,'Hospitalisation Details'!$A:$O,15,0)</f>
        <v>41</v>
      </c>
    </row>
    <row r="276" spans="1:17" ht="15.75" x14ac:dyDescent="0.25">
      <c r="A276" s="1" t="s">
        <v>2097</v>
      </c>
      <c r="B276" t="str">
        <f>VLOOKUP(Healthcare!A276,'Customer Names'!$A:$D,4,0)</f>
        <v>Shawn P.</v>
      </c>
      <c r="C276">
        <f>VLOOKUP(A276,'Medical Examinations'!$A:$M,2,0)</f>
        <v>44.44</v>
      </c>
      <c r="D276">
        <f>VLOOKUP($A276,'Medical Examinations'!$A:$M,3,0)</f>
        <v>4.9000000000000004</v>
      </c>
      <c r="E276" t="str">
        <f>VLOOKUP($A276,'Medical Examinations'!$A:$M,4,0)</f>
        <v>yes</v>
      </c>
      <c r="F276" t="str">
        <f>VLOOKUP($A276,'Medical Examinations'!$A:$M,5,0)</f>
        <v>No</v>
      </c>
      <c r="G276" t="str">
        <f>VLOOKUP($A276,'Medical Examinations'!$A:$M,6,0)</f>
        <v>No</v>
      </c>
      <c r="H276">
        <f>VLOOKUP($A276,'Medical Examinations'!$A:$M,8,0)</f>
        <v>1</v>
      </c>
      <c r="I276" t="str">
        <f>VLOOKUP($A276,'Medical Examinations'!$A:$M,9,0)</f>
        <v>yes</v>
      </c>
      <c r="J276" t="str">
        <f>VLOOKUP($A276,'Medical Examinations'!$A:$M,11,0)</f>
        <v>Obesity</v>
      </c>
      <c r="K276" t="str">
        <f>VLOOKUP($A276,'Medical Examinations'!$A:$M,12,0)</f>
        <v>Normal</v>
      </c>
      <c r="L276" s="11">
        <f>VLOOKUP($A276,'Hospitalisation Details'!$A:$O,5,0)</f>
        <v>34946</v>
      </c>
      <c r="M276">
        <f>VLOOKUP($A276,'Hospitalisation Details'!$A:$O,7,0)</f>
        <v>32827.51</v>
      </c>
      <c r="N276" t="str">
        <f>VLOOKUP($A276,'Hospitalisation Details'!$A:$O,12,0)</f>
        <v>tier - 1</v>
      </c>
      <c r="O276" t="str">
        <f>VLOOKUP($A276,'Hospitalisation Details'!$A:$O,13,0)</f>
        <v>tier - 2</v>
      </c>
      <c r="P276" t="str">
        <f>VLOOKUP($A276,'Hospitalisation Details'!$A:$O,14,0)</f>
        <v>R1011</v>
      </c>
      <c r="Q276">
        <f>VLOOKUP($A276,'Hospitalisation Details'!$A:$O,15,0)</f>
        <v>27</v>
      </c>
    </row>
    <row r="277" spans="1:17" ht="15.75" x14ac:dyDescent="0.25">
      <c r="A277" s="1" t="s">
        <v>2096</v>
      </c>
      <c r="B277" t="str">
        <f>VLOOKUP(Healthcare!A277,'Customer Names'!$A:$D,4,0)</f>
        <v>Matt</v>
      </c>
      <c r="C277">
        <f>VLOOKUP(A277,'Medical Examinations'!$A:$M,2,0)</f>
        <v>28.31</v>
      </c>
      <c r="D277">
        <f>VLOOKUP($A277,'Medical Examinations'!$A:$M,3,0)</f>
        <v>5.33</v>
      </c>
      <c r="E277" t="str">
        <f>VLOOKUP($A277,'Medical Examinations'!$A:$M,4,0)</f>
        <v>No</v>
      </c>
      <c r="F277" t="str">
        <f>VLOOKUP($A277,'Medical Examinations'!$A:$M,5,0)</f>
        <v>No</v>
      </c>
      <c r="G277" t="str">
        <f>VLOOKUP($A277,'Medical Examinations'!$A:$M,6,0)</f>
        <v>No</v>
      </c>
      <c r="H277">
        <f>VLOOKUP($A277,'Medical Examinations'!$A:$M,8,0)</f>
        <v>0</v>
      </c>
      <c r="I277" t="str">
        <f>VLOOKUP($A277,'Medical Examinations'!$A:$M,9,0)</f>
        <v>yes</v>
      </c>
      <c r="J277" t="str">
        <f>VLOOKUP($A277,'Medical Examinations'!$A:$M,11,0)</f>
        <v>Overweight</v>
      </c>
      <c r="K277" t="str">
        <f>VLOOKUP($A277,'Medical Examinations'!$A:$M,12,0)</f>
        <v>Normal</v>
      </c>
      <c r="L277" s="11">
        <f>VLOOKUP($A277,'Hospitalisation Details'!$A:$O,5,0)</f>
        <v>29445</v>
      </c>
      <c r="M277">
        <f>VLOOKUP($A277,'Hospitalisation Details'!$A:$O,7,0)</f>
        <v>32787.46</v>
      </c>
      <c r="N277" t="str">
        <f>VLOOKUP($A277,'Hospitalisation Details'!$A:$O,12,0)</f>
        <v>tier - 1</v>
      </c>
      <c r="O277" t="str">
        <f>VLOOKUP($A277,'Hospitalisation Details'!$A:$O,13,0)</f>
        <v>tier - 3</v>
      </c>
      <c r="P277" t="str">
        <f>VLOOKUP($A277,'Hospitalisation Details'!$A:$O,14,0)</f>
        <v>R1012</v>
      </c>
      <c r="Q277">
        <f>VLOOKUP($A277,'Hospitalisation Details'!$A:$O,15,0)</f>
        <v>42</v>
      </c>
    </row>
    <row r="278" spans="1:17" ht="15.75" x14ac:dyDescent="0.25">
      <c r="A278" s="1" t="s">
        <v>2095</v>
      </c>
      <c r="B278" t="str">
        <f>VLOOKUP(Healthcare!A278,'Customer Names'!$A:$D,4,0)</f>
        <v>Nathaniel</v>
      </c>
      <c r="C278">
        <f>VLOOKUP(A278,'Medical Examinations'!$A:$M,2,0)</f>
        <v>25.05</v>
      </c>
      <c r="D278">
        <f>VLOOKUP($A278,'Medical Examinations'!$A:$M,3,0)</f>
        <v>4.6100000000000003</v>
      </c>
      <c r="E278" t="str">
        <f>VLOOKUP($A278,'Medical Examinations'!$A:$M,4,0)</f>
        <v>No</v>
      </c>
      <c r="F278" t="str">
        <f>VLOOKUP($A278,'Medical Examinations'!$A:$M,5,0)</f>
        <v>No</v>
      </c>
      <c r="G278" t="str">
        <f>VLOOKUP($A278,'Medical Examinations'!$A:$M,6,0)</f>
        <v>No</v>
      </c>
      <c r="H278">
        <f>VLOOKUP($A278,'Medical Examinations'!$A:$M,8,0)</f>
        <v>2</v>
      </c>
      <c r="I278" t="str">
        <f>VLOOKUP($A278,'Medical Examinations'!$A:$M,9,0)</f>
        <v>yes</v>
      </c>
      <c r="J278" t="str">
        <f>VLOOKUP($A278,'Medical Examinations'!$A:$M,11,0)</f>
        <v>Overweight</v>
      </c>
      <c r="K278" t="str">
        <f>VLOOKUP($A278,'Medical Examinations'!$A:$M,12,0)</f>
        <v>Normal</v>
      </c>
      <c r="L278" s="11">
        <f>VLOOKUP($A278,'Hospitalisation Details'!$A:$O,5,0)</f>
        <v>26579</v>
      </c>
      <c r="M278">
        <f>VLOOKUP($A278,'Hospitalisation Details'!$A:$O,7,0)</f>
        <v>32765.33</v>
      </c>
      <c r="N278" t="str">
        <f>VLOOKUP($A278,'Hospitalisation Details'!$A:$O,12,0)</f>
        <v>tier - 2</v>
      </c>
      <c r="O278" t="str">
        <f>VLOOKUP($A278,'Hospitalisation Details'!$A:$O,13,0)</f>
        <v>tier - 2</v>
      </c>
      <c r="P278" t="str">
        <f>VLOOKUP($A278,'Hospitalisation Details'!$A:$O,14,0)</f>
        <v>R1012</v>
      </c>
      <c r="Q278">
        <f>VLOOKUP($A278,'Hospitalisation Details'!$A:$O,15,0)</f>
        <v>50</v>
      </c>
    </row>
    <row r="279" spans="1:17" ht="15.75" x14ac:dyDescent="0.25">
      <c r="A279" s="1" t="s">
        <v>2094</v>
      </c>
      <c r="B279" t="str">
        <f>VLOOKUP(Healthcare!A279,'Customer Names'!$A:$D,4,0)</f>
        <v>Kevin D.</v>
      </c>
      <c r="C279">
        <f>VLOOKUP(A279,'Medical Examinations'!$A:$M,2,0)</f>
        <v>28.34</v>
      </c>
      <c r="D279">
        <f>VLOOKUP($A279,'Medical Examinations'!$A:$M,3,0)</f>
        <v>8.18</v>
      </c>
      <c r="E279" t="str">
        <f>VLOOKUP($A279,'Medical Examinations'!$A:$M,4,0)</f>
        <v>No</v>
      </c>
      <c r="F279" t="str">
        <f>VLOOKUP($A279,'Medical Examinations'!$A:$M,5,0)</f>
        <v>No</v>
      </c>
      <c r="G279" t="str">
        <f>VLOOKUP($A279,'Medical Examinations'!$A:$M,6,0)</f>
        <v>No</v>
      </c>
      <c r="H279">
        <f>VLOOKUP($A279,'Medical Examinations'!$A:$M,8,0)</f>
        <v>0</v>
      </c>
      <c r="I279" t="str">
        <f>VLOOKUP($A279,'Medical Examinations'!$A:$M,9,0)</f>
        <v>yes</v>
      </c>
      <c r="J279" t="str">
        <f>VLOOKUP($A279,'Medical Examinations'!$A:$M,11,0)</f>
        <v>Overweight</v>
      </c>
      <c r="K279" t="str">
        <f>VLOOKUP($A279,'Medical Examinations'!$A:$M,12,0)</f>
        <v>Diabetes</v>
      </c>
      <c r="L279" s="11">
        <f>VLOOKUP($A279,'Hospitalisation Details'!$A:$O,5,0)</f>
        <v>27339</v>
      </c>
      <c r="M279">
        <f>VLOOKUP($A279,'Hospitalisation Details'!$A:$O,7,0)</f>
        <v>32760.48</v>
      </c>
      <c r="N279" t="str">
        <f>VLOOKUP($A279,'Hospitalisation Details'!$A:$O,12,0)</f>
        <v>tier - 1</v>
      </c>
      <c r="O279" t="str">
        <f>VLOOKUP($A279,'Hospitalisation Details'!$A:$O,13,0)</f>
        <v>tier - 1</v>
      </c>
      <c r="P279" t="str">
        <f>VLOOKUP($A279,'Hospitalisation Details'!$A:$O,14,0)</f>
        <v>R1011</v>
      </c>
      <c r="Q279">
        <f>VLOOKUP($A279,'Hospitalisation Details'!$A:$O,15,0)</f>
        <v>48</v>
      </c>
    </row>
    <row r="280" spans="1:17" ht="15.75" x14ac:dyDescent="0.25">
      <c r="A280" s="1" t="s">
        <v>2093</v>
      </c>
      <c r="B280" t="str">
        <f>VLOOKUP(Healthcare!A280,'Customer Names'!$A:$D,4,0)</f>
        <v>Joan</v>
      </c>
      <c r="C280">
        <f>VLOOKUP(A280,'Medical Examinations'!$A:$M,2,0)</f>
        <v>17.765000000000001</v>
      </c>
      <c r="D280">
        <f>VLOOKUP($A280,'Medical Examinations'!$A:$M,3,0)</f>
        <v>5.62</v>
      </c>
      <c r="E280" t="str">
        <f>VLOOKUP($A280,'Medical Examinations'!$A:$M,4,0)</f>
        <v>No</v>
      </c>
      <c r="F280" t="str">
        <f>VLOOKUP($A280,'Medical Examinations'!$A:$M,5,0)</f>
        <v>No</v>
      </c>
      <c r="G280" t="str">
        <f>VLOOKUP($A280,'Medical Examinations'!$A:$M,6,0)</f>
        <v>No</v>
      </c>
      <c r="H280">
        <f>VLOOKUP($A280,'Medical Examinations'!$A:$M,8,0)</f>
        <v>0</v>
      </c>
      <c r="I280" t="str">
        <f>VLOOKUP($A280,'Medical Examinations'!$A:$M,9,0)</f>
        <v>yes</v>
      </c>
      <c r="J280" t="str">
        <f>VLOOKUP($A280,'Medical Examinations'!$A:$M,11,0)</f>
        <v>Underweight</v>
      </c>
      <c r="K280" t="str">
        <f>VLOOKUP($A280,'Medical Examinations'!$A:$M,12,0)</f>
        <v>Normal</v>
      </c>
      <c r="L280" s="11">
        <f>VLOOKUP($A280,'Hospitalisation Details'!$A:$O,5,0)</f>
        <v>33063</v>
      </c>
      <c r="M280">
        <f>VLOOKUP($A280,'Hospitalisation Details'!$A:$O,7,0)</f>
        <v>32734.19</v>
      </c>
      <c r="N280" t="str">
        <f>VLOOKUP($A280,'Hospitalisation Details'!$A:$O,12,0)</f>
        <v>tier - 2</v>
      </c>
      <c r="O280" t="str">
        <f>VLOOKUP($A280,'Hospitalisation Details'!$A:$O,13,0)</f>
        <v>tier - 1</v>
      </c>
      <c r="P280" t="str">
        <f>VLOOKUP($A280,'Hospitalisation Details'!$A:$O,14,0)</f>
        <v>R1012</v>
      </c>
      <c r="Q280">
        <f>VLOOKUP($A280,'Hospitalisation Details'!$A:$O,15,0)</f>
        <v>32</v>
      </c>
    </row>
    <row r="281" spans="1:17" ht="15.75" x14ac:dyDescent="0.25">
      <c r="A281" s="1" t="s">
        <v>2092</v>
      </c>
      <c r="B281" t="str">
        <f>VLOOKUP(Healthcare!A281,'Customer Names'!$A:$D,4,0)</f>
        <v>Christopher A</v>
      </c>
      <c r="C281">
        <f>VLOOKUP(A281,'Medical Examinations'!$A:$M,2,0)</f>
        <v>36.119999999999997</v>
      </c>
      <c r="D281">
        <f>VLOOKUP($A281,'Medical Examinations'!$A:$M,3,0)</f>
        <v>5.82</v>
      </c>
      <c r="E281" t="str">
        <f>VLOOKUP($A281,'Medical Examinations'!$A:$M,4,0)</f>
        <v>No</v>
      </c>
      <c r="F281" t="str">
        <f>VLOOKUP($A281,'Medical Examinations'!$A:$M,5,0)</f>
        <v>No</v>
      </c>
      <c r="G281" t="str">
        <f>VLOOKUP($A281,'Medical Examinations'!$A:$M,6,0)</f>
        <v>No</v>
      </c>
      <c r="H281">
        <f>VLOOKUP($A281,'Medical Examinations'!$A:$M,8,0)</f>
        <v>0</v>
      </c>
      <c r="I281" t="str">
        <f>VLOOKUP($A281,'Medical Examinations'!$A:$M,9,0)</f>
        <v>yes</v>
      </c>
      <c r="J281" t="str">
        <f>VLOOKUP($A281,'Medical Examinations'!$A:$M,11,0)</f>
        <v>Obesity</v>
      </c>
      <c r="K281" t="str">
        <f>VLOOKUP($A281,'Medical Examinations'!$A:$M,12,0)</f>
        <v>Prediabetes</v>
      </c>
      <c r="L281" s="11">
        <f>VLOOKUP($A281,'Hospitalisation Details'!$A:$O,5,0)</f>
        <v>33115</v>
      </c>
      <c r="M281">
        <f>VLOOKUP($A281,'Hospitalisation Details'!$A:$O,7,0)</f>
        <v>32716.2</v>
      </c>
      <c r="N281" t="str">
        <f>VLOOKUP($A281,'Hospitalisation Details'!$A:$O,12,0)</f>
        <v>tier - 1</v>
      </c>
      <c r="O281" t="str">
        <f>VLOOKUP($A281,'Hospitalisation Details'!$A:$O,13,0)</f>
        <v>tier - 2</v>
      </c>
      <c r="P281" t="str">
        <f>VLOOKUP($A281,'Hospitalisation Details'!$A:$O,14,0)</f>
        <v>R1011</v>
      </c>
      <c r="Q281">
        <f>VLOOKUP($A281,'Hospitalisation Details'!$A:$O,15,0)</f>
        <v>32</v>
      </c>
    </row>
    <row r="282" spans="1:17" ht="15.75" x14ac:dyDescent="0.25">
      <c r="A282" s="1" t="s">
        <v>2091</v>
      </c>
      <c r="B282" t="str">
        <f>VLOOKUP(Healthcare!A282,'Customer Names'!$A:$D,4,0)</f>
        <v>Kacy L.</v>
      </c>
      <c r="C282">
        <f>VLOOKUP(A282,'Medical Examinations'!$A:$M,2,0)</f>
        <v>23.19</v>
      </c>
      <c r="D282">
        <f>VLOOKUP($A282,'Medical Examinations'!$A:$M,3,0)</f>
        <v>7.66</v>
      </c>
      <c r="E282" t="str">
        <f>VLOOKUP($A282,'Medical Examinations'!$A:$M,4,0)</f>
        <v>No</v>
      </c>
      <c r="F282" t="str">
        <f>VLOOKUP($A282,'Medical Examinations'!$A:$M,5,0)</f>
        <v>No</v>
      </c>
      <c r="G282" t="str">
        <f>VLOOKUP($A282,'Medical Examinations'!$A:$M,6,0)</f>
        <v>No</v>
      </c>
      <c r="H282">
        <f>VLOOKUP($A282,'Medical Examinations'!$A:$M,8,0)</f>
        <v>0</v>
      </c>
      <c r="I282" t="str">
        <f>VLOOKUP($A282,'Medical Examinations'!$A:$M,9,0)</f>
        <v>yes</v>
      </c>
      <c r="J282" t="str">
        <f>VLOOKUP($A282,'Medical Examinations'!$A:$M,11,0)</f>
        <v>Healthy Weight</v>
      </c>
      <c r="K282" t="str">
        <f>VLOOKUP($A282,'Medical Examinations'!$A:$M,12,0)</f>
        <v>Diabetes</v>
      </c>
      <c r="L282" s="11">
        <f>VLOOKUP($A282,'Hospitalisation Details'!$A:$O,5,0)</f>
        <v>25051</v>
      </c>
      <c r="M282">
        <f>VLOOKUP($A282,'Hospitalisation Details'!$A:$O,7,0)</f>
        <v>32686.080000000002</v>
      </c>
      <c r="N282" t="str">
        <f>VLOOKUP($A282,'Hospitalisation Details'!$A:$O,12,0)</f>
        <v>tier - 2</v>
      </c>
      <c r="O282" t="str">
        <f>VLOOKUP($A282,'Hospitalisation Details'!$A:$O,13,0)</f>
        <v>tier - 3</v>
      </c>
      <c r="P282" t="str">
        <f>VLOOKUP($A282,'Hospitalisation Details'!$A:$O,14,0)</f>
        <v>R1011</v>
      </c>
      <c r="Q282">
        <f>VLOOKUP($A282,'Hospitalisation Details'!$A:$O,15,0)</f>
        <v>54</v>
      </c>
    </row>
    <row r="283" spans="1:17" ht="15.75" x14ac:dyDescent="0.25">
      <c r="A283" s="1" t="s">
        <v>2090</v>
      </c>
      <c r="B283" t="str">
        <f>VLOOKUP(Healthcare!A283,'Customer Names'!$A:$D,4,0)</f>
        <v>Benjamin H.</v>
      </c>
      <c r="C283">
        <f>VLOOKUP(A283,'Medical Examinations'!$A:$M,2,0)</f>
        <v>35.99</v>
      </c>
      <c r="D283">
        <f>VLOOKUP($A283,'Medical Examinations'!$A:$M,3,0)</f>
        <v>4.2300000000000004</v>
      </c>
      <c r="E283" t="str">
        <f>VLOOKUP($A283,'Medical Examinations'!$A:$M,4,0)</f>
        <v>No</v>
      </c>
      <c r="F283" t="str">
        <f>VLOOKUP($A283,'Medical Examinations'!$A:$M,5,0)</f>
        <v>No</v>
      </c>
      <c r="G283" t="str">
        <f>VLOOKUP($A283,'Medical Examinations'!$A:$M,6,0)</f>
        <v>No</v>
      </c>
      <c r="H283">
        <f>VLOOKUP($A283,'Medical Examinations'!$A:$M,8,0)</f>
        <v>0</v>
      </c>
      <c r="I283" t="str">
        <f>VLOOKUP($A283,'Medical Examinations'!$A:$M,9,0)</f>
        <v>yes</v>
      </c>
      <c r="J283" t="str">
        <f>VLOOKUP($A283,'Medical Examinations'!$A:$M,11,0)</f>
        <v>Obesity</v>
      </c>
      <c r="K283" t="str">
        <f>VLOOKUP($A283,'Medical Examinations'!$A:$M,12,0)</f>
        <v>Normal</v>
      </c>
      <c r="L283" s="11">
        <f>VLOOKUP($A283,'Hospitalisation Details'!$A:$O,5,0)</f>
        <v>33129</v>
      </c>
      <c r="M283">
        <f>VLOOKUP($A283,'Hospitalisation Details'!$A:$O,7,0)</f>
        <v>32672.11</v>
      </c>
      <c r="N283" t="str">
        <f>VLOOKUP($A283,'Hospitalisation Details'!$A:$O,12,0)</f>
        <v>tier - 1</v>
      </c>
      <c r="O283" t="str">
        <f>VLOOKUP($A283,'Hospitalisation Details'!$A:$O,13,0)</f>
        <v>tier - 1</v>
      </c>
      <c r="P283" t="str">
        <f>VLOOKUP($A283,'Hospitalisation Details'!$A:$O,14,0)</f>
        <v>R1011</v>
      </c>
      <c r="Q283">
        <f>VLOOKUP($A283,'Hospitalisation Details'!$A:$O,15,0)</f>
        <v>32</v>
      </c>
    </row>
    <row r="284" spans="1:17" ht="15.75" x14ac:dyDescent="0.25">
      <c r="A284" s="1" t="s">
        <v>2089</v>
      </c>
      <c r="B284" t="str">
        <f>VLOOKUP(Healthcare!A284,'Customer Names'!$A:$D,4,0)</f>
        <v>Xaviour J.</v>
      </c>
      <c r="C284">
        <f>VLOOKUP(A284,'Medical Examinations'!$A:$M,2,0)</f>
        <v>30.25</v>
      </c>
      <c r="D284">
        <f>VLOOKUP($A284,'Medical Examinations'!$A:$M,3,0)</f>
        <v>5.58</v>
      </c>
      <c r="E284" t="str">
        <f>VLOOKUP($A284,'Medical Examinations'!$A:$M,4,0)</f>
        <v>No</v>
      </c>
      <c r="F284" t="str">
        <f>VLOOKUP($A284,'Medical Examinations'!$A:$M,5,0)</f>
        <v>No</v>
      </c>
      <c r="G284" t="str">
        <f>VLOOKUP($A284,'Medical Examinations'!$A:$M,6,0)</f>
        <v>Yes</v>
      </c>
      <c r="H284">
        <f>VLOOKUP($A284,'Medical Examinations'!$A:$M,8,0)</f>
        <v>1</v>
      </c>
      <c r="I284" t="str">
        <f>VLOOKUP($A284,'Medical Examinations'!$A:$M,9,0)</f>
        <v>yes</v>
      </c>
      <c r="J284" t="str">
        <f>VLOOKUP($A284,'Medical Examinations'!$A:$M,11,0)</f>
        <v>Obesity</v>
      </c>
      <c r="K284" t="str">
        <f>VLOOKUP($A284,'Medical Examinations'!$A:$M,12,0)</f>
        <v>Normal</v>
      </c>
      <c r="L284" s="11">
        <f>VLOOKUP($A284,'Hospitalisation Details'!$A:$O,5,0)</f>
        <v>37841</v>
      </c>
      <c r="M284">
        <f>VLOOKUP($A284,'Hospitalisation Details'!$A:$O,7,0)</f>
        <v>32548.34</v>
      </c>
      <c r="N284" t="str">
        <f>VLOOKUP($A284,'Hospitalisation Details'!$A:$O,12,0)</f>
        <v>tier - 1</v>
      </c>
      <c r="O284" t="str">
        <f>VLOOKUP($A284,'Hospitalisation Details'!$A:$O,13,0)</f>
        <v>tier - 2</v>
      </c>
      <c r="P284" t="str">
        <f>VLOOKUP($A284,'Hospitalisation Details'!$A:$O,14,0)</f>
        <v>R1013</v>
      </c>
      <c r="Q284">
        <f>VLOOKUP($A284,'Hospitalisation Details'!$A:$O,15,0)</f>
        <v>19</v>
      </c>
    </row>
    <row r="285" spans="1:17" ht="15.75" x14ac:dyDescent="0.25">
      <c r="A285" s="1" t="s">
        <v>2088</v>
      </c>
      <c r="B285" t="str">
        <f>VLOOKUP(Healthcare!A285,'Customer Names'!$A:$D,4,0)</f>
        <v>Michael T.</v>
      </c>
      <c r="C285">
        <f>VLOOKUP(A285,'Medical Examinations'!$A:$M,2,0)</f>
        <v>26.24</v>
      </c>
      <c r="D285">
        <f>VLOOKUP($A285,'Medical Examinations'!$A:$M,3,0)</f>
        <v>6.26</v>
      </c>
      <c r="E285" t="str">
        <f>VLOOKUP($A285,'Medical Examinations'!$A:$M,4,0)</f>
        <v>yes</v>
      </c>
      <c r="F285" t="str">
        <f>VLOOKUP($A285,'Medical Examinations'!$A:$M,5,0)</f>
        <v>No</v>
      </c>
      <c r="G285" t="str">
        <f>VLOOKUP($A285,'Medical Examinations'!$A:$M,6,0)</f>
        <v>No</v>
      </c>
      <c r="H285">
        <f>VLOOKUP($A285,'Medical Examinations'!$A:$M,8,0)</f>
        <v>0</v>
      </c>
      <c r="I285" t="str">
        <f>VLOOKUP($A285,'Medical Examinations'!$A:$M,9,0)</f>
        <v>yes</v>
      </c>
      <c r="J285" t="str">
        <f>VLOOKUP($A285,'Medical Examinations'!$A:$M,11,0)</f>
        <v>Overweight</v>
      </c>
      <c r="K285" t="str">
        <f>VLOOKUP($A285,'Medical Examinations'!$A:$M,12,0)</f>
        <v>Prediabetes</v>
      </c>
      <c r="L285" s="11">
        <f>VLOOKUP($A285,'Hospitalisation Details'!$A:$O,5,0)</f>
        <v>28022</v>
      </c>
      <c r="M285">
        <f>VLOOKUP($A285,'Hospitalisation Details'!$A:$O,7,0)</f>
        <v>32485.46</v>
      </c>
      <c r="N285" t="str">
        <f>VLOOKUP($A285,'Hospitalisation Details'!$A:$O,12,0)</f>
        <v>tier - 2</v>
      </c>
      <c r="O285" t="str">
        <f>VLOOKUP($A285,'Hospitalisation Details'!$A:$O,13,0)</f>
        <v>tier - 1</v>
      </c>
      <c r="P285" t="str">
        <f>VLOOKUP($A285,'Hospitalisation Details'!$A:$O,14,0)</f>
        <v>R1011</v>
      </c>
      <c r="Q285">
        <f>VLOOKUP($A285,'Hospitalisation Details'!$A:$O,15,0)</f>
        <v>46</v>
      </c>
    </row>
    <row r="286" spans="1:17" ht="15.75" x14ac:dyDescent="0.25">
      <c r="A286" s="1" t="s">
        <v>2087</v>
      </c>
      <c r="B286" t="str">
        <f>VLOOKUP(Healthcare!A286,'Customer Names'!$A:$D,4,0)</f>
        <v>Bradley</v>
      </c>
      <c r="C286">
        <f>VLOOKUP(A286,'Medical Examinations'!$A:$M,2,0)</f>
        <v>31.36</v>
      </c>
      <c r="D286">
        <f>VLOOKUP($A286,'Medical Examinations'!$A:$M,3,0)</f>
        <v>10.6</v>
      </c>
      <c r="E286" t="str">
        <f>VLOOKUP($A286,'Medical Examinations'!$A:$M,4,0)</f>
        <v>yes</v>
      </c>
      <c r="F286" t="str">
        <f>VLOOKUP($A286,'Medical Examinations'!$A:$M,5,0)</f>
        <v>No</v>
      </c>
      <c r="G286" t="str">
        <f>VLOOKUP($A286,'Medical Examinations'!$A:$M,6,0)</f>
        <v>No</v>
      </c>
      <c r="H286">
        <f>VLOOKUP($A286,'Medical Examinations'!$A:$M,8,0)</f>
        <v>0</v>
      </c>
      <c r="I286" t="str">
        <f>VLOOKUP($A286,'Medical Examinations'!$A:$M,9,0)</f>
        <v>yes</v>
      </c>
      <c r="J286" t="str">
        <f>VLOOKUP($A286,'Medical Examinations'!$A:$M,11,0)</f>
        <v>Obesity</v>
      </c>
      <c r="K286" t="str">
        <f>VLOOKUP($A286,'Medical Examinations'!$A:$M,12,0)</f>
        <v>Diabetes</v>
      </c>
      <c r="L286" s="11">
        <f>VLOOKUP($A286,'Hospitalisation Details'!$A:$O,5,0)</f>
        <v>29947</v>
      </c>
      <c r="M286">
        <f>VLOOKUP($A286,'Hospitalisation Details'!$A:$O,7,0)</f>
        <v>32462.35</v>
      </c>
      <c r="N286" t="str">
        <f>VLOOKUP($A286,'Hospitalisation Details'!$A:$O,12,0)</f>
        <v>tier - 2</v>
      </c>
      <c r="O286" t="str">
        <f>VLOOKUP($A286,'Hospitalisation Details'!$A:$O,13,0)</f>
        <v>tier - 2</v>
      </c>
      <c r="P286" t="str">
        <f>VLOOKUP($A286,'Hospitalisation Details'!$A:$O,14,0)</f>
        <v>R1011</v>
      </c>
      <c r="Q286">
        <f>VLOOKUP($A286,'Hospitalisation Details'!$A:$O,15,0)</f>
        <v>41</v>
      </c>
    </row>
    <row r="287" spans="1:17" ht="15.75" x14ac:dyDescent="0.25">
      <c r="A287" s="1" t="s">
        <v>2086</v>
      </c>
      <c r="B287" t="str">
        <f>VLOOKUP(Healthcare!A287,'Customer Names'!$A:$D,4,0)</f>
        <v>Andrea</v>
      </c>
      <c r="C287">
        <f>VLOOKUP(A287,'Medical Examinations'!$A:$M,2,0)</f>
        <v>25.69</v>
      </c>
      <c r="D287">
        <f>VLOOKUP($A287,'Medical Examinations'!$A:$M,3,0)</f>
        <v>4.78</v>
      </c>
      <c r="E287" t="str">
        <f>VLOOKUP($A287,'Medical Examinations'!$A:$M,4,0)</f>
        <v>yes</v>
      </c>
      <c r="F287" t="str">
        <f>VLOOKUP($A287,'Medical Examinations'!$A:$M,5,0)</f>
        <v>No</v>
      </c>
      <c r="G287" t="str">
        <f>VLOOKUP($A287,'Medical Examinations'!$A:$M,6,0)</f>
        <v>No</v>
      </c>
      <c r="H287">
        <f>VLOOKUP($A287,'Medical Examinations'!$A:$M,8,0)</f>
        <v>0</v>
      </c>
      <c r="I287" t="str">
        <f>VLOOKUP($A287,'Medical Examinations'!$A:$M,9,0)</f>
        <v>yes</v>
      </c>
      <c r="J287" t="str">
        <f>VLOOKUP($A287,'Medical Examinations'!$A:$M,11,0)</f>
        <v>Overweight</v>
      </c>
      <c r="K287" t="str">
        <f>VLOOKUP($A287,'Medical Examinations'!$A:$M,12,0)</f>
        <v>Normal</v>
      </c>
      <c r="L287" s="11">
        <f>VLOOKUP($A287,'Hospitalisation Details'!$A:$O,5,0)</f>
        <v>28103</v>
      </c>
      <c r="M287">
        <f>VLOOKUP($A287,'Hospitalisation Details'!$A:$O,7,0)</f>
        <v>32430.22</v>
      </c>
      <c r="N287" t="str">
        <f>VLOOKUP($A287,'Hospitalisation Details'!$A:$O,12,0)</f>
        <v>tier - 2</v>
      </c>
      <c r="O287" t="str">
        <f>VLOOKUP($A287,'Hospitalisation Details'!$A:$O,13,0)</f>
        <v>tier - 3</v>
      </c>
      <c r="P287" t="str">
        <f>VLOOKUP($A287,'Hospitalisation Details'!$A:$O,14,0)</f>
        <v>R1011</v>
      </c>
      <c r="Q287">
        <f>VLOOKUP($A287,'Hospitalisation Details'!$A:$O,15,0)</f>
        <v>46</v>
      </c>
    </row>
    <row r="288" spans="1:17" ht="15.75" x14ac:dyDescent="0.25">
      <c r="A288" s="1" t="s">
        <v>2085</v>
      </c>
      <c r="B288" t="str">
        <f>VLOOKUP(Healthcare!A288,'Customer Names'!$A:$D,4,0)</f>
        <v>Nancy M</v>
      </c>
      <c r="C288">
        <f>VLOOKUP(A288,'Medical Examinations'!$A:$M,2,0)</f>
        <v>25.46</v>
      </c>
      <c r="D288">
        <f>VLOOKUP($A288,'Medical Examinations'!$A:$M,3,0)</f>
        <v>6.03</v>
      </c>
      <c r="E288" t="str">
        <f>VLOOKUP($A288,'Medical Examinations'!$A:$M,4,0)</f>
        <v>No</v>
      </c>
      <c r="F288" t="str">
        <f>VLOOKUP($A288,'Medical Examinations'!$A:$M,5,0)</f>
        <v>No</v>
      </c>
      <c r="G288" t="str">
        <f>VLOOKUP($A288,'Medical Examinations'!$A:$M,6,0)</f>
        <v>No</v>
      </c>
      <c r="H288">
        <f>VLOOKUP($A288,'Medical Examinations'!$A:$M,8,0)</f>
        <v>2</v>
      </c>
      <c r="I288" t="str">
        <f>VLOOKUP($A288,'Medical Examinations'!$A:$M,9,0)</f>
        <v>yes</v>
      </c>
      <c r="J288" t="str">
        <f>VLOOKUP($A288,'Medical Examinations'!$A:$M,11,0)</f>
        <v>Overweight</v>
      </c>
      <c r="K288" t="str">
        <f>VLOOKUP($A288,'Medical Examinations'!$A:$M,12,0)</f>
        <v>Prediabetes</v>
      </c>
      <c r="L288" s="11">
        <f>VLOOKUP($A288,'Hospitalisation Details'!$A:$O,5,0)</f>
        <v>26530</v>
      </c>
      <c r="M288">
        <f>VLOOKUP($A288,'Hospitalisation Details'!$A:$O,7,0)</f>
        <v>32428.63</v>
      </c>
      <c r="N288" t="str">
        <f>VLOOKUP($A288,'Hospitalisation Details'!$A:$O,12,0)</f>
        <v>tier - 2</v>
      </c>
      <c r="O288" t="str">
        <f>VLOOKUP($A288,'Hospitalisation Details'!$A:$O,13,0)</f>
        <v>tier - 2</v>
      </c>
      <c r="P288" t="str">
        <f>VLOOKUP($A288,'Hospitalisation Details'!$A:$O,14,0)</f>
        <v>R1011</v>
      </c>
      <c r="Q288">
        <f>VLOOKUP($A288,'Hospitalisation Details'!$A:$O,15,0)</f>
        <v>50</v>
      </c>
    </row>
    <row r="289" spans="1:17" ht="15.75" x14ac:dyDescent="0.25">
      <c r="A289" s="1" t="s">
        <v>2084</v>
      </c>
      <c r="B289" t="str">
        <f>VLOOKUP(Healthcare!A289,'Customer Names'!$A:$D,4,0)</f>
        <v>Matt</v>
      </c>
      <c r="C289">
        <f>VLOOKUP(A289,'Medical Examinations'!$A:$M,2,0)</f>
        <v>31.83</v>
      </c>
      <c r="D289">
        <f>VLOOKUP($A289,'Medical Examinations'!$A:$M,3,0)</f>
        <v>11.55</v>
      </c>
      <c r="E289" t="str">
        <f>VLOOKUP($A289,'Medical Examinations'!$A:$M,4,0)</f>
        <v>yes</v>
      </c>
      <c r="F289" t="str">
        <f>VLOOKUP($A289,'Medical Examinations'!$A:$M,5,0)</f>
        <v>No</v>
      </c>
      <c r="G289" t="str">
        <f>VLOOKUP($A289,'Medical Examinations'!$A:$M,6,0)</f>
        <v>No</v>
      </c>
      <c r="H289">
        <f>VLOOKUP($A289,'Medical Examinations'!$A:$M,8,0)</f>
        <v>1</v>
      </c>
      <c r="I289" t="str">
        <f>VLOOKUP($A289,'Medical Examinations'!$A:$M,9,0)</f>
        <v>yes</v>
      </c>
      <c r="J289" t="str">
        <f>VLOOKUP($A289,'Medical Examinations'!$A:$M,11,0)</f>
        <v>Obesity</v>
      </c>
      <c r="K289" t="str">
        <f>VLOOKUP($A289,'Medical Examinations'!$A:$M,12,0)</f>
        <v>Diabetes</v>
      </c>
      <c r="L289" s="11">
        <f>VLOOKUP($A289,'Hospitalisation Details'!$A:$O,5,0)</f>
        <v>31687</v>
      </c>
      <c r="M289">
        <f>VLOOKUP($A289,'Hospitalisation Details'!$A:$O,7,0)</f>
        <v>32288.49</v>
      </c>
      <c r="N289" t="str">
        <f>VLOOKUP($A289,'Hospitalisation Details'!$A:$O,12,0)</f>
        <v>tier - 2</v>
      </c>
      <c r="O289" t="str">
        <f>VLOOKUP($A289,'Hospitalisation Details'!$A:$O,13,0)</f>
        <v>tier - 2</v>
      </c>
      <c r="P289" t="str">
        <f>VLOOKUP($A289,'Hospitalisation Details'!$A:$O,14,0)</f>
        <v>R1011</v>
      </c>
      <c r="Q289">
        <f>VLOOKUP($A289,'Hospitalisation Details'!$A:$O,15,0)</f>
        <v>36</v>
      </c>
    </row>
    <row r="290" spans="1:17" ht="15.75" x14ac:dyDescent="0.25">
      <c r="A290" s="1" t="s">
        <v>2083</v>
      </c>
      <c r="B290" t="str">
        <f>VLOOKUP(Healthcare!A290,'Customer Names'!$A:$D,4,0)</f>
        <v>Lee</v>
      </c>
      <c r="C290">
        <f>VLOOKUP(A290,'Medical Examinations'!$A:$M,2,0)</f>
        <v>24.43</v>
      </c>
      <c r="D290">
        <f>VLOOKUP($A290,'Medical Examinations'!$A:$M,3,0)</f>
        <v>7.59</v>
      </c>
      <c r="E290" t="str">
        <f>VLOOKUP($A290,'Medical Examinations'!$A:$M,4,0)</f>
        <v>yes</v>
      </c>
      <c r="F290" t="str">
        <f>VLOOKUP($A290,'Medical Examinations'!$A:$M,5,0)</f>
        <v>No</v>
      </c>
      <c r="G290" t="str">
        <f>VLOOKUP($A290,'Medical Examinations'!$A:$M,6,0)</f>
        <v>No</v>
      </c>
      <c r="H290">
        <f>VLOOKUP($A290,'Medical Examinations'!$A:$M,8,0)</f>
        <v>1</v>
      </c>
      <c r="I290" t="str">
        <f>VLOOKUP($A290,'Medical Examinations'!$A:$M,9,0)</f>
        <v>yes</v>
      </c>
      <c r="J290" t="str">
        <f>VLOOKUP($A290,'Medical Examinations'!$A:$M,11,0)</f>
        <v>Healthy Weight</v>
      </c>
      <c r="K290" t="str">
        <f>VLOOKUP($A290,'Medical Examinations'!$A:$M,12,0)</f>
        <v>Diabetes</v>
      </c>
      <c r="L290" s="11">
        <f>VLOOKUP($A290,'Hospitalisation Details'!$A:$O,5,0)</f>
        <v>27745</v>
      </c>
      <c r="M290">
        <f>VLOOKUP($A290,'Hospitalisation Details'!$A:$O,7,0)</f>
        <v>32259.96</v>
      </c>
      <c r="N290" t="str">
        <f>VLOOKUP($A290,'Hospitalisation Details'!$A:$O,12,0)</f>
        <v>tier - 2</v>
      </c>
      <c r="O290" t="str">
        <f>VLOOKUP($A290,'Hospitalisation Details'!$A:$O,13,0)</f>
        <v>tier - 3</v>
      </c>
      <c r="P290" t="str">
        <f>VLOOKUP($A290,'Hospitalisation Details'!$A:$O,14,0)</f>
        <v>R1012</v>
      </c>
      <c r="Q290">
        <f>VLOOKUP($A290,'Hospitalisation Details'!$A:$O,15,0)</f>
        <v>47</v>
      </c>
    </row>
    <row r="291" spans="1:17" ht="15.75" x14ac:dyDescent="0.25">
      <c r="A291" s="1" t="s">
        <v>2082</v>
      </c>
      <c r="B291" t="str">
        <f>VLOOKUP(Healthcare!A291,'Customer Names'!$A:$D,4,0)</f>
        <v>Chris</v>
      </c>
      <c r="C291">
        <f>VLOOKUP(A291,'Medical Examinations'!$A:$M,2,0)</f>
        <v>41.9</v>
      </c>
      <c r="D291">
        <f>VLOOKUP($A291,'Medical Examinations'!$A:$M,3,0)</f>
        <v>4.26</v>
      </c>
      <c r="E291" t="str">
        <f>VLOOKUP($A291,'Medical Examinations'!$A:$M,4,0)</f>
        <v>No</v>
      </c>
      <c r="F291" t="str">
        <f>VLOOKUP($A291,'Medical Examinations'!$A:$M,5,0)</f>
        <v>No</v>
      </c>
      <c r="G291" t="str">
        <f>VLOOKUP($A291,'Medical Examinations'!$A:$M,6,0)</f>
        <v>No</v>
      </c>
      <c r="H291">
        <f>VLOOKUP($A291,'Medical Examinations'!$A:$M,8,0)</f>
        <v>0</v>
      </c>
      <c r="I291" t="str">
        <f>VLOOKUP($A291,'Medical Examinations'!$A:$M,9,0)</f>
        <v>yes</v>
      </c>
      <c r="J291" t="str">
        <f>VLOOKUP($A291,'Medical Examinations'!$A:$M,11,0)</f>
        <v>Obesity</v>
      </c>
      <c r="K291" t="str">
        <f>VLOOKUP($A291,'Medical Examinations'!$A:$M,12,0)</f>
        <v>Normal</v>
      </c>
      <c r="L291" s="11">
        <f>VLOOKUP($A291,'Hospitalisation Details'!$A:$O,5,0)</f>
        <v>34646</v>
      </c>
      <c r="M291">
        <f>VLOOKUP($A291,'Hospitalisation Details'!$A:$O,7,0)</f>
        <v>32222.81</v>
      </c>
      <c r="N291" t="str">
        <f>VLOOKUP($A291,'Hospitalisation Details'!$A:$O,12,0)</f>
        <v>tier - 2</v>
      </c>
      <c r="O291" t="str">
        <f>VLOOKUP($A291,'Hospitalisation Details'!$A:$O,13,0)</f>
        <v>tier - 1</v>
      </c>
      <c r="P291" t="str">
        <f>VLOOKUP($A291,'Hospitalisation Details'!$A:$O,14,0)</f>
        <v>R1011</v>
      </c>
      <c r="Q291">
        <f>VLOOKUP($A291,'Hospitalisation Details'!$A:$O,15,0)</f>
        <v>28</v>
      </c>
    </row>
    <row r="292" spans="1:17" ht="15.75" x14ac:dyDescent="0.25">
      <c r="A292" s="1" t="s">
        <v>2081</v>
      </c>
      <c r="B292" t="str">
        <f>VLOOKUP(Healthcare!A292,'Customer Names'!$A:$D,4,0)</f>
        <v>Erik T.</v>
      </c>
      <c r="C292">
        <f>VLOOKUP(A292,'Medical Examinations'!$A:$M,2,0)</f>
        <v>22.88</v>
      </c>
      <c r="D292">
        <f>VLOOKUP($A292,'Medical Examinations'!$A:$M,3,0)</f>
        <v>5.9</v>
      </c>
      <c r="E292" t="str">
        <f>VLOOKUP($A292,'Medical Examinations'!$A:$M,4,0)</f>
        <v>yes</v>
      </c>
      <c r="F292" t="str">
        <f>VLOOKUP($A292,'Medical Examinations'!$A:$M,5,0)</f>
        <v>No</v>
      </c>
      <c r="G292" t="str">
        <f>VLOOKUP($A292,'Medical Examinations'!$A:$M,6,0)</f>
        <v>Yes</v>
      </c>
      <c r="H292">
        <f>VLOOKUP($A292,'Medical Examinations'!$A:$M,8,0)</f>
        <v>1</v>
      </c>
      <c r="I292" t="str">
        <f>VLOOKUP($A292,'Medical Examinations'!$A:$M,9,0)</f>
        <v>yes</v>
      </c>
      <c r="J292" t="str">
        <f>VLOOKUP($A292,'Medical Examinations'!$A:$M,11,0)</f>
        <v>Healthy Weight</v>
      </c>
      <c r="K292" t="str">
        <f>VLOOKUP($A292,'Medical Examinations'!$A:$M,12,0)</f>
        <v>Prediabetes</v>
      </c>
      <c r="L292" s="11">
        <f>VLOOKUP($A292,'Hospitalisation Details'!$A:$O,5,0)</f>
        <v>25487</v>
      </c>
      <c r="M292">
        <f>VLOOKUP($A292,'Hospitalisation Details'!$A:$O,7,0)</f>
        <v>32192.76</v>
      </c>
      <c r="N292" t="str">
        <f>VLOOKUP($A292,'Hospitalisation Details'!$A:$O,12,0)</f>
        <v>tier - 1</v>
      </c>
      <c r="O292" t="str">
        <f>VLOOKUP($A292,'Hospitalisation Details'!$A:$O,13,0)</f>
        <v>tier - 2</v>
      </c>
      <c r="P292" t="str">
        <f>VLOOKUP($A292,'Hospitalisation Details'!$A:$O,14,0)</f>
        <v>R1011</v>
      </c>
      <c r="Q292">
        <f>VLOOKUP($A292,'Hospitalisation Details'!$A:$O,15,0)</f>
        <v>53</v>
      </c>
    </row>
    <row r="293" spans="1:17" ht="15.75" x14ac:dyDescent="0.25">
      <c r="A293" s="1" t="s">
        <v>2080</v>
      </c>
      <c r="B293" t="str">
        <f>VLOOKUP(Healthcare!A293,'Customer Names'!$A:$D,4,0)</f>
        <v>Rod W</v>
      </c>
      <c r="C293">
        <f>VLOOKUP(A293,'Medical Examinations'!$A:$M,2,0)</f>
        <v>29.734999999999999</v>
      </c>
      <c r="D293">
        <f>VLOOKUP($A293,'Medical Examinations'!$A:$M,3,0)</f>
        <v>7.79</v>
      </c>
      <c r="E293" t="str">
        <f>VLOOKUP($A293,'Medical Examinations'!$A:$M,4,0)</f>
        <v>No</v>
      </c>
      <c r="F293" t="str">
        <f>VLOOKUP($A293,'Medical Examinations'!$A:$M,5,0)</f>
        <v>No</v>
      </c>
      <c r="G293" t="str">
        <f>VLOOKUP($A293,'Medical Examinations'!$A:$M,6,0)</f>
        <v>No</v>
      </c>
      <c r="H293">
        <f>VLOOKUP($A293,'Medical Examinations'!$A:$M,8,0)</f>
        <v>0</v>
      </c>
      <c r="I293" t="str">
        <f>VLOOKUP($A293,'Medical Examinations'!$A:$M,9,0)</f>
        <v>No</v>
      </c>
      <c r="J293" t="str">
        <f>VLOOKUP($A293,'Medical Examinations'!$A:$M,11,0)</f>
        <v>Overweight</v>
      </c>
      <c r="K293" t="str">
        <f>VLOOKUP($A293,'Medical Examinations'!$A:$M,12,0)</f>
        <v>Diabetes</v>
      </c>
      <c r="L293" s="11">
        <f>VLOOKUP($A293,'Hospitalisation Details'!$A:$O,5,0)</f>
        <v>28681</v>
      </c>
      <c r="M293">
        <f>VLOOKUP($A293,'Hospitalisation Details'!$A:$O,7,0)</f>
        <v>32108.66</v>
      </c>
      <c r="N293" t="str">
        <f>VLOOKUP($A293,'Hospitalisation Details'!$A:$O,12,0)</f>
        <v>tier - 1</v>
      </c>
      <c r="O293" t="str">
        <f>VLOOKUP($A293,'Hospitalisation Details'!$A:$O,13,0)</f>
        <v>tier - 3</v>
      </c>
      <c r="P293" t="str">
        <f>VLOOKUP($A293,'Hospitalisation Details'!$A:$O,14,0)</f>
        <v>R1017</v>
      </c>
      <c r="Q293">
        <f>VLOOKUP($A293,'Hospitalisation Details'!$A:$O,15,0)</f>
        <v>44</v>
      </c>
    </row>
    <row r="294" spans="1:17" ht="15.75" x14ac:dyDescent="0.25">
      <c r="A294" s="1" t="s">
        <v>2079</v>
      </c>
      <c r="B294" t="str">
        <f>VLOOKUP(Healthcare!A294,'Customer Names'!$A:$D,4,0)</f>
        <v>Joey</v>
      </c>
      <c r="C294">
        <f>VLOOKUP(A294,'Medical Examinations'!$A:$M,2,0)</f>
        <v>40.74</v>
      </c>
      <c r="D294">
        <f>VLOOKUP($A294,'Medical Examinations'!$A:$M,3,0)</f>
        <v>5.28</v>
      </c>
      <c r="E294" t="str">
        <f>VLOOKUP($A294,'Medical Examinations'!$A:$M,4,0)</f>
        <v>No</v>
      </c>
      <c r="F294" t="str">
        <f>VLOOKUP($A294,'Medical Examinations'!$A:$M,5,0)</f>
        <v>No</v>
      </c>
      <c r="G294" t="str">
        <f>VLOOKUP($A294,'Medical Examinations'!$A:$M,6,0)</f>
        <v>Yes</v>
      </c>
      <c r="H294">
        <f>VLOOKUP($A294,'Medical Examinations'!$A:$M,8,0)</f>
        <v>1</v>
      </c>
      <c r="I294" t="str">
        <f>VLOOKUP($A294,'Medical Examinations'!$A:$M,9,0)</f>
        <v>yes</v>
      </c>
      <c r="J294" t="str">
        <f>VLOOKUP($A294,'Medical Examinations'!$A:$M,11,0)</f>
        <v>Obesity</v>
      </c>
      <c r="K294" t="str">
        <f>VLOOKUP($A294,'Medical Examinations'!$A:$M,12,0)</f>
        <v>Normal</v>
      </c>
      <c r="L294" s="11">
        <f>VLOOKUP($A294,'Hospitalisation Details'!$A:$O,5,0)</f>
        <v>34194</v>
      </c>
      <c r="M294">
        <f>VLOOKUP($A294,'Hospitalisation Details'!$A:$O,7,0)</f>
        <v>32086.21</v>
      </c>
      <c r="N294" t="str">
        <f>VLOOKUP($A294,'Hospitalisation Details'!$A:$O,12,0)</f>
        <v>tier - 1</v>
      </c>
      <c r="O294" t="str">
        <f>VLOOKUP($A294,'Hospitalisation Details'!$A:$O,13,0)</f>
        <v>tier - 3</v>
      </c>
      <c r="P294" t="str">
        <f>VLOOKUP($A294,'Hospitalisation Details'!$A:$O,14,0)</f>
        <v>R1011</v>
      </c>
      <c r="Q294">
        <f>VLOOKUP($A294,'Hospitalisation Details'!$A:$O,15,0)</f>
        <v>29</v>
      </c>
    </row>
    <row r="295" spans="1:17" ht="15.75" x14ac:dyDescent="0.25">
      <c r="A295" s="1" t="s">
        <v>2078</v>
      </c>
      <c r="B295" t="str">
        <f>VLOOKUP(Healthcare!A295,'Customer Names'!$A:$D,4,0)</f>
        <v>Hillary L.</v>
      </c>
      <c r="C295">
        <f>VLOOKUP(A295,'Medical Examinations'!$A:$M,2,0)</f>
        <v>24.14</v>
      </c>
      <c r="D295">
        <f>VLOOKUP($A295,'Medical Examinations'!$A:$M,3,0)</f>
        <v>5.87</v>
      </c>
      <c r="E295" t="str">
        <f>VLOOKUP($A295,'Medical Examinations'!$A:$M,4,0)</f>
        <v>No</v>
      </c>
      <c r="F295" t="str">
        <f>VLOOKUP($A295,'Medical Examinations'!$A:$M,5,0)</f>
        <v>No</v>
      </c>
      <c r="G295" t="str">
        <f>VLOOKUP($A295,'Medical Examinations'!$A:$M,6,0)</f>
        <v>No</v>
      </c>
      <c r="H295">
        <f>VLOOKUP($A295,'Medical Examinations'!$A:$M,8,0)</f>
        <v>2</v>
      </c>
      <c r="I295" t="str">
        <f>VLOOKUP($A295,'Medical Examinations'!$A:$M,9,0)</f>
        <v>yes</v>
      </c>
      <c r="J295" t="str">
        <f>VLOOKUP($A295,'Medical Examinations'!$A:$M,11,0)</f>
        <v>Healthy Weight</v>
      </c>
      <c r="K295" t="str">
        <f>VLOOKUP($A295,'Medical Examinations'!$A:$M,12,0)</f>
        <v>Prediabetes</v>
      </c>
      <c r="L295" s="11">
        <f>VLOOKUP($A295,'Hospitalisation Details'!$A:$O,5,0)</f>
        <v>26624</v>
      </c>
      <c r="M295">
        <f>VLOOKUP($A295,'Hospitalisation Details'!$A:$O,7,0)</f>
        <v>31980.89</v>
      </c>
      <c r="N295" t="str">
        <f>VLOOKUP($A295,'Hospitalisation Details'!$A:$O,12,0)</f>
        <v>tier - 2</v>
      </c>
      <c r="O295" t="str">
        <f>VLOOKUP($A295,'Hospitalisation Details'!$A:$O,13,0)</f>
        <v>tier - 1</v>
      </c>
      <c r="P295" t="str">
        <f>VLOOKUP($A295,'Hospitalisation Details'!$A:$O,14,0)</f>
        <v>R1011</v>
      </c>
      <c r="Q295">
        <f>VLOOKUP($A295,'Hospitalisation Details'!$A:$O,15,0)</f>
        <v>50</v>
      </c>
    </row>
    <row r="296" spans="1:17" ht="15.75" x14ac:dyDescent="0.25">
      <c r="A296" s="1" t="s">
        <v>2077</v>
      </c>
      <c r="B296" t="str">
        <f>VLOOKUP(Healthcare!A296,'Customer Names'!$A:$D,4,0)</f>
        <v>Eric J</v>
      </c>
      <c r="C296">
        <f>VLOOKUP(A296,'Medical Examinations'!$A:$M,2,0)</f>
        <v>25.15</v>
      </c>
      <c r="D296">
        <f>VLOOKUP($A296,'Medical Examinations'!$A:$M,3,0)</f>
        <v>9.08</v>
      </c>
      <c r="E296" t="str">
        <f>VLOOKUP($A296,'Medical Examinations'!$A:$M,4,0)</f>
        <v>yes</v>
      </c>
      <c r="F296" t="str">
        <f>VLOOKUP($A296,'Medical Examinations'!$A:$M,5,0)</f>
        <v>No</v>
      </c>
      <c r="G296" t="str">
        <f>VLOOKUP($A296,'Medical Examinations'!$A:$M,6,0)</f>
        <v>No</v>
      </c>
      <c r="H296">
        <f>VLOOKUP($A296,'Medical Examinations'!$A:$M,8,0)</f>
        <v>1</v>
      </c>
      <c r="I296" t="str">
        <f>VLOOKUP($A296,'Medical Examinations'!$A:$M,9,0)</f>
        <v>yes</v>
      </c>
      <c r="J296" t="str">
        <f>VLOOKUP($A296,'Medical Examinations'!$A:$M,11,0)</f>
        <v>Overweight</v>
      </c>
      <c r="K296" t="str">
        <f>VLOOKUP($A296,'Medical Examinations'!$A:$M,12,0)</f>
        <v>Diabetes</v>
      </c>
      <c r="L296" s="11">
        <f>VLOOKUP($A296,'Hospitalisation Details'!$A:$O,5,0)</f>
        <v>27692</v>
      </c>
      <c r="M296">
        <f>VLOOKUP($A296,'Hospitalisation Details'!$A:$O,7,0)</f>
        <v>31897.1</v>
      </c>
      <c r="N296" t="str">
        <f>VLOOKUP($A296,'Hospitalisation Details'!$A:$O,12,0)</f>
        <v>tier - 2</v>
      </c>
      <c r="O296" t="str">
        <f>VLOOKUP($A296,'Hospitalisation Details'!$A:$O,13,0)</f>
        <v>tier - 3</v>
      </c>
      <c r="P296" t="str">
        <f>VLOOKUP($A296,'Hospitalisation Details'!$A:$O,14,0)</f>
        <v>R1011</v>
      </c>
      <c r="Q296">
        <f>VLOOKUP($A296,'Hospitalisation Details'!$A:$O,15,0)</f>
        <v>47</v>
      </c>
    </row>
    <row r="297" spans="1:17" ht="15.75" x14ac:dyDescent="0.25">
      <c r="A297" s="1" t="s">
        <v>2076</v>
      </c>
      <c r="B297" t="str">
        <f>VLOOKUP(Healthcare!A297,'Customer Names'!$A:$D,4,0)</f>
        <v>Nicolas</v>
      </c>
      <c r="C297">
        <f>VLOOKUP(A297,'Medical Examinations'!$A:$M,2,0)</f>
        <v>28.71</v>
      </c>
      <c r="D297">
        <f>VLOOKUP($A297,'Medical Examinations'!$A:$M,3,0)</f>
        <v>5.2</v>
      </c>
      <c r="E297" t="str">
        <f>VLOOKUP($A297,'Medical Examinations'!$A:$M,4,0)</f>
        <v>No</v>
      </c>
      <c r="F297" t="str">
        <f>VLOOKUP($A297,'Medical Examinations'!$A:$M,5,0)</f>
        <v>No</v>
      </c>
      <c r="G297" t="str">
        <f>VLOOKUP($A297,'Medical Examinations'!$A:$M,6,0)</f>
        <v>No</v>
      </c>
      <c r="H297">
        <f>VLOOKUP($A297,'Medical Examinations'!$A:$M,8,0)</f>
        <v>1</v>
      </c>
      <c r="I297" t="str">
        <f>VLOOKUP($A297,'Medical Examinations'!$A:$M,9,0)</f>
        <v>yes</v>
      </c>
      <c r="J297" t="str">
        <f>VLOOKUP($A297,'Medical Examinations'!$A:$M,11,0)</f>
        <v>Overweight</v>
      </c>
      <c r="K297" t="str">
        <f>VLOOKUP($A297,'Medical Examinations'!$A:$M,12,0)</f>
        <v>Normal</v>
      </c>
      <c r="L297" s="11">
        <f>VLOOKUP($A297,'Hospitalisation Details'!$A:$O,5,0)</f>
        <v>30935</v>
      </c>
      <c r="M297">
        <f>VLOOKUP($A297,'Hospitalisation Details'!$A:$O,7,0)</f>
        <v>31743.919999999998</v>
      </c>
      <c r="N297" t="str">
        <f>VLOOKUP($A297,'Hospitalisation Details'!$A:$O,12,0)</f>
        <v>tier - 2</v>
      </c>
      <c r="O297" t="str">
        <f>VLOOKUP($A297,'Hospitalisation Details'!$A:$O,13,0)</f>
        <v>tier - 1</v>
      </c>
      <c r="P297" t="str">
        <f>VLOOKUP($A297,'Hospitalisation Details'!$A:$O,14,0)</f>
        <v>R1011</v>
      </c>
      <c r="Q297">
        <f>VLOOKUP($A297,'Hospitalisation Details'!$A:$O,15,0)</f>
        <v>38</v>
      </c>
    </row>
    <row r="298" spans="1:17" ht="15.75" x14ac:dyDescent="0.25">
      <c r="A298" s="1" t="s">
        <v>2075</v>
      </c>
      <c r="B298" t="str">
        <f>VLOOKUP(Healthcare!A298,'Customer Names'!$A:$D,4,0)</f>
        <v>Marcel</v>
      </c>
      <c r="C298">
        <f>VLOOKUP(A298,'Medical Examinations'!$A:$M,2,0)</f>
        <v>23</v>
      </c>
      <c r="D298">
        <f>VLOOKUP($A298,'Medical Examinations'!$A:$M,3,0)</f>
        <v>5.48</v>
      </c>
      <c r="E298" t="str">
        <f>VLOOKUP($A298,'Medical Examinations'!$A:$M,4,0)</f>
        <v>No</v>
      </c>
      <c r="F298" t="str">
        <f>VLOOKUP($A298,'Medical Examinations'!$A:$M,5,0)</f>
        <v>No</v>
      </c>
      <c r="G298" t="str">
        <f>VLOOKUP($A298,'Medical Examinations'!$A:$M,6,0)</f>
        <v>No</v>
      </c>
      <c r="H298">
        <f>VLOOKUP($A298,'Medical Examinations'!$A:$M,8,0)</f>
        <v>0</v>
      </c>
      <c r="I298" t="str">
        <f>VLOOKUP($A298,'Medical Examinations'!$A:$M,9,0)</f>
        <v>yes</v>
      </c>
      <c r="J298" t="str">
        <f>VLOOKUP($A298,'Medical Examinations'!$A:$M,11,0)</f>
        <v>Healthy Weight</v>
      </c>
      <c r="K298" t="str">
        <f>VLOOKUP($A298,'Medical Examinations'!$A:$M,12,0)</f>
        <v>Normal</v>
      </c>
      <c r="L298" s="11">
        <f>VLOOKUP($A298,'Hospitalisation Details'!$A:$O,5,0)</f>
        <v>28382</v>
      </c>
      <c r="M298">
        <f>VLOOKUP($A298,'Hospitalisation Details'!$A:$O,7,0)</f>
        <v>31736.7</v>
      </c>
      <c r="N298" t="str">
        <f>VLOOKUP($A298,'Hospitalisation Details'!$A:$O,12,0)</f>
        <v>tier - 2</v>
      </c>
      <c r="O298" t="str">
        <f>VLOOKUP($A298,'Hospitalisation Details'!$A:$O,13,0)</f>
        <v>tier - 2</v>
      </c>
      <c r="P298" t="str">
        <f>VLOOKUP($A298,'Hospitalisation Details'!$A:$O,14,0)</f>
        <v>R1012</v>
      </c>
      <c r="Q298">
        <f>VLOOKUP($A298,'Hospitalisation Details'!$A:$O,15,0)</f>
        <v>45</v>
      </c>
    </row>
    <row r="299" spans="1:17" ht="15.75" x14ac:dyDescent="0.25">
      <c r="A299" s="1" t="s">
        <v>2074</v>
      </c>
      <c r="B299" t="str">
        <f>VLOOKUP(Healthcare!A299,'Customer Names'!$A:$D,4,0)</f>
        <v>Ashley N</v>
      </c>
      <c r="C299">
        <f>VLOOKUP(A299,'Medical Examinations'!$A:$M,2,0)</f>
        <v>36.86</v>
      </c>
      <c r="D299">
        <f>VLOOKUP($A299,'Medical Examinations'!$A:$M,3,0)</f>
        <v>11.95</v>
      </c>
      <c r="E299" t="str">
        <f>VLOOKUP($A299,'Medical Examinations'!$A:$M,4,0)</f>
        <v>No</v>
      </c>
      <c r="F299" t="str">
        <f>VLOOKUP($A299,'Medical Examinations'!$A:$M,5,0)</f>
        <v>No</v>
      </c>
      <c r="G299" t="str">
        <f>VLOOKUP($A299,'Medical Examinations'!$A:$M,6,0)</f>
        <v>No</v>
      </c>
      <c r="H299">
        <f>VLOOKUP($A299,'Medical Examinations'!$A:$M,8,0)</f>
        <v>0</v>
      </c>
      <c r="I299" t="str">
        <f>VLOOKUP($A299,'Medical Examinations'!$A:$M,9,0)</f>
        <v>No</v>
      </c>
      <c r="J299" t="str">
        <f>VLOOKUP($A299,'Medical Examinations'!$A:$M,11,0)</f>
        <v>Obesity</v>
      </c>
      <c r="K299" t="str">
        <f>VLOOKUP($A299,'Medical Examinations'!$A:$M,12,0)</f>
        <v>Diabetes</v>
      </c>
      <c r="L299" s="11">
        <f>VLOOKUP($A299,'Hospitalisation Details'!$A:$O,5,0)</f>
        <v>22080</v>
      </c>
      <c r="M299">
        <f>VLOOKUP($A299,'Hospitalisation Details'!$A:$O,7,0)</f>
        <v>31620</v>
      </c>
      <c r="N299" t="str">
        <f>VLOOKUP($A299,'Hospitalisation Details'!$A:$O,12,0)</f>
        <v>tier - 2</v>
      </c>
      <c r="O299" t="str">
        <f>VLOOKUP($A299,'Hospitalisation Details'!$A:$O,13,0)</f>
        <v>tier - 1</v>
      </c>
      <c r="P299" t="str">
        <f>VLOOKUP($A299,'Hospitalisation Details'!$A:$O,14,0)</f>
        <v>R1024</v>
      </c>
      <c r="Q299">
        <f>VLOOKUP($A299,'Hospitalisation Details'!$A:$O,15,0)</f>
        <v>62</v>
      </c>
    </row>
    <row r="300" spans="1:17" ht="15.75" x14ac:dyDescent="0.25">
      <c r="A300" s="1" t="s">
        <v>2073</v>
      </c>
      <c r="B300" t="str">
        <f>VLOOKUP(Healthcare!A300,'Customer Names'!$A:$D,4,0)</f>
        <v>Evan D</v>
      </c>
      <c r="C300">
        <f>VLOOKUP(A300,'Medical Examinations'!$A:$M,2,0)</f>
        <v>24.25</v>
      </c>
      <c r="D300">
        <f>VLOOKUP($A300,'Medical Examinations'!$A:$M,3,0)</f>
        <v>8.6999999999999993</v>
      </c>
      <c r="E300" t="str">
        <f>VLOOKUP($A300,'Medical Examinations'!$A:$M,4,0)</f>
        <v>yes</v>
      </c>
      <c r="F300" t="str">
        <f>VLOOKUP($A300,'Medical Examinations'!$A:$M,5,0)</f>
        <v>No</v>
      </c>
      <c r="G300" t="str">
        <f>VLOOKUP($A300,'Medical Examinations'!$A:$M,6,0)</f>
        <v>No</v>
      </c>
      <c r="H300">
        <f>VLOOKUP($A300,'Medical Examinations'!$A:$M,8,0)</f>
        <v>1</v>
      </c>
      <c r="I300" t="str">
        <f>VLOOKUP($A300,'Medical Examinations'!$A:$M,9,0)</f>
        <v>yes</v>
      </c>
      <c r="J300" t="str">
        <f>VLOOKUP($A300,'Medical Examinations'!$A:$M,11,0)</f>
        <v>Healthy Weight</v>
      </c>
      <c r="K300" t="str">
        <f>VLOOKUP($A300,'Medical Examinations'!$A:$M,12,0)</f>
        <v>Diabetes</v>
      </c>
      <c r="L300" s="11">
        <f>VLOOKUP($A300,'Hospitalisation Details'!$A:$O,5,0)</f>
        <v>27757</v>
      </c>
      <c r="M300">
        <f>VLOOKUP($A300,'Hospitalisation Details'!$A:$O,7,0)</f>
        <v>31591.82</v>
      </c>
      <c r="N300" t="str">
        <f>VLOOKUP($A300,'Hospitalisation Details'!$A:$O,12,0)</f>
        <v>tier - 2</v>
      </c>
      <c r="O300" t="str">
        <f>VLOOKUP($A300,'Hospitalisation Details'!$A:$O,13,0)</f>
        <v>tier - 1</v>
      </c>
      <c r="P300" t="str">
        <f>VLOOKUP($A300,'Hospitalisation Details'!$A:$O,14,0)</f>
        <v>R1011</v>
      </c>
      <c r="Q300">
        <f>VLOOKUP($A300,'Hospitalisation Details'!$A:$O,15,0)</f>
        <v>47</v>
      </c>
    </row>
    <row r="301" spans="1:17" ht="15.75" x14ac:dyDescent="0.25">
      <c r="A301" s="1" t="s">
        <v>2072</v>
      </c>
      <c r="B301" t="str">
        <f>VLOOKUP(Healthcare!A301,'Customer Names'!$A:$D,4,0)</f>
        <v>Krisana</v>
      </c>
      <c r="C301">
        <f>VLOOKUP(A301,'Medical Examinations'!$A:$M,2,0)</f>
        <v>23.85</v>
      </c>
      <c r="D301">
        <f>VLOOKUP($A301,'Medical Examinations'!$A:$M,3,0)</f>
        <v>7.84</v>
      </c>
      <c r="E301" t="str">
        <f>VLOOKUP($A301,'Medical Examinations'!$A:$M,4,0)</f>
        <v>No</v>
      </c>
      <c r="F301" t="str">
        <f>VLOOKUP($A301,'Medical Examinations'!$A:$M,5,0)</f>
        <v>No</v>
      </c>
      <c r="G301" t="str">
        <f>VLOOKUP($A301,'Medical Examinations'!$A:$M,6,0)</f>
        <v>No</v>
      </c>
      <c r="H301">
        <f>VLOOKUP($A301,'Medical Examinations'!$A:$M,8,0)</f>
        <v>0</v>
      </c>
      <c r="I301" t="str">
        <f>VLOOKUP($A301,'Medical Examinations'!$A:$M,9,0)</f>
        <v>yes</v>
      </c>
      <c r="J301" t="str">
        <f>VLOOKUP($A301,'Medical Examinations'!$A:$M,11,0)</f>
        <v>Healthy Weight</v>
      </c>
      <c r="K301" t="str">
        <f>VLOOKUP($A301,'Medical Examinations'!$A:$M,12,0)</f>
        <v>Diabetes</v>
      </c>
      <c r="L301" s="11">
        <f>VLOOKUP($A301,'Hospitalisation Details'!$A:$O,5,0)</f>
        <v>27371</v>
      </c>
      <c r="M301">
        <f>VLOOKUP($A301,'Hospitalisation Details'!$A:$O,7,0)</f>
        <v>31368.81</v>
      </c>
      <c r="N301" t="str">
        <f>VLOOKUP($A301,'Hospitalisation Details'!$A:$O,12,0)</f>
        <v>tier - 2</v>
      </c>
      <c r="O301" t="str">
        <f>VLOOKUP($A301,'Hospitalisation Details'!$A:$O,13,0)</f>
        <v>tier - 3</v>
      </c>
      <c r="P301" t="str">
        <f>VLOOKUP($A301,'Hospitalisation Details'!$A:$O,14,0)</f>
        <v>R1011</v>
      </c>
      <c r="Q301">
        <f>VLOOKUP($A301,'Hospitalisation Details'!$A:$O,15,0)</f>
        <v>48</v>
      </c>
    </row>
    <row r="302" spans="1:17" ht="15.75" x14ac:dyDescent="0.25">
      <c r="A302" s="1" t="s">
        <v>2071</v>
      </c>
      <c r="B302" t="str">
        <f>VLOOKUP(Healthcare!A302,'Customer Names'!$A:$D,4,0)</f>
        <v>Kyle</v>
      </c>
      <c r="C302">
        <f>VLOOKUP(A302,'Medical Examinations'!$A:$M,2,0)</f>
        <v>40.020000000000003</v>
      </c>
      <c r="D302">
        <f>VLOOKUP($A302,'Medical Examinations'!$A:$M,3,0)</f>
        <v>5.19</v>
      </c>
      <c r="E302" t="str">
        <f>VLOOKUP($A302,'Medical Examinations'!$A:$M,4,0)</f>
        <v>yes</v>
      </c>
      <c r="F302" t="str">
        <f>VLOOKUP($A302,'Medical Examinations'!$A:$M,5,0)</f>
        <v>No</v>
      </c>
      <c r="G302" t="str">
        <f>VLOOKUP($A302,'Medical Examinations'!$A:$M,6,0)</f>
        <v>No</v>
      </c>
      <c r="H302">
        <f>VLOOKUP($A302,'Medical Examinations'!$A:$M,8,0)</f>
        <v>1</v>
      </c>
      <c r="I302" t="str">
        <f>VLOOKUP($A302,'Medical Examinations'!$A:$M,9,0)</f>
        <v>yes</v>
      </c>
      <c r="J302" t="str">
        <f>VLOOKUP($A302,'Medical Examinations'!$A:$M,11,0)</f>
        <v>Obesity</v>
      </c>
      <c r="K302" t="str">
        <f>VLOOKUP($A302,'Medical Examinations'!$A:$M,12,0)</f>
        <v>Normal</v>
      </c>
      <c r="L302" s="11">
        <f>VLOOKUP($A302,'Hospitalisation Details'!$A:$O,5,0)</f>
        <v>34907</v>
      </c>
      <c r="M302">
        <f>VLOOKUP($A302,'Hospitalisation Details'!$A:$O,7,0)</f>
        <v>31328.27</v>
      </c>
      <c r="N302" t="str">
        <f>VLOOKUP($A302,'Hospitalisation Details'!$A:$O,12,0)</f>
        <v>tier - 2</v>
      </c>
      <c r="O302" t="str">
        <f>VLOOKUP($A302,'Hospitalisation Details'!$A:$O,13,0)</f>
        <v>tier - 2</v>
      </c>
      <c r="P302" t="str">
        <f>VLOOKUP($A302,'Hospitalisation Details'!$A:$O,14,0)</f>
        <v>R1011</v>
      </c>
      <c r="Q302">
        <f>VLOOKUP($A302,'Hospitalisation Details'!$A:$O,15,0)</f>
        <v>27</v>
      </c>
    </row>
    <row r="303" spans="1:17" ht="15.75" x14ac:dyDescent="0.25">
      <c r="A303" s="1" t="s">
        <v>2070</v>
      </c>
      <c r="B303" t="str">
        <f>VLOOKUP(Healthcare!A303,'Customer Names'!$A:$D,4,0)</f>
        <v>Kate</v>
      </c>
      <c r="C303">
        <f>VLOOKUP(A303,'Medical Examinations'!$A:$M,2,0)</f>
        <v>19.170000000000002</v>
      </c>
      <c r="D303">
        <f>VLOOKUP($A303,'Medical Examinations'!$A:$M,3,0)</f>
        <v>8.41</v>
      </c>
      <c r="E303" t="str">
        <f>VLOOKUP($A303,'Medical Examinations'!$A:$M,4,0)</f>
        <v>No</v>
      </c>
      <c r="F303" t="str">
        <f>VLOOKUP($A303,'Medical Examinations'!$A:$M,5,0)</f>
        <v>No</v>
      </c>
      <c r="G303" t="str">
        <f>VLOOKUP($A303,'Medical Examinations'!$A:$M,6,0)</f>
        <v>No</v>
      </c>
      <c r="H303">
        <f>VLOOKUP($A303,'Medical Examinations'!$A:$M,8,0)</f>
        <v>0</v>
      </c>
      <c r="I303" t="str">
        <f>VLOOKUP($A303,'Medical Examinations'!$A:$M,9,0)</f>
        <v>yes</v>
      </c>
      <c r="J303" t="str">
        <f>VLOOKUP($A303,'Medical Examinations'!$A:$M,11,0)</f>
        <v>Healthy Weight</v>
      </c>
      <c r="K303" t="str">
        <f>VLOOKUP($A303,'Medical Examinations'!$A:$M,12,0)</f>
        <v>Diabetes</v>
      </c>
      <c r="L303" s="11">
        <f>VLOOKUP($A303,'Hospitalisation Details'!$A:$O,5,0)</f>
        <v>24998</v>
      </c>
      <c r="M303">
        <f>VLOOKUP($A303,'Hospitalisation Details'!$A:$O,7,0)</f>
        <v>31322.53</v>
      </c>
      <c r="N303" t="str">
        <f>VLOOKUP($A303,'Hospitalisation Details'!$A:$O,12,0)</f>
        <v>tier - 2</v>
      </c>
      <c r="O303" t="str">
        <f>VLOOKUP($A303,'Hospitalisation Details'!$A:$O,13,0)</f>
        <v>tier - 1</v>
      </c>
      <c r="P303" t="str">
        <f>VLOOKUP($A303,'Hospitalisation Details'!$A:$O,14,0)</f>
        <v>R1011</v>
      </c>
      <c r="Q303">
        <f>VLOOKUP($A303,'Hospitalisation Details'!$A:$O,15,0)</f>
        <v>54</v>
      </c>
    </row>
    <row r="304" spans="1:17" ht="15.75" x14ac:dyDescent="0.25">
      <c r="A304" s="1" t="s">
        <v>2069</v>
      </c>
      <c r="B304" t="str">
        <f>VLOOKUP(Healthcare!A304,'Customer Names'!$A:$D,4,0)</f>
        <v>Martin A.</v>
      </c>
      <c r="C304">
        <f>VLOOKUP(A304,'Medical Examinations'!$A:$M,2,0)</f>
        <v>43.53</v>
      </c>
      <c r="D304">
        <f>VLOOKUP($A304,'Medical Examinations'!$A:$M,3,0)</f>
        <v>5.86</v>
      </c>
      <c r="E304" t="str">
        <f>VLOOKUP($A304,'Medical Examinations'!$A:$M,4,0)</f>
        <v>yes</v>
      </c>
      <c r="F304" t="str">
        <f>VLOOKUP($A304,'Medical Examinations'!$A:$M,5,0)</f>
        <v>yes</v>
      </c>
      <c r="G304" t="str">
        <f>VLOOKUP($A304,'Medical Examinations'!$A:$M,6,0)</f>
        <v>No</v>
      </c>
      <c r="H304">
        <f>VLOOKUP($A304,'Medical Examinations'!$A:$M,8,0)</f>
        <v>2</v>
      </c>
      <c r="I304" t="str">
        <f>VLOOKUP($A304,'Medical Examinations'!$A:$M,9,0)</f>
        <v>yes</v>
      </c>
      <c r="J304" t="str">
        <f>VLOOKUP($A304,'Medical Examinations'!$A:$M,11,0)</f>
        <v>Obesity</v>
      </c>
      <c r="K304" t="str">
        <f>VLOOKUP($A304,'Medical Examinations'!$A:$M,12,0)</f>
        <v>Prediabetes</v>
      </c>
      <c r="L304" s="11">
        <f>VLOOKUP($A304,'Hospitalisation Details'!$A:$O,5,0)</f>
        <v>36852</v>
      </c>
      <c r="M304">
        <f>VLOOKUP($A304,'Hospitalisation Details'!$A:$O,7,0)</f>
        <v>31234.560000000001</v>
      </c>
      <c r="N304" t="str">
        <f>VLOOKUP($A304,'Hospitalisation Details'!$A:$O,12,0)</f>
        <v>tier - 1</v>
      </c>
      <c r="O304" t="str">
        <f>VLOOKUP($A304,'Hospitalisation Details'!$A:$O,13,0)</f>
        <v>tier - 1</v>
      </c>
      <c r="P304" t="str">
        <f>VLOOKUP($A304,'Hospitalisation Details'!$A:$O,14,0)</f>
        <v>R1011</v>
      </c>
      <c r="Q304">
        <f>VLOOKUP($A304,'Hospitalisation Details'!$A:$O,15,0)</f>
        <v>22</v>
      </c>
    </row>
    <row r="305" spans="1:17" ht="15.75" x14ac:dyDescent="0.25">
      <c r="A305" s="1" t="s">
        <v>2068</v>
      </c>
      <c r="B305" t="str">
        <f>VLOOKUP(Healthcare!A305,'Customer Names'!$A:$D,4,0)</f>
        <v>Stacey</v>
      </c>
      <c r="C305">
        <f>VLOOKUP(A305,'Medical Examinations'!$A:$M,2,0)</f>
        <v>46.06</v>
      </c>
      <c r="D305">
        <f>VLOOKUP($A305,'Medical Examinations'!$A:$M,3,0)</f>
        <v>4.18</v>
      </c>
      <c r="E305" t="str">
        <f>VLOOKUP($A305,'Medical Examinations'!$A:$M,4,0)</f>
        <v>No</v>
      </c>
      <c r="F305" t="str">
        <f>VLOOKUP($A305,'Medical Examinations'!$A:$M,5,0)</f>
        <v>yes</v>
      </c>
      <c r="G305" t="str">
        <f>VLOOKUP($A305,'Medical Examinations'!$A:$M,6,0)</f>
        <v>No</v>
      </c>
      <c r="H305">
        <f>VLOOKUP($A305,'Medical Examinations'!$A:$M,8,0)</f>
        <v>1</v>
      </c>
      <c r="I305" t="str">
        <f>VLOOKUP($A305,'Medical Examinations'!$A:$M,9,0)</f>
        <v>yes</v>
      </c>
      <c r="J305" t="str">
        <f>VLOOKUP($A305,'Medical Examinations'!$A:$M,11,0)</f>
        <v>Obesity</v>
      </c>
      <c r="K305" t="str">
        <f>VLOOKUP($A305,'Medical Examinations'!$A:$M,12,0)</f>
        <v>Normal</v>
      </c>
      <c r="L305" s="11">
        <f>VLOOKUP($A305,'Hospitalisation Details'!$A:$O,5,0)</f>
        <v>38300</v>
      </c>
      <c r="M305">
        <f>VLOOKUP($A305,'Hospitalisation Details'!$A:$O,7,0)</f>
        <v>31196.61</v>
      </c>
      <c r="N305" t="str">
        <f>VLOOKUP($A305,'Hospitalisation Details'!$A:$O,12,0)</f>
        <v>tier - 2</v>
      </c>
      <c r="O305" t="str">
        <f>VLOOKUP($A305,'Hospitalisation Details'!$A:$O,13,0)</f>
        <v>tier - 1</v>
      </c>
      <c r="P305" t="str">
        <f>VLOOKUP($A305,'Hospitalisation Details'!$A:$O,14,0)</f>
        <v>R1011</v>
      </c>
      <c r="Q305">
        <f>VLOOKUP($A305,'Hospitalisation Details'!$A:$O,15,0)</f>
        <v>18</v>
      </c>
    </row>
    <row r="306" spans="1:17" ht="15.75" x14ac:dyDescent="0.25">
      <c r="A306" s="1" t="s">
        <v>2067</v>
      </c>
      <c r="B306" t="str">
        <f>VLOOKUP(Healthcare!A306,'Customer Names'!$A:$D,4,0)</f>
        <v>Christine</v>
      </c>
      <c r="C306">
        <f>VLOOKUP(A306,'Medical Examinations'!$A:$M,2,0)</f>
        <v>29.92</v>
      </c>
      <c r="D306">
        <f>VLOOKUP($A306,'Medical Examinations'!$A:$M,3,0)</f>
        <v>11.99</v>
      </c>
      <c r="E306" t="str">
        <f>VLOOKUP($A306,'Medical Examinations'!$A:$M,4,0)</f>
        <v>yes</v>
      </c>
      <c r="F306" t="str">
        <f>VLOOKUP($A306,'Medical Examinations'!$A:$M,5,0)</f>
        <v>No</v>
      </c>
      <c r="G306" t="str">
        <f>VLOOKUP($A306,'Medical Examinations'!$A:$M,6,0)</f>
        <v>No</v>
      </c>
      <c r="H306">
        <f>VLOOKUP($A306,'Medical Examinations'!$A:$M,8,0)</f>
        <v>2</v>
      </c>
      <c r="I306" t="str">
        <f>VLOOKUP($A306,'Medical Examinations'!$A:$M,9,0)</f>
        <v>yes</v>
      </c>
      <c r="J306" t="str">
        <f>VLOOKUP($A306,'Medical Examinations'!$A:$M,11,0)</f>
        <v>Obesity</v>
      </c>
      <c r="K306" t="str">
        <f>VLOOKUP($A306,'Medical Examinations'!$A:$M,12,0)</f>
        <v>Diabetes</v>
      </c>
      <c r="L306" s="11">
        <f>VLOOKUP($A306,'Hospitalisation Details'!$A:$O,5,0)</f>
        <v>22441</v>
      </c>
      <c r="M306">
        <f>VLOOKUP($A306,'Hospitalisation Details'!$A:$O,7,0)</f>
        <v>30942.19</v>
      </c>
      <c r="N306" t="str">
        <f>VLOOKUP($A306,'Hospitalisation Details'!$A:$O,12,0)</f>
        <v>tier - 2</v>
      </c>
      <c r="O306" t="str">
        <f>VLOOKUP($A306,'Hospitalisation Details'!$A:$O,13,0)</f>
        <v>tier - 2</v>
      </c>
      <c r="P306" t="str">
        <f>VLOOKUP($A306,'Hospitalisation Details'!$A:$O,14,0)</f>
        <v>R1013</v>
      </c>
      <c r="Q306">
        <f>VLOOKUP($A306,'Hospitalisation Details'!$A:$O,15,0)</f>
        <v>61</v>
      </c>
    </row>
    <row r="307" spans="1:17" ht="15.75" x14ac:dyDescent="0.25">
      <c r="A307" s="1" t="s">
        <v>2066</v>
      </c>
      <c r="B307" t="str">
        <f>VLOOKUP(Healthcare!A307,'Customer Names'!$A:$D,4,0)</f>
        <v>Sarah C.</v>
      </c>
      <c r="C307">
        <f>VLOOKUP(A307,'Medical Examinations'!$A:$M,2,0)</f>
        <v>28.46</v>
      </c>
      <c r="D307">
        <f>VLOOKUP($A307,'Medical Examinations'!$A:$M,3,0)</f>
        <v>4.8499999999999996</v>
      </c>
      <c r="E307" t="str">
        <f>VLOOKUP($A307,'Medical Examinations'!$A:$M,4,0)</f>
        <v>yes</v>
      </c>
      <c r="F307" t="str">
        <f>VLOOKUP($A307,'Medical Examinations'!$A:$M,5,0)</f>
        <v>No</v>
      </c>
      <c r="G307" t="str">
        <f>VLOOKUP($A307,'Medical Examinations'!$A:$M,6,0)</f>
        <v>No</v>
      </c>
      <c r="H307">
        <f>VLOOKUP($A307,'Medical Examinations'!$A:$M,8,0)</f>
        <v>1</v>
      </c>
      <c r="I307" t="str">
        <f>VLOOKUP($A307,'Medical Examinations'!$A:$M,9,0)</f>
        <v>yes</v>
      </c>
      <c r="J307" t="str">
        <f>VLOOKUP($A307,'Medical Examinations'!$A:$M,11,0)</f>
        <v>Overweight</v>
      </c>
      <c r="K307" t="str">
        <f>VLOOKUP($A307,'Medical Examinations'!$A:$M,12,0)</f>
        <v>Normal</v>
      </c>
      <c r="L307" s="11">
        <f>VLOOKUP($A307,'Hospitalisation Details'!$A:$O,5,0)</f>
        <v>32360</v>
      </c>
      <c r="M307">
        <f>VLOOKUP($A307,'Hospitalisation Details'!$A:$O,7,0)</f>
        <v>30763.01</v>
      </c>
      <c r="N307" t="str">
        <f>VLOOKUP($A307,'Hospitalisation Details'!$A:$O,12,0)</f>
        <v>tier - 2</v>
      </c>
      <c r="O307" t="str">
        <f>VLOOKUP($A307,'Hospitalisation Details'!$A:$O,13,0)</f>
        <v>tier - 1</v>
      </c>
      <c r="P307" t="str">
        <f>VLOOKUP($A307,'Hospitalisation Details'!$A:$O,14,0)</f>
        <v>R1011</v>
      </c>
      <c r="Q307">
        <f>VLOOKUP($A307,'Hospitalisation Details'!$A:$O,15,0)</f>
        <v>34</v>
      </c>
    </row>
    <row r="308" spans="1:17" ht="15.75" x14ac:dyDescent="0.25">
      <c r="A308" s="1" t="s">
        <v>2065</v>
      </c>
      <c r="B308" t="str">
        <f>VLOOKUP(Healthcare!A308,'Customer Names'!$A:$D,4,0)</f>
        <v>Megan</v>
      </c>
      <c r="C308">
        <f>VLOOKUP(A308,'Medical Examinations'!$A:$M,2,0)</f>
        <v>24.56</v>
      </c>
      <c r="D308">
        <f>VLOOKUP($A308,'Medical Examinations'!$A:$M,3,0)</f>
        <v>6.18</v>
      </c>
      <c r="E308" t="str">
        <f>VLOOKUP($A308,'Medical Examinations'!$A:$M,4,0)</f>
        <v>yes</v>
      </c>
      <c r="F308" t="str">
        <f>VLOOKUP($A308,'Medical Examinations'!$A:$M,5,0)</f>
        <v>No</v>
      </c>
      <c r="G308" t="str">
        <f>VLOOKUP($A308,'Medical Examinations'!$A:$M,6,0)</f>
        <v>Yes</v>
      </c>
      <c r="H308">
        <f>VLOOKUP($A308,'Medical Examinations'!$A:$M,8,0)</f>
        <v>1</v>
      </c>
      <c r="I308" t="str">
        <f>VLOOKUP($A308,'Medical Examinations'!$A:$M,9,0)</f>
        <v>yes</v>
      </c>
      <c r="J308" t="str">
        <f>VLOOKUP($A308,'Medical Examinations'!$A:$M,11,0)</f>
        <v>Healthy Weight</v>
      </c>
      <c r="K308" t="str">
        <f>VLOOKUP($A308,'Medical Examinations'!$A:$M,12,0)</f>
        <v>Prediabetes</v>
      </c>
      <c r="L308" s="11">
        <f>VLOOKUP($A308,'Hospitalisation Details'!$A:$O,5,0)</f>
        <v>30518</v>
      </c>
      <c r="M308">
        <f>VLOOKUP($A308,'Hospitalisation Details'!$A:$O,7,0)</f>
        <v>30724.44</v>
      </c>
      <c r="N308" t="str">
        <f>VLOOKUP($A308,'Hospitalisation Details'!$A:$O,12,0)</f>
        <v>tier - 2</v>
      </c>
      <c r="O308" t="str">
        <f>VLOOKUP($A308,'Hospitalisation Details'!$A:$O,13,0)</f>
        <v>tier - 3</v>
      </c>
      <c r="P308" t="str">
        <f>VLOOKUP($A308,'Hospitalisation Details'!$A:$O,14,0)</f>
        <v>R1011</v>
      </c>
      <c r="Q308">
        <f>VLOOKUP($A308,'Hospitalisation Details'!$A:$O,15,0)</f>
        <v>39</v>
      </c>
    </row>
    <row r="309" spans="1:17" ht="15.75" x14ac:dyDescent="0.25">
      <c r="A309" s="1" t="s">
        <v>2064</v>
      </c>
      <c r="B309" t="str">
        <f>VLOOKUP(Healthcare!A309,'Customer Names'!$A:$D,4,0)</f>
        <v>Jason W</v>
      </c>
      <c r="C309">
        <f>VLOOKUP(A309,'Medical Examinations'!$A:$M,2,0)</f>
        <v>41.19</v>
      </c>
      <c r="D309">
        <f>VLOOKUP($A309,'Medical Examinations'!$A:$M,3,0)</f>
        <v>6.37</v>
      </c>
      <c r="E309" t="str">
        <f>VLOOKUP($A309,'Medical Examinations'!$A:$M,4,0)</f>
        <v>No</v>
      </c>
      <c r="F309" t="str">
        <f>VLOOKUP($A309,'Medical Examinations'!$A:$M,5,0)</f>
        <v>No</v>
      </c>
      <c r="G309" t="str">
        <f>VLOOKUP($A309,'Medical Examinations'!$A:$M,6,0)</f>
        <v>No</v>
      </c>
      <c r="H309">
        <f>VLOOKUP($A309,'Medical Examinations'!$A:$M,8,0)</f>
        <v>0</v>
      </c>
      <c r="I309" t="str">
        <f>VLOOKUP($A309,'Medical Examinations'!$A:$M,9,0)</f>
        <v>yes</v>
      </c>
      <c r="J309" t="str">
        <f>VLOOKUP($A309,'Medical Examinations'!$A:$M,11,0)</f>
        <v>Obesity</v>
      </c>
      <c r="K309" t="str">
        <f>VLOOKUP($A309,'Medical Examinations'!$A:$M,12,0)</f>
        <v>Prediabetes</v>
      </c>
      <c r="L309" s="11">
        <f>VLOOKUP($A309,'Hospitalisation Details'!$A:$O,5,0)</f>
        <v>36515</v>
      </c>
      <c r="M309">
        <f>VLOOKUP($A309,'Hospitalisation Details'!$A:$O,7,0)</f>
        <v>30697.71</v>
      </c>
      <c r="N309" t="str">
        <f>VLOOKUP($A309,'Hospitalisation Details'!$A:$O,12,0)</f>
        <v>tier - 1</v>
      </c>
      <c r="O309" t="str">
        <f>VLOOKUP($A309,'Hospitalisation Details'!$A:$O,13,0)</f>
        <v>tier - 2</v>
      </c>
      <c r="P309" t="str">
        <f>VLOOKUP($A309,'Hospitalisation Details'!$A:$O,14,0)</f>
        <v>R1011</v>
      </c>
      <c r="Q309">
        <f>VLOOKUP($A309,'Hospitalisation Details'!$A:$O,15,0)</f>
        <v>23</v>
      </c>
    </row>
    <row r="310" spans="1:17" ht="15.75" x14ac:dyDescent="0.25">
      <c r="A310" s="1" t="s">
        <v>2063</v>
      </c>
      <c r="B310" t="str">
        <f>VLOOKUP(Healthcare!A310,'Customer Names'!$A:$D,4,0)</f>
        <v>Michele</v>
      </c>
      <c r="C310">
        <f>VLOOKUP(A310,'Medical Examinations'!$A:$M,2,0)</f>
        <v>18.63</v>
      </c>
      <c r="D310">
        <f>VLOOKUP($A310,'Medical Examinations'!$A:$M,3,0)</f>
        <v>9.81</v>
      </c>
      <c r="E310" t="str">
        <f>VLOOKUP($A310,'Medical Examinations'!$A:$M,4,0)</f>
        <v>yes</v>
      </c>
      <c r="F310" t="str">
        <f>VLOOKUP($A310,'Medical Examinations'!$A:$M,5,0)</f>
        <v>No</v>
      </c>
      <c r="G310" t="str">
        <f>VLOOKUP($A310,'Medical Examinations'!$A:$M,6,0)</f>
        <v>No</v>
      </c>
      <c r="H310">
        <f>VLOOKUP($A310,'Medical Examinations'!$A:$M,8,0)</f>
        <v>2</v>
      </c>
      <c r="I310" t="str">
        <f>VLOOKUP($A310,'Medical Examinations'!$A:$M,9,0)</f>
        <v>yes</v>
      </c>
      <c r="J310" t="str">
        <f>VLOOKUP($A310,'Medical Examinations'!$A:$M,11,0)</f>
        <v>Healthy Weight</v>
      </c>
      <c r="K310" t="str">
        <f>VLOOKUP($A310,'Medical Examinations'!$A:$M,12,0)</f>
        <v>Diabetes</v>
      </c>
      <c r="L310" s="11">
        <f>VLOOKUP($A310,'Hospitalisation Details'!$A:$O,5,0)</f>
        <v>25791</v>
      </c>
      <c r="M310">
        <f>VLOOKUP($A310,'Hospitalisation Details'!$A:$O,7,0)</f>
        <v>30625.65</v>
      </c>
      <c r="N310" t="str">
        <f>VLOOKUP($A310,'Hospitalisation Details'!$A:$O,12,0)</f>
        <v>tier - 2</v>
      </c>
      <c r="O310" t="str">
        <f>VLOOKUP($A310,'Hospitalisation Details'!$A:$O,13,0)</f>
        <v>tier - 3</v>
      </c>
      <c r="P310" t="str">
        <f>VLOOKUP($A310,'Hospitalisation Details'!$A:$O,14,0)</f>
        <v>R1011</v>
      </c>
      <c r="Q310">
        <f>VLOOKUP($A310,'Hospitalisation Details'!$A:$O,15,0)</f>
        <v>52</v>
      </c>
    </row>
    <row r="311" spans="1:17" ht="15.75" x14ac:dyDescent="0.25">
      <c r="A311" s="1" t="s">
        <v>2062</v>
      </c>
      <c r="B311" t="str">
        <f>VLOOKUP(Healthcare!A311,'Customer Names'!$A:$D,4,0)</f>
        <v>Nikki</v>
      </c>
      <c r="C311">
        <f>VLOOKUP(A311,'Medical Examinations'!$A:$M,2,0)</f>
        <v>26.26</v>
      </c>
      <c r="D311">
        <f>VLOOKUP($A311,'Medical Examinations'!$A:$M,3,0)</f>
        <v>11.8</v>
      </c>
      <c r="E311" t="str">
        <f>VLOOKUP($A311,'Medical Examinations'!$A:$M,4,0)</f>
        <v>yes</v>
      </c>
      <c r="F311" t="str">
        <f>VLOOKUP($A311,'Medical Examinations'!$A:$M,5,0)</f>
        <v>No</v>
      </c>
      <c r="G311" t="str">
        <f>VLOOKUP($A311,'Medical Examinations'!$A:$M,6,0)</f>
        <v>No</v>
      </c>
      <c r="H311">
        <f>VLOOKUP($A311,'Medical Examinations'!$A:$M,8,0)</f>
        <v>1</v>
      </c>
      <c r="I311" t="str">
        <f>VLOOKUP($A311,'Medical Examinations'!$A:$M,9,0)</f>
        <v>yes</v>
      </c>
      <c r="J311" t="str">
        <f>VLOOKUP($A311,'Medical Examinations'!$A:$M,11,0)</f>
        <v>Overweight</v>
      </c>
      <c r="K311" t="str">
        <f>VLOOKUP($A311,'Medical Examinations'!$A:$M,12,0)</f>
        <v>Diabetes</v>
      </c>
      <c r="L311" s="11">
        <f>VLOOKUP($A311,'Hospitalisation Details'!$A:$O,5,0)</f>
        <v>31603</v>
      </c>
      <c r="M311">
        <f>VLOOKUP($A311,'Hospitalisation Details'!$A:$O,7,0)</f>
        <v>30530.5</v>
      </c>
      <c r="N311" t="str">
        <f>VLOOKUP($A311,'Hospitalisation Details'!$A:$O,12,0)</f>
        <v>tier - 2</v>
      </c>
      <c r="O311" t="str">
        <f>VLOOKUP($A311,'Hospitalisation Details'!$A:$O,13,0)</f>
        <v>tier - 1</v>
      </c>
      <c r="P311" t="str">
        <f>VLOOKUP($A311,'Hospitalisation Details'!$A:$O,14,0)</f>
        <v>R1011</v>
      </c>
      <c r="Q311">
        <f>VLOOKUP($A311,'Hospitalisation Details'!$A:$O,15,0)</f>
        <v>36</v>
      </c>
    </row>
    <row r="312" spans="1:17" ht="15.75" x14ac:dyDescent="0.25">
      <c r="A312" s="1" t="s">
        <v>2061</v>
      </c>
      <c r="B312" t="str">
        <f>VLOOKUP(Healthcare!A312,'Customer Names'!$A:$D,4,0)</f>
        <v>Philip J.</v>
      </c>
      <c r="C312">
        <f>VLOOKUP(A312,'Medical Examinations'!$A:$M,2,0)</f>
        <v>22.37</v>
      </c>
      <c r="D312">
        <f>VLOOKUP($A312,'Medical Examinations'!$A:$M,3,0)</f>
        <v>5.86</v>
      </c>
      <c r="E312" t="str">
        <f>VLOOKUP($A312,'Medical Examinations'!$A:$M,4,0)</f>
        <v>yes</v>
      </c>
      <c r="F312" t="str">
        <f>VLOOKUP($A312,'Medical Examinations'!$A:$M,5,0)</f>
        <v>No</v>
      </c>
      <c r="G312" t="str">
        <f>VLOOKUP($A312,'Medical Examinations'!$A:$M,6,0)</f>
        <v>Yes</v>
      </c>
      <c r="H312">
        <f>VLOOKUP($A312,'Medical Examinations'!$A:$M,8,0)</f>
        <v>1</v>
      </c>
      <c r="I312" t="str">
        <f>VLOOKUP($A312,'Medical Examinations'!$A:$M,9,0)</f>
        <v>yes</v>
      </c>
      <c r="J312" t="str">
        <f>VLOOKUP($A312,'Medical Examinations'!$A:$M,11,0)</f>
        <v>Healthy Weight</v>
      </c>
      <c r="K312" t="str">
        <f>VLOOKUP($A312,'Medical Examinations'!$A:$M,12,0)</f>
        <v>Prediabetes</v>
      </c>
      <c r="L312" s="11">
        <f>VLOOKUP($A312,'Hospitalisation Details'!$A:$O,5,0)</f>
        <v>30531</v>
      </c>
      <c r="M312">
        <f>VLOOKUP($A312,'Hospitalisation Details'!$A:$O,7,0)</f>
        <v>30457.37</v>
      </c>
      <c r="N312" t="str">
        <f>VLOOKUP($A312,'Hospitalisation Details'!$A:$O,12,0)</f>
        <v>tier - 2</v>
      </c>
      <c r="O312" t="str">
        <f>VLOOKUP($A312,'Hospitalisation Details'!$A:$O,13,0)</f>
        <v>tier - 1</v>
      </c>
      <c r="P312" t="str">
        <f>VLOOKUP($A312,'Hospitalisation Details'!$A:$O,14,0)</f>
        <v>R1012</v>
      </c>
      <c r="Q312">
        <f>VLOOKUP($A312,'Hospitalisation Details'!$A:$O,15,0)</f>
        <v>39</v>
      </c>
    </row>
    <row r="313" spans="1:17" ht="15.75" x14ac:dyDescent="0.25">
      <c r="A313" s="1" t="s">
        <v>2060</v>
      </c>
      <c r="B313" t="str">
        <f>VLOOKUP(Healthcare!A313,'Customer Names'!$A:$D,4,0)</f>
        <v>Bryan L</v>
      </c>
      <c r="C313">
        <f>VLOOKUP(A313,'Medical Examinations'!$A:$M,2,0)</f>
        <v>39.619999999999997</v>
      </c>
      <c r="D313">
        <f>VLOOKUP($A313,'Medical Examinations'!$A:$M,3,0)</f>
        <v>4.28</v>
      </c>
      <c r="E313" t="str">
        <f>VLOOKUP($A313,'Medical Examinations'!$A:$M,4,0)</f>
        <v>No</v>
      </c>
      <c r="F313" t="str">
        <f>VLOOKUP($A313,'Medical Examinations'!$A:$M,5,0)</f>
        <v>No</v>
      </c>
      <c r="G313" t="str">
        <f>VLOOKUP($A313,'Medical Examinations'!$A:$M,6,0)</f>
        <v>No</v>
      </c>
      <c r="H313">
        <f>VLOOKUP($A313,'Medical Examinations'!$A:$M,8,0)</f>
        <v>1</v>
      </c>
      <c r="I313" t="str">
        <f>VLOOKUP($A313,'Medical Examinations'!$A:$M,9,0)</f>
        <v>yes</v>
      </c>
      <c r="J313" t="str">
        <f>VLOOKUP($A313,'Medical Examinations'!$A:$M,11,0)</f>
        <v>Obesity</v>
      </c>
      <c r="K313" t="str">
        <f>VLOOKUP($A313,'Medical Examinations'!$A:$M,12,0)</f>
        <v>Normal</v>
      </c>
      <c r="L313" s="11">
        <f>VLOOKUP($A313,'Hospitalisation Details'!$A:$O,5,0)</f>
        <v>36035</v>
      </c>
      <c r="M313">
        <f>VLOOKUP($A313,'Hospitalisation Details'!$A:$O,7,0)</f>
        <v>30422.03</v>
      </c>
      <c r="N313" t="str">
        <f>VLOOKUP($A313,'Hospitalisation Details'!$A:$O,12,0)</f>
        <v>tier - 2</v>
      </c>
      <c r="O313" t="str">
        <f>VLOOKUP($A313,'Hospitalisation Details'!$A:$O,13,0)</f>
        <v>tier - 3</v>
      </c>
      <c r="P313" t="str">
        <f>VLOOKUP($A313,'Hospitalisation Details'!$A:$O,14,0)</f>
        <v>R1011</v>
      </c>
      <c r="Q313">
        <f>VLOOKUP($A313,'Hospitalisation Details'!$A:$O,15,0)</f>
        <v>24</v>
      </c>
    </row>
    <row r="314" spans="1:17" ht="15.75" x14ac:dyDescent="0.25">
      <c r="A314" s="1" t="s">
        <v>2059</v>
      </c>
      <c r="B314" t="str">
        <f>VLOOKUP(Healthcare!A314,'Customer Names'!$A:$D,4,0)</f>
        <v>Timothy F</v>
      </c>
      <c r="C314">
        <f>VLOOKUP(A314,'Medical Examinations'!$A:$M,2,0)</f>
        <v>18.329999999999998</v>
      </c>
      <c r="D314">
        <f>VLOOKUP($A314,'Medical Examinations'!$A:$M,3,0)</f>
        <v>4.16</v>
      </c>
      <c r="E314" t="str">
        <f>VLOOKUP($A314,'Medical Examinations'!$A:$M,4,0)</f>
        <v>yes</v>
      </c>
      <c r="F314" t="str">
        <f>VLOOKUP($A314,'Medical Examinations'!$A:$M,5,0)</f>
        <v>No</v>
      </c>
      <c r="G314" t="str">
        <f>VLOOKUP($A314,'Medical Examinations'!$A:$M,6,0)</f>
        <v>No</v>
      </c>
      <c r="H314">
        <f>VLOOKUP($A314,'Medical Examinations'!$A:$M,8,0)</f>
        <v>0</v>
      </c>
      <c r="I314" t="str">
        <f>VLOOKUP($A314,'Medical Examinations'!$A:$M,9,0)</f>
        <v>yes</v>
      </c>
      <c r="J314" t="str">
        <f>VLOOKUP($A314,'Medical Examinations'!$A:$M,11,0)</f>
        <v>Underweight</v>
      </c>
      <c r="K314" t="str">
        <f>VLOOKUP($A314,'Medical Examinations'!$A:$M,12,0)</f>
        <v>Normal</v>
      </c>
      <c r="L314" s="11">
        <f>VLOOKUP($A314,'Hospitalisation Details'!$A:$O,5,0)</f>
        <v>28036</v>
      </c>
      <c r="M314">
        <f>VLOOKUP($A314,'Hospitalisation Details'!$A:$O,7,0)</f>
        <v>30409.53</v>
      </c>
      <c r="N314" t="str">
        <f>VLOOKUP($A314,'Hospitalisation Details'!$A:$O,12,0)</f>
        <v>tier - 2</v>
      </c>
      <c r="O314" t="str">
        <f>VLOOKUP($A314,'Hospitalisation Details'!$A:$O,13,0)</f>
        <v>tier - 3</v>
      </c>
      <c r="P314" t="str">
        <f>VLOOKUP($A314,'Hospitalisation Details'!$A:$O,14,0)</f>
        <v>R1012</v>
      </c>
      <c r="Q314">
        <f>VLOOKUP($A314,'Hospitalisation Details'!$A:$O,15,0)</f>
        <v>46</v>
      </c>
    </row>
    <row r="315" spans="1:17" ht="15.75" x14ac:dyDescent="0.25">
      <c r="A315" s="1" t="s">
        <v>2058</v>
      </c>
      <c r="B315" t="str">
        <f>VLOOKUP(Healthcare!A315,'Customer Names'!$A:$D,4,0)</f>
        <v>Angielyn M</v>
      </c>
      <c r="C315">
        <f>VLOOKUP(A315,'Medical Examinations'!$A:$M,2,0)</f>
        <v>17.11</v>
      </c>
      <c r="D315">
        <f>VLOOKUP($A315,'Medical Examinations'!$A:$M,3,0)</f>
        <v>4.9800000000000004</v>
      </c>
      <c r="E315" t="str">
        <f>VLOOKUP($A315,'Medical Examinations'!$A:$M,4,0)</f>
        <v>yes</v>
      </c>
      <c r="F315" t="str">
        <f>VLOOKUP($A315,'Medical Examinations'!$A:$M,5,0)</f>
        <v>No</v>
      </c>
      <c r="G315" t="str">
        <f>VLOOKUP($A315,'Medical Examinations'!$A:$M,6,0)</f>
        <v>Yes</v>
      </c>
      <c r="H315">
        <f>VLOOKUP($A315,'Medical Examinations'!$A:$M,8,0)</f>
        <v>1</v>
      </c>
      <c r="I315" t="str">
        <f>VLOOKUP($A315,'Medical Examinations'!$A:$M,9,0)</f>
        <v>yes</v>
      </c>
      <c r="J315" t="str">
        <f>VLOOKUP($A315,'Medical Examinations'!$A:$M,11,0)</f>
        <v>Underweight</v>
      </c>
      <c r="K315" t="str">
        <f>VLOOKUP($A315,'Medical Examinations'!$A:$M,12,0)</f>
        <v>Normal</v>
      </c>
      <c r="L315" s="11">
        <f>VLOOKUP($A315,'Hospitalisation Details'!$A:$O,5,0)</f>
        <v>25414</v>
      </c>
      <c r="M315">
        <f>VLOOKUP($A315,'Hospitalisation Details'!$A:$O,7,0)</f>
        <v>30366.93</v>
      </c>
      <c r="N315" t="str">
        <f>VLOOKUP($A315,'Hospitalisation Details'!$A:$O,12,0)</f>
        <v>tier - 2</v>
      </c>
      <c r="O315" t="str">
        <f>VLOOKUP($A315,'Hospitalisation Details'!$A:$O,13,0)</f>
        <v>tier - 2</v>
      </c>
      <c r="P315" t="str">
        <f>VLOOKUP($A315,'Hospitalisation Details'!$A:$O,14,0)</f>
        <v>R1011</v>
      </c>
      <c r="Q315">
        <f>VLOOKUP($A315,'Hospitalisation Details'!$A:$O,15,0)</f>
        <v>53</v>
      </c>
    </row>
    <row r="316" spans="1:17" ht="15.75" x14ac:dyDescent="0.25">
      <c r="A316" s="1" t="s">
        <v>2057</v>
      </c>
      <c r="B316" t="str">
        <f>VLOOKUP(Healthcare!A316,'Customer Names'!$A:$D,4,0)</f>
        <v>Jeanie M.</v>
      </c>
      <c r="C316">
        <f>VLOOKUP(A316,'Medical Examinations'!$A:$M,2,0)</f>
        <v>43.5</v>
      </c>
      <c r="D316">
        <f>VLOOKUP($A316,'Medical Examinations'!$A:$M,3,0)</f>
        <v>6.38</v>
      </c>
      <c r="E316" t="str">
        <f>VLOOKUP($A316,'Medical Examinations'!$A:$M,4,0)</f>
        <v>No</v>
      </c>
      <c r="F316" t="str">
        <f>VLOOKUP($A316,'Medical Examinations'!$A:$M,5,0)</f>
        <v>yes</v>
      </c>
      <c r="G316" t="str">
        <f>VLOOKUP($A316,'Medical Examinations'!$A:$M,6,0)</f>
        <v>No</v>
      </c>
      <c r="H316">
        <f>VLOOKUP($A316,'Medical Examinations'!$A:$M,8,0)</f>
        <v>1</v>
      </c>
      <c r="I316" t="str">
        <f>VLOOKUP($A316,'Medical Examinations'!$A:$M,9,0)</f>
        <v>yes</v>
      </c>
      <c r="J316" t="str">
        <f>VLOOKUP($A316,'Medical Examinations'!$A:$M,11,0)</f>
        <v>Obesity</v>
      </c>
      <c r="K316" t="str">
        <f>VLOOKUP($A316,'Medical Examinations'!$A:$M,12,0)</f>
        <v>Prediabetes</v>
      </c>
      <c r="L316" s="11">
        <f>VLOOKUP($A316,'Hospitalisation Details'!$A:$O,5,0)</f>
        <v>38169</v>
      </c>
      <c r="M316">
        <f>VLOOKUP($A316,'Hospitalisation Details'!$A:$O,7,0)</f>
        <v>30328.27</v>
      </c>
      <c r="N316" t="str">
        <f>VLOOKUP($A316,'Hospitalisation Details'!$A:$O,12,0)</f>
        <v>tier - 2</v>
      </c>
      <c r="O316" t="str">
        <f>VLOOKUP($A316,'Hospitalisation Details'!$A:$O,13,0)</f>
        <v>tier - 2</v>
      </c>
      <c r="P316" t="str">
        <f>VLOOKUP($A316,'Hospitalisation Details'!$A:$O,14,0)</f>
        <v>R1011</v>
      </c>
      <c r="Q316">
        <f>VLOOKUP($A316,'Hospitalisation Details'!$A:$O,15,0)</f>
        <v>18</v>
      </c>
    </row>
    <row r="317" spans="1:17" ht="15.75" x14ac:dyDescent="0.25">
      <c r="A317" s="1" t="s">
        <v>2056</v>
      </c>
      <c r="B317" t="str">
        <f>VLOOKUP(Healthcare!A317,'Customer Names'!$A:$D,4,0)</f>
        <v>Greg</v>
      </c>
      <c r="C317">
        <f>VLOOKUP(A317,'Medical Examinations'!$A:$M,2,0)</f>
        <v>25.364999999999998</v>
      </c>
      <c r="D317">
        <f>VLOOKUP($A317,'Medical Examinations'!$A:$M,3,0)</f>
        <v>5.19</v>
      </c>
      <c r="E317" t="str">
        <f>VLOOKUP($A317,'Medical Examinations'!$A:$M,4,0)</f>
        <v>No</v>
      </c>
      <c r="F317" t="str">
        <f>VLOOKUP($A317,'Medical Examinations'!$A:$M,5,0)</f>
        <v>No</v>
      </c>
      <c r="G317" t="str">
        <f>VLOOKUP($A317,'Medical Examinations'!$A:$M,6,0)</f>
        <v>No</v>
      </c>
      <c r="H317">
        <f>VLOOKUP($A317,'Medical Examinations'!$A:$M,8,0)</f>
        <v>2</v>
      </c>
      <c r="I317" t="str">
        <f>VLOOKUP($A317,'Medical Examinations'!$A:$M,9,0)</f>
        <v>No</v>
      </c>
      <c r="J317" t="str">
        <f>VLOOKUP($A317,'Medical Examinations'!$A:$M,11,0)</f>
        <v>Overweight</v>
      </c>
      <c r="K317" t="str">
        <f>VLOOKUP($A317,'Medical Examinations'!$A:$M,12,0)</f>
        <v>Normal</v>
      </c>
      <c r="L317" s="11">
        <f>VLOOKUP($A317,'Hospitalisation Details'!$A:$O,5,0)</f>
        <v>26535</v>
      </c>
      <c r="M317">
        <f>VLOOKUP($A317,'Hospitalisation Details'!$A:$O,7,0)</f>
        <v>30284.639999999999</v>
      </c>
      <c r="N317" t="str">
        <f>VLOOKUP($A317,'Hospitalisation Details'!$A:$O,12,0)</f>
        <v>tier - 1</v>
      </c>
      <c r="O317" t="str">
        <f>VLOOKUP($A317,'Hospitalisation Details'!$A:$O,13,0)</f>
        <v>tier - 1</v>
      </c>
      <c r="P317" t="str">
        <f>VLOOKUP($A317,'Hospitalisation Details'!$A:$O,14,0)</f>
        <v>R1012</v>
      </c>
      <c r="Q317">
        <f>VLOOKUP($A317,'Hospitalisation Details'!$A:$O,15,0)</f>
        <v>50</v>
      </c>
    </row>
    <row r="318" spans="1:17" ht="15.75" x14ac:dyDescent="0.25">
      <c r="A318" s="1" t="s">
        <v>2055</v>
      </c>
      <c r="B318" t="str">
        <f>VLOOKUP(Healthcare!A318,'Customer Names'!$A:$D,4,0)</f>
        <v>John</v>
      </c>
      <c r="C318">
        <f>VLOOKUP(A318,'Medical Examinations'!$A:$M,2,0)</f>
        <v>28.594999999999999</v>
      </c>
      <c r="D318">
        <f>VLOOKUP($A318,'Medical Examinations'!$A:$M,3,0)</f>
        <v>10.210000000000001</v>
      </c>
      <c r="E318" t="str">
        <f>VLOOKUP($A318,'Medical Examinations'!$A:$M,4,0)</f>
        <v>No</v>
      </c>
      <c r="F318" t="str">
        <f>VLOOKUP($A318,'Medical Examinations'!$A:$M,5,0)</f>
        <v>No</v>
      </c>
      <c r="G318" t="str">
        <f>VLOOKUP($A318,'Medical Examinations'!$A:$M,6,0)</f>
        <v>No</v>
      </c>
      <c r="H318">
        <f>VLOOKUP($A318,'Medical Examinations'!$A:$M,8,0)</f>
        <v>0</v>
      </c>
      <c r="I318" t="str">
        <f>VLOOKUP($A318,'Medical Examinations'!$A:$M,9,0)</f>
        <v>No</v>
      </c>
      <c r="J318" t="str">
        <f>VLOOKUP($A318,'Medical Examinations'!$A:$M,11,0)</f>
        <v>Overweight</v>
      </c>
      <c r="K318" t="str">
        <f>VLOOKUP($A318,'Medical Examinations'!$A:$M,12,0)</f>
        <v>Diabetes</v>
      </c>
      <c r="L318" s="11">
        <f>VLOOKUP($A318,'Hospitalisation Details'!$A:$O,5,0)</f>
        <v>22904</v>
      </c>
      <c r="M318">
        <f>VLOOKUP($A318,'Hospitalisation Details'!$A:$O,7,0)</f>
        <v>30260</v>
      </c>
      <c r="N318" t="str">
        <f>VLOOKUP($A318,'Hospitalisation Details'!$A:$O,12,0)</f>
        <v>tier - 1</v>
      </c>
      <c r="O318" t="str">
        <f>VLOOKUP($A318,'Hospitalisation Details'!$A:$O,13,0)</f>
        <v>tier - 1</v>
      </c>
      <c r="P318" t="str">
        <f>VLOOKUP($A318,'Hospitalisation Details'!$A:$O,14,0)</f>
        <v>R1014</v>
      </c>
      <c r="Q318">
        <f>VLOOKUP($A318,'Hospitalisation Details'!$A:$O,15,0)</f>
        <v>60</v>
      </c>
    </row>
    <row r="319" spans="1:17" ht="15.75" x14ac:dyDescent="0.25">
      <c r="A319" s="1" t="s">
        <v>2054</v>
      </c>
      <c r="B319" t="str">
        <f>VLOOKUP(Healthcare!A319,'Customer Names'!$A:$D,4,0)</f>
        <v>Aliaksandr</v>
      </c>
      <c r="C319">
        <f>VLOOKUP(A319,'Medical Examinations'!$A:$M,2,0)</f>
        <v>29.83</v>
      </c>
      <c r="D319">
        <f>VLOOKUP($A319,'Medical Examinations'!$A:$M,3,0)</f>
        <v>9.6999999999999993</v>
      </c>
      <c r="E319" t="str">
        <f>VLOOKUP($A319,'Medical Examinations'!$A:$M,4,0)</f>
        <v>yes</v>
      </c>
      <c r="F319" t="str">
        <f>VLOOKUP($A319,'Medical Examinations'!$A:$M,5,0)</f>
        <v>No</v>
      </c>
      <c r="G319" t="str">
        <f>VLOOKUP($A319,'Medical Examinations'!$A:$M,6,0)</f>
        <v>Yes</v>
      </c>
      <c r="H319">
        <f>VLOOKUP($A319,'Medical Examinations'!$A:$M,8,0)</f>
        <v>1</v>
      </c>
      <c r="I319" t="str">
        <f>VLOOKUP($A319,'Medical Examinations'!$A:$M,9,0)</f>
        <v>yes</v>
      </c>
      <c r="J319" t="str">
        <f>VLOOKUP($A319,'Medical Examinations'!$A:$M,11,0)</f>
        <v>Overweight</v>
      </c>
      <c r="K319" t="str">
        <f>VLOOKUP($A319,'Medical Examinations'!$A:$M,12,0)</f>
        <v>Diabetes</v>
      </c>
      <c r="L319" s="11">
        <f>VLOOKUP($A319,'Hospitalisation Details'!$A:$O,5,0)</f>
        <v>23328</v>
      </c>
      <c r="M319">
        <f>VLOOKUP($A319,'Hospitalisation Details'!$A:$O,7,0)</f>
        <v>30184.94</v>
      </c>
      <c r="N319" t="str">
        <f>VLOOKUP($A319,'Hospitalisation Details'!$A:$O,12,0)</f>
        <v>tier - 1</v>
      </c>
      <c r="O319" t="str">
        <f>VLOOKUP($A319,'Hospitalisation Details'!$A:$O,13,0)</f>
        <v>tier - 1</v>
      </c>
      <c r="P319" t="str">
        <f>VLOOKUP($A319,'Hospitalisation Details'!$A:$O,14,0)</f>
        <v>R1014</v>
      </c>
      <c r="Q319">
        <f>VLOOKUP($A319,'Hospitalisation Details'!$A:$O,15,0)</f>
        <v>59</v>
      </c>
    </row>
    <row r="320" spans="1:17" ht="15.75" x14ac:dyDescent="0.25">
      <c r="A320" s="1" t="s">
        <v>2053</v>
      </c>
      <c r="B320" t="str">
        <f>VLOOKUP(Healthcare!A320,'Customer Names'!$A:$D,4,0)</f>
        <v>Jason M.</v>
      </c>
      <c r="C320">
        <f>VLOOKUP(A320,'Medical Examinations'!$A:$M,2,0)</f>
        <v>24.7</v>
      </c>
      <c r="D320">
        <f>VLOOKUP($A320,'Medical Examinations'!$A:$M,3,0)</f>
        <v>10.25</v>
      </c>
      <c r="E320" t="str">
        <f>VLOOKUP($A320,'Medical Examinations'!$A:$M,4,0)</f>
        <v>No</v>
      </c>
      <c r="F320" t="str">
        <f>VLOOKUP($A320,'Medical Examinations'!$A:$M,5,0)</f>
        <v>No</v>
      </c>
      <c r="G320" t="str">
        <f>VLOOKUP($A320,'Medical Examinations'!$A:$M,6,0)</f>
        <v>No</v>
      </c>
      <c r="H320">
        <f>VLOOKUP($A320,'Medical Examinations'!$A:$M,8,0)</f>
        <v>3</v>
      </c>
      <c r="I320" t="str">
        <f>VLOOKUP($A320,'Medical Examinations'!$A:$M,9,0)</f>
        <v>No</v>
      </c>
      <c r="J320" t="str">
        <f>VLOOKUP($A320,'Medical Examinations'!$A:$M,11,0)</f>
        <v>Healthy Weight</v>
      </c>
      <c r="K320" t="str">
        <f>VLOOKUP($A320,'Medical Examinations'!$A:$M,12,0)</f>
        <v>Diabetes</v>
      </c>
      <c r="L320" s="11">
        <f>VLOOKUP($A320,'Hospitalisation Details'!$A:$O,5,0)</f>
        <v>21377</v>
      </c>
      <c r="M320">
        <f>VLOOKUP($A320,'Hospitalisation Details'!$A:$O,7,0)</f>
        <v>30166.62</v>
      </c>
      <c r="N320" t="str">
        <f>VLOOKUP($A320,'Hospitalisation Details'!$A:$O,12,0)</f>
        <v>tier - 1</v>
      </c>
      <c r="O320" t="str">
        <f>VLOOKUP($A320,'Hospitalisation Details'!$A:$O,13,0)</f>
        <v>tier - 3</v>
      </c>
      <c r="P320" t="str">
        <f>VLOOKUP($A320,'Hospitalisation Details'!$A:$O,14,0)</f>
        <v>R1012</v>
      </c>
      <c r="Q320">
        <f>VLOOKUP($A320,'Hospitalisation Details'!$A:$O,15,0)</f>
        <v>64</v>
      </c>
    </row>
    <row r="321" spans="1:17" ht="15.75" x14ac:dyDescent="0.25">
      <c r="A321" s="1" t="s">
        <v>2052</v>
      </c>
      <c r="B321" t="str">
        <f>VLOOKUP(Healthcare!A321,'Customer Names'!$A:$D,4,0)</f>
        <v>Sheera K</v>
      </c>
      <c r="C321">
        <f>VLOOKUP(A321,'Medical Examinations'!$A:$M,2,0)</f>
        <v>17.940000000000001</v>
      </c>
      <c r="D321">
        <f>VLOOKUP($A321,'Medical Examinations'!$A:$M,3,0)</f>
        <v>9.77</v>
      </c>
      <c r="E321" t="str">
        <f>VLOOKUP($A321,'Medical Examinations'!$A:$M,4,0)</f>
        <v>No</v>
      </c>
      <c r="F321" t="str">
        <f>VLOOKUP($A321,'Medical Examinations'!$A:$M,5,0)</f>
        <v>No</v>
      </c>
      <c r="G321" t="str">
        <f>VLOOKUP($A321,'Medical Examinations'!$A:$M,6,0)</f>
        <v>No</v>
      </c>
      <c r="H321">
        <f>VLOOKUP($A321,'Medical Examinations'!$A:$M,8,0)</f>
        <v>0</v>
      </c>
      <c r="I321" t="str">
        <f>VLOOKUP($A321,'Medical Examinations'!$A:$M,9,0)</f>
        <v>yes</v>
      </c>
      <c r="J321" t="str">
        <f>VLOOKUP($A321,'Medical Examinations'!$A:$M,11,0)</f>
        <v>Underweight</v>
      </c>
      <c r="K321" t="str">
        <f>VLOOKUP($A321,'Medical Examinations'!$A:$M,12,0)</f>
        <v>Diabetes</v>
      </c>
      <c r="L321" s="11">
        <f>VLOOKUP($A321,'Hospitalisation Details'!$A:$O,5,0)</f>
        <v>26139</v>
      </c>
      <c r="M321">
        <f>VLOOKUP($A321,'Hospitalisation Details'!$A:$O,7,0)</f>
        <v>30134.75</v>
      </c>
      <c r="N321" t="str">
        <f>VLOOKUP($A321,'Hospitalisation Details'!$A:$O,12,0)</f>
        <v>tier - 2</v>
      </c>
      <c r="O321" t="str">
        <f>VLOOKUP($A321,'Hospitalisation Details'!$A:$O,13,0)</f>
        <v>tier - 3</v>
      </c>
      <c r="P321" t="str">
        <f>VLOOKUP($A321,'Hospitalisation Details'!$A:$O,14,0)</f>
        <v>R1011</v>
      </c>
      <c r="Q321">
        <f>VLOOKUP($A321,'Hospitalisation Details'!$A:$O,15,0)</f>
        <v>51</v>
      </c>
    </row>
    <row r="322" spans="1:17" ht="15.75" x14ac:dyDescent="0.25">
      <c r="A322" s="1" t="s">
        <v>2051</v>
      </c>
      <c r="B322" t="str">
        <f>VLOOKUP(Healthcare!A322,'Customer Names'!$A:$D,4,0)</f>
        <v>Janice</v>
      </c>
      <c r="C322">
        <f>VLOOKUP(A322,'Medical Examinations'!$A:$M,2,0)</f>
        <v>21.08</v>
      </c>
      <c r="D322">
        <f>VLOOKUP($A322,'Medical Examinations'!$A:$M,3,0)</f>
        <v>4.83</v>
      </c>
      <c r="E322" t="str">
        <f>VLOOKUP($A322,'Medical Examinations'!$A:$M,4,0)</f>
        <v>No</v>
      </c>
      <c r="F322" t="str">
        <f>VLOOKUP($A322,'Medical Examinations'!$A:$M,5,0)</f>
        <v>No</v>
      </c>
      <c r="G322" t="str">
        <f>VLOOKUP($A322,'Medical Examinations'!$A:$M,6,0)</f>
        <v>Yes</v>
      </c>
      <c r="H322">
        <f>VLOOKUP($A322,'Medical Examinations'!$A:$M,8,0)</f>
        <v>1</v>
      </c>
      <c r="I322" t="str">
        <f>VLOOKUP($A322,'Medical Examinations'!$A:$M,9,0)</f>
        <v>yes</v>
      </c>
      <c r="J322" t="str">
        <f>VLOOKUP($A322,'Medical Examinations'!$A:$M,11,0)</f>
        <v>Healthy Weight</v>
      </c>
      <c r="K322" t="str">
        <f>VLOOKUP($A322,'Medical Examinations'!$A:$M,12,0)</f>
        <v>Normal</v>
      </c>
      <c r="L322" s="11">
        <f>VLOOKUP($A322,'Hospitalisation Details'!$A:$O,5,0)</f>
        <v>29069</v>
      </c>
      <c r="M322">
        <f>VLOOKUP($A322,'Hospitalisation Details'!$A:$O,7,0)</f>
        <v>30095.97</v>
      </c>
      <c r="N322" t="str">
        <f>VLOOKUP($A322,'Hospitalisation Details'!$A:$O,12,0)</f>
        <v>tier - 2</v>
      </c>
      <c r="O322" t="str">
        <f>VLOOKUP($A322,'Hospitalisation Details'!$A:$O,13,0)</f>
        <v>tier - 3</v>
      </c>
      <c r="P322" t="str">
        <f>VLOOKUP($A322,'Hospitalisation Details'!$A:$O,14,0)</f>
        <v>R1011</v>
      </c>
      <c r="Q322">
        <f>VLOOKUP($A322,'Hospitalisation Details'!$A:$O,15,0)</f>
        <v>43</v>
      </c>
    </row>
    <row r="323" spans="1:17" ht="15.75" x14ac:dyDescent="0.25">
      <c r="A323" s="1" t="s">
        <v>2050</v>
      </c>
      <c r="B323" t="str">
        <f>VLOOKUP(Healthcare!A323,'Customer Names'!$A:$D,4,0)</f>
        <v>Timothy G.</v>
      </c>
      <c r="C323">
        <f>VLOOKUP(A323,'Medical Examinations'!$A:$M,2,0)</f>
        <v>37.715000000000003</v>
      </c>
      <c r="D323">
        <f>VLOOKUP($A323,'Medical Examinations'!$A:$M,3,0)</f>
        <v>10.86</v>
      </c>
      <c r="E323" t="str">
        <f>VLOOKUP($A323,'Medical Examinations'!$A:$M,4,0)</f>
        <v>yes</v>
      </c>
      <c r="F323" t="str">
        <f>VLOOKUP($A323,'Medical Examinations'!$A:$M,5,0)</f>
        <v>No</v>
      </c>
      <c r="G323" t="str">
        <f>VLOOKUP($A323,'Medical Examinations'!$A:$M,6,0)</f>
        <v>No</v>
      </c>
      <c r="H323">
        <f>VLOOKUP($A323,'Medical Examinations'!$A:$M,8,0)</f>
        <v>0</v>
      </c>
      <c r="I323" t="str">
        <f>VLOOKUP($A323,'Medical Examinations'!$A:$M,9,0)</f>
        <v>No</v>
      </c>
      <c r="J323" t="str">
        <f>VLOOKUP($A323,'Medical Examinations'!$A:$M,11,0)</f>
        <v>Obesity</v>
      </c>
      <c r="K323" t="str">
        <f>VLOOKUP($A323,'Medical Examinations'!$A:$M,12,0)</f>
        <v>Diabetes</v>
      </c>
      <c r="L323" s="11">
        <f>VLOOKUP($A323,'Hospitalisation Details'!$A:$O,5,0)</f>
        <v>24731</v>
      </c>
      <c r="M323">
        <f>VLOOKUP($A323,'Hospitalisation Details'!$A:$O,7,0)</f>
        <v>30063.58</v>
      </c>
      <c r="N323" t="str">
        <f>VLOOKUP($A323,'Hospitalisation Details'!$A:$O,12,0)</f>
        <v>tier - 1</v>
      </c>
      <c r="O323" t="str">
        <f>VLOOKUP($A323,'Hospitalisation Details'!$A:$O,13,0)</f>
        <v>tier - 1</v>
      </c>
      <c r="P323" t="str">
        <f>VLOOKUP($A323,'Hospitalisation Details'!$A:$O,14,0)</f>
        <v>R1012</v>
      </c>
      <c r="Q323">
        <f>VLOOKUP($A323,'Hospitalisation Details'!$A:$O,15,0)</f>
        <v>55</v>
      </c>
    </row>
    <row r="324" spans="1:17" ht="15.75" x14ac:dyDescent="0.25">
      <c r="A324" s="1" t="s">
        <v>2049</v>
      </c>
      <c r="B324" t="str">
        <f>VLOOKUP(Healthcare!A324,'Customer Names'!$A:$D,4,0)</f>
        <v>Alan R</v>
      </c>
      <c r="C324">
        <f>VLOOKUP(A324,'Medical Examinations'!$A:$M,2,0)</f>
        <v>22.39</v>
      </c>
      <c r="D324">
        <f>VLOOKUP($A324,'Medical Examinations'!$A:$M,3,0)</f>
        <v>9.5299999999999994</v>
      </c>
      <c r="E324" t="str">
        <f>VLOOKUP($A324,'Medical Examinations'!$A:$M,4,0)</f>
        <v>yes</v>
      </c>
      <c r="F324" t="str">
        <f>VLOOKUP($A324,'Medical Examinations'!$A:$M,5,0)</f>
        <v>No</v>
      </c>
      <c r="G324" t="str">
        <f>VLOOKUP($A324,'Medical Examinations'!$A:$M,6,0)</f>
        <v>No</v>
      </c>
      <c r="H324">
        <f>VLOOKUP($A324,'Medical Examinations'!$A:$M,8,0)</f>
        <v>0</v>
      </c>
      <c r="I324" t="str">
        <f>VLOOKUP($A324,'Medical Examinations'!$A:$M,9,0)</f>
        <v>yes</v>
      </c>
      <c r="J324" t="str">
        <f>VLOOKUP($A324,'Medical Examinations'!$A:$M,11,0)</f>
        <v>Healthy Weight</v>
      </c>
      <c r="K324" t="str">
        <f>VLOOKUP($A324,'Medical Examinations'!$A:$M,12,0)</f>
        <v>Diabetes</v>
      </c>
      <c r="L324" s="11">
        <f>VLOOKUP($A324,'Hospitalisation Details'!$A:$O,5,0)</f>
        <v>29894</v>
      </c>
      <c r="M324">
        <f>VLOOKUP($A324,'Hospitalisation Details'!$A:$O,7,0)</f>
        <v>30026.87</v>
      </c>
      <c r="N324" t="str">
        <f>VLOOKUP($A324,'Hospitalisation Details'!$A:$O,12,0)</f>
        <v>tier - 2</v>
      </c>
      <c r="O324" t="str">
        <f>VLOOKUP($A324,'Hospitalisation Details'!$A:$O,13,0)</f>
        <v>tier - 3</v>
      </c>
      <c r="P324" t="str">
        <f>VLOOKUP($A324,'Hospitalisation Details'!$A:$O,14,0)</f>
        <v>R1012</v>
      </c>
      <c r="Q324">
        <f>VLOOKUP($A324,'Hospitalisation Details'!$A:$O,15,0)</f>
        <v>41</v>
      </c>
    </row>
    <row r="325" spans="1:17" ht="15.75" x14ac:dyDescent="0.25">
      <c r="A325" s="1" t="s">
        <v>2048</v>
      </c>
      <c r="B325" t="str">
        <f>VLOOKUP(Healthcare!A325,'Customer Names'!$A:$D,4,0)</f>
        <v>Michael</v>
      </c>
      <c r="C325">
        <f>VLOOKUP(A325,'Medical Examinations'!$A:$M,2,0)</f>
        <v>28.78</v>
      </c>
      <c r="D325">
        <f>VLOOKUP($A325,'Medical Examinations'!$A:$M,3,0)</f>
        <v>5.68</v>
      </c>
      <c r="E325" t="str">
        <f>VLOOKUP($A325,'Medical Examinations'!$A:$M,4,0)</f>
        <v>No</v>
      </c>
      <c r="F325" t="str">
        <f>VLOOKUP($A325,'Medical Examinations'!$A:$M,5,0)</f>
        <v>No</v>
      </c>
      <c r="G325" t="str">
        <f>VLOOKUP($A325,'Medical Examinations'!$A:$M,6,0)</f>
        <v>No</v>
      </c>
      <c r="H325">
        <f>VLOOKUP($A325,'Medical Examinations'!$A:$M,8,0)</f>
        <v>0</v>
      </c>
      <c r="I325" t="str">
        <f>VLOOKUP($A325,'Medical Examinations'!$A:$M,9,0)</f>
        <v>yes</v>
      </c>
      <c r="J325" t="str">
        <f>VLOOKUP($A325,'Medical Examinations'!$A:$M,11,0)</f>
        <v>Overweight</v>
      </c>
      <c r="K325" t="str">
        <f>VLOOKUP($A325,'Medical Examinations'!$A:$M,12,0)</f>
        <v>Normal</v>
      </c>
      <c r="L325" s="11">
        <f>VLOOKUP($A325,'Hospitalisation Details'!$A:$O,5,0)</f>
        <v>33455</v>
      </c>
      <c r="M325">
        <f>VLOOKUP($A325,'Hospitalisation Details'!$A:$O,7,0)</f>
        <v>29969.67</v>
      </c>
      <c r="N325" t="str">
        <f>VLOOKUP($A325,'Hospitalisation Details'!$A:$O,12,0)</f>
        <v>tier - 1</v>
      </c>
      <c r="O325" t="str">
        <f>VLOOKUP($A325,'Hospitalisation Details'!$A:$O,13,0)</f>
        <v>tier - 1</v>
      </c>
      <c r="P325" t="str">
        <f>VLOOKUP($A325,'Hospitalisation Details'!$A:$O,14,0)</f>
        <v>R1011</v>
      </c>
      <c r="Q325">
        <f>VLOOKUP($A325,'Hospitalisation Details'!$A:$O,15,0)</f>
        <v>31</v>
      </c>
    </row>
    <row r="326" spans="1:17" ht="15.75" x14ac:dyDescent="0.25">
      <c r="A326" s="1" t="s">
        <v>2047</v>
      </c>
      <c r="B326" t="str">
        <f>VLOOKUP(Healthcare!A326,'Customer Names'!$A:$D,4,0)</f>
        <v>Marie-France</v>
      </c>
      <c r="C326">
        <f>VLOOKUP(A326,'Medical Examinations'!$A:$M,2,0)</f>
        <v>18.329999999999998</v>
      </c>
      <c r="D326">
        <f>VLOOKUP($A326,'Medical Examinations'!$A:$M,3,0)</f>
        <v>5.57</v>
      </c>
      <c r="E326" t="str">
        <f>VLOOKUP($A326,'Medical Examinations'!$A:$M,4,0)</f>
        <v>yes</v>
      </c>
      <c r="F326" t="str">
        <f>VLOOKUP($A326,'Medical Examinations'!$A:$M,5,0)</f>
        <v>No</v>
      </c>
      <c r="G326" t="str">
        <f>VLOOKUP($A326,'Medical Examinations'!$A:$M,6,0)</f>
        <v>No</v>
      </c>
      <c r="H326">
        <f>VLOOKUP($A326,'Medical Examinations'!$A:$M,8,0)</f>
        <v>0</v>
      </c>
      <c r="I326" t="str">
        <f>VLOOKUP($A326,'Medical Examinations'!$A:$M,9,0)</f>
        <v>yes</v>
      </c>
      <c r="J326" t="str">
        <f>VLOOKUP($A326,'Medical Examinations'!$A:$M,11,0)</f>
        <v>Underweight</v>
      </c>
      <c r="K326" t="str">
        <f>VLOOKUP($A326,'Medical Examinations'!$A:$M,12,0)</f>
        <v>Normal</v>
      </c>
      <c r="L326" s="11">
        <f>VLOOKUP($A326,'Hospitalisation Details'!$A:$O,5,0)</f>
        <v>27984</v>
      </c>
      <c r="M326">
        <f>VLOOKUP($A326,'Hospitalisation Details'!$A:$O,7,0)</f>
        <v>29933.75</v>
      </c>
      <c r="N326" t="str">
        <f>VLOOKUP($A326,'Hospitalisation Details'!$A:$O,12,0)</f>
        <v>tier - 1</v>
      </c>
      <c r="O326" t="str">
        <f>VLOOKUP($A326,'Hospitalisation Details'!$A:$O,13,0)</f>
        <v>tier - 1</v>
      </c>
      <c r="P326" t="str">
        <f>VLOOKUP($A326,'Hospitalisation Details'!$A:$O,14,0)</f>
        <v>R1011</v>
      </c>
      <c r="Q326">
        <f>VLOOKUP($A326,'Hospitalisation Details'!$A:$O,15,0)</f>
        <v>46</v>
      </c>
    </row>
    <row r="327" spans="1:17" ht="15.75" x14ac:dyDescent="0.25">
      <c r="A327" s="1" t="s">
        <v>2046</v>
      </c>
      <c r="B327" t="str">
        <f>VLOOKUP(Healthcare!A327,'Customer Names'!$A:$D,4,0)</f>
        <v>Erik F.</v>
      </c>
      <c r="C327">
        <f>VLOOKUP(A327,'Medical Examinations'!$A:$M,2,0)</f>
        <v>26.39</v>
      </c>
      <c r="D327">
        <f>VLOOKUP($A327,'Medical Examinations'!$A:$M,3,0)</f>
        <v>4.58</v>
      </c>
      <c r="E327" t="str">
        <f>VLOOKUP($A327,'Medical Examinations'!$A:$M,4,0)</f>
        <v>yes</v>
      </c>
      <c r="F327" t="str">
        <f>VLOOKUP($A327,'Medical Examinations'!$A:$M,5,0)</f>
        <v>No</v>
      </c>
      <c r="G327" t="str">
        <f>VLOOKUP($A327,'Medical Examinations'!$A:$M,6,0)</f>
        <v>No</v>
      </c>
      <c r="H327">
        <f>VLOOKUP($A327,'Medical Examinations'!$A:$M,8,0)</f>
        <v>1</v>
      </c>
      <c r="I327" t="str">
        <f>VLOOKUP($A327,'Medical Examinations'!$A:$M,9,0)</f>
        <v>yes</v>
      </c>
      <c r="J327" t="str">
        <f>VLOOKUP($A327,'Medical Examinations'!$A:$M,11,0)</f>
        <v>Overweight</v>
      </c>
      <c r="K327" t="str">
        <f>VLOOKUP($A327,'Medical Examinations'!$A:$M,12,0)</f>
        <v>Normal</v>
      </c>
      <c r="L327" s="11">
        <f>VLOOKUP($A327,'Hospitalisation Details'!$A:$O,5,0)</f>
        <v>32446</v>
      </c>
      <c r="M327">
        <f>VLOOKUP($A327,'Hospitalisation Details'!$A:$O,7,0)</f>
        <v>29929.56</v>
      </c>
      <c r="N327" t="str">
        <f>VLOOKUP($A327,'Hospitalisation Details'!$A:$O,12,0)</f>
        <v>tier - 1</v>
      </c>
      <c r="O327" t="str">
        <f>VLOOKUP($A327,'Hospitalisation Details'!$A:$O,13,0)</f>
        <v>tier - 1</v>
      </c>
      <c r="P327" t="str">
        <f>VLOOKUP($A327,'Hospitalisation Details'!$A:$O,14,0)</f>
        <v>R1011</v>
      </c>
      <c r="Q327">
        <f>VLOOKUP($A327,'Hospitalisation Details'!$A:$O,15,0)</f>
        <v>34</v>
      </c>
    </row>
    <row r="328" spans="1:17" ht="15.75" x14ac:dyDescent="0.25">
      <c r="A328" s="1" t="s">
        <v>2045</v>
      </c>
      <c r="B328" t="str">
        <f>VLOOKUP(Healthcare!A328,'Customer Names'!$A:$D,4,0)</f>
        <v>Andrew</v>
      </c>
      <c r="C328">
        <f>VLOOKUP(A328,'Medical Examinations'!$A:$M,2,0)</f>
        <v>19.260000000000002</v>
      </c>
      <c r="D328">
        <f>VLOOKUP($A328,'Medical Examinations'!$A:$M,3,0)</f>
        <v>8.9600000000000009</v>
      </c>
      <c r="E328" t="str">
        <f>VLOOKUP($A328,'Medical Examinations'!$A:$M,4,0)</f>
        <v>yes</v>
      </c>
      <c r="F328" t="str">
        <f>VLOOKUP($A328,'Medical Examinations'!$A:$M,5,0)</f>
        <v>No</v>
      </c>
      <c r="G328" t="str">
        <f>VLOOKUP($A328,'Medical Examinations'!$A:$M,6,0)</f>
        <v>No</v>
      </c>
      <c r="H328">
        <f>VLOOKUP($A328,'Medical Examinations'!$A:$M,8,0)</f>
        <v>1</v>
      </c>
      <c r="I328" t="str">
        <f>VLOOKUP($A328,'Medical Examinations'!$A:$M,9,0)</f>
        <v>yes</v>
      </c>
      <c r="J328" t="str">
        <f>VLOOKUP($A328,'Medical Examinations'!$A:$M,11,0)</f>
        <v>Healthy Weight</v>
      </c>
      <c r="K328" t="str">
        <f>VLOOKUP($A328,'Medical Examinations'!$A:$M,12,0)</f>
        <v>Diabetes</v>
      </c>
      <c r="L328" s="11">
        <f>VLOOKUP($A328,'Hospitalisation Details'!$A:$O,5,0)</f>
        <v>27594</v>
      </c>
      <c r="M328">
        <f>VLOOKUP($A328,'Hospitalisation Details'!$A:$O,7,0)</f>
        <v>29899.25</v>
      </c>
      <c r="N328" t="str">
        <f>VLOOKUP($A328,'Hospitalisation Details'!$A:$O,12,0)</f>
        <v>tier - 1</v>
      </c>
      <c r="O328" t="str">
        <f>VLOOKUP($A328,'Hospitalisation Details'!$A:$O,13,0)</f>
        <v>tier - 3</v>
      </c>
      <c r="P328" t="str">
        <f>VLOOKUP($A328,'Hospitalisation Details'!$A:$O,14,0)</f>
        <v>R1011</v>
      </c>
      <c r="Q328">
        <f>VLOOKUP($A328,'Hospitalisation Details'!$A:$O,15,0)</f>
        <v>47</v>
      </c>
    </row>
    <row r="329" spans="1:17" ht="15.75" x14ac:dyDescent="0.25">
      <c r="A329" s="1" t="s">
        <v>2044</v>
      </c>
      <c r="B329" t="str">
        <f>VLOOKUP(Healthcare!A329,'Customer Names'!$A:$D,4,0)</f>
        <v>Anthony</v>
      </c>
      <c r="C329">
        <f>VLOOKUP(A329,'Medical Examinations'!$A:$M,2,0)</f>
        <v>26.92</v>
      </c>
      <c r="D329">
        <f>VLOOKUP($A329,'Medical Examinations'!$A:$M,3,0)</f>
        <v>6.09</v>
      </c>
      <c r="E329" t="str">
        <f>VLOOKUP($A329,'Medical Examinations'!$A:$M,4,0)</f>
        <v>No</v>
      </c>
      <c r="F329" t="str">
        <f>VLOOKUP($A329,'Medical Examinations'!$A:$M,5,0)</f>
        <v>No</v>
      </c>
      <c r="G329" t="str">
        <f>VLOOKUP($A329,'Medical Examinations'!$A:$M,6,0)</f>
        <v>No</v>
      </c>
      <c r="H329">
        <f>VLOOKUP($A329,'Medical Examinations'!$A:$M,8,0)</f>
        <v>0</v>
      </c>
      <c r="I329" t="str">
        <f>VLOOKUP($A329,'Medical Examinations'!$A:$M,9,0)</f>
        <v>yes</v>
      </c>
      <c r="J329" t="str">
        <f>VLOOKUP($A329,'Medical Examinations'!$A:$M,11,0)</f>
        <v>Overweight</v>
      </c>
      <c r="K329" t="str">
        <f>VLOOKUP($A329,'Medical Examinations'!$A:$M,12,0)</f>
        <v>Prediabetes</v>
      </c>
      <c r="L329" s="11">
        <f>VLOOKUP($A329,'Hospitalisation Details'!$A:$O,5,0)</f>
        <v>32750</v>
      </c>
      <c r="M329">
        <f>VLOOKUP($A329,'Hospitalisation Details'!$A:$O,7,0)</f>
        <v>29852.48</v>
      </c>
      <c r="N329" t="str">
        <f>VLOOKUP($A329,'Hospitalisation Details'!$A:$O,12,0)</f>
        <v>tier - 1</v>
      </c>
      <c r="O329" t="str">
        <f>VLOOKUP($A329,'Hospitalisation Details'!$A:$O,13,0)</f>
        <v>tier - 3</v>
      </c>
      <c r="P329" t="str">
        <f>VLOOKUP($A329,'Hospitalisation Details'!$A:$O,14,0)</f>
        <v>R1011</v>
      </c>
      <c r="Q329">
        <f>VLOOKUP($A329,'Hospitalisation Details'!$A:$O,15,0)</f>
        <v>33</v>
      </c>
    </row>
    <row r="330" spans="1:17" ht="15.75" x14ac:dyDescent="0.25">
      <c r="A330" s="1" t="s">
        <v>2043</v>
      </c>
      <c r="B330" t="str">
        <f>VLOOKUP(Healthcare!A330,'Customer Names'!$A:$D,4,0)</f>
        <v>Chris</v>
      </c>
      <c r="C330">
        <f>VLOOKUP(A330,'Medical Examinations'!$A:$M,2,0)</f>
        <v>19.73</v>
      </c>
      <c r="D330">
        <f>VLOOKUP($A330,'Medical Examinations'!$A:$M,3,0)</f>
        <v>4.3600000000000003</v>
      </c>
      <c r="E330" t="str">
        <f>VLOOKUP($A330,'Medical Examinations'!$A:$M,4,0)</f>
        <v>No</v>
      </c>
      <c r="F330" t="str">
        <f>VLOOKUP($A330,'Medical Examinations'!$A:$M,5,0)</f>
        <v>No</v>
      </c>
      <c r="G330" t="str">
        <f>VLOOKUP($A330,'Medical Examinations'!$A:$M,6,0)</f>
        <v>No</v>
      </c>
      <c r="H330">
        <f>VLOOKUP($A330,'Medical Examinations'!$A:$M,8,0)</f>
        <v>0</v>
      </c>
      <c r="I330" t="str">
        <f>VLOOKUP($A330,'Medical Examinations'!$A:$M,9,0)</f>
        <v>yes</v>
      </c>
      <c r="J330" t="str">
        <f>VLOOKUP($A330,'Medical Examinations'!$A:$M,11,0)</f>
        <v>Healthy Weight</v>
      </c>
      <c r="K330" t="str">
        <f>VLOOKUP($A330,'Medical Examinations'!$A:$M,12,0)</f>
        <v>Normal</v>
      </c>
      <c r="L330" s="11">
        <f>VLOOKUP($A330,'Hospitalisation Details'!$A:$O,5,0)</f>
        <v>30284</v>
      </c>
      <c r="M330">
        <f>VLOOKUP($A330,'Hospitalisation Details'!$A:$O,7,0)</f>
        <v>29818.76</v>
      </c>
      <c r="N330" t="str">
        <f>VLOOKUP($A330,'Hospitalisation Details'!$A:$O,12,0)</f>
        <v>tier - 1</v>
      </c>
      <c r="O330" t="str">
        <f>VLOOKUP($A330,'Hospitalisation Details'!$A:$O,13,0)</f>
        <v>tier - 1</v>
      </c>
      <c r="P330" t="str">
        <f>VLOOKUP($A330,'Hospitalisation Details'!$A:$O,14,0)</f>
        <v>R1012</v>
      </c>
      <c r="Q330">
        <f>VLOOKUP($A330,'Hospitalisation Details'!$A:$O,15,0)</f>
        <v>40</v>
      </c>
    </row>
    <row r="331" spans="1:17" ht="15.75" x14ac:dyDescent="0.25">
      <c r="A331" s="1" t="s">
        <v>2042</v>
      </c>
      <c r="B331" t="str">
        <f>VLOOKUP(Healthcare!A331,'Customer Names'!$A:$D,4,0)</f>
        <v>Yu</v>
      </c>
      <c r="C331">
        <f>VLOOKUP(A331,'Medical Examinations'!$A:$M,2,0)</f>
        <v>23.56</v>
      </c>
      <c r="D331">
        <f>VLOOKUP($A331,'Medical Examinations'!$A:$M,3,0)</f>
        <v>11.74</v>
      </c>
      <c r="E331" t="str">
        <f>VLOOKUP($A331,'Medical Examinations'!$A:$M,4,0)</f>
        <v>yes</v>
      </c>
      <c r="F331" t="str">
        <f>VLOOKUP($A331,'Medical Examinations'!$A:$M,5,0)</f>
        <v>No</v>
      </c>
      <c r="G331" t="str">
        <f>VLOOKUP($A331,'Medical Examinations'!$A:$M,6,0)</f>
        <v>No</v>
      </c>
      <c r="H331">
        <f>VLOOKUP($A331,'Medical Examinations'!$A:$M,8,0)</f>
        <v>0</v>
      </c>
      <c r="I331" t="str">
        <f>VLOOKUP($A331,'Medical Examinations'!$A:$M,9,0)</f>
        <v>yes</v>
      </c>
      <c r="J331" t="str">
        <f>VLOOKUP($A331,'Medical Examinations'!$A:$M,11,0)</f>
        <v>Healthy Weight</v>
      </c>
      <c r="K331" t="str">
        <f>VLOOKUP($A331,'Medical Examinations'!$A:$M,12,0)</f>
        <v>Diabetes</v>
      </c>
      <c r="L331" s="11">
        <f>VLOOKUP($A331,'Hospitalisation Details'!$A:$O,5,0)</f>
        <v>29903</v>
      </c>
      <c r="M331">
        <f>VLOOKUP($A331,'Hospitalisation Details'!$A:$O,7,0)</f>
        <v>29816.639999999999</v>
      </c>
      <c r="N331" t="str">
        <f>VLOOKUP($A331,'Hospitalisation Details'!$A:$O,12,0)</f>
        <v>tier - 1</v>
      </c>
      <c r="O331" t="str">
        <f>VLOOKUP($A331,'Hospitalisation Details'!$A:$O,13,0)</f>
        <v>tier - 2</v>
      </c>
      <c r="P331" t="str">
        <f>VLOOKUP($A331,'Hospitalisation Details'!$A:$O,14,0)</f>
        <v>R1011</v>
      </c>
      <c r="Q331">
        <f>VLOOKUP($A331,'Hospitalisation Details'!$A:$O,15,0)</f>
        <v>41</v>
      </c>
    </row>
    <row r="332" spans="1:17" ht="15.75" x14ac:dyDescent="0.25">
      <c r="A332" s="1" t="s">
        <v>2041</v>
      </c>
      <c r="B332" t="str">
        <f>VLOOKUP(Healthcare!A332,'Customer Names'!$A:$D,4,0)</f>
        <v>Caleb N</v>
      </c>
      <c r="C332">
        <f>VLOOKUP(A332,'Medical Examinations'!$A:$M,2,0)</f>
        <v>37.67</v>
      </c>
      <c r="D332">
        <f>VLOOKUP($A332,'Medical Examinations'!$A:$M,3,0)</f>
        <v>5.89</v>
      </c>
      <c r="E332" t="str">
        <f>VLOOKUP($A332,'Medical Examinations'!$A:$M,4,0)</f>
        <v>No</v>
      </c>
      <c r="F332" t="str">
        <f>VLOOKUP($A332,'Medical Examinations'!$A:$M,5,0)</f>
        <v>No</v>
      </c>
      <c r="G332" t="str">
        <f>VLOOKUP($A332,'Medical Examinations'!$A:$M,6,0)</f>
        <v>No</v>
      </c>
      <c r="H332">
        <f>VLOOKUP($A332,'Medical Examinations'!$A:$M,8,0)</f>
        <v>1</v>
      </c>
      <c r="I332" t="str">
        <f>VLOOKUP($A332,'Medical Examinations'!$A:$M,9,0)</f>
        <v>yes</v>
      </c>
      <c r="J332" t="str">
        <f>VLOOKUP($A332,'Medical Examinations'!$A:$M,11,0)</f>
        <v>Obesity</v>
      </c>
      <c r="K332" t="str">
        <f>VLOOKUP($A332,'Medical Examinations'!$A:$M,12,0)</f>
        <v>Prediabetes</v>
      </c>
      <c r="L332" s="11">
        <f>VLOOKUP($A332,'Hospitalisation Details'!$A:$O,5,0)</f>
        <v>36149</v>
      </c>
      <c r="M332">
        <f>VLOOKUP($A332,'Hospitalisation Details'!$A:$O,7,0)</f>
        <v>29760.6</v>
      </c>
      <c r="N332" t="str">
        <f>VLOOKUP($A332,'Hospitalisation Details'!$A:$O,12,0)</f>
        <v>tier - 1</v>
      </c>
      <c r="O332" t="str">
        <f>VLOOKUP($A332,'Hospitalisation Details'!$A:$O,13,0)</f>
        <v>tier - 2</v>
      </c>
      <c r="P332" t="str">
        <f>VLOOKUP($A332,'Hospitalisation Details'!$A:$O,14,0)</f>
        <v>R1011</v>
      </c>
      <c r="Q332">
        <f>VLOOKUP($A332,'Hospitalisation Details'!$A:$O,15,0)</f>
        <v>24</v>
      </c>
    </row>
    <row r="333" spans="1:17" ht="15.75" x14ac:dyDescent="0.25">
      <c r="A333" s="1" t="s">
        <v>2040</v>
      </c>
      <c r="B333" t="str">
        <f>VLOOKUP(Healthcare!A333,'Customer Names'!$A:$D,4,0)</f>
        <v>Jason M.</v>
      </c>
      <c r="C333">
        <f>VLOOKUP(A333,'Medical Examinations'!$A:$M,2,0)</f>
        <v>18.73</v>
      </c>
      <c r="D333">
        <f>VLOOKUP($A333,'Medical Examinations'!$A:$M,3,0)</f>
        <v>10.64</v>
      </c>
      <c r="E333" t="str">
        <f>VLOOKUP($A333,'Medical Examinations'!$A:$M,4,0)</f>
        <v>No</v>
      </c>
      <c r="F333" t="str">
        <f>VLOOKUP($A333,'Medical Examinations'!$A:$M,5,0)</f>
        <v>No</v>
      </c>
      <c r="G333" t="str">
        <f>VLOOKUP($A333,'Medical Examinations'!$A:$M,6,0)</f>
        <v>No</v>
      </c>
      <c r="H333">
        <f>VLOOKUP($A333,'Medical Examinations'!$A:$M,8,0)</f>
        <v>2</v>
      </c>
      <c r="I333" t="str">
        <f>VLOOKUP($A333,'Medical Examinations'!$A:$M,9,0)</f>
        <v>yes</v>
      </c>
      <c r="J333" t="str">
        <f>VLOOKUP($A333,'Medical Examinations'!$A:$M,11,0)</f>
        <v>Healthy Weight</v>
      </c>
      <c r="K333" t="str">
        <f>VLOOKUP($A333,'Medical Examinations'!$A:$M,12,0)</f>
        <v>Diabetes</v>
      </c>
      <c r="L333" s="11">
        <f>VLOOKUP($A333,'Hospitalisation Details'!$A:$O,5,0)</f>
        <v>26838</v>
      </c>
      <c r="M333">
        <f>VLOOKUP($A333,'Hospitalisation Details'!$A:$O,7,0)</f>
        <v>29757.69</v>
      </c>
      <c r="N333" t="str">
        <f>VLOOKUP($A333,'Hospitalisation Details'!$A:$O,12,0)</f>
        <v>tier - 1</v>
      </c>
      <c r="O333" t="str">
        <f>VLOOKUP($A333,'Hospitalisation Details'!$A:$O,13,0)</f>
        <v>tier - 3</v>
      </c>
      <c r="P333" t="str">
        <f>VLOOKUP($A333,'Hospitalisation Details'!$A:$O,14,0)</f>
        <v>R1011</v>
      </c>
      <c r="Q333">
        <f>VLOOKUP($A333,'Hospitalisation Details'!$A:$O,15,0)</f>
        <v>49</v>
      </c>
    </row>
    <row r="334" spans="1:17" ht="15.75" x14ac:dyDescent="0.25">
      <c r="A334" s="1" t="s">
        <v>2039</v>
      </c>
      <c r="B334" t="str">
        <f>VLOOKUP(Healthcare!A334,'Customer Names'!$A:$D,4,0)</f>
        <v>Angela R</v>
      </c>
      <c r="C334">
        <f>VLOOKUP(A334,'Medical Examinations'!$A:$M,2,0)</f>
        <v>33.090000000000003</v>
      </c>
      <c r="D334">
        <f>VLOOKUP($A334,'Medical Examinations'!$A:$M,3,0)</f>
        <v>6.06</v>
      </c>
      <c r="E334" t="str">
        <f>VLOOKUP($A334,'Medical Examinations'!$A:$M,4,0)</f>
        <v>No</v>
      </c>
      <c r="F334" t="str">
        <f>VLOOKUP($A334,'Medical Examinations'!$A:$M,5,0)</f>
        <v>No</v>
      </c>
      <c r="G334" t="str">
        <f>VLOOKUP($A334,'Medical Examinations'!$A:$M,6,0)</f>
        <v>Yes</v>
      </c>
      <c r="H334">
        <f>VLOOKUP($A334,'Medical Examinations'!$A:$M,8,0)</f>
        <v>1</v>
      </c>
      <c r="I334" t="str">
        <f>VLOOKUP($A334,'Medical Examinations'!$A:$M,9,0)</f>
        <v>yes</v>
      </c>
      <c r="J334" t="str">
        <f>VLOOKUP($A334,'Medical Examinations'!$A:$M,11,0)</f>
        <v>Obesity</v>
      </c>
      <c r="K334" t="str">
        <f>VLOOKUP($A334,'Medical Examinations'!$A:$M,12,0)</f>
        <v>Prediabetes</v>
      </c>
      <c r="L334" s="11">
        <f>VLOOKUP($A334,'Hospitalisation Details'!$A:$O,5,0)</f>
        <v>34177</v>
      </c>
      <c r="M334">
        <f>VLOOKUP($A334,'Hospitalisation Details'!$A:$O,7,0)</f>
        <v>29622.69</v>
      </c>
      <c r="N334" t="str">
        <f>VLOOKUP($A334,'Hospitalisation Details'!$A:$O,12,0)</f>
        <v>tier - 1</v>
      </c>
      <c r="O334" t="str">
        <f>VLOOKUP($A334,'Hospitalisation Details'!$A:$O,13,0)</f>
        <v>tier - 1</v>
      </c>
      <c r="P334" t="str">
        <f>VLOOKUP($A334,'Hospitalisation Details'!$A:$O,14,0)</f>
        <v>R1011</v>
      </c>
      <c r="Q334">
        <f>VLOOKUP($A334,'Hospitalisation Details'!$A:$O,15,0)</f>
        <v>29</v>
      </c>
    </row>
    <row r="335" spans="1:17" ht="15.75" x14ac:dyDescent="0.25">
      <c r="A335" s="1" t="s">
        <v>2038</v>
      </c>
      <c r="B335" t="str">
        <f>VLOOKUP(Healthcare!A335,'Customer Names'!$A:$D,4,0)</f>
        <v>Keith J</v>
      </c>
      <c r="C335">
        <f>VLOOKUP(A335,'Medical Examinations'!$A:$M,2,0)</f>
        <v>18.329999999999998</v>
      </c>
      <c r="D335">
        <f>VLOOKUP($A335,'Medical Examinations'!$A:$M,3,0)</f>
        <v>7.46</v>
      </c>
      <c r="E335" t="str">
        <f>VLOOKUP($A335,'Medical Examinations'!$A:$M,4,0)</f>
        <v>yes</v>
      </c>
      <c r="F335" t="str">
        <f>VLOOKUP($A335,'Medical Examinations'!$A:$M,5,0)</f>
        <v>No</v>
      </c>
      <c r="G335" t="str">
        <f>VLOOKUP($A335,'Medical Examinations'!$A:$M,6,0)</f>
        <v>No</v>
      </c>
      <c r="H335">
        <f>VLOOKUP($A335,'Medical Examinations'!$A:$M,8,0)</f>
        <v>1</v>
      </c>
      <c r="I335" t="str">
        <f>VLOOKUP($A335,'Medical Examinations'!$A:$M,9,0)</f>
        <v>yes</v>
      </c>
      <c r="J335" t="str">
        <f>VLOOKUP($A335,'Medical Examinations'!$A:$M,11,0)</f>
        <v>Underweight</v>
      </c>
      <c r="K335" t="str">
        <f>VLOOKUP($A335,'Medical Examinations'!$A:$M,12,0)</f>
        <v>Diabetes</v>
      </c>
      <c r="L335" s="11">
        <f>VLOOKUP($A335,'Hospitalisation Details'!$A:$O,5,0)</f>
        <v>27731</v>
      </c>
      <c r="M335">
        <f>VLOOKUP($A335,'Hospitalisation Details'!$A:$O,7,0)</f>
        <v>29583.8</v>
      </c>
      <c r="N335" t="str">
        <f>VLOOKUP($A335,'Hospitalisation Details'!$A:$O,12,0)</f>
        <v>tier - 1</v>
      </c>
      <c r="O335" t="str">
        <f>VLOOKUP($A335,'Hospitalisation Details'!$A:$O,13,0)</f>
        <v>tier - 1</v>
      </c>
      <c r="P335" t="str">
        <f>VLOOKUP($A335,'Hospitalisation Details'!$A:$O,14,0)</f>
        <v>R1011</v>
      </c>
      <c r="Q335">
        <f>VLOOKUP($A335,'Hospitalisation Details'!$A:$O,15,0)</f>
        <v>47</v>
      </c>
    </row>
    <row r="336" spans="1:17" ht="15.75" x14ac:dyDescent="0.25">
      <c r="A336" s="1" t="s">
        <v>2037</v>
      </c>
      <c r="B336" t="str">
        <f>VLOOKUP(Healthcare!A336,'Customer Names'!$A:$D,4,0)</f>
        <v>Emma</v>
      </c>
      <c r="C336">
        <f>VLOOKUP(A336,'Medical Examinations'!$A:$M,2,0)</f>
        <v>27.74</v>
      </c>
      <c r="D336">
        <f>VLOOKUP($A336,'Medical Examinations'!$A:$M,3,0)</f>
        <v>4.68</v>
      </c>
      <c r="E336" t="str">
        <f>VLOOKUP($A336,'Medical Examinations'!$A:$M,4,0)</f>
        <v>yes</v>
      </c>
      <c r="F336" t="str">
        <f>VLOOKUP($A336,'Medical Examinations'!$A:$M,5,0)</f>
        <v>No</v>
      </c>
      <c r="G336" t="str">
        <f>VLOOKUP($A336,'Medical Examinations'!$A:$M,6,0)</f>
        <v>No</v>
      </c>
      <c r="H336">
        <f>VLOOKUP($A336,'Medical Examinations'!$A:$M,8,0)</f>
        <v>2</v>
      </c>
      <c r="I336" t="str">
        <f>VLOOKUP($A336,'Medical Examinations'!$A:$M,9,0)</f>
        <v>yes</v>
      </c>
      <c r="J336" t="str">
        <f>VLOOKUP($A336,'Medical Examinations'!$A:$M,11,0)</f>
        <v>Overweight</v>
      </c>
      <c r="K336" t="str">
        <f>VLOOKUP($A336,'Medical Examinations'!$A:$M,12,0)</f>
        <v>Normal</v>
      </c>
      <c r="L336" s="11">
        <f>VLOOKUP($A336,'Hospitalisation Details'!$A:$O,5,0)</f>
        <v>21843</v>
      </c>
      <c r="M336">
        <f>VLOOKUP($A336,'Hospitalisation Details'!$A:$O,7,0)</f>
        <v>29523.17</v>
      </c>
      <c r="N336" t="str">
        <f>VLOOKUP($A336,'Hospitalisation Details'!$A:$O,12,0)</f>
        <v>tier - 1</v>
      </c>
      <c r="O336" t="str">
        <f>VLOOKUP($A336,'Hospitalisation Details'!$A:$O,13,0)</f>
        <v>tier - 2</v>
      </c>
      <c r="P336" t="str">
        <f>VLOOKUP($A336,'Hospitalisation Details'!$A:$O,14,0)</f>
        <v>R1024</v>
      </c>
      <c r="Q336">
        <f>VLOOKUP($A336,'Hospitalisation Details'!$A:$O,15,0)</f>
        <v>63</v>
      </c>
    </row>
    <row r="337" spans="1:17" ht="15.75" x14ac:dyDescent="0.25">
      <c r="A337" s="1" t="s">
        <v>2036</v>
      </c>
      <c r="B337" t="str">
        <f>VLOOKUP(Healthcare!A337,'Customer Names'!$A:$D,4,0)</f>
        <v>Nathan A</v>
      </c>
      <c r="C337">
        <f>VLOOKUP(A337,'Medical Examinations'!$A:$M,2,0)</f>
        <v>24.2</v>
      </c>
      <c r="D337">
        <f>VLOOKUP($A337,'Medical Examinations'!$A:$M,3,0)</f>
        <v>6.15</v>
      </c>
      <c r="E337" t="str">
        <f>VLOOKUP($A337,'Medical Examinations'!$A:$M,4,0)</f>
        <v>No</v>
      </c>
      <c r="F337" t="str">
        <f>VLOOKUP($A337,'Medical Examinations'!$A:$M,5,0)</f>
        <v>No</v>
      </c>
      <c r="G337" t="str">
        <f>VLOOKUP($A337,'Medical Examinations'!$A:$M,6,0)</f>
        <v>No</v>
      </c>
      <c r="H337">
        <f>VLOOKUP($A337,'Medical Examinations'!$A:$M,8,0)</f>
        <v>1</v>
      </c>
      <c r="I337" t="str">
        <f>VLOOKUP($A337,'Medical Examinations'!$A:$M,9,0)</f>
        <v>yes</v>
      </c>
      <c r="J337" t="str">
        <f>VLOOKUP($A337,'Medical Examinations'!$A:$M,11,0)</f>
        <v>Healthy Weight</v>
      </c>
      <c r="K337" t="str">
        <f>VLOOKUP($A337,'Medical Examinations'!$A:$M,12,0)</f>
        <v>Prediabetes</v>
      </c>
      <c r="L337" s="11">
        <f>VLOOKUP($A337,'Hospitalisation Details'!$A:$O,5,0)</f>
        <v>32036</v>
      </c>
      <c r="M337">
        <f>VLOOKUP($A337,'Hospitalisation Details'!$A:$O,7,0)</f>
        <v>29443.59</v>
      </c>
      <c r="N337" t="str">
        <f>VLOOKUP($A337,'Hospitalisation Details'!$A:$O,12,0)</f>
        <v>tier - 1</v>
      </c>
      <c r="O337" t="str">
        <f>VLOOKUP($A337,'Hospitalisation Details'!$A:$O,13,0)</f>
        <v>tier - 1</v>
      </c>
      <c r="P337" t="str">
        <f>VLOOKUP($A337,'Hospitalisation Details'!$A:$O,14,0)</f>
        <v>R1011</v>
      </c>
      <c r="Q337">
        <f>VLOOKUP($A337,'Hospitalisation Details'!$A:$O,15,0)</f>
        <v>35</v>
      </c>
    </row>
    <row r="338" spans="1:17" ht="15.75" x14ac:dyDescent="0.25">
      <c r="A338" s="1" t="s">
        <v>2035</v>
      </c>
      <c r="B338" t="str">
        <f>VLOOKUP(Healthcare!A338,'Customer Names'!$A:$D,4,0)</f>
        <v>Kathryn</v>
      </c>
      <c r="C338">
        <f>VLOOKUP(A338,'Medical Examinations'!$A:$M,2,0)</f>
        <v>22.03</v>
      </c>
      <c r="D338">
        <f>VLOOKUP($A338,'Medical Examinations'!$A:$M,3,0)</f>
        <v>4.28</v>
      </c>
      <c r="E338" t="str">
        <f>VLOOKUP($A338,'Medical Examinations'!$A:$M,4,0)</f>
        <v>yes</v>
      </c>
      <c r="F338" t="str">
        <f>VLOOKUP($A338,'Medical Examinations'!$A:$M,5,0)</f>
        <v>No</v>
      </c>
      <c r="G338" t="str">
        <f>VLOOKUP($A338,'Medical Examinations'!$A:$M,6,0)</f>
        <v>No</v>
      </c>
      <c r="H338">
        <f>VLOOKUP($A338,'Medical Examinations'!$A:$M,8,0)</f>
        <v>0</v>
      </c>
      <c r="I338" t="str">
        <f>VLOOKUP($A338,'Medical Examinations'!$A:$M,9,0)</f>
        <v>yes</v>
      </c>
      <c r="J338" t="str">
        <f>VLOOKUP($A338,'Medical Examinations'!$A:$M,11,0)</f>
        <v>Healthy Weight</v>
      </c>
      <c r="K338" t="str">
        <f>VLOOKUP($A338,'Medical Examinations'!$A:$M,12,0)</f>
        <v>Normal</v>
      </c>
      <c r="L338" s="11">
        <f>VLOOKUP($A338,'Hospitalisation Details'!$A:$O,5,0)</f>
        <v>31388</v>
      </c>
      <c r="M338">
        <f>VLOOKUP($A338,'Hospitalisation Details'!$A:$O,7,0)</f>
        <v>29352.560000000001</v>
      </c>
      <c r="N338" t="str">
        <f>VLOOKUP($A338,'Hospitalisation Details'!$A:$O,12,0)</f>
        <v>tier - 1</v>
      </c>
      <c r="O338" t="str">
        <f>VLOOKUP($A338,'Hospitalisation Details'!$A:$O,13,0)</f>
        <v>tier - 1</v>
      </c>
      <c r="P338" t="str">
        <f>VLOOKUP($A338,'Hospitalisation Details'!$A:$O,14,0)</f>
        <v>R1011</v>
      </c>
      <c r="Q338">
        <f>VLOOKUP($A338,'Hospitalisation Details'!$A:$O,15,0)</f>
        <v>37</v>
      </c>
    </row>
    <row r="339" spans="1:17" ht="15.75" x14ac:dyDescent="0.25">
      <c r="A339" s="1" t="s">
        <v>2034</v>
      </c>
      <c r="B339" t="str">
        <f>VLOOKUP(Healthcare!A339,'Customer Names'!$A:$D,4,0)</f>
        <v>Elizabeth H.</v>
      </c>
      <c r="C339">
        <f>VLOOKUP(A339,'Medical Examinations'!$A:$M,2,0)</f>
        <v>26.885000000000002</v>
      </c>
      <c r="D339">
        <f>VLOOKUP($A339,'Medical Examinations'!$A:$M,3,0)</f>
        <v>9.86</v>
      </c>
      <c r="E339" t="str">
        <f>VLOOKUP($A339,'Medical Examinations'!$A:$M,4,0)</f>
        <v>No</v>
      </c>
      <c r="F339" t="str">
        <f>VLOOKUP($A339,'Medical Examinations'!$A:$M,5,0)</f>
        <v>No</v>
      </c>
      <c r="G339" t="str">
        <f>VLOOKUP($A339,'Medical Examinations'!$A:$M,6,0)</f>
        <v>No</v>
      </c>
      <c r="H339">
        <f>VLOOKUP($A339,'Medical Examinations'!$A:$M,8,0)</f>
        <v>3</v>
      </c>
      <c r="I339" t="str">
        <f>VLOOKUP($A339,'Medical Examinations'!$A:$M,9,0)</f>
        <v>yes</v>
      </c>
      <c r="J339" t="str">
        <f>VLOOKUP($A339,'Medical Examinations'!$A:$M,11,0)</f>
        <v>Overweight</v>
      </c>
      <c r="K339" t="str">
        <f>VLOOKUP($A339,'Medical Examinations'!$A:$M,12,0)</f>
        <v>Diabetes</v>
      </c>
      <c r="L339" s="11">
        <f>VLOOKUP($A339,'Hospitalisation Details'!$A:$O,5,0)</f>
        <v>21371</v>
      </c>
      <c r="M339">
        <f>VLOOKUP($A339,'Hospitalisation Details'!$A:$O,7,0)</f>
        <v>29330.98</v>
      </c>
      <c r="N339" t="str">
        <f>VLOOKUP($A339,'Hospitalisation Details'!$A:$O,12,0)</f>
        <v>tier - 1</v>
      </c>
      <c r="O339" t="str">
        <f>VLOOKUP($A339,'Hospitalisation Details'!$A:$O,13,0)</f>
        <v>tier - 2</v>
      </c>
      <c r="P339" t="str">
        <f>VLOOKUP($A339,'Hospitalisation Details'!$A:$O,14,0)</f>
        <v>R1012</v>
      </c>
      <c r="Q339">
        <f>VLOOKUP($A339,'Hospitalisation Details'!$A:$O,15,0)</f>
        <v>64</v>
      </c>
    </row>
    <row r="340" spans="1:17" ht="15.75" x14ac:dyDescent="0.25">
      <c r="A340" s="1" t="s">
        <v>2033</v>
      </c>
      <c r="B340" t="str">
        <f>VLOOKUP(Healthcare!A340,'Customer Names'!$A:$D,4,0)</f>
        <v>Ben</v>
      </c>
      <c r="C340">
        <f>VLOOKUP(A340,'Medical Examinations'!$A:$M,2,0)</f>
        <v>16.36</v>
      </c>
      <c r="D340">
        <f>VLOOKUP($A340,'Medical Examinations'!$A:$M,3,0)</f>
        <v>11.19</v>
      </c>
      <c r="E340" t="str">
        <f>VLOOKUP($A340,'Medical Examinations'!$A:$M,4,0)</f>
        <v>No</v>
      </c>
      <c r="F340" t="str">
        <f>VLOOKUP($A340,'Medical Examinations'!$A:$M,5,0)</f>
        <v>No</v>
      </c>
      <c r="G340" t="str">
        <f>VLOOKUP($A340,'Medical Examinations'!$A:$M,6,0)</f>
        <v>No</v>
      </c>
      <c r="H340">
        <f>VLOOKUP($A340,'Medical Examinations'!$A:$M,8,0)</f>
        <v>0</v>
      </c>
      <c r="I340" t="str">
        <f>VLOOKUP($A340,'Medical Examinations'!$A:$M,9,0)</f>
        <v>yes</v>
      </c>
      <c r="J340" t="str">
        <f>VLOOKUP($A340,'Medical Examinations'!$A:$M,11,0)</f>
        <v>Underweight</v>
      </c>
      <c r="K340" t="str">
        <f>VLOOKUP($A340,'Medical Examinations'!$A:$M,12,0)</f>
        <v>Diabetes</v>
      </c>
      <c r="L340" s="11">
        <f>VLOOKUP($A340,'Hospitalisation Details'!$A:$O,5,0)</f>
        <v>28692</v>
      </c>
      <c r="M340">
        <f>VLOOKUP($A340,'Hospitalisation Details'!$A:$O,7,0)</f>
        <v>29227.599999999999</v>
      </c>
      <c r="N340" t="str">
        <f>VLOOKUP($A340,'Hospitalisation Details'!$A:$O,12,0)</f>
        <v>tier - 1</v>
      </c>
      <c r="O340" t="str">
        <f>VLOOKUP($A340,'Hospitalisation Details'!$A:$O,13,0)</f>
        <v>tier - 3</v>
      </c>
      <c r="P340" t="str">
        <f>VLOOKUP($A340,'Hospitalisation Details'!$A:$O,14,0)</f>
        <v>R1012</v>
      </c>
      <c r="Q340">
        <f>VLOOKUP($A340,'Hospitalisation Details'!$A:$O,15,0)</f>
        <v>44</v>
      </c>
    </row>
    <row r="341" spans="1:17" ht="15.75" x14ac:dyDescent="0.25">
      <c r="A341" s="1" t="s">
        <v>2032</v>
      </c>
      <c r="B341" t="str">
        <f>VLOOKUP(Healthcare!A341,'Customer Names'!$A:$D,4,0)</f>
        <v>Cheryl A</v>
      </c>
      <c r="C341">
        <f>VLOOKUP(A341,'Medical Examinations'!$A:$M,2,0)</f>
        <v>32.299999999999997</v>
      </c>
      <c r="D341">
        <f>VLOOKUP($A341,'Medical Examinations'!$A:$M,3,0)</f>
        <v>4.8899999999999997</v>
      </c>
      <c r="E341" t="str">
        <f>VLOOKUP($A341,'Medical Examinations'!$A:$M,4,0)</f>
        <v>yes</v>
      </c>
      <c r="F341" t="str">
        <f>VLOOKUP($A341,'Medical Examinations'!$A:$M,5,0)</f>
        <v>No</v>
      </c>
      <c r="G341" t="str">
        <f>VLOOKUP($A341,'Medical Examinations'!$A:$M,6,0)</f>
        <v>Yes</v>
      </c>
      <c r="H341">
        <f>VLOOKUP($A341,'Medical Examinations'!$A:$M,8,0)</f>
        <v>1</v>
      </c>
      <c r="I341" t="str">
        <f>VLOOKUP($A341,'Medical Examinations'!$A:$M,9,0)</f>
        <v>No</v>
      </c>
      <c r="J341" t="str">
        <f>VLOOKUP($A341,'Medical Examinations'!$A:$M,11,0)</f>
        <v>Obesity</v>
      </c>
      <c r="K341" t="str">
        <f>VLOOKUP($A341,'Medical Examinations'!$A:$M,12,0)</f>
        <v>Normal</v>
      </c>
      <c r="L341" s="11">
        <f>VLOOKUP($A341,'Hospitalisation Details'!$A:$O,5,0)</f>
        <v>25424</v>
      </c>
      <c r="M341">
        <f>VLOOKUP($A341,'Hospitalisation Details'!$A:$O,7,0)</f>
        <v>29186.48</v>
      </c>
      <c r="N341" t="str">
        <f>VLOOKUP($A341,'Hospitalisation Details'!$A:$O,12,0)</f>
        <v>tier - 1</v>
      </c>
      <c r="O341" t="str">
        <f>VLOOKUP($A341,'Hospitalisation Details'!$A:$O,13,0)</f>
        <v>tier - 3</v>
      </c>
      <c r="P341" t="str">
        <f>VLOOKUP($A341,'Hospitalisation Details'!$A:$O,14,0)</f>
        <v>R1024</v>
      </c>
      <c r="Q341">
        <f>VLOOKUP($A341,'Hospitalisation Details'!$A:$O,15,0)</f>
        <v>53</v>
      </c>
    </row>
    <row r="342" spans="1:17" ht="15.75" x14ac:dyDescent="0.25">
      <c r="A342" s="1" t="s">
        <v>2031</v>
      </c>
      <c r="B342" t="str">
        <f>VLOOKUP(Healthcare!A342,'Customer Names'!$A:$D,4,0)</f>
        <v>Kimberly A</v>
      </c>
      <c r="C342">
        <f>VLOOKUP(A342,'Medical Examinations'!$A:$M,2,0)</f>
        <v>16.05</v>
      </c>
      <c r="D342">
        <f>VLOOKUP($A342,'Medical Examinations'!$A:$M,3,0)</f>
        <v>4.3499999999999996</v>
      </c>
      <c r="E342" t="str">
        <f>VLOOKUP($A342,'Medical Examinations'!$A:$M,4,0)</f>
        <v>yes</v>
      </c>
      <c r="F342" t="str">
        <f>VLOOKUP($A342,'Medical Examinations'!$A:$M,5,0)</f>
        <v>No</v>
      </c>
      <c r="G342" t="str">
        <f>VLOOKUP($A342,'Medical Examinations'!$A:$M,6,0)</f>
        <v>No</v>
      </c>
      <c r="H342">
        <f>VLOOKUP($A342,'Medical Examinations'!$A:$M,8,0)</f>
        <v>0</v>
      </c>
      <c r="I342" t="str">
        <f>VLOOKUP($A342,'Medical Examinations'!$A:$M,9,0)</f>
        <v>yes</v>
      </c>
      <c r="J342" t="str">
        <f>VLOOKUP($A342,'Medical Examinations'!$A:$M,11,0)</f>
        <v>Underweight</v>
      </c>
      <c r="K342" t="str">
        <f>VLOOKUP($A342,'Medical Examinations'!$A:$M,12,0)</f>
        <v>Normal</v>
      </c>
      <c r="L342" s="11">
        <f>VLOOKUP($A342,'Hospitalisation Details'!$A:$O,5,0)</f>
        <v>27949</v>
      </c>
      <c r="M342">
        <f>VLOOKUP($A342,'Hospitalisation Details'!$A:$O,7,0)</f>
        <v>29160.39</v>
      </c>
      <c r="N342" t="str">
        <f>VLOOKUP($A342,'Hospitalisation Details'!$A:$O,12,0)</f>
        <v>tier - 1</v>
      </c>
      <c r="O342" t="str">
        <f>VLOOKUP($A342,'Hospitalisation Details'!$A:$O,13,0)</f>
        <v>tier - 2</v>
      </c>
      <c r="P342" t="str">
        <f>VLOOKUP($A342,'Hospitalisation Details'!$A:$O,14,0)</f>
        <v>R1011</v>
      </c>
      <c r="Q342">
        <f>VLOOKUP($A342,'Hospitalisation Details'!$A:$O,15,0)</f>
        <v>46</v>
      </c>
    </row>
    <row r="343" spans="1:17" ht="15.75" x14ac:dyDescent="0.25">
      <c r="A343" s="1" t="s">
        <v>2030</v>
      </c>
      <c r="B343" t="str">
        <f>VLOOKUP(Healthcare!A343,'Customer Names'!$A:$D,4,0)</f>
        <v>Cynthia</v>
      </c>
      <c r="C343">
        <f>VLOOKUP(A343,'Medical Examinations'!$A:$M,2,0)</f>
        <v>29.07</v>
      </c>
      <c r="D343">
        <f>VLOOKUP($A343,'Medical Examinations'!$A:$M,3,0)</f>
        <v>8.66</v>
      </c>
      <c r="E343" t="str">
        <f>VLOOKUP($A343,'Medical Examinations'!$A:$M,4,0)</f>
        <v>yes</v>
      </c>
      <c r="F343" t="str">
        <f>VLOOKUP($A343,'Medical Examinations'!$A:$M,5,0)</f>
        <v>No</v>
      </c>
      <c r="G343" t="str">
        <f>VLOOKUP($A343,'Medical Examinations'!$A:$M,6,0)</f>
        <v>No</v>
      </c>
      <c r="H343">
        <f>VLOOKUP($A343,'Medical Examinations'!$A:$M,8,0)</f>
        <v>2</v>
      </c>
      <c r="I343" t="str">
        <f>VLOOKUP($A343,'Medical Examinations'!$A:$M,9,0)</f>
        <v>yes</v>
      </c>
      <c r="J343" t="str">
        <f>VLOOKUP($A343,'Medical Examinations'!$A:$M,11,0)</f>
        <v>Overweight</v>
      </c>
      <c r="K343" t="str">
        <f>VLOOKUP($A343,'Medical Examinations'!$A:$M,12,0)</f>
        <v>Diabetes</v>
      </c>
      <c r="L343" s="11">
        <f>VLOOKUP($A343,'Hospitalisation Details'!$A:$O,5,0)</f>
        <v>22548</v>
      </c>
      <c r="M343">
        <f>VLOOKUP($A343,'Hospitalisation Details'!$A:$O,7,0)</f>
        <v>29141.360000000001</v>
      </c>
      <c r="N343" t="str">
        <f>VLOOKUP($A343,'Hospitalisation Details'!$A:$O,12,0)</f>
        <v>tier - 1</v>
      </c>
      <c r="O343" t="str">
        <f>VLOOKUP($A343,'Hospitalisation Details'!$A:$O,13,0)</f>
        <v>tier - 3</v>
      </c>
      <c r="P343" t="str">
        <f>VLOOKUP($A343,'Hospitalisation Details'!$A:$O,14,0)</f>
        <v>R1012</v>
      </c>
      <c r="Q343">
        <f>VLOOKUP($A343,'Hospitalisation Details'!$A:$O,15,0)</f>
        <v>61</v>
      </c>
    </row>
    <row r="344" spans="1:17" ht="15.75" x14ac:dyDescent="0.25">
      <c r="A344" s="1" t="s">
        <v>2029</v>
      </c>
      <c r="B344" t="str">
        <f>VLOOKUP(Healthcare!A344,'Customer Names'!$A:$D,4,0)</f>
        <v>Jessica</v>
      </c>
      <c r="C344">
        <f>VLOOKUP(A344,'Medical Examinations'!$A:$M,2,0)</f>
        <v>17.43</v>
      </c>
      <c r="D344">
        <f>VLOOKUP($A344,'Medical Examinations'!$A:$M,3,0)</f>
        <v>8.64</v>
      </c>
      <c r="E344" t="str">
        <f>VLOOKUP($A344,'Medical Examinations'!$A:$M,4,0)</f>
        <v>No</v>
      </c>
      <c r="F344" t="str">
        <f>VLOOKUP($A344,'Medical Examinations'!$A:$M,5,0)</f>
        <v>No</v>
      </c>
      <c r="G344" t="str">
        <f>VLOOKUP($A344,'Medical Examinations'!$A:$M,6,0)</f>
        <v>No</v>
      </c>
      <c r="H344">
        <f>VLOOKUP($A344,'Medical Examinations'!$A:$M,8,0)</f>
        <v>0</v>
      </c>
      <c r="I344" t="str">
        <f>VLOOKUP($A344,'Medical Examinations'!$A:$M,9,0)</f>
        <v>yes</v>
      </c>
      <c r="J344" t="str">
        <f>VLOOKUP($A344,'Medical Examinations'!$A:$M,11,0)</f>
        <v>Underweight</v>
      </c>
      <c r="K344" t="str">
        <f>VLOOKUP($A344,'Medical Examinations'!$A:$M,12,0)</f>
        <v>Diabetes</v>
      </c>
      <c r="L344" s="11">
        <f>VLOOKUP($A344,'Hospitalisation Details'!$A:$O,5,0)</f>
        <v>28853</v>
      </c>
      <c r="M344">
        <f>VLOOKUP($A344,'Hospitalisation Details'!$A:$O,7,0)</f>
        <v>29114.77</v>
      </c>
      <c r="N344" t="str">
        <f>VLOOKUP($A344,'Hospitalisation Details'!$A:$O,12,0)</f>
        <v>tier - 1</v>
      </c>
      <c r="O344" t="str">
        <f>VLOOKUP($A344,'Hospitalisation Details'!$A:$O,13,0)</f>
        <v>tier - 1</v>
      </c>
      <c r="P344" t="str">
        <f>VLOOKUP($A344,'Hospitalisation Details'!$A:$O,14,0)</f>
        <v>R1011</v>
      </c>
      <c r="Q344">
        <f>VLOOKUP($A344,'Hospitalisation Details'!$A:$O,15,0)</f>
        <v>44</v>
      </c>
    </row>
    <row r="345" spans="1:17" ht="15.75" x14ac:dyDescent="0.25">
      <c r="A345" s="1" t="s">
        <v>2028</v>
      </c>
      <c r="B345" t="str">
        <f>VLOOKUP(Healthcare!A345,'Customer Names'!$A:$D,4,0)</f>
        <v>Bruce</v>
      </c>
      <c r="C345">
        <f>VLOOKUP(A345,'Medical Examinations'!$A:$M,2,0)</f>
        <v>19.329999999999998</v>
      </c>
      <c r="D345">
        <f>VLOOKUP($A345,'Medical Examinations'!$A:$M,3,0)</f>
        <v>4.2699999999999996</v>
      </c>
      <c r="E345" t="str">
        <f>VLOOKUP($A345,'Medical Examinations'!$A:$M,4,0)</f>
        <v>No</v>
      </c>
      <c r="F345" t="str">
        <f>VLOOKUP($A345,'Medical Examinations'!$A:$M,5,0)</f>
        <v>No</v>
      </c>
      <c r="G345" t="str">
        <f>VLOOKUP($A345,'Medical Examinations'!$A:$M,6,0)</f>
        <v>No</v>
      </c>
      <c r="H345">
        <f>VLOOKUP($A345,'Medical Examinations'!$A:$M,8,0)</f>
        <v>0</v>
      </c>
      <c r="I345" t="str">
        <f>VLOOKUP($A345,'Medical Examinations'!$A:$M,9,0)</f>
        <v>yes</v>
      </c>
      <c r="J345" t="str">
        <f>VLOOKUP($A345,'Medical Examinations'!$A:$M,11,0)</f>
        <v>Healthy Weight</v>
      </c>
      <c r="K345" t="str">
        <f>VLOOKUP($A345,'Medical Examinations'!$A:$M,12,0)</f>
        <v>Normal</v>
      </c>
      <c r="L345" s="11">
        <f>VLOOKUP($A345,'Hospitalisation Details'!$A:$O,5,0)</f>
        <v>29416</v>
      </c>
      <c r="M345">
        <f>VLOOKUP($A345,'Hospitalisation Details'!$A:$O,7,0)</f>
        <v>29114.21</v>
      </c>
      <c r="N345" t="str">
        <f>VLOOKUP($A345,'Hospitalisation Details'!$A:$O,12,0)</f>
        <v>tier - 1</v>
      </c>
      <c r="O345" t="str">
        <f>VLOOKUP($A345,'Hospitalisation Details'!$A:$O,13,0)</f>
        <v>tier - 3</v>
      </c>
      <c r="P345" t="str">
        <f>VLOOKUP($A345,'Hospitalisation Details'!$A:$O,14,0)</f>
        <v>R1011</v>
      </c>
      <c r="Q345">
        <f>VLOOKUP($A345,'Hospitalisation Details'!$A:$O,15,0)</f>
        <v>42</v>
      </c>
    </row>
    <row r="346" spans="1:17" ht="15.75" x14ac:dyDescent="0.25">
      <c r="A346" s="1" t="s">
        <v>2027</v>
      </c>
      <c r="B346" t="str">
        <f>VLOOKUP(Healthcare!A346,'Customer Names'!$A:$D,4,0)</f>
        <v>Allison</v>
      </c>
      <c r="C346">
        <f>VLOOKUP(A346,'Medical Examinations'!$A:$M,2,0)</f>
        <v>30.52</v>
      </c>
      <c r="D346">
        <f>VLOOKUP($A346,'Medical Examinations'!$A:$M,3,0)</f>
        <v>4.21</v>
      </c>
      <c r="E346" t="str">
        <f>VLOOKUP($A346,'Medical Examinations'!$A:$M,4,0)</f>
        <v>No</v>
      </c>
      <c r="F346" t="str">
        <f>VLOOKUP($A346,'Medical Examinations'!$A:$M,5,0)</f>
        <v>No</v>
      </c>
      <c r="G346" t="str">
        <f>VLOOKUP($A346,'Medical Examinations'!$A:$M,6,0)</f>
        <v>No</v>
      </c>
      <c r="H346">
        <f>VLOOKUP($A346,'Medical Examinations'!$A:$M,8,0)</f>
        <v>1</v>
      </c>
      <c r="I346" t="str">
        <f>VLOOKUP($A346,'Medical Examinations'!$A:$M,9,0)</f>
        <v>yes</v>
      </c>
      <c r="J346" t="str">
        <f>VLOOKUP($A346,'Medical Examinations'!$A:$M,11,0)</f>
        <v>Obesity</v>
      </c>
      <c r="K346" t="str">
        <f>VLOOKUP($A346,'Medical Examinations'!$A:$M,12,0)</f>
        <v>Normal</v>
      </c>
      <c r="L346" s="11">
        <f>VLOOKUP($A346,'Hospitalisation Details'!$A:$O,5,0)</f>
        <v>33915</v>
      </c>
      <c r="M346">
        <f>VLOOKUP($A346,'Hospitalisation Details'!$A:$O,7,0)</f>
        <v>29007.82</v>
      </c>
      <c r="N346" t="str">
        <f>VLOOKUP($A346,'Hospitalisation Details'!$A:$O,12,0)</f>
        <v>tier - 1</v>
      </c>
      <c r="O346" t="str">
        <f>VLOOKUP($A346,'Hospitalisation Details'!$A:$O,13,0)</f>
        <v>tier - 3</v>
      </c>
      <c r="P346" t="str">
        <f>VLOOKUP($A346,'Hospitalisation Details'!$A:$O,14,0)</f>
        <v>R1011</v>
      </c>
      <c r="Q346">
        <f>VLOOKUP($A346,'Hospitalisation Details'!$A:$O,15,0)</f>
        <v>30</v>
      </c>
    </row>
    <row r="347" spans="1:17" ht="15.75" x14ac:dyDescent="0.25">
      <c r="A347" s="1" t="s">
        <v>2026</v>
      </c>
      <c r="B347" t="str">
        <f>VLOOKUP(Healthcare!A347,'Customer Names'!$A:$D,4,0)</f>
        <v>Alex</v>
      </c>
      <c r="C347">
        <f>VLOOKUP(A347,'Medical Examinations'!$A:$M,2,0)</f>
        <v>39.21</v>
      </c>
      <c r="D347">
        <f>VLOOKUP($A347,'Medical Examinations'!$A:$M,3,0)</f>
        <v>5.04</v>
      </c>
      <c r="E347" t="str">
        <f>VLOOKUP($A347,'Medical Examinations'!$A:$M,4,0)</f>
        <v>No</v>
      </c>
      <c r="F347" t="str">
        <f>VLOOKUP($A347,'Medical Examinations'!$A:$M,5,0)</f>
        <v>No</v>
      </c>
      <c r="G347" t="str">
        <f>VLOOKUP($A347,'Medical Examinations'!$A:$M,6,0)</f>
        <v>Yes</v>
      </c>
      <c r="H347">
        <f>VLOOKUP($A347,'Medical Examinations'!$A:$M,8,0)</f>
        <v>1</v>
      </c>
      <c r="I347" t="str">
        <f>VLOOKUP($A347,'Medical Examinations'!$A:$M,9,0)</f>
        <v>yes</v>
      </c>
      <c r="J347" t="str">
        <f>VLOOKUP($A347,'Medical Examinations'!$A:$M,11,0)</f>
        <v>Obesity</v>
      </c>
      <c r="K347" t="str">
        <f>VLOOKUP($A347,'Medical Examinations'!$A:$M,12,0)</f>
        <v>Normal</v>
      </c>
      <c r="L347" s="11">
        <f>VLOOKUP($A347,'Hospitalisation Details'!$A:$O,5,0)</f>
        <v>37865</v>
      </c>
      <c r="M347">
        <f>VLOOKUP($A347,'Hospitalisation Details'!$A:$O,7,0)</f>
        <v>28998.68</v>
      </c>
      <c r="N347" t="str">
        <f>VLOOKUP($A347,'Hospitalisation Details'!$A:$O,12,0)</f>
        <v>tier - 1</v>
      </c>
      <c r="O347" t="str">
        <f>VLOOKUP($A347,'Hospitalisation Details'!$A:$O,13,0)</f>
        <v>tier - 3</v>
      </c>
      <c r="P347" t="str">
        <f>VLOOKUP($A347,'Hospitalisation Details'!$A:$O,14,0)</f>
        <v>R1011</v>
      </c>
      <c r="Q347">
        <f>VLOOKUP($A347,'Hospitalisation Details'!$A:$O,15,0)</f>
        <v>19</v>
      </c>
    </row>
    <row r="348" spans="1:17" ht="15.75" x14ac:dyDescent="0.25">
      <c r="A348" s="1" t="s">
        <v>2025</v>
      </c>
      <c r="B348" t="str">
        <f>VLOOKUP(Healthcare!A348,'Customer Names'!$A:$D,4,0)</f>
        <v>Gabriela</v>
      </c>
      <c r="C348">
        <f>VLOOKUP(A348,'Medical Examinations'!$A:$M,2,0)</f>
        <v>26.98</v>
      </c>
      <c r="D348">
        <f>VLOOKUP($A348,'Medical Examinations'!$A:$M,3,0)</f>
        <v>5.21</v>
      </c>
      <c r="E348" t="str">
        <f>VLOOKUP($A348,'Medical Examinations'!$A:$M,4,0)</f>
        <v>yes</v>
      </c>
      <c r="F348" t="str">
        <f>VLOOKUP($A348,'Medical Examinations'!$A:$M,5,0)</f>
        <v>No</v>
      </c>
      <c r="G348" t="str">
        <f>VLOOKUP($A348,'Medical Examinations'!$A:$M,6,0)</f>
        <v>No</v>
      </c>
      <c r="H348">
        <f>VLOOKUP($A348,'Medical Examinations'!$A:$M,8,0)</f>
        <v>2</v>
      </c>
      <c r="I348" t="str">
        <f>VLOOKUP($A348,'Medical Examinations'!$A:$M,9,0)</f>
        <v>yes</v>
      </c>
      <c r="J348" t="str">
        <f>VLOOKUP($A348,'Medical Examinations'!$A:$M,11,0)</f>
        <v>Overweight</v>
      </c>
      <c r="K348" t="str">
        <f>VLOOKUP($A348,'Medical Examinations'!$A:$M,12,0)</f>
        <v>Normal</v>
      </c>
      <c r="L348" s="11">
        <f>VLOOKUP($A348,'Hospitalisation Details'!$A:$O,5,0)</f>
        <v>21798</v>
      </c>
      <c r="M348">
        <f>VLOOKUP($A348,'Hospitalisation Details'!$A:$O,7,0)</f>
        <v>28950.47</v>
      </c>
      <c r="N348" t="str">
        <f>VLOOKUP($A348,'Hospitalisation Details'!$A:$O,12,0)</f>
        <v>tier - 1</v>
      </c>
      <c r="O348" t="str">
        <f>VLOOKUP($A348,'Hospitalisation Details'!$A:$O,13,0)</f>
        <v>tier - 1</v>
      </c>
      <c r="P348" t="str">
        <f>VLOOKUP($A348,'Hospitalisation Details'!$A:$O,14,0)</f>
        <v>R1012</v>
      </c>
      <c r="Q348">
        <f>VLOOKUP($A348,'Hospitalisation Details'!$A:$O,15,0)</f>
        <v>63</v>
      </c>
    </row>
    <row r="349" spans="1:17" ht="15.75" x14ac:dyDescent="0.25">
      <c r="A349" s="1" t="s">
        <v>2024</v>
      </c>
      <c r="B349" t="str">
        <f>VLOOKUP(Healthcare!A349,'Customer Names'!$A:$D,4,0)</f>
        <v>Sharon</v>
      </c>
      <c r="C349">
        <f>VLOOKUP(A349,'Medical Examinations'!$A:$M,2,0)</f>
        <v>25.84</v>
      </c>
      <c r="D349">
        <f>VLOOKUP($A349,'Medical Examinations'!$A:$M,3,0)</f>
        <v>8.83</v>
      </c>
      <c r="E349" t="str">
        <f>VLOOKUP($A349,'Medical Examinations'!$A:$M,4,0)</f>
        <v>No</v>
      </c>
      <c r="F349" t="str">
        <f>VLOOKUP($A349,'Medical Examinations'!$A:$M,5,0)</f>
        <v>No</v>
      </c>
      <c r="G349" t="str">
        <f>VLOOKUP($A349,'Medical Examinations'!$A:$M,6,0)</f>
        <v>No</v>
      </c>
      <c r="H349">
        <f>VLOOKUP($A349,'Medical Examinations'!$A:$M,8,0)</f>
        <v>0</v>
      </c>
      <c r="I349" t="str">
        <f>VLOOKUP($A349,'Medical Examinations'!$A:$M,9,0)</f>
        <v>No</v>
      </c>
      <c r="J349" t="str">
        <f>VLOOKUP($A349,'Medical Examinations'!$A:$M,11,0)</f>
        <v>Overweight</v>
      </c>
      <c r="K349" t="str">
        <f>VLOOKUP($A349,'Medical Examinations'!$A:$M,12,0)</f>
        <v>Diabetes</v>
      </c>
      <c r="L349" s="11">
        <f>VLOOKUP($A349,'Hospitalisation Details'!$A:$O,5,0)</f>
        <v>22822</v>
      </c>
      <c r="M349">
        <f>VLOOKUP($A349,'Hospitalisation Details'!$A:$O,7,0)</f>
        <v>28923.14</v>
      </c>
      <c r="N349" t="str">
        <f>VLOOKUP($A349,'Hospitalisation Details'!$A:$O,12,0)</f>
        <v>tier - 1</v>
      </c>
      <c r="O349" t="str">
        <f>VLOOKUP($A349,'Hospitalisation Details'!$A:$O,13,0)</f>
        <v>tier - 1</v>
      </c>
      <c r="P349" t="str">
        <f>VLOOKUP($A349,'Hospitalisation Details'!$A:$O,14,0)</f>
        <v>R1012</v>
      </c>
      <c r="Q349">
        <f>VLOOKUP($A349,'Hospitalisation Details'!$A:$O,15,0)</f>
        <v>60</v>
      </c>
    </row>
    <row r="350" spans="1:17" ht="15.75" x14ac:dyDescent="0.25">
      <c r="A350" s="1" t="s">
        <v>2023</v>
      </c>
      <c r="B350" t="str">
        <f>VLOOKUP(Healthcare!A350,'Customer Names'!$A:$D,4,0)</f>
        <v>Jason A</v>
      </c>
      <c r="C350">
        <f>VLOOKUP(A350,'Medical Examinations'!$A:$M,2,0)</f>
        <v>28.31</v>
      </c>
      <c r="D350">
        <f>VLOOKUP($A350,'Medical Examinations'!$A:$M,3,0)</f>
        <v>8.4700000000000006</v>
      </c>
      <c r="E350" t="str">
        <f>VLOOKUP($A350,'Medical Examinations'!$A:$M,4,0)</f>
        <v>yes</v>
      </c>
      <c r="F350" t="str">
        <f>VLOOKUP($A350,'Medical Examinations'!$A:$M,5,0)</f>
        <v>No</v>
      </c>
      <c r="G350" t="str">
        <f>VLOOKUP($A350,'Medical Examinations'!$A:$M,6,0)</f>
        <v>No</v>
      </c>
      <c r="H350">
        <f>VLOOKUP($A350,'Medical Examinations'!$A:$M,8,0)</f>
        <v>2</v>
      </c>
      <c r="I350" t="str">
        <f>VLOOKUP($A350,'Medical Examinations'!$A:$M,9,0)</f>
        <v>yes</v>
      </c>
      <c r="J350" t="str">
        <f>VLOOKUP($A350,'Medical Examinations'!$A:$M,11,0)</f>
        <v>Overweight</v>
      </c>
      <c r="K350" t="str">
        <f>VLOOKUP($A350,'Medical Examinations'!$A:$M,12,0)</f>
        <v>Diabetes</v>
      </c>
      <c r="L350" s="11">
        <f>VLOOKUP($A350,'Hospitalisation Details'!$A:$O,5,0)</f>
        <v>22465</v>
      </c>
      <c r="M350">
        <f>VLOOKUP($A350,'Hospitalisation Details'!$A:$O,7,0)</f>
        <v>28868.66</v>
      </c>
      <c r="N350" t="str">
        <f>VLOOKUP($A350,'Hospitalisation Details'!$A:$O,12,0)</f>
        <v>tier - 1</v>
      </c>
      <c r="O350" t="str">
        <f>VLOOKUP($A350,'Hospitalisation Details'!$A:$O,13,0)</f>
        <v>tier - 2</v>
      </c>
      <c r="P350" t="str">
        <f>VLOOKUP($A350,'Hospitalisation Details'!$A:$O,14,0)</f>
        <v>R1012</v>
      </c>
      <c r="Q350">
        <f>VLOOKUP($A350,'Hospitalisation Details'!$A:$O,15,0)</f>
        <v>61</v>
      </c>
    </row>
    <row r="351" spans="1:17" ht="15.75" x14ac:dyDescent="0.25">
      <c r="A351" s="1" t="s">
        <v>2022</v>
      </c>
      <c r="B351" t="str">
        <f>VLOOKUP(Healthcare!A351,'Customer Names'!$A:$D,4,0)</f>
        <v>Chelsey C.</v>
      </c>
      <c r="C351">
        <f>VLOOKUP(A351,'Medical Examinations'!$A:$M,2,0)</f>
        <v>23.94</v>
      </c>
      <c r="D351">
        <f>VLOOKUP($A351,'Medical Examinations'!$A:$M,3,0)</f>
        <v>4.2</v>
      </c>
      <c r="E351" t="str">
        <f>VLOOKUP($A351,'Medical Examinations'!$A:$M,4,0)</f>
        <v>No</v>
      </c>
      <c r="F351" t="str">
        <f>VLOOKUP($A351,'Medical Examinations'!$A:$M,5,0)</f>
        <v>No</v>
      </c>
      <c r="G351" t="str">
        <f>VLOOKUP($A351,'Medical Examinations'!$A:$M,6,0)</f>
        <v>No</v>
      </c>
      <c r="H351">
        <f>VLOOKUP($A351,'Medical Examinations'!$A:$M,8,0)</f>
        <v>0</v>
      </c>
      <c r="I351" t="str">
        <f>VLOOKUP($A351,'Medical Examinations'!$A:$M,9,0)</f>
        <v>yes</v>
      </c>
      <c r="J351" t="str">
        <f>VLOOKUP($A351,'Medical Examinations'!$A:$M,11,0)</f>
        <v>Healthy Weight</v>
      </c>
      <c r="K351" t="str">
        <f>VLOOKUP($A351,'Medical Examinations'!$A:$M,12,0)</f>
        <v>Normal</v>
      </c>
      <c r="L351" s="11">
        <f>VLOOKUP($A351,'Hospitalisation Details'!$A:$O,5,0)</f>
        <v>33212</v>
      </c>
      <c r="M351">
        <f>VLOOKUP($A351,'Hospitalisation Details'!$A:$O,7,0)</f>
        <v>28716.14</v>
      </c>
      <c r="N351" t="str">
        <f>VLOOKUP($A351,'Hospitalisation Details'!$A:$O,12,0)</f>
        <v>tier - 1</v>
      </c>
      <c r="O351" t="str">
        <f>VLOOKUP($A351,'Hospitalisation Details'!$A:$O,13,0)</f>
        <v>tier - 3</v>
      </c>
      <c r="P351" t="str">
        <f>VLOOKUP($A351,'Hospitalisation Details'!$A:$O,14,0)</f>
        <v>R1011</v>
      </c>
      <c r="Q351">
        <f>VLOOKUP($A351,'Hospitalisation Details'!$A:$O,15,0)</f>
        <v>32</v>
      </c>
    </row>
    <row r="352" spans="1:17" ht="15.75" x14ac:dyDescent="0.25">
      <c r="A352" s="1" t="s">
        <v>2021</v>
      </c>
      <c r="B352" t="str">
        <f>VLOOKUP(Healthcare!A352,'Customer Names'!$A:$D,4,0)</f>
        <v>Devon A.</v>
      </c>
      <c r="C352">
        <f>VLOOKUP(A352,'Medical Examinations'!$A:$M,2,0)</f>
        <v>20.03</v>
      </c>
      <c r="D352">
        <f>VLOOKUP($A352,'Medical Examinations'!$A:$M,3,0)</f>
        <v>6.14</v>
      </c>
      <c r="E352" t="str">
        <f>VLOOKUP($A352,'Medical Examinations'!$A:$M,4,0)</f>
        <v>yes</v>
      </c>
      <c r="F352" t="str">
        <f>VLOOKUP($A352,'Medical Examinations'!$A:$M,5,0)</f>
        <v>No</v>
      </c>
      <c r="G352" t="str">
        <f>VLOOKUP($A352,'Medical Examinations'!$A:$M,6,0)</f>
        <v>No</v>
      </c>
      <c r="H352">
        <f>VLOOKUP($A352,'Medical Examinations'!$A:$M,8,0)</f>
        <v>0</v>
      </c>
      <c r="I352" t="str">
        <f>VLOOKUP($A352,'Medical Examinations'!$A:$M,9,0)</f>
        <v>yes</v>
      </c>
      <c r="J352" t="str">
        <f>VLOOKUP($A352,'Medical Examinations'!$A:$M,11,0)</f>
        <v>Healthy Weight</v>
      </c>
      <c r="K352" t="str">
        <f>VLOOKUP($A352,'Medical Examinations'!$A:$M,12,0)</f>
        <v>Prediabetes</v>
      </c>
      <c r="L352" s="11">
        <f>VLOOKUP($A352,'Hospitalisation Details'!$A:$O,5,0)</f>
        <v>31378</v>
      </c>
      <c r="M352">
        <f>VLOOKUP($A352,'Hospitalisation Details'!$A:$O,7,0)</f>
        <v>28542.86</v>
      </c>
      <c r="N352" t="str">
        <f>VLOOKUP($A352,'Hospitalisation Details'!$A:$O,12,0)</f>
        <v>tier - 1</v>
      </c>
      <c r="O352" t="str">
        <f>VLOOKUP($A352,'Hospitalisation Details'!$A:$O,13,0)</f>
        <v>tier - 3</v>
      </c>
      <c r="P352" t="str">
        <f>VLOOKUP($A352,'Hospitalisation Details'!$A:$O,14,0)</f>
        <v>R1011</v>
      </c>
      <c r="Q352">
        <f>VLOOKUP($A352,'Hospitalisation Details'!$A:$O,15,0)</f>
        <v>37</v>
      </c>
    </row>
    <row r="353" spans="1:17" ht="15.75" x14ac:dyDescent="0.25">
      <c r="A353" s="1" t="s">
        <v>2020</v>
      </c>
      <c r="B353" t="str">
        <f>VLOOKUP(Healthcare!A353,'Customer Names'!$A:$D,4,0)</f>
        <v>Joni L</v>
      </c>
      <c r="C353">
        <f>VLOOKUP(A353,'Medical Examinations'!$A:$M,2,0)</f>
        <v>41.42</v>
      </c>
      <c r="D353">
        <f>VLOOKUP($A353,'Medical Examinations'!$A:$M,3,0)</f>
        <v>6.07</v>
      </c>
      <c r="E353" t="str">
        <f>VLOOKUP($A353,'Medical Examinations'!$A:$M,4,0)</f>
        <v>No</v>
      </c>
      <c r="F353" t="str">
        <f>VLOOKUP($A353,'Medical Examinations'!$A:$M,5,0)</f>
        <v>No</v>
      </c>
      <c r="G353" t="str">
        <f>VLOOKUP($A353,'Medical Examinations'!$A:$M,6,0)</f>
        <v>No</v>
      </c>
      <c r="H353">
        <f>VLOOKUP($A353,'Medical Examinations'!$A:$M,8,0)</f>
        <v>0</v>
      </c>
      <c r="I353" t="str">
        <f>VLOOKUP($A353,'Medical Examinations'!$A:$M,9,0)</f>
        <v>No</v>
      </c>
      <c r="J353" t="str">
        <f>VLOOKUP($A353,'Medical Examinations'!$A:$M,11,0)</f>
        <v>Obesity</v>
      </c>
      <c r="K353" t="str">
        <f>VLOOKUP($A353,'Medical Examinations'!$A:$M,12,0)</f>
        <v>Prediabetes</v>
      </c>
      <c r="L353" s="11">
        <f>VLOOKUP($A353,'Hospitalisation Details'!$A:$O,5,0)</f>
        <v>30205</v>
      </c>
      <c r="M353">
        <f>VLOOKUP($A353,'Hospitalisation Details'!$A:$O,7,0)</f>
        <v>28476.73</v>
      </c>
      <c r="N353" t="str">
        <f>VLOOKUP($A353,'Hospitalisation Details'!$A:$O,12,0)</f>
        <v>tier - 1</v>
      </c>
      <c r="O353" t="str">
        <f>VLOOKUP($A353,'Hospitalisation Details'!$A:$O,13,0)</f>
        <v>tier - 2</v>
      </c>
      <c r="P353" t="str">
        <f>VLOOKUP($A353,'Hospitalisation Details'!$A:$O,14,0)</f>
        <v>R1012</v>
      </c>
      <c r="Q353">
        <f>VLOOKUP($A353,'Hospitalisation Details'!$A:$O,15,0)</f>
        <v>40</v>
      </c>
    </row>
    <row r="354" spans="1:17" ht="15.75" x14ac:dyDescent="0.25">
      <c r="A354" s="1" t="s">
        <v>2019</v>
      </c>
      <c r="B354" t="str">
        <f>VLOOKUP(Healthcare!A354,'Customer Names'!$A:$D,4,0)</f>
        <v>Colin</v>
      </c>
      <c r="C354">
        <f>VLOOKUP(A354,'Medical Examinations'!$A:$M,2,0)</f>
        <v>36.67</v>
      </c>
      <c r="D354">
        <f>VLOOKUP($A354,'Medical Examinations'!$A:$M,3,0)</f>
        <v>10.210000000000001</v>
      </c>
      <c r="E354" t="str">
        <f>VLOOKUP($A354,'Medical Examinations'!$A:$M,4,0)</f>
        <v>No</v>
      </c>
      <c r="F354" t="str">
        <f>VLOOKUP($A354,'Medical Examinations'!$A:$M,5,0)</f>
        <v>No</v>
      </c>
      <c r="G354" t="str">
        <f>VLOOKUP($A354,'Medical Examinations'!$A:$M,6,0)</f>
        <v>No</v>
      </c>
      <c r="H354">
        <f>VLOOKUP($A354,'Medical Examinations'!$A:$M,8,0)</f>
        <v>0</v>
      </c>
      <c r="I354" t="str">
        <f>VLOOKUP($A354,'Medical Examinations'!$A:$M,9,0)</f>
        <v>No</v>
      </c>
      <c r="J354" t="str">
        <f>VLOOKUP($A354,'Medical Examinations'!$A:$M,11,0)</f>
        <v>Obesity</v>
      </c>
      <c r="K354" t="str">
        <f>VLOOKUP($A354,'Medical Examinations'!$A:$M,12,0)</f>
        <v>Diabetes</v>
      </c>
      <c r="L354" s="11">
        <f>VLOOKUP($A354,'Hospitalisation Details'!$A:$O,5,0)</f>
        <v>27288</v>
      </c>
      <c r="M354">
        <f>VLOOKUP($A354,'Hospitalisation Details'!$A:$O,7,0)</f>
        <v>28468.92</v>
      </c>
      <c r="N354" t="str">
        <f>VLOOKUP($A354,'Hospitalisation Details'!$A:$O,12,0)</f>
        <v>tier - 1</v>
      </c>
      <c r="O354" t="str">
        <f>VLOOKUP($A354,'Hospitalisation Details'!$A:$O,13,0)</f>
        <v>tier - 1</v>
      </c>
      <c r="P354" t="str">
        <f>VLOOKUP($A354,'Hospitalisation Details'!$A:$O,14,0)</f>
        <v>R1012</v>
      </c>
      <c r="Q354">
        <f>VLOOKUP($A354,'Hospitalisation Details'!$A:$O,15,0)</f>
        <v>48</v>
      </c>
    </row>
    <row r="355" spans="1:17" ht="15.75" x14ac:dyDescent="0.25">
      <c r="A355" s="1" t="s">
        <v>2018</v>
      </c>
      <c r="B355" t="str">
        <f>VLOOKUP(Healthcare!A355,'Customer Names'!$A:$D,4,0)</f>
        <v>Rachael</v>
      </c>
      <c r="C355">
        <f>VLOOKUP(A355,'Medical Examinations'!$A:$M,2,0)</f>
        <v>27.645</v>
      </c>
      <c r="D355">
        <f>VLOOKUP($A355,'Medical Examinations'!$A:$M,3,0)</f>
        <v>4.6900000000000004</v>
      </c>
      <c r="E355" t="str">
        <f>VLOOKUP($A355,'Medical Examinations'!$A:$M,4,0)</f>
        <v>No</v>
      </c>
      <c r="F355" t="str">
        <f>VLOOKUP($A355,'Medical Examinations'!$A:$M,5,0)</f>
        <v>No</v>
      </c>
      <c r="G355" t="str">
        <f>VLOOKUP($A355,'Medical Examinations'!$A:$M,6,0)</f>
        <v>No</v>
      </c>
      <c r="H355">
        <f>VLOOKUP($A355,'Medical Examinations'!$A:$M,8,0)</f>
        <v>0</v>
      </c>
      <c r="I355" t="str">
        <f>VLOOKUP($A355,'Medical Examinations'!$A:$M,9,0)</f>
        <v>No</v>
      </c>
      <c r="J355" t="str">
        <f>VLOOKUP($A355,'Medical Examinations'!$A:$M,11,0)</f>
        <v>Overweight</v>
      </c>
      <c r="K355" t="str">
        <f>VLOOKUP($A355,'Medical Examinations'!$A:$M,12,0)</f>
        <v>Normal</v>
      </c>
      <c r="L355" s="11">
        <f>VLOOKUP($A355,'Hospitalisation Details'!$A:$O,5,0)</f>
        <v>28400</v>
      </c>
      <c r="M355">
        <f>VLOOKUP($A355,'Hospitalisation Details'!$A:$O,7,0)</f>
        <v>28340.19</v>
      </c>
      <c r="N355" t="str">
        <f>VLOOKUP($A355,'Hospitalisation Details'!$A:$O,12,0)</f>
        <v>tier - 1</v>
      </c>
      <c r="O355" t="str">
        <f>VLOOKUP($A355,'Hospitalisation Details'!$A:$O,13,0)</f>
        <v>tier - 2</v>
      </c>
      <c r="P355" t="str">
        <f>VLOOKUP($A355,'Hospitalisation Details'!$A:$O,14,0)</f>
        <v>R1012</v>
      </c>
      <c r="Q355">
        <f>VLOOKUP($A355,'Hospitalisation Details'!$A:$O,15,0)</f>
        <v>45</v>
      </c>
    </row>
    <row r="356" spans="1:17" ht="15.75" x14ac:dyDescent="0.25">
      <c r="A356" s="1" t="s">
        <v>2017</v>
      </c>
      <c r="B356" t="str">
        <f>VLOOKUP(Healthcare!A356,'Customer Names'!$A:$D,4,0)</f>
        <v>Maricela</v>
      </c>
      <c r="C356">
        <f>VLOOKUP(A356,'Medical Examinations'!$A:$M,2,0)</f>
        <v>22.72</v>
      </c>
      <c r="D356">
        <f>VLOOKUP($A356,'Medical Examinations'!$A:$M,3,0)</f>
        <v>5.71</v>
      </c>
      <c r="E356" t="str">
        <f>VLOOKUP($A356,'Medical Examinations'!$A:$M,4,0)</f>
        <v>No</v>
      </c>
      <c r="F356" t="str">
        <f>VLOOKUP($A356,'Medical Examinations'!$A:$M,5,0)</f>
        <v>No</v>
      </c>
      <c r="G356" t="str">
        <f>VLOOKUP($A356,'Medical Examinations'!$A:$M,6,0)</f>
        <v>No</v>
      </c>
      <c r="H356">
        <f>VLOOKUP($A356,'Medical Examinations'!$A:$M,8,0)</f>
        <v>0</v>
      </c>
      <c r="I356" t="str">
        <f>VLOOKUP($A356,'Medical Examinations'!$A:$M,9,0)</f>
        <v>yes</v>
      </c>
      <c r="J356" t="str">
        <f>VLOOKUP($A356,'Medical Examinations'!$A:$M,11,0)</f>
        <v>Healthy Weight</v>
      </c>
      <c r="K356" t="str">
        <f>VLOOKUP($A356,'Medical Examinations'!$A:$M,12,0)</f>
        <v>Prediabetes</v>
      </c>
      <c r="L356" s="11">
        <f>VLOOKUP($A356,'Hospitalisation Details'!$A:$O,5,0)</f>
        <v>33201</v>
      </c>
      <c r="M356">
        <f>VLOOKUP($A356,'Hospitalisation Details'!$A:$O,7,0)</f>
        <v>28302.33</v>
      </c>
      <c r="N356" t="str">
        <f>VLOOKUP($A356,'Hospitalisation Details'!$A:$O,12,0)</f>
        <v>tier - 1</v>
      </c>
      <c r="O356" t="str">
        <f>VLOOKUP($A356,'Hospitalisation Details'!$A:$O,13,0)</f>
        <v>tier - 2</v>
      </c>
      <c r="P356" t="str">
        <f>VLOOKUP($A356,'Hospitalisation Details'!$A:$O,14,0)</f>
        <v>R1011</v>
      </c>
      <c r="Q356">
        <f>VLOOKUP($A356,'Hospitalisation Details'!$A:$O,15,0)</f>
        <v>32</v>
      </c>
    </row>
    <row r="357" spans="1:17" ht="15.75" x14ac:dyDescent="0.25">
      <c r="A357" s="1" t="s">
        <v>2016</v>
      </c>
      <c r="B357" t="str">
        <f>VLOOKUP(Healthcare!A357,'Customer Names'!$A:$D,4,0)</f>
        <v>Marie</v>
      </c>
      <c r="C357">
        <f>VLOOKUP(A357,'Medical Examinations'!$A:$M,2,0)</f>
        <v>36.520000000000003</v>
      </c>
      <c r="D357">
        <f>VLOOKUP($A357,'Medical Examinations'!$A:$M,3,0)</f>
        <v>9.07</v>
      </c>
      <c r="E357" t="str">
        <f>VLOOKUP($A357,'Medical Examinations'!$A:$M,4,0)</f>
        <v>yes</v>
      </c>
      <c r="F357" t="str">
        <f>VLOOKUP($A357,'Medical Examinations'!$A:$M,5,0)</f>
        <v>No</v>
      </c>
      <c r="G357" t="str">
        <f>VLOOKUP($A357,'Medical Examinations'!$A:$M,6,0)</f>
        <v>Yes</v>
      </c>
      <c r="H357">
        <f>VLOOKUP($A357,'Medical Examinations'!$A:$M,8,0)</f>
        <v>1</v>
      </c>
      <c r="I357" t="str">
        <f>VLOOKUP($A357,'Medical Examinations'!$A:$M,9,0)</f>
        <v>No</v>
      </c>
      <c r="J357" t="str">
        <f>VLOOKUP($A357,'Medical Examinations'!$A:$M,11,0)</f>
        <v>Obesity</v>
      </c>
      <c r="K357" t="str">
        <f>VLOOKUP($A357,'Medical Examinations'!$A:$M,12,0)</f>
        <v>Diabetes</v>
      </c>
      <c r="L357" s="11">
        <f>VLOOKUP($A357,'Hospitalisation Details'!$A:$O,5,0)</f>
        <v>23370</v>
      </c>
      <c r="M357">
        <f>VLOOKUP($A357,'Hospitalisation Details'!$A:$O,7,0)</f>
        <v>28287.9</v>
      </c>
      <c r="N357" t="str">
        <f>VLOOKUP($A357,'Hospitalisation Details'!$A:$O,12,0)</f>
        <v>tier - 1</v>
      </c>
      <c r="O357" t="str">
        <f>VLOOKUP($A357,'Hospitalisation Details'!$A:$O,13,0)</f>
        <v>tier - 1</v>
      </c>
      <c r="P357" t="str">
        <f>VLOOKUP($A357,'Hospitalisation Details'!$A:$O,14,0)</f>
        <v>R1013</v>
      </c>
      <c r="Q357">
        <f>VLOOKUP($A357,'Hospitalisation Details'!$A:$O,15,0)</f>
        <v>59</v>
      </c>
    </row>
    <row r="358" spans="1:17" ht="15.75" x14ac:dyDescent="0.25">
      <c r="A358" s="1" t="s">
        <v>2015</v>
      </c>
      <c r="B358" t="str">
        <f>VLOOKUP(Healthcare!A358,'Customer Names'!$A:$D,4,0)</f>
        <v>Frank</v>
      </c>
      <c r="C358">
        <f>VLOOKUP(A358,'Medical Examinations'!$A:$M,2,0)</f>
        <v>33.96</v>
      </c>
      <c r="D358">
        <f>VLOOKUP($A358,'Medical Examinations'!$A:$M,3,0)</f>
        <v>4.99</v>
      </c>
      <c r="E358" t="str">
        <f>VLOOKUP($A358,'Medical Examinations'!$A:$M,4,0)</f>
        <v>No</v>
      </c>
      <c r="F358" t="str">
        <f>VLOOKUP($A358,'Medical Examinations'!$A:$M,5,0)</f>
        <v>No</v>
      </c>
      <c r="G358" t="str">
        <f>VLOOKUP($A358,'Medical Examinations'!$A:$M,6,0)</f>
        <v>No</v>
      </c>
      <c r="H358">
        <f>VLOOKUP($A358,'Medical Examinations'!$A:$M,8,0)</f>
        <v>0</v>
      </c>
      <c r="I358" t="str">
        <f>VLOOKUP($A358,'Medical Examinations'!$A:$M,9,0)</f>
        <v>yes</v>
      </c>
      <c r="J358" t="str">
        <f>VLOOKUP($A358,'Medical Examinations'!$A:$M,11,0)</f>
        <v>Obesity</v>
      </c>
      <c r="K358" t="str">
        <f>VLOOKUP($A358,'Medical Examinations'!$A:$M,12,0)</f>
        <v>Normal</v>
      </c>
      <c r="L358" s="11">
        <f>VLOOKUP($A358,'Hospitalisation Details'!$A:$O,5,0)</f>
        <v>36347</v>
      </c>
      <c r="M358">
        <f>VLOOKUP($A358,'Hospitalisation Details'!$A:$O,7,0)</f>
        <v>28245.34</v>
      </c>
      <c r="N358" t="str">
        <f>VLOOKUP($A358,'Hospitalisation Details'!$A:$O,12,0)</f>
        <v>tier - 1</v>
      </c>
      <c r="O358" t="str">
        <f>VLOOKUP($A358,'Hospitalisation Details'!$A:$O,13,0)</f>
        <v>tier - 3</v>
      </c>
      <c r="P358" t="str">
        <f>VLOOKUP($A358,'Hospitalisation Details'!$A:$O,14,0)</f>
        <v>R1011</v>
      </c>
      <c r="Q358">
        <f>VLOOKUP($A358,'Hospitalisation Details'!$A:$O,15,0)</f>
        <v>23</v>
      </c>
    </row>
    <row r="359" spans="1:17" ht="15.75" x14ac:dyDescent="0.25">
      <c r="A359" s="1" t="s">
        <v>2014</v>
      </c>
      <c r="B359" t="str">
        <f>VLOOKUP(Healthcare!A359,'Customer Names'!$A:$D,4,0)</f>
        <v>Jeffry</v>
      </c>
      <c r="C359">
        <f>VLOOKUP(A359,'Medical Examinations'!$A:$M,2,0)</f>
        <v>26.695</v>
      </c>
      <c r="D359">
        <f>VLOOKUP($A359,'Medical Examinations'!$A:$M,3,0)</f>
        <v>8.31</v>
      </c>
      <c r="E359" t="str">
        <f>VLOOKUP($A359,'Medical Examinations'!$A:$M,4,0)</f>
        <v>No</v>
      </c>
      <c r="F359" t="str">
        <f>VLOOKUP($A359,'Medical Examinations'!$A:$M,5,0)</f>
        <v>No</v>
      </c>
      <c r="G359" t="str">
        <f>VLOOKUP($A359,'Medical Examinations'!$A:$M,6,0)</f>
        <v>No</v>
      </c>
      <c r="H359">
        <f>VLOOKUP($A359,'Medical Examinations'!$A:$M,8,0)</f>
        <v>0</v>
      </c>
      <c r="I359" t="str">
        <f>VLOOKUP($A359,'Medical Examinations'!$A:$M,9,0)</f>
        <v>yes</v>
      </c>
      <c r="J359" t="str">
        <f>VLOOKUP($A359,'Medical Examinations'!$A:$M,11,0)</f>
        <v>Overweight</v>
      </c>
      <c r="K359" t="str">
        <f>VLOOKUP($A359,'Medical Examinations'!$A:$M,12,0)</f>
        <v>Diabetes</v>
      </c>
      <c r="L359" s="11">
        <f>VLOOKUP($A359,'Hospitalisation Details'!$A:$O,5,0)</f>
        <v>22181</v>
      </c>
      <c r="M359">
        <f>VLOOKUP($A359,'Hospitalisation Details'!$A:$O,7,0)</f>
        <v>28101.33</v>
      </c>
      <c r="N359" t="str">
        <f>VLOOKUP($A359,'Hospitalisation Details'!$A:$O,12,0)</f>
        <v>tier - 1</v>
      </c>
      <c r="O359" t="str">
        <f>VLOOKUP($A359,'Hospitalisation Details'!$A:$O,13,0)</f>
        <v>tier - 2</v>
      </c>
      <c r="P359" t="str">
        <f>VLOOKUP($A359,'Hospitalisation Details'!$A:$O,14,0)</f>
        <v>R1019</v>
      </c>
      <c r="Q359">
        <f>VLOOKUP($A359,'Hospitalisation Details'!$A:$O,15,0)</f>
        <v>62</v>
      </c>
    </row>
    <row r="360" spans="1:17" ht="15.75" x14ac:dyDescent="0.25">
      <c r="A360" s="1" t="s">
        <v>2013</v>
      </c>
      <c r="B360" t="str">
        <f>VLOOKUP(Healthcare!A360,'Customer Names'!$A:$D,4,0)</f>
        <v>Mike</v>
      </c>
      <c r="C360">
        <f>VLOOKUP(A360,'Medical Examinations'!$A:$M,2,0)</f>
        <v>18.45</v>
      </c>
      <c r="D360">
        <f>VLOOKUP($A360,'Medical Examinations'!$A:$M,3,0)</f>
        <v>5.07</v>
      </c>
      <c r="E360" t="str">
        <f>VLOOKUP($A360,'Medical Examinations'!$A:$M,4,0)</f>
        <v>yes</v>
      </c>
      <c r="F360" t="str">
        <f>VLOOKUP($A360,'Medical Examinations'!$A:$M,5,0)</f>
        <v>No</v>
      </c>
      <c r="G360" t="str">
        <f>VLOOKUP($A360,'Medical Examinations'!$A:$M,6,0)</f>
        <v>No</v>
      </c>
      <c r="H360">
        <f>VLOOKUP($A360,'Medical Examinations'!$A:$M,8,0)</f>
        <v>0</v>
      </c>
      <c r="I360" t="str">
        <f>VLOOKUP($A360,'Medical Examinations'!$A:$M,9,0)</f>
        <v>yes</v>
      </c>
      <c r="J360" t="str">
        <f>VLOOKUP($A360,'Medical Examinations'!$A:$M,11,0)</f>
        <v>Underweight</v>
      </c>
      <c r="K360" t="str">
        <f>VLOOKUP($A360,'Medical Examinations'!$A:$M,12,0)</f>
        <v>Normal</v>
      </c>
      <c r="L360" s="11">
        <f>VLOOKUP($A360,'Hospitalisation Details'!$A:$O,5,0)</f>
        <v>31410</v>
      </c>
      <c r="M360">
        <f>VLOOKUP($A360,'Hospitalisation Details'!$A:$O,7,0)</f>
        <v>28006.94</v>
      </c>
      <c r="N360" t="str">
        <f>VLOOKUP($A360,'Hospitalisation Details'!$A:$O,12,0)</f>
        <v>tier - 1</v>
      </c>
      <c r="O360" t="str">
        <f>VLOOKUP($A360,'Hospitalisation Details'!$A:$O,13,0)</f>
        <v>tier - 2</v>
      </c>
      <c r="P360" t="str">
        <f>VLOOKUP($A360,'Hospitalisation Details'!$A:$O,14,0)</f>
        <v>R1011</v>
      </c>
      <c r="Q360">
        <f>VLOOKUP($A360,'Hospitalisation Details'!$A:$O,15,0)</f>
        <v>37</v>
      </c>
    </row>
    <row r="361" spans="1:17" ht="15.75" x14ac:dyDescent="0.25">
      <c r="A361" s="1" t="s">
        <v>2012</v>
      </c>
      <c r="B361" t="str">
        <f>VLOOKUP(Healthcare!A361,'Customer Names'!$A:$D,4,0)</f>
        <v>Rick</v>
      </c>
      <c r="C361">
        <f>VLOOKUP(A361,'Medical Examinations'!$A:$M,2,0)</f>
        <v>33.18</v>
      </c>
      <c r="D361">
        <f>VLOOKUP($A361,'Medical Examinations'!$A:$M,3,0)</f>
        <v>4.79</v>
      </c>
      <c r="E361" t="str">
        <f>VLOOKUP($A361,'Medical Examinations'!$A:$M,4,0)</f>
        <v>No</v>
      </c>
      <c r="F361" t="str">
        <f>VLOOKUP($A361,'Medical Examinations'!$A:$M,5,0)</f>
        <v>No</v>
      </c>
      <c r="G361" t="str">
        <f>VLOOKUP($A361,'Medical Examinations'!$A:$M,6,0)</f>
        <v>No</v>
      </c>
      <c r="H361">
        <f>VLOOKUP($A361,'Medical Examinations'!$A:$M,8,0)</f>
        <v>0</v>
      </c>
      <c r="I361" t="str">
        <f>VLOOKUP($A361,'Medical Examinations'!$A:$M,9,0)</f>
        <v>yes</v>
      </c>
      <c r="J361" t="str">
        <f>VLOOKUP($A361,'Medical Examinations'!$A:$M,11,0)</f>
        <v>Obesity</v>
      </c>
      <c r="K361" t="str">
        <f>VLOOKUP($A361,'Medical Examinations'!$A:$M,12,0)</f>
        <v>Normal</v>
      </c>
      <c r="L361" s="11">
        <f>VLOOKUP($A361,'Hospitalisation Details'!$A:$O,5,0)</f>
        <v>36362</v>
      </c>
      <c r="M361">
        <f>VLOOKUP($A361,'Hospitalisation Details'!$A:$O,7,0)</f>
        <v>27980.77</v>
      </c>
      <c r="N361" t="str">
        <f>VLOOKUP($A361,'Hospitalisation Details'!$A:$O,12,0)</f>
        <v>tier - 1</v>
      </c>
      <c r="O361" t="str">
        <f>VLOOKUP($A361,'Hospitalisation Details'!$A:$O,13,0)</f>
        <v>tier - 1</v>
      </c>
      <c r="P361" t="str">
        <f>VLOOKUP($A361,'Hospitalisation Details'!$A:$O,14,0)</f>
        <v>R1011</v>
      </c>
      <c r="Q361">
        <f>VLOOKUP($A361,'Hospitalisation Details'!$A:$O,15,0)</f>
        <v>23</v>
      </c>
    </row>
    <row r="362" spans="1:17" ht="15.75" x14ac:dyDescent="0.25">
      <c r="A362" s="1" t="s">
        <v>2011</v>
      </c>
      <c r="B362" t="str">
        <f>VLOOKUP(Healthcare!A362,'Customer Names'!$A:$D,4,0)</f>
        <v>Pierre-Michel</v>
      </c>
      <c r="C362">
        <f>VLOOKUP(A362,'Medical Examinations'!$A:$M,2,0)</f>
        <v>36.1</v>
      </c>
      <c r="D362">
        <f>VLOOKUP($A362,'Medical Examinations'!$A:$M,3,0)</f>
        <v>11.39</v>
      </c>
      <c r="E362" t="str">
        <f>VLOOKUP($A362,'Medical Examinations'!$A:$M,4,0)</f>
        <v>yes</v>
      </c>
      <c r="F362" t="str">
        <f>VLOOKUP($A362,'Medical Examinations'!$A:$M,5,0)</f>
        <v>No</v>
      </c>
      <c r="G362" t="str">
        <f>VLOOKUP($A362,'Medical Examinations'!$A:$M,6,0)</f>
        <v>No</v>
      </c>
      <c r="H362">
        <f>VLOOKUP($A362,'Medical Examinations'!$A:$M,8,0)</f>
        <v>2</v>
      </c>
      <c r="I362" t="str">
        <f>VLOOKUP($A362,'Medical Examinations'!$A:$M,9,0)</f>
        <v>No</v>
      </c>
      <c r="J362" t="str">
        <f>VLOOKUP($A362,'Medical Examinations'!$A:$M,11,0)</f>
        <v>Obesity</v>
      </c>
      <c r="K362" t="str">
        <f>VLOOKUP($A362,'Medical Examinations'!$A:$M,12,0)</f>
        <v>Diabetes</v>
      </c>
      <c r="L362" s="11">
        <f>VLOOKUP($A362,'Hospitalisation Details'!$A:$O,5,0)</f>
        <v>22552</v>
      </c>
      <c r="M362">
        <f>VLOOKUP($A362,'Hospitalisation Details'!$A:$O,7,0)</f>
        <v>27941.29</v>
      </c>
      <c r="N362" t="str">
        <f>VLOOKUP($A362,'Hospitalisation Details'!$A:$O,12,0)</f>
        <v>tier - 1</v>
      </c>
      <c r="O362" t="str">
        <f>VLOOKUP($A362,'Hospitalisation Details'!$A:$O,13,0)</f>
        <v>tier - 3</v>
      </c>
      <c r="P362" t="str">
        <f>VLOOKUP($A362,'Hospitalisation Details'!$A:$O,14,0)</f>
        <v>R1011</v>
      </c>
      <c r="Q362">
        <f>VLOOKUP($A362,'Hospitalisation Details'!$A:$O,15,0)</f>
        <v>61</v>
      </c>
    </row>
    <row r="363" spans="1:17" ht="15.75" x14ac:dyDescent="0.25">
      <c r="A363" s="1" t="s">
        <v>2010</v>
      </c>
      <c r="B363" t="str">
        <f>VLOOKUP(Healthcare!A363,'Customer Names'!$A:$D,4,0)</f>
        <v>Daniel</v>
      </c>
      <c r="C363">
        <f>VLOOKUP(A363,'Medical Examinations'!$A:$M,2,0)</f>
        <v>22.77</v>
      </c>
      <c r="D363">
        <f>VLOOKUP($A363,'Medical Examinations'!$A:$M,3,0)</f>
        <v>6</v>
      </c>
      <c r="E363" t="str">
        <f>VLOOKUP($A363,'Medical Examinations'!$A:$M,4,0)</f>
        <v>No</v>
      </c>
      <c r="F363" t="str">
        <f>VLOOKUP($A363,'Medical Examinations'!$A:$M,5,0)</f>
        <v>No</v>
      </c>
      <c r="G363" t="str">
        <f>VLOOKUP($A363,'Medical Examinations'!$A:$M,6,0)</f>
        <v>No</v>
      </c>
      <c r="H363">
        <f>VLOOKUP($A363,'Medical Examinations'!$A:$M,8,0)</f>
        <v>0</v>
      </c>
      <c r="I363" t="str">
        <f>VLOOKUP($A363,'Medical Examinations'!$A:$M,9,0)</f>
        <v>yes</v>
      </c>
      <c r="J363" t="str">
        <f>VLOOKUP($A363,'Medical Examinations'!$A:$M,11,0)</f>
        <v>Healthy Weight</v>
      </c>
      <c r="K363" t="str">
        <f>VLOOKUP($A363,'Medical Examinations'!$A:$M,12,0)</f>
        <v>Prediabetes</v>
      </c>
      <c r="L363" s="11">
        <f>VLOOKUP($A363,'Hospitalisation Details'!$A:$O,5,0)</f>
        <v>33576</v>
      </c>
      <c r="M363">
        <f>VLOOKUP($A363,'Hospitalisation Details'!$A:$O,7,0)</f>
        <v>27931.11</v>
      </c>
      <c r="N363" t="str">
        <f>VLOOKUP($A363,'Hospitalisation Details'!$A:$O,12,0)</f>
        <v>tier - 1</v>
      </c>
      <c r="O363" t="str">
        <f>VLOOKUP($A363,'Hospitalisation Details'!$A:$O,13,0)</f>
        <v>tier - 3</v>
      </c>
      <c r="P363" t="str">
        <f>VLOOKUP($A363,'Hospitalisation Details'!$A:$O,14,0)</f>
        <v>R1011</v>
      </c>
      <c r="Q363">
        <f>VLOOKUP($A363,'Hospitalisation Details'!$A:$O,15,0)</f>
        <v>31</v>
      </c>
    </row>
    <row r="364" spans="1:17" ht="15.75" x14ac:dyDescent="0.25">
      <c r="A364" s="1" t="s">
        <v>2009</v>
      </c>
      <c r="B364" t="str">
        <f>VLOOKUP(Healthcare!A364,'Customer Names'!$A:$D,4,0)</f>
        <v>Brian L.</v>
      </c>
      <c r="C364">
        <f>VLOOKUP(A364,'Medical Examinations'!$A:$M,2,0)</f>
        <v>21.24</v>
      </c>
      <c r="D364">
        <f>VLOOKUP($A364,'Medical Examinations'!$A:$M,3,0)</f>
        <v>5.13</v>
      </c>
      <c r="E364" t="str">
        <f>VLOOKUP($A364,'Medical Examinations'!$A:$M,4,0)</f>
        <v>No</v>
      </c>
      <c r="F364" t="str">
        <f>VLOOKUP($A364,'Medical Examinations'!$A:$M,5,0)</f>
        <v>No</v>
      </c>
      <c r="G364" t="str">
        <f>VLOOKUP($A364,'Medical Examinations'!$A:$M,6,0)</f>
        <v>No</v>
      </c>
      <c r="H364">
        <f>VLOOKUP($A364,'Medical Examinations'!$A:$M,8,0)</f>
        <v>0</v>
      </c>
      <c r="I364" t="str">
        <f>VLOOKUP($A364,'Medical Examinations'!$A:$M,9,0)</f>
        <v>yes</v>
      </c>
      <c r="J364" t="str">
        <f>VLOOKUP($A364,'Medical Examinations'!$A:$M,11,0)</f>
        <v>Healthy Weight</v>
      </c>
      <c r="K364" t="str">
        <f>VLOOKUP($A364,'Medical Examinations'!$A:$M,12,0)</f>
        <v>Normal</v>
      </c>
      <c r="L364" s="11">
        <f>VLOOKUP($A364,'Hospitalisation Details'!$A:$O,5,0)</f>
        <v>32802</v>
      </c>
      <c r="M364">
        <f>VLOOKUP($A364,'Hospitalisation Details'!$A:$O,7,0)</f>
        <v>27925.86</v>
      </c>
      <c r="N364" t="str">
        <f>VLOOKUP($A364,'Hospitalisation Details'!$A:$O,12,0)</f>
        <v>tier - 1</v>
      </c>
      <c r="O364" t="str">
        <f>VLOOKUP($A364,'Hospitalisation Details'!$A:$O,13,0)</f>
        <v>tier - 2</v>
      </c>
      <c r="P364" t="str">
        <f>VLOOKUP($A364,'Hospitalisation Details'!$A:$O,14,0)</f>
        <v>R1011</v>
      </c>
      <c r="Q364">
        <f>VLOOKUP($A364,'Hospitalisation Details'!$A:$O,15,0)</f>
        <v>33</v>
      </c>
    </row>
    <row r="365" spans="1:17" ht="15.75" x14ac:dyDescent="0.25">
      <c r="A365" s="1" t="s">
        <v>2008</v>
      </c>
      <c r="B365" t="str">
        <f>VLOOKUP(Healthcare!A365,'Customer Names'!$A:$D,4,0)</f>
        <v>Morgan M.</v>
      </c>
      <c r="C365">
        <f>VLOOKUP(A365,'Medical Examinations'!$A:$M,2,0)</f>
        <v>17.600000000000001</v>
      </c>
      <c r="D365">
        <f>VLOOKUP($A365,'Medical Examinations'!$A:$M,3,0)</f>
        <v>5.26</v>
      </c>
      <c r="E365" t="str">
        <f>VLOOKUP($A365,'Medical Examinations'!$A:$M,4,0)</f>
        <v>yes</v>
      </c>
      <c r="F365" t="str">
        <f>VLOOKUP($A365,'Medical Examinations'!$A:$M,5,0)</f>
        <v>No</v>
      </c>
      <c r="G365" t="str">
        <f>VLOOKUP($A365,'Medical Examinations'!$A:$M,6,0)</f>
        <v>No</v>
      </c>
      <c r="H365">
        <f>VLOOKUP($A365,'Medical Examinations'!$A:$M,8,0)</f>
        <v>0</v>
      </c>
      <c r="I365" t="str">
        <f>VLOOKUP($A365,'Medical Examinations'!$A:$M,9,0)</f>
        <v>yes</v>
      </c>
      <c r="J365" t="str">
        <f>VLOOKUP($A365,'Medical Examinations'!$A:$M,11,0)</f>
        <v>Underweight</v>
      </c>
      <c r="K365" t="str">
        <f>VLOOKUP($A365,'Medical Examinations'!$A:$M,12,0)</f>
        <v>Normal</v>
      </c>
      <c r="L365" s="11">
        <f>VLOOKUP($A365,'Hospitalisation Details'!$A:$O,5,0)</f>
        <v>31355</v>
      </c>
      <c r="M365">
        <f>VLOOKUP($A365,'Hospitalisation Details'!$A:$O,7,0)</f>
        <v>27849.94</v>
      </c>
      <c r="N365" t="str">
        <f>VLOOKUP($A365,'Hospitalisation Details'!$A:$O,12,0)</f>
        <v>tier - 1</v>
      </c>
      <c r="O365" t="str">
        <f>VLOOKUP($A365,'Hospitalisation Details'!$A:$O,13,0)</f>
        <v>tier - 1</v>
      </c>
      <c r="P365" t="str">
        <f>VLOOKUP($A365,'Hospitalisation Details'!$A:$O,14,0)</f>
        <v>R1011</v>
      </c>
      <c r="Q365">
        <f>VLOOKUP($A365,'Hospitalisation Details'!$A:$O,15,0)</f>
        <v>37</v>
      </c>
    </row>
    <row r="366" spans="1:17" ht="15.75" x14ac:dyDescent="0.25">
      <c r="A366" s="1" t="s">
        <v>2007</v>
      </c>
      <c r="B366" t="str">
        <f>VLOOKUP(Healthcare!A366,'Customer Names'!$A:$D,4,0)</f>
        <v>Caroline</v>
      </c>
      <c r="C366">
        <f>VLOOKUP(A366,'Medical Examinations'!$A:$M,2,0)</f>
        <v>26.29</v>
      </c>
      <c r="D366">
        <f>VLOOKUP($A366,'Medical Examinations'!$A:$M,3,0)</f>
        <v>6.84</v>
      </c>
      <c r="E366" t="str">
        <f>VLOOKUP($A366,'Medical Examinations'!$A:$M,4,0)</f>
        <v>No</v>
      </c>
      <c r="F366" t="str">
        <f>VLOOKUP($A366,'Medical Examinations'!$A:$M,5,0)</f>
        <v>No</v>
      </c>
      <c r="G366" t="str">
        <f>VLOOKUP($A366,'Medical Examinations'!$A:$M,6,0)</f>
        <v>No</v>
      </c>
      <c r="H366">
        <f>VLOOKUP($A366,'Medical Examinations'!$A:$M,8,0)</f>
        <v>0</v>
      </c>
      <c r="I366" t="str">
        <f>VLOOKUP($A366,'Medical Examinations'!$A:$M,9,0)</f>
        <v>yes</v>
      </c>
      <c r="J366" t="str">
        <f>VLOOKUP($A366,'Medical Examinations'!$A:$M,11,0)</f>
        <v>Overweight</v>
      </c>
      <c r="K366" t="str">
        <f>VLOOKUP($A366,'Medical Examinations'!$A:$M,12,0)</f>
        <v>Diabetes</v>
      </c>
      <c r="L366" s="11">
        <f>VLOOKUP($A366,'Hospitalisation Details'!$A:$O,5,0)</f>
        <v>22103</v>
      </c>
      <c r="M366">
        <f>VLOOKUP($A366,'Hospitalisation Details'!$A:$O,7,0)</f>
        <v>27808.73</v>
      </c>
      <c r="N366" t="str">
        <f>VLOOKUP($A366,'Hospitalisation Details'!$A:$O,12,0)</f>
        <v>tier - 1</v>
      </c>
      <c r="O366" t="str">
        <f>VLOOKUP($A366,'Hospitalisation Details'!$A:$O,13,0)</f>
        <v>tier - 1</v>
      </c>
      <c r="P366" t="str">
        <f>VLOOKUP($A366,'Hospitalisation Details'!$A:$O,14,0)</f>
        <v>R1013</v>
      </c>
      <c r="Q366">
        <f>VLOOKUP($A366,'Hospitalisation Details'!$A:$O,15,0)</f>
        <v>62</v>
      </c>
    </row>
    <row r="367" spans="1:17" ht="15.75" x14ac:dyDescent="0.25">
      <c r="A367" s="1" t="s">
        <v>2006</v>
      </c>
      <c r="B367" t="str">
        <f>VLOOKUP(Healthcare!A367,'Customer Names'!$A:$D,4,0)</f>
        <v>Drew T.</v>
      </c>
      <c r="C367">
        <f>VLOOKUP(A367,'Medical Examinations'!$A:$M,2,0)</f>
        <v>35.31</v>
      </c>
      <c r="D367">
        <f>VLOOKUP($A367,'Medical Examinations'!$A:$M,3,0)</f>
        <v>9.0399999999999991</v>
      </c>
      <c r="E367" t="str">
        <f>VLOOKUP($A367,'Medical Examinations'!$A:$M,4,0)</f>
        <v>No</v>
      </c>
      <c r="F367" t="str">
        <f>VLOOKUP($A367,'Medical Examinations'!$A:$M,5,0)</f>
        <v>No</v>
      </c>
      <c r="G367" t="str">
        <f>VLOOKUP($A367,'Medical Examinations'!$A:$M,6,0)</f>
        <v>No</v>
      </c>
      <c r="H367">
        <f>VLOOKUP($A367,'Medical Examinations'!$A:$M,8,0)</f>
        <v>0</v>
      </c>
      <c r="I367" t="str">
        <f>VLOOKUP($A367,'Medical Examinations'!$A:$M,9,0)</f>
        <v>No</v>
      </c>
      <c r="J367" t="str">
        <f>VLOOKUP($A367,'Medical Examinations'!$A:$M,11,0)</f>
        <v>Obesity</v>
      </c>
      <c r="K367" t="str">
        <f>VLOOKUP($A367,'Medical Examinations'!$A:$M,12,0)</f>
        <v>Diabetes</v>
      </c>
      <c r="L367" s="11">
        <f>VLOOKUP($A367,'Hospitalisation Details'!$A:$O,5,0)</f>
        <v>37413</v>
      </c>
      <c r="M367">
        <f>VLOOKUP($A367,'Hospitalisation Details'!$A:$O,7,0)</f>
        <v>27724.29</v>
      </c>
      <c r="N367" t="str">
        <f>VLOOKUP($A367,'Hospitalisation Details'!$A:$O,12,0)</f>
        <v>tier - 1</v>
      </c>
      <c r="O367" t="str">
        <f>VLOOKUP($A367,'Hospitalisation Details'!$A:$O,13,0)</f>
        <v>tier - 3</v>
      </c>
      <c r="P367" t="str">
        <f>VLOOKUP($A367,'Hospitalisation Details'!$A:$O,14,0)</f>
        <v>R1013</v>
      </c>
      <c r="Q367">
        <f>VLOOKUP($A367,'Hospitalisation Details'!$A:$O,15,0)</f>
        <v>21</v>
      </c>
    </row>
    <row r="368" spans="1:17" ht="15.75" x14ac:dyDescent="0.25">
      <c r="A368" s="1" t="s">
        <v>2005</v>
      </c>
      <c r="B368" t="str">
        <f>VLOOKUP(Healthcare!A368,'Customer Names'!$A:$D,4,0)</f>
        <v>Austin W</v>
      </c>
      <c r="C368">
        <f>VLOOKUP(A368,'Medical Examinations'!$A:$M,2,0)</f>
        <v>27.04</v>
      </c>
      <c r="D368">
        <f>VLOOKUP($A368,'Medical Examinations'!$A:$M,3,0)</f>
        <v>4.0999999999999996</v>
      </c>
      <c r="E368" t="str">
        <f>VLOOKUP($A368,'Medical Examinations'!$A:$M,4,0)</f>
        <v>No</v>
      </c>
      <c r="F368" t="str">
        <f>VLOOKUP($A368,'Medical Examinations'!$A:$M,5,0)</f>
        <v>No</v>
      </c>
      <c r="G368" t="str">
        <f>VLOOKUP($A368,'Medical Examinations'!$A:$M,6,0)</f>
        <v>No</v>
      </c>
      <c r="H368">
        <f>VLOOKUP($A368,'Medical Examinations'!$A:$M,8,0)</f>
        <v>1</v>
      </c>
      <c r="I368" t="str">
        <f>VLOOKUP($A368,'Medical Examinations'!$A:$M,9,0)</f>
        <v>yes</v>
      </c>
      <c r="J368" t="str">
        <f>VLOOKUP($A368,'Medical Examinations'!$A:$M,11,0)</f>
        <v>Overweight</v>
      </c>
      <c r="K368" t="str">
        <f>VLOOKUP($A368,'Medical Examinations'!$A:$M,12,0)</f>
        <v>Normal</v>
      </c>
      <c r="L368" s="11">
        <f>VLOOKUP($A368,'Hospitalisation Details'!$A:$O,5,0)</f>
        <v>33850</v>
      </c>
      <c r="M368">
        <f>VLOOKUP($A368,'Hospitalisation Details'!$A:$O,7,0)</f>
        <v>27696.11</v>
      </c>
      <c r="N368" t="str">
        <f>VLOOKUP($A368,'Hospitalisation Details'!$A:$O,12,0)</f>
        <v>tier - 1</v>
      </c>
      <c r="O368" t="str">
        <f>VLOOKUP($A368,'Hospitalisation Details'!$A:$O,13,0)</f>
        <v>tier - 2</v>
      </c>
      <c r="P368" t="str">
        <f>VLOOKUP($A368,'Hospitalisation Details'!$A:$O,14,0)</f>
        <v>R1011</v>
      </c>
      <c r="Q368">
        <f>VLOOKUP($A368,'Hospitalisation Details'!$A:$O,15,0)</f>
        <v>30</v>
      </c>
    </row>
    <row r="369" spans="1:17" ht="15.75" x14ac:dyDescent="0.25">
      <c r="A369" s="1" t="s">
        <v>2004</v>
      </c>
      <c r="B369" t="str">
        <f>VLOOKUP(Healthcare!A369,'Customer Names'!$A:$D,4,0)</f>
        <v>Berenice</v>
      </c>
      <c r="C369">
        <f>VLOOKUP(A369,'Medical Examinations'!$A:$M,2,0)</f>
        <v>30.23</v>
      </c>
      <c r="D369">
        <f>VLOOKUP($A369,'Medical Examinations'!$A:$M,3,0)</f>
        <v>4.2300000000000004</v>
      </c>
      <c r="E369" t="str">
        <f>VLOOKUP($A369,'Medical Examinations'!$A:$M,4,0)</f>
        <v>yes</v>
      </c>
      <c r="F369" t="str">
        <f>VLOOKUP($A369,'Medical Examinations'!$A:$M,5,0)</f>
        <v>No</v>
      </c>
      <c r="G369" t="str">
        <f>VLOOKUP($A369,'Medical Examinations'!$A:$M,6,0)</f>
        <v>Yes</v>
      </c>
      <c r="H369">
        <f>VLOOKUP($A369,'Medical Examinations'!$A:$M,8,0)</f>
        <v>1</v>
      </c>
      <c r="I369" t="str">
        <f>VLOOKUP($A369,'Medical Examinations'!$A:$M,9,0)</f>
        <v>yes</v>
      </c>
      <c r="J369" t="str">
        <f>VLOOKUP($A369,'Medical Examinations'!$A:$M,11,0)</f>
        <v>Obesity</v>
      </c>
      <c r="K369" t="str">
        <f>VLOOKUP($A369,'Medical Examinations'!$A:$M,12,0)</f>
        <v>Normal</v>
      </c>
      <c r="L369" s="11">
        <f>VLOOKUP($A369,'Hospitalisation Details'!$A:$O,5,0)</f>
        <v>35618</v>
      </c>
      <c r="M369">
        <f>VLOOKUP($A369,'Hospitalisation Details'!$A:$O,7,0)</f>
        <v>27625.17</v>
      </c>
      <c r="N369" t="str">
        <f>VLOOKUP($A369,'Hospitalisation Details'!$A:$O,12,0)</f>
        <v>tier - 1</v>
      </c>
      <c r="O369" t="str">
        <f>VLOOKUP($A369,'Hospitalisation Details'!$A:$O,13,0)</f>
        <v>tier - 1</v>
      </c>
      <c r="P369" t="str">
        <f>VLOOKUP($A369,'Hospitalisation Details'!$A:$O,14,0)</f>
        <v>R1011</v>
      </c>
      <c r="Q369">
        <f>VLOOKUP($A369,'Hospitalisation Details'!$A:$O,15,0)</f>
        <v>25</v>
      </c>
    </row>
    <row r="370" spans="1:17" ht="15.75" x14ac:dyDescent="0.25">
      <c r="A370" s="1" t="s">
        <v>2003</v>
      </c>
      <c r="B370" t="str">
        <f>VLOOKUP(Healthcare!A370,'Customer Names'!$A:$D,4,0)</f>
        <v>Kenneth A</v>
      </c>
      <c r="C370">
        <f>VLOOKUP(A370,'Medical Examinations'!$A:$M,2,0)</f>
        <v>30.6</v>
      </c>
      <c r="D370">
        <f>VLOOKUP($A370,'Medical Examinations'!$A:$M,3,0)</f>
        <v>6.48</v>
      </c>
      <c r="E370" t="str">
        <f>VLOOKUP($A370,'Medical Examinations'!$A:$M,4,0)</f>
        <v>yes</v>
      </c>
      <c r="F370" t="str">
        <f>VLOOKUP($A370,'Medical Examinations'!$A:$M,5,0)</f>
        <v>No</v>
      </c>
      <c r="G370" t="str">
        <f>VLOOKUP($A370,'Medical Examinations'!$A:$M,6,0)</f>
        <v>Yes</v>
      </c>
      <c r="H370">
        <f>VLOOKUP($A370,'Medical Examinations'!$A:$M,8,0)</f>
        <v>1</v>
      </c>
      <c r="I370" t="str">
        <f>VLOOKUP($A370,'Medical Examinations'!$A:$M,9,0)</f>
        <v>yes</v>
      </c>
      <c r="J370" t="str">
        <f>VLOOKUP($A370,'Medical Examinations'!$A:$M,11,0)</f>
        <v>Obesity</v>
      </c>
      <c r="K370" t="str">
        <f>VLOOKUP($A370,'Medical Examinations'!$A:$M,12,0)</f>
        <v>Diabetes</v>
      </c>
      <c r="L370" s="11">
        <f>VLOOKUP($A370,'Hospitalisation Details'!$A:$O,5,0)</f>
        <v>35682</v>
      </c>
      <c r="M370">
        <f>VLOOKUP($A370,'Hospitalisation Details'!$A:$O,7,0)</f>
        <v>27619.360000000001</v>
      </c>
      <c r="N370" t="str">
        <f>VLOOKUP($A370,'Hospitalisation Details'!$A:$O,12,0)</f>
        <v>tier - 2</v>
      </c>
      <c r="O370" t="str">
        <f>VLOOKUP($A370,'Hospitalisation Details'!$A:$O,13,0)</f>
        <v>tier - 3</v>
      </c>
      <c r="P370" t="str">
        <f>VLOOKUP($A370,'Hospitalisation Details'!$A:$O,14,0)</f>
        <v>R1011</v>
      </c>
      <c r="Q370">
        <f>VLOOKUP($A370,'Hospitalisation Details'!$A:$O,15,0)</f>
        <v>25</v>
      </c>
    </row>
    <row r="371" spans="1:17" ht="15.75" x14ac:dyDescent="0.25">
      <c r="A371" s="1" t="s">
        <v>2002</v>
      </c>
      <c r="B371" t="str">
        <f>VLOOKUP(Healthcare!A371,'Customer Names'!$A:$D,4,0)</f>
        <v>Miguel</v>
      </c>
      <c r="C371">
        <f>VLOOKUP(A371,'Medical Examinations'!$A:$M,2,0)</f>
        <v>26.8</v>
      </c>
      <c r="D371">
        <f>VLOOKUP($A371,'Medical Examinations'!$A:$M,3,0)</f>
        <v>5.53</v>
      </c>
      <c r="E371" t="str">
        <f>VLOOKUP($A371,'Medical Examinations'!$A:$M,4,0)</f>
        <v>No</v>
      </c>
      <c r="F371" t="str">
        <f>VLOOKUP($A371,'Medical Examinations'!$A:$M,5,0)</f>
        <v>No</v>
      </c>
      <c r="G371" t="str">
        <f>VLOOKUP($A371,'Medical Examinations'!$A:$M,6,0)</f>
        <v>No</v>
      </c>
      <c r="H371">
        <f>VLOOKUP($A371,'Medical Examinations'!$A:$M,8,0)</f>
        <v>1</v>
      </c>
      <c r="I371" t="str">
        <f>VLOOKUP($A371,'Medical Examinations'!$A:$M,9,0)</f>
        <v>yes</v>
      </c>
      <c r="J371" t="str">
        <f>VLOOKUP($A371,'Medical Examinations'!$A:$M,11,0)</f>
        <v>Overweight</v>
      </c>
      <c r="K371" t="str">
        <f>VLOOKUP($A371,'Medical Examinations'!$A:$M,12,0)</f>
        <v>Normal</v>
      </c>
      <c r="L371" s="11">
        <f>VLOOKUP($A371,'Hospitalisation Details'!$A:$O,5,0)</f>
        <v>33827</v>
      </c>
      <c r="M371">
        <f>VLOOKUP($A371,'Hospitalisation Details'!$A:$O,7,0)</f>
        <v>27614.71</v>
      </c>
      <c r="N371" t="str">
        <f>VLOOKUP($A371,'Hospitalisation Details'!$A:$O,12,0)</f>
        <v>tier - 2</v>
      </c>
      <c r="O371" t="str">
        <f>VLOOKUP($A371,'Hospitalisation Details'!$A:$O,13,0)</f>
        <v>tier - 3</v>
      </c>
      <c r="P371" t="str">
        <f>VLOOKUP($A371,'Hospitalisation Details'!$A:$O,14,0)</f>
        <v>R1011</v>
      </c>
      <c r="Q371">
        <f>VLOOKUP($A371,'Hospitalisation Details'!$A:$O,15,0)</f>
        <v>30</v>
      </c>
    </row>
    <row r="372" spans="1:17" ht="15.75" x14ac:dyDescent="0.25">
      <c r="A372" s="1" t="s">
        <v>2001</v>
      </c>
      <c r="B372" t="str">
        <f>VLOOKUP(Healthcare!A372,'Customer Names'!$A:$D,4,0)</f>
        <v>Hadley T.</v>
      </c>
      <c r="C372">
        <f>VLOOKUP(A372,'Medical Examinations'!$A:$M,2,0)</f>
        <v>16.86</v>
      </c>
      <c r="D372">
        <f>VLOOKUP($A372,'Medical Examinations'!$A:$M,3,0)</f>
        <v>4.07</v>
      </c>
      <c r="E372" t="str">
        <f>VLOOKUP($A372,'Medical Examinations'!$A:$M,4,0)</f>
        <v>yes</v>
      </c>
      <c r="F372" t="str">
        <f>VLOOKUP($A372,'Medical Examinations'!$A:$M,5,0)</f>
        <v>No</v>
      </c>
      <c r="G372" t="str">
        <f>VLOOKUP($A372,'Medical Examinations'!$A:$M,6,0)</f>
        <v>No</v>
      </c>
      <c r="H372">
        <f>VLOOKUP($A372,'Medical Examinations'!$A:$M,8,0)</f>
        <v>0</v>
      </c>
      <c r="I372" t="str">
        <f>VLOOKUP($A372,'Medical Examinations'!$A:$M,9,0)</f>
        <v>yes</v>
      </c>
      <c r="J372" t="str">
        <f>VLOOKUP($A372,'Medical Examinations'!$A:$M,11,0)</f>
        <v>Underweight</v>
      </c>
      <c r="K372" t="str">
        <f>VLOOKUP($A372,'Medical Examinations'!$A:$M,12,0)</f>
        <v>Normal</v>
      </c>
      <c r="L372" s="11">
        <f>VLOOKUP($A372,'Hospitalisation Details'!$A:$O,5,0)</f>
        <v>31357</v>
      </c>
      <c r="M372">
        <f>VLOOKUP($A372,'Hospitalisation Details'!$A:$O,7,0)</f>
        <v>27598.93</v>
      </c>
      <c r="N372" t="str">
        <f>VLOOKUP($A372,'Hospitalisation Details'!$A:$O,12,0)</f>
        <v>tier - 2</v>
      </c>
      <c r="O372" t="str">
        <f>VLOOKUP($A372,'Hospitalisation Details'!$A:$O,13,0)</f>
        <v>tier - 1</v>
      </c>
      <c r="P372" t="str">
        <f>VLOOKUP($A372,'Hospitalisation Details'!$A:$O,14,0)</f>
        <v>R1011</v>
      </c>
      <c r="Q372">
        <f>VLOOKUP($A372,'Hospitalisation Details'!$A:$O,15,0)</f>
        <v>37</v>
      </c>
    </row>
    <row r="373" spans="1:17" ht="15.75" x14ac:dyDescent="0.25">
      <c r="A373" s="1" t="s">
        <v>2000</v>
      </c>
      <c r="B373" t="str">
        <f>VLOOKUP(Healthcare!A373,'Customer Names'!$A:$D,4,0)</f>
        <v>Taylor</v>
      </c>
      <c r="C373">
        <f>VLOOKUP(A373,'Medical Examinations'!$A:$M,2,0)</f>
        <v>16.3</v>
      </c>
      <c r="D373">
        <f>VLOOKUP($A373,'Medical Examinations'!$A:$M,3,0)</f>
        <v>5.51</v>
      </c>
      <c r="E373" t="str">
        <f>VLOOKUP($A373,'Medical Examinations'!$A:$M,4,0)</f>
        <v>No</v>
      </c>
      <c r="F373" t="str">
        <f>VLOOKUP($A373,'Medical Examinations'!$A:$M,5,0)</f>
        <v>No</v>
      </c>
      <c r="G373" t="str">
        <f>VLOOKUP($A373,'Medical Examinations'!$A:$M,6,0)</f>
        <v>No</v>
      </c>
      <c r="H373">
        <f>VLOOKUP($A373,'Medical Examinations'!$A:$M,8,0)</f>
        <v>1</v>
      </c>
      <c r="I373" t="str">
        <f>VLOOKUP($A373,'Medical Examinations'!$A:$M,9,0)</f>
        <v>yes</v>
      </c>
      <c r="J373" t="str">
        <f>VLOOKUP($A373,'Medical Examinations'!$A:$M,11,0)</f>
        <v>Underweight</v>
      </c>
      <c r="K373" t="str">
        <f>VLOOKUP($A373,'Medical Examinations'!$A:$M,12,0)</f>
        <v>Normal</v>
      </c>
      <c r="L373" s="11">
        <f>VLOOKUP($A373,'Hospitalisation Details'!$A:$O,5,0)</f>
        <v>30855</v>
      </c>
      <c r="M373">
        <f>VLOOKUP($A373,'Hospitalisation Details'!$A:$O,7,0)</f>
        <v>27534.53</v>
      </c>
      <c r="N373" t="str">
        <f>VLOOKUP($A373,'Hospitalisation Details'!$A:$O,12,0)</f>
        <v>tier - 2</v>
      </c>
      <c r="O373" t="str">
        <f>VLOOKUP($A373,'Hospitalisation Details'!$A:$O,13,0)</f>
        <v>tier - 2</v>
      </c>
      <c r="P373" t="str">
        <f>VLOOKUP($A373,'Hospitalisation Details'!$A:$O,14,0)</f>
        <v>R1011</v>
      </c>
      <c r="Q373">
        <f>VLOOKUP($A373,'Hospitalisation Details'!$A:$O,15,0)</f>
        <v>38</v>
      </c>
    </row>
    <row r="374" spans="1:17" ht="15.75" x14ac:dyDescent="0.25">
      <c r="A374" s="1" t="s">
        <v>1999</v>
      </c>
      <c r="B374" t="str">
        <f>VLOOKUP(Healthcare!A374,'Customer Names'!$A:$D,4,0)</f>
        <v>Tenielle M</v>
      </c>
      <c r="C374">
        <f>VLOOKUP(A374,'Medical Examinations'!$A:$M,2,0)</f>
        <v>29.81</v>
      </c>
      <c r="D374">
        <f>VLOOKUP($A374,'Medical Examinations'!$A:$M,3,0)</f>
        <v>11.66</v>
      </c>
      <c r="E374" t="str">
        <f>VLOOKUP($A374,'Medical Examinations'!$A:$M,4,0)</f>
        <v>No</v>
      </c>
      <c r="F374" t="str">
        <f>VLOOKUP($A374,'Medical Examinations'!$A:$M,5,0)</f>
        <v>No</v>
      </c>
      <c r="G374" t="str">
        <f>VLOOKUP($A374,'Medical Examinations'!$A:$M,6,0)</f>
        <v>No</v>
      </c>
      <c r="H374">
        <f>VLOOKUP($A374,'Medical Examinations'!$A:$M,8,0)</f>
        <v>0</v>
      </c>
      <c r="I374" t="str">
        <f>VLOOKUP($A374,'Medical Examinations'!$A:$M,9,0)</f>
        <v>yes</v>
      </c>
      <c r="J374" t="str">
        <f>VLOOKUP($A374,'Medical Examinations'!$A:$M,11,0)</f>
        <v>Overweight</v>
      </c>
      <c r="K374" t="str">
        <f>VLOOKUP($A374,'Medical Examinations'!$A:$M,12,0)</f>
        <v>Diabetes</v>
      </c>
      <c r="L374" s="11">
        <f>VLOOKUP($A374,'Hospitalisation Details'!$A:$O,5,0)</f>
        <v>23973</v>
      </c>
      <c r="M374">
        <f>VLOOKUP($A374,'Hospitalisation Details'!$A:$O,7,0)</f>
        <v>27533.91</v>
      </c>
      <c r="N374" t="str">
        <f>VLOOKUP($A374,'Hospitalisation Details'!$A:$O,12,0)</f>
        <v>tier - 2</v>
      </c>
      <c r="O374" t="str">
        <f>VLOOKUP($A374,'Hospitalisation Details'!$A:$O,13,0)</f>
        <v>tier - 3</v>
      </c>
      <c r="P374" t="str">
        <f>VLOOKUP($A374,'Hospitalisation Details'!$A:$O,14,0)</f>
        <v>R1013</v>
      </c>
      <c r="Q374">
        <f>VLOOKUP($A374,'Hospitalisation Details'!$A:$O,15,0)</f>
        <v>57</v>
      </c>
    </row>
    <row r="375" spans="1:17" ht="15.75" x14ac:dyDescent="0.25">
      <c r="A375" s="1" t="s">
        <v>1998</v>
      </c>
      <c r="B375" t="str">
        <f>VLOOKUP(Healthcare!A375,'Customer Names'!$A:$D,4,0)</f>
        <v>Andrea</v>
      </c>
      <c r="C375">
        <f>VLOOKUP(A375,'Medical Examinations'!$A:$M,2,0)</f>
        <v>16.329999999999998</v>
      </c>
      <c r="D375">
        <f>VLOOKUP($A375,'Medical Examinations'!$A:$M,3,0)</f>
        <v>7.26</v>
      </c>
      <c r="E375" t="str">
        <f>VLOOKUP($A375,'Medical Examinations'!$A:$M,4,0)</f>
        <v>yes</v>
      </c>
      <c r="F375" t="str">
        <f>VLOOKUP($A375,'Medical Examinations'!$A:$M,5,0)</f>
        <v>No</v>
      </c>
      <c r="G375" t="str">
        <f>VLOOKUP($A375,'Medical Examinations'!$A:$M,6,0)</f>
        <v>No</v>
      </c>
      <c r="H375">
        <f>VLOOKUP($A375,'Medical Examinations'!$A:$M,8,0)</f>
        <v>0</v>
      </c>
      <c r="I375" t="str">
        <f>VLOOKUP($A375,'Medical Examinations'!$A:$M,9,0)</f>
        <v>yes</v>
      </c>
      <c r="J375" t="str">
        <f>VLOOKUP($A375,'Medical Examinations'!$A:$M,11,0)</f>
        <v>Underweight</v>
      </c>
      <c r="K375" t="str">
        <f>VLOOKUP($A375,'Medical Examinations'!$A:$M,12,0)</f>
        <v>Diabetes</v>
      </c>
      <c r="L375" s="11">
        <f>VLOOKUP($A375,'Hospitalisation Details'!$A:$O,5,0)</f>
        <v>29893</v>
      </c>
      <c r="M375">
        <f>VLOOKUP($A375,'Hospitalisation Details'!$A:$O,7,0)</f>
        <v>27495.59</v>
      </c>
      <c r="N375" t="str">
        <f>VLOOKUP($A375,'Hospitalisation Details'!$A:$O,12,0)</f>
        <v>tier - 2</v>
      </c>
      <c r="O375" t="str">
        <f>VLOOKUP($A375,'Hospitalisation Details'!$A:$O,13,0)</f>
        <v>tier - 1</v>
      </c>
      <c r="P375" t="str">
        <f>VLOOKUP($A375,'Hospitalisation Details'!$A:$O,14,0)</f>
        <v>R1011</v>
      </c>
      <c r="Q375">
        <f>VLOOKUP($A375,'Hospitalisation Details'!$A:$O,15,0)</f>
        <v>41</v>
      </c>
    </row>
    <row r="376" spans="1:17" ht="15.75" x14ac:dyDescent="0.25">
      <c r="A376" s="1" t="s">
        <v>1997</v>
      </c>
      <c r="B376" t="str">
        <f>VLOOKUP(Healthcare!A376,'Customer Names'!$A:$D,4,0)</f>
        <v>Nora P</v>
      </c>
      <c r="C376">
        <f>VLOOKUP(A376,'Medical Examinations'!$A:$M,2,0)</f>
        <v>16.37</v>
      </c>
      <c r="D376">
        <f>VLOOKUP($A376,'Medical Examinations'!$A:$M,3,0)</f>
        <v>4.79</v>
      </c>
      <c r="E376" t="str">
        <f>VLOOKUP($A376,'Medical Examinations'!$A:$M,4,0)</f>
        <v>yes</v>
      </c>
      <c r="F376" t="str">
        <f>VLOOKUP($A376,'Medical Examinations'!$A:$M,5,0)</f>
        <v>No</v>
      </c>
      <c r="G376" t="str">
        <f>VLOOKUP($A376,'Medical Examinations'!$A:$M,6,0)</f>
        <v>No</v>
      </c>
      <c r="H376">
        <f>VLOOKUP($A376,'Medical Examinations'!$A:$M,8,0)</f>
        <v>0</v>
      </c>
      <c r="I376" t="str">
        <f>VLOOKUP($A376,'Medical Examinations'!$A:$M,9,0)</f>
        <v>yes</v>
      </c>
      <c r="J376" t="str">
        <f>VLOOKUP($A376,'Medical Examinations'!$A:$M,11,0)</f>
        <v>Underweight</v>
      </c>
      <c r="K376" t="str">
        <f>VLOOKUP($A376,'Medical Examinations'!$A:$M,12,0)</f>
        <v>Normal</v>
      </c>
      <c r="L376" s="11">
        <f>VLOOKUP($A376,'Hospitalisation Details'!$A:$O,5,0)</f>
        <v>31356</v>
      </c>
      <c r="M376">
        <f>VLOOKUP($A376,'Hospitalisation Details'!$A:$O,7,0)</f>
        <v>27432.73</v>
      </c>
      <c r="N376" t="str">
        <f>VLOOKUP($A376,'Hospitalisation Details'!$A:$O,12,0)</f>
        <v>tier - 2</v>
      </c>
      <c r="O376" t="str">
        <f>VLOOKUP($A376,'Hospitalisation Details'!$A:$O,13,0)</f>
        <v>tier - 1</v>
      </c>
      <c r="P376" t="str">
        <f>VLOOKUP($A376,'Hospitalisation Details'!$A:$O,14,0)</f>
        <v>R1011</v>
      </c>
      <c r="Q376">
        <f>VLOOKUP($A376,'Hospitalisation Details'!$A:$O,15,0)</f>
        <v>37</v>
      </c>
    </row>
    <row r="377" spans="1:17" ht="15.75" x14ac:dyDescent="0.25">
      <c r="A377" s="1" t="s">
        <v>1996</v>
      </c>
      <c r="B377" t="str">
        <f>VLOOKUP(Healthcare!A377,'Customer Names'!$A:$D,4,0)</f>
        <v>Zachary</v>
      </c>
      <c r="C377">
        <f>VLOOKUP(A377,'Medical Examinations'!$A:$M,2,0)</f>
        <v>22.42</v>
      </c>
      <c r="D377">
        <f>VLOOKUP($A377,'Medical Examinations'!$A:$M,3,0)</f>
        <v>4.68</v>
      </c>
      <c r="E377" t="str">
        <f>VLOOKUP($A377,'Medical Examinations'!$A:$M,4,0)</f>
        <v>yes</v>
      </c>
      <c r="F377" t="str">
        <f>VLOOKUP($A377,'Medical Examinations'!$A:$M,5,0)</f>
        <v>No</v>
      </c>
      <c r="G377" t="str">
        <f>VLOOKUP($A377,'Medical Examinations'!$A:$M,6,0)</f>
        <v>No</v>
      </c>
      <c r="H377">
        <f>VLOOKUP($A377,'Medical Examinations'!$A:$M,8,0)</f>
        <v>1</v>
      </c>
      <c r="I377" t="str">
        <f>VLOOKUP($A377,'Medical Examinations'!$A:$M,9,0)</f>
        <v>No</v>
      </c>
      <c r="J377" t="str">
        <f>VLOOKUP($A377,'Medical Examinations'!$A:$M,11,0)</f>
        <v>Healthy Weight</v>
      </c>
      <c r="K377" t="str">
        <f>VLOOKUP($A377,'Medical Examinations'!$A:$M,12,0)</f>
        <v>Normal</v>
      </c>
      <c r="L377" s="11">
        <f>VLOOKUP($A377,'Hospitalisation Details'!$A:$O,5,0)</f>
        <v>32462</v>
      </c>
      <c r="M377">
        <f>VLOOKUP($A377,'Hospitalisation Details'!$A:$O,7,0)</f>
        <v>27375.9</v>
      </c>
      <c r="N377" t="str">
        <f>VLOOKUP($A377,'Hospitalisation Details'!$A:$O,12,0)</f>
        <v>tier - 2</v>
      </c>
      <c r="O377" t="str">
        <f>VLOOKUP($A377,'Hospitalisation Details'!$A:$O,13,0)</f>
        <v>tier - 3</v>
      </c>
      <c r="P377" t="str">
        <f>VLOOKUP($A377,'Hospitalisation Details'!$A:$O,14,0)</f>
        <v>R1015</v>
      </c>
      <c r="Q377">
        <f>VLOOKUP($A377,'Hospitalisation Details'!$A:$O,15,0)</f>
        <v>34</v>
      </c>
    </row>
    <row r="378" spans="1:17" ht="15.75" x14ac:dyDescent="0.25">
      <c r="A378" s="1" t="s">
        <v>1995</v>
      </c>
      <c r="B378" t="str">
        <f>VLOOKUP(Healthcare!A378,'Customer Names'!$A:$D,4,0)</f>
        <v>Michael</v>
      </c>
      <c r="C378">
        <f>VLOOKUP(A378,'Medical Examinations'!$A:$M,2,0)</f>
        <v>31.35</v>
      </c>
      <c r="D378">
        <f>VLOOKUP($A378,'Medical Examinations'!$A:$M,3,0)</f>
        <v>4.33</v>
      </c>
      <c r="E378" t="str">
        <f>VLOOKUP($A378,'Medical Examinations'!$A:$M,4,0)</f>
        <v>yes</v>
      </c>
      <c r="F378" t="str">
        <f>VLOOKUP($A378,'Medical Examinations'!$A:$M,5,0)</f>
        <v>No</v>
      </c>
      <c r="G378" t="str">
        <f>VLOOKUP($A378,'Medical Examinations'!$A:$M,6,0)</f>
        <v>Yes</v>
      </c>
      <c r="H378">
        <f>VLOOKUP($A378,'Medical Examinations'!$A:$M,8,0)</f>
        <v>1</v>
      </c>
      <c r="I378" t="str">
        <f>VLOOKUP($A378,'Medical Examinations'!$A:$M,9,0)</f>
        <v>No</v>
      </c>
      <c r="J378" t="str">
        <f>VLOOKUP($A378,'Medical Examinations'!$A:$M,11,0)</f>
        <v>Obesity</v>
      </c>
      <c r="K378" t="str">
        <f>VLOOKUP($A378,'Medical Examinations'!$A:$M,12,0)</f>
        <v>Normal</v>
      </c>
      <c r="L378" s="11">
        <f>VLOOKUP($A378,'Hospitalisation Details'!$A:$O,5,0)</f>
        <v>25492</v>
      </c>
      <c r="M378">
        <f>VLOOKUP($A378,'Hospitalisation Details'!$A:$O,7,0)</f>
        <v>27346.04</v>
      </c>
      <c r="N378" t="str">
        <f>VLOOKUP($A378,'Hospitalisation Details'!$A:$O,12,0)</f>
        <v>tier - 2</v>
      </c>
      <c r="O378" t="str">
        <f>VLOOKUP($A378,'Hospitalisation Details'!$A:$O,13,0)</f>
        <v>tier - 2</v>
      </c>
      <c r="P378" t="str">
        <f>VLOOKUP($A378,'Hospitalisation Details'!$A:$O,14,0)</f>
        <v>R1013</v>
      </c>
      <c r="Q378">
        <f>VLOOKUP($A378,'Hospitalisation Details'!$A:$O,15,0)</f>
        <v>53</v>
      </c>
    </row>
    <row r="379" spans="1:17" ht="15.75" x14ac:dyDescent="0.25">
      <c r="A379" s="1" t="s">
        <v>1994</v>
      </c>
      <c r="B379" t="str">
        <f>VLOOKUP(Healthcare!A379,'Customer Names'!$A:$D,4,0)</f>
        <v>Alyssa K.</v>
      </c>
      <c r="C379">
        <f>VLOOKUP(A379,'Medical Examinations'!$A:$M,2,0)</f>
        <v>31.9</v>
      </c>
      <c r="D379">
        <f>VLOOKUP($A379,'Medical Examinations'!$A:$M,3,0)</f>
        <v>11.89</v>
      </c>
      <c r="E379" t="str">
        <f>VLOOKUP($A379,'Medical Examinations'!$A:$M,4,0)</f>
        <v>No</v>
      </c>
      <c r="F379" t="str">
        <f>VLOOKUP($A379,'Medical Examinations'!$A:$M,5,0)</f>
        <v>No</v>
      </c>
      <c r="G379" t="str">
        <f>VLOOKUP($A379,'Medical Examinations'!$A:$M,6,0)</f>
        <v>No</v>
      </c>
      <c r="H379">
        <f>VLOOKUP($A379,'Medical Examinations'!$A:$M,8,0)</f>
        <v>0</v>
      </c>
      <c r="I379" t="str">
        <f>VLOOKUP($A379,'Medical Examinations'!$A:$M,9,0)</f>
        <v>No</v>
      </c>
      <c r="J379" t="str">
        <f>VLOOKUP($A379,'Medical Examinations'!$A:$M,11,0)</f>
        <v>Obesity</v>
      </c>
      <c r="K379" t="str">
        <f>VLOOKUP($A379,'Medical Examinations'!$A:$M,12,0)</f>
        <v>Diabetes</v>
      </c>
      <c r="L379" s="11">
        <f>VLOOKUP($A379,'Hospitalisation Details'!$A:$O,5,0)</f>
        <v>25025</v>
      </c>
      <c r="M379">
        <f>VLOOKUP($A379,'Hospitalisation Details'!$A:$O,7,0)</f>
        <v>27322.73</v>
      </c>
      <c r="N379" t="str">
        <f>VLOOKUP($A379,'Hospitalisation Details'!$A:$O,12,0)</f>
        <v>tier - 2</v>
      </c>
      <c r="O379" t="str">
        <f>VLOOKUP($A379,'Hospitalisation Details'!$A:$O,13,0)</f>
        <v>tier - 2</v>
      </c>
      <c r="P379" t="str">
        <f>VLOOKUP($A379,'Hospitalisation Details'!$A:$O,14,0)</f>
        <v>R1013</v>
      </c>
      <c r="Q379">
        <f>VLOOKUP($A379,'Hospitalisation Details'!$A:$O,15,0)</f>
        <v>54</v>
      </c>
    </row>
    <row r="380" spans="1:17" ht="15.75" x14ac:dyDescent="0.25">
      <c r="A380" s="1" t="s">
        <v>1993</v>
      </c>
      <c r="B380" t="str">
        <f>VLOOKUP(Healthcare!A380,'Customer Names'!$A:$D,4,0)</f>
        <v>Heather</v>
      </c>
      <c r="C380">
        <f>VLOOKUP(A380,'Medical Examinations'!$A:$M,2,0)</f>
        <v>30.6</v>
      </c>
      <c r="D380">
        <f>VLOOKUP($A380,'Medical Examinations'!$A:$M,3,0)</f>
        <v>5.24</v>
      </c>
      <c r="E380" t="str">
        <f>VLOOKUP($A380,'Medical Examinations'!$A:$M,4,0)</f>
        <v>No</v>
      </c>
      <c r="F380" t="str">
        <f>VLOOKUP($A380,'Medical Examinations'!$A:$M,5,0)</f>
        <v>No</v>
      </c>
      <c r="G380" t="str">
        <f>VLOOKUP($A380,'Medical Examinations'!$A:$M,6,0)</f>
        <v>No</v>
      </c>
      <c r="H380">
        <f>VLOOKUP($A380,'Medical Examinations'!$A:$M,8,0)</f>
        <v>0</v>
      </c>
      <c r="I380" t="str">
        <f>VLOOKUP($A380,'Medical Examinations'!$A:$M,9,0)</f>
        <v>yes</v>
      </c>
      <c r="J380" t="str">
        <f>VLOOKUP($A380,'Medical Examinations'!$A:$M,11,0)</f>
        <v>Obesity</v>
      </c>
      <c r="K380" t="str">
        <f>VLOOKUP($A380,'Medical Examinations'!$A:$M,12,0)</f>
        <v>Normal</v>
      </c>
      <c r="L380" s="11">
        <f>VLOOKUP($A380,'Hospitalisation Details'!$A:$O,5,0)</f>
        <v>36343</v>
      </c>
      <c r="M380">
        <f>VLOOKUP($A380,'Hospitalisation Details'!$A:$O,7,0)</f>
        <v>27236.959999999999</v>
      </c>
      <c r="N380" t="str">
        <f>VLOOKUP($A380,'Hospitalisation Details'!$A:$O,12,0)</f>
        <v>tier - 2</v>
      </c>
      <c r="O380" t="str">
        <f>VLOOKUP($A380,'Hospitalisation Details'!$A:$O,13,0)</f>
        <v>tier - 1</v>
      </c>
      <c r="P380" t="str">
        <f>VLOOKUP($A380,'Hospitalisation Details'!$A:$O,14,0)</f>
        <v>R1011</v>
      </c>
      <c r="Q380">
        <f>VLOOKUP($A380,'Hospitalisation Details'!$A:$O,15,0)</f>
        <v>23</v>
      </c>
    </row>
    <row r="381" spans="1:17" ht="15.75" x14ac:dyDescent="0.25">
      <c r="A381" s="1" t="s">
        <v>1992</v>
      </c>
      <c r="B381" t="str">
        <f>VLOOKUP(Healthcare!A381,'Customer Names'!$A:$D,4,0)</f>
        <v>Dante</v>
      </c>
      <c r="C381">
        <f>VLOOKUP(A381,'Medical Examinations'!$A:$M,2,0)</f>
        <v>28.975000000000001</v>
      </c>
      <c r="D381">
        <f>VLOOKUP($A381,'Medical Examinations'!$A:$M,3,0)</f>
        <v>7.63</v>
      </c>
      <c r="E381" t="str">
        <f>VLOOKUP($A381,'Medical Examinations'!$A:$M,4,0)</f>
        <v>No</v>
      </c>
      <c r="F381" t="str">
        <f>VLOOKUP($A381,'Medical Examinations'!$A:$M,5,0)</f>
        <v>No</v>
      </c>
      <c r="G381" t="str">
        <f>VLOOKUP($A381,'Medical Examinations'!$A:$M,6,0)</f>
        <v>No</v>
      </c>
      <c r="H381">
        <f>VLOOKUP($A381,'Medical Examinations'!$A:$M,8,0)</f>
        <v>0</v>
      </c>
      <c r="I381" t="str">
        <f>VLOOKUP($A381,'Medical Examinations'!$A:$M,9,0)</f>
        <v>yes</v>
      </c>
      <c r="J381" t="str">
        <f>VLOOKUP($A381,'Medical Examinations'!$A:$M,11,0)</f>
        <v>Overweight</v>
      </c>
      <c r="K381" t="str">
        <f>VLOOKUP($A381,'Medical Examinations'!$A:$M,12,0)</f>
        <v>Diabetes</v>
      </c>
      <c r="L381" s="11">
        <f>VLOOKUP($A381,'Hospitalisation Details'!$A:$O,5,0)</f>
        <v>24097</v>
      </c>
      <c r="M381">
        <f>VLOOKUP($A381,'Hospitalisation Details'!$A:$O,7,0)</f>
        <v>27218.44</v>
      </c>
      <c r="N381" t="str">
        <f>VLOOKUP($A381,'Hospitalisation Details'!$A:$O,12,0)</f>
        <v>tier - 2</v>
      </c>
      <c r="O381" t="str">
        <f>VLOOKUP($A381,'Hospitalisation Details'!$A:$O,13,0)</f>
        <v>tier - 1</v>
      </c>
      <c r="P381" t="str">
        <f>VLOOKUP($A381,'Hospitalisation Details'!$A:$O,14,0)</f>
        <v>R1017</v>
      </c>
      <c r="Q381">
        <f>VLOOKUP($A381,'Hospitalisation Details'!$A:$O,15,0)</f>
        <v>57</v>
      </c>
    </row>
    <row r="382" spans="1:17" ht="15.75" x14ac:dyDescent="0.25">
      <c r="A382" s="1" t="s">
        <v>1991</v>
      </c>
      <c r="B382" t="str">
        <f>VLOOKUP(Healthcare!A382,'Customer Names'!$A:$D,4,0)</f>
        <v>Sara E.</v>
      </c>
      <c r="C382">
        <f>VLOOKUP(A382,'Medical Examinations'!$A:$M,2,0)</f>
        <v>24.86</v>
      </c>
      <c r="D382">
        <f>VLOOKUP($A382,'Medical Examinations'!$A:$M,3,0)</f>
        <v>8.92</v>
      </c>
      <c r="E382" t="str">
        <f>VLOOKUP($A382,'Medical Examinations'!$A:$M,4,0)</f>
        <v>yes</v>
      </c>
      <c r="F382" t="str">
        <f>VLOOKUP($A382,'Medical Examinations'!$A:$M,5,0)</f>
        <v>No</v>
      </c>
      <c r="G382" t="str">
        <f>VLOOKUP($A382,'Medical Examinations'!$A:$M,6,0)</f>
        <v>No</v>
      </c>
      <c r="H382">
        <f>VLOOKUP($A382,'Medical Examinations'!$A:$M,8,0)</f>
        <v>2</v>
      </c>
      <c r="I382" t="str">
        <f>VLOOKUP($A382,'Medical Examinations'!$A:$M,9,0)</f>
        <v>No</v>
      </c>
      <c r="J382" t="str">
        <f>VLOOKUP($A382,'Medical Examinations'!$A:$M,11,0)</f>
        <v>Healthy Weight</v>
      </c>
      <c r="K382" t="str">
        <f>VLOOKUP($A382,'Medical Examinations'!$A:$M,12,0)</f>
        <v>Diabetes</v>
      </c>
      <c r="L382" s="11">
        <f>VLOOKUP($A382,'Hospitalisation Details'!$A:$O,5,0)</f>
        <v>25843</v>
      </c>
      <c r="M382">
        <f>VLOOKUP($A382,'Hospitalisation Details'!$A:$O,7,0)</f>
        <v>27117.99</v>
      </c>
      <c r="N382" t="str">
        <f>VLOOKUP($A382,'Hospitalisation Details'!$A:$O,12,0)</f>
        <v>tier - 2</v>
      </c>
      <c r="O382" t="str">
        <f>VLOOKUP($A382,'Hospitalisation Details'!$A:$O,13,0)</f>
        <v>tier - 2</v>
      </c>
      <c r="P382" t="str">
        <f>VLOOKUP($A382,'Hospitalisation Details'!$A:$O,14,0)</f>
        <v>R1013</v>
      </c>
      <c r="Q382">
        <f>VLOOKUP($A382,'Hospitalisation Details'!$A:$O,15,0)</f>
        <v>52</v>
      </c>
    </row>
    <row r="383" spans="1:17" ht="15.75" x14ac:dyDescent="0.25">
      <c r="A383" s="1" t="s">
        <v>1990</v>
      </c>
      <c r="B383" t="str">
        <f>VLOOKUP(Healthcare!A383,'Customer Names'!$A:$D,4,0)</f>
        <v>Scott</v>
      </c>
      <c r="C383">
        <f>VLOOKUP(A383,'Medical Examinations'!$A:$M,2,0)</f>
        <v>19.54</v>
      </c>
      <c r="D383">
        <f>VLOOKUP($A383,'Medical Examinations'!$A:$M,3,0)</f>
        <v>5.37</v>
      </c>
      <c r="E383" t="str">
        <f>VLOOKUP($A383,'Medical Examinations'!$A:$M,4,0)</f>
        <v>No</v>
      </c>
      <c r="F383" t="str">
        <f>VLOOKUP($A383,'Medical Examinations'!$A:$M,5,0)</f>
        <v>No</v>
      </c>
      <c r="G383" t="str">
        <f>VLOOKUP($A383,'Medical Examinations'!$A:$M,6,0)</f>
        <v>No</v>
      </c>
      <c r="H383">
        <f>VLOOKUP($A383,'Medical Examinations'!$A:$M,8,0)</f>
        <v>0</v>
      </c>
      <c r="I383" t="str">
        <f>VLOOKUP($A383,'Medical Examinations'!$A:$M,9,0)</f>
        <v>yes</v>
      </c>
      <c r="J383" t="str">
        <f>VLOOKUP($A383,'Medical Examinations'!$A:$M,11,0)</f>
        <v>Healthy Weight</v>
      </c>
      <c r="K383" t="str">
        <f>VLOOKUP($A383,'Medical Examinations'!$A:$M,12,0)</f>
        <v>Normal</v>
      </c>
      <c r="L383" s="11">
        <f>VLOOKUP($A383,'Hospitalisation Details'!$A:$O,5,0)</f>
        <v>33067</v>
      </c>
      <c r="M383">
        <f>VLOOKUP($A383,'Hospitalisation Details'!$A:$O,7,0)</f>
        <v>27092.38</v>
      </c>
      <c r="N383" t="str">
        <f>VLOOKUP($A383,'Hospitalisation Details'!$A:$O,12,0)</f>
        <v>tier - 2</v>
      </c>
      <c r="O383" t="str">
        <f>VLOOKUP($A383,'Hospitalisation Details'!$A:$O,13,0)</f>
        <v>tier - 3</v>
      </c>
      <c r="P383" t="str">
        <f>VLOOKUP($A383,'Hospitalisation Details'!$A:$O,14,0)</f>
        <v>R1011</v>
      </c>
      <c r="Q383">
        <f>VLOOKUP($A383,'Hospitalisation Details'!$A:$O,15,0)</f>
        <v>32</v>
      </c>
    </row>
    <row r="384" spans="1:17" ht="15.75" x14ac:dyDescent="0.25">
      <c r="A384" s="1" t="s">
        <v>1989</v>
      </c>
      <c r="B384" t="str">
        <f>VLOOKUP(Healthcare!A384,'Customer Names'!$A:$D,4,0)</f>
        <v>Sean</v>
      </c>
      <c r="C384">
        <f>VLOOKUP(A384,'Medical Examinations'!$A:$M,2,0)</f>
        <v>26.74</v>
      </c>
      <c r="D384">
        <f>VLOOKUP($A384,'Medical Examinations'!$A:$M,3,0)</f>
        <v>4.3099999999999996</v>
      </c>
      <c r="E384" t="str">
        <f>VLOOKUP($A384,'Medical Examinations'!$A:$M,4,0)</f>
        <v>No</v>
      </c>
      <c r="F384" t="str">
        <f>VLOOKUP($A384,'Medical Examinations'!$A:$M,5,0)</f>
        <v>No</v>
      </c>
      <c r="G384" t="str">
        <f>VLOOKUP($A384,'Medical Examinations'!$A:$M,6,0)</f>
        <v>No</v>
      </c>
      <c r="H384">
        <f>VLOOKUP($A384,'Medical Examinations'!$A:$M,8,0)</f>
        <v>0</v>
      </c>
      <c r="I384" t="str">
        <f>VLOOKUP($A384,'Medical Examinations'!$A:$M,9,0)</f>
        <v>yes</v>
      </c>
      <c r="J384" t="str">
        <f>VLOOKUP($A384,'Medical Examinations'!$A:$M,11,0)</f>
        <v>Overweight</v>
      </c>
      <c r="K384" t="str">
        <f>VLOOKUP($A384,'Medical Examinations'!$A:$M,12,0)</f>
        <v>Normal</v>
      </c>
      <c r="L384" s="11">
        <f>VLOOKUP($A384,'Hospitalisation Details'!$A:$O,5,0)</f>
        <v>34640</v>
      </c>
      <c r="M384">
        <f>VLOOKUP($A384,'Hospitalisation Details'!$A:$O,7,0)</f>
        <v>27080.639999999999</v>
      </c>
      <c r="N384" t="str">
        <f>VLOOKUP($A384,'Hospitalisation Details'!$A:$O,12,0)</f>
        <v>tier - 2</v>
      </c>
      <c r="O384" t="str">
        <f>VLOOKUP($A384,'Hospitalisation Details'!$A:$O,13,0)</f>
        <v>tier - 2</v>
      </c>
      <c r="P384" t="str">
        <f>VLOOKUP($A384,'Hospitalisation Details'!$A:$O,14,0)</f>
        <v>R1011</v>
      </c>
      <c r="Q384">
        <f>VLOOKUP($A384,'Hospitalisation Details'!$A:$O,15,0)</f>
        <v>28</v>
      </c>
    </row>
    <row r="385" spans="1:17" ht="15.75" x14ac:dyDescent="0.25">
      <c r="A385" s="1" t="s">
        <v>1988</v>
      </c>
      <c r="B385" t="str">
        <f>VLOOKUP(Healthcare!A385,'Customer Names'!$A:$D,4,0)</f>
        <v>Danielle</v>
      </c>
      <c r="C385">
        <f>VLOOKUP(A385,'Medical Examinations'!$A:$M,2,0)</f>
        <v>22.99</v>
      </c>
      <c r="D385">
        <f>VLOOKUP($A385,'Medical Examinations'!$A:$M,3,0)</f>
        <v>10.46</v>
      </c>
      <c r="E385" t="str">
        <f>VLOOKUP($A385,'Medical Examinations'!$A:$M,4,0)</f>
        <v>No</v>
      </c>
      <c r="F385" t="str">
        <f>VLOOKUP($A385,'Medical Examinations'!$A:$M,5,0)</f>
        <v>No</v>
      </c>
      <c r="G385" t="str">
        <f>VLOOKUP($A385,'Medical Examinations'!$A:$M,6,0)</f>
        <v>No</v>
      </c>
      <c r="H385">
        <f>VLOOKUP($A385,'Medical Examinations'!$A:$M,8,0)</f>
        <v>3</v>
      </c>
      <c r="I385" t="str">
        <f>VLOOKUP($A385,'Medical Examinations'!$A:$M,9,0)</f>
        <v>yes</v>
      </c>
      <c r="J385" t="str">
        <f>VLOOKUP($A385,'Medical Examinations'!$A:$M,11,0)</f>
        <v>Healthy Weight</v>
      </c>
      <c r="K385" t="str">
        <f>VLOOKUP($A385,'Medical Examinations'!$A:$M,12,0)</f>
        <v>Diabetes</v>
      </c>
      <c r="L385" s="11">
        <f>VLOOKUP($A385,'Hospitalisation Details'!$A:$O,5,0)</f>
        <v>21427</v>
      </c>
      <c r="M385">
        <f>VLOOKUP($A385,'Hospitalisation Details'!$A:$O,7,0)</f>
        <v>27037.91</v>
      </c>
      <c r="N385" t="str">
        <f>VLOOKUP($A385,'Hospitalisation Details'!$A:$O,12,0)</f>
        <v>tier - 2</v>
      </c>
      <c r="O385" t="str">
        <f>VLOOKUP($A385,'Hospitalisation Details'!$A:$O,13,0)</f>
        <v>tier - 2</v>
      </c>
      <c r="P385" t="str">
        <f>VLOOKUP($A385,'Hospitalisation Details'!$A:$O,14,0)</f>
        <v>R1013</v>
      </c>
      <c r="Q385">
        <f>VLOOKUP($A385,'Hospitalisation Details'!$A:$O,15,0)</f>
        <v>64</v>
      </c>
    </row>
    <row r="386" spans="1:17" ht="15.75" x14ac:dyDescent="0.25">
      <c r="A386" s="1" t="s">
        <v>1987</v>
      </c>
      <c r="B386" t="str">
        <f>VLOOKUP(Healthcare!A386,'Customer Names'!$A:$D,4,0)</f>
        <v>Andrew D.</v>
      </c>
      <c r="C386">
        <f>VLOOKUP(A386,'Medical Examinations'!$A:$M,2,0)</f>
        <v>31.46</v>
      </c>
      <c r="D386">
        <f>VLOOKUP($A386,'Medical Examinations'!$A:$M,3,0)</f>
        <v>7.39</v>
      </c>
      <c r="E386" t="str">
        <f>VLOOKUP($A386,'Medical Examinations'!$A:$M,4,0)</f>
        <v>No</v>
      </c>
      <c r="F386" t="str">
        <f>VLOOKUP($A386,'Medical Examinations'!$A:$M,5,0)</f>
        <v>No</v>
      </c>
      <c r="G386" t="str">
        <f>VLOOKUP($A386,'Medical Examinations'!$A:$M,6,0)</f>
        <v>No</v>
      </c>
      <c r="H386">
        <f>VLOOKUP($A386,'Medical Examinations'!$A:$M,8,0)</f>
        <v>0</v>
      </c>
      <c r="I386" t="str">
        <f>VLOOKUP($A386,'Medical Examinations'!$A:$M,9,0)</f>
        <v>No</v>
      </c>
      <c r="J386" t="str">
        <f>VLOOKUP($A386,'Medical Examinations'!$A:$M,11,0)</f>
        <v>Obesity</v>
      </c>
      <c r="K386" t="str">
        <f>VLOOKUP($A386,'Medical Examinations'!$A:$M,12,0)</f>
        <v>Diabetes</v>
      </c>
      <c r="L386" s="11">
        <f>VLOOKUP($A386,'Hospitalisation Details'!$A:$O,5,0)</f>
        <v>22168</v>
      </c>
      <c r="M386">
        <f>VLOOKUP($A386,'Hospitalisation Details'!$A:$O,7,0)</f>
        <v>27000.98</v>
      </c>
      <c r="N386" t="str">
        <f>VLOOKUP($A386,'Hospitalisation Details'!$A:$O,12,0)</f>
        <v>tier - 2</v>
      </c>
      <c r="O386" t="str">
        <f>VLOOKUP($A386,'Hospitalisation Details'!$A:$O,13,0)</f>
        <v>tier - 2</v>
      </c>
      <c r="P386" t="str">
        <f>VLOOKUP($A386,'Hospitalisation Details'!$A:$O,14,0)</f>
        <v>R1013</v>
      </c>
      <c r="Q386">
        <f>VLOOKUP($A386,'Hospitalisation Details'!$A:$O,15,0)</f>
        <v>62</v>
      </c>
    </row>
    <row r="387" spans="1:17" ht="15.75" x14ac:dyDescent="0.25">
      <c r="A387" s="1" t="s">
        <v>1986</v>
      </c>
      <c r="B387" t="str">
        <f>VLOOKUP(Healthcare!A387,'Customer Names'!$A:$D,4,0)</f>
        <v>Joel D</v>
      </c>
      <c r="C387">
        <f>VLOOKUP(A387,'Medical Examinations'!$A:$M,2,0)</f>
        <v>30.86</v>
      </c>
      <c r="D387">
        <f>VLOOKUP($A387,'Medical Examinations'!$A:$M,3,0)</f>
        <v>6.18</v>
      </c>
      <c r="E387" t="str">
        <f>VLOOKUP($A387,'Medical Examinations'!$A:$M,4,0)</f>
        <v>No</v>
      </c>
      <c r="F387" t="str">
        <f>VLOOKUP($A387,'Medical Examinations'!$A:$M,5,0)</f>
        <v>yes</v>
      </c>
      <c r="G387" t="str">
        <f>VLOOKUP($A387,'Medical Examinations'!$A:$M,6,0)</f>
        <v>No</v>
      </c>
      <c r="H387">
        <f>VLOOKUP($A387,'Medical Examinations'!$A:$M,8,0)</f>
        <v>2</v>
      </c>
      <c r="I387" t="str">
        <f>VLOOKUP($A387,'Medical Examinations'!$A:$M,9,0)</f>
        <v>yes</v>
      </c>
      <c r="J387" t="str">
        <f>VLOOKUP($A387,'Medical Examinations'!$A:$M,11,0)</f>
        <v>Obesity</v>
      </c>
      <c r="K387" t="str">
        <f>VLOOKUP($A387,'Medical Examinations'!$A:$M,12,0)</f>
        <v>Prediabetes</v>
      </c>
      <c r="L387" s="11">
        <f>VLOOKUP($A387,'Hospitalisation Details'!$A:$O,5,0)</f>
        <v>36839</v>
      </c>
      <c r="M387">
        <f>VLOOKUP($A387,'Hospitalisation Details'!$A:$O,7,0)</f>
        <v>26936.98</v>
      </c>
      <c r="N387" t="str">
        <f>VLOOKUP($A387,'Hospitalisation Details'!$A:$O,12,0)</f>
        <v>tier - 2</v>
      </c>
      <c r="O387" t="str">
        <f>VLOOKUP($A387,'Hospitalisation Details'!$A:$O,13,0)</f>
        <v>tier - 3</v>
      </c>
      <c r="P387" t="str">
        <f>VLOOKUP($A387,'Hospitalisation Details'!$A:$O,14,0)</f>
        <v>R1011</v>
      </c>
      <c r="Q387">
        <f>VLOOKUP($A387,'Hospitalisation Details'!$A:$O,15,0)</f>
        <v>22</v>
      </c>
    </row>
    <row r="388" spans="1:17" ht="15.75" x14ac:dyDescent="0.25">
      <c r="A388" s="1" t="s">
        <v>1985</v>
      </c>
      <c r="B388" t="str">
        <f>VLOOKUP(Healthcare!A388,'Customer Names'!$A:$D,4,0)</f>
        <v>Michelle</v>
      </c>
      <c r="C388">
        <f>VLOOKUP(A388,'Medical Examinations'!$A:$M,2,0)</f>
        <v>31.96</v>
      </c>
      <c r="D388">
        <f>VLOOKUP($A388,'Medical Examinations'!$A:$M,3,0)</f>
        <v>8.86</v>
      </c>
      <c r="E388" t="str">
        <f>VLOOKUP($A388,'Medical Examinations'!$A:$M,4,0)</f>
        <v>No</v>
      </c>
      <c r="F388" t="str">
        <f>VLOOKUP($A388,'Medical Examinations'!$A:$M,5,0)</f>
        <v>No</v>
      </c>
      <c r="G388" t="str">
        <f>VLOOKUP($A388,'Medical Examinations'!$A:$M,6,0)</f>
        <v>No</v>
      </c>
      <c r="H388">
        <f>VLOOKUP($A388,'Medical Examinations'!$A:$M,8,0)</f>
        <v>0</v>
      </c>
      <c r="I388" t="str">
        <f>VLOOKUP($A388,'Medical Examinations'!$A:$M,9,0)</f>
        <v>yes</v>
      </c>
      <c r="J388" t="str">
        <f>VLOOKUP($A388,'Medical Examinations'!$A:$M,11,0)</f>
        <v>Obesity</v>
      </c>
      <c r="K388" t="str">
        <f>VLOOKUP($A388,'Medical Examinations'!$A:$M,12,0)</f>
        <v>Diabetes</v>
      </c>
      <c r="L388" s="11">
        <f>VLOOKUP($A388,'Hospitalisation Details'!$A:$O,5,0)</f>
        <v>37546</v>
      </c>
      <c r="M388">
        <f>VLOOKUP($A388,'Hospitalisation Details'!$A:$O,7,0)</f>
        <v>26927.69</v>
      </c>
      <c r="N388" t="str">
        <f>VLOOKUP($A388,'Hospitalisation Details'!$A:$O,12,0)</f>
        <v>tier - 2</v>
      </c>
      <c r="O388" t="str">
        <f>VLOOKUP($A388,'Hospitalisation Details'!$A:$O,13,0)</f>
        <v>tier - 2</v>
      </c>
      <c r="P388" t="str">
        <f>VLOOKUP($A388,'Hospitalisation Details'!$A:$O,14,0)</f>
        <v>R1011</v>
      </c>
      <c r="Q388">
        <f>VLOOKUP($A388,'Hospitalisation Details'!$A:$O,15,0)</f>
        <v>20</v>
      </c>
    </row>
    <row r="389" spans="1:17" ht="15.75" x14ac:dyDescent="0.25">
      <c r="A389" s="1" t="s">
        <v>1984</v>
      </c>
      <c r="B389" t="str">
        <f>VLOOKUP(Healthcare!A389,'Customer Names'!$A:$D,4,0)</f>
        <v>Michael J.</v>
      </c>
      <c r="C389">
        <f>VLOOKUP(A389,'Medical Examinations'!$A:$M,2,0)</f>
        <v>23.76</v>
      </c>
      <c r="D389">
        <f>VLOOKUP($A389,'Medical Examinations'!$A:$M,3,0)</f>
        <v>10.96</v>
      </c>
      <c r="E389" t="str">
        <f>VLOOKUP($A389,'Medical Examinations'!$A:$M,4,0)</f>
        <v>No</v>
      </c>
      <c r="F389" t="str">
        <f>VLOOKUP($A389,'Medical Examinations'!$A:$M,5,0)</f>
        <v>No</v>
      </c>
      <c r="G389" t="str">
        <f>VLOOKUP($A389,'Medical Examinations'!$A:$M,6,0)</f>
        <v>No</v>
      </c>
      <c r="H389">
        <f>VLOOKUP($A389,'Medical Examinations'!$A:$M,8,0)</f>
        <v>3</v>
      </c>
      <c r="I389" t="str">
        <f>VLOOKUP($A389,'Medical Examinations'!$A:$M,9,0)</f>
        <v>yes</v>
      </c>
      <c r="J389" t="str">
        <f>VLOOKUP($A389,'Medical Examinations'!$A:$M,11,0)</f>
        <v>Healthy Weight</v>
      </c>
      <c r="K389" t="str">
        <f>VLOOKUP($A389,'Medical Examinations'!$A:$M,12,0)</f>
        <v>Diabetes</v>
      </c>
      <c r="L389" s="11">
        <f>VLOOKUP($A389,'Hospitalisation Details'!$A:$O,5,0)</f>
        <v>21391</v>
      </c>
      <c r="M389">
        <f>VLOOKUP($A389,'Hospitalisation Details'!$A:$O,7,0)</f>
        <v>26926.51</v>
      </c>
      <c r="N389" t="str">
        <f>VLOOKUP($A389,'Hospitalisation Details'!$A:$O,12,0)</f>
        <v>tier - 2</v>
      </c>
      <c r="O389" t="str">
        <f>VLOOKUP($A389,'Hospitalisation Details'!$A:$O,13,0)</f>
        <v>tier - 1</v>
      </c>
      <c r="P389" t="str">
        <f>VLOOKUP($A389,'Hospitalisation Details'!$A:$O,14,0)</f>
        <v>R1013</v>
      </c>
      <c r="Q389">
        <f>VLOOKUP($A389,'Hospitalisation Details'!$A:$O,15,0)</f>
        <v>64</v>
      </c>
    </row>
    <row r="390" spans="1:17" ht="15.75" x14ac:dyDescent="0.25">
      <c r="A390" s="1" t="s">
        <v>1983</v>
      </c>
      <c r="B390" t="str">
        <f>VLOOKUP(Healthcare!A390,'Customer Names'!$A:$D,4,0)</f>
        <v>Nikki</v>
      </c>
      <c r="C390">
        <f>VLOOKUP(A390,'Medical Examinations'!$A:$M,2,0)</f>
        <v>19.38</v>
      </c>
      <c r="D390">
        <f>VLOOKUP($A390,'Medical Examinations'!$A:$M,3,0)</f>
        <v>6.28</v>
      </c>
      <c r="E390" t="str">
        <f>VLOOKUP($A390,'Medical Examinations'!$A:$M,4,0)</f>
        <v>No</v>
      </c>
      <c r="F390" t="str">
        <f>VLOOKUP($A390,'Medical Examinations'!$A:$M,5,0)</f>
        <v>No</v>
      </c>
      <c r="G390" t="str">
        <f>VLOOKUP($A390,'Medical Examinations'!$A:$M,6,0)</f>
        <v>No</v>
      </c>
      <c r="H390">
        <f>VLOOKUP($A390,'Medical Examinations'!$A:$M,8,0)</f>
        <v>0</v>
      </c>
      <c r="I390" t="str">
        <f>VLOOKUP($A390,'Medical Examinations'!$A:$M,9,0)</f>
        <v>yes</v>
      </c>
      <c r="J390" t="str">
        <f>VLOOKUP($A390,'Medical Examinations'!$A:$M,11,0)</f>
        <v>Healthy Weight</v>
      </c>
      <c r="K390" t="str">
        <f>VLOOKUP($A390,'Medical Examinations'!$A:$M,12,0)</f>
        <v>Prediabetes</v>
      </c>
      <c r="L390" s="11">
        <f>VLOOKUP($A390,'Hospitalisation Details'!$A:$O,5,0)</f>
        <v>33503</v>
      </c>
      <c r="M390">
        <f>VLOOKUP($A390,'Hospitalisation Details'!$A:$O,7,0)</f>
        <v>26912.560000000001</v>
      </c>
      <c r="N390" t="str">
        <f>VLOOKUP($A390,'Hospitalisation Details'!$A:$O,12,0)</f>
        <v>tier - 2</v>
      </c>
      <c r="O390" t="str">
        <f>VLOOKUP($A390,'Hospitalisation Details'!$A:$O,13,0)</f>
        <v>tier - 2</v>
      </c>
      <c r="P390" t="str">
        <f>VLOOKUP($A390,'Hospitalisation Details'!$A:$O,14,0)</f>
        <v>R1011</v>
      </c>
      <c r="Q390">
        <f>VLOOKUP($A390,'Hospitalisation Details'!$A:$O,15,0)</f>
        <v>31</v>
      </c>
    </row>
    <row r="391" spans="1:17" ht="15.75" x14ac:dyDescent="0.25">
      <c r="A391" s="1" t="s">
        <v>1982</v>
      </c>
      <c r="B391" t="str">
        <f>VLOOKUP(Healthcare!A391,'Customer Names'!$A:$D,4,0)</f>
        <v>Summer B.</v>
      </c>
      <c r="C391">
        <f>VLOOKUP(A391,'Medical Examinations'!$A:$M,2,0)</f>
        <v>16.21</v>
      </c>
      <c r="D391">
        <f>VLOOKUP($A391,'Medical Examinations'!$A:$M,3,0)</f>
        <v>6.29</v>
      </c>
      <c r="E391" t="str">
        <f>VLOOKUP($A391,'Medical Examinations'!$A:$M,4,0)</f>
        <v>yes</v>
      </c>
      <c r="F391" t="str">
        <f>VLOOKUP($A391,'Medical Examinations'!$A:$M,5,0)</f>
        <v>No</v>
      </c>
      <c r="G391" t="str">
        <f>VLOOKUP($A391,'Medical Examinations'!$A:$M,6,0)</f>
        <v>No</v>
      </c>
      <c r="H391">
        <f>VLOOKUP($A391,'Medical Examinations'!$A:$M,8,0)</f>
        <v>1</v>
      </c>
      <c r="I391" t="str">
        <f>VLOOKUP($A391,'Medical Examinations'!$A:$M,9,0)</f>
        <v>yes</v>
      </c>
      <c r="J391" t="str">
        <f>VLOOKUP($A391,'Medical Examinations'!$A:$M,11,0)</f>
        <v>Underweight</v>
      </c>
      <c r="K391" t="str">
        <f>VLOOKUP($A391,'Medical Examinations'!$A:$M,12,0)</f>
        <v>Prediabetes</v>
      </c>
      <c r="L391" s="11">
        <f>VLOOKUP($A391,'Hospitalisation Details'!$A:$O,5,0)</f>
        <v>32346</v>
      </c>
      <c r="M391">
        <f>VLOOKUP($A391,'Hospitalisation Details'!$A:$O,7,0)</f>
        <v>26607.89</v>
      </c>
      <c r="N391" t="str">
        <f>VLOOKUP($A391,'Hospitalisation Details'!$A:$O,12,0)</f>
        <v>tier - 2</v>
      </c>
      <c r="O391" t="str">
        <f>VLOOKUP($A391,'Hospitalisation Details'!$A:$O,13,0)</f>
        <v>tier - 1</v>
      </c>
      <c r="P391" t="str">
        <f>VLOOKUP($A391,'Hospitalisation Details'!$A:$O,14,0)</f>
        <v>R1011</v>
      </c>
      <c r="Q391">
        <f>VLOOKUP($A391,'Hospitalisation Details'!$A:$O,15,0)</f>
        <v>34</v>
      </c>
    </row>
    <row r="392" spans="1:17" ht="15.75" x14ac:dyDescent="0.25">
      <c r="A392" s="1" t="s">
        <v>1981</v>
      </c>
      <c r="B392" t="str">
        <f>VLOOKUP(Healthcare!A392,'Customer Names'!$A:$D,4,0)</f>
        <v>Edward</v>
      </c>
      <c r="C392">
        <f>VLOOKUP(A392,'Medical Examinations'!$A:$M,2,0)</f>
        <v>32.54</v>
      </c>
      <c r="D392">
        <f>VLOOKUP($A392,'Medical Examinations'!$A:$M,3,0)</f>
        <v>4.0199999999999996</v>
      </c>
      <c r="E392" t="str">
        <f>VLOOKUP($A392,'Medical Examinations'!$A:$M,4,0)</f>
        <v>No</v>
      </c>
      <c r="F392" t="str">
        <f>VLOOKUP($A392,'Medical Examinations'!$A:$M,5,0)</f>
        <v>yes</v>
      </c>
      <c r="G392" t="str">
        <f>VLOOKUP($A392,'Medical Examinations'!$A:$M,6,0)</f>
        <v>No</v>
      </c>
      <c r="H392">
        <f>VLOOKUP($A392,'Medical Examinations'!$A:$M,8,0)</f>
        <v>1</v>
      </c>
      <c r="I392" t="str">
        <f>VLOOKUP($A392,'Medical Examinations'!$A:$M,9,0)</f>
        <v>yes</v>
      </c>
      <c r="J392" t="str">
        <f>VLOOKUP($A392,'Medical Examinations'!$A:$M,11,0)</f>
        <v>Obesity</v>
      </c>
      <c r="K392" t="str">
        <f>VLOOKUP($A392,'Medical Examinations'!$A:$M,12,0)</f>
        <v>Normal</v>
      </c>
      <c r="L392" s="11">
        <f>VLOOKUP($A392,'Hospitalisation Details'!$A:$O,5,0)</f>
        <v>38173</v>
      </c>
      <c r="M392">
        <f>VLOOKUP($A392,'Hospitalisation Details'!$A:$O,7,0)</f>
        <v>26479.4</v>
      </c>
      <c r="N392" t="str">
        <f>VLOOKUP($A392,'Hospitalisation Details'!$A:$O,12,0)</f>
        <v>tier - 2</v>
      </c>
      <c r="O392" t="str">
        <f>VLOOKUP($A392,'Hospitalisation Details'!$A:$O,13,0)</f>
        <v>tier - 2</v>
      </c>
      <c r="P392" t="str">
        <f>VLOOKUP($A392,'Hospitalisation Details'!$A:$O,14,0)</f>
        <v>R1011</v>
      </c>
      <c r="Q392">
        <f>VLOOKUP($A392,'Hospitalisation Details'!$A:$O,15,0)</f>
        <v>18</v>
      </c>
    </row>
    <row r="393" spans="1:17" ht="15.75" x14ac:dyDescent="0.25">
      <c r="A393" s="1" t="s">
        <v>1980</v>
      </c>
      <c r="B393" t="str">
        <f>VLOOKUP(Healthcare!A393,'Customer Names'!$A:$D,4,0)</f>
        <v>Ryan</v>
      </c>
      <c r="C393">
        <f>VLOOKUP(A393,'Medical Examinations'!$A:$M,2,0)</f>
        <v>36.765000000000001</v>
      </c>
      <c r="D393">
        <f>VLOOKUP($A393,'Medical Examinations'!$A:$M,3,0)</f>
        <v>11.95</v>
      </c>
      <c r="E393" t="str">
        <f>VLOOKUP($A393,'Medical Examinations'!$A:$M,4,0)</f>
        <v>yes</v>
      </c>
      <c r="F393" t="str">
        <f>VLOOKUP($A393,'Medical Examinations'!$A:$M,5,0)</f>
        <v>No</v>
      </c>
      <c r="G393" t="str">
        <f>VLOOKUP($A393,'Medical Examinations'!$A:$M,6,0)</f>
        <v>No</v>
      </c>
      <c r="H393">
        <f>VLOOKUP($A393,'Medical Examinations'!$A:$M,8,0)</f>
        <v>2</v>
      </c>
      <c r="I393" t="str">
        <f>VLOOKUP($A393,'Medical Examinations'!$A:$M,9,0)</f>
        <v>No</v>
      </c>
      <c r="J393" t="str">
        <f>VLOOKUP($A393,'Medical Examinations'!$A:$M,11,0)</f>
        <v>Obesity</v>
      </c>
      <c r="K393" t="str">
        <f>VLOOKUP($A393,'Medical Examinations'!$A:$M,12,0)</f>
        <v>Diabetes</v>
      </c>
      <c r="L393" s="11">
        <f>VLOOKUP($A393,'Hospitalisation Details'!$A:$O,5,0)</f>
        <v>25929</v>
      </c>
      <c r="M393">
        <f>VLOOKUP($A393,'Hospitalisation Details'!$A:$O,7,0)</f>
        <v>26467.1</v>
      </c>
      <c r="N393" t="str">
        <f>VLOOKUP($A393,'Hospitalisation Details'!$A:$O,12,0)</f>
        <v>tier - 2</v>
      </c>
      <c r="O393" t="str">
        <f>VLOOKUP($A393,'Hospitalisation Details'!$A:$O,13,0)</f>
        <v>tier - 3</v>
      </c>
      <c r="P393" t="str">
        <f>VLOOKUP($A393,'Hospitalisation Details'!$A:$O,14,0)</f>
        <v>R1012</v>
      </c>
      <c r="Q393">
        <f>VLOOKUP($A393,'Hospitalisation Details'!$A:$O,15,0)</f>
        <v>52</v>
      </c>
    </row>
    <row r="394" spans="1:17" ht="15.75" x14ac:dyDescent="0.25">
      <c r="A394" s="1" t="s">
        <v>1979</v>
      </c>
      <c r="B394" t="str">
        <f>VLOOKUP(Healthcare!A394,'Customer Names'!$A:$D,4,0)</f>
        <v>Kacee</v>
      </c>
      <c r="C394">
        <f>VLOOKUP(A394,'Medical Examinations'!$A:$M,2,0)</f>
        <v>35.909999999999997</v>
      </c>
      <c r="D394">
        <f>VLOOKUP($A394,'Medical Examinations'!$A:$M,3,0)</f>
        <v>8.7100000000000009</v>
      </c>
      <c r="E394" t="str">
        <f>VLOOKUP($A394,'Medical Examinations'!$A:$M,4,0)</f>
        <v>No</v>
      </c>
      <c r="F394" t="str">
        <f>VLOOKUP($A394,'Medical Examinations'!$A:$M,5,0)</f>
        <v>No</v>
      </c>
      <c r="G394" t="str">
        <f>VLOOKUP($A394,'Medical Examinations'!$A:$M,6,0)</f>
        <v>No</v>
      </c>
      <c r="H394">
        <f>VLOOKUP($A394,'Medical Examinations'!$A:$M,8,0)</f>
        <v>0</v>
      </c>
      <c r="I394" t="str">
        <f>VLOOKUP($A394,'Medical Examinations'!$A:$M,9,0)</f>
        <v>No</v>
      </c>
      <c r="J394" t="str">
        <f>VLOOKUP($A394,'Medical Examinations'!$A:$M,11,0)</f>
        <v>Obesity</v>
      </c>
      <c r="K394" t="str">
        <f>VLOOKUP($A394,'Medical Examinations'!$A:$M,12,0)</f>
        <v>Diabetes</v>
      </c>
      <c r="L394" s="11">
        <f>VLOOKUP($A394,'Hospitalisation Details'!$A:$O,5,0)</f>
        <v>27323</v>
      </c>
      <c r="M394">
        <f>VLOOKUP($A394,'Hospitalisation Details'!$A:$O,7,0)</f>
        <v>26392.26</v>
      </c>
      <c r="N394" t="str">
        <f>VLOOKUP($A394,'Hospitalisation Details'!$A:$O,12,0)</f>
        <v>tier - 2</v>
      </c>
      <c r="O394" t="str">
        <f>VLOOKUP($A394,'Hospitalisation Details'!$A:$O,13,0)</f>
        <v>tier - 2</v>
      </c>
      <c r="P394" t="str">
        <f>VLOOKUP($A394,'Hospitalisation Details'!$A:$O,14,0)</f>
        <v>R1024</v>
      </c>
      <c r="Q394">
        <f>VLOOKUP($A394,'Hospitalisation Details'!$A:$O,15,0)</f>
        <v>48</v>
      </c>
    </row>
    <row r="395" spans="1:17" ht="15.75" x14ac:dyDescent="0.25">
      <c r="A395" s="1" t="s">
        <v>1978</v>
      </c>
      <c r="B395" t="str">
        <f>VLOOKUP(Healthcare!A395,'Customer Names'!$A:$D,4,0)</f>
        <v>Dave</v>
      </c>
      <c r="C395">
        <f>VLOOKUP(A395,'Medical Examinations'!$A:$M,2,0)</f>
        <v>32.06</v>
      </c>
      <c r="D395">
        <f>VLOOKUP($A395,'Medical Examinations'!$A:$M,3,0)</f>
        <v>4.67</v>
      </c>
      <c r="E395" t="str">
        <f>VLOOKUP($A395,'Medical Examinations'!$A:$M,4,0)</f>
        <v>No</v>
      </c>
      <c r="F395" t="str">
        <f>VLOOKUP($A395,'Medical Examinations'!$A:$M,5,0)</f>
        <v>yes</v>
      </c>
      <c r="G395" t="str">
        <f>VLOOKUP($A395,'Medical Examinations'!$A:$M,6,0)</f>
        <v>No</v>
      </c>
      <c r="H395">
        <f>VLOOKUP($A395,'Medical Examinations'!$A:$M,8,0)</f>
        <v>1</v>
      </c>
      <c r="I395" t="str">
        <f>VLOOKUP($A395,'Medical Examinations'!$A:$M,9,0)</f>
        <v>yes</v>
      </c>
      <c r="J395" t="str">
        <f>VLOOKUP($A395,'Medical Examinations'!$A:$M,11,0)</f>
        <v>Obesity</v>
      </c>
      <c r="K395" t="str">
        <f>VLOOKUP($A395,'Medical Examinations'!$A:$M,12,0)</f>
        <v>Normal</v>
      </c>
      <c r="L395" s="11">
        <f>VLOOKUP($A395,'Hospitalisation Details'!$A:$O,5,0)</f>
        <v>38143</v>
      </c>
      <c r="M395">
        <f>VLOOKUP($A395,'Hospitalisation Details'!$A:$O,7,0)</f>
        <v>26316.59</v>
      </c>
      <c r="N395" t="str">
        <f>VLOOKUP($A395,'Hospitalisation Details'!$A:$O,12,0)</f>
        <v>tier - 2</v>
      </c>
      <c r="O395" t="str">
        <f>VLOOKUP($A395,'Hospitalisation Details'!$A:$O,13,0)</f>
        <v>tier - 3</v>
      </c>
      <c r="P395" t="str">
        <f>VLOOKUP($A395,'Hospitalisation Details'!$A:$O,14,0)</f>
        <v>R1011</v>
      </c>
      <c r="Q395">
        <f>VLOOKUP($A395,'Hospitalisation Details'!$A:$O,15,0)</f>
        <v>19</v>
      </c>
    </row>
    <row r="396" spans="1:17" ht="15.75" x14ac:dyDescent="0.25">
      <c r="A396" s="1" t="s">
        <v>1977</v>
      </c>
      <c r="B396" t="str">
        <f>VLOOKUP(Healthcare!A396,'Customer Names'!$A:$D,4,0)</f>
        <v>Maryanna</v>
      </c>
      <c r="C396">
        <f>VLOOKUP(A396,'Medical Examinations'!$A:$M,2,0)</f>
        <v>24.1</v>
      </c>
      <c r="D396">
        <f>VLOOKUP($A396,'Medical Examinations'!$A:$M,3,0)</f>
        <v>11.14</v>
      </c>
      <c r="E396" t="str">
        <f>VLOOKUP($A396,'Medical Examinations'!$A:$M,4,0)</f>
        <v>yes</v>
      </c>
      <c r="F396" t="str">
        <f>VLOOKUP($A396,'Medical Examinations'!$A:$M,5,0)</f>
        <v>No</v>
      </c>
      <c r="G396" t="str">
        <f>VLOOKUP($A396,'Medical Examinations'!$A:$M,6,0)</f>
        <v>No</v>
      </c>
      <c r="H396">
        <f>VLOOKUP($A396,'Medical Examinations'!$A:$M,8,0)</f>
        <v>1</v>
      </c>
      <c r="I396" t="str">
        <f>VLOOKUP($A396,'Medical Examinations'!$A:$M,9,0)</f>
        <v>No</v>
      </c>
      <c r="J396" t="str">
        <f>VLOOKUP($A396,'Medical Examinations'!$A:$M,11,0)</f>
        <v>Healthy Weight</v>
      </c>
      <c r="K396" t="str">
        <f>VLOOKUP($A396,'Medical Examinations'!$A:$M,12,0)</f>
        <v>Diabetes</v>
      </c>
      <c r="L396" s="11">
        <f>VLOOKUP($A396,'Hospitalisation Details'!$A:$O,5,0)</f>
        <v>27702</v>
      </c>
      <c r="M396">
        <f>VLOOKUP($A396,'Hospitalisation Details'!$A:$O,7,0)</f>
        <v>26236.58</v>
      </c>
      <c r="N396" t="str">
        <f>VLOOKUP($A396,'Hospitalisation Details'!$A:$O,12,0)</f>
        <v>tier - 2</v>
      </c>
      <c r="O396" t="str">
        <f>VLOOKUP($A396,'Hospitalisation Details'!$A:$O,13,0)</f>
        <v>tier - 1</v>
      </c>
      <c r="P396" t="str">
        <f>VLOOKUP($A396,'Hospitalisation Details'!$A:$O,14,0)</f>
        <v>R1011</v>
      </c>
      <c r="Q396">
        <f>VLOOKUP($A396,'Hospitalisation Details'!$A:$O,15,0)</f>
        <v>47</v>
      </c>
    </row>
    <row r="397" spans="1:17" ht="15.75" x14ac:dyDescent="0.25">
      <c r="A397" s="1" t="s">
        <v>1976</v>
      </c>
      <c r="B397" t="str">
        <f>VLOOKUP(Healthcare!A397,'Customer Names'!$A:$D,4,0)</f>
        <v>Jessica H.</v>
      </c>
      <c r="C397">
        <f>VLOOKUP(A397,'Medical Examinations'!$A:$M,2,0)</f>
        <v>27.1</v>
      </c>
      <c r="D397">
        <f>VLOOKUP($A397,'Medical Examinations'!$A:$M,3,0)</f>
        <v>9.0500000000000007</v>
      </c>
      <c r="E397" t="str">
        <f>VLOOKUP($A397,'Medical Examinations'!$A:$M,4,0)</f>
        <v>No</v>
      </c>
      <c r="F397" t="str">
        <f>VLOOKUP($A397,'Medical Examinations'!$A:$M,5,0)</f>
        <v>No</v>
      </c>
      <c r="G397" t="str">
        <f>VLOOKUP($A397,'Medical Examinations'!$A:$M,6,0)</f>
        <v>No</v>
      </c>
      <c r="H397">
        <f>VLOOKUP($A397,'Medical Examinations'!$A:$M,8,0)</f>
        <v>2</v>
      </c>
      <c r="I397" t="str">
        <f>VLOOKUP($A397,'Medical Examinations'!$A:$M,9,0)</f>
        <v>No</v>
      </c>
      <c r="J397" t="str">
        <f>VLOOKUP($A397,'Medical Examinations'!$A:$M,11,0)</f>
        <v>Overweight</v>
      </c>
      <c r="K397" t="str">
        <f>VLOOKUP($A397,'Medical Examinations'!$A:$M,12,0)</f>
        <v>Diabetes</v>
      </c>
      <c r="L397" s="11">
        <f>VLOOKUP($A397,'Hospitalisation Details'!$A:$O,5,0)</f>
        <v>26944</v>
      </c>
      <c r="M397">
        <f>VLOOKUP($A397,'Hospitalisation Details'!$A:$O,7,0)</f>
        <v>26140.36</v>
      </c>
      <c r="N397" t="str">
        <f>VLOOKUP($A397,'Hospitalisation Details'!$A:$O,12,0)</f>
        <v>tier - 2</v>
      </c>
      <c r="O397" t="str">
        <f>VLOOKUP($A397,'Hospitalisation Details'!$A:$O,13,0)</f>
        <v>tier - 3</v>
      </c>
      <c r="P397" t="str">
        <f>VLOOKUP($A397,'Hospitalisation Details'!$A:$O,14,0)</f>
        <v>R1011</v>
      </c>
      <c r="Q397">
        <f>VLOOKUP($A397,'Hospitalisation Details'!$A:$O,15,0)</f>
        <v>49</v>
      </c>
    </row>
    <row r="398" spans="1:17" ht="15.75" x14ac:dyDescent="0.25">
      <c r="A398" s="1" t="s">
        <v>1975</v>
      </c>
      <c r="B398" t="str">
        <f>VLOOKUP(Healthcare!A398,'Customer Names'!$A:$D,4,0)</f>
        <v>Deanna</v>
      </c>
      <c r="C398">
        <f>VLOOKUP(A398,'Medical Examinations'!$A:$M,2,0)</f>
        <v>24.42</v>
      </c>
      <c r="D398">
        <f>VLOOKUP($A398,'Medical Examinations'!$A:$M,3,0)</f>
        <v>11.31</v>
      </c>
      <c r="E398" t="str">
        <f>VLOOKUP($A398,'Medical Examinations'!$A:$M,4,0)</f>
        <v>No</v>
      </c>
      <c r="F398" t="str">
        <f>VLOOKUP($A398,'Medical Examinations'!$A:$M,5,0)</f>
        <v>No</v>
      </c>
      <c r="G398" t="str">
        <f>VLOOKUP($A398,'Medical Examinations'!$A:$M,6,0)</f>
        <v>No</v>
      </c>
      <c r="H398">
        <f>VLOOKUP($A398,'Medical Examinations'!$A:$M,8,0)</f>
        <v>0</v>
      </c>
      <c r="I398" t="str">
        <f>VLOOKUP($A398,'Medical Examinations'!$A:$M,9,0)</f>
        <v>yes</v>
      </c>
      <c r="J398" t="str">
        <f>VLOOKUP($A398,'Medical Examinations'!$A:$M,11,0)</f>
        <v>Healthy Weight</v>
      </c>
      <c r="K398" t="str">
        <f>VLOOKUP($A398,'Medical Examinations'!$A:$M,12,0)</f>
        <v>Diabetes</v>
      </c>
      <c r="L398" s="11">
        <f>VLOOKUP($A398,'Hospitalisation Details'!$A:$O,5,0)</f>
        <v>37448</v>
      </c>
      <c r="M398">
        <f>VLOOKUP($A398,'Hospitalisation Details'!$A:$O,7,0)</f>
        <v>26125.67</v>
      </c>
      <c r="N398" t="str">
        <f>VLOOKUP($A398,'Hospitalisation Details'!$A:$O,12,0)</f>
        <v>tier - 2</v>
      </c>
      <c r="O398" t="str">
        <f>VLOOKUP($A398,'Hospitalisation Details'!$A:$O,13,0)</f>
        <v>tier - 1</v>
      </c>
      <c r="P398" t="str">
        <f>VLOOKUP($A398,'Hospitalisation Details'!$A:$O,14,0)</f>
        <v>R1013</v>
      </c>
      <c r="Q398">
        <f>VLOOKUP($A398,'Hospitalisation Details'!$A:$O,15,0)</f>
        <v>20</v>
      </c>
    </row>
    <row r="399" spans="1:17" ht="15.75" x14ac:dyDescent="0.25">
      <c r="A399" s="1" t="s">
        <v>1974</v>
      </c>
      <c r="B399" t="str">
        <f>VLOOKUP(Healthcare!A399,'Customer Names'!$A:$D,4,0)</f>
        <v>Peter</v>
      </c>
      <c r="C399">
        <f>VLOOKUP(A399,'Medical Examinations'!$A:$M,2,0)</f>
        <v>26.695</v>
      </c>
      <c r="D399">
        <f>VLOOKUP($A399,'Medical Examinations'!$A:$M,3,0)</f>
        <v>4.68</v>
      </c>
      <c r="E399" t="str">
        <f>VLOOKUP($A399,'Medical Examinations'!$A:$M,4,0)</f>
        <v>yes</v>
      </c>
      <c r="F399" t="str">
        <f>VLOOKUP($A399,'Medical Examinations'!$A:$M,5,0)</f>
        <v>No</v>
      </c>
      <c r="G399" t="str">
        <f>VLOOKUP($A399,'Medical Examinations'!$A:$M,6,0)</f>
        <v>No</v>
      </c>
      <c r="H399">
        <f>VLOOKUP($A399,'Medical Examinations'!$A:$M,8,0)</f>
        <v>2</v>
      </c>
      <c r="I399" t="str">
        <f>VLOOKUP($A399,'Medical Examinations'!$A:$M,9,0)</f>
        <v>yes</v>
      </c>
      <c r="J399" t="str">
        <f>VLOOKUP($A399,'Medical Examinations'!$A:$M,11,0)</f>
        <v>Overweight</v>
      </c>
      <c r="K399" t="str">
        <f>VLOOKUP($A399,'Medical Examinations'!$A:$M,12,0)</f>
        <v>Normal</v>
      </c>
      <c r="L399" s="11">
        <f>VLOOKUP($A399,'Hospitalisation Details'!$A:$O,5,0)</f>
        <v>24420</v>
      </c>
      <c r="M399">
        <f>VLOOKUP($A399,'Hospitalisation Details'!$A:$O,7,0)</f>
        <v>26109.33</v>
      </c>
      <c r="N399" t="str">
        <f>VLOOKUP($A399,'Hospitalisation Details'!$A:$O,12,0)</f>
        <v>tier - 2</v>
      </c>
      <c r="O399" t="str">
        <f>VLOOKUP($A399,'Hospitalisation Details'!$A:$O,13,0)</f>
        <v>tier - 3</v>
      </c>
      <c r="P399" t="str">
        <f>VLOOKUP($A399,'Hospitalisation Details'!$A:$O,14,0)</f>
        <v>R1012</v>
      </c>
      <c r="Q399">
        <f>VLOOKUP($A399,'Hospitalisation Details'!$A:$O,15,0)</f>
        <v>56</v>
      </c>
    </row>
    <row r="400" spans="1:17" ht="15.75" x14ac:dyDescent="0.25">
      <c r="A400" s="1" t="s">
        <v>1973</v>
      </c>
      <c r="B400" t="str">
        <f>VLOOKUP(Healthcare!A400,'Customer Names'!$A:$D,4,0)</f>
        <v>Rebecca</v>
      </c>
      <c r="C400">
        <f>VLOOKUP(A400,'Medical Examinations'!$A:$M,2,0)</f>
        <v>27.79</v>
      </c>
      <c r="D400">
        <f>VLOOKUP($A400,'Medical Examinations'!$A:$M,3,0)</f>
        <v>6.05</v>
      </c>
      <c r="E400" t="str">
        <f>VLOOKUP($A400,'Medical Examinations'!$A:$M,4,0)</f>
        <v>yes</v>
      </c>
      <c r="F400" t="str">
        <f>VLOOKUP($A400,'Medical Examinations'!$A:$M,5,0)</f>
        <v>yes</v>
      </c>
      <c r="G400" t="str">
        <f>VLOOKUP($A400,'Medical Examinations'!$A:$M,6,0)</f>
        <v>No</v>
      </c>
      <c r="H400">
        <f>VLOOKUP($A400,'Medical Examinations'!$A:$M,8,0)</f>
        <v>1</v>
      </c>
      <c r="I400" t="str">
        <f>VLOOKUP($A400,'Medical Examinations'!$A:$M,9,0)</f>
        <v>yes</v>
      </c>
      <c r="J400" t="str">
        <f>VLOOKUP($A400,'Medical Examinations'!$A:$M,11,0)</f>
        <v>Overweight</v>
      </c>
      <c r="K400" t="str">
        <f>VLOOKUP($A400,'Medical Examinations'!$A:$M,12,0)</f>
        <v>Prediabetes</v>
      </c>
      <c r="L400" s="11">
        <f>VLOOKUP($A400,'Hospitalisation Details'!$A:$O,5,0)</f>
        <v>36856</v>
      </c>
      <c r="M400">
        <f>VLOOKUP($A400,'Hospitalisation Details'!$A:$O,7,0)</f>
        <v>26026.97</v>
      </c>
      <c r="N400" t="str">
        <f>VLOOKUP($A400,'Hospitalisation Details'!$A:$O,12,0)</f>
        <v>tier - 2</v>
      </c>
      <c r="O400" t="str">
        <f>VLOOKUP($A400,'Hospitalisation Details'!$A:$O,13,0)</f>
        <v>tier - 3</v>
      </c>
      <c r="P400" t="str">
        <f>VLOOKUP($A400,'Hospitalisation Details'!$A:$O,14,0)</f>
        <v>R1011</v>
      </c>
      <c r="Q400">
        <f>VLOOKUP($A400,'Hospitalisation Details'!$A:$O,15,0)</f>
        <v>22</v>
      </c>
    </row>
    <row r="401" spans="1:17" ht="15.75" x14ac:dyDescent="0.25">
      <c r="A401" s="1" t="s">
        <v>1972</v>
      </c>
      <c r="B401" t="str">
        <f>VLOOKUP(Healthcare!A401,'Customer Names'!$A:$D,4,0)</f>
        <v>Elizabeth M.</v>
      </c>
      <c r="C401">
        <f>VLOOKUP(A401,'Medical Examinations'!$A:$M,2,0)</f>
        <v>32.68</v>
      </c>
      <c r="D401">
        <f>VLOOKUP($A401,'Medical Examinations'!$A:$M,3,0)</f>
        <v>4.68</v>
      </c>
      <c r="E401" t="str">
        <f>VLOOKUP($A401,'Medical Examinations'!$A:$M,4,0)</f>
        <v>yes</v>
      </c>
      <c r="F401" t="str">
        <f>VLOOKUP($A401,'Medical Examinations'!$A:$M,5,0)</f>
        <v>No</v>
      </c>
      <c r="G401" t="str">
        <f>VLOOKUP($A401,'Medical Examinations'!$A:$M,6,0)</f>
        <v>No</v>
      </c>
      <c r="H401">
        <f>VLOOKUP($A401,'Medical Examinations'!$A:$M,8,0)</f>
        <v>0</v>
      </c>
      <c r="I401" t="str">
        <f>VLOOKUP($A401,'Medical Examinations'!$A:$M,9,0)</f>
        <v>No</v>
      </c>
      <c r="J401" t="str">
        <f>VLOOKUP($A401,'Medical Examinations'!$A:$M,11,0)</f>
        <v>Obesity</v>
      </c>
      <c r="K401" t="str">
        <f>VLOOKUP($A401,'Medical Examinations'!$A:$M,12,0)</f>
        <v>Normal</v>
      </c>
      <c r="L401" s="11">
        <f>VLOOKUP($A401,'Hospitalisation Details'!$A:$O,5,0)</f>
        <v>37108</v>
      </c>
      <c r="M401">
        <f>VLOOKUP($A401,'Hospitalisation Details'!$A:$O,7,0)</f>
        <v>26018.95</v>
      </c>
      <c r="N401" t="str">
        <f>VLOOKUP($A401,'Hospitalisation Details'!$A:$O,12,0)</f>
        <v>tier - 2</v>
      </c>
      <c r="O401" t="str">
        <f>VLOOKUP($A401,'Hospitalisation Details'!$A:$O,13,0)</f>
        <v>tier - 2</v>
      </c>
      <c r="P401" t="str">
        <f>VLOOKUP($A401,'Hospitalisation Details'!$A:$O,14,0)</f>
        <v>R1012</v>
      </c>
      <c r="Q401">
        <f>VLOOKUP($A401,'Hospitalisation Details'!$A:$O,15,0)</f>
        <v>21</v>
      </c>
    </row>
    <row r="402" spans="1:17" ht="15.75" x14ac:dyDescent="0.25">
      <c r="A402" s="1" t="s">
        <v>1971</v>
      </c>
      <c r="B402" t="str">
        <f>VLOOKUP(Healthcare!A402,'Customer Names'!$A:$D,4,0)</f>
        <v>Gregory</v>
      </c>
      <c r="C402">
        <f>VLOOKUP(A402,'Medical Examinations'!$A:$M,2,0)</f>
        <v>26.4</v>
      </c>
      <c r="D402">
        <f>VLOOKUP($A402,'Medical Examinations'!$A:$M,3,0)</f>
        <v>9.5</v>
      </c>
      <c r="E402" t="str">
        <f>VLOOKUP($A402,'Medical Examinations'!$A:$M,4,0)</f>
        <v>yes</v>
      </c>
      <c r="F402" t="str">
        <f>VLOOKUP($A402,'Medical Examinations'!$A:$M,5,0)</f>
        <v>No</v>
      </c>
      <c r="G402" t="str">
        <f>VLOOKUP($A402,'Medical Examinations'!$A:$M,6,0)</f>
        <v>No</v>
      </c>
      <c r="H402">
        <f>VLOOKUP($A402,'Medical Examinations'!$A:$M,8,0)</f>
        <v>2</v>
      </c>
      <c r="I402" t="str">
        <f>VLOOKUP($A402,'Medical Examinations'!$A:$M,9,0)</f>
        <v>No</v>
      </c>
      <c r="J402" t="str">
        <f>VLOOKUP($A402,'Medical Examinations'!$A:$M,11,0)</f>
        <v>Overweight</v>
      </c>
      <c r="K402" t="str">
        <f>VLOOKUP($A402,'Medical Examinations'!$A:$M,12,0)</f>
        <v>Diabetes</v>
      </c>
      <c r="L402" s="11">
        <f>VLOOKUP($A402,'Hospitalisation Details'!$A:$O,5,0)</f>
        <v>25875</v>
      </c>
      <c r="M402">
        <f>VLOOKUP($A402,'Hospitalisation Details'!$A:$O,7,0)</f>
        <v>25992.82</v>
      </c>
      <c r="N402" t="str">
        <f>VLOOKUP($A402,'Hospitalisation Details'!$A:$O,12,0)</f>
        <v>tier - 2</v>
      </c>
      <c r="O402" t="str">
        <f>VLOOKUP($A402,'Hospitalisation Details'!$A:$O,13,0)</f>
        <v>tier - 2</v>
      </c>
      <c r="P402" t="str">
        <f>VLOOKUP($A402,'Hospitalisation Details'!$A:$O,14,0)</f>
        <v>R1013</v>
      </c>
      <c r="Q402">
        <f>VLOOKUP($A402,'Hospitalisation Details'!$A:$O,15,0)</f>
        <v>52</v>
      </c>
    </row>
    <row r="403" spans="1:17" ht="15.75" x14ac:dyDescent="0.25">
      <c r="A403" s="1" t="s">
        <v>1970</v>
      </c>
      <c r="B403" t="str">
        <f>VLOOKUP(Healthcare!A403,'Customer Names'!$A:$D,4,0)</f>
        <v>Sarah E.</v>
      </c>
      <c r="C403">
        <f>VLOOKUP(A403,'Medical Examinations'!$A:$M,2,0)</f>
        <v>23.655000000000001</v>
      </c>
      <c r="D403">
        <f>VLOOKUP($A403,'Medical Examinations'!$A:$M,3,0)</f>
        <v>10.84</v>
      </c>
      <c r="E403" t="str">
        <f>VLOOKUP($A403,'Medical Examinations'!$A:$M,4,0)</f>
        <v>yes</v>
      </c>
      <c r="F403" t="str">
        <f>VLOOKUP($A403,'Medical Examinations'!$A:$M,5,0)</f>
        <v>No</v>
      </c>
      <c r="G403" t="str">
        <f>VLOOKUP($A403,'Medical Examinations'!$A:$M,6,0)</f>
        <v>Yes</v>
      </c>
      <c r="H403">
        <f>VLOOKUP($A403,'Medical Examinations'!$A:$M,8,0)</f>
        <v>1</v>
      </c>
      <c r="I403" t="str">
        <f>VLOOKUP($A403,'Medical Examinations'!$A:$M,9,0)</f>
        <v>yes</v>
      </c>
      <c r="J403" t="str">
        <f>VLOOKUP($A403,'Medical Examinations'!$A:$M,11,0)</f>
        <v>Healthy Weight</v>
      </c>
      <c r="K403" t="str">
        <f>VLOOKUP($A403,'Medical Examinations'!$A:$M,12,0)</f>
        <v>Diabetes</v>
      </c>
      <c r="L403" s="11">
        <f>VLOOKUP($A403,'Hospitalisation Details'!$A:$O,5,0)</f>
        <v>23275</v>
      </c>
      <c r="M403">
        <f>VLOOKUP($A403,'Hospitalisation Details'!$A:$O,7,0)</f>
        <v>25678.78</v>
      </c>
      <c r="N403" t="str">
        <f>VLOOKUP($A403,'Hospitalisation Details'!$A:$O,12,0)</f>
        <v>tier - 2</v>
      </c>
      <c r="O403" t="str">
        <f>VLOOKUP($A403,'Hospitalisation Details'!$A:$O,13,0)</f>
        <v>tier - 3</v>
      </c>
      <c r="P403" t="str">
        <f>VLOOKUP($A403,'Hospitalisation Details'!$A:$O,14,0)</f>
        <v>R1012</v>
      </c>
      <c r="Q403">
        <f>VLOOKUP($A403,'Hospitalisation Details'!$A:$O,15,0)</f>
        <v>59</v>
      </c>
    </row>
    <row r="404" spans="1:17" ht="15.75" x14ac:dyDescent="0.25">
      <c r="A404" s="1" t="s">
        <v>1969</v>
      </c>
      <c r="B404" t="str">
        <f>VLOOKUP(Healthcare!A404,'Customer Names'!$A:$D,4,0)</f>
        <v>Anne Elise</v>
      </c>
      <c r="C404">
        <f>VLOOKUP(A404,'Medical Examinations'!$A:$M,2,0)</f>
        <v>27.36</v>
      </c>
      <c r="D404">
        <f>VLOOKUP($A404,'Medical Examinations'!$A:$M,3,0)</f>
        <v>5.88</v>
      </c>
      <c r="E404" t="str">
        <f>VLOOKUP($A404,'Medical Examinations'!$A:$M,4,0)</f>
        <v>No</v>
      </c>
      <c r="F404" t="str">
        <f>VLOOKUP($A404,'Medical Examinations'!$A:$M,5,0)</f>
        <v>No</v>
      </c>
      <c r="G404" t="str">
        <f>VLOOKUP($A404,'Medical Examinations'!$A:$M,6,0)</f>
        <v>No</v>
      </c>
      <c r="H404">
        <f>VLOOKUP($A404,'Medical Examinations'!$A:$M,8,0)</f>
        <v>2</v>
      </c>
      <c r="I404" t="str">
        <f>VLOOKUP($A404,'Medical Examinations'!$A:$M,9,0)</f>
        <v>No</v>
      </c>
      <c r="J404" t="str">
        <f>VLOOKUP($A404,'Medical Examinations'!$A:$M,11,0)</f>
        <v>Overweight</v>
      </c>
      <c r="K404" t="str">
        <f>VLOOKUP($A404,'Medical Examinations'!$A:$M,12,0)</f>
        <v>Prediabetes</v>
      </c>
      <c r="L404" s="11">
        <f>VLOOKUP($A404,'Hospitalisation Details'!$A:$O,5,0)</f>
        <v>26528</v>
      </c>
      <c r="M404">
        <f>VLOOKUP($A404,'Hospitalisation Details'!$A:$O,7,0)</f>
        <v>25656.58</v>
      </c>
      <c r="N404" t="str">
        <f>VLOOKUP($A404,'Hospitalisation Details'!$A:$O,12,0)</f>
        <v>tier - 2</v>
      </c>
      <c r="O404" t="str">
        <f>VLOOKUP($A404,'Hospitalisation Details'!$A:$O,13,0)</f>
        <v>tier - 3</v>
      </c>
      <c r="P404" t="str">
        <f>VLOOKUP($A404,'Hospitalisation Details'!$A:$O,14,0)</f>
        <v>R1024</v>
      </c>
      <c r="Q404">
        <f>VLOOKUP($A404,'Hospitalisation Details'!$A:$O,15,0)</f>
        <v>50</v>
      </c>
    </row>
    <row r="405" spans="1:17" ht="15.75" x14ac:dyDescent="0.25">
      <c r="A405" s="1" t="s">
        <v>1968</v>
      </c>
      <c r="B405" t="str">
        <f>VLOOKUP(Healthcare!A405,'Customer Names'!$A:$D,4,0)</f>
        <v>Christopher R</v>
      </c>
      <c r="C405">
        <f>VLOOKUP(A405,'Medical Examinations'!$A:$M,2,0)</f>
        <v>27.82</v>
      </c>
      <c r="D405">
        <f>VLOOKUP($A405,'Medical Examinations'!$A:$M,3,0)</f>
        <v>5.24</v>
      </c>
      <c r="E405" t="str">
        <f>VLOOKUP($A405,'Medical Examinations'!$A:$M,4,0)</f>
        <v>yes</v>
      </c>
      <c r="F405" t="str">
        <f>VLOOKUP($A405,'Medical Examinations'!$A:$M,5,0)</f>
        <v>No</v>
      </c>
      <c r="G405" t="str">
        <f>VLOOKUP($A405,'Medical Examinations'!$A:$M,6,0)</f>
        <v>No</v>
      </c>
      <c r="H405">
        <f>VLOOKUP($A405,'Medical Examinations'!$A:$M,8,0)</f>
        <v>0</v>
      </c>
      <c r="I405" t="str">
        <f>VLOOKUP($A405,'Medical Examinations'!$A:$M,9,0)</f>
        <v>yes</v>
      </c>
      <c r="J405" t="str">
        <f>VLOOKUP($A405,'Medical Examinations'!$A:$M,11,0)</f>
        <v>Overweight</v>
      </c>
      <c r="K405" t="str">
        <f>VLOOKUP($A405,'Medical Examinations'!$A:$M,12,0)</f>
        <v>Normal</v>
      </c>
      <c r="L405" s="11">
        <f>VLOOKUP($A405,'Hospitalisation Details'!$A:$O,5,0)</f>
        <v>37044</v>
      </c>
      <c r="M405">
        <f>VLOOKUP($A405,'Hospitalisation Details'!$A:$O,7,0)</f>
        <v>25648.98</v>
      </c>
      <c r="N405" t="str">
        <f>VLOOKUP($A405,'Hospitalisation Details'!$A:$O,12,0)</f>
        <v>tier - 2</v>
      </c>
      <c r="O405" t="str">
        <f>VLOOKUP($A405,'Hospitalisation Details'!$A:$O,13,0)</f>
        <v>tier - 1</v>
      </c>
      <c r="P405" t="str">
        <f>VLOOKUP($A405,'Hospitalisation Details'!$A:$O,14,0)</f>
        <v>R1011</v>
      </c>
      <c r="Q405">
        <f>VLOOKUP($A405,'Hospitalisation Details'!$A:$O,15,0)</f>
        <v>22</v>
      </c>
    </row>
    <row r="406" spans="1:17" ht="15.75" x14ac:dyDescent="0.25">
      <c r="A406" s="1" t="s">
        <v>1967</v>
      </c>
      <c r="B406" t="str">
        <f>VLOOKUP(Healthcare!A406,'Customer Names'!$A:$D,4,0)</f>
        <v>Elliot</v>
      </c>
      <c r="C406">
        <f>VLOOKUP(A406,'Medical Examinations'!$A:$M,2,0)</f>
        <v>25.46</v>
      </c>
      <c r="D406">
        <f>VLOOKUP($A406,'Medical Examinations'!$A:$M,3,0)</f>
        <v>11.75</v>
      </c>
      <c r="E406" t="str">
        <f>VLOOKUP($A406,'Medical Examinations'!$A:$M,4,0)</f>
        <v>No</v>
      </c>
      <c r="F406" t="str">
        <f>VLOOKUP($A406,'Medical Examinations'!$A:$M,5,0)</f>
        <v>No</v>
      </c>
      <c r="G406" t="str">
        <f>VLOOKUP($A406,'Medical Examinations'!$A:$M,6,0)</f>
        <v>No</v>
      </c>
      <c r="H406">
        <f>VLOOKUP($A406,'Medical Examinations'!$A:$M,8,0)</f>
        <v>0</v>
      </c>
      <c r="I406" t="str">
        <f>VLOOKUP($A406,'Medical Examinations'!$A:$M,9,0)</f>
        <v>No</v>
      </c>
      <c r="J406" t="str">
        <f>VLOOKUP($A406,'Medical Examinations'!$A:$M,11,0)</f>
        <v>Overweight</v>
      </c>
      <c r="K406" t="str">
        <f>VLOOKUP($A406,'Medical Examinations'!$A:$M,12,0)</f>
        <v>Diabetes</v>
      </c>
      <c r="L406" s="11">
        <f>VLOOKUP($A406,'Hospitalisation Details'!$A:$O,5,0)</f>
        <v>25122</v>
      </c>
      <c r="M406">
        <f>VLOOKUP($A406,'Hospitalisation Details'!$A:$O,7,0)</f>
        <v>25517.11</v>
      </c>
      <c r="N406" t="str">
        <f>VLOOKUP($A406,'Hospitalisation Details'!$A:$O,12,0)</f>
        <v>tier - 2</v>
      </c>
      <c r="O406" t="str">
        <f>VLOOKUP($A406,'Hospitalisation Details'!$A:$O,13,0)</f>
        <v>tier - 3</v>
      </c>
      <c r="P406" t="str">
        <f>VLOOKUP($A406,'Hospitalisation Details'!$A:$O,14,0)</f>
        <v>R1017</v>
      </c>
      <c r="Q406">
        <f>VLOOKUP($A406,'Hospitalisation Details'!$A:$O,15,0)</f>
        <v>54</v>
      </c>
    </row>
    <row r="407" spans="1:17" ht="15.75" x14ac:dyDescent="0.25">
      <c r="A407" s="1" t="s">
        <v>1966</v>
      </c>
      <c r="B407" t="str">
        <f>VLOOKUP(Healthcare!A407,'Customer Names'!$A:$D,4,0)</f>
        <v>Christopher D.</v>
      </c>
      <c r="C407">
        <f>VLOOKUP(A407,'Medical Examinations'!$A:$M,2,0)</f>
        <v>25.1</v>
      </c>
      <c r="D407">
        <f>VLOOKUP($A407,'Medical Examinations'!$A:$M,3,0)</f>
        <v>6.97</v>
      </c>
      <c r="E407" t="str">
        <f>VLOOKUP($A407,'Medical Examinations'!$A:$M,4,0)</f>
        <v>No</v>
      </c>
      <c r="F407" t="str">
        <f>VLOOKUP($A407,'Medical Examinations'!$A:$M,5,0)</f>
        <v>No</v>
      </c>
      <c r="G407" t="str">
        <f>VLOOKUP($A407,'Medical Examinations'!$A:$M,6,0)</f>
        <v>No</v>
      </c>
      <c r="H407">
        <f>VLOOKUP($A407,'Medical Examinations'!$A:$M,8,0)</f>
        <v>0</v>
      </c>
      <c r="I407" t="str">
        <f>VLOOKUP($A407,'Medical Examinations'!$A:$M,9,0)</f>
        <v>yes</v>
      </c>
      <c r="J407" t="str">
        <f>VLOOKUP($A407,'Medical Examinations'!$A:$M,11,0)</f>
        <v>Overweight</v>
      </c>
      <c r="K407" t="str">
        <f>VLOOKUP($A407,'Medical Examinations'!$A:$M,12,0)</f>
        <v>Diabetes</v>
      </c>
      <c r="L407" s="11">
        <f>VLOOKUP($A407,'Hospitalisation Details'!$A:$O,5,0)</f>
        <v>25164</v>
      </c>
      <c r="M407">
        <f>VLOOKUP($A407,'Hospitalisation Details'!$A:$O,7,0)</f>
        <v>25382.3</v>
      </c>
      <c r="N407" t="str">
        <f>VLOOKUP($A407,'Hospitalisation Details'!$A:$O,12,0)</f>
        <v>tier - 2</v>
      </c>
      <c r="O407" t="str">
        <f>VLOOKUP($A407,'Hospitalisation Details'!$A:$O,13,0)</f>
        <v>tier - 2</v>
      </c>
      <c r="P407" t="str">
        <f>VLOOKUP($A407,'Hospitalisation Details'!$A:$O,14,0)</f>
        <v>R1011</v>
      </c>
      <c r="Q407">
        <f>VLOOKUP($A407,'Hospitalisation Details'!$A:$O,15,0)</f>
        <v>54</v>
      </c>
    </row>
    <row r="408" spans="1:17" ht="15.75" x14ac:dyDescent="0.25">
      <c r="A408" s="1" t="s">
        <v>1965</v>
      </c>
      <c r="B408" t="str">
        <f>VLOOKUP(Healthcare!A408,'Customer Names'!$A:$D,4,0)</f>
        <v>Corey</v>
      </c>
      <c r="C408">
        <f>VLOOKUP(A408,'Medical Examinations'!$A:$M,2,0)</f>
        <v>32.11</v>
      </c>
      <c r="D408">
        <f>VLOOKUP($A408,'Medical Examinations'!$A:$M,3,0)</f>
        <v>4.76</v>
      </c>
      <c r="E408" t="str">
        <f>VLOOKUP($A408,'Medical Examinations'!$A:$M,4,0)</f>
        <v>No</v>
      </c>
      <c r="F408" t="str">
        <f>VLOOKUP($A408,'Medical Examinations'!$A:$M,5,0)</f>
        <v>No</v>
      </c>
      <c r="G408" t="str">
        <f>VLOOKUP($A408,'Medical Examinations'!$A:$M,6,0)</f>
        <v>No</v>
      </c>
      <c r="H408">
        <f>VLOOKUP($A408,'Medical Examinations'!$A:$M,8,0)</f>
        <v>2</v>
      </c>
      <c r="I408" t="str">
        <f>VLOOKUP($A408,'Medical Examinations'!$A:$M,9,0)</f>
        <v>No</v>
      </c>
      <c r="J408" t="str">
        <f>VLOOKUP($A408,'Medical Examinations'!$A:$M,11,0)</f>
        <v>Obesity</v>
      </c>
      <c r="K408" t="str">
        <f>VLOOKUP($A408,'Medical Examinations'!$A:$M,12,0)</f>
        <v>Normal</v>
      </c>
      <c r="L408" s="11">
        <f>VLOOKUP($A408,'Hospitalisation Details'!$A:$O,5,0)</f>
        <v>26568</v>
      </c>
      <c r="M408">
        <f>VLOOKUP($A408,'Hospitalisation Details'!$A:$O,7,0)</f>
        <v>25333.33</v>
      </c>
      <c r="N408" t="str">
        <f>VLOOKUP($A408,'Hospitalisation Details'!$A:$O,12,0)</f>
        <v>tier - 2</v>
      </c>
      <c r="O408" t="str">
        <f>VLOOKUP($A408,'Hospitalisation Details'!$A:$O,13,0)</f>
        <v>tier - 2</v>
      </c>
      <c r="P408" t="str">
        <f>VLOOKUP($A408,'Hospitalisation Details'!$A:$O,14,0)</f>
        <v>R1017</v>
      </c>
      <c r="Q408">
        <f>VLOOKUP($A408,'Hospitalisation Details'!$A:$O,15,0)</f>
        <v>50</v>
      </c>
    </row>
    <row r="409" spans="1:17" ht="15.75" x14ac:dyDescent="0.25">
      <c r="A409" s="1" t="s">
        <v>1964</v>
      </c>
      <c r="B409" t="str">
        <f>VLOOKUP(Healthcare!A409,'Customer Names'!$A:$D,4,0)</f>
        <v>Patrick D.</v>
      </c>
      <c r="C409">
        <f>VLOOKUP(A409,'Medical Examinations'!$A:$M,2,0)</f>
        <v>29.8</v>
      </c>
      <c r="D409">
        <f>VLOOKUP($A409,'Medical Examinations'!$A:$M,3,0)</f>
        <v>8.24</v>
      </c>
      <c r="E409" t="str">
        <f>VLOOKUP($A409,'Medical Examinations'!$A:$M,4,0)</f>
        <v>yes</v>
      </c>
      <c r="F409" t="str">
        <f>VLOOKUP($A409,'Medical Examinations'!$A:$M,5,0)</f>
        <v>No</v>
      </c>
      <c r="G409" t="str">
        <f>VLOOKUP($A409,'Medical Examinations'!$A:$M,6,0)</f>
        <v>No</v>
      </c>
      <c r="H409">
        <f>VLOOKUP($A409,'Medical Examinations'!$A:$M,8,0)</f>
        <v>1</v>
      </c>
      <c r="I409" t="str">
        <f>VLOOKUP($A409,'Medical Examinations'!$A:$M,9,0)</f>
        <v>yes</v>
      </c>
      <c r="J409" t="str">
        <f>VLOOKUP($A409,'Medical Examinations'!$A:$M,11,0)</f>
        <v>Overweight</v>
      </c>
      <c r="K409" t="str">
        <f>VLOOKUP($A409,'Medical Examinations'!$A:$M,12,0)</f>
        <v>Diabetes</v>
      </c>
      <c r="L409" s="11">
        <f>VLOOKUP($A409,'Hospitalisation Details'!$A:$O,5,0)</f>
        <v>27712</v>
      </c>
      <c r="M409">
        <f>VLOOKUP($A409,'Hospitalisation Details'!$A:$O,7,0)</f>
        <v>25309.49</v>
      </c>
      <c r="N409" t="str">
        <f>VLOOKUP($A409,'Hospitalisation Details'!$A:$O,12,0)</f>
        <v>tier - 2</v>
      </c>
      <c r="O409" t="str">
        <f>VLOOKUP($A409,'Hospitalisation Details'!$A:$O,13,0)</f>
        <v>tier - 1</v>
      </c>
      <c r="P409" t="str">
        <f>VLOOKUP($A409,'Hospitalisation Details'!$A:$O,14,0)</f>
        <v>R1011</v>
      </c>
      <c r="Q409">
        <f>VLOOKUP($A409,'Hospitalisation Details'!$A:$O,15,0)</f>
        <v>47</v>
      </c>
    </row>
    <row r="410" spans="1:17" ht="15.75" x14ac:dyDescent="0.25">
      <c r="A410" s="1" t="s">
        <v>1963</v>
      </c>
      <c r="B410" t="str">
        <f>VLOOKUP(Healthcare!A410,'Customer Names'!$A:$D,4,0)</f>
        <v>Anthony D.</v>
      </c>
      <c r="C410">
        <f>VLOOKUP(A410,'Medical Examinations'!$A:$M,2,0)</f>
        <v>24.01</v>
      </c>
      <c r="D410">
        <f>VLOOKUP($A410,'Medical Examinations'!$A:$M,3,0)</f>
        <v>4.76</v>
      </c>
      <c r="E410" t="str">
        <f>VLOOKUP($A410,'Medical Examinations'!$A:$M,4,0)</f>
        <v>No</v>
      </c>
      <c r="F410" t="str">
        <f>VLOOKUP($A410,'Medical Examinations'!$A:$M,5,0)</f>
        <v>No</v>
      </c>
      <c r="G410" t="str">
        <f>VLOOKUP($A410,'Medical Examinations'!$A:$M,6,0)</f>
        <v>No</v>
      </c>
      <c r="H410">
        <f>VLOOKUP($A410,'Medical Examinations'!$A:$M,8,0)</f>
        <v>1</v>
      </c>
      <c r="I410" t="str">
        <f>VLOOKUP($A410,'Medical Examinations'!$A:$M,9,0)</f>
        <v>yes</v>
      </c>
      <c r="J410" t="str">
        <f>VLOOKUP($A410,'Medical Examinations'!$A:$M,11,0)</f>
        <v>Healthy Weight</v>
      </c>
      <c r="K410" t="str">
        <f>VLOOKUP($A410,'Medical Examinations'!$A:$M,12,0)</f>
        <v>Normal</v>
      </c>
      <c r="L410" s="11">
        <f>VLOOKUP($A410,'Hospitalisation Details'!$A:$O,5,0)</f>
        <v>36092</v>
      </c>
      <c r="M410">
        <f>VLOOKUP($A410,'Hospitalisation Details'!$A:$O,7,0)</f>
        <v>25127.22</v>
      </c>
      <c r="N410" t="str">
        <f>VLOOKUP($A410,'Hospitalisation Details'!$A:$O,12,0)</f>
        <v>tier - 2</v>
      </c>
      <c r="O410" t="str">
        <f>VLOOKUP($A410,'Hospitalisation Details'!$A:$O,13,0)</f>
        <v>tier - 3</v>
      </c>
      <c r="P410" t="str">
        <f>VLOOKUP($A410,'Hospitalisation Details'!$A:$O,14,0)</f>
        <v>R1011</v>
      </c>
      <c r="Q410">
        <f>VLOOKUP($A410,'Hospitalisation Details'!$A:$O,15,0)</f>
        <v>24</v>
      </c>
    </row>
    <row r="411" spans="1:17" ht="15.75" x14ac:dyDescent="0.25">
      <c r="A411" s="1" t="s">
        <v>1962</v>
      </c>
      <c r="B411" t="str">
        <f>VLOOKUP(Healthcare!A411,'Customer Names'!$A:$D,4,0)</f>
        <v>Melissa</v>
      </c>
      <c r="C411">
        <f>VLOOKUP(A411,'Medical Examinations'!$A:$M,2,0)</f>
        <v>23.21</v>
      </c>
      <c r="D411">
        <f>VLOOKUP($A411,'Medical Examinations'!$A:$M,3,0)</f>
        <v>6.03</v>
      </c>
      <c r="E411" t="str">
        <f>VLOOKUP($A411,'Medical Examinations'!$A:$M,4,0)</f>
        <v>No</v>
      </c>
      <c r="F411" t="str">
        <f>VLOOKUP($A411,'Medical Examinations'!$A:$M,5,0)</f>
        <v>No</v>
      </c>
      <c r="G411" t="str">
        <f>VLOOKUP($A411,'Medical Examinations'!$A:$M,6,0)</f>
        <v>No</v>
      </c>
      <c r="H411">
        <f>VLOOKUP($A411,'Medical Examinations'!$A:$M,8,0)</f>
        <v>1</v>
      </c>
      <c r="I411" t="str">
        <f>VLOOKUP($A411,'Medical Examinations'!$A:$M,9,0)</f>
        <v>No</v>
      </c>
      <c r="J411" t="str">
        <f>VLOOKUP($A411,'Medical Examinations'!$A:$M,11,0)</f>
        <v>Healthy Weight</v>
      </c>
      <c r="K411" t="str">
        <f>VLOOKUP($A411,'Medical Examinations'!$A:$M,12,0)</f>
        <v>Prediabetes</v>
      </c>
      <c r="L411" s="11">
        <f>VLOOKUP($A411,'Hospitalisation Details'!$A:$O,5,0)</f>
        <v>36143</v>
      </c>
      <c r="M411">
        <f>VLOOKUP($A411,'Hospitalisation Details'!$A:$O,7,0)</f>
        <v>25081.77</v>
      </c>
      <c r="N411" t="str">
        <f>VLOOKUP($A411,'Hospitalisation Details'!$A:$O,12,0)</f>
        <v>tier - 2</v>
      </c>
      <c r="O411" t="str">
        <f>VLOOKUP($A411,'Hospitalisation Details'!$A:$O,13,0)</f>
        <v>tier - 2</v>
      </c>
      <c r="P411" t="str">
        <f>VLOOKUP($A411,'Hospitalisation Details'!$A:$O,14,0)</f>
        <v>R1013</v>
      </c>
      <c r="Q411">
        <f>VLOOKUP($A411,'Hospitalisation Details'!$A:$O,15,0)</f>
        <v>24</v>
      </c>
    </row>
    <row r="412" spans="1:17" ht="15.75" x14ac:dyDescent="0.25">
      <c r="A412" s="1" t="s">
        <v>1961</v>
      </c>
      <c r="B412" t="str">
        <f>VLOOKUP(Healthcare!A412,'Customer Names'!$A:$D,4,0)</f>
        <v>Raven</v>
      </c>
      <c r="C412">
        <f>VLOOKUP(A412,'Medical Examinations'!$A:$M,2,0)</f>
        <v>21.2</v>
      </c>
      <c r="D412">
        <f>VLOOKUP($A412,'Medical Examinations'!$A:$M,3,0)</f>
        <v>4.07</v>
      </c>
      <c r="E412" t="str">
        <f>VLOOKUP($A412,'Medical Examinations'!$A:$M,4,0)</f>
        <v>yes</v>
      </c>
      <c r="F412" t="str">
        <f>VLOOKUP($A412,'Medical Examinations'!$A:$M,5,0)</f>
        <v>No</v>
      </c>
      <c r="G412" t="str">
        <f>VLOOKUP($A412,'Medical Examinations'!$A:$M,6,0)</f>
        <v>No</v>
      </c>
      <c r="H412">
        <f>VLOOKUP($A412,'Medical Examinations'!$A:$M,8,0)</f>
        <v>1</v>
      </c>
      <c r="I412" t="str">
        <f>VLOOKUP($A412,'Medical Examinations'!$A:$M,9,0)</f>
        <v>yes</v>
      </c>
      <c r="J412" t="str">
        <f>VLOOKUP($A412,'Medical Examinations'!$A:$M,11,0)</f>
        <v>Healthy Weight</v>
      </c>
      <c r="K412" t="str">
        <f>VLOOKUP($A412,'Medical Examinations'!$A:$M,12,0)</f>
        <v>Normal</v>
      </c>
      <c r="L412" s="11">
        <f>VLOOKUP($A412,'Hospitalisation Details'!$A:$O,5,0)</f>
        <v>34854</v>
      </c>
      <c r="M412">
        <f>VLOOKUP($A412,'Hospitalisation Details'!$A:$O,7,0)</f>
        <v>25075.97</v>
      </c>
      <c r="N412" t="str">
        <f>VLOOKUP($A412,'Hospitalisation Details'!$A:$O,12,0)</f>
        <v>tier - 2</v>
      </c>
      <c r="O412" t="str">
        <f>VLOOKUP($A412,'Hospitalisation Details'!$A:$O,13,0)</f>
        <v>tier - 2</v>
      </c>
      <c r="P412" t="str">
        <f>VLOOKUP($A412,'Hospitalisation Details'!$A:$O,14,0)</f>
        <v>R1011</v>
      </c>
      <c r="Q412">
        <f>VLOOKUP($A412,'Hospitalisation Details'!$A:$O,15,0)</f>
        <v>28</v>
      </c>
    </row>
    <row r="413" spans="1:17" ht="15.75" x14ac:dyDescent="0.25">
      <c r="A413" s="1" t="s">
        <v>1960</v>
      </c>
      <c r="B413" t="str">
        <f>VLOOKUP(Healthcare!A413,'Customer Names'!$A:$D,4,0)</f>
        <v>Christopher</v>
      </c>
      <c r="C413">
        <f>VLOOKUP(A413,'Medical Examinations'!$A:$M,2,0)</f>
        <v>28.215</v>
      </c>
      <c r="D413">
        <f>VLOOKUP($A413,'Medical Examinations'!$A:$M,3,0)</f>
        <v>8.26</v>
      </c>
      <c r="E413" t="str">
        <f>VLOOKUP($A413,'Medical Examinations'!$A:$M,4,0)</f>
        <v>yes</v>
      </c>
      <c r="F413" t="str">
        <f>VLOOKUP($A413,'Medical Examinations'!$A:$M,5,0)</f>
        <v>No</v>
      </c>
      <c r="G413" t="str">
        <f>VLOOKUP($A413,'Medical Examinations'!$A:$M,6,0)</f>
        <v>No</v>
      </c>
      <c r="H413">
        <f>VLOOKUP($A413,'Medical Examinations'!$A:$M,8,0)</f>
        <v>1</v>
      </c>
      <c r="I413" t="str">
        <f>VLOOKUP($A413,'Medical Examinations'!$A:$M,9,0)</f>
        <v>yes</v>
      </c>
      <c r="J413" t="str">
        <f>VLOOKUP($A413,'Medical Examinations'!$A:$M,11,0)</f>
        <v>Overweight</v>
      </c>
      <c r="K413" t="str">
        <f>VLOOKUP($A413,'Medical Examinations'!$A:$M,12,0)</f>
        <v>Diabetes</v>
      </c>
      <c r="L413" s="11">
        <f>VLOOKUP($A413,'Hospitalisation Details'!$A:$O,5,0)</f>
        <v>27712</v>
      </c>
      <c r="M413">
        <f>VLOOKUP($A413,'Hospitalisation Details'!$A:$O,7,0)</f>
        <v>24915.22</v>
      </c>
      <c r="N413" t="str">
        <f>VLOOKUP($A413,'Hospitalisation Details'!$A:$O,12,0)</f>
        <v>tier - 2</v>
      </c>
      <c r="O413" t="str">
        <f>VLOOKUP($A413,'Hospitalisation Details'!$A:$O,13,0)</f>
        <v>tier - 3</v>
      </c>
      <c r="P413" t="str">
        <f>VLOOKUP($A413,'Hospitalisation Details'!$A:$O,14,0)</f>
        <v>R1012</v>
      </c>
      <c r="Q413">
        <f>VLOOKUP($A413,'Hospitalisation Details'!$A:$O,15,0)</f>
        <v>47</v>
      </c>
    </row>
    <row r="414" spans="1:17" ht="15.75" x14ac:dyDescent="0.25">
      <c r="A414" s="1" t="s">
        <v>1959</v>
      </c>
      <c r="B414" t="str">
        <f>VLOOKUP(Healthcare!A414,'Customer Names'!$A:$D,4,0)</f>
        <v>Kendra A</v>
      </c>
      <c r="C414">
        <f>VLOOKUP(A414,'Medical Examinations'!$A:$M,2,0)</f>
        <v>38.094999999999999</v>
      </c>
      <c r="D414">
        <f>VLOOKUP($A414,'Medical Examinations'!$A:$M,3,0)</f>
        <v>4.76</v>
      </c>
      <c r="E414" t="str">
        <f>VLOOKUP($A414,'Medical Examinations'!$A:$M,4,0)</f>
        <v>No</v>
      </c>
      <c r="F414" t="str">
        <f>VLOOKUP($A414,'Medical Examinations'!$A:$M,5,0)</f>
        <v>No</v>
      </c>
      <c r="G414" t="str">
        <f>VLOOKUP($A414,'Medical Examinations'!$A:$M,6,0)</f>
        <v>No</v>
      </c>
      <c r="H414">
        <f>VLOOKUP($A414,'Medical Examinations'!$A:$M,8,0)</f>
        <v>1</v>
      </c>
      <c r="I414" t="str">
        <f>VLOOKUP($A414,'Medical Examinations'!$A:$M,9,0)</f>
        <v>No</v>
      </c>
      <c r="J414" t="str">
        <f>VLOOKUP($A414,'Medical Examinations'!$A:$M,11,0)</f>
        <v>Obesity</v>
      </c>
      <c r="K414" t="str">
        <f>VLOOKUP($A414,'Medical Examinations'!$A:$M,12,0)</f>
        <v>Normal</v>
      </c>
      <c r="L414" s="11">
        <f>VLOOKUP($A414,'Hospitalisation Details'!$A:$O,5,0)</f>
        <v>31972</v>
      </c>
      <c r="M414">
        <f>VLOOKUP($A414,'Hospitalisation Details'!$A:$O,7,0)</f>
        <v>24915.05</v>
      </c>
      <c r="N414" t="str">
        <f>VLOOKUP($A414,'Hospitalisation Details'!$A:$O,12,0)</f>
        <v>tier - 2</v>
      </c>
      <c r="O414" t="str">
        <f>VLOOKUP($A414,'Hospitalisation Details'!$A:$O,13,0)</f>
        <v>tier - 1</v>
      </c>
      <c r="P414" t="str">
        <f>VLOOKUP($A414,'Hospitalisation Details'!$A:$O,14,0)</f>
        <v>R1024</v>
      </c>
      <c r="Q414">
        <f>VLOOKUP($A414,'Hospitalisation Details'!$A:$O,15,0)</f>
        <v>35</v>
      </c>
    </row>
    <row r="415" spans="1:17" ht="15.75" x14ac:dyDescent="0.25">
      <c r="A415" s="1" t="s">
        <v>1958</v>
      </c>
      <c r="B415" t="str">
        <f>VLOOKUP(Healthcare!A415,'Customer Names'!$A:$D,4,0)</f>
        <v>Jordan</v>
      </c>
      <c r="C415">
        <f>VLOOKUP(A415,'Medical Examinations'!$A:$M,2,0)</f>
        <v>22.61</v>
      </c>
      <c r="D415">
        <f>VLOOKUP($A415,'Medical Examinations'!$A:$M,3,0)</f>
        <v>6.13</v>
      </c>
      <c r="E415" t="str">
        <f>VLOOKUP($A415,'Medical Examinations'!$A:$M,4,0)</f>
        <v>yes</v>
      </c>
      <c r="F415" t="str">
        <f>VLOOKUP($A415,'Medical Examinations'!$A:$M,5,0)</f>
        <v>No</v>
      </c>
      <c r="G415" t="str">
        <f>VLOOKUP($A415,'Medical Examinations'!$A:$M,6,0)</f>
        <v>Yes</v>
      </c>
      <c r="H415">
        <f>VLOOKUP($A415,'Medical Examinations'!$A:$M,8,0)</f>
        <v>1</v>
      </c>
      <c r="I415" t="str">
        <f>VLOOKUP($A415,'Medical Examinations'!$A:$M,9,0)</f>
        <v>yes</v>
      </c>
      <c r="J415" t="str">
        <f>VLOOKUP($A415,'Medical Examinations'!$A:$M,11,0)</f>
        <v>Healthy Weight</v>
      </c>
      <c r="K415" t="str">
        <f>VLOOKUP($A415,'Medical Examinations'!$A:$M,12,0)</f>
        <v>Prediabetes</v>
      </c>
      <c r="L415" s="11">
        <f>VLOOKUP($A415,'Hospitalisation Details'!$A:$O,5,0)</f>
        <v>25469</v>
      </c>
      <c r="M415">
        <f>VLOOKUP($A415,'Hospitalisation Details'!$A:$O,7,0)</f>
        <v>24873.38</v>
      </c>
      <c r="N415" t="str">
        <f>VLOOKUP($A415,'Hospitalisation Details'!$A:$O,12,0)</f>
        <v>tier - 2</v>
      </c>
      <c r="O415" t="str">
        <f>VLOOKUP($A415,'Hospitalisation Details'!$A:$O,13,0)</f>
        <v>tier - 1</v>
      </c>
      <c r="P415" t="str">
        <f>VLOOKUP($A415,'Hospitalisation Details'!$A:$O,14,0)</f>
        <v>R1024</v>
      </c>
      <c r="Q415">
        <f>VLOOKUP($A415,'Hospitalisation Details'!$A:$O,15,0)</f>
        <v>53</v>
      </c>
    </row>
    <row r="416" spans="1:17" ht="15.75" x14ac:dyDescent="0.25">
      <c r="A416" s="1" t="s">
        <v>1957</v>
      </c>
      <c r="B416" t="str">
        <f>VLOOKUP(Healthcare!A416,'Customer Names'!$A:$D,4,0)</f>
        <v>Nils</v>
      </c>
      <c r="C416">
        <f>VLOOKUP(A416,'Medical Examinations'!$A:$M,2,0)</f>
        <v>24.32</v>
      </c>
      <c r="D416">
        <f>VLOOKUP($A416,'Medical Examinations'!$A:$M,3,0)</f>
        <v>10.47</v>
      </c>
      <c r="E416" t="str">
        <f>VLOOKUP($A416,'Medical Examinations'!$A:$M,4,0)</f>
        <v>yes</v>
      </c>
      <c r="F416" t="str">
        <f>VLOOKUP($A416,'Medical Examinations'!$A:$M,5,0)</f>
        <v>No</v>
      </c>
      <c r="G416" t="str">
        <f>VLOOKUP($A416,'Medical Examinations'!$A:$M,6,0)</f>
        <v>No</v>
      </c>
      <c r="H416">
        <f>VLOOKUP($A416,'Medical Examinations'!$A:$M,8,0)</f>
        <v>2</v>
      </c>
      <c r="I416" t="str">
        <f>VLOOKUP($A416,'Medical Examinations'!$A:$M,9,0)</f>
        <v>yes</v>
      </c>
      <c r="J416" t="str">
        <f>VLOOKUP($A416,'Medical Examinations'!$A:$M,11,0)</f>
        <v>Healthy Weight</v>
      </c>
      <c r="K416" t="str">
        <f>VLOOKUP($A416,'Medical Examinations'!$A:$M,12,0)</f>
        <v>Diabetes</v>
      </c>
      <c r="L416" s="11">
        <f>VLOOKUP($A416,'Hospitalisation Details'!$A:$O,5,0)</f>
        <v>25928</v>
      </c>
      <c r="M416">
        <f>VLOOKUP($A416,'Hospitalisation Details'!$A:$O,7,0)</f>
        <v>24869.84</v>
      </c>
      <c r="N416" t="str">
        <f>VLOOKUP($A416,'Hospitalisation Details'!$A:$O,12,0)</f>
        <v>tier - 2</v>
      </c>
      <c r="O416" t="str">
        <f>VLOOKUP($A416,'Hospitalisation Details'!$A:$O,13,0)</f>
        <v>tier - 2</v>
      </c>
      <c r="P416" t="str">
        <f>VLOOKUP($A416,'Hospitalisation Details'!$A:$O,14,0)</f>
        <v>R1016</v>
      </c>
      <c r="Q416">
        <f>VLOOKUP($A416,'Hospitalisation Details'!$A:$O,15,0)</f>
        <v>52</v>
      </c>
    </row>
    <row r="417" spans="1:17" ht="15.75" x14ac:dyDescent="0.25">
      <c r="A417" s="1" t="s">
        <v>1956</v>
      </c>
      <c r="B417" t="str">
        <f>VLOOKUP(Healthcare!A417,'Customer Names'!$A:$D,4,0)</f>
        <v>Scott</v>
      </c>
      <c r="C417">
        <f>VLOOKUP(A417,'Medical Examinations'!$A:$M,2,0)</f>
        <v>20.96</v>
      </c>
      <c r="D417">
        <f>VLOOKUP($A417,'Medical Examinations'!$A:$M,3,0)</f>
        <v>4.04</v>
      </c>
      <c r="E417" t="str">
        <f>VLOOKUP($A417,'Medical Examinations'!$A:$M,4,0)</f>
        <v>yes</v>
      </c>
      <c r="F417" t="str">
        <f>VLOOKUP($A417,'Medical Examinations'!$A:$M,5,0)</f>
        <v>No</v>
      </c>
      <c r="G417" t="str">
        <f>VLOOKUP($A417,'Medical Examinations'!$A:$M,6,0)</f>
        <v>No</v>
      </c>
      <c r="H417">
        <f>VLOOKUP($A417,'Medical Examinations'!$A:$M,8,0)</f>
        <v>1</v>
      </c>
      <c r="I417" t="str">
        <f>VLOOKUP($A417,'Medical Examinations'!$A:$M,9,0)</f>
        <v>yes</v>
      </c>
      <c r="J417" t="str">
        <f>VLOOKUP($A417,'Medical Examinations'!$A:$M,11,0)</f>
        <v>Healthy Weight</v>
      </c>
      <c r="K417" t="str">
        <f>VLOOKUP($A417,'Medical Examinations'!$A:$M,12,0)</f>
        <v>Normal</v>
      </c>
      <c r="L417" s="11">
        <f>VLOOKUP($A417,'Hospitalisation Details'!$A:$O,5,0)</f>
        <v>34890</v>
      </c>
      <c r="M417">
        <f>VLOOKUP($A417,'Hospitalisation Details'!$A:$O,7,0)</f>
        <v>24863.25</v>
      </c>
      <c r="N417" t="str">
        <f>VLOOKUP($A417,'Hospitalisation Details'!$A:$O,12,0)</f>
        <v>tier - 2</v>
      </c>
      <c r="O417" t="str">
        <f>VLOOKUP($A417,'Hospitalisation Details'!$A:$O,13,0)</f>
        <v>tier - 3</v>
      </c>
      <c r="P417" t="str">
        <f>VLOOKUP($A417,'Hospitalisation Details'!$A:$O,14,0)</f>
        <v>R1011</v>
      </c>
      <c r="Q417">
        <f>VLOOKUP($A417,'Hospitalisation Details'!$A:$O,15,0)</f>
        <v>27</v>
      </c>
    </row>
    <row r="418" spans="1:17" ht="15.75" x14ac:dyDescent="0.25">
      <c r="A418" s="1" t="s">
        <v>1955</v>
      </c>
      <c r="B418" t="str">
        <f>VLOOKUP(Healthcare!A418,'Customer Names'!$A:$D,4,0)</f>
        <v>Angela</v>
      </c>
      <c r="C418">
        <f>VLOOKUP(A418,'Medical Examinations'!$A:$M,2,0)</f>
        <v>19.68</v>
      </c>
      <c r="D418">
        <f>VLOOKUP($A418,'Medical Examinations'!$A:$M,3,0)</f>
        <v>5.74</v>
      </c>
      <c r="E418" t="str">
        <f>VLOOKUP($A418,'Medical Examinations'!$A:$M,4,0)</f>
        <v>No</v>
      </c>
      <c r="F418" t="str">
        <f>VLOOKUP($A418,'Medical Examinations'!$A:$M,5,0)</f>
        <v>No</v>
      </c>
      <c r="G418" t="str">
        <f>VLOOKUP($A418,'Medical Examinations'!$A:$M,6,0)</f>
        <v>No</v>
      </c>
      <c r="H418">
        <f>VLOOKUP($A418,'Medical Examinations'!$A:$M,8,0)</f>
        <v>0</v>
      </c>
      <c r="I418" t="str">
        <f>VLOOKUP($A418,'Medical Examinations'!$A:$M,9,0)</f>
        <v>yes</v>
      </c>
      <c r="J418" t="str">
        <f>VLOOKUP($A418,'Medical Examinations'!$A:$M,11,0)</f>
        <v>Healthy Weight</v>
      </c>
      <c r="K418" t="str">
        <f>VLOOKUP($A418,'Medical Examinations'!$A:$M,12,0)</f>
        <v>Prediabetes</v>
      </c>
      <c r="L418" s="11">
        <f>VLOOKUP($A418,'Hospitalisation Details'!$A:$O,5,0)</f>
        <v>34677</v>
      </c>
      <c r="M418">
        <f>VLOOKUP($A418,'Hospitalisation Details'!$A:$O,7,0)</f>
        <v>24817.25</v>
      </c>
      <c r="N418" t="str">
        <f>VLOOKUP($A418,'Hospitalisation Details'!$A:$O,12,0)</f>
        <v>tier - 2</v>
      </c>
      <c r="O418" t="str">
        <f>VLOOKUP($A418,'Hospitalisation Details'!$A:$O,13,0)</f>
        <v>tier - 2</v>
      </c>
      <c r="P418" t="str">
        <f>VLOOKUP($A418,'Hospitalisation Details'!$A:$O,14,0)</f>
        <v>R1011</v>
      </c>
      <c r="Q418">
        <f>VLOOKUP($A418,'Hospitalisation Details'!$A:$O,15,0)</f>
        <v>28</v>
      </c>
    </row>
    <row r="419" spans="1:17" ht="15.75" x14ac:dyDescent="0.25">
      <c r="A419" s="1" t="s">
        <v>1954</v>
      </c>
      <c r="B419" t="str">
        <f>VLOOKUP(Healthcare!A419,'Customer Names'!$A:$D,4,0)</f>
        <v>Allison</v>
      </c>
      <c r="C419">
        <f>VLOOKUP(A419,'Medical Examinations'!$A:$M,2,0)</f>
        <v>18.100000000000001</v>
      </c>
      <c r="D419">
        <f>VLOOKUP($A419,'Medical Examinations'!$A:$M,3,0)</f>
        <v>6.33</v>
      </c>
      <c r="E419" t="str">
        <f>VLOOKUP($A419,'Medical Examinations'!$A:$M,4,0)</f>
        <v>No</v>
      </c>
      <c r="F419" t="str">
        <f>VLOOKUP($A419,'Medical Examinations'!$A:$M,5,0)</f>
        <v>No</v>
      </c>
      <c r="G419" t="str">
        <f>VLOOKUP($A419,'Medical Examinations'!$A:$M,6,0)</f>
        <v>No</v>
      </c>
      <c r="H419">
        <f>VLOOKUP($A419,'Medical Examinations'!$A:$M,8,0)</f>
        <v>1</v>
      </c>
      <c r="I419" t="str">
        <f>VLOOKUP($A419,'Medical Examinations'!$A:$M,9,0)</f>
        <v>yes</v>
      </c>
      <c r="J419" t="str">
        <f>VLOOKUP($A419,'Medical Examinations'!$A:$M,11,0)</f>
        <v>Underweight</v>
      </c>
      <c r="K419" t="str">
        <f>VLOOKUP($A419,'Medical Examinations'!$A:$M,12,0)</f>
        <v>Prediabetes</v>
      </c>
      <c r="L419" s="11">
        <f>VLOOKUP($A419,'Hospitalisation Details'!$A:$O,5,0)</f>
        <v>33796</v>
      </c>
      <c r="M419">
        <f>VLOOKUP($A419,'Hospitalisation Details'!$A:$O,7,0)</f>
        <v>24795.040000000001</v>
      </c>
      <c r="N419" t="str">
        <f>VLOOKUP($A419,'Hospitalisation Details'!$A:$O,12,0)</f>
        <v>tier - 2</v>
      </c>
      <c r="O419" t="str">
        <f>VLOOKUP($A419,'Hospitalisation Details'!$A:$O,13,0)</f>
        <v>tier - 3</v>
      </c>
      <c r="P419" t="str">
        <f>VLOOKUP($A419,'Hospitalisation Details'!$A:$O,14,0)</f>
        <v>R1011</v>
      </c>
      <c r="Q419">
        <f>VLOOKUP($A419,'Hospitalisation Details'!$A:$O,15,0)</f>
        <v>30</v>
      </c>
    </row>
    <row r="420" spans="1:17" ht="15.75" x14ac:dyDescent="0.25">
      <c r="A420" s="1" t="s">
        <v>1953</v>
      </c>
      <c r="B420" t="str">
        <f>VLOOKUP(Healthcare!A420,'Customer Names'!$A:$D,4,0)</f>
        <v>Caitlin O.</v>
      </c>
      <c r="C420">
        <f>VLOOKUP(A420,'Medical Examinations'!$A:$M,2,0)</f>
        <v>29.64</v>
      </c>
      <c r="D420">
        <f>VLOOKUP($A420,'Medical Examinations'!$A:$M,3,0)</f>
        <v>4.28</v>
      </c>
      <c r="E420" t="str">
        <f>VLOOKUP($A420,'Medical Examinations'!$A:$M,4,0)</f>
        <v>yes</v>
      </c>
      <c r="F420" t="str">
        <f>VLOOKUP($A420,'Medical Examinations'!$A:$M,5,0)</f>
        <v>No</v>
      </c>
      <c r="G420" t="str">
        <f>VLOOKUP($A420,'Medical Examinations'!$A:$M,6,0)</f>
        <v>No</v>
      </c>
      <c r="H420">
        <f>VLOOKUP($A420,'Medical Examinations'!$A:$M,8,0)</f>
        <v>0</v>
      </c>
      <c r="I420" t="str">
        <f>VLOOKUP($A420,'Medical Examinations'!$A:$M,9,0)</f>
        <v>No</v>
      </c>
      <c r="J420" t="str">
        <f>VLOOKUP($A420,'Medical Examinations'!$A:$M,11,0)</f>
        <v>Overweight</v>
      </c>
      <c r="K420" t="str">
        <f>VLOOKUP($A420,'Medical Examinations'!$A:$M,12,0)</f>
        <v>Normal</v>
      </c>
      <c r="L420" s="11">
        <f>VLOOKUP($A420,'Hospitalisation Details'!$A:$O,5,0)</f>
        <v>35336</v>
      </c>
      <c r="M420">
        <f>VLOOKUP($A420,'Hospitalisation Details'!$A:$O,7,0)</f>
        <v>24671.66</v>
      </c>
      <c r="N420" t="str">
        <f>VLOOKUP($A420,'Hospitalisation Details'!$A:$O,12,0)</f>
        <v>tier - 2</v>
      </c>
      <c r="O420" t="str">
        <f>VLOOKUP($A420,'Hospitalisation Details'!$A:$O,13,0)</f>
        <v>tier - 1</v>
      </c>
      <c r="P420" t="str">
        <f>VLOOKUP($A420,'Hospitalisation Details'!$A:$O,14,0)</f>
        <v>R1024</v>
      </c>
      <c r="Q420">
        <f>VLOOKUP($A420,'Hospitalisation Details'!$A:$O,15,0)</f>
        <v>26</v>
      </c>
    </row>
    <row r="421" spans="1:17" ht="15.75" x14ac:dyDescent="0.25">
      <c r="A421" s="1" t="s">
        <v>1952</v>
      </c>
      <c r="B421" t="str">
        <f>VLOOKUP(Healthcare!A421,'Customer Names'!$A:$D,4,0)</f>
        <v>Tracy M</v>
      </c>
      <c r="C421">
        <f>VLOOKUP(A421,'Medical Examinations'!$A:$M,2,0)</f>
        <v>25.3</v>
      </c>
      <c r="D421">
        <f>VLOOKUP($A421,'Medical Examinations'!$A:$M,3,0)</f>
        <v>9.4700000000000006</v>
      </c>
      <c r="E421" t="str">
        <f>VLOOKUP($A421,'Medical Examinations'!$A:$M,4,0)</f>
        <v>yes</v>
      </c>
      <c r="F421" t="str">
        <f>VLOOKUP($A421,'Medical Examinations'!$A:$M,5,0)</f>
        <v>No</v>
      </c>
      <c r="G421" t="str">
        <f>VLOOKUP($A421,'Medical Examinations'!$A:$M,6,0)</f>
        <v>No</v>
      </c>
      <c r="H421">
        <f>VLOOKUP($A421,'Medical Examinations'!$A:$M,8,0)</f>
        <v>2</v>
      </c>
      <c r="I421" t="str">
        <f>VLOOKUP($A421,'Medical Examinations'!$A:$M,9,0)</f>
        <v>yes</v>
      </c>
      <c r="J421" t="str">
        <f>VLOOKUP($A421,'Medical Examinations'!$A:$M,11,0)</f>
        <v>Overweight</v>
      </c>
      <c r="K421" t="str">
        <f>VLOOKUP($A421,'Medical Examinations'!$A:$M,12,0)</f>
        <v>Diabetes</v>
      </c>
      <c r="L421" s="11">
        <f>VLOOKUP($A421,'Hospitalisation Details'!$A:$O,5,0)</f>
        <v>25853</v>
      </c>
      <c r="M421">
        <f>VLOOKUP($A421,'Hospitalisation Details'!$A:$O,7,0)</f>
        <v>24667.42</v>
      </c>
      <c r="N421" t="str">
        <f>VLOOKUP($A421,'Hospitalisation Details'!$A:$O,12,0)</f>
        <v>tier - 2</v>
      </c>
      <c r="O421" t="str">
        <f>VLOOKUP($A421,'Hospitalisation Details'!$A:$O,13,0)</f>
        <v>tier - 3</v>
      </c>
      <c r="P421" t="str">
        <f>VLOOKUP($A421,'Hospitalisation Details'!$A:$O,14,0)</f>
        <v>R1013</v>
      </c>
      <c r="Q421">
        <f>VLOOKUP($A421,'Hospitalisation Details'!$A:$O,15,0)</f>
        <v>52</v>
      </c>
    </row>
    <row r="422" spans="1:17" ht="15.75" x14ac:dyDescent="0.25">
      <c r="A422" s="1" t="s">
        <v>1951</v>
      </c>
      <c r="B422" t="str">
        <f>VLOOKUP(Healthcare!A422,'Customer Names'!$A:$D,4,0)</f>
        <v>Dustin M.</v>
      </c>
      <c r="C422">
        <f>VLOOKUP(A422,'Medical Examinations'!$A:$M,2,0)</f>
        <v>27.6</v>
      </c>
      <c r="D422">
        <f>VLOOKUP($A422,'Medical Examinations'!$A:$M,3,0)</f>
        <v>4.8499999999999996</v>
      </c>
      <c r="E422" t="str">
        <f>VLOOKUP($A422,'Medical Examinations'!$A:$M,4,0)</f>
        <v>yes</v>
      </c>
      <c r="F422" t="str">
        <f>VLOOKUP($A422,'Medical Examinations'!$A:$M,5,0)</f>
        <v>No</v>
      </c>
      <c r="G422" t="str">
        <f>VLOOKUP($A422,'Medical Examinations'!$A:$M,6,0)</f>
        <v>No</v>
      </c>
      <c r="H422">
        <f>VLOOKUP($A422,'Medical Examinations'!$A:$M,8,0)</f>
        <v>0</v>
      </c>
      <c r="I422" t="str">
        <f>VLOOKUP($A422,'Medical Examinations'!$A:$M,9,0)</f>
        <v>No</v>
      </c>
      <c r="J422" t="str">
        <f>VLOOKUP($A422,'Medical Examinations'!$A:$M,11,0)</f>
        <v>Overweight</v>
      </c>
      <c r="K422" t="str">
        <f>VLOOKUP($A422,'Medical Examinations'!$A:$M,12,0)</f>
        <v>Normal</v>
      </c>
      <c r="L422" s="11">
        <f>VLOOKUP($A422,'Hospitalisation Details'!$A:$O,5,0)</f>
        <v>27953</v>
      </c>
      <c r="M422">
        <f>VLOOKUP($A422,'Hospitalisation Details'!$A:$O,7,0)</f>
        <v>24603.05</v>
      </c>
      <c r="N422" t="str">
        <f>VLOOKUP($A422,'Hospitalisation Details'!$A:$O,12,0)</f>
        <v>tier - 2</v>
      </c>
      <c r="O422" t="str">
        <f>VLOOKUP($A422,'Hospitalisation Details'!$A:$O,13,0)</f>
        <v>tier - 2</v>
      </c>
      <c r="P422" t="str">
        <f>VLOOKUP($A422,'Hospitalisation Details'!$A:$O,14,0)</f>
        <v>R1011</v>
      </c>
      <c r="Q422">
        <f>VLOOKUP($A422,'Hospitalisation Details'!$A:$O,15,0)</f>
        <v>46</v>
      </c>
    </row>
    <row r="423" spans="1:17" ht="15.75" x14ac:dyDescent="0.25">
      <c r="A423" s="1" t="s">
        <v>1950</v>
      </c>
      <c r="B423" t="str">
        <f>VLOOKUP(Healthcare!A423,'Customer Names'!$A:$D,4,0)</f>
        <v>Jenny</v>
      </c>
      <c r="C423">
        <f>VLOOKUP(A423,'Medical Examinations'!$A:$M,2,0)</f>
        <v>27.645</v>
      </c>
      <c r="D423">
        <f>VLOOKUP($A423,'Medical Examinations'!$A:$M,3,0)</f>
        <v>11.03</v>
      </c>
      <c r="E423" t="str">
        <f>VLOOKUP($A423,'Medical Examinations'!$A:$M,4,0)</f>
        <v>yes</v>
      </c>
      <c r="F423" t="str">
        <f>VLOOKUP($A423,'Medical Examinations'!$A:$M,5,0)</f>
        <v>No</v>
      </c>
      <c r="G423" t="str">
        <f>VLOOKUP($A423,'Medical Examinations'!$A:$M,6,0)</f>
        <v>No</v>
      </c>
      <c r="H423">
        <f>VLOOKUP($A423,'Medical Examinations'!$A:$M,8,0)</f>
        <v>1</v>
      </c>
      <c r="I423" t="str">
        <f>VLOOKUP($A423,'Medical Examinations'!$A:$M,9,0)</f>
        <v>yes</v>
      </c>
      <c r="J423" t="str">
        <f>VLOOKUP($A423,'Medical Examinations'!$A:$M,11,0)</f>
        <v>Overweight</v>
      </c>
      <c r="K423" t="str">
        <f>VLOOKUP($A423,'Medical Examinations'!$A:$M,12,0)</f>
        <v>Diabetes</v>
      </c>
      <c r="L423" s="11">
        <f>VLOOKUP($A423,'Hospitalisation Details'!$A:$O,5,0)</f>
        <v>27588</v>
      </c>
      <c r="M423">
        <f>VLOOKUP($A423,'Hospitalisation Details'!$A:$O,7,0)</f>
        <v>24535.7</v>
      </c>
      <c r="N423" t="str">
        <f>VLOOKUP($A423,'Hospitalisation Details'!$A:$O,12,0)</f>
        <v>tier - 2</v>
      </c>
      <c r="O423" t="str">
        <f>VLOOKUP($A423,'Hospitalisation Details'!$A:$O,13,0)</f>
        <v>tier - 2</v>
      </c>
      <c r="P423" t="str">
        <f>VLOOKUP($A423,'Hospitalisation Details'!$A:$O,14,0)</f>
        <v>R1012</v>
      </c>
      <c r="Q423">
        <f>VLOOKUP($A423,'Hospitalisation Details'!$A:$O,15,0)</f>
        <v>47</v>
      </c>
    </row>
    <row r="424" spans="1:17" ht="15.75" x14ac:dyDescent="0.25">
      <c r="A424" s="1" t="s">
        <v>1949</v>
      </c>
      <c r="B424" t="str">
        <f>VLOOKUP(Healthcare!A424,'Customer Names'!$A:$D,4,0)</f>
        <v>Emily</v>
      </c>
      <c r="C424">
        <f>VLOOKUP(A424,'Medical Examinations'!$A:$M,2,0)</f>
        <v>27.6</v>
      </c>
      <c r="D424">
        <f>VLOOKUP($A424,'Medical Examinations'!$A:$M,3,0)</f>
        <v>5.22</v>
      </c>
      <c r="E424" t="str">
        <f>VLOOKUP($A424,'Medical Examinations'!$A:$M,4,0)</f>
        <v>No</v>
      </c>
      <c r="F424" t="str">
        <f>VLOOKUP($A424,'Medical Examinations'!$A:$M,5,0)</f>
        <v>No</v>
      </c>
      <c r="G424" t="str">
        <f>VLOOKUP($A424,'Medical Examinations'!$A:$M,6,0)</f>
        <v>No</v>
      </c>
      <c r="H424">
        <f>VLOOKUP($A424,'Medical Examinations'!$A:$M,8,0)</f>
        <v>2</v>
      </c>
      <c r="I424" t="str">
        <f>VLOOKUP($A424,'Medical Examinations'!$A:$M,9,0)</f>
        <v>yes</v>
      </c>
      <c r="J424" t="str">
        <f>VLOOKUP($A424,'Medical Examinations'!$A:$M,11,0)</f>
        <v>Overweight</v>
      </c>
      <c r="K424" t="str">
        <f>VLOOKUP($A424,'Medical Examinations'!$A:$M,12,0)</f>
        <v>Normal</v>
      </c>
      <c r="L424" s="11">
        <f>VLOOKUP($A424,'Hospitalisation Details'!$A:$O,5,0)</f>
        <v>26464</v>
      </c>
      <c r="M424">
        <f>VLOOKUP($A424,'Hospitalisation Details'!$A:$O,7,0)</f>
        <v>24520.26</v>
      </c>
      <c r="N424" t="str">
        <f>VLOOKUP($A424,'Hospitalisation Details'!$A:$O,12,0)</f>
        <v>tier - 2</v>
      </c>
      <c r="O424" t="str">
        <f>VLOOKUP($A424,'Hospitalisation Details'!$A:$O,13,0)</f>
        <v>tier - 3</v>
      </c>
      <c r="P424" t="str">
        <f>VLOOKUP($A424,'Hospitalisation Details'!$A:$O,14,0)</f>
        <v>R1011</v>
      </c>
      <c r="Q424">
        <f>VLOOKUP($A424,'Hospitalisation Details'!$A:$O,15,0)</f>
        <v>50</v>
      </c>
    </row>
    <row r="425" spans="1:17" ht="15.75" x14ac:dyDescent="0.25">
      <c r="A425" s="1" t="s">
        <v>1948</v>
      </c>
      <c r="B425" t="str">
        <f>VLOOKUP(Healthcare!A425,'Customer Names'!$A:$D,4,0)</f>
        <v>Fabienne</v>
      </c>
      <c r="C425">
        <f>VLOOKUP(A425,'Medical Examinations'!$A:$M,2,0)</f>
        <v>25.08</v>
      </c>
      <c r="D425">
        <f>VLOOKUP($A425,'Medical Examinations'!$A:$M,3,0)</f>
        <v>9.52</v>
      </c>
      <c r="E425" t="str">
        <f>VLOOKUP($A425,'Medical Examinations'!$A:$M,4,0)</f>
        <v>yes</v>
      </c>
      <c r="F425" t="str">
        <f>VLOOKUP($A425,'Medical Examinations'!$A:$M,5,0)</f>
        <v>No</v>
      </c>
      <c r="G425" t="str">
        <f>VLOOKUP($A425,'Medical Examinations'!$A:$M,6,0)</f>
        <v>No</v>
      </c>
      <c r="H425">
        <f>VLOOKUP($A425,'Medical Examinations'!$A:$M,8,0)</f>
        <v>2</v>
      </c>
      <c r="I425" t="str">
        <f>VLOOKUP($A425,'Medical Examinations'!$A:$M,9,0)</f>
        <v>No</v>
      </c>
      <c r="J425" t="str">
        <f>VLOOKUP($A425,'Medical Examinations'!$A:$M,11,0)</f>
        <v>Overweight</v>
      </c>
      <c r="K425" t="str">
        <f>VLOOKUP($A425,'Medical Examinations'!$A:$M,12,0)</f>
        <v>Diabetes</v>
      </c>
      <c r="L425" s="11">
        <f>VLOOKUP($A425,'Hospitalisation Details'!$A:$O,5,0)</f>
        <v>22575</v>
      </c>
      <c r="M425">
        <f>VLOOKUP($A425,'Hospitalisation Details'!$A:$O,7,0)</f>
        <v>24513.09</v>
      </c>
      <c r="N425" t="str">
        <f>VLOOKUP($A425,'Hospitalisation Details'!$A:$O,12,0)</f>
        <v>tier - 2</v>
      </c>
      <c r="O425" t="str">
        <f>VLOOKUP($A425,'Hospitalisation Details'!$A:$O,13,0)</f>
        <v>tier - 2</v>
      </c>
      <c r="P425" t="str">
        <f>VLOOKUP($A425,'Hospitalisation Details'!$A:$O,14,0)</f>
        <v>R1013</v>
      </c>
      <c r="Q425">
        <f>VLOOKUP($A425,'Hospitalisation Details'!$A:$O,15,0)</f>
        <v>61</v>
      </c>
    </row>
    <row r="426" spans="1:17" ht="15.75" x14ac:dyDescent="0.25">
      <c r="A426" s="1" t="s">
        <v>1947</v>
      </c>
      <c r="B426" t="str">
        <f>VLOOKUP(Healthcare!A426,'Customer Names'!$A:$D,4,0)</f>
        <v>Jordan</v>
      </c>
      <c r="C426">
        <f>VLOOKUP(A426,'Medical Examinations'!$A:$M,2,0)</f>
        <v>30.02</v>
      </c>
      <c r="D426">
        <f>VLOOKUP($A426,'Medical Examinations'!$A:$M,3,0)</f>
        <v>11.09</v>
      </c>
      <c r="E426" t="str">
        <f>VLOOKUP($A426,'Medical Examinations'!$A:$M,4,0)</f>
        <v>No</v>
      </c>
      <c r="F426" t="str">
        <f>VLOOKUP($A426,'Medical Examinations'!$A:$M,5,0)</f>
        <v>No</v>
      </c>
      <c r="G426" t="str">
        <f>VLOOKUP($A426,'Medical Examinations'!$A:$M,6,0)</f>
        <v>No</v>
      </c>
      <c r="H426">
        <f>VLOOKUP($A426,'Medical Examinations'!$A:$M,8,0)</f>
        <v>0</v>
      </c>
      <c r="I426" t="str">
        <f>VLOOKUP($A426,'Medical Examinations'!$A:$M,9,0)</f>
        <v>No</v>
      </c>
      <c r="J426" t="str">
        <f>VLOOKUP($A426,'Medical Examinations'!$A:$M,11,0)</f>
        <v>Obesity</v>
      </c>
      <c r="K426" t="str">
        <f>VLOOKUP($A426,'Medical Examinations'!$A:$M,12,0)</f>
        <v>Diabetes</v>
      </c>
      <c r="L426" s="11">
        <f>VLOOKUP($A426,'Hospitalisation Details'!$A:$O,5,0)</f>
        <v>25025</v>
      </c>
      <c r="M426">
        <f>VLOOKUP($A426,'Hospitalisation Details'!$A:$O,7,0)</f>
        <v>24476.48</v>
      </c>
      <c r="N426" t="str">
        <f>VLOOKUP($A426,'Hospitalisation Details'!$A:$O,12,0)</f>
        <v>tier - 2</v>
      </c>
      <c r="O426" t="str">
        <f>VLOOKUP($A426,'Hospitalisation Details'!$A:$O,13,0)</f>
        <v>tier - 2</v>
      </c>
      <c r="P426" t="str">
        <f>VLOOKUP($A426,'Hospitalisation Details'!$A:$O,14,0)</f>
        <v>R1012</v>
      </c>
      <c r="Q426">
        <f>VLOOKUP($A426,'Hospitalisation Details'!$A:$O,15,0)</f>
        <v>54</v>
      </c>
    </row>
    <row r="427" spans="1:17" ht="15.75" x14ac:dyDescent="0.25">
      <c r="A427" s="1" t="s">
        <v>1946</v>
      </c>
      <c r="B427" t="str">
        <f>VLOOKUP(Healthcare!A427,'Customer Names'!$A:$D,4,0)</f>
        <v>Matt</v>
      </c>
      <c r="C427">
        <f>VLOOKUP(A427,'Medical Examinations'!$A:$M,2,0)</f>
        <v>27.36</v>
      </c>
      <c r="D427">
        <f>VLOOKUP($A427,'Medical Examinations'!$A:$M,3,0)</f>
        <v>9.4499999999999993</v>
      </c>
      <c r="E427" t="str">
        <f>VLOOKUP($A427,'Medical Examinations'!$A:$M,4,0)</f>
        <v>yes</v>
      </c>
      <c r="F427" t="str">
        <f>VLOOKUP($A427,'Medical Examinations'!$A:$M,5,0)</f>
        <v>No</v>
      </c>
      <c r="G427" t="str">
        <f>VLOOKUP($A427,'Medical Examinations'!$A:$M,6,0)</f>
        <v>No</v>
      </c>
      <c r="H427">
        <f>VLOOKUP($A427,'Medical Examinations'!$A:$M,8,0)</f>
        <v>2</v>
      </c>
      <c r="I427" t="str">
        <f>VLOOKUP($A427,'Medical Examinations'!$A:$M,9,0)</f>
        <v>yes</v>
      </c>
      <c r="J427" t="str">
        <f>VLOOKUP($A427,'Medical Examinations'!$A:$M,11,0)</f>
        <v>Overweight</v>
      </c>
      <c r="K427" t="str">
        <f>VLOOKUP($A427,'Medical Examinations'!$A:$M,12,0)</f>
        <v>Diabetes</v>
      </c>
      <c r="L427" s="11">
        <f>VLOOKUP($A427,'Hospitalisation Details'!$A:$O,5,0)</f>
        <v>25871</v>
      </c>
      <c r="M427">
        <f>VLOOKUP($A427,'Hospitalisation Details'!$A:$O,7,0)</f>
        <v>24393.62</v>
      </c>
      <c r="N427" t="str">
        <f>VLOOKUP($A427,'Hospitalisation Details'!$A:$O,12,0)</f>
        <v>tier - 2</v>
      </c>
      <c r="O427" t="str">
        <f>VLOOKUP($A427,'Hospitalisation Details'!$A:$O,13,0)</f>
        <v>tier - 3</v>
      </c>
      <c r="P427" t="str">
        <f>VLOOKUP($A427,'Hospitalisation Details'!$A:$O,14,0)</f>
        <v>R1012</v>
      </c>
      <c r="Q427">
        <f>VLOOKUP($A427,'Hospitalisation Details'!$A:$O,15,0)</f>
        <v>52</v>
      </c>
    </row>
    <row r="428" spans="1:17" ht="15.75" x14ac:dyDescent="0.25">
      <c r="A428" s="1" t="s">
        <v>1945</v>
      </c>
      <c r="B428" t="str">
        <f>VLOOKUP(Healthcare!A428,'Customer Names'!$A:$D,4,0)</f>
        <v>Taryn L</v>
      </c>
      <c r="C428">
        <f>VLOOKUP(A428,'Medical Examinations'!$A:$M,2,0)</f>
        <v>22.2</v>
      </c>
      <c r="D428">
        <f>VLOOKUP($A428,'Medical Examinations'!$A:$M,3,0)</f>
        <v>5.51</v>
      </c>
      <c r="E428" t="str">
        <f>VLOOKUP($A428,'Medical Examinations'!$A:$M,4,0)</f>
        <v>No</v>
      </c>
      <c r="F428" t="str">
        <f>VLOOKUP($A428,'Medical Examinations'!$A:$M,5,0)</f>
        <v>No</v>
      </c>
      <c r="G428" t="str">
        <f>VLOOKUP($A428,'Medical Examinations'!$A:$M,6,0)</f>
        <v>No</v>
      </c>
      <c r="H428">
        <f>VLOOKUP($A428,'Medical Examinations'!$A:$M,8,0)</f>
        <v>0</v>
      </c>
      <c r="I428" t="str">
        <f>VLOOKUP($A428,'Medical Examinations'!$A:$M,9,0)</f>
        <v>yes</v>
      </c>
      <c r="J428" t="str">
        <f>VLOOKUP($A428,'Medical Examinations'!$A:$M,11,0)</f>
        <v>Healthy Weight</v>
      </c>
      <c r="K428" t="str">
        <f>VLOOKUP($A428,'Medical Examinations'!$A:$M,12,0)</f>
        <v>Normal</v>
      </c>
      <c r="L428" s="11">
        <f>VLOOKUP($A428,'Hospitalisation Details'!$A:$O,5,0)</f>
        <v>36318</v>
      </c>
      <c r="M428">
        <f>VLOOKUP($A428,'Hospitalisation Details'!$A:$O,7,0)</f>
        <v>24387.74</v>
      </c>
      <c r="N428" t="str">
        <f>VLOOKUP($A428,'Hospitalisation Details'!$A:$O,12,0)</f>
        <v>tier - 2</v>
      </c>
      <c r="O428" t="str">
        <f>VLOOKUP($A428,'Hospitalisation Details'!$A:$O,13,0)</f>
        <v>tier - 1</v>
      </c>
      <c r="P428" t="str">
        <f>VLOOKUP($A428,'Hospitalisation Details'!$A:$O,14,0)</f>
        <v>R1011</v>
      </c>
      <c r="Q428">
        <f>VLOOKUP($A428,'Hospitalisation Details'!$A:$O,15,0)</f>
        <v>24</v>
      </c>
    </row>
    <row r="429" spans="1:17" ht="15.75" x14ac:dyDescent="0.25">
      <c r="A429" s="1" t="s">
        <v>1944</v>
      </c>
      <c r="B429" t="str">
        <f>VLOOKUP(Healthcare!A429,'Customer Names'!$A:$D,4,0)</f>
        <v>Temima</v>
      </c>
      <c r="C429">
        <f>VLOOKUP(A429,'Medical Examinations'!$A:$M,2,0)</f>
        <v>25.71</v>
      </c>
      <c r="D429">
        <f>VLOOKUP($A429,'Medical Examinations'!$A:$M,3,0)</f>
        <v>4.18</v>
      </c>
      <c r="E429" t="str">
        <f>VLOOKUP($A429,'Medical Examinations'!$A:$M,4,0)</f>
        <v>No</v>
      </c>
      <c r="F429" t="str">
        <f>VLOOKUP($A429,'Medical Examinations'!$A:$M,5,0)</f>
        <v>yes</v>
      </c>
      <c r="G429" t="str">
        <f>VLOOKUP($A429,'Medical Examinations'!$A:$M,6,0)</f>
        <v>No</v>
      </c>
      <c r="H429">
        <f>VLOOKUP($A429,'Medical Examinations'!$A:$M,8,0)</f>
        <v>1</v>
      </c>
      <c r="I429" t="str">
        <f>VLOOKUP($A429,'Medical Examinations'!$A:$M,9,0)</f>
        <v>yes</v>
      </c>
      <c r="J429" t="str">
        <f>VLOOKUP($A429,'Medical Examinations'!$A:$M,11,0)</f>
        <v>Overweight</v>
      </c>
      <c r="K429" t="str">
        <f>VLOOKUP($A429,'Medical Examinations'!$A:$M,12,0)</f>
        <v>Normal</v>
      </c>
      <c r="L429" s="11">
        <f>VLOOKUP($A429,'Hospitalisation Details'!$A:$O,5,0)</f>
        <v>38324</v>
      </c>
      <c r="M429">
        <f>VLOOKUP($A429,'Hospitalisation Details'!$A:$O,7,0)</f>
        <v>24294.02</v>
      </c>
      <c r="N429" t="str">
        <f>VLOOKUP($A429,'Hospitalisation Details'!$A:$O,12,0)</f>
        <v>tier - 2</v>
      </c>
      <c r="O429" t="str">
        <f>VLOOKUP($A429,'Hospitalisation Details'!$A:$O,13,0)</f>
        <v>tier - 1</v>
      </c>
      <c r="P429" t="str">
        <f>VLOOKUP($A429,'Hospitalisation Details'!$A:$O,14,0)</f>
        <v>R1011</v>
      </c>
      <c r="Q429">
        <f>VLOOKUP($A429,'Hospitalisation Details'!$A:$O,15,0)</f>
        <v>18</v>
      </c>
    </row>
    <row r="430" spans="1:17" ht="15.75" x14ac:dyDescent="0.25">
      <c r="A430" s="1" t="s">
        <v>1943</v>
      </c>
      <c r="B430" t="str">
        <f>VLOOKUP(Healthcare!A430,'Customer Names'!$A:$D,4,0)</f>
        <v>Jennifer</v>
      </c>
      <c r="C430">
        <f>VLOOKUP(A430,'Medical Examinations'!$A:$M,2,0)</f>
        <v>41.91</v>
      </c>
      <c r="D430">
        <f>VLOOKUP($A430,'Medical Examinations'!$A:$M,3,0)</f>
        <v>5.98</v>
      </c>
      <c r="E430" t="str">
        <f>VLOOKUP($A430,'Medical Examinations'!$A:$M,4,0)</f>
        <v>yes</v>
      </c>
      <c r="F430" t="str">
        <f>VLOOKUP($A430,'Medical Examinations'!$A:$M,5,0)</f>
        <v>No</v>
      </c>
      <c r="G430" t="str">
        <f>VLOOKUP($A430,'Medical Examinations'!$A:$M,6,0)</f>
        <v>No</v>
      </c>
      <c r="H430">
        <f>VLOOKUP($A430,'Medical Examinations'!$A:$M,8,0)</f>
        <v>1</v>
      </c>
      <c r="I430" t="str">
        <f>VLOOKUP($A430,'Medical Examinations'!$A:$M,9,0)</f>
        <v>No</v>
      </c>
      <c r="J430" t="str">
        <f>VLOOKUP($A430,'Medical Examinations'!$A:$M,11,0)</f>
        <v>Obesity</v>
      </c>
      <c r="K430" t="str">
        <f>VLOOKUP($A430,'Medical Examinations'!$A:$M,12,0)</f>
        <v>Prediabetes</v>
      </c>
      <c r="L430" s="11">
        <f>VLOOKUP($A430,'Hospitalisation Details'!$A:$O,5,0)</f>
        <v>23544</v>
      </c>
      <c r="M430">
        <f>VLOOKUP($A430,'Hospitalisation Details'!$A:$O,7,0)</f>
        <v>24227.34</v>
      </c>
      <c r="N430" t="str">
        <f>VLOOKUP($A430,'Hospitalisation Details'!$A:$O,12,0)</f>
        <v>tier - 2</v>
      </c>
      <c r="O430" t="str">
        <f>VLOOKUP($A430,'Hospitalisation Details'!$A:$O,13,0)</f>
        <v>tier - 1</v>
      </c>
      <c r="P430" t="str">
        <f>VLOOKUP($A430,'Hospitalisation Details'!$A:$O,14,0)</f>
        <v>R1013</v>
      </c>
      <c r="Q430">
        <f>VLOOKUP($A430,'Hospitalisation Details'!$A:$O,15,0)</f>
        <v>58</v>
      </c>
    </row>
    <row r="431" spans="1:17" ht="15.75" x14ac:dyDescent="0.25">
      <c r="A431" s="1" t="s">
        <v>1942</v>
      </c>
      <c r="B431" t="str">
        <f>VLOOKUP(Healthcare!A431,'Customer Names'!$A:$D,4,0)</f>
        <v>Serena M.</v>
      </c>
      <c r="C431">
        <f>VLOOKUP(A431,'Medical Examinations'!$A:$M,2,0)</f>
        <v>25.85</v>
      </c>
      <c r="D431">
        <f>VLOOKUP($A431,'Medical Examinations'!$A:$M,3,0)</f>
        <v>10.16</v>
      </c>
      <c r="E431" t="str">
        <f>VLOOKUP($A431,'Medical Examinations'!$A:$M,4,0)</f>
        <v>No</v>
      </c>
      <c r="F431" t="str">
        <f>VLOOKUP($A431,'Medical Examinations'!$A:$M,5,0)</f>
        <v>No</v>
      </c>
      <c r="G431" t="str">
        <f>VLOOKUP($A431,'Medical Examinations'!$A:$M,6,0)</f>
        <v>No</v>
      </c>
      <c r="H431">
        <f>VLOOKUP($A431,'Medical Examinations'!$A:$M,8,0)</f>
        <v>0</v>
      </c>
      <c r="I431" t="str">
        <f>VLOOKUP($A431,'Medical Examinations'!$A:$M,9,0)</f>
        <v>yes</v>
      </c>
      <c r="J431" t="str">
        <f>VLOOKUP($A431,'Medical Examinations'!$A:$M,11,0)</f>
        <v>Overweight</v>
      </c>
      <c r="K431" t="str">
        <f>VLOOKUP($A431,'Medical Examinations'!$A:$M,12,0)</f>
        <v>Diabetes</v>
      </c>
      <c r="L431" s="11">
        <f>VLOOKUP($A431,'Hospitalisation Details'!$A:$O,5,0)</f>
        <v>27251</v>
      </c>
      <c r="M431">
        <f>VLOOKUP($A431,'Hospitalisation Details'!$A:$O,7,0)</f>
        <v>24180.93</v>
      </c>
      <c r="N431" t="str">
        <f>VLOOKUP($A431,'Hospitalisation Details'!$A:$O,12,0)</f>
        <v>tier - 2</v>
      </c>
      <c r="O431" t="str">
        <f>VLOOKUP($A431,'Hospitalisation Details'!$A:$O,13,0)</f>
        <v>tier - 1</v>
      </c>
      <c r="P431" t="str">
        <f>VLOOKUP($A431,'Hospitalisation Details'!$A:$O,14,0)</f>
        <v>R1013</v>
      </c>
      <c r="Q431">
        <f>VLOOKUP($A431,'Hospitalisation Details'!$A:$O,15,0)</f>
        <v>48</v>
      </c>
    </row>
    <row r="432" spans="1:17" ht="15.75" x14ac:dyDescent="0.25">
      <c r="A432" s="1" t="s">
        <v>1941</v>
      </c>
      <c r="B432" t="str">
        <f>VLOOKUP(Healthcare!A432,'Customer Names'!$A:$D,4,0)</f>
        <v>Victoria M.</v>
      </c>
      <c r="C432">
        <f>VLOOKUP(A432,'Medical Examinations'!$A:$M,2,0)</f>
        <v>23.844999999999999</v>
      </c>
      <c r="D432">
        <f>VLOOKUP($A432,'Medical Examinations'!$A:$M,3,0)</f>
        <v>11.71</v>
      </c>
      <c r="E432" t="str">
        <f>VLOOKUP($A432,'Medical Examinations'!$A:$M,4,0)</f>
        <v>No</v>
      </c>
      <c r="F432" t="str">
        <f>VLOOKUP($A432,'Medical Examinations'!$A:$M,5,0)</f>
        <v>No</v>
      </c>
      <c r="G432" t="str">
        <f>VLOOKUP($A432,'Medical Examinations'!$A:$M,6,0)</f>
        <v>No</v>
      </c>
      <c r="H432">
        <f>VLOOKUP($A432,'Medical Examinations'!$A:$M,8,0)</f>
        <v>2</v>
      </c>
      <c r="I432" t="str">
        <f>VLOOKUP($A432,'Medical Examinations'!$A:$M,9,0)</f>
        <v>yes</v>
      </c>
      <c r="J432" t="str">
        <f>VLOOKUP($A432,'Medical Examinations'!$A:$M,11,0)</f>
        <v>Healthy Weight</v>
      </c>
      <c r="K432" t="str">
        <f>VLOOKUP($A432,'Medical Examinations'!$A:$M,12,0)</f>
        <v>Diabetes</v>
      </c>
      <c r="L432" s="11">
        <f>VLOOKUP($A432,'Hospitalisation Details'!$A:$O,5,0)</f>
        <v>26950</v>
      </c>
      <c r="M432">
        <f>VLOOKUP($A432,'Hospitalisation Details'!$A:$O,7,0)</f>
        <v>24106.91</v>
      </c>
      <c r="N432" t="str">
        <f>VLOOKUP($A432,'Hospitalisation Details'!$A:$O,12,0)</f>
        <v>tier - 2</v>
      </c>
      <c r="O432" t="str">
        <f>VLOOKUP($A432,'Hospitalisation Details'!$A:$O,13,0)</f>
        <v>tier - 2</v>
      </c>
      <c r="P432" t="str">
        <f>VLOOKUP($A432,'Hospitalisation Details'!$A:$O,14,0)</f>
        <v>R1024</v>
      </c>
      <c r="Q432">
        <f>VLOOKUP($A432,'Hospitalisation Details'!$A:$O,15,0)</f>
        <v>49</v>
      </c>
    </row>
    <row r="433" spans="1:17" ht="15.75" x14ac:dyDescent="0.25">
      <c r="A433" s="1" t="s">
        <v>1940</v>
      </c>
      <c r="B433" t="str">
        <f>VLOOKUP(Healthcare!A433,'Customer Names'!$A:$D,4,0)</f>
        <v>Phoebe</v>
      </c>
      <c r="C433">
        <f>VLOOKUP(A433,'Medical Examinations'!$A:$M,2,0)</f>
        <v>30.59</v>
      </c>
      <c r="D433">
        <f>VLOOKUP($A433,'Medical Examinations'!$A:$M,3,0)</f>
        <v>5.23</v>
      </c>
      <c r="E433" t="str">
        <f>VLOOKUP($A433,'Medical Examinations'!$A:$M,4,0)</f>
        <v>No</v>
      </c>
      <c r="F433" t="str">
        <f>VLOOKUP($A433,'Medical Examinations'!$A:$M,5,0)</f>
        <v>No</v>
      </c>
      <c r="G433" t="str">
        <f>VLOOKUP($A433,'Medical Examinations'!$A:$M,6,0)</f>
        <v>Yes</v>
      </c>
      <c r="H433">
        <f>VLOOKUP($A433,'Medical Examinations'!$A:$M,8,0)</f>
        <v>1</v>
      </c>
      <c r="I433" t="str">
        <f>VLOOKUP($A433,'Medical Examinations'!$A:$M,9,0)</f>
        <v>No</v>
      </c>
      <c r="J433" t="str">
        <f>VLOOKUP($A433,'Medical Examinations'!$A:$M,11,0)</f>
        <v>Obesity</v>
      </c>
      <c r="K433" t="str">
        <f>VLOOKUP($A433,'Medical Examinations'!$A:$M,12,0)</f>
        <v>Normal</v>
      </c>
      <c r="L433" s="11">
        <f>VLOOKUP($A433,'Hospitalisation Details'!$A:$O,5,0)</f>
        <v>37802</v>
      </c>
      <c r="M433">
        <f>VLOOKUP($A433,'Hospitalisation Details'!$A:$O,7,0)</f>
        <v>24059.68</v>
      </c>
      <c r="N433" t="str">
        <f>VLOOKUP($A433,'Hospitalisation Details'!$A:$O,12,0)</f>
        <v>tier - 2</v>
      </c>
      <c r="O433" t="str">
        <f>VLOOKUP($A433,'Hospitalisation Details'!$A:$O,13,0)</f>
        <v>tier - 2</v>
      </c>
      <c r="P433" t="str">
        <f>VLOOKUP($A433,'Hospitalisation Details'!$A:$O,14,0)</f>
        <v>R1012</v>
      </c>
      <c r="Q433">
        <f>VLOOKUP($A433,'Hospitalisation Details'!$A:$O,15,0)</f>
        <v>19</v>
      </c>
    </row>
    <row r="434" spans="1:17" ht="15.75" x14ac:dyDescent="0.25">
      <c r="A434" s="1" t="s">
        <v>1939</v>
      </c>
      <c r="B434" t="str">
        <f>VLOOKUP(Healthcare!A434,'Customer Names'!$A:$D,4,0)</f>
        <v>Corey</v>
      </c>
      <c r="C434">
        <f>VLOOKUP(A434,'Medical Examinations'!$A:$M,2,0)</f>
        <v>24.795000000000002</v>
      </c>
      <c r="D434">
        <f>VLOOKUP($A434,'Medical Examinations'!$A:$M,3,0)</f>
        <v>6.85</v>
      </c>
      <c r="E434" t="str">
        <f>VLOOKUP($A434,'Medical Examinations'!$A:$M,4,0)</f>
        <v>No</v>
      </c>
      <c r="F434" t="str">
        <f>VLOOKUP($A434,'Medical Examinations'!$A:$M,5,0)</f>
        <v>No</v>
      </c>
      <c r="G434" t="str">
        <f>VLOOKUP($A434,'Medical Examinations'!$A:$M,6,0)</f>
        <v>No</v>
      </c>
      <c r="H434">
        <f>VLOOKUP($A434,'Medical Examinations'!$A:$M,8,0)</f>
        <v>0</v>
      </c>
      <c r="I434" t="str">
        <f>VLOOKUP($A434,'Medical Examinations'!$A:$M,9,0)</f>
        <v>yes</v>
      </c>
      <c r="J434" t="str">
        <f>VLOOKUP($A434,'Medical Examinations'!$A:$M,11,0)</f>
        <v>Healthy Weight</v>
      </c>
      <c r="K434" t="str">
        <f>VLOOKUP($A434,'Medical Examinations'!$A:$M,12,0)</f>
        <v>Diabetes</v>
      </c>
      <c r="L434" s="11">
        <f>VLOOKUP($A434,'Hospitalisation Details'!$A:$O,5,0)</f>
        <v>26247</v>
      </c>
      <c r="M434">
        <f>VLOOKUP($A434,'Hospitalisation Details'!$A:$O,7,0)</f>
        <v>23967.38</v>
      </c>
      <c r="N434" t="str">
        <f>VLOOKUP($A434,'Hospitalisation Details'!$A:$O,12,0)</f>
        <v>tier - 2</v>
      </c>
      <c r="O434" t="str">
        <f>VLOOKUP($A434,'Hospitalisation Details'!$A:$O,13,0)</f>
        <v>tier - 2</v>
      </c>
      <c r="P434" t="str">
        <f>VLOOKUP($A434,'Hospitalisation Details'!$A:$O,14,0)</f>
        <v>R1012</v>
      </c>
      <c r="Q434">
        <f>VLOOKUP($A434,'Hospitalisation Details'!$A:$O,15,0)</f>
        <v>51</v>
      </c>
    </row>
    <row r="435" spans="1:17" ht="15.75" x14ac:dyDescent="0.25">
      <c r="A435" s="1" t="s">
        <v>1938</v>
      </c>
      <c r="B435" t="str">
        <f>VLOOKUP(Healthcare!A435,'Customer Names'!$A:$D,4,0)</f>
        <v>Rebecca</v>
      </c>
      <c r="C435">
        <f>VLOOKUP(A435,'Medical Examinations'!$A:$M,2,0)</f>
        <v>24.13</v>
      </c>
      <c r="D435">
        <f>VLOOKUP($A435,'Medical Examinations'!$A:$M,3,0)</f>
        <v>7.05</v>
      </c>
      <c r="E435" t="str">
        <f>VLOOKUP($A435,'Medical Examinations'!$A:$M,4,0)</f>
        <v>yes</v>
      </c>
      <c r="F435" t="str">
        <f>VLOOKUP($A435,'Medical Examinations'!$A:$M,5,0)</f>
        <v>No</v>
      </c>
      <c r="G435" t="str">
        <f>VLOOKUP($A435,'Medical Examinations'!$A:$M,6,0)</f>
        <v>No</v>
      </c>
      <c r="H435">
        <f>VLOOKUP($A435,'Medical Examinations'!$A:$M,8,0)</f>
        <v>2</v>
      </c>
      <c r="I435" t="str">
        <f>VLOOKUP($A435,'Medical Examinations'!$A:$M,9,0)</f>
        <v>yes</v>
      </c>
      <c r="J435" t="str">
        <f>VLOOKUP($A435,'Medical Examinations'!$A:$M,11,0)</f>
        <v>Healthy Weight</v>
      </c>
      <c r="K435" t="str">
        <f>VLOOKUP($A435,'Medical Examinations'!$A:$M,12,0)</f>
        <v>Diabetes</v>
      </c>
      <c r="L435" s="11">
        <f>VLOOKUP($A435,'Hospitalisation Details'!$A:$O,5,0)</f>
        <v>25910</v>
      </c>
      <c r="M435">
        <f>VLOOKUP($A435,'Hospitalisation Details'!$A:$O,7,0)</f>
        <v>23887.66</v>
      </c>
      <c r="N435" t="str">
        <f>VLOOKUP($A435,'Hospitalisation Details'!$A:$O,12,0)</f>
        <v>tier - 2</v>
      </c>
      <c r="O435" t="str">
        <f>VLOOKUP($A435,'Hospitalisation Details'!$A:$O,13,0)</f>
        <v>tier - 3</v>
      </c>
      <c r="P435" t="str">
        <f>VLOOKUP($A435,'Hospitalisation Details'!$A:$O,14,0)</f>
        <v>R1012</v>
      </c>
      <c r="Q435">
        <f>VLOOKUP($A435,'Hospitalisation Details'!$A:$O,15,0)</f>
        <v>52</v>
      </c>
    </row>
    <row r="436" spans="1:17" ht="15.75" x14ac:dyDescent="0.25">
      <c r="A436" s="1" t="s">
        <v>1937</v>
      </c>
      <c r="B436" t="str">
        <f>VLOOKUP(Healthcare!A436,'Customer Names'!$A:$D,4,0)</f>
        <v>Nicholas D</v>
      </c>
      <c r="C436">
        <f>VLOOKUP(A436,'Medical Examinations'!$A:$M,2,0)</f>
        <v>25.84</v>
      </c>
      <c r="D436">
        <f>VLOOKUP($A436,'Medical Examinations'!$A:$M,3,0)</f>
        <v>11.64</v>
      </c>
      <c r="E436" t="str">
        <f>VLOOKUP($A436,'Medical Examinations'!$A:$M,4,0)</f>
        <v>No</v>
      </c>
      <c r="F436" t="str">
        <f>VLOOKUP($A436,'Medical Examinations'!$A:$M,5,0)</f>
        <v>No</v>
      </c>
      <c r="G436" t="str">
        <f>VLOOKUP($A436,'Medical Examinations'!$A:$M,6,0)</f>
        <v>No</v>
      </c>
      <c r="H436">
        <f>VLOOKUP($A436,'Medical Examinations'!$A:$M,8,0)</f>
        <v>2</v>
      </c>
      <c r="I436" t="str">
        <f>VLOOKUP($A436,'Medical Examinations'!$A:$M,9,0)</f>
        <v>yes</v>
      </c>
      <c r="J436" t="str">
        <f>VLOOKUP($A436,'Medical Examinations'!$A:$M,11,0)</f>
        <v>Overweight</v>
      </c>
      <c r="K436" t="str">
        <f>VLOOKUP($A436,'Medical Examinations'!$A:$M,12,0)</f>
        <v>Diabetes</v>
      </c>
      <c r="L436" s="11">
        <f>VLOOKUP($A436,'Hospitalisation Details'!$A:$O,5,0)</f>
        <v>26964</v>
      </c>
      <c r="M436">
        <f>VLOOKUP($A436,'Hospitalisation Details'!$A:$O,7,0)</f>
        <v>23807.24</v>
      </c>
      <c r="N436" t="str">
        <f>VLOOKUP($A436,'Hospitalisation Details'!$A:$O,12,0)</f>
        <v>tier - 2</v>
      </c>
      <c r="O436" t="str">
        <f>VLOOKUP($A436,'Hospitalisation Details'!$A:$O,13,0)</f>
        <v>tier - 3</v>
      </c>
      <c r="P436" t="str">
        <f>VLOOKUP($A436,'Hospitalisation Details'!$A:$O,14,0)</f>
        <v>R1012</v>
      </c>
      <c r="Q436">
        <f>VLOOKUP($A436,'Hospitalisation Details'!$A:$O,15,0)</f>
        <v>49</v>
      </c>
    </row>
    <row r="437" spans="1:17" ht="15.75" x14ac:dyDescent="0.25">
      <c r="A437" s="1" t="s">
        <v>1936</v>
      </c>
      <c r="B437" t="str">
        <f>VLOOKUP(Healthcare!A437,'Customer Names'!$A:$D,4,0)</f>
        <v>Christian</v>
      </c>
      <c r="C437">
        <f>VLOOKUP(A437,'Medical Examinations'!$A:$M,2,0)</f>
        <v>28</v>
      </c>
      <c r="D437">
        <f>VLOOKUP($A437,'Medical Examinations'!$A:$M,3,0)</f>
        <v>10.52</v>
      </c>
      <c r="E437" t="str">
        <f>VLOOKUP($A437,'Medical Examinations'!$A:$M,4,0)</f>
        <v>No</v>
      </c>
      <c r="F437" t="str">
        <f>VLOOKUP($A437,'Medical Examinations'!$A:$M,5,0)</f>
        <v>No</v>
      </c>
      <c r="G437" t="str">
        <f>VLOOKUP($A437,'Medical Examinations'!$A:$M,6,0)</f>
        <v>No</v>
      </c>
      <c r="H437">
        <f>VLOOKUP($A437,'Medical Examinations'!$A:$M,8,0)</f>
        <v>0</v>
      </c>
      <c r="I437" t="str">
        <f>VLOOKUP($A437,'Medical Examinations'!$A:$M,9,0)</f>
        <v>yes</v>
      </c>
      <c r="J437" t="str">
        <f>VLOOKUP($A437,'Medical Examinations'!$A:$M,11,0)</f>
        <v>Overweight</v>
      </c>
      <c r="K437" t="str">
        <f>VLOOKUP($A437,'Medical Examinations'!$A:$M,12,0)</f>
        <v>Diabetes</v>
      </c>
      <c r="L437" s="11">
        <f>VLOOKUP($A437,'Hospitalisation Details'!$A:$O,5,0)</f>
        <v>27212</v>
      </c>
      <c r="M437">
        <f>VLOOKUP($A437,'Hospitalisation Details'!$A:$O,7,0)</f>
        <v>23568.27</v>
      </c>
      <c r="N437" t="str">
        <f>VLOOKUP($A437,'Hospitalisation Details'!$A:$O,12,0)</f>
        <v>tier - 2</v>
      </c>
      <c r="O437" t="str">
        <f>VLOOKUP($A437,'Hospitalisation Details'!$A:$O,13,0)</f>
        <v>tier - 2</v>
      </c>
      <c r="P437" t="str">
        <f>VLOOKUP($A437,'Hospitalisation Details'!$A:$O,14,0)</f>
        <v>R1011</v>
      </c>
      <c r="Q437">
        <f>VLOOKUP($A437,'Hospitalisation Details'!$A:$O,15,0)</f>
        <v>48</v>
      </c>
    </row>
    <row r="438" spans="1:17" ht="15.75" x14ac:dyDescent="0.25">
      <c r="A438" s="1" t="s">
        <v>1935</v>
      </c>
      <c r="B438" t="str">
        <f>VLOOKUP(Healthcare!A438,'Customer Names'!$A:$D,4,0)</f>
        <v>Jonathon S.</v>
      </c>
      <c r="C438">
        <f>VLOOKUP(A438,'Medical Examinations'!$A:$M,2,0)</f>
        <v>34.1</v>
      </c>
      <c r="D438">
        <f>VLOOKUP($A438,'Medical Examinations'!$A:$M,3,0)</f>
        <v>4.01</v>
      </c>
      <c r="E438" t="str">
        <f>VLOOKUP($A438,'Medical Examinations'!$A:$M,4,0)</f>
        <v>yes</v>
      </c>
      <c r="F438" t="str">
        <f>VLOOKUP($A438,'Medical Examinations'!$A:$M,5,0)</f>
        <v>No</v>
      </c>
      <c r="G438" t="str">
        <f>VLOOKUP($A438,'Medical Examinations'!$A:$M,6,0)</f>
        <v>Yes</v>
      </c>
      <c r="H438">
        <f>VLOOKUP($A438,'Medical Examinations'!$A:$M,8,0)</f>
        <v>1</v>
      </c>
      <c r="I438" t="str">
        <f>VLOOKUP($A438,'Medical Examinations'!$A:$M,9,0)</f>
        <v>No</v>
      </c>
      <c r="J438" t="str">
        <f>VLOOKUP($A438,'Medical Examinations'!$A:$M,11,0)</f>
        <v>Obesity</v>
      </c>
      <c r="K438" t="str">
        <f>VLOOKUP($A438,'Medical Examinations'!$A:$M,12,0)</f>
        <v>Normal</v>
      </c>
      <c r="L438" s="11">
        <f>VLOOKUP($A438,'Hospitalisation Details'!$A:$O,5,0)</f>
        <v>30585</v>
      </c>
      <c r="M438">
        <f>VLOOKUP($A438,'Hospitalisation Details'!$A:$O,7,0)</f>
        <v>23563.02</v>
      </c>
      <c r="N438" t="str">
        <f>VLOOKUP($A438,'Hospitalisation Details'!$A:$O,12,0)</f>
        <v>tier - 2</v>
      </c>
      <c r="O438" t="str">
        <f>VLOOKUP($A438,'Hospitalisation Details'!$A:$O,13,0)</f>
        <v>tier - 2</v>
      </c>
      <c r="P438" t="str">
        <f>VLOOKUP($A438,'Hospitalisation Details'!$A:$O,14,0)</f>
        <v>R1013</v>
      </c>
      <c r="Q438">
        <f>VLOOKUP($A438,'Hospitalisation Details'!$A:$O,15,0)</f>
        <v>39</v>
      </c>
    </row>
    <row r="439" spans="1:17" ht="15.75" x14ac:dyDescent="0.25">
      <c r="A439" s="1" t="s">
        <v>1934</v>
      </c>
      <c r="B439" t="str">
        <f>VLOOKUP(Healthcare!A439,'Customer Names'!$A:$D,4,0)</f>
        <v>Caroline</v>
      </c>
      <c r="C439">
        <f>VLOOKUP(A439,'Medical Examinations'!$A:$M,2,0)</f>
        <v>26.125</v>
      </c>
      <c r="D439">
        <f>VLOOKUP($A439,'Medical Examinations'!$A:$M,3,0)</f>
        <v>8.56</v>
      </c>
      <c r="E439" t="str">
        <f>VLOOKUP($A439,'Medical Examinations'!$A:$M,4,0)</f>
        <v>yes</v>
      </c>
      <c r="F439" t="str">
        <f>VLOOKUP($A439,'Medical Examinations'!$A:$M,5,0)</f>
        <v>No</v>
      </c>
      <c r="G439" t="str">
        <f>VLOOKUP($A439,'Medical Examinations'!$A:$M,6,0)</f>
        <v>No</v>
      </c>
      <c r="H439">
        <f>VLOOKUP($A439,'Medical Examinations'!$A:$M,8,0)</f>
        <v>1</v>
      </c>
      <c r="I439" t="str">
        <f>VLOOKUP($A439,'Medical Examinations'!$A:$M,9,0)</f>
        <v>yes</v>
      </c>
      <c r="J439" t="str">
        <f>VLOOKUP($A439,'Medical Examinations'!$A:$M,11,0)</f>
        <v>Overweight</v>
      </c>
      <c r="K439" t="str">
        <f>VLOOKUP($A439,'Medical Examinations'!$A:$M,12,0)</f>
        <v>Diabetes</v>
      </c>
      <c r="L439" s="11">
        <f>VLOOKUP($A439,'Hospitalisation Details'!$A:$O,5,0)</f>
        <v>27741</v>
      </c>
      <c r="M439">
        <f>VLOOKUP($A439,'Hospitalisation Details'!$A:$O,7,0)</f>
        <v>23401.31</v>
      </c>
      <c r="N439" t="str">
        <f>VLOOKUP($A439,'Hospitalisation Details'!$A:$O,12,0)</f>
        <v>tier - 2</v>
      </c>
      <c r="O439" t="str">
        <f>VLOOKUP($A439,'Hospitalisation Details'!$A:$O,13,0)</f>
        <v>tier - 3</v>
      </c>
      <c r="P439" t="str">
        <f>VLOOKUP($A439,'Hospitalisation Details'!$A:$O,14,0)</f>
        <v>R1024</v>
      </c>
      <c r="Q439">
        <f>VLOOKUP($A439,'Hospitalisation Details'!$A:$O,15,0)</f>
        <v>47</v>
      </c>
    </row>
    <row r="440" spans="1:17" ht="15.75" x14ac:dyDescent="0.25">
      <c r="A440" s="1" t="s">
        <v>1933</v>
      </c>
      <c r="B440" t="str">
        <f>VLOOKUP(Healthcare!A440,'Customer Names'!$A:$D,4,0)</f>
        <v>Joshua D.</v>
      </c>
      <c r="C440">
        <f>VLOOKUP(A440,'Medical Examinations'!$A:$M,2,0)</f>
        <v>25.6</v>
      </c>
      <c r="D440">
        <f>VLOOKUP($A440,'Medical Examinations'!$A:$M,3,0)</f>
        <v>10.5</v>
      </c>
      <c r="E440" t="str">
        <f>VLOOKUP($A440,'Medical Examinations'!$A:$M,4,0)</f>
        <v>No</v>
      </c>
      <c r="F440" t="str">
        <f>VLOOKUP($A440,'Medical Examinations'!$A:$M,5,0)</f>
        <v>No</v>
      </c>
      <c r="G440" t="str">
        <f>VLOOKUP($A440,'Medical Examinations'!$A:$M,6,0)</f>
        <v>No</v>
      </c>
      <c r="H440">
        <f>VLOOKUP($A440,'Medical Examinations'!$A:$M,8,0)</f>
        <v>2</v>
      </c>
      <c r="I440" t="str">
        <f>VLOOKUP($A440,'Medical Examinations'!$A:$M,9,0)</f>
        <v>yes</v>
      </c>
      <c r="J440" t="str">
        <f>VLOOKUP($A440,'Medical Examinations'!$A:$M,11,0)</f>
        <v>Overweight</v>
      </c>
      <c r="K440" t="str">
        <f>VLOOKUP($A440,'Medical Examinations'!$A:$M,12,0)</f>
        <v>Diabetes</v>
      </c>
      <c r="L440" s="11">
        <f>VLOOKUP($A440,'Hospitalisation Details'!$A:$O,5,0)</f>
        <v>26929</v>
      </c>
      <c r="M440">
        <f>VLOOKUP($A440,'Hospitalisation Details'!$A:$O,7,0)</f>
        <v>23306.55</v>
      </c>
      <c r="N440" t="str">
        <f>VLOOKUP($A440,'Hospitalisation Details'!$A:$O,12,0)</f>
        <v>tier - 2</v>
      </c>
      <c r="O440" t="str">
        <f>VLOOKUP($A440,'Hospitalisation Details'!$A:$O,13,0)</f>
        <v>tier - 2</v>
      </c>
      <c r="P440" t="str">
        <f>VLOOKUP($A440,'Hospitalisation Details'!$A:$O,14,0)</f>
        <v>R1011</v>
      </c>
      <c r="Q440">
        <f>VLOOKUP($A440,'Hospitalisation Details'!$A:$O,15,0)</f>
        <v>49</v>
      </c>
    </row>
    <row r="441" spans="1:17" ht="15.75" x14ac:dyDescent="0.25">
      <c r="A441" s="1" t="s">
        <v>1932</v>
      </c>
      <c r="B441" t="str">
        <f>VLOOKUP(Healthcare!A441,'Customer Names'!$A:$D,4,0)</f>
        <v>Nichole</v>
      </c>
      <c r="C441">
        <f>VLOOKUP(A441,'Medical Examinations'!$A:$M,2,0)</f>
        <v>24.32</v>
      </c>
      <c r="D441">
        <f>VLOOKUP($A441,'Medical Examinations'!$A:$M,3,0)</f>
        <v>6.39</v>
      </c>
      <c r="E441" t="str">
        <f>VLOOKUP($A441,'Medical Examinations'!$A:$M,4,0)</f>
        <v>No</v>
      </c>
      <c r="F441" t="str">
        <f>VLOOKUP($A441,'Medical Examinations'!$A:$M,5,0)</f>
        <v>No</v>
      </c>
      <c r="G441" t="str">
        <f>VLOOKUP($A441,'Medical Examinations'!$A:$M,6,0)</f>
        <v>No</v>
      </c>
      <c r="H441">
        <f>VLOOKUP($A441,'Medical Examinations'!$A:$M,8,0)</f>
        <v>0</v>
      </c>
      <c r="I441" t="str">
        <f>VLOOKUP($A441,'Medical Examinations'!$A:$M,9,0)</f>
        <v>No</v>
      </c>
      <c r="J441" t="str">
        <f>VLOOKUP($A441,'Medical Examinations'!$A:$M,11,0)</f>
        <v>Healthy Weight</v>
      </c>
      <c r="K441" t="str">
        <f>VLOOKUP($A441,'Medical Examinations'!$A:$M,12,0)</f>
        <v>Prediabetes</v>
      </c>
      <c r="L441" s="11">
        <f>VLOOKUP($A441,'Hospitalisation Details'!$A:$O,5,0)</f>
        <v>34488</v>
      </c>
      <c r="M441">
        <f>VLOOKUP($A441,'Hospitalisation Details'!$A:$O,7,0)</f>
        <v>23288.93</v>
      </c>
      <c r="N441" t="str">
        <f>VLOOKUP($A441,'Hospitalisation Details'!$A:$O,12,0)</f>
        <v>tier - 2</v>
      </c>
      <c r="O441" t="str">
        <f>VLOOKUP($A441,'Hospitalisation Details'!$A:$O,13,0)</f>
        <v>tier - 3</v>
      </c>
      <c r="P441" t="str">
        <f>VLOOKUP($A441,'Hospitalisation Details'!$A:$O,14,0)</f>
        <v>R1024</v>
      </c>
      <c r="Q441">
        <f>VLOOKUP($A441,'Hospitalisation Details'!$A:$O,15,0)</f>
        <v>29</v>
      </c>
    </row>
    <row r="442" spans="1:17" ht="15.75" x14ac:dyDescent="0.25">
      <c r="A442" s="1" t="s">
        <v>1931</v>
      </c>
      <c r="B442" t="str">
        <f>VLOOKUP(Healthcare!A442,'Customer Names'!$A:$D,4,0)</f>
        <v>Denise M</v>
      </c>
      <c r="C442">
        <f>VLOOKUP(A442,'Medical Examinations'!$A:$M,2,0)</f>
        <v>22.88</v>
      </c>
      <c r="D442">
        <f>VLOOKUP($A442,'Medical Examinations'!$A:$M,3,0)</f>
        <v>5.71</v>
      </c>
      <c r="E442" t="str">
        <f>VLOOKUP($A442,'Medical Examinations'!$A:$M,4,0)</f>
        <v>yes</v>
      </c>
      <c r="F442" t="str">
        <f>VLOOKUP($A442,'Medical Examinations'!$A:$M,5,0)</f>
        <v>No</v>
      </c>
      <c r="G442" t="str">
        <f>VLOOKUP($A442,'Medical Examinations'!$A:$M,6,0)</f>
        <v>Yes</v>
      </c>
      <c r="H442">
        <f>VLOOKUP($A442,'Medical Examinations'!$A:$M,8,0)</f>
        <v>1</v>
      </c>
      <c r="I442" t="str">
        <f>VLOOKUP($A442,'Medical Examinations'!$A:$M,9,0)</f>
        <v>yes</v>
      </c>
      <c r="J442" t="str">
        <f>VLOOKUP($A442,'Medical Examinations'!$A:$M,11,0)</f>
        <v>Healthy Weight</v>
      </c>
      <c r="K442" t="str">
        <f>VLOOKUP($A442,'Medical Examinations'!$A:$M,12,0)</f>
        <v>Prediabetes</v>
      </c>
      <c r="L442" s="11">
        <f>VLOOKUP($A442,'Hospitalisation Details'!$A:$O,5,0)</f>
        <v>25429</v>
      </c>
      <c r="M442">
        <f>VLOOKUP($A442,'Hospitalisation Details'!$A:$O,7,0)</f>
        <v>23244.79</v>
      </c>
      <c r="N442" t="str">
        <f>VLOOKUP($A442,'Hospitalisation Details'!$A:$O,12,0)</f>
        <v>tier - 2</v>
      </c>
      <c r="O442" t="str">
        <f>VLOOKUP($A442,'Hospitalisation Details'!$A:$O,13,0)</f>
        <v>tier - 3</v>
      </c>
      <c r="P442" t="str">
        <f>VLOOKUP($A442,'Hospitalisation Details'!$A:$O,14,0)</f>
        <v>R1013</v>
      </c>
      <c r="Q442">
        <f>VLOOKUP($A442,'Hospitalisation Details'!$A:$O,15,0)</f>
        <v>53</v>
      </c>
    </row>
    <row r="443" spans="1:17" ht="15.75" x14ac:dyDescent="0.25">
      <c r="A443" s="1" t="s">
        <v>1930</v>
      </c>
      <c r="B443" t="str">
        <f>VLOOKUP(Healthcare!A443,'Customer Names'!$A:$D,4,0)</f>
        <v>Peter R.</v>
      </c>
      <c r="C443">
        <f>VLOOKUP(A443,'Medical Examinations'!$A:$M,2,0)</f>
        <v>24.984999999999999</v>
      </c>
      <c r="D443">
        <f>VLOOKUP($A443,'Medical Examinations'!$A:$M,3,0)</f>
        <v>4.43</v>
      </c>
      <c r="E443" t="str">
        <f>VLOOKUP($A443,'Medical Examinations'!$A:$M,4,0)</f>
        <v>yes</v>
      </c>
      <c r="F443" t="str">
        <f>VLOOKUP($A443,'Medical Examinations'!$A:$M,5,0)</f>
        <v>No</v>
      </c>
      <c r="G443" t="str">
        <f>VLOOKUP($A443,'Medical Examinations'!$A:$M,6,0)</f>
        <v>Yes</v>
      </c>
      <c r="H443">
        <f>VLOOKUP($A443,'Medical Examinations'!$A:$M,8,0)</f>
        <v>1</v>
      </c>
      <c r="I443" t="str">
        <f>VLOOKUP($A443,'Medical Examinations'!$A:$M,9,0)</f>
        <v>No</v>
      </c>
      <c r="J443" t="str">
        <f>VLOOKUP($A443,'Medical Examinations'!$A:$M,11,0)</f>
        <v>Overweight</v>
      </c>
      <c r="K443" t="str">
        <f>VLOOKUP($A443,'Medical Examinations'!$A:$M,12,0)</f>
        <v>Normal</v>
      </c>
      <c r="L443" s="11">
        <f>VLOOKUP($A443,'Hospitalisation Details'!$A:$O,5,0)</f>
        <v>35649</v>
      </c>
      <c r="M443">
        <f>VLOOKUP($A443,'Hospitalisation Details'!$A:$O,7,0)</f>
        <v>23241.47</v>
      </c>
      <c r="N443" t="str">
        <f>VLOOKUP($A443,'Hospitalisation Details'!$A:$O,12,0)</f>
        <v>tier - 2</v>
      </c>
      <c r="O443" t="str">
        <f>VLOOKUP($A443,'Hospitalisation Details'!$A:$O,13,0)</f>
        <v>tier - 3</v>
      </c>
      <c r="P443" t="str">
        <f>VLOOKUP($A443,'Hospitalisation Details'!$A:$O,14,0)</f>
        <v>R1018</v>
      </c>
      <c r="Q443">
        <f>VLOOKUP($A443,'Hospitalisation Details'!$A:$O,15,0)</f>
        <v>25</v>
      </c>
    </row>
    <row r="444" spans="1:17" ht="15.75" x14ac:dyDescent="0.25">
      <c r="A444" s="1" t="s">
        <v>1929</v>
      </c>
      <c r="B444" t="str">
        <f>VLOOKUP(Healthcare!A444,'Customer Names'!$A:$D,4,0)</f>
        <v>Johnson K</v>
      </c>
      <c r="C444">
        <f>VLOOKUP(A444,'Medical Examinations'!$A:$M,2,0)</f>
        <v>33.1</v>
      </c>
      <c r="D444">
        <f>VLOOKUP($A444,'Medical Examinations'!$A:$M,3,0)</f>
        <v>5.52</v>
      </c>
      <c r="E444" t="str">
        <f>VLOOKUP($A444,'Medical Examinations'!$A:$M,4,0)</f>
        <v>No</v>
      </c>
      <c r="F444" t="str">
        <f>VLOOKUP($A444,'Medical Examinations'!$A:$M,5,0)</f>
        <v>No</v>
      </c>
      <c r="G444" t="str">
        <f>VLOOKUP($A444,'Medical Examinations'!$A:$M,6,0)</f>
        <v>Yes</v>
      </c>
      <c r="H444">
        <f>VLOOKUP($A444,'Medical Examinations'!$A:$M,8,0)</f>
        <v>1</v>
      </c>
      <c r="I444" t="str">
        <f>VLOOKUP($A444,'Medical Examinations'!$A:$M,9,0)</f>
        <v>No</v>
      </c>
      <c r="J444" t="str">
        <f>VLOOKUP($A444,'Medical Examinations'!$A:$M,11,0)</f>
        <v>Obesity</v>
      </c>
      <c r="K444" t="str">
        <f>VLOOKUP($A444,'Medical Examinations'!$A:$M,12,0)</f>
        <v>Normal</v>
      </c>
      <c r="L444" s="11">
        <f>VLOOKUP($A444,'Hospitalisation Details'!$A:$O,5,0)</f>
        <v>37908</v>
      </c>
      <c r="M444">
        <f>VLOOKUP($A444,'Hospitalisation Details'!$A:$O,7,0)</f>
        <v>23082.959999999999</v>
      </c>
      <c r="N444" t="str">
        <f>VLOOKUP($A444,'Hospitalisation Details'!$A:$O,12,0)</f>
        <v>tier - 2</v>
      </c>
      <c r="O444" t="str">
        <f>VLOOKUP($A444,'Hospitalisation Details'!$A:$O,13,0)</f>
        <v>tier - 2</v>
      </c>
      <c r="P444" t="str">
        <f>VLOOKUP($A444,'Hospitalisation Details'!$A:$O,14,0)</f>
        <v>R1011</v>
      </c>
      <c r="Q444">
        <f>VLOOKUP($A444,'Hospitalisation Details'!$A:$O,15,0)</f>
        <v>19</v>
      </c>
    </row>
    <row r="445" spans="1:17" ht="15.75" x14ac:dyDescent="0.25">
      <c r="A445" s="1" t="s">
        <v>1928</v>
      </c>
      <c r="B445" t="str">
        <f>VLOOKUP(Healthcare!A445,'Customer Names'!$A:$D,4,0)</f>
        <v>Katherine</v>
      </c>
      <c r="C445">
        <f>VLOOKUP(A445,'Medical Examinations'!$A:$M,2,0)</f>
        <v>27.83</v>
      </c>
      <c r="D445">
        <f>VLOOKUP($A445,'Medical Examinations'!$A:$M,3,0)</f>
        <v>9.1999999999999993</v>
      </c>
      <c r="E445" t="str">
        <f>VLOOKUP($A445,'Medical Examinations'!$A:$M,4,0)</f>
        <v>yes</v>
      </c>
      <c r="F445" t="str">
        <f>VLOOKUP($A445,'Medical Examinations'!$A:$M,5,0)</f>
        <v>No</v>
      </c>
      <c r="G445" t="str">
        <f>VLOOKUP($A445,'Medical Examinations'!$A:$M,6,0)</f>
        <v>No</v>
      </c>
      <c r="H445">
        <f>VLOOKUP($A445,'Medical Examinations'!$A:$M,8,0)</f>
        <v>1</v>
      </c>
      <c r="I445" t="str">
        <f>VLOOKUP($A445,'Medical Examinations'!$A:$M,9,0)</f>
        <v>yes</v>
      </c>
      <c r="J445" t="str">
        <f>VLOOKUP($A445,'Medical Examinations'!$A:$M,11,0)</f>
        <v>Overweight</v>
      </c>
      <c r="K445" t="str">
        <f>VLOOKUP($A445,'Medical Examinations'!$A:$M,12,0)</f>
        <v>Diabetes</v>
      </c>
      <c r="L445" s="11">
        <f>VLOOKUP($A445,'Hospitalisation Details'!$A:$O,5,0)</f>
        <v>27737</v>
      </c>
      <c r="M445">
        <f>VLOOKUP($A445,'Hospitalisation Details'!$A:$O,7,0)</f>
        <v>23065.42</v>
      </c>
      <c r="N445" t="str">
        <f>VLOOKUP($A445,'Hospitalisation Details'!$A:$O,12,0)</f>
        <v>tier - 2</v>
      </c>
      <c r="O445" t="str">
        <f>VLOOKUP($A445,'Hospitalisation Details'!$A:$O,13,0)</f>
        <v>tier - 2</v>
      </c>
      <c r="P445" t="str">
        <f>VLOOKUP($A445,'Hospitalisation Details'!$A:$O,14,0)</f>
        <v>R1013</v>
      </c>
      <c r="Q445">
        <f>VLOOKUP($A445,'Hospitalisation Details'!$A:$O,15,0)</f>
        <v>47</v>
      </c>
    </row>
    <row r="446" spans="1:17" ht="15.75" x14ac:dyDescent="0.25">
      <c r="A446" s="1" t="s">
        <v>1927</v>
      </c>
      <c r="B446" t="str">
        <f>VLOOKUP(Healthcare!A446,'Customer Names'!$A:$D,4,0)</f>
        <v>Lynda</v>
      </c>
      <c r="C446">
        <f>VLOOKUP(A446,'Medical Examinations'!$A:$M,2,0)</f>
        <v>30.875</v>
      </c>
      <c r="D446">
        <f>VLOOKUP($A446,'Medical Examinations'!$A:$M,3,0)</f>
        <v>10.97</v>
      </c>
      <c r="E446" t="str">
        <f>VLOOKUP($A446,'Medical Examinations'!$A:$M,4,0)</f>
        <v>yes</v>
      </c>
      <c r="F446" t="str">
        <f>VLOOKUP($A446,'Medical Examinations'!$A:$M,5,0)</f>
        <v>No</v>
      </c>
      <c r="G446" t="str">
        <f>VLOOKUP($A446,'Medical Examinations'!$A:$M,6,0)</f>
        <v>No</v>
      </c>
      <c r="H446">
        <f>VLOOKUP($A446,'Medical Examinations'!$A:$M,8,0)</f>
        <v>2</v>
      </c>
      <c r="I446" t="str">
        <f>VLOOKUP($A446,'Medical Examinations'!$A:$M,9,0)</f>
        <v>No</v>
      </c>
      <c r="J446" t="str">
        <f>VLOOKUP($A446,'Medical Examinations'!$A:$M,11,0)</f>
        <v>Obesity</v>
      </c>
      <c r="K446" t="str">
        <f>VLOOKUP($A446,'Medical Examinations'!$A:$M,12,0)</f>
        <v>Diabetes</v>
      </c>
      <c r="L446" s="11">
        <f>VLOOKUP($A446,'Hospitalisation Details'!$A:$O,5,0)</f>
        <v>25758</v>
      </c>
      <c r="M446">
        <f>VLOOKUP($A446,'Hospitalisation Details'!$A:$O,7,0)</f>
        <v>23045.57</v>
      </c>
      <c r="N446" t="str">
        <f>VLOOKUP($A446,'Hospitalisation Details'!$A:$O,12,0)</f>
        <v>tier - 2</v>
      </c>
      <c r="O446" t="str">
        <f>VLOOKUP($A446,'Hospitalisation Details'!$A:$O,13,0)</f>
        <v>tier - 2</v>
      </c>
      <c r="P446" t="str">
        <f>VLOOKUP($A446,'Hospitalisation Details'!$A:$O,14,0)</f>
        <v>R1024</v>
      </c>
      <c r="Q446">
        <f>VLOOKUP($A446,'Hospitalisation Details'!$A:$O,15,0)</f>
        <v>52</v>
      </c>
    </row>
    <row r="447" spans="1:17" ht="15.75" x14ac:dyDescent="0.25">
      <c r="A447" s="1" t="s">
        <v>1926</v>
      </c>
      <c r="B447" t="str">
        <f>VLOOKUP(Healthcare!A447,'Customer Names'!$A:$D,4,0)</f>
        <v>Anthony</v>
      </c>
      <c r="C447">
        <f>VLOOKUP(A447,'Medical Examinations'!$A:$M,2,0)</f>
        <v>27.265000000000001</v>
      </c>
      <c r="D447">
        <f>VLOOKUP($A447,'Medical Examinations'!$A:$M,3,0)</f>
        <v>4.25</v>
      </c>
      <c r="E447" t="str">
        <f>VLOOKUP($A447,'Medical Examinations'!$A:$M,4,0)</f>
        <v>No</v>
      </c>
      <c r="F447" t="str">
        <f>VLOOKUP($A447,'Medical Examinations'!$A:$M,5,0)</f>
        <v>No</v>
      </c>
      <c r="G447" t="str">
        <f>VLOOKUP($A447,'Medical Examinations'!$A:$M,6,0)</f>
        <v>Yes</v>
      </c>
      <c r="H447">
        <f>VLOOKUP($A447,'Medical Examinations'!$A:$M,8,0)</f>
        <v>1</v>
      </c>
      <c r="I447" t="str">
        <f>VLOOKUP($A447,'Medical Examinations'!$A:$M,9,0)</f>
        <v>No</v>
      </c>
      <c r="J447" t="str">
        <f>VLOOKUP($A447,'Medical Examinations'!$A:$M,11,0)</f>
        <v>Overweight</v>
      </c>
      <c r="K447" t="str">
        <f>VLOOKUP($A447,'Medical Examinations'!$A:$M,12,0)</f>
        <v>Normal</v>
      </c>
      <c r="L447" s="11">
        <f>VLOOKUP($A447,'Hospitalisation Details'!$A:$O,5,0)</f>
        <v>37889</v>
      </c>
      <c r="M447">
        <f>VLOOKUP($A447,'Hospitalisation Details'!$A:$O,7,0)</f>
        <v>22493.66</v>
      </c>
      <c r="N447" t="str">
        <f>VLOOKUP($A447,'Hospitalisation Details'!$A:$O,12,0)</f>
        <v>tier - 2</v>
      </c>
      <c r="O447" t="str">
        <f>VLOOKUP($A447,'Hospitalisation Details'!$A:$O,13,0)</f>
        <v>tier - 1</v>
      </c>
      <c r="P447" t="str">
        <f>VLOOKUP($A447,'Hospitalisation Details'!$A:$O,14,0)</f>
        <v>R1012</v>
      </c>
      <c r="Q447">
        <f>VLOOKUP($A447,'Hospitalisation Details'!$A:$O,15,0)</f>
        <v>19</v>
      </c>
    </row>
    <row r="448" spans="1:17" ht="15.75" x14ac:dyDescent="0.25">
      <c r="A448" s="1" t="s">
        <v>1925</v>
      </c>
      <c r="B448" t="str">
        <f>VLOOKUP(Healthcare!A448,'Customer Names'!$A:$D,4,0)</f>
        <v>Linnea C.</v>
      </c>
      <c r="C448">
        <f>VLOOKUP(A448,'Medical Examinations'!$A:$M,2,0)</f>
        <v>26.7</v>
      </c>
      <c r="D448">
        <f>VLOOKUP($A448,'Medical Examinations'!$A:$M,3,0)</f>
        <v>5.23</v>
      </c>
      <c r="E448" t="str">
        <f>VLOOKUP($A448,'Medical Examinations'!$A:$M,4,0)</f>
        <v>No</v>
      </c>
      <c r="F448" t="str">
        <f>VLOOKUP($A448,'Medical Examinations'!$A:$M,5,0)</f>
        <v>No</v>
      </c>
      <c r="G448" t="str">
        <f>VLOOKUP($A448,'Medical Examinations'!$A:$M,6,0)</f>
        <v>Yes</v>
      </c>
      <c r="H448">
        <f>VLOOKUP($A448,'Medical Examinations'!$A:$M,8,0)</f>
        <v>1</v>
      </c>
      <c r="I448" t="str">
        <f>VLOOKUP($A448,'Medical Examinations'!$A:$M,9,0)</f>
        <v>yes</v>
      </c>
      <c r="J448" t="str">
        <f>VLOOKUP($A448,'Medical Examinations'!$A:$M,11,0)</f>
        <v>Overweight</v>
      </c>
      <c r="K448" t="str">
        <f>VLOOKUP($A448,'Medical Examinations'!$A:$M,12,0)</f>
        <v>Normal</v>
      </c>
      <c r="L448" s="11">
        <f>VLOOKUP($A448,'Hospitalisation Details'!$A:$O,5,0)</f>
        <v>29081</v>
      </c>
      <c r="M448">
        <f>VLOOKUP($A448,'Hospitalisation Details'!$A:$O,7,0)</f>
        <v>22478.6</v>
      </c>
      <c r="N448" t="str">
        <f>VLOOKUP($A448,'Hospitalisation Details'!$A:$O,12,0)</f>
        <v>tier - 3</v>
      </c>
      <c r="O448" t="str">
        <f>VLOOKUP($A448,'Hospitalisation Details'!$A:$O,13,0)</f>
        <v>tier - 2</v>
      </c>
      <c r="P448" t="str">
        <f>VLOOKUP($A448,'Hospitalisation Details'!$A:$O,14,0)</f>
        <v>R1011</v>
      </c>
      <c r="Q448">
        <f>VLOOKUP($A448,'Hospitalisation Details'!$A:$O,15,0)</f>
        <v>43</v>
      </c>
    </row>
    <row r="449" spans="1:17" ht="15.75" x14ac:dyDescent="0.25">
      <c r="A449" s="1" t="s">
        <v>1924</v>
      </c>
      <c r="B449" t="str">
        <f>VLOOKUP(Healthcare!A449,'Customer Names'!$A:$D,4,0)</f>
        <v>Massimiliano A.</v>
      </c>
      <c r="C449">
        <f>VLOOKUP(A449,'Medical Examinations'!$A:$M,2,0)</f>
        <v>29.925000000000001</v>
      </c>
      <c r="D449">
        <f>VLOOKUP($A449,'Medical Examinations'!$A:$M,3,0)</f>
        <v>5.96</v>
      </c>
      <c r="E449" t="str">
        <f>VLOOKUP($A449,'Medical Examinations'!$A:$M,4,0)</f>
        <v>yes</v>
      </c>
      <c r="F449" t="str">
        <f>VLOOKUP($A449,'Medical Examinations'!$A:$M,5,0)</f>
        <v>No</v>
      </c>
      <c r="G449" t="str">
        <f>VLOOKUP($A449,'Medical Examinations'!$A:$M,6,0)</f>
        <v>Yes</v>
      </c>
      <c r="H449">
        <f>VLOOKUP($A449,'Medical Examinations'!$A:$M,8,0)</f>
        <v>1</v>
      </c>
      <c r="I449" t="str">
        <f>VLOOKUP($A449,'Medical Examinations'!$A:$M,9,0)</f>
        <v>yes</v>
      </c>
      <c r="J449" t="str">
        <f>VLOOKUP($A449,'Medical Examinations'!$A:$M,11,0)</f>
        <v>Obesity</v>
      </c>
      <c r="K449" t="str">
        <f>VLOOKUP($A449,'Medical Examinations'!$A:$M,12,0)</f>
        <v>Prediabetes</v>
      </c>
      <c r="L449" s="11">
        <f>VLOOKUP($A449,'Hospitalisation Details'!$A:$O,5,0)</f>
        <v>30549</v>
      </c>
      <c r="M449">
        <f>VLOOKUP($A449,'Hospitalisation Details'!$A:$O,7,0)</f>
        <v>22462.04</v>
      </c>
      <c r="N449" t="str">
        <f>VLOOKUP($A449,'Hospitalisation Details'!$A:$O,12,0)</f>
        <v>tier - 3</v>
      </c>
      <c r="O449" t="str">
        <f>VLOOKUP($A449,'Hospitalisation Details'!$A:$O,13,0)</f>
        <v>tier - 1</v>
      </c>
      <c r="P449" t="str">
        <f>VLOOKUP($A449,'Hospitalisation Details'!$A:$O,14,0)</f>
        <v>R1019</v>
      </c>
      <c r="Q449">
        <f>VLOOKUP($A449,'Hospitalisation Details'!$A:$O,15,0)</f>
        <v>39</v>
      </c>
    </row>
    <row r="450" spans="1:17" ht="15.75" x14ac:dyDescent="0.25">
      <c r="A450" s="1" t="s">
        <v>1923</v>
      </c>
      <c r="B450" t="str">
        <f>VLOOKUP(Healthcare!A450,'Customer Names'!$A:$D,4,0)</f>
        <v>James M.</v>
      </c>
      <c r="C450">
        <f>VLOOKUP(A450,'Medical Examinations'!$A:$M,2,0)</f>
        <v>19.95</v>
      </c>
      <c r="D450">
        <f>VLOOKUP($A450,'Medical Examinations'!$A:$M,3,0)</f>
        <v>4.29</v>
      </c>
      <c r="E450" t="str">
        <f>VLOOKUP($A450,'Medical Examinations'!$A:$M,4,0)</f>
        <v>yes</v>
      </c>
      <c r="F450" t="str">
        <f>VLOOKUP($A450,'Medical Examinations'!$A:$M,5,0)</f>
        <v>No</v>
      </c>
      <c r="G450" t="str">
        <f>VLOOKUP($A450,'Medical Examinations'!$A:$M,6,0)</f>
        <v>No</v>
      </c>
      <c r="H450">
        <f>VLOOKUP($A450,'Medical Examinations'!$A:$M,8,0)</f>
        <v>2</v>
      </c>
      <c r="I450" t="str">
        <f>VLOOKUP($A450,'Medical Examinations'!$A:$M,9,0)</f>
        <v>yes</v>
      </c>
      <c r="J450" t="str">
        <f>VLOOKUP($A450,'Medical Examinations'!$A:$M,11,0)</f>
        <v>Healthy Weight</v>
      </c>
      <c r="K450" t="str">
        <f>VLOOKUP($A450,'Medical Examinations'!$A:$M,12,0)</f>
        <v>Normal</v>
      </c>
      <c r="L450" s="11">
        <f>VLOOKUP($A450,'Hospitalisation Details'!$A:$O,5,0)</f>
        <v>24368</v>
      </c>
      <c r="M450">
        <f>VLOOKUP($A450,'Hospitalisation Details'!$A:$O,7,0)</f>
        <v>22412.65</v>
      </c>
      <c r="N450" t="str">
        <f>VLOOKUP($A450,'Hospitalisation Details'!$A:$O,12,0)</f>
        <v>tier - 3</v>
      </c>
      <c r="O450" t="str">
        <f>VLOOKUP($A450,'Hospitalisation Details'!$A:$O,13,0)</f>
        <v>tier - 3</v>
      </c>
      <c r="P450" t="str">
        <f>VLOOKUP($A450,'Hospitalisation Details'!$A:$O,14,0)</f>
        <v>R1014</v>
      </c>
      <c r="Q450">
        <f>VLOOKUP($A450,'Hospitalisation Details'!$A:$O,15,0)</f>
        <v>56</v>
      </c>
    </row>
    <row r="451" spans="1:17" ht="15.75" x14ac:dyDescent="0.25">
      <c r="A451" s="1" t="s">
        <v>1922</v>
      </c>
      <c r="B451" t="str">
        <f>VLOOKUP(Healthcare!A451,'Customer Names'!$A:$D,4,0)</f>
        <v>Lauren</v>
      </c>
      <c r="C451">
        <f>VLOOKUP(A451,'Medical Examinations'!$A:$M,2,0)</f>
        <v>24.225000000000001</v>
      </c>
      <c r="D451">
        <f>VLOOKUP($A451,'Medical Examinations'!$A:$M,3,0)</f>
        <v>4.09</v>
      </c>
      <c r="E451" t="str">
        <f>VLOOKUP($A451,'Medical Examinations'!$A:$M,4,0)</f>
        <v>No</v>
      </c>
      <c r="F451" t="str">
        <f>VLOOKUP($A451,'Medical Examinations'!$A:$M,5,0)</f>
        <v>No</v>
      </c>
      <c r="G451" t="str">
        <f>VLOOKUP($A451,'Medical Examinations'!$A:$M,6,0)</f>
        <v>No</v>
      </c>
      <c r="H451">
        <f>VLOOKUP($A451,'Medical Examinations'!$A:$M,8,0)</f>
        <v>0</v>
      </c>
      <c r="I451" t="str">
        <f>VLOOKUP($A451,'Medical Examinations'!$A:$M,9,0)</f>
        <v>No</v>
      </c>
      <c r="J451" t="str">
        <f>VLOOKUP($A451,'Medical Examinations'!$A:$M,11,0)</f>
        <v>Healthy Weight</v>
      </c>
      <c r="K451" t="str">
        <f>VLOOKUP($A451,'Medical Examinations'!$A:$M,12,0)</f>
        <v>Normal</v>
      </c>
      <c r="L451" s="11">
        <f>VLOOKUP($A451,'Hospitalisation Details'!$A:$O,5,0)</f>
        <v>36398</v>
      </c>
      <c r="M451">
        <f>VLOOKUP($A451,'Hospitalisation Details'!$A:$O,7,0)</f>
        <v>22395.74</v>
      </c>
      <c r="N451" t="str">
        <f>VLOOKUP($A451,'Hospitalisation Details'!$A:$O,12,0)</f>
        <v>tier - 3</v>
      </c>
      <c r="O451" t="str">
        <f>VLOOKUP($A451,'Hospitalisation Details'!$A:$O,13,0)</f>
        <v>tier - 2</v>
      </c>
      <c r="P451" t="str">
        <f>VLOOKUP($A451,'Hospitalisation Details'!$A:$O,14,0)</f>
        <v>R1024</v>
      </c>
      <c r="Q451">
        <f>VLOOKUP($A451,'Hospitalisation Details'!$A:$O,15,0)</f>
        <v>23</v>
      </c>
    </row>
    <row r="452" spans="1:17" ht="15.75" x14ac:dyDescent="0.25">
      <c r="A452" s="1" t="s">
        <v>1921</v>
      </c>
      <c r="B452" t="str">
        <f>VLOOKUP(Healthcare!A452,'Customer Names'!$A:$D,4,0)</f>
        <v>Michele V.</v>
      </c>
      <c r="C452">
        <f>VLOOKUP(A452,'Medical Examinations'!$A:$M,2,0)</f>
        <v>28.12</v>
      </c>
      <c r="D452">
        <f>VLOOKUP($A452,'Medical Examinations'!$A:$M,3,0)</f>
        <v>4.88</v>
      </c>
      <c r="E452" t="str">
        <f>VLOOKUP($A452,'Medical Examinations'!$A:$M,4,0)</f>
        <v>No</v>
      </c>
      <c r="F452" t="str">
        <f>VLOOKUP($A452,'Medical Examinations'!$A:$M,5,0)</f>
        <v>No</v>
      </c>
      <c r="G452" t="str">
        <f>VLOOKUP($A452,'Medical Examinations'!$A:$M,6,0)</f>
        <v>No</v>
      </c>
      <c r="H452">
        <f>VLOOKUP($A452,'Medical Examinations'!$A:$M,8,0)</f>
        <v>0</v>
      </c>
      <c r="I452" t="str">
        <f>VLOOKUP($A452,'Medical Examinations'!$A:$M,9,0)</f>
        <v>yes</v>
      </c>
      <c r="J452" t="str">
        <f>VLOOKUP($A452,'Medical Examinations'!$A:$M,11,0)</f>
        <v>Overweight</v>
      </c>
      <c r="K452" t="str">
        <f>VLOOKUP($A452,'Medical Examinations'!$A:$M,12,0)</f>
        <v>Normal</v>
      </c>
      <c r="L452" s="11">
        <f>VLOOKUP($A452,'Hospitalisation Details'!$A:$O,5,0)</f>
        <v>30190</v>
      </c>
      <c r="M452">
        <f>VLOOKUP($A452,'Hospitalisation Details'!$A:$O,7,0)</f>
        <v>22331.57</v>
      </c>
      <c r="N452" t="str">
        <f>VLOOKUP($A452,'Hospitalisation Details'!$A:$O,12,0)</f>
        <v>tier - 2</v>
      </c>
      <c r="O452" t="str">
        <f>VLOOKUP($A452,'Hospitalisation Details'!$A:$O,13,0)</f>
        <v>tier - 3</v>
      </c>
      <c r="P452" t="str">
        <f>VLOOKUP($A452,'Hospitalisation Details'!$A:$O,14,0)</f>
        <v>R1024</v>
      </c>
      <c r="Q452">
        <f>VLOOKUP($A452,'Hospitalisation Details'!$A:$O,15,0)</f>
        <v>40</v>
      </c>
    </row>
    <row r="453" spans="1:17" ht="15.75" x14ac:dyDescent="0.25">
      <c r="A453" s="1" t="s">
        <v>1920</v>
      </c>
      <c r="B453" t="str">
        <f>VLOOKUP(Healthcare!A453,'Customer Names'!$A:$D,4,0)</f>
        <v>Xiao</v>
      </c>
      <c r="C453">
        <f>VLOOKUP(A453,'Medical Examinations'!$A:$M,2,0)</f>
        <v>23.21</v>
      </c>
      <c r="D453">
        <f>VLOOKUP($A453,'Medical Examinations'!$A:$M,3,0)</f>
        <v>6.76</v>
      </c>
      <c r="E453" t="str">
        <f>VLOOKUP($A453,'Medical Examinations'!$A:$M,4,0)</f>
        <v>No</v>
      </c>
      <c r="F453" t="str">
        <f>VLOOKUP($A453,'Medical Examinations'!$A:$M,5,0)</f>
        <v>No</v>
      </c>
      <c r="G453" t="str">
        <f>VLOOKUP($A453,'Medical Examinations'!$A:$M,6,0)</f>
        <v>No</v>
      </c>
      <c r="H453">
        <f>VLOOKUP($A453,'Medical Examinations'!$A:$M,8,0)</f>
        <v>0</v>
      </c>
      <c r="I453" t="str">
        <f>VLOOKUP($A453,'Medical Examinations'!$A:$M,9,0)</f>
        <v>yes</v>
      </c>
      <c r="J453" t="str">
        <f>VLOOKUP($A453,'Medical Examinations'!$A:$M,11,0)</f>
        <v>Healthy Weight</v>
      </c>
      <c r="K453" t="str">
        <f>VLOOKUP($A453,'Medical Examinations'!$A:$M,12,0)</f>
        <v>Diabetes</v>
      </c>
      <c r="L453" s="11">
        <f>VLOOKUP($A453,'Hospitalisation Details'!$A:$O,5,0)</f>
        <v>26283</v>
      </c>
      <c r="M453">
        <f>VLOOKUP($A453,'Hospitalisation Details'!$A:$O,7,0)</f>
        <v>22218.11</v>
      </c>
      <c r="N453" t="str">
        <f>VLOOKUP($A453,'Hospitalisation Details'!$A:$O,12,0)</f>
        <v>tier - 2</v>
      </c>
      <c r="O453" t="str">
        <f>VLOOKUP($A453,'Hospitalisation Details'!$A:$O,13,0)</f>
        <v>tier - 3</v>
      </c>
      <c r="P453" t="str">
        <f>VLOOKUP($A453,'Hospitalisation Details'!$A:$O,14,0)</f>
        <v>R1013</v>
      </c>
      <c r="Q453">
        <f>VLOOKUP($A453,'Hospitalisation Details'!$A:$O,15,0)</f>
        <v>51</v>
      </c>
    </row>
    <row r="454" spans="1:17" ht="15.75" x14ac:dyDescent="0.25">
      <c r="A454" s="1" t="s">
        <v>1919</v>
      </c>
      <c r="B454" t="str">
        <f>VLOOKUP(Healthcare!A454,'Customer Names'!$A:$D,4,0)</f>
        <v>Harper L</v>
      </c>
      <c r="C454">
        <f>VLOOKUP(A454,'Medical Examinations'!$A:$M,2,0)</f>
        <v>23.98</v>
      </c>
      <c r="D454">
        <f>VLOOKUP($A454,'Medical Examinations'!$A:$M,3,0)</f>
        <v>10.67</v>
      </c>
      <c r="E454" t="str">
        <f>VLOOKUP($A454,'Medical Examinations'!$A:$M,4,0)</f>
        <v>No</v>
      </c>
      <c r="F454" t="str">
        <f>VLOOKUP($A454,'Medical Examinations'!$A:$M,5,0)</f>
        <v>No</v>
      </c>
      <c r="G454" t="str">
        <f>VLOOKUP($A454,'Medical Examinations'!$A:$M,6,0)</f>
        <v>No</v>
      </c>
      <c r="H454">
        <f>VLOOKUP($A454,'Medical Examinations'!$A:$M,8,0)</f>
        <v>0</v>
      </c>
      <c r="I454" t="str">
        <f>VLOOKUP($A454,'Medical Examinations'!$A:$M,9,0)</f>
        <v>No</v>
      </c>
      <c r="J454" t="str">
        <f>VLOOKUP($A454,'Medical Examinations'!$A:$M,11,0)</f>
        <v>Healthy Weight</v>
      </c>
      <c r="K454" t="str">
        <f>VLOOKUP($A454,'Medical Examinations'!$A:$M,12,0)</f>
        <v>Diabetes</v>
      </c>
      <c r="L454" s="11">
        <f>VLOOKUP($A454,'Hospitalisation Details'!$A:$O,5,0)</f>
        <v>24009</v>
      </c>
      <c r="M454">
        <f>VLOOKUP($A454,'Hospitalisation Details'!$A:$O,7,0)</f>
        <v>22192.44</v>
      </c>
      <c r="N454" t="str">
        <f>VLOOKUP($A454,'Hospitalisation Details'!$A:$O,12,0)</f>
        <v>tier - 3</v>
      </c>
      <c r="O454" t="str">
        <f>VLOOKUP($A454,'Hospitalisation Details'!$A:$O,13,0)</f>
        <v>tier - 1</v>
      </c>
      <c r="P454" t="str">
        <f>VLOOKUP($A454,'Hospitalisation Details'!$A:$O,14,0)</f>
        <v>R1013</v>
      </c>
      <c r="Q454">
        <f>VLOOKUP($A454,'Hospitalisation Details'!$A:$O,15,0)</f>
        <v>57</v>
      </c>
    </row>
    <row r="455" spans="1:17" ht="15.75" x14ac:dyDescent="0.25">
      <c r="A455" s="1" t="s">
        <v>1918</v>
      </c>
      <c r="B455" t="str">
        <f>VLOOKUP(Healthcare!A455,'Customer Names'!$A:$D,4,0)</f>
        <v>Nick</v>
      </c>
      <c r="C455">
        <f>VLOOKUP(A455,'Medical Examinations'!$A:$M,2,0)</f>
        <v>30</v>
      </c>
      <c r="D455">
        <f>VLOOKUP($A455,'Medical Examinations'!$A:$M,3,0)</f>
        <v>6.21</v>
      </c>
      <c r="E455" t="str">
        <f>VLOOKUP($A455,'Medical Examinations'!$A:$M,4,0)</f>
        <v>No</v>
      </c>
      <c r="F455" t="str">
        <f>VLOOKUP($A455,'Medical Examinations'!$A:$M,5,0)</f>
        <v>No</v>
      </c>
      <c r="G455" t="str">
        <f>VLOOKUP($A455,'Medical Examinations'!$A:$M,6,0)</f>
        <v>No</v>
      </c>
      <c r="H455">
        <f>VLOOKUP($A455,'Medical Examinations'!$A:$M,8,0)</f>
        <v>0</v>
      </c>
      <c r="I455" t="str">
        <f>VLOOKUP($A455,'Medical Examinations'!$A:$M,9,0)</f>
        <v>yes</v>
      </c>
      <c r="J455" t="str">
        <f>VLOOKUP($A455,'Medical Examinations'!$A:$M,11,0)</f>
        <v>Obesity</v>
      </c>
      <c r="K455" t="str">
        <f>VLOOKUP($A455,'Medical Examinations'!$A:$M,12,0)</f>
        <v>Prediabetes</v>
      </c>
      <c r="L455" s="11">
        <f>VLOOKUP($A455,'Hospitalisation Details'!$A:$O,5,0)</f>
        <v>29567</v>
      </c>
      <c r="M455">
        <f>VLOOKUP($A455,'Hospitalisation Details'!$A:$O,7,0)</f>
        <v>22144.03</v>
      </c>
      <c r="N455" t="str">
        <f>VLOOKUP($A455,'Hospitalisation Details'!$A:$O,12,0)</f>
        <v>tier - 2</v>
      </c>
      <c r="O455" t="str">
        <f>VLOOKUP($A455,'Hospitalisation Details'!$A:$O,13,0)</f>
        <v>tier - 2</v>
      </c>
      <c r="P455" t="str">
        <f>VLOOKUP($A455,'Hospitalisation Details'!$A:$O,14,0)</f>
        <v>R1011</v>
      </c>
      <c r="Q455">
        <f>VLOOKUP($A455,'Hospitalisation Details'!$A:$O,15,0)</f>
        <v>42</v>
      </c>
    </row>
    <row r="456" spans="1:17" ht="15.75" x14ac:dyDescent="0.25">
      <c r="A456" s="1" t="s">
        <v>1917</v>
      </c>
      <c r="B456" t="str">
        <f>VLOOKUP(Healthcare!A456,'Customer Names'!$A:$D,4,0)</f>
        <v>Scott</v>
      </c>
      <c r="C456">
        <f>VLOOKUP(A456,'Medical Examinations'!$A:$M,2,0)</f>
        <v>17.350000000000001</v>
      </c>
      <c r="D456">
        <f>VLOOKUP($A456,'Medical Examinations'!$A:$M,3,0)</f>
        <v>5.03</v>
      </c>
      <c r="E456" t="str">
        <f>VLOOKUP($A456,'Medical Examinations'!$A:$M,4,0)</f>
        <v>yes</v>
      </c>
      <c r="F456" t="str">
        <f>VLOOKUP($A456,'Medical Examinations'!$A:$M,5,0)</f>
        <v>No</v>
      </c>
      <c r="G456" t="str">
        <f>VLOOKUP($A456,'Medical Examinations'!$A:$M,6,0)</f>
        <v>No</v>
      </c>
      <c r="H456">
        <f>VLOOKUP($A456,'Medical Examinations'!$A:$M,8,0)</f>
        <v>0</v>
      </c>
      <c r="I456" t="str">
        <f>VLOOKUP($A456,'Medical Examinations'!$A:$M,9,0)</f>
        <v>yes</v>
      </c>
      <c r="J456" t="str">
        <f>VLOOKUP($A456,'Medical Examinations'!$A:$M,11,0)</f>
        <v>Underweight</v>
      </c>
      <c r="K456" t="str">
        <f>VLOOKUP($A456,'Medical Examinations'!$A:$M,12,0)</f>
        <v>Normal</v>
      </c>
      <c r="L456" s="11">
        <f>VLOOKUP($A456,'Hospitalisation Details'!$A:$O,5,0)</f>
        <v>37192</v>
      </c>
      <c r="M456">
        <f>VLOOKUP($A456,'Hospitalisation Details'!$A:$O,7,0)</f>
        <v>22097.62</v>
      </c>
      <c r="N456" t="str">
        <f>VLOOKUP($A456,'Hospitalisation Details'!$A:$O,12,0)</f>
        <v>tier - 3</v>
      </c>
      <c r="O456" t="str">
        <f>VLOOKUP($A456,'Hospitalisation Details'!$A:$O,13,0)</f>
        <v>tier - 1</v>
      </c>
      <c r="P456" t="str">
        <f>VLOOKUP($A456,'Hospitalisation Details'!$A:$O,14,0)</f>
        <v>R1011</v>
      </c>
      <c r="Q456">
        <f>VLOOKUP($A456,'Hospitalisation Details'!$A:$O,15,0)</f>
        <v>21</v>
      </c>
    </row>
    <row r="457" spans="1:17" ht="15.75" x14ac:dyDescent="0.25">
      <c r="A457" s="1" t="s">
        <v>1916</v>
      </c>
      <c r="B457" t="str">
        <f>VLOOKUP(Healthcare!A457,'Customer Names'!$A:$D,4,0)</f>
        <v>Wilson</v>
      </c>
      <c r="C457">
        <f>VLOOKUP(A457,'Medical Examinations'!$A:$M,2,0)</f>
        <v>22.704999999999998</v>
      </c>
      <c r="D457">
        <f>VLOOKUP($A457,'Medical Examinations'!$A:$M,3,0)</f>
        <v>5.27</v>
      </c>
      <c r="E457" t="str">
        <f>VLOOKUP($A457,'Medical Examinations'!$A:$M,4,0)</f>
        <v>No</v>
      </c>
      <c r="F457" t="str">
        <f>VLOOKUP($A457,'Medical Examinations'!$A:$M,5,0)</f>
        <v>No</v>
      </c>
      <c r="G457" t="str">
        <f>VLOOKUP($A457,'Medical Examinations'!$A:$M,6,0)</f>
        <v>No</v>
      </c>
      <c r="H457">
        <f>VLOOKUP($A457,'Medical Examinations'!$A:$M,8,0)</f>
        <v>0</v>
      </c>
      <c r="I457" t="str">
        <f>VLOOKUP($A457,'Medical Examinations'!$A:$M,9,0)</f>
        <v>No</v>
      </c>
      <c r="J457" t="str">
        <f>VLOOKUP($A457,'Medical Examinations'!$A:$M,11,0)</f>
        <v>Healthy Weight</v>
      </c>
      <c r="K457" t="str">
        <f>VLOOKUP($A457,'Medical Examinations'!$A:$M,12,0)</f>
        <v>Normal</v>
      </c>
      <c r="L457" s="11">
        <f>VLOOKUP($A457,'Hospitalisation Details'!$A:$O,5,0)</f>
        <v>32856</v>
      </c>
      <c r="M457">
        <f>VLOOKUP($A457,'Hospitalisation Details'!$A:$O,7,0)</f>
        <v>21984.47</v>
      </c>
      <c r="N457" t="str">
        <f>VLOOKUP($A457,'Hospitalisation Details'!$A:$O,12,0)</f>
        <v>tier - 3</v>
      </c>
      <c r="O457" t="str">
        <f>VLOOKUP($A457,'Hospitalisation Details'!$A:$O,13,0)</f>
        <v>tier - 1</v>
      </c>
      <c r="P457" t="str">
        <f>VLOOKUP($A457,'Hospitalisation Details'!$A:$O,14,0)</f>
        <v>R1012</v>
      </c>
      <c r="Q457">
        <f>VLOOKUP($A457,'Hospitalisation Details'!$A:$O,15,0)</f>
        <v>33</v>
      </c>
    </row>
    <row r="458" spans="1:17" ht="15.75" x14ac:dyDescent="0.25">
      <c r="A458" s="1" t="s">
        <v>1915</v>
      </c>
      <c r="B458" t="str">
        <f>VLOOKUP(Healthcare!A458,'Customer Names'!$A:$D,4,0)</f>
        <v>Lee</v>
      </c>
      <c r="C458">
        <f>VLOOKUP(A458,'Medical Examinations'!$A:$M,2,0)</f>
        <v>25.41</v>
      </c>
      <c r="D458">
        <f>VLOOKUP($A458,'Medical Examinations'!$A:$M,3,0)</f>
        <v>10.53</v>
      </c>
      <c r="E458" t="str">
        <f>VLOOKUP($A458,'Medical Examinations'!$A:$M,4,0)</f>
        <v>yes</v>
      </c>
      <c r="F458" t="str">
        <f>VLOOKUP($A458,'Medical Examinations'!$A:$M,5,0)</f>
        <v>No</v>
      </c>
      <c r="G458" t="str">
        <f>VLOOKUP($A458,'Medical Examinations'!$A:$M,6,0)</f>
        <v>No</v>
      </c>
      <c r="H458">
        <f>VLOOKUP($A458,'Medical Examinations'!$A:$M,8,0)</f>
        <v>1</v>
      </c>
      <c r="I458" t="str">
        <f>VLOOKUP($A458,'Medical Examinations'!$A:$M,9,0)</f>
        <v>yes</v>
      </c>
      <c r="J458" t="str">
        <f>VLOOKUP($A458,'Medical Examinations'!$A:$M,11,0)</f>
        <v>Overweight</v>
      </c>
      <c r="K458" t="str">
        <f>VLOOKUP($A458,'Medical Examinations'!$A:$M,12,0)</f>
        <v>Diabetes</v>
      </c>
      <c r="L458" s="11">
        <f>VLOOKUP($A458,'Hospitalisation Details'!$A:$O,5,0)</f>
        <v>27564</v>
      </c>
      <c r="M458">
        <f>VLOOKUP($A458,'Hospitalisation Details'!$A:$O,7,0)</f>
        <v>21978.68</v>
      </c>
      <c r="N458" t="str">
        <f>VLOOKUP($A458,'Hospitalisation Details'!$A:$O,12,0)</f>
        <v>tier - 3</v>
      </c>
      <c r="O458" t="str">
        <f>VLOOKUP($A458,'Hospitalisation Details'!$A:$O,13,0)</f>
        <v>tier - 3</v>
      </c>
      <c r="P458" t="str">
        <f>VLOOKUP($A458,'Hospitalisation Details'!$A:$O,14,0)</f>
        <v>R1013</v>
      </c>
      <c r="Q458">
        <f>VLOOKUP($A458,'Hospitalisation Details'!$A:$O,15,0)</f>
        <v>47</v>
      </c>
    </row>
    <row r="459" spans="1:17" ht="15.75" x14ac:dyDescent="0.25">
      <c r="A459" s="1" t="s">
        <v>1914</v>
      </c>
      <c r="B459" t="str">
        <f>VLOOKUP(Healthcare!A459,'Customer Names'!$A:$D,4,0)</f>
        <v>Shizhong</v>
      </c>
      <c r="C459">
        <f>VLOOKUP(A459,'Medical Examinations'!$A:$M,2,0)</f>
        <v>18.23</v>
      </c>
      <c r="D459">
        <f>VLOOKUP($A459,'Medical Examinations'!$A:$M,3,0)</f>
        <v>5.78</v>
      </c>
      <c r="E459" t="str">
        <f>VLOOKUP($A459,'Medical Examinations'!$A:$M,4,0)</f>
        <v>No</v>
      </c>
      <c r="F459" t="str">
        <f>VLOOKUP($A459,'Medical Examinations'!$A:$M,5,0)</f>
        <v>No</v>
      </c>
      <c r="G459" t="str">
        <f>VLOOKUP($A459,'Medical Examinations'!$A:$M,6,0)</f>
        <v>Yes</v>
      </c>
      <c r="H459">
        <f>VLOOKUP($A459,'Medical Examinations'!$A:$M,8,0)</f>
        <v>1</v>
      </c>
      <c r="I459" t="str">
        <f>VLOOKUP($A459,'Medical Examinations'!$A:$M,9,0)</f>
        <v>yes</v>
      </c>
      <c r="J459" t="str">
        <f>VLOOKUP($A459,'Medical Examinations'!$A:$M,11,0)</f>
        <v>Underweight</v>
      </c>
      <c r="K459" t="str">
        <f>VLOOKUP($A459,'Medical Examinations'!$A:$M,12,0)</f>
        <v>Prediabetes</v>
      </c>
      <c r="L459" s="11">
        <f>VLOOKUP($A459,'Hospitalisation Details'!$A:$O,5,0)</f>
        <v>37800</v>
      </c>
      <c r="M459">
        <f>VLOOKUP($A459,'Hospitalisation Details'!$A:$O,7,0)</f>
        <v>21882.400000000001</v>
      </c>
      <c r="N459" t="str">
        <f>VLOOKUP($A459,'Hospitalisation Details'!$A:$O,12,0)</f>
        <v>tier - 2</v>
      </c>
      <c r="O459" t="str">
        <f>VLOOKUP($A459,'Hospitalisation Details'!$A:$O,13,0)</f>
        <v>tier - 1</v>
      </c>
      <c r="P459" t="str">
        <f>VLOOKUP($A459,'Hospitalisation Details'!$A:$O,14,0)</f>
        <v>R1011</v>
      </c>
      <c r="Q459">
        <f>VLOOKUP($A459,'Hospitalisation Details'!$A:$O,15,0)</f>
        <v>19</v>
      </c>
    </row>
    <row r="460" spans="1:17" ht="15.75" x14ac:dyDescent="0.25">
      <c r="A460" s="1" t="s">
        <v>1913</v>
      </c>
      <c r="B460" t="str">
        <f>VLOOKUP(Healthcare!A460,'Customer Names'!$A:$D,4,0)</f>
        <v>Marie-Claire</v>
      </c>
      <c r="C460">
        <f>VLOOKUP(A460,'Medical Examinations'!$A:$M,2,0)</f>
        <v>24.7</v>
      </c>
      <c r="D460">
        <f>VLOOKUP($A460,'Medical Examinations'!$A:$M,3,0)</f>
        <v>4.3600000000000003</v>
      </c>
      <c r="E460" t="str">
        <f>VLOOKUP($A460,'Medical Examinations'!$A:$M,4,0)</f>
        <v>No</v>
      </c>
      <c r="F460" t="str">
        <f>VLOOKUP($A460,'Medical Examinations'!$A:$M,5,0)</f>
        <v>No</v>
      </c>
      <c r="G460" t="str">
        <f>VLOOKUP($A460,'Medical Examinations'!$A:$M,6,0)</f>
        <v>Yes</v>
      </c>
      <c r="H460">
        <f>VLOOKUP($A460,'Medical Examinations'!$A:$M,8,0)</f>
        <v>1</v>
      </c>
      <c r="I460" t="str">
        <f>VLOOKUP($A460,'Medical Examinations'!$A:$M,9,0)</f>
        <v>yes</v>
      </c>
      <c r="J460" t="str">
        <f>VLOOKUP($A460,'Medical Examinations'!$A:$M,11,0)</f>
        <v>Healthy Weight</v>
      </c>
      <c r="K460" t="str">
        <f>VLOOKUP($A460,'Medical Examinations'!$A:$M,12,0)</f>
        <v>Normal</v>
      </c>
      <c r="L460" s="11">
        <f>VLOOKUP($A460,'Hospitalisation Details'!$A:$O,5,0)</f>
        <v>29053</v>
      </c>
      <c r="M460">
        <f>VLOOKUP($A460,'Hospitalisation Details'!$A:$O,7,0)</f>
        <v>21880.82</v>
      </c>
      <c r="N460" t="str">
        <f>VLOOKUP($A460,'Hospitalisation Details'!$A:$O,12,0)</f>
        <v>tier - 3</v>
      </c>
      <c r="O460" t="str">
        <f>VLOOKUP($A460,'Hospitalisation Details'!$A:$O,13,0)</f>
        <v>tier - 1</v>
      </c>
      <c r="P460" t="str">
        <f>VLOOKUP($A460,'Hospitalisation Details'!$A:$O,14,0)</f>
        <v>R1012</v>
      </c>
      <c r="Q460">
        <f>VLOOKUP($A460,'Hospitalisation Details'!$A:$O,15,0)</f>
        <v>43</v>
      </c>
    </row>
    <row r="461" spans="1:17" ht="15.75" x14ac:dyDescent="0.25">
      <c r="A461" s="1" t="s">
        <v>1912</v>
      </c>
      <c r="B461" t="str">
        <f>VLOOKUP(Healthcare!A461,'Customer Names'!$A:$D,4,0)</f>
        <v>Todd J.</v>
      </c>
      <c r="C461">
        <f>VLOOKUP(A461,'Medical Examinations'!$A:$M,2,0)</f>
        <v>37.4</v>
      </c>
      <c r="D461">
        <f>VLOOKUP($A461,'Medical Examinations'!$A:$M,3,0)</f>
        <v>9.7200000000000006</v>
      </c>
      <c r="E461" t="str">
        <f>VLOOKUP($A461,'Medical Examinations'!$A:$M,4,0)</f>
        <v>yes</v>
      </c>
      <c r="F461" t="str">
        <f>VLOOKUP($A461,'Medical Examinations'!$A:$M,5,0)</f>
        <v>No</v>
      </c>
      <c r="G461" t="str">
        <f>VLOOKUP($A461,'Medical Examinations'!$A:$M,6,0)</f>
        <v>Yes</v>
      </c>
      <c r="H461">
        <f>VLOOKUP($A461,'Medical Examinations'!$A:$M,8,0)</f>
        <v>1</v>
      </c>
      <c r="I461" t="str">
        <f>VLOOKUP($A461,'Medical Examinations'!$A:$M,9,0)</f>
        <v>No</v>
      </c>
      <c r="J461" t="str">
        <f>VLOOKUP($A461,'Medical Examinations'!$A:$M,11,0)</f>
        <v>Obesity</v>
      </c>
      <c r="K461" t="str">
        <f>VLOOKUP($A461,'Medical Examinations'!$A:$M,12,0)</f>
        <v>Diabetes</v>
      </c>
      <c r="L461" s="11">
        <f>VLOOKUP($A461,'Hospitalisation Details'!$A:$O,5,0)</f>
        <v>23281</v>
      </c>
      <c r="M461">
        <f>VLOOKUP($A461,'Hospitalisation Details'!$A:$O,7,0)</f>
        <v>21797</v>
      </c>
      <c r="N461" t="str">
        <f>VLOOKUP($A461,'Hospitalisation Details'!$A:$O,12,0)</f>
        <v>tier - 3</v>
      </c>
      <c r="O461" t="str">
        <f>VLOOKUP($A461,'Hospitalisation Details'!$A:$O,13,0)</f>
        <v>tier - 1</v>
      </c>
      <c r="P461" t="str">
        <f>VLOOKUP($A461,'Hospitalisation Details'!$A:$O,14,0)</f>
        <v>R1011</v>
      </c>
      <c r="Q461">
        <f>VLOOKUP($A461,'Hospitalisation Details'!$A:$O,15,0)</f>
        <v>59</v>
      </c>
    </row>
    <row r="462" spans="1:17" ht="15.75" x14ac:dyDescent="0.25">
      <c r="A462" s="1" t="s">
        <v>1911</v>
      </c>
      <c r="B462" t="str">
        <f>VLOOKUP(Healthcare!A462,'Customer Names'!$A:$D,4,0)</f>
        <v>Carolyn</v>
      </c>
      <c r="C462">
        <f>VLOOKUP(A462,'Medical Examinations'!$A:$M,2,0)</f>
        <v>26.885000000000002</v>
      </c>
      <c r="D462">
        <f>VLOOKUP($A462,'Medical Examinations'!$A:$M,3,0)</f>
        <v>5.18</v>
      </c>
      <c r="E462" t="str">
        <f>VLOOKUP($A462,'Medical Examinations'!$A:$M,4,0)</f>
        <v>No</v>
      </c>
      <c r="F462" t="str">
        <f>VLOOKUP($A462,'Medical Examinations'!$A:$M,5,0)</f>
        <v>No</v>
      </c>
      <c r="G462" t="str">
        <f>VLOOKUP($A462,'Medical Examinations'!$A:$M,6,0)</f>
        <v>Yes</v>
      </c>
      <c r="H462">
        <f>VLOOKUP($A462,'Medical Examinations'!$A:$M,8,0)</f>
        <v>1</v>
      </c>
      <c r="I462" t="str">
        <f>VLOOKUP($A462,'Medical Examinations'!$A:$M,9,0)</f>
        <v>yes</v>
      </c>
      <c r="J462" t="str">
        <f>VLOOKUP($A462,'Medical Examinations'!$A:$M,11,0)</f>
        <v>Overweight</v>
      </c>
      <c r="K462" t="str">
        <f>VLOOKUP($A462,'Medical Examinations'!$A:$M,12,0)</f>
        <v>Normal</v>
      </c>
      <c r="L462" s="11">
        <f>VLOOKUP($A462,'Hospitalisation Details'!$A:$O,5,0)</f>
        <v>29187</v>
      </c>
      <c r="M462">
        <f>VLOOKUP($A462,'Hospitalisation Details'!$A:$O,7,0)</f>
        <v>21774.32</v>
      </c>
      <c r="N462" t="str">
        <f>VLOOKUP($A462,'Hospitalisation Details'!$A:$O,12,0)</f>
        <v>tier - 3</v>
      </c>
      <c r="O462" t="str">
        <f>VLOOKUP($A462,'Hospitalisation Details'!$A:$O,13,0)</f>
        <v>tier - 2</v>
      </c>
      <c r="P462" t="str">
        <f>VLOOKUP($A462,'Hospitalisation Details'!$A:$O,14,0)</f>
        <v>R1012</v>
      </c>
      <c r="Q462">
        <f>VLOOKUP($A462,'Hospitalisation Details'!$A:$O,15,0)</f>
        <v>43</v>
      </c>
    </row>
    <row r="463" spans="1:17" ht="15.75" x14ac:dyDescent="0.25">
      <c r="A463" s="1" t="s">
        <v>1910</v>
      </c>
      <c r="B463" t="str">
        <f>VLOOKUP(Healthcare!A463,'Customer Names'!$A:$D,4,0)</f>
        <v>Lindsey</v>
      </c>
      <c r="C463">
        <f>VLOOKUP(A463,'Medical Examinations'!$A:$M,2,0)</f>
        <v>25.27</v>
      </c>
      <c r="D463">
        <f>VLOOKUP($A463,'Medical Examinations'!$A:$M,3,0)</f>
        <v>5.29</v>
      </c>
      <c r="E463" t="str">
        <f>VLOOKUP($A463,'Medical Examinations'!$A:$M,4,0)</f>
        <v>No</v>
      </c>
      <c r="F463" t="str">
        <f>VLOOKUP($A463,'Medical Examinations'!$A:$M,5,0)</f>
        <v>No</v>
      </c>
      <c r="G463" t="str">
        <f>VLOOKUP($A463,'Medical Examinations'!$A:$M,6,0)</f>
        <v>Yes</v>
      </c>
      <c r="H463">
        <f>VLOOKUP($A463,'Medical Examinations'!$A:$M,8,0)</f>
        <v>1</v>
      </c>
      <c r="I463" t="str">
        <f>VLOOKUP($A463,'Medical Examinations'!$A:$M,9,0)</f>
        <v>yes</v>
      </c>
      <c r="J463" t="str">
        <f>VLOOKUP($A463,'Medical Examinations'!$A:$M,11,0)</f>
        <v>Overweight</v>
      </c>
      <c r="K463" t="str">
        <f>VLOOKUP($A463,'Medical Examinations'!$A:$M,12,0)</f>
        <v>Normal</v>
      </c>
      <c r="L463" s="11">
        <f>VLOOKUP($A463,'Hospitalisation Details'!$A:$O,5,0)</f>
        <v>29087</v>
      </c>
      <c r="M463">
        <f>VLOOKUP($A463,'Hospitalisation Details'!$A:$O,7,0)</f>
        <v>21771.34</v>
      </c>
      <c r="N463" t="str">
        <f>VLOOKUP($A463,'Hospitalisation Details'!$A:$O,12,0)</f>
        <v>tier - 3</v>
      </c>
      <c r="O463" t="str">
        <f>VLOOKUP($A463,'Hospitalisation Details'!$A:$O,13,0)</f>
        <v>tier - 1</v>
      </c>
      <c r="P463" t="str">
        <f>VLOOKUP($A463,'Hospitalisation Details'!$A:$O,14,0)</f>
        <v>R1024</v>
      </c>
      <c r="Q463">
        <f>VLOOKUP($A463,'Hospitalisation Details'!$A:$O,15,0)</f>
        <v>43</v>
      </c>
    </row>
    <row r="464" spans="1:17" ht="15.75" x14ac:dyDescent="0.25">
      <c r="A464" s="1" t="s">
        <v>1909</v>
      </c>
      <c r="B464" t="str">
        <f>VLOOKUP(Healthcare!A464,'Customer Names'!$A:$D,4,0)</f>
        <v>Marissa D</v>
      </c>
      <c r="C464">
        <f>VLOOKUP(A464,'Medical Examinations'!$A:$M,2,0)</f>
        <v>23.655000000000001</v>
      </c>
      <c r="D464">
        <f>VLOOKUP($A464,'Medical Examinations'!$A:$M,3,0)</f>
        <v>4.8600000000000003</v>
      </c>
      <c r="E464" t="str">
        <f>VLOOKUP($A464,'Medical Examinations'!$A:$M,4,0)</f>
        <v>yes</v>
      </c>
      <c r="F464" t="str">
        <f>VLOOKUP($A464,'Medical Examinations'!$A:$M,5,0)</f>
        <v>No</v>
      </c>
      <c r="G464" t="str">
        <f>VLOOKUP($A464,'Medical Examinations'!$A:$M,6,0)</f>
        <v>No</v>
      </c>
      <c r="H464">
        <f>VLOOKUP($A464,'Medical Examinations'!$A:$M,8,0)</f>
        <v>0</v>
      </c>
      <c r="I464" t="str">
        <f>VLOOKUP($A464,'Medical Examinations'!$A:$M,9,0)</f>
        <v>yes</v>
      </c>
      <c r="J464" t="str">
        <f>VLOOKUP($A464,'Medical Examinations'!$A:$M,11,0)</f>
        <v>Healthy Weight</v>
      </c>
      <c r="K464" t="str">
        <f>VLOOKUP($A464,'Medical Examinations'!$A:$M,12,0)</f>
        <v>Normal</v>
      </c>
      <c r="L464" s="11">
        <f>VLOOKUP($A464,'Hospitalisation Details'!$A:$O,5,0)</f>
        <v>28021</v>
      </c>
      <c r="M464">
        <f>VLOOKUP($A464,'Hospitalisation Details'!$A:$O,7,0)</f>
        <v>21677.279999999999</v>
      </c>
      <c r="N464" t="str">
        <f>VLOOKUP($A464,'Hospitalisation Details'!$A:$O,12,0)</f>
        <v>tier - 3</v>
      </c>
      <c r="O464" t="str">
        <f>VLOOKUP($A464,'Hospitalisation Details'!$A:$O,13,0)</f>
        <v>tier - 1</v>
      </c>
      <c r="P464" t="str">
        <f>VLOOKUP($A464,'Hospitalisation Details'!$A:$O,14,0)</f>
        <v>R1012</v>
      </c>
      <c r="Q464">
        <f>VLOOKUP($A464,'Hospitalisation Details'!$A:$O,15,0)</f>
        <v>46</v>
      </c>
    </row>
    <row r="465" spans="1:17" ht="15.75" x14ac:dyDescent="0.25">
      <c r="A465" s="1" t="s">
        <v>1908</v>
      </c>
      <c r="B465" t="str">
        <f>VLOOKUP(Healthcare!A465,'Customer Names'!$A:$D,4,0)</f>
        <v>Jean Luc</v>
      </c>
      <c r="C465">
        <f>VLOOKUP(A465,'Medical Examinations'!$A:$M,2,0)</f>
        <v>55.05</v>
      </c>
      <c r="D465">
        <f>VLOOKUP($A465,'Medical Examinations'!$A:$M,3,0)</f>
        <v>7.66</v>
      </c>
      <c r="E465" t="str">
        <f>VLOOKUP($A465,'Medical Examinations'!$A:$M,4,0)</f>
        <v>No</v>
      </c>
      <c r="F465" t="str">
        <f>VLOOKUP($A465,'Medical Examinations'!$A:$M,5,0)</f>
        <v>No</v>
      </c>
      <c r="G465" t="str">
        <f>VLOOKUP($A465,'Medical Examinations'!$A:$M,6,0)</f>
        <v>No</v>
      </c>
      <c r="H465">
        <f>VLOOKUP($A465,'Medical Examinations'!$A:$M,8,0)</f>
        <v>0</v>
      </c>
      <c r="I465" t="str">
        <f>VLOOKUP($A465,'Medical Examinations'!$A:$M,9,0)</f>
        <v>No</v>
      </c>
      <c r="J465" t="str">
        <f>VLOOKUP($A465,'Medical Examinations'!$A:$M,11,0)</f>
        <v>Obesity</v>
      </c>
      <c r="K465" t="str">
        <f>VLOOKUP($A465,'Medical Examinations'!$A:$M,12,0)</f>
        <v>Diabetes</v>
      </c>
      <c r="L465" s="11">
        <f>VLOOKUP($A465,'Hospitalisation Details'!$A:$O,5,0)</f>
        <v>22843</v>
      </c>
      <c r="M465">
        <f>VLOOKUP($A465,'Hospitalisation Details'!$A:$O,7,0)</f>
        <v>21661.16</v>
      </c>
      <c r="N465" t="str">
        <f>VLOOKUP($A465,'Hospitalisation Details'!$A:$O,12,0)</f>
        <v>tier - 2</v>
      </c>
      <c r="O465" t="str">
        <f>VLOOKUP($A465,'Hospitalisation Details'!$A:$O,13,0)</f>
        <v>tier - 2</v>
      </c>
      <c r="P465" t="str">
        <f>VLOOKUP($A465,'Hospitalisation Details'!$A:$O,14,0)</f>
        <v>R1012</v>
      </c>
      <c r="Q465">
        <f>VLOOKUP($A465,'Hospitalisation Details'!$A:$O,15,0)</f>
        <v>60</v>
      </c>
    </row>
    <row r="466" spans="1:17" ht="15.75" x14ac:dyDescent="0.25">
      <c r="A466" s="1" t="s">
        <v>1907</v>
      </c>
      <c r="B466" t="str">
        <f>VLOOKUP(Healthcare!A466,'Customer Names'!$A:$D,4,0)</f>
        <v>Danielle</v>
      </c>
      <c r="C466">
        <f>VLOOKUP(A466,'Medical Examinations'!$A:$M,2,0)</f>
        <v>24.89</v>
      </c>
      <c r="D466">
        <f>VLOOKUP($A466,'Medical Examinations'!$A:$M,3,0)</f>
        <v>6.1</v>
      </c>
      <c r="E466" t="str">
        <f>VLOOKUP($A466,'Medical Examinations'!$A:$M,4,0)</f>
        <v>yes</v>
      </c>
      <c r="F466" t="str">
        <f>VLOOKUP($A466,'Medical Examinations'!$A:$M,5,0)</f>
        <v>No</v>
      </c>
      <c r="G466" t="str">
        <f>VLOOKUP($A466,'Medical Examinations'!$A:$M,6,0)</f>
        <v>Yes</v>
      </c>
      <c r="H466">
        <f>VLOOKUP($A466,'Medical Examinations'!$A:$M,8,0)</f>
        <v>1</v>
      </c>
      <c r="I466" t="str">
        <f>VLOOKUP($A466,'Medical Examinations'!$A:$M,9,0)</f>
        <v>yes</v>
      </c>
      <c r="J466" t="str">
        <f>VLOOKUP($A466,'Medical Examinations'!$A:$M,11,0)</f>
        <v>Healthy Weight</v>
      </c>
      <c r="K466" t="str">
        <f>VLOOKUP($A466,'Medical Examinations'!$A:$M,12,0)</f>
        <v>Prediabetes</v>
      </c>
      <c r="L466" s="11">
        <f>VLOOKUP($A466,'Hospitalisation Details'!$A:$O,5,0)</f>
        <v>30614</v>
      </c>
      <c r="M466">
        <f>VLOOKUP($A466,'Hospitalisation Details'!$A:$O,7,0)</f>
        <v>21659.93</v>
      </c>
      <c r="N466" t="str">
        <f>VLOOKUP($A466,'Hospitalisation Details'!$A:$O,12,0)</f>
        <v>tier - 3</v>
      </c>
      <c r="O466" t="str">
        <f>VLOOKUP($A466,'Hospitalisation Details'!$A:$O,13,0)</f>
        <v>tier - 3</v>
      </c>
      <c r="P466" t="str">
        <f>VLOOKUP($A466,'Hospitalisation Details'!$A:$O,14,0)</f>
        <v>R1024</v>
      </c>
      <c r="Q466">
        <f>VLOOKUP($A466,'Hospitalisation Details'!$A:$O,15,0)</f>
        <v>39</v>
      </c>
    </row>
    <row r="467" spans="1:17" ht="15.75" x14ac:dyDescent="0.25">
      <c r="A467" s="1" t="s">
        <v>1906</v>
      </c>
      <c r="B467" t="str">
        <f>VLOOKUP(Healthcare!A467,'Customer Names'!$A:$D,4,0)</f>
        <v>Jim</v>
      </c>
      <c r="C467">
        <f>VLOOKUP(A467,'Medical Examinations'!$A:$M,2,0)</f>
        <v>18.715</v>
      </c>
      <c r="D467">
        <f>VLOOKUP($A467,'Medical Examinations'!$A:$M,3,0)</f>
        <v>4.4400000000000004</v>
      </c>
      <c r="E467" t="str">
        <f>VLOOKUP($A467,'Medical Examinations'!$A:$M,4,0)</f>
        <v>No</v>
      </c>
      <c r="F467" t="str">
        <f>VLOOKUP($A467,'Medical Examinations'!$A:$M,5,0)</f>
        <v>No</v>
      </c>
      <c r="G467" t="str">
        <f>VLOOKUP($A467,'Medical Examinations'!$A:$M,6,0)</f>
        <v>No</v>
      </c>
      <c r="H467">
        <f>VLOOKUP($A467,'Medical Examinations'!$A:$M,8,0)</f>
        <v>0</v>
      </c>
      <c r="I467" t="str">
        <f>VLOOKUP($A467,'Medical Examinations'!$A:$M,9,0)</f>
        <v>No</v>
      </c>
      <c r="J467" t="str">
        <f>VLOOKUP($A467,'Medical Examinations'!$A:$M,11,0)</f>
        <v>Healthy Weight</v>
      </c>
      <c r="K467" t="str">
        <f>VLOOKUP($A467,'Medical Examinations'!$A:$M,12,0)</f>
        <v>Normal</v>
      </c>
      <c r="L467" s="11">
        <f>VLOOKUP($A467,'Hospitalisation Details'!$A:$O,5,0)</f>
        <v>36384</v>
      </c>
      <c r="M467">
        <f>VLOOKUP($A467,'Hospitalisation Details'!$A:$O,7,0)</f>
        <v>21595.38</v>
      </c>
      <c r="N467" t="str">
        <f>VLOOKUP($A467,'Hospitalisation Details'!$A:$O,12,0)</f>
        <v>tier - 2</v>
      </c>
      <c r="O467" t="str">
        <f>VLOOKUP($A467,'Hospitalisation Details'!$A:$O,13,0)</f>
        <v>tier - 3</v>
      </c>
      <c r="P467" t="str">
        <f>VLOOKUP($A467,'Hospitalisation Details'!$A:$O,14,0)</f>
        <v>R1012</v>
      </c>
      <c r="Q467">
        <f>VLOOKUP($A467,'Hospitalisation Details'!$A:$O,15,0)</f>
        <v>23</v>
      </c>
    </row>
    <row r="468" spans="1:17" ht="15.75" x14ac:dyDescent="0.25">
      <c r="A468" s="1" t="s">
        <v>1905</v>
      </c>
      <c r="B468" t="str">
        <f>VLOOKUP(Healthcare!A468,'Customer Names'!$A:$D,4,0)</f>
        <v>Matthew T</v>
      </c>
      <c r="C468">
        <f>VLOOKUP(A468,'Medical Examinations'!$A:$M,2,0)</f>
        <v>28.12</v>
      </c>
      <c r="D468">
        <f>VLOOKUP($A468,'Medical Examinations'!$A:$M,3,0)</f>
        <v>6.15</v>
      </c>
      <c r="E468" t="str">
        <f>VLOOKUP($A468,'Medical Examinations'!$A:$M,4,0)</f>
        <v>No</v>
      </c>
      <c r="F468" t="str">
        <f>VLOOKUP($A468,'Medical Examinations'!$A:$M,5,0)</f>
        <v>No</v>
      </c>
      <c r="G468" t="str">
        <f>VLOOKUP($A468,'Medical Examinations'!$A:$M,6,0)</f>
        <v>No</v>
      </c>
      <c r="H468">
        <f>VLOOKUP($A468,'Medical Examinations'!$A:$M,8,0)</f>
        <v>0</v>
      </c>
      <c r="I468" t="str">
        <f>VLOOKUP($A468,'Medical Examinations'!$A:$M,9,0)</f>
        <v>yes</v>
      </c>
      <c r="J468" t="str">
        <f>VLOOKUP($A468,'Medical Examinations'!$A:$M,11,0)</f>
        <v>Overweight</v>
      </c>
      <c r="K468" t="str">
        <f>VLOOKUP($A468,'Medical Examinations'!$A:$M,12,0)</f>
        <v>Prediabetes</v>
      </c>
      <c r="L468" s="11">
        <f>VLOOKUP($A468,'Hospitalisation Details'!$A:$O,5,0)</f>
        <v>33137</v>
      </c>
      <c r="M468">
        <f>VLOOKUP($A468,'Hospitalisation Details'!$A:$O,7,0)</f>
        <v>21472.48</v>
      </c>
      <c r="N468" t="str">
        <f>VLOOKUP($A468,'Hospitalisation Details'!$A:$O,12,0)</f>
        <v>tier - 2</v>
      </c>
      <c r="O468" t="str">
        <f>VLOOKUP($A468,'Hospitalisation Details'!$A:$O,13,0)</f>
        <v>tier - 2</v>
      </c>
      <c r="P468" t="str">
        <f>VLOOKUP($A468,'Hospitalisation Details'!$A:$O,14,0)</f>
        <v>R1012</v>
      </c>
      <c r="Q468">
        <f>VLOOKUP($A468,'Hospitalisation Details'!$A:$O,15,0)</f>
        <v>32</v>
      </c>
    </row>
    <row r="469" spans="1:17" ht="15.75" x14ac:dyDescent="0.25">
      <c r="A469" s="1" t="s">
        <v>1904</v>
      </c>
      <c r="B469" t="str">
        <f>VLOOKUP(Healthcare!A469,'Customer Names'!$A:$D,4,0)</f>
        <v>Rachel L.</v>
      </c>
      <c r="C469">
        <f>VLOOKUP(A469,'Medical Examinations'!$A:$M,2,0)</f>
        <v>26.6</v>
      </c>
      <c r="D469">
        <f>VLOOKUP($A469,'Medical Examinations'!$A:$M,3,0)</f>
        <v>4.53</v>
      </c>
      <c r="E469" t="str">
        <f>VLOOKUP($A469,'Medical Examinations'!$A:$M,4,0)</f>
        <v>No</v>
      </c>
      <c r="F469" t="str">
        <f>VLOOKUP($A469,'Medical Examinations'!$A:$M,5,0)</f>
        <v>No</v>
      </c>
      <c r="G469" t="str">
        <f>VLOOKUP($A469,'Medical Examinations'!$A:$M,6,0)</f>
        <v>No</v>
      </c>
      <c r="H469">
        <f>VLOOKUP($A469,'Medical Examinations'!$A:$M,8,0)</f>
        <v>0</v>
      </c>
      <c r="I469" t="str">
        <f>VLOOKUP($A469,'Medical Examinations'!$A:$M,9,0)</f>
        <v>yes</v>
      </c>
      <c r="J469" t="str">
        <f>VLOOKUP($A469,'Medical Examinations'!$A:$M,11,0)</f>
        <v>Overweight</v>
      </c>
      <c r="K469" t="str">
        <f>VLOOKUP($A469,'Medical Examinations'!$A:$M,12,0)</f>
        <v>Normal</v>
      </c>
      <c r="L469" s="11">
        <f>VLOOKUP($A469,'Hospitalisation Details'!$A:$O,5,0)</f>
        <v>29498</v>
      </c>
      <c r="M469">
        <f>VLOOKUP($A469,'Hospitalisation Details'!$A:$O,7,0)</f>
        <v>21348.71</v>
      </c>
      <c r="N469" t="str">
        <f>VLOOKUP($A469,'Hospitalisation Details'!$A:$O,12,0)</f>
        <v>tier - 2</v>
      </c>
      <c r="O469" t="str">
        <f>VLOOKUP($A469,'Hospitalisation Details'!$A:$O,13,0)</f>
        <v>tier - 1</v>
      </c>
      <c r="P469" t="str">
        <f>VLOOKUP($A469,'Hospitalisation Details'!$A:$O,14,0)</f>
        <v>R1012</v>
      </c>
      <c r="Q469">
        <f>VLOOKUP($A469,'Hospitalisation Details'!$A:$O,15,0)</f>
        <v>42</v>
      </c>
    </row>
    <row r="470" spans="1:17" ht="15.75" x14ac:dyDescent="0.25">
      <c r="A470" s="1" t="s">
        <v>1903</v>
      </c>
      <c r="B470" t="str">
        <f>VLOOKUP(Healthcare!A470,'Customer Names'!$A:$D,4,0)</f>
        <v>Corina</v>
      </c>
      <c r="C470">
        <f>VLOOKUP(A470,'Medical Examinations'!$A:$M,2,0)</f>
        <v>30.114999999999998</v>
      </c>
      <c r="D470">
        <f>VLOOKUP($A470,'Medical Examinations'!$A:$M,3,0)</f>
        <v>5.48</v>
      </c>
      <c r="E470" t="str">
        <f>VLOOKUP($A470,'Medical Examinations'!$A:$M,4,0)</f>
        <v>No</v>
      </c>
      <c r="F470" t="str">
        <f>VLOOKUP($A470,'Medical Examinations'!$A:$M,5,0)</f>
        <v>yes</v>
      </c>
      <c r="G470" t="str">
        <f>VLOOKUP($A470,'Medical Examinations'!$A:$M,6,0)</f>
        <v>No</v>
      </c>
      <c r="H470">
        <f>VLOOKUP($A470,'Medical Examinations'!$A:$M,8,0)</f>
        <v>1</v>
      </c>
      <c r="I470" t="str">
        <f>VLOOKUP($A470,'Medical Examinations'!$A:$M,9,0)</f>
        <v>No</v>
      </c>
      <c r="J470" t="str">
        <f>VLOOKUP($A470,'Medical Examinations'!$A:$M,11,0)</f>
        <v>Obesity</v>
      </c>
      <c r="K470" t="str">
        <f>VLOOKUP($A470,'Medical Examinations'!$A:$M,12,0)</f>
        <v>Normal</v>
      </c>
      <c r="L470" s="11">
        <f>VLOOKUP($A470,'Hospitalisation Details'!$A:$O,5,0)</f>
        <v>38203</v>
      </c>
      <c r="M470">
        <f>VLOOKUP($A470,'Hospitalisation Details'!$A:$O,7,0)</f>
        <v>21344.85</v>
      </c>
      <c r="N470" t="str">
        <f>VLOOKUP($A470,'Hospitalisation Details'!$A:$O,12,0)</f>
        <v>tier - 3</v>
      </c>
      <c r="O470" t="str">
        <f>VLOOKUP($A470,'Hospitalisation Details'!$A:$O,13,0)</f>
        <v>tier - 1</v>
      </c>
      <c r="P470" t="str">
        <f>VLOOKUP($A470,'Hospitalisation Details'!$A:$O,14,0)</f>
        <v>R1024</v>
      </c>
      <c r="Q470">
        <f>VLOOKUP($A470,'Hospitalisation Details'!$A:$O,15,0)</f>
        <v>18</v>
      </c>
    </row>
    <row r="471" spans="1:17" ht="15.75" x14ac:dyDescent="0.25">
      <c r="A471" s="1" t="s">
        <v>1902</v>
      </c>
      <c r="B471" t="str">
        <f>VLOOKUP(Healthcare!A471,'Customer Names'!$A:$D,4,0)</f>
        <v>Guannan</v>
      </c>
      <c r="C471">
        <f>VLOOKUP(A471,'Medical Examinations'!$A:$M,2,0)</f>
        <v>24.605</v>
      </c>
      <c r="D471">
        <f>VLOOKUP($A471,'Medical Examinations'!$A:$M,3,0)</f>
        <v>5.48</v>
      </c>
      <c r="E471" t="str">
        <f>VLOOKUP($A471,'Medical Examinations'!$A:$M,4,0)</f>
        <v>No</v>
      </c>
      <c r="F471" t="str">
        <f>VLOOKUP($A471,'Medical Examinations'!$A:$M,5,0)</f>
        <v>No</v>
      </c>
      <c r="G471" t="str">
        <f>VLOOKUP($A471,'Medical Examinations'!$A:$M,6,0)</f>
        <v>No</v>
      </c>
      <c r="H471">
        <f>VLOOKUP($A471,'Medical Examinations'!$A:$M,8,0)</f>
        <v>0</v>
      </c>
      <c r="I471" t="str">
        <f>VLOOKUP($A471,'Medical Examinations'!$A:$M,9,0)</f>
        <v>yes</v>
      </c>
      <c r="J471" t="str">
        <f>VLOOKUP($A471,'Medical Examinations'!$A:$M,11,0)</f>
        <v>Healthy Weight</v>
      </c>
      <c r="K471" t="str">
        <f>VLOOKUP($A471,'Medical Examinations'!$A:$M,12,0)</f>
        <v>Normal</v>
      </c>
      <c r="L471" s="11">
        <f>VLOOKUP($A471,'Hospitalisation Details'!$A:$O,5,0)</f>
        <v>29443</v>
      </c>
      <c r="M471">
        <f>VLOOKUP($A471,'Hospitalisation Details'!$A:$O,7,0)</f>
        <v>21259.38</v>
      </c>
      <c r="N471" t="str">
        <f>VLOOKUP($A471,'Hospitalisation Details'!$A:$O,12,0)</f>
        <v>tier - 3</v>
      </c>
      <c r="O471" t="str">
        <f>VLOOKUP($A471,'Hospitalisation Details'!$A:$O,13,0)</f>
        <v>tier - 3</v>
      </c>
      <c r="P471" t="str">
        <f>VLOOKUP($A471,'Hospitalisation Details'!$A:$O,14,0)</f>
        <v>R1019</v>
      </c>
      <c r="Q471">
        <f>VLOOKUP($A471,'Hospitalisation Details'!$A:$O,15,0)</f>
        <v>42</v>
      </c>
    </row>
    <row r="472" spans="1:17" ht="15.75" x14ac:dyDescent="0.25">
      <c r="A472" s="1" t="s">
        <v>1901</v>
      </c>
      <c r="B472" t="str">
        <f>VLOOKUP(Healthcare!A472,'Customer Names'!$A:$D,4,0)</f>
        <v>Don</v>
      </c>
      <c r="C472">
        <f>VLOOKUP(A472,'Medical Examinations'!$A:$M,2,0)</f>
        <v>29.6</v>
      </c>
      <c r="D472">
        <f>VLOOKUP($A472,'Medical Examinations'!$A:$M,3,0)</f>
        <v>8.1</v>
      </c>
      <c r="E472" t="str">
        <f>VLOOKUP($A472,'Medical Examinations'!$A:$M,4,0)</f>
        <v>No</v>
      </c>
      <c r="F472" t="str">
        <f>VLOOKUP($A472,'Medical Examinations'!$A:$M,5,0)</f>
        <v>No</v>
      </c>
      <c r="G472" t="str">
        <f>VLOOKUP($A472,'Medical Examinations'!$A:$M,6,0)</f>
        <v>No</v>
      </c>
      <c r="H472">
        <f>VLOOKUP($A472,'Medical Examinations'!$A:$M,8,0)</f>
        <v>0</v>
      </c>
      <c r="I472" t="str">
        <f>VLOOKUP($A472,'Medical Examinations'!$A:$M,9,0)</f>
        <v>No</v>
      </c>
      <c r="J472" t="str">
        <f>VLOOKUP($A472,'Medical Examinations'!$A:$M,11,0)</f>
        <v>Overweight</v>
      </c>
      <c r="K472" t="str">
        <f>VLOOKUP($A472,'Medical Examinations'!$A:$M,12,0)</f>
        <v>Diabetes</v>
      </c>
      <c r="L472" s="11">
        <f>VLOOKUP($A472,'Hospitalisation Details'!$A:$O,5,0)</f>
        <v>27183</v>
      </c>
      <c r="M472">
        <f>VLOOKUP($A472,'Hospitalisation Details'!$A:$O,7,0)</f>
        <v>21232.18</v>
      </c>
      <c r="N472" t="str">
        <f>VLOOKUP($A472,'Hospitalisation Details'!$A:$O,12,0)</f>
        <v>tier - 3</v>
      </c>
      <c r="O472" t="str">
        <f>VLOOKUP($A472,'Hospitalisation Details'!$A:$O,13,0)</f>
        <v>tier - 2</v>
      </c>
      <c r="P472" t="str">
        <f>VLOOKUP($A472,'Hospitalisation Details'!$A:$O,14,0)</f>
        <v>R1011</v>
      </c>
      <c r="Q472">
        <f>VLOOKUP($A472,'Hospitalisation Details'!$A:$O,15,0)</f>
        <v>49</v>
      </c>
    </row>
    <row r="473" spans="1:17" ht="15.75" x14ac:dyDescent="0.25">
      <c r="A473" s="1" t="s">
        <v>1900</v>
      </c>
      <c r="B473" t="str">
        <f>VLOOKUP(Healthcare!A473,'Customer Names'!$A:$D,4,0)</f>
        <v>Chris</v>
      </c>
      <c r="C473">
        <f>VLOOKUP(A473,'Medical Examinations'!$A:$M,2,0)</f>
        <v>24.42</v>
      </c>
      <c r="D473">
        <f>VLOOKUP($A473,'Medical Examinations'!$A:$M,3,0)</f>
        <v>7.16</v>
      </c>
      <c r="E473" t="str">
        <f>VLOOKUP($A473,'Medical Examinations'!$A:$M,4,0)</f>
        <v>No</v>
      </c>
      <c r="F473" t="str">
        <f>VLOOKUP($A473,'Medical Examinations'!$A:$M,5,0)</f>
        <v>No</v>
      </c>
      <c r="G473" t="str">
        <f>VLOOKUP($A473,'Medical Examinations'!$A:$M,6,0)</f>
        <v>No</v>
      </c>
      <c r="H473">
        <f>VLOOKUP($A473,'Medical Examinations'!$A:$M,8,0)</f>
        <v>0</v>
      </c>
      <c r="I473" t="str">
        <f>VLOOKUP($A473,'Medical Examinations'!$A:$M,9,0)</f>
        <v>yes</v>
      </c>
      <c r="J473" t="str">
        <f>VLOOKUP($A473,'Medical Examinations'!$A:$M,11,0)</f>
        <v>Healthy Weight</v>
      </c>
      <c r="K473" t="str">
        <f>VLOOKUP($A473,'Medical Examinations'!$A:$M,12,0)</f>
        <v>Diabetes</v>
      </c>
      <c r="L473" s="11">
        <f>VLOOKUP($A473,'Hospitalisation Details'!$A:$O,5,0)</f>
        <v>27377</v>
      </c>
      <c r="M473">
        <f>VLOOKUP($A473,'Hospitalisation Details'!$A:$O,7,0)</f>
        <v>21223.68</v>
      </c>
      <c r="N473" t="str">
        <f>VLOOKUP($A473,'Hospitalisation Details'!$A:$O,12,0)</f>
        <v>tier - 3</v>
      </c>
      <c r="O473" t="str">
        <f>VLOOKUP($A473,'Hospitalisation Details'!$A:$O,13,0)</f>
        <v>tier - 2</v>
      </c>
      <c r="P473" t="str">
        <f>VLOOKUP($A473,'Hospitalisation Details'!$A:$O,14,0)</f>
        <v>R1013</v>
      </c>
      <c r="Q473">
        <f>VLOOKUP($A473,'Hospitalisation Details'!$A:$O,15,0)</f>
        <v>48</v>
      </c>
    </row>
    <row r="474" spans="1:17" ht="15.75" x14ac:dyDescent="0.25">
      <c r="A474" s="1" t="s">
        <v>1899</v>
      </c>
      <c r="B474" t="str">
        <f>VLOOKUP(Healthcare!A474,'Customer Names'!$A:$D,4,0)</f>
        <v>Gavin V.</v>
      </c>
      <c r="C474">
        <f>VLOOKUP(A474,'Medical Examinations'!$A:$M,2,0)</f>
        <v>20.9</v>
      </c>
      <c r="D474">
        <f>VLOOKUP($A474,'Medical Examinations'!$A:$M,3,0)</f>
        <v>4.55</v>
      </c>
      <c r="E474" t="str">
        <f>VLOOKUP($A474,'Medical Examinations'!$A:$M,4,0)</f>
        <v>yes</v>
      </c>
      <c r="F474" t="str">
        <f>VLOOKUP($A474,'Medical Examinations'!$A:$M,5,0)</f>
        <v>No</v>
      </c>
      <c r="G474" t="str">
        <f>VLOOKUP($A474,'Medical Examinations'!$A:$M,6,0)</f>
        <v>Yes</v>
      </c>
      <c r="H474">
        <f>VLOOKUP($A474,'Medical Examinations'!$A:$M,8,0)</f>
        <v>1</v>
      </c>
      <c r="I474" t="str">
        <f>VLOOKUP($A474,'Medical Examinations'!$A:$M,9,0)</f>
        <v>yes</v>
      </c>
      <c r="J474" t="str">
        <f>VLOOKUP($A474,'Medical Examinations'!$A:$M,11,0)</f>
        <v>Healthy Weight</v>
      </c>
      <c r="K474" t="str">
        <f>VLOOKUP($A474,'Medical Examinations'!$A:$M,12,0)</f>
        <v>Normal</v>
      </c>
      <c r="L474" s="11">
        <f>VLOOKUP($A474,'Hospitalisation Details'!$A:$O,5,0)</f>
        <v>25380</v>
      </c>
      <c r="M474">
        <f>VLOOKUP($A474,'Hospitalisation Details'!$A:$O,7,0)</f>
        <v>21195.82</v>
      </c>
      <c r="N474" t="str">
        <f>VLOOKUP($A474,'Hospitalisation Details'!$A:$O,12,0)</f>
        <v>tier - 3</v>
      </c>
      <c r="O474" t="str">
        <f>VLOOKUP($A474,'Hospitalisation Details'!$A:$O,13,0)</f>
        <v>tier - 1</v>
      </c>
      <c r="P474" t="str">
        <f>VLOOKUP($A474,'Hospitalisation Details'!$A:$O,14,0)</f>
        <v>R1013</v>
      </c>
      <c r="Q474">
        <f>VLOOKUP($A474,'Hospitalisation Details'!$A:$O,15,0)</f>
        <v>53</v>
      </c>
    </row>
    <row r="475" spans="1:17" ht="15.75" x14ac:dyDescent="0.25">
      <c r="A475" s="1" t="s">
        <v>1898</v>
      </c>
      <c r="B475" t="str">
        <f>VLOOKUP(Healthcare!A475,'Customer Names'!$A:$D,4,0)</f>
        <v>David</v>
      </c>
      <c r="C475">
        <f>VLOOKUP(A475,'Medical Examinations'!$A:$M,2,0)</f>
        <v>22.895</v>
      </c>
      <c r="D475">
        <f>VLOOKUP($A475,'Medical Examinations'!$A:$M,3,0)</f>
        <v>6.03</v>
      </c>
      <c r="E475" t="str">
        <f>VLOOKUP($A475,'Medical Examinations'!$A:$M,4,0)</f>
        <v>No</v>
      </c>
      <c r="F475" t="str">
        <f>VLOOKUP($A475,'Medical Examinations'!$A:$M,5,0)</f>
        <v>No</v>
      </c>
      <c r="G475" t="str">
        <f>VLOOKUP($A475,'Medical Examinations'!$A:$M,6,0)</f>
        <v>No</v>
      </c>
      <c r="H475">
        <f>VLOOKUP($A475,'Medical Examinations'!$A:$M,8,0)</f>
        <v>0</v>
      </c>
      <c r="I475" t="str">
        <f>VLOOKUP($A475,'Medical Examinations'!$A:$M,9,0)</f>
        <v>yes</v>
      </c>
      <c r="J475" t="str">
        <f>VLOOKUP($A475,'Medical Examinations'!$A:$M,11,0)</f>
        <v>Healthy Weight</v>
      </c>
      <c r="K475" t="str">
        <f>VLOOKUP($A475,'Medical Examinations'!$A:$M,12,0)</f>
        <v>Prediabetes</v>
      </c>
      <c r="L475" s="11">
        <f>VLOOKUP($A475,'Hospitalisation Details'!$A:$O,5,0)</f>
        <v>28299</v>
      </c>
      <c r="M475">
        <f>VLOOKUP($A475,'Hospitalisation Details'!$A:$O,7,0)</f>
        <v>21098.55</v>
      </c>
      <c r="N475" t="str">
        <f>VLOOKUP($A475,'Hospitalisation Details'!$A:$O,12,0)</f>
        <v>tier - 3</v>
      </c>
      <c r="O475" t="str">
        <f>VLOOKUP($A475,'Hospitalisation Details'!$A:$O,13,0)</f>
        <v>tier - 3</v>
      </c>
      <c r="P475" t="str">
        <f>VLOOKUP($A475,'Hospitalisation Details'!$A:$O,14,0)</f>
        <v>R1012</v>
      </c>
      <c r="Q475">
        <f>VLOOKUP($A475,'Hospitalisation Details'!$A:$O,15,0)</f>
        <v>45</v>
      </c>
    </row>
    <row r="476" spans="1:17" ht="15.75" x14ac:dyDescent="0.25">
      <c r="A476" s="1" t="s">
        <v>1897</v>
      </c>
      <c r="B476" t="str">
        <f>VLOOKUP(Healthcare!A476,'Customer Names'!$A:$D,4,0)</f>
        <v>Jatin</v>
      </c>
      <c r="C476">
        <f>VLOOKUP(A476,'Medical Examinations'!$A:$M,2,0)</f>
        <v>28.3</v>
      </c>
      <c r="D476">
        <f>VLOOKUP($A476,'Medical Examinations'!$A:$M,3,0)</f>
        <v>5.47</v>
      </c>
      <c r="E476" t="str">
        <f>VLOOKUP($A476,'Medical Examinations'!$A:$M,4,0)</f>
        <v>yes</v>
      </c>
      <c r="F476" t="str">
        <f>VLOOKUP($A476,'Medical Examinations'!$A:$M,5,0)</f>
        <v>No</v>
      </c>
      <c r="G476" t="str">
        <f>VLOOKUP($A476,'Medical Examinations'!$A:$M,6,0)</f>
        <v>Yes</v>
      </c>
      <c r="H476">
        <f>VLOOKUP($A476,'Medical Examinations'!$A:$M,8,0)</f>
        <v>1</v>
      </c>
      <c r="I476" t="str">
        <f>VLOOKUP($A476,'Medical Examinations'!$A:$M,9,0)</f>
        <v>yes</v>
      </c>
      <c r="J476" t="str">
        <f>VLOOKUP($A476,'Medical Examinations'!$A:$M,11,0)</f>
        <v>Overweight</v>
      </c>
      <c r="K476" t="str">
        <f>VLOOKUP($A476,'Medical Examinations'!$A:$M,12,0)</f>
        <v>Normal</v>
      </c>
      <c r="L476" s="11">
        <f>VLOOKUP($A476,'Hospitalisation Details'!$A:$O,5,0)</f>
        <v>30561</v>
      </c>
      <c r="M476">
        <f>VLOOKUP($A476,'Hospitalisation Details'!$A:$O,7,0)</f>
        <v>21082.16</v>
      </c>
      <c r="N476" t="str">
        <f>VLOOKUP($A476,'Hospitalisation Details'!$A:$O,12,0)</f>
        <v>tier - 3</v>
      </c>
      <c r="O476" t="str">
        <f>VLOOKUP($A476,'Hospitalisation Details'!$A:$O,13,0)</f>
        <v>tier - 2</v>
      </c>
      <c r="P476" t="str">
        <f>VLOOKUP($A476,'Hospitalisation Details'!$A:$O,14,0)</f>
        <v>R1011</v>
      </c>
      <c r="Q476">
        <f>VLOOKUP($A476,'Hospitalisation Details'!$A:$O,15,0)</f>
        <v>39</v>
      </c>
    </row>
    <row r="477" spans="1:17" ht="15.75" x14ac:dyDescent="0.25">
      <c r="A477" s="1" t="s">
        <v>1895</v>
      </c>
      <c r="B477" t="str">
        <f>VLOOKUP(Healthcare!A477,'Customer Names'!$A:$D,4,0)</f>
        <v>J P. II</v>
      </c>
      <c r="C477">
        <f>VLOOKUP(A477,'Medical Examinations'!$A:$M,2,0)</f>
        <v>54.3</v>
      </c>
      <c r="D477">
        <f>VLOOKUP($A477,'Medical Examinations'!$A:$M,3,0)</f>
        <v>4.1500000000000004</v>
      </c>
      <c r="E477" t="str">
        <f>VLOOKUP($A477,'Medical Examinations'!$A:$M,4,0)</f>
        <v>yes</v>
      </c>
      <c r="F477" t="str">
        <f>VLOOKUP($A477,'Medical Examinations'!$A:$M,5,0)</f>
        <v>No</v>
      </c>
      <c r="G477" t="str">
        <f>VLOOKUP($A477,'Medical Examinations'!$A:$M,6,0)</f>
        <v>No</v>
      </c>
      <c r="H477">
        <f>VLOOKUP($A477,'Medical Examinations'!$A:$M,8,0)</f>
        <v>1</v>
      </c>
      <c r="I477" t="str">
        <f>VLOOKUP($A477,'Medical Examinations'!$A:$M,9,0)</f>
        <v>No</v>
      </c>
      <c r="J477" t="str">
        <f>VLOOKUP($A477,'Medical Examinations'!$A:$M,11,0)</f>
        <v>Obesity</v>
      </c>
      <c r="K477" t="str">
        <f>VLOOKUP($A477,'Medical Examinations'!$A:$M,12,0)</f>
        <v>Normal</v>
      </c>
      <c r="L477" s="11">
        <f>VLOOKUP($A477,'Hospitalisation Details'!$A:$O,5,0)</f>
        <v>23547</v>
      </c>
      <c r="M477">
        <f>VLOOKUP($A477,'Hospitalisation Details'!$A:$O,7,0)</f>
        <v>20893.060000000001</v>
      </c>
      <c r="N477" t="str">
        <f>VLOOKUP($A477,'Hospitalisation Details'!$A:$O,12,0)</f>
        <v>tier - 2</v>
      </c>
      <c r="O477" t="str">
        <f>VLOOKUP($A477,'Hospitalisation Details'!$A:$O,13,0)</f>
        <v>tier - 3</v>
      </c>
      <c r="P477" t="str">
        <f>VLOOKUP($A477,'Hospitalisation Details'!$A:$O,14,0)</f>
        <v>R1012</v>
      </c>
      <c r="Q477">
        <f>VLOOKUP($A477,'Hospitalisation Details'!$A:$O,15,0)</f>
        <v>58</v>
      </c>
    </row>
    <row r="478" spans="1:17" ht="15.75" x14ac:dyDescent="0.25">
      <c r="A478" s="1" t="s">
        <v>1894</v>
      </c>
      <c r="B478" t="str">
        <f>VLOOKUP(Healthcare!A478,'Customer Names'!$A:$D,4,0)</f>
        <v>Angela M.</v>
      </c>
      <c r="C478">
        <f>VLOOKUP(A478,'Medical Examinations'!$A:$M,2,0)</f>
        <v>33.344999999999999</v>
      </c>
      <c r="D478">
        <f>VLOOKUP($A478,'Medical Examinations'!$A:$M,3,0)</f>
        <v>11.32</v>
      </c>
      <c r="E478" t="str">
        <f>VLOOKUP($A478,'Medical Examinations'!$A:$M,4,0)</f>
        <v>yes</v>
      </c>
      <c r="F478" t="str">
        <f>VLOOKUP($A478,'Medical Examinations'!$A:$M,5,0)</f>
        <v>No</v>
      </c>
      <c r="G478" t="str">
        <f>VLOOKUP($A478,'Medical Examinations'!$A:$M,6,0)</f>
        <v>No</v>
      </c>
      <c r="H478">
        <f>VLOOKUP($A478,'Medical Examinations'!$A:$M,8,0)</f>
        <v>1</v>
      </c>
      <c r="I478" t="str">
        <f>VLOOKUP($A478,'Medical Examinations'!$A:$M,9,0)</f>
        <v>No</v>
      </c>
      <c r="J478" t="str">
        <f>VLOOKUP($A478,'Medical Examinations'!$A:$M,11,0)</f>
        <v>Obesity</v>
      </c>
      <c r="K478" t="str">
        <f>VLOOKUP($A478,'Medical Examinations'!$A:$M,12,0)</f>
        <v>Diabetes</v>
      </c>
      <c r="L478" s="11">
        <f>VLOOKUP($A478,'Hospitalisation Details'!$A:$O,5,0)</f>
        <v>27614</v>
      </c>
      <c r="M478">
        <f>VLOOKUP($A478,'Hospitalisation Details'!$A:$O,7,0)</f>
        <v>20878.78</v>
      </c>
      <c r="N478" t="str">
        <f>VLOOKUP($A478,'Hospitalisation Details'!$A:$O,12,0)</f>
        <v>tier - 2</v>
      </c>
      <c r="O478" t="str">
        <f>VLOOKUP($A478,'Hospitalisation Details'!$A:$O,13,0)</f>
        <v>tier - 1</v>
      </c>
      <c r="P478" t="str">
        <f>VLOOKUP($A478,'Hospitalisation Details'!$A:$O,14,0)</f>
        <v>R1024</v>
      </c>
      <c r="Q478">
        <f>VLOOKUP($A478,'Hospitalisation Details'!$A:$O,15,0)</f>
        <v>47</v>
      </c>
    </row>
    <row r="479" spans="1:17" ht="15.75" x14ac:dyDescent="0.25">
      <c r="A479" s="1" t="s">
        <v>1893</v>
      </c>
      <c r="B479" t="str">
        <f>VLOOKUP(Healthcare!A479,'Customer Names'!$A:$D,4,0)</f>
        <v>Blake K.</v>
      </c>
      <c r="C479">
        <f>VLOOKUP(A479,'Medical Examinations'!$A:$M,2,0)</f>
        <v>33</v>
      </c>
      <c r="D479">
        <f>VLOOKUP($A479,'Medical Examinations'!$A:$M,3,0)</f>
        <v>9.51</v>
      </c>
      <c r="E479" t="str">
        <f>VLOOKUP($A479,'Medical Examinations'!$A:$M,4,0)</f>
        <v>yes</v>
      </c>
      <c r="F479" t="str">
        <f>VLOOKUP($A479,'Medical Examinations'!$A:$M,5,0)</f>
        <v>No</v>
      </c>
      <c r="G479" t="str">
        <f>VLOOKUP($A479,'Medical Examinations'!$A:$M,6,0)</f>
        <v>No</v>
      </c>
      <c r="H479">
        <f>VLOOKUP($A479,'Medical Examinations'!$A:$M,8,0)</f>
        <v>0</v>
      </c>
      <c r="I479" t="str">
        <f>VLOOKUP($A479,'Medical Examinations'!$A:$M,9,0)</f>
        <v>No</v>
      </c>
      <c r="J479" t="str">
        <f>VLOOKUP($A479,'Medical Examinations'!$A:$M,11,0)</f>
        <v>Obesity</v>
      </c>
      <c r="K479" t="str">
        <f>VLOOKUP($A479,'Medical Examinations'!$A:$M,12,0)</f>
        <v>Diabetes</v>
      </c>
      <c r="L479" s="11">
        <f>VLOOKUP($A479,'Hospitalisation Details'!$A:$O,5,0)</f>
        <v>24753</v>
      </c>
      <c r="M479">
        <f>VLOOKUP($A479,'Hospitalisation Details'!$A:$O,7,0)</f>
        <v>20781.490000000002</v>
      </c>
      <c r="N479" t="str">
        <f>VLOOKUP($A479,'Hospitalisation Details'!$A:$O,12,0)</f>
        <v>tier - 2</v>
      </c>
      <c r="O479" t="str">
        <f>VLOOKUP($A479,'Hospitalisation Details'!$A:$O,13,0)</f>
        <v>tier - 3</v>
      </c>
      <c r="P479" t="str">
        <f>VLOOKUP($A479,'Hospitalisation Details'!$A:$O,14,0)</f>
        <v>R1013</v>
      </c>
      <c r="Q479">
        <f>VLOOKUP($A479,'Hospitalisation Details'!$A:$O,15,0)</f>
        <v>55</v>
      </c>
    </row>
    <row r="480" spans="1:17" ht="15.75" x14ac:dyDescent="0.25">
      <c r="A480" s="1" t="s">
        <v>1892</v>
      </c>
      <c r="B480" t="str">
        <f>VLOOKUP(Healthcare!A480,'Customer Names'!$A:$D,4,0)</f>
        <v>Brian T.</v>
      </c>
      <c r="C480">
        <f>VLOOKUP(A480,'Medical Examinations'!$A:$M,2,0)</f>
        <v>28.024999999999999</v>
      </c>
      <c r="D480">
        <f>VLOOKUP($A480,'Medical Examinations'!$A:$M,3,0)</f>
        <v>7.67</v>
      </c>
      <c r="E480" t="str">
        <f>VLOOKUP($A480,'Medical Examinations'!$A:$M,4,0)</f>
        <v>yes</v>
      </c>
      <c r="F480" t="str">
        <f>VLOOKUP($A480,'Medical Examinations'!$A:$M,5,0)</f>
        <v>No</v>
      </c>
      <c r="G480" t="str">
        <f>VLOOKUP($A480,'Medical Examinations'!$A:$M,6,0)</f>
        <v>No</v>
      </c>
      <c r="H480">
        <f>VLOOKUP($A480,'Medical Examinations'!$A:$M,8,0)</f>
        <v>1</v>
      </c>
      <c r="I480" t="str">
        <f>VLOOKUP($A480,'Medical Examinations'!$A:$M,9,0)</f>
        <v>yes</v>
      </c>
      <c r="J480" t="str">
        <f>VLOOKUP($A480,'Medical Examinations'!$A:$M,11,0)</f>
        <v>Overweight</v>
      </c>
      <c r="K480" t="str">
        <f>VLOOKUP($A480,'Medical Examinations'!$A:$M,12,0)</f>
        <v>Diabetes</v>
      </c>
      <c r="L480" s="11">
        <f>VLOOKUP($A480,'Hospitalisation Details'!$A:$O,5,0)</f>
        <v>31628</v>
      </c>
      <c r="M480">
        <f>VLOOKUP($A480,'Hospitalisation Details'!$A:$O,7,0)</f>
        <v>20773.63</v>
      </c>
      <c r="N480" t="str">
        <f>VLOOKUP($A480,'Hospitalisation Details'!$A:$O,12,0)</f>
        <v>tier - 2</v>
      </c>
      <c r="O480" t="str">
        <f>VLOOKUP($A480,'Hospitalisation Details'!$A:$O,13,0)</f>
        <v>tier - 3</v>
      </c>
      <c r="P480" t="str">
        <f>VLOOKUP($A480,'Hospitalisation Details'!$A:$O,14,0)</f>
        <v>R1017</v>
      </c>
      <c r="Q480">
        <f>VLOOKUP($A480,'Hospitalisation Details'!$A:$O,15,0)</f>
        <v>36</v>
      </c>
    </row>
    <row r="481" spans="1:17" ht="15.75" x14ac:dyDescent="0.25">
      <c r="A481" s="1" t="s">
        <v>1891</v>
      </c>
      <c r="B481" t="str">
        <f>VLOOKUP(Healthcare!A481,'Customer Names'!$A:$D,4,0)</f>
        <v>Damon</v>
      </c>
      <c r="C481">
        <f>VLOOKUP(A481,'Medical Examinations'!$A:$M,2,0)</f>
        <v>28.69</v>
      </c>
      <c r="D481">
        <f>VLOOKUP($A481,'Medical Examinations'!$A:$M,3,0)</f>
        <v>6.23</v>
      </c>
      <c r="E481" t="str">
        <f>VLOOKUP($A481,'Medical Examinations'!$A:$M,4,0)</f>
        <v>No</v>
      </c>
      <c r="F481" t="str">
        <f>VLOOKUP($A481,'Medical Examinations'!$A:$M,5,0)</f>
        <v>No</v>
      </c>
      <c r="G481" t="str">
        <f>VLOOKUP($A481,'Medical Examinations'!$A:$M,6,0)</f>
        <v>No</v>
      </c>
      <c r="H481">
        <f>VLOOKUP($A481,'Medical Examinations'!$A:$M,8,0)</f>
        <v>1</v>
      </c>
      <c r="I481" t="str">
        <f>VLOOKUP($A481,'Medical Examinations'!$A:$M,9,0)</f>
        <v>yes</v>
      </c>
      <c r="J481" t="str">
        <f>VLOOKUP($A481,'Medical Examinations'!$A:$M,11,0)</f>
        <v>Overweight</v>
      </c>
      <c r="K481" t="str">
        <f>VLOOKUP($A481,'Medical Examinations'!$A:$M,12,0)</f>
        <v>Prediabetes</v>
      </c>
      <c r="L481" s="11">
        <f>VLOOKUP($A481,'Hospitalisation Details'!$A:$O,5,0)</f>
        <v>33922</v>
      </c>
      <c r="M481">
        <f>VLOOKUP($A481,'Hospitalisation Details'!$A:$O,7,0)</f>
        <v>20745.990000000002</v>
      </c>
      <c r="N481" t="str">
        <f>VLOOKUP($A481,'Hospitalisation Details'!$A:$O,12,0)</f>
        <v>tier - 3</v>
      </c>
      <c r="O481" t="str">
        <f>VLOOKUP($A481,'Hospitalisation Details'!$A:$O,13,0)</f>
        <v>tier - 1</v>
      </c>
      <c r="P481" t="str">
        <f>VLOOKUP($A481,'Hospitalisation Details'!$A:$O,14,0)</f>
        <v>R1012</v>
      </c>
      <c r="Q481">
        <f>VLOOKUP($A481,'Hospitalisation Details'!$A:$O,15,0)</f>
        <v>30</v>
      </c>
    </row>
    <row r="482" spans="1:17" ht="15.75" x14ac:dyDescent="0.25">
      <c r="A482" s="1" t="s">
        <v>1890</v>
      </c>
      <c r="B482" t="str">
        <f>VLOOKUP(Healthcare!A482,'Customer Names'!$A:$D,4,0)</f>
        <v>Jeffrey</v>
      </c>
      <c r="C482">
        <f>VLOOKUP(A482,'Medical Examinations'!$A:$M,2,0)</f>
        <v>40.28</v>
      </c>
      <c r="D482">
        <f>VLOOKUP($A482,'Medical Examinations'!$A:$M,3,0)</f>
        <v>8.9</v>
      </c>
      <c r="E482" t="str">
        <f>VLOOKUP($A482,'Medical Examinations'!$A:$M,4,0)</f>
        <v>No</v>
      </c>
      <c r="F482" t="str">
        <f>VLOOKUP($A482,'Medical Examinations'!$A:$M,5,0)</f>
        <v>No</v>
      </c>
      <c r="G482" t="str">
        <f>VLOOKUP($A482,'Medical Examinations'!$A:$M,6,0)</f>
        <v>No</v>
      </c>
      <c r="H482">
        <f>VLOOKUP($A482,'Medical Examinations'!$A:$M,8,0)</f>
        <v>0</v>
      </c>
      <c r="I482" t="str">
        <f>VLOOKUP($A482,'Medical Examinations'!$A:$M,9,0)</f>
        <v>No</v>
      </c>
      <c r="J482" t="str">
        <f>VLOOKUP($A482,'Medical Examinations'!$A:$M,11,0)</f>
        <v>Obesity</v>
      </c>
      <c r="K482" t="str">
        <f>VLOOKUP($A482,'Medical Examinations'!$A:$M,12,0)</f>
        <v>Diabetes</v>
      </c>
      <c r="L482" s="11">
        <f>VLOOKUP($A482,'Hospitalisation Details'!$A:$O,5,0)</f>
        <v>24016</v>
      </c>
      <c r="M482">
        <f>VLOOKUP($A482,'Hospitalisation Details'!$A:$O,7,0)</f>
        <v>20709.02</v>
      </c>
      <c r="N482" t="str">
        <f>VLOOKUP($A482,'Hospitalisation Details'!$A:$O,12,0)</f>
        <v>tier - 3</v>
      </c>
      <c r="O482" t="str">
        <f>VLOOKUP($A482,'Hospitalisation Details'!$A:$O,13,0)</f>
        <v>tier - 2</v>
      </c>
      <c r="P482" t="str">
        <f>VLOOKUP($A482,'Hospitalisation Details'!$A:$O,14,0)</f>
        <v>R1019</v>
      </c>
      <c r="Q482">
        <f>VLOOKUP($A482,'Hospitalisation Details'!$A:$O,15,0)</f>
        <v>57</v>
      </c>
    </row>
    <row r="483" spans="1:17" ht="15.75" x14ac:dyDescent="0.25">
      <c r="A483" s="1" t="s">
        <v>1889</v>
      </c>
      <c r="B483" t="str">
        <f>VLOOKUP(Healthcare!A483,'Customer Names'!$A:$D,4,0)</f>
        <v>Malcolm J.</v>
      </c>
      <c r="C483">
        <f>VLOOKUP(A483,'Medical Examinations'!$A:$M,2,0)</f>
        <v>37.299999999999997</v>
      </c>
      <c r="D483">
        <f>VLOOKUP($A483,'Medical Examinations'!$A:$M,3,0)</f>
        <v>7.79</v>
      </c>
      <c r="E483" t="str">
        <f>VLOOKUP($A483,'Medical Examinations'!$A:$M,4,0)</f>
        <v>yes</v>
      </c>
      <c r="F483" t="str">
        <f>VLOOKUP($A483,'Medical Examinations'!$A:$M,5,0)</f>
        <v>No</v>
      </c>
      <c r="G483" t="str">
        <f>VLOOKUP($A483,'Medical Examinations'!$A:$M,6,0)</f>
        <v>No</v>
      </c>
      <c r="H483">
        <f>VLOOKUP($A483,'Medical Examinations'!$A:$M,8,0)</f>
        <v>0</v>
      </c>
      <c r="I483" t="str">
        <f>VLOOKUP($A483,'Medical Examinations'!$A:$M,9,0)</f>
        <v>No</v>
      </c>
      <c r="J483" t="str">
        <f>VLOOKUP($A483,'Medical Examinations'!$A:$M,11,0)</f>
        <v>Obesity</v>
      </c>
      <c r="K483" t="str">
        <f>VLOOKUP($A483,'Medical Examinations'!$A:$M,12,0)</f>
        <v>Diabetes</v>
      </c>
      <c r="L483" s="11">
        <f>VLOOKUP($A483,'Hospitalisation Details'!$A:$O,5,0)</f>
        <v>24793</v>
      </c>
      <c r="M483">
        <f>VLOOKUP($A483,'Hospitalisation Details'!$A:$O,7,0)</f>
        <v>20630.28</v>
      </c>
      <c r="N483" t="str">
        <f>VLOOKUP($A483,'Hospitalisation Details'!$A:$O,12,0)</f>
        <v>tier - 2</v>
      </c>
      <c r="O483" t="str">
        <f>VLOOKUP($A483,'Hospitalisation Details'!$A:$O,13,0)</f>
        <v>tier - 3</v>
      </c>
      <c r="P483" t="str">
        <f>VLOOKUP($A483,'Hospitalisation Details'!$A:$O,14,0)</f>
        <v>R1011</v>
      </c>
      <c r="Q483">
        <f>VLOOKUP($A483,'Hospitalisation Details'!$A:$O,15,0)</f>
        <v>55</v>
      </c>
    </row>
    <row r="484" spans="1:17" ht="15.75" x14ac:dyDescent="0.25">
      <c r="A484" s="1" t="s">
        <v>1888</v>
      </c>
      <c r="B484" t="str">
        <f>VLOOKUP(Healthcare!A484,'Customer Names'!$A:$D,4,0)</f>
        <v>Margaret B.</v>
      </c>
      <c r="C484">
        <f>VLOOKUP(A484,'Medical Examinations'!$A:$M,2,0)</f>
        <v>54.47</v>
      </c>
      <c r="D484">
        <f>VLOOKUP($A484,'Medical Examinations'!$A:$M,3,0)</f>
        <v>4.49</v>
      </c>
      <c r="E484" t="str">
        <f>VLOOKUP($A484,'Medical Examinations'!$A:$M,4,0)</f>
        <v>yes</v>
      </c>
      <c r="F484" t="str">
        <f>VLOOKUP($A484,'Medical Examinations'!$A:$M,5,0)</f>
        <v>No</v>
      </c>
      <c r="G484" t="str">
        <f>VLOOKUP($A484,'Medical Examinations'!$A:$M,6,0)</f>
        <v>No</v>
      </c>
      <c r="H484">
        <f>VLOOKUP($A484,'Medical Examinations'!$A:$M,8,0)</f>
        <v>2</v>
      </c>
      <c r="I484" t="str">
        <f>VLOOKUP($A484,'Medical Examinations'!$A:$M,9,0)</f>
        <v>No</v>
      </c>
      <c r="J484" t="str">
        <f>VLOOKUP($A484,'Medical Examinations'!$A:$M,11,0)</f>
        <v>Obesity</v>
      </c>
      <c r="K484" t="str">
        <f>VLOOKUP($A484,'Medical Examinations'!$A:$M,12,0)</f>
        <v>Normal</v>
      </c>
      <c r="L484" s="11">
        <f>VLOOKUP($A484,'Hospitalisation Details'!$A:$O,5,0)</f>
        <v>24267</v>
      </c>
      <c r="M484">
        <f>VLOOKUP($A484,'Hospitalisation Details'!$A:$O,7,0)</f>
        <v>20568.32</v>
      </c>
      <c r="N484" t="str">
        <f>VLOOKUP($A484,'Hospitalisation Details'!$A:$O,12,0)</f>
        <v>tier - 3</v>
      </c>
      <c r="O484" t="str">
        <f>VLOOKUP($A484,'Hospitalisation Details'!$A:$O,13,0)</f>
        <v>tier - 2</v>
      </c>
      <c r="P484" t="str">
        <f>VLOOKUP($A484,'Hospitalisation Details'!$A:$O,14,0)</f>
        <v>R1012</v>
      </c>
      <c r="Q484">
        <f>VLOOKUP($A484,'Hospitalisation Details'!$A:$O,15,0)</f>
        <v>56</v>
      </c>
    </row>
    <row r="485" spans="1:17" ht="15.75" x14ac:dyDescent="0.25">
      <c r="A485" s="1" t="s">
        <v>1887</v>
      </c>
      <c r="B485" t="str">
        <f>VLOOKUP(Healthcare!A485,'Customer Names'!$A:$D,4,0)</f>
        <v>Helen</v>
      </c>
      <c r="C485">
        <f>VLOOKUP(A485,'Medical Examinations'!$A:$M,2,0)</f>
        <v>38.06</v>
      </c>
      <c r="D485">
        <f>VLOOKUP($A485,'Medical Examinations'!$A:$M,3,0)</f>
        <v>5.24</v>
      </c>
      <c r="E485" t="str">
        <f>VLOOKUP($A485,'Medical Examinations'!$A:$M,4,0)</f>
        <v>yes</v>
      </c>
      <c r="F485" t="str">
        <f>VLOOKUP($A485,'Medical Examinations'!$A:$M,5,0)</f>
        <v>No</v>
      </c>
      <c r="G485" t="str">
        <f>VLOOKUP($A485,'Medical Examinations'!$A:$M,6,0)</f>
        <v>Yes</v>
      </c>
      <c r="H485">
        <f>VLOOKUP($A485,'Medical Examinations'!$A:$M,8,0)</f>
        <v>1</v>
      </c>
      <c r="I485" t="str">
        <f>VLOOKUP($A485,'Medical Examinations'!$A:$M,9,0)</f>
        <v>No</v>
      </c>
      <c r="J485" t="str">
        <f>VLOOKUP($A485,'Medical Examinations'!$A:$M,11,0)</f>
        <v>Obesity</v>
      </c>
      <c r="K485" t="str">
        <f>VLOOKUP($A485,'Medical Examinations'!$A:$M,12,0)</f>
        <v>Normal</v>
      </c>
      <c r="L485" s="11">
        <f>VLOOKUP($A485,'Hospitalisation Details'!$A:$O,5,0)</f>
        <v>25550</v>
      </c>
      <c r="M485">
        <f>VLOOKUP($A485,'Hospitalisation Details'!$A:$O,7,0)</f>
        <v>20463</v>
      </c>
      <c r="N485" t="str">
        <f>VLOOKUP($A485,'Hospitalisation Details'!$A:$O,12,0)</f>
        <v>tier - 2</v>
      </c>
      <c r="O485" t="str">
        <f>VLOOKUP($A485,'Hospitalisation Details'!$A:$O,13,0)</f>
        <v>tier - 2</v>
      </c>
      <c r="P485" t="str">
        <f>VLOOKUP($A485,'Hospitalisation Details'!$A:$O,14,0)</f>
        <v>R1013</v>
      </c>
      <c r="Q485">
        <f>VLOOKUP($A485,'Hospitalisation Details'!$A:$O,15,0)</f>
        <v>53</v>
      </c>
    </row>
    <row r="486" spans="1:17" ht="15.75" x14ac:dyDescent="0.25">
      <c r="A486" s="1" t="s">
        <v>1886</v>
      </c>
      <c r="B486" t="str">
        <f>VLOOKUP(Healthcare!A486,'Customer Names'!$A:$D,4,0)</f>
        <v>Matthew</v>
      </c>
      <c r="C486">
        <f>VLOOKUP(A486,'Medical Examinations'!$A:$M,2,0)</f>
        <v>51.47</v>
      </c>
      <c r="D486">
        <f>VLOOKUP($A486,'Medical Examinations'!$A:$M,3,0)</f>
        <v>9.6</v>
      </c>
      <c r="E486" t="str">
        <f>VLOOKUP($A486,'Medical Examinations'!$A:$M,4,0)</f>
        <v>No</v>
      </c>
      <c r="F486" t="str">
        <f>VLOOKUP($A486,'Medical Examinations'!$A:$M,5,0)</f>
        <v>No</v>
      </c>
      <c r="G486" t="str">
        <f>VLOOKUP($A486,'Medical Examinations'!$A:$M,6,0)</f>
        <v>No</v>
      </c>
      <c r="H486">
        <f>VLOOKUP($A486,'Medical Examinations'!$A:$M,8,0)</f>
        <v>0</v>
      </c>
      <c r="I486" t="str">
        <f>VLOOKUP($A486,'Medical Examinations'!$A:$M,9,0)</f>
        <v>No</v>
      </c>
      <c r="J486" t="str">
        <f>VLOOKUP($A486,'Medical Examinations'!$A:$M,11,0)</f>
        <v>Obesity</v>
      </c>
      <c r="K486" t="str">
        <f>VLOOKUP($A486,'Medical Examinations'!$A:$M,12,0)</f>
        <v>Diabetes</v>
      </c>
      <c r="L486" s="11">
        <f>VLOOKUP($A486,'Hospitalisation Details'!$A:$O,5,0)</f>
        <v>22815</v>
      </c>
      <c r="M486">
        <f>VLOOKUP($A486,'Hospitalisation Details'!$A:$O,7,0)</f>
        <v>20446.849999999999</v>
      </c>
      <c r="N486" t="str">
        <f>VLOOKUP($A486,'Hospitalisation Details'!$A:$O,12,0)</f>
        <v>tier - 2</v>
      </c>
      <c r="O486" t="str">
        <f>VLOOKUP($A486,'Hospitalisation Details'!$A:$O,13,0)</f>
        <v>tier - 1</v>
      </c>
      <c r="P486" t="str">
        <f>VLOOKUP($A486,'Hospitalisation Details'!$A:$O,14,0)</f>
        <v>R1012</v>
      </c>
      <c r="Q486">
        <f>VLOOKUP($A486,'Hospitalisation Details'!$A:$O,15,0)</f>
        <v>60</v>
      </c>
    </row>
    <row r="487" spans="1:17" ht="15.75" x14ac:dyDescent="0.25">
      <c r="A487" s="1" t="s">
        <v>1885</v>
      </c>
      <c r="B487" t="str">
        <f>VLOOKUP(Healthcare!A487,'Customer Names'!$A:$D,4,0)</f>
        <v>Jeff</v>
      </c>
      <c r="C487">
        <f>VLOOKUP(A487,'Medical Examinations'!$A:$M,2,0)</f>
        <v>29.8</v>
      </c>
      <c r="D487">
        <f>VLOOKUP($A487,'Medical Examinations'!$A:$M,3,0)</f>
        <v>5.78</v>
      </c>
      <c r="E487" t="str">
        <f>VLOOKUP($A487,'Medical Examinations'!$A:$M,4,0)</f>
        <v>yes</v>
      </c>
      <c r="F487" t="str">
        <f>VLOOKUP($A487,'Medical Examinations'!$A:$M,5,0)</f>
        <v>No</v>
      </c>
      <c r="G487" t="str">
        <f>VLOOKUP($A487,'Medical Examinations'!$A:$M,6,0)</f>
        <v>No</v>
      </c>
      <c r="H487">
        <f>VLOOKUP($A487,'Medical Examinations'!$A:$M,8,0)</f>
        <v>0</v>
      </c>
      <c r="I487" t="str">
        <f>VLOOKUP($A487,'Medical Examinations'!$A:$M,9,0)</f>
        <v>No</v>
      </c>
      <c r="J487" t="str">
        <f>VLOOKUP($A487,'Medical Examinations'!$A:$M,11,0)</f>
        <v>Overweight</v>
      </c>
      <c r="K487" t="str">
        <f>VLOOKUP($A487,'Medical Examinations'!$A:$M,12,0)</f>
        <v>Prediabetes</v>
      </c>
      <c r="L487" s="11">
        <f>VLOOKUP($A487,'Hospitalisation Details'!$A:$O,5,0)</f>
        <v>31240</v>
      </c>
      <c r="M487">
        <f>VLOOKUP($A487,'Hospitalisation Details'!$A:$O,7,0)</f>
        <v>20420.599999999999</v>
      </c>
      <c r="N487" t="str">
        <f>VLOOKUP($A487,'Hospitalisation Details'!$A:$O,12,0)</f>
        <v>tier - 3</v>
      </c>
      <c r="O487" t="str">
        <f>VLOOKUP($A487,'Hospitalisation Details'!$A:$O,13,0)</f>
        <v>tier - 2</v>
      </c>
      <c r="P487" t="str">
        <f>VLOOKUP($A487,'Hospitalisation Details'!$A:$O,14,0)</f>
        <v>R1011</v>
      </c>
      <c r="Q487">
        <f>VLOOKUP($A487,'Hospitalisation Details'!$A:$O,15,0)</f>
        <v>37</v>
      </c>
    </row>
    <row r="488" spans="1:17" ht="15.75" x14ac:dyDescent="0.25">
      <c r="A488" s="1" t="s">
        <v>1884</v>
      </c>
      <c r="B488" t="str">
        <f>VLOOKUP(Healthcare!A488,'Customer Names'!$A:$D,4,0)</f>
        <v>.  Tara R</v>
      </c>
      <c r="C488">
        <f>VLOOKUP(A488,'Medical Examinations'!$A:$M,2,0)</f>
        <v>49.77</v>
      </c>
      <c r="D488">
        <f>VLOOKUP($A488,'Medical Examinations'!$A:$M,3,0)</f>
        <v>7.02</v>
      </c>
      <c r="E488" t="str">
        <f>VLOOKUP($A488,'Medical Examinations'!$A:$M,4,0)</f>
        <v>No</v>
      </c>
      <c r="F488" t="str">
        <f>VLOOKUP($A488,'Medical Examinations'!$A:$M,5,0)</f>
        <v>No</v>
      </c>
      <c r="G488" t="str">
        <f>VLOOKUP($A488,'Medical Examinations'!$A:$M,6,0)</f>
        <v>No</v>
      </c>
      <c r="H488">
        <f>VLOOKUP($A488,'Medical Examinations'!$A:$M,8,0)</f>
        <v>0</v>
      </c>
      <c r="I488" t="str">
        <f>VLOOKUP($A488,'Medical Examinations'!$A:$M,9,0)</f>
        <v>No</v>
      </c>
      <c r="J488" t="str">
        <f>VLOOKUP($A488,'Medical Examinations'!$A:$M,11,0)</f>
        <v>Obesity</v>
      </c>
      <c r="K488" t="str">
        <f>VLOOKUP($A488,'Medical Examinations'!$A:$M,12,0)</f>
        <v>Diabetes</v>
      </c>
      <c r="L488" s="11">
        <f>VLOOKUP($A488,'Hospitalisation Details'!$A:$O,5,0)</f>
        <v>22952</v>
      </c>
      <c r="M488">
        <f>VLOOKUP($A488,'Hospitalisation Details'!$A:$O,7,0)</f>
        <v>20354.5</v>
      </c>
      <c r="N488" t="str">
        <f>VLOOKUP($A488,'Hospitalisation Details'!$A:$O,12,0)</f>
        <v>tier - 3</v>
      </c>
      <c r="O488" t="str">
        <f>VLOOKUP($A488,'Hospitalisation Details'!$A:$O,13,0)</f>
        <v>tier - 2</v>
      </c>
      <c r="P488" t="str">
        <f>VLOOKUP($A488,'Hospitalisation Details'!$A:$O,14,0)</f>
        <v>R1026</v>
      </c>
      <c r="Q488">
        <f>VLOOKUP($A488,'Hospitalisation Details'!$A:$O,15,0)</f>
        <v>60</v>
      </c>
    </row>
    <row r="489" spans="1:17" ht="15.75" x14ac:dyDescent="0.25">
      <c r="A489" s="1" t="s">
        <v>1883</v>
      </c>
      <c r="B489" t="str">
        <f>VLOOKUP(Healthcare!A489,'Customer Names'!$A:$D,4,0)</f>
        <v>Kristin</v>
      </c>
      <c r="C489">
        <f>VLOOKUP(A489,'Medical Examinations'!$A:$M,2,0)</f>
        <v>25.555</v>
      </c>
      <c r="D489">
        <f>VLOOKUP($A489,'Medical Examinations'!$A:$M,3,0)</f>
        <v>4.09</v>
      </c>
      <c r="E489" t="str">
        <f>VLOOKUP($A489,'Medical Examinations'!$A:$M,4,0)</f>
        <v>yes</v>
      </c>
      <c r="F489" t="str">
        <f>VLOOKUP($A489,'Medical Examinations'!$A:$M,5,0)</f>
        <v>No</v>
      </c>
      <c r="G489" t="str">
        <f>VLOOKUP($A489,'Medical Examinations'!$A:$M,6,0)</f>
        <v>No</v>
      </c>
      <c r="H489">
        <f>VLOOKUP($A489,'Medical Examinations'!$A:$M,8,0)</f>
        <v>0</v>
      </c>
      <c r="I489" t="str">
        <f>VLOOKUP($A489,'Medical Examinations'!$A:$M,9,0)</f>
        <v>yes</v>
      </c>
      <c r="J489" t="str">
        <f>VLOOKUP($A489,'Medical Examinations'!$A:$M,11,0)</f>
        <v>Overweight</v>
      </c>
      <c r="K489" t="str">
        <f>VLOOKUP($A489,'Medical Examinations'!$A:$M,12,0)</f>
        <v>Normal</v>
      </c>
      <c r="L489" s="11">
        <f>VLOOKUP($A489,'Hospitalisation Details'!$A:$O,5,0)</f>
        <v>31276</v>
      </c>
      <c r="M489">
        <f>VLOOKUP($A489,'Hospitalisation Details'!$A:$O,7,0)</f>
        <v>20296.86</v>
      </c>
      <c r="N489" t="str">
        <f>VLOOKUP($A489,'Hospitalisation Details'!$A:$O,12,0)</f>
        <v>tier - 3</v>
      </c>
      <c r="O489" t="str">
        <f>VLOOKUP($A489,'Hospitalisation Details'!$A:$O,13,0)</f>
        <v>tier - 1</v>
      </c>
      <c r="P489" t="str">
        <f>VLOOKUP($A489,'Hospitalisation Details'!$A:$O,14,0)</f>
        <v>R1024</v>
      </c>
      <c r="Q489">
        <f>VLOOKUP($A489,'Hospitalisation Details'!$A:$O,15,0)</f>
        <v>37</v>
      </c>
    </row>
    <row r="490" spans="1:17" ht="15.75" x14ac:dyDescent="0.25">
      <c r="A490" s="1" t="s">
        <v>1882</v>
      </c>
      <c r="B490" t="str">
        <f>VLOOKUP(Healthcare!A490,'Customer Names'!$A:$D,4,0)</f>
        <v>Timothy</v>
      </c>
      <c r="C490">
        <f>VLOOKUP(A490,'Medical Examinations'!$A:$M,2,0)</f>
        <v>29.64</v>
      </c>
      <c r="D490">
        <f>VLOOKUP($A490,'Medical Examinations'!$A:$M,3,0)</f>
        <v>4.93</v>
      </c>
      <c r="E490" t="str">
        <f>VLOOKUP($A490,'Medical Examinations'!$A:$M,4,0)</f>
        <v>No</v>
      </c>
      <c r="F490" t="str">
        <f>VLOOKUP($A490,'Medical Examinations'!$A:$M,5,0)</f>
        <v>No</v>
      </c>
      <c r="G490" t="str">
        <f>VLOOKUP($A490,'Medical Examinations'!$A:$M,6,0)</f>
        <v>Yes</v>
      </c>
      <c r="H490">
        <f>VLOOKUP($A490,'Medical Examinations'!$A:$M,8,0)</f>
        <v>1</v>
      </c>
      <c r="I490" t="str">
        <f>VLOOKUP($A490,'Medical Examinations'!$A:$M,9,0)</f>
        <v>No</v>
      </c>
      <c r="J490" t="str">
        <f>VLOOKUP($A490,'Medical Examinations'!$A:$M,11,0)</f>
        <v>Overweight</v>
      </c>
      <c r="K490" t="str">
        <f>VLOOKUP($A490,'Medical Examinations'!$A:$M,12,0)</f>
        <v>Normal</v>
      </c>
      <c r="L490" s="11">
        <f>VLOOKUP($A490,'Hospitalisation Details'!$A:$O,5,0)</f>
        <v>34157</v>
      </c>
      <c r="M490">
        <f>VLOOKUP($A490,'Hospitalisation Details'!$A:$O,7,0)</f>
        <v>20277.810000000001</v>
      </c>
      <c r="N490" t="str">
        <f>VLOOKUP($A490,'Hospitalisation Details'!$A:$O,12,0)</f>
        <v>tier - 3</v>
      </c>
      <c r="O490" t="str">
        <f>VLOOKUP($A490,'Hospitalisation Details'!$A:$O,13,0)</f>
        <v>tier - 3</v>
      </c>
      <c r="P490" t="str">
        <f>VLOOKUP($A490,'Hospitalisation Details'!$A:$O,14,0)</f>
        <v>R1016</v>
      </c>
      <c r="Q490">
        <f>VLOOKUP($A490,'Hospitalisation Details'!$A:$O,15,0)</f>
        <v>29</v>
      </c>
    </row>
    <row r="491" spans="1:17" ht="15.75" x14ac:dyDescent="0.25">
      <c r="A491" s="1" t="s">
        <v>1881</v>
      </c>
      <c r="B491" t="str">
        <f>VLOOKUP(Healthcare!A491,'Customer Names'!$A:$D,4,0)</f>
        <v>Scott</v>
      </c>
      <c r="C491">
        <f>VLOOKUP(A491,'Medical Examinations'!$A:$M,2,0)</f>
        <v>53.93</v>
      </c>
      <c r="D491">
        <f>VLOOKUP($A491,'Medical Examinations'!$A:$M,3,0)</f>
        <v>5.34</v>
      </c>
      <c r="E491" t="str">
        <f>VLOOKUP($A491,'Medical Examinations'!$A:$M,4,0)</f>
        <v>yes</v>
      </c>
      <c r="F491" t="str">
        <f>VLOOKUP($A491,'Medical Examinations'!$A:$M,5,0)</f>
        <v>No</v>
      </c>
      <c r="G491" t="str">
        <f>VLOOKUP($A491,'Medical Examinations'!$A:$M,6,0)</f>
        <v>No</v>
      </c>
      <c r="H491">
        <f>VLOOKUP($A491,'Medical Examinations'!$A:$M,8,0)</f>
        <v>2</v>
      </c>
      <c r="I491" t="str">
        <f>VLOOKUP($A491,'Medical Examinations'!$A:$M,9,0)</f>
        <v>No</v>
      </c>
      <c r="J491" t="str">
        <f>VLOOKUP($A491,'Medical Examinations'!$A:$M,11,0)</f>
        <v>Obesity</v>
      </c>
      <c r="K491" t="str">
        <f>VLOOKUP($A491,'Medical Examinations'!$A:$M,12,0)</f>
        <v>Normal</v>
      </c>
      <c r="L491" s="11">
        <f>VLOOKUP($A491,'Hospitalisation Details'!$A:$O,5,0)</f>
        <v>24310</v>
      </c>
      <c r="M491">
        <f>VLOOKUP($A491,'Hospitalisation Details'!$A:$O,7,0)</f>
        <v>20253.84</v>
      </c>
      <c r="N491" t="str">
        <f>VLOOKUP($A491,'Hospitalisation Details'!$A:$O,12,0)</f>
        <v>tier - 2</v>
      </c>
      <c r="O491" t="str">
        <f>VLOOKUP($A491,'Hospitalisation Details'!$A:$O,13,0)</f>
        <v>tier - 3</v>
      </c>
      <c r="P491" t="str">
        <f>VLOOKUP($A491,'Hospitalisation Details'!$A:$O,14,0)</f>
        <v>R1012</v>
      </c>
      <c r="Q491">
        <f>VLOOKUP($A491,'Hospitalisation Details'!$A:$O,15,0)</f>
        <v>56</v>
      </c>
    </row>
    <row r="492" spans="1:17" ht="15.75" x14ac:dyDescent="0.25">
      <c r="A492" s="1" t="s">
        <v>1880</v>
      </c>
      <c r="B492" t="str">
        <f>VLOOKUP(Healthcare!A492,'Customer Names'!$A:$D,4,0)</f>
        <v>Carly E</v>
      </c>
      <c r="C492">
        <f>VLOOKUP(A492,'Medical Examinations'!$A:$M,2,0)</f>
        <v>28.024999999999999</v>
      </c>
      <c r="D492">
        <f>VLOOKUP($A492,'Medical Examinations'!$A:$M,3,0)</f>
        <v>5.65</v>
      </c>
      <c r="E492" t="str">
        <f>VLOOKUP($A492,'Medical Examinations'!$A:$M,4,0)</f>
        <v>No</v>
      </c>
      <c r="F492" t="str">
        <f>VLOOKUP($A492,'Medical Examinations'!$A:$M,5,0)</f>
        <v>No</v>
      </c>
      <c r="G492" t="str">
        <f>VLOOKUP($A492,'Medical Examinations'!$A:$M,6,0)</f>
        <v>No</v>
      </c>
      <c r="H492">
        <f>VLOOKUP($A492,'Medical Examinations'!$A:$M,8,0)</f>
        <v>1</v>
      </c>
      <c r="I492" t="str">
        <f>VLOOKUP($A492,'Medical Examinations'!$A:$M,9,0)</f>
        <v>yes</v>
      </c>
      <c r="J492" t="str">
        <f>VLOOKUP($A492,'Medical Examinations'!$A:$M,11,0)</f>
        <v>Overweight</v>
      </c>
      <c r="K492" t="str">
        <f>VLOOKUP($A492,'Medical Examinations'!$A:$M,12,0)</f>
        <v>Normal</v>
      </c>
      <c r="L492" s="11">
        <f>VLOOKUP($A492,'Hospitalisation Details'!$A:$O,5,0)</f>
        <v>31975</v>
      </c>
      <c r="M492">
        <f>VLOOKUP($A492,'Hospitalisation Details'!$A:$O,7,0)</f>
        <v>20234.849999999999</v>
      </c>
      <c r="N492" t="str">
        <f>VLOOKUP($A492,'Hospitalisation Details'!$A:$O,12,0)</f>
        <v>tier - 2</v>
      </c>
      <c r="O492" t="str">
        <f>VLOOKUP($A492,'Hospitalisation Details'!$A:$O,13,0)</f>
        <v>tier - 3</v>
      </c>
      <c r="P492" t="str">
        <f>VLOOKUP($A492,'Hospitalisation Details'!$A:$O,14,0)</f>
        <v>R1012</v>
      </c>
      <c r="Q492">
        <f>VLOOKUP($A492,'Hospitalisation Details'!$A:$O,15,0)</f>
        <v>35</v>
      </c>
    </row>
    <row r="493" spans="1:17" ht="15.75" x14ac:dyDescent="0.25">
      <c r="A493" s="1" t="s">
        <v>1879</v>
      </c>
      <c r="B493" t="str">
        <f>VLOOKUP(Healthcare!A493,'Customer Names'!$A:$D,4,0)</f>
        <v>Lisa</v>
      </c>
      <c r="C493">
        <f>VLOOKUP(A493,'Medical Examinations'!$A:$M,2,0)</f>
        <v>27.5</v>
      </c>
      <c r="D493">
        <f>VLOOKUP($A493,'Medical Examinations'!$A:$M,3,0)</f>
        <v>4.49</v>
      </c>
      <c r="E493" t="str">
        <f>VLOOKUP($A493,'Medical Examinations'!$A:$M,4,0)</f>
        <v>No</v>
      </c>
      <c r="F493" t="str">
        <f>VLOOKUP($A493,'Medical Examinations'!$A:$M,5,0)</f>
        <v>No</v>
      </c>
      <c r="G493" t="str">
        <f>VLOOKUP($A493,'Medical Examinations'!$A:$M,6,0)</f>
        <v>No</v>
      </c>
      <c r="H493">
        <f>VLOOKUP($A493,'Medical Examinations'!$A:$M,8,0)</f>
        <v>0</v>
      </c>
      <c r="I493" t="str">
        <f>VLOOKUP($A493,'Medical Examinations'!$A:$M,9,0)</f>
        <v>No</v>
      </c>
      <c r="J493" t="str">
        <f>VLOOKUP($A493,'Medical Examinations'!$A:$M,11,0)</f>
        <v>Overweight</v>
      </c>
      <c r="K493" t="str">
        <f>VLOOKUP($A493,'Medical Examinations'!$A:$M,12,0)</f>
        <v>Normal</v>
      </c>
      <c r="L493" s="11">
        <f>VLOOKUP($A493,'Hospitalisation Details'!$A:$O,5,0)</f>
        <v>34493</v>
      </c>
      <c r="M493">
        <f>VLOOKUP($A493,'Hospitalisation Details'!$A:$O,7,0)</f>
        <v>20177.669999999998</v>
      </c>
      <c r="N493" t="str">
        <f>VLOOKUP($A493,'Hospitalisation Details'!$A:$O,12,0)</f>
        <v>tier - 2</v>
      </c>
      <c r="O493" t="str">
        <f>VLOOKUP($A493,'Hospitalisation Details'!$A:$O,13,0)</f>
        <v>tier - 1</v>
      </c>
      <c r="P493" t="str">
        <f>VLOOKUP($A493,'Hospitalisation Details'!$A:$O,14,0)</f>
        <v>R1011</v>
      </c>
      <c r="Q493">
        <f>VLOOKUP($A493,'Hospitalisation Details'!$A:$O,15,0)</f>
        <v>29</v>
      </c>
    </row>
    <row r="494" spans="1:17" ht="15.75" x14ac:dyDescent="0.25">
      <c r="A494" s="1" t="s">
        <v>1878</v>
      </c>
      <c r="B494" t="str">
        <f>VLOOKUP(Healthcare!A494,'Customer Names'!$A:$D,4,0)</f>
        <v>Stacey</v>
      </c>
      <c r="C494">
        <f>VLOOKUP(A494,'Medical Examinations'!$A:$M,2,0)</f>
        <v>21.8</v>
      </c>
      <c r="D494">
        <f>VLOOKUP($A494,'Medical Examinations'!$A:$M,3,0)</f>
        <v>10.55</v>
      </c>
      <c r="E494" t="str">
        <f>VLOOKUP($A494,'Medical Examinations'!$A:$M,4,0)</f>
        <v>No</v>
      </c>
      <c r="F494" t="str">
        <f>VLOOKUP($A494,'Medical Examinations'!$A:$M,5,0)</f>
        <v>No</v>
      </c>
      <c r="G494" t="str">
        <f>VLOOKUP($A494,'Medical Examinations'!$A:$M,6,0)</f>
        <v>No</v>
      </c>
      <c r="H494">
        <f>VLOOKUP($A494,'Medical Examinations'!$A:$M,8,0)</f>
        <v>0</v>
      </c>
      <c r="I494" t="str">
        <f>VLOOKUP($A494,'Medical Examinations'!$A:$M,9,0)</f>
        <v>yes</v>
      </c>
      <c r="J494" t="str">
        <f>VLOOKUP($A494,'Medical Examinations'!$A:$M,11,0)</f>
        <v>Healthy Weight</v>
      </c>
      <c r="K494" t="str">
        <f>VLOOKUP($A494,'Medical Examinations'!$A:$M,12,0)</f>
        <v>Diabetes</v>
      </c>
      <c r="L494" s="11">
        <f>VLOOKUP($A494,'Hospitalisation Details'!$A:$O,5,0)</f>
        <v>37538</v>
      </c>
      <c r="M494">
        <f>VLOOKUP($A494,'Hospitalisation Details'!$A:$O,7,0)</f>
        <v>20167.34</v>
      </c>
      <c r="N494" t="str">
        <f>VLOOKUP($A494,'Hospitalisation Details'!$A:$O,12,0)</f>
        <v>tier - 3</v>
      </c>
      <c r="O494" t="str">
        <f>VLOOKUP($A494,'Hospitalisation Details'!$A:$O,13,0)</f>
        <v>tier - 3</v>
      </c>
      <c r="P494" t="str">
        <f>VLOOKUP($A494,'Hospitalisation Details'!$A:$O,14,0)</f>
        <v>R1011</v>
      </c>
      <c r="Q494">
        <f>VLOOKUP($A494,'Hospitalisation Details'!$A:$O,15,0)</f>
        <v>20</v>
      </c>
    </row>
    <row r="495" spans="1:17" ht="15.75" x14ac:dyDescent="0.25">
      <c r="A495" s="1" t="s">
        <v>1877</v>
      </c>
      <c r="B495" t="str">
        <f>VLOOKUP(Healthcare!A495,'Customer Names'!$A:$D,4,0)</f>
        <v>Louis</v>
      </c>
      <c r="C495">
        <f>VLOOKUP(A495,'Medical Examinations'!$A:$M,2,0)</f>
        <v>26.41</v>
      </c>
      <c r="D495">
        <f>VLOOKUP($A495,'Medical Examinations'!$A:$M,3,0)</f>
        <v>4.92</v>
      </c>
      <c r="E495" t="str">
        <f>VLOOKUP($A495,'Medical Examinations'!$A:$M,4,0)</f>
        <v>yes</v>
      </c>
      <c r="F495" t="str">
        <f>VLOOKUP($A495,'Medical Examinations'!$A:$M,5,0)</f>
        <v>No</v>
      </c>
      <c r="G495" t="str">
        <f>VLOOKUP($A495,'Medical Examinations'!$A:$M,6,0)</f>
        <v>Yes</v>
      </c>
      <c r="H495">
        <f>VLOOKUP($A495,'Medical Examinations'!$A:$M,8,0)</f>
        <v>1</v>
      </c>
      <c r="I495" t="str">
        <f>VLOOKUP($A495,'Medical Examinations'!$A:$M,9,0)</f>
        <v>yes</v>
      </c>
      <c r="J495" t="str">
        <f>VLOOKUP($A495,'Medical Examinations'!$A:$M,11,0)</f>
        <v>Overweight</v>
      </c>
      <c r="K495" t="str">
        <f>VLOOKUP($A495,'Medical Examinations'!$A:$M,12,0)</f>
        <v>Normal</v>
      </c>
      <c r="L495" s="11">
        <f>VLOOKUP($A495,'Hospitalisation Details'!$A:$O,5,0)</f>
        <v>30656</v>
      </c>
      <c r="M495">
        <f>VLOOKUP($A495,'Hospitalisation Details'!$A:$O,7,0)</f>
        <v>20149.32</v>
      </c>
      <c r="N495" t="str">
        <f>VLOOKUP($A495,'Hospitalisation Details'!$A:$O,12,0)</f>
        <v>tier - 2</v>
      </c>
      <c r="O495" t="str">
        <f>VLOOKUP($A495,'Hospitalisation Details'!$A:$O,13,0)</f>
        <v>tier - 1</v>
      </c>
      <c r="P495" t="str">
        <f>VLOOKUP($A495,'Hospitalisation Details'!$A:$O,14,0)</f>
        <v>R1016</v>
      </c>
      <c r="Q495">
        <f>VLOOKUP($A495,'Hospitalisation Details'!$A:$O,15,0)</f>
        <v>39</v>
      </c>
    </row>
    <row r="496" spans="1:17" ht="15.75" x14ac:dyDescent="0.25">
      <c r="A496" s="1" t="s">
        <v>1876</v>
      </c>
      <c r="B496" t="str">
        <f>VLOOKUP(Healthcare!A496,'Customer Names'!$A:$D,4,0)</f>
        <v>Brian R.</v>
      </c>
      <c r="C496">
        <f>VLOOKUP(A496,'Medical Examinations'!$A:$M,2,0)</f>
        <v>27.835000000000001</v>
      </c>
      <c r="D496">
        <f>VLOOKUP($A496,'Medical Examinations'!$A:$M,3,0)</f>
        <v>5.9</v>
      </c>
      <c r="E496" t="str">
        <f>VLOOKUP($A496,'Medical Examinations'!$A:$M,4,0)</f>
        <v>yes</v>
      </c>
      <c r="F496" t="str">
        <f>VLOOKUP($A496,'Medical Examinations'!$A:$M,5,0)</f>
        <v>No</v>
      </c>
      <c r="G496" t="str">
        <f>VLOOKUP($A496,'Medical Examinations'!$A:$M,6,0)</f>
        <v>No</v>
      </c>
      <c r="H496">
        <f>VLOOKUP($A496,'Medical Examinations'!$A:$M,8,0)</f>
        <v>1</v>
      </c>
      <c r="I496" t="str">
        <f>VLOOKUP($A496,'Medical Examinations'!$A:$M,9,0)</f>
        <v>yes</v>
      </c>
      <c r="J496" t="str">
        <f>VLOOKUP($A496,'Medical Examinations'!$A:$M,11,0)</f>
        <v>Overweight</v>
      </c>
      <c r="K496" t="str">
        <f>VLOOKUP($A496,'Medical Examinations'!$A:$M,12,0)</f>
        <v>Prediabetes</v>
      </c>
      <c r="L496" s="11">
        <f>VLOOKUP($A496,'Hospitalisation Details'!$A:$O,5,0)</f>
        <v>32502</v>
      </c>
      <c r="M496">
        <f>VLOOKUP($A496,'Hospitalisation Details'!$A:$O,7,0)</f>
        <v>20009.63</v>
      </c>
      <c r="N496" t="str">
        <f>VLOOKUP($A496,'Hospitalisation Details'!$A:$O,12,0)</f>
        <v>tier - 2</v>
      </c>
      <c r="O496" t="str">
        <f>VLOOKUP($A496,'Hospitalisation Details'!$A:$O,13,0)</f>
        <v>tier - 1</v>
      </c>
      <c r="P496" t="str">
        <f>VLOOKUP($A496,'Hospitalisation Details'!$A:$O,14,0)</f>
        <v>R1012</v>
      </c>
      <c r="Q496">
        <f>VLOOKUP($A496,'Hospitalisation Details'!$A:$O,15,0)</f>
        <v>34</v>
      </c>
    </row>
    <row r="497" spans="1:17" ht="15.75" x14ac:dyDescent="0.25">
      <c r="A497" s="1" t="s">
        <v>1875</v>
      </c>
      <c r="B497" t="str">
        <f>VLOOKUP(Healthcare!A497,'Customer Names'!$A:$D,4,0)</f>
        <v>.  Jessica</v>
      </c>
      <c r="C497">
        <f>VLOOKUP(A497,'Medical Examinations'!$A:$M,2,0)</f>
        <v>51.74</v>
      </c>
      <c r="D497">
        <f>VLOOKUP($A497,'Medical Examinations'!$A:$M,3,0)</f>
        <v>4.9800000000000004</v>
      </c>
      <c r="E497" t="str">
        <f>VLOOKUP($A497,'Medical Examinations'!$A:$M,4,0)</f>
        <v>yes</v>
      </c>
      <c r="F497" t="str">
        <f>VLOOKUP($A497,'Medical Examinations'!$A:$M,5,0)</f>
        <v>No</v>
      </c>
      <c r="G497" t="str">
        <f>VLOOKUP($A497,'Medical Examinations'!$A:$M,6,0)</f>
        <v>No</v>
      </c>
      <c r="H497">
        <f>VLOOKUP($A497,'Medical Examinations'!$A:$M,8,0)</f>
        <v>2</v>
      </c>
      <c r="I497" t="str">
        <f>VLOOKUP($A497,'Medical Examinations'!$A:$M,9,0)</f>
        <v>No</v>
      </c>
      <c r="J497" t="str">
        <f>VLOOKUP($A497,'Medical Examinations'!$A:$M,11,0)</f>
        <v>Obesity</v>
      </c>
      <c r="K497" t="str">
        <f>VLOOKUP($A497,'Medical Examinations'!$A:$M,12,0)</f>
        <v>Normal</v>
      </c>
      <c r="L497" s="11">
        <f>VLOOKUP($A497,'Hospitalisation Details'!$A:$O,5,0)</f>
        <v>24329</v>
      </c>
      <c r="M497">
        <f>VLOOKUP($A497,'Hospitalisation Details'!$A:$O,7,0)</f>
        <v>19995.29</v>
      </c>
      <c r="N497" t="str">
        <f>VLOOKUP($A497,'Hospitalisation Details'!$A:$O,12,0)</f>
        <v>tier - 1</v>
      </c>
      <c r="O497" t="str">
        <f>VLOOKUP($A497,'Hospitalisation Details'!$A:$O,13,0)</f>
        <v>tier - 3</v>
      </c>
      <c r="P497" t="str">
        <f>VLOOKUP($A497,'Hospitalisation Details'!$A:$O,14,0)</f>
        <v>R1026</v>
      </c>
      <c r="Q497">
        <f>VLOOKUP($A497,'Hospitalisation Details'!$A:$O,15,0)</f>
        <v>56</v>
      </c>
    </row>
    <row r="498" spans="1:17" ht="15.75" x14ac:dyDescent="0.25">
      <c r="A498" s="1" t="s">
        <v>1874</v>
      </c>
      <c r="B498" t="str">
        <f>VLOOKUP(Healthcare!A498,'Customer Names'!$A:$D,4,0)</f>
        <v>Dawn M.</v>
      </c>
      <c r="C498">
        <f>VLOOKUP(A498,'Medical Examinations'!$A:$M,2,0)</f>
        <v>23.37</v>
      </c>
      <c r="D498">
        <f>VLOOKUP($A498,'Medical Examinations'!$A:$M,3,0)</f>
        <v>5.8</v>
      </c>
      <c r="E498" t="str">
        <f>VLOOKUP($A498,'Medical Examinations'!$A:$M,4,0)</f>
        <v>No</v>
      </c>
      <c r="F498" t="str">
        <f>VLOOKUP($A498,'Medical Examinations'!$A:$M,5,0)</f>
        <v>No</v>
      </c>
      <c r="G498" t="str">
        <f>VLOOKUP($A498,'Medical Examinations'!$A:$M,6,0)</f>
        <v>No</v>
      </c>
      <c r="H498">
        <f>VLOOKUP($A498,'Medical Examinations'!$A:$M,8,0)</f>
        <v>0</v>
      </c>
      <c r="I498" t="str">
        <f>VLOOKUP($A498,'Medical Examinations'!$A:$M,9,0)</f>
        <v>yes</v>
      </c>
      <c r="J498" t="str">
        <f>VLOOKUP($A498,'Medical Examinations'!$A:$M,11,0)</f>
        <v>Healthy Weight</v>
      </c>
      <c r="K498" t="str">
        <f>VLOOKUP($A498,'Medical Examinations'!$A:$M,12,0)</f>
        <v>Prediabetes</v>
      </c>
      <c r="L498" s="11">
        <f>VLOOKUP($A498,'Hospitalisation Details'!$A:$O,5,0)</f>
        <v>29534</v>
      </c>
      <c r="M498">
        <f>VLOOKUP($A498,'Hospitalisation Details'!$A:$O,7,0)</f>
        <v>19964.75</v>
      </c>
      <c r="N498" t="str">
        <f>VLOOKUP($A498,'Hospitalisation Details'!$A:$O,12,0)</f>
        <v>tier - 1</v>
      </c>
      <c r="O498" t="str">
        <f>VLOOKUP($A498,'Hospitalisation Details'!$A:$O,13,0)</f>
        <v>tier - 2</v>
      </c>
      <c r="P498" t="str">
        <f>VLOOKUP($A498,'Hospitalisation Details'!$A:$O,14,0)</f>
        <v>R1024</v>
      </c>
      <c r="Q498">
        <f>VLOOKUP($A498,'Hospitalisation Details'!$A:$O,15,0)</f>
        <v>42</v>
      </c>
    </row>
    <row r="499" spans="1:17" ht="15.75" x14ac:dyDescent="0.25">
      <c r="A499" s="1" t="s">
        <v>1873</v>
      </c>
      <c r="B499" t="str">
        <f>VLOOKUP(Healthcare!A499,'Customer Names'!$A:$D,4,0)</f>
        <v>Chris</v>
      </c>
      <c r="C499">
        <f>VLOOKUP(A499,'Medical Examinations'!$A:$M,2,0)</f>
        <v>29.7</v>
      </c>
      <c r="D499">
        <f>VLOOKUP($A499,'Medical Examinations'!$A:$M,3,0)</f>
        <v>6.21</v>
      </c>
      <c r="E499" t="str">
        <f>VLOOKUP($A499,'Medical Examinations'!$A:$M,4,0)</f>
        <v>yes</v>
      </c>
      <c r="F499" t="str">
        <f>VLOOKUP($A499,'Medical Examinations'!$A:$M,5,0)</f>
        <v>No</v>
      </c>
      <c r="G499" t="str">
        <f>VLOOKUP($A499,'Medical Examinations'!$A:$M,6,0)</f>
        <v>Yes</v>
      </c>
      <c r="H499">
        <f>VLOOKUP($A499,'Medical Examinations'!$A:$M,8,0)</f>
        <v>1</v>
      </c>
      <c r="I499" t="str">
        <f>VLOOKUP($A499,'Medical Examinations'!$A:$M,9,0)</f>
        <v>yes</v>
      </c>
      <c r="J499" t="str">
        <f>VLOOKUP($A499,'Medical Examinations'!$A:$M,11,0)</f>
        <v>Overweight</v>
      </c>
      <c r="K499" t="str">
        <f>VLOOKUP($A499,'Medical Examinations'!$A:$M,12,0)</f>
        <v>Prediabetes</v>
      </c>
      <c r="L499" s="11">
        <f>VLOOKUP($A499,'Hospitalisation Details'!$A:$O,5,0)</f>
        <v>35782</v>
      </c>
      <c r="M499">
        <f>VLOOKUP($A499,'Hospitalisation Details'!$A:$O,7,0)</f>
        <v>19933.46</v>
      </c>
      <c r="N499" t="str">
        <f>VLOOKUP($A499,'Hospitalisation Details'!$A:$O,12,0)</f>
        <v>tier - 1</v>
      </c>
      <c r="O499" t="str">
        <f>VLOOKUP($A499,'Hospitalisation Details'!$A:$O,13,0)</f>
        <v>tier - 3</v>
      </c>
      <c r="P499" t="str">
        <f>VLOOKUP($A499,'Hospitalisation Details'!$A:$O,14,0)</f>
        <v>R1011</v>
      </c>
      <c r="Q499">
        <f>VLOOKUP($A499,'Hospitalisation Details'!$A:$O,15,0)</f>
        <v>25</v>
      </c>
    </row>
    <row r="500" spans="1:17" ht="15.75" x14ac:dyDescent="0.25">
      <c r="A500" s="1" t="s">
        <v>1872</v>
      </c>
      <c r="B500" t="str">
        <f>VLOOKUP(Healthcare!A500,'Customer Names'!$A:$D,4,0)</f>
        <v>Karen</v>
      </c>
      <c r="C500">
        <f>VLOOKUP(A500,'Medical Examinations'!$A:$M,2,0)</f>
        <v>20.045000000000002</v>
      </c>
      <c r="D500">
        <f>VLOOKUP($A500,'Medical Examinations'!$A:$M,3,0)</f>
        <v>6.17</v>
      </c>
      <c r="E500" t="str">
        <f>VLOOKUP($A500,'Medical Examinations'!$A:$M,4,0)</f>
        <v>No</v>
      </c>
      <c r="F500" t="str">
        <f>VLOOKUP($A500,'Medical Examinations'!$A:$M,5,0)</f>
        <v>No</v>
      </c>
      <c r="G500" t="str">
        <f>VLOOKUP($A500,'Medical Examinations'!$A:$M,6,0)</f>
        <v>Yes</v>
      </c>
      <c r="H500">
        <f>VLOOKUP($A500,'Medical Examinations'!$A:$M,8,0)</f>
        <v>1</v>
      </c>
      <c r="I500" t="str">
        <f>VLOOKUP($A500,'Medical Examinations'!$A:$M,9,0)</f>
        <v>yes</v>
      </c>
      <c r="J500" t="str">
        <f>VLOOKUP($A500,'Medical Examinations'!$A:$M,11,0)</f>
        <v>Healthy Weight</v>
      </c>
      <c r="K500" t="str">
        <f>VLOOKUP($A500,'Medical Examinations'!$A:$M,12,0)</f>
        <v>Prediabetes</v>
      </c>
      <c r="L500" s="11">
        <f>VLOOKUP($A500,'Hospitalisation Details'!$A:$O,5,0)</f>
        <v>29158</v>
      </c>
      <c r="M500">
        <f>VLOOKUP($A500,'Hospitalisation Details'!$A:$O,7,0)</f>
        <v>19798.05</v>
      </c>
      <c r="N500" t="str">
        <f>VLOOKUP($A500,'Hospitalisation Details'!$A:$O,12,0)</f>
        <v>tier - 1</v>
      </c>
      <c r="O500" t="str">
        <f>VLOOKUP($A500,'Hospitalisation Details'!$A:$O,13,0)</f>
        <v>tier - 1</v>
      </c>
      <c r="P500" t="str">
        <f>VLOOKUP($A500,'Hospitalisation Details'!$A:$O,14,0)</f>
        <v>R1024</v>
      </c>
      <c r="Q500">
        <f>VLOOKUP($A500,'Hospitalisation Details'!$A:$O,15,0)</f>
        <v>43</v>
      </c>
    </row>
    <row r="501" spans="1:17" ht="15.75" x14ac:dyDescent="0.25">
      <c r="A501" s="1" t="s">
        <v>1871</v>
      </c>
      <c r="B501" t="str">
        <f>VLOOKUP(Healthcare!A501,'Customer Names'!$A:$D,4,0)</f>
        <v>Jessica</v>
      </c>
      <c r="C501">
        <f>VLOOKUP(A501,'Medical Examinations'!$A:$M,2,0)</f>
        <v>27.83</v>
      </c>
      <c r="D501">
        <f>VLOOKUP($A501,'Medical Examinations'!$A:$M,3,0)</f>
        <v>5.36</v>
      </c>
      <c r="E501" t="str">
        <f>VLOOKUP($A501,'Medical Examinations'!$A:$M,4,0)</f>
        <v>No</v>
      </c>
      <c r="F501" t="str">
        <f>VLOOKUP($A501,'Medical Examinations'!$A:$M,5,0)</f>
        <v>No</v>
      </c>
      <c r="G501" t="str">
        <f>VLOOKUP($A501,'Medical Examinations'!$A:$M,6,0)</f>
        <v>No</v>
      </c>
      <c r="H501">
        <f>VLOOKUP($A501,'Medical Examinations'!$A:$M,8,0)</f>
        <v>2</v>
      </c>
      <c r="I501" t="str">
        <f>VLOOKUP($A501,'Medical Examinations'!$A:$M,9,0)</f>
        <v>No</v>
      </c>
      <c r="J501" t="str">
        <f>VLOOKUP($A501,'Medical Examinations'!$A:$M,11,0)</f>
        <v>Overweight</v>
      </c>
      <c r="K501" t="str">
        <f>VLOOKUP($A501,'Medical Examinations'!$A:$M,12,0)</f>
        <v>Normal</v>
      </c>
      <c r="L501" s="11">
        <f>VLOOKUP($A501,'Hospitalisation Details'!$A:$O,5,0)</f>
        <v>26586</v>
      </c>
      <c r="M501">
        <f>VLOOKUP($A501,'Hospitalisation Details'!$A:$O,7,0)</f>
        <v>19749.38</v>
      </c>
      <c r="N501" t="str">
        <f>VLOOKUP($A501,'Hospitalisation Details'!$A:$O,12,0)</f>
        <v>tier - 1</v>
      </c>
      <c r="O501" t="str">
        <f>VLOOKUP($A501,'Hospitalisation Details'!$A:$O,13,0)</f>
        <v>tier - 3</v>
      </c>
      <c r="P501" t="str">
        <f>VLOOKUP($A501,'Hospitalisation Details'!$A:$O,14,0)</f>
        <v>R1013</v>
      </c>
      <c r="Q501">
        <f>VLOOKUP($A501,'Hospitalisation Details'!$A:$O,15,0)</f>
        <v>50</v>
      </c>
    </row>
    <row r="502" spans="1:17" ht="15.75" x14ac:dyDescent="0.25">
      <c r="A502" s="1" t="s">
        <v>1870</v>
      </c>
      <c r="B502" t="str">
        <f>VLOOKUP(Healthcare!A502,'Customer Names'!$A:$D,4,0)</f>
        <v>Mathieu</v>
      </c>
      <c r="C502">
        <f>VLOOKUP(A502,'Medical Examinations'!$A:$M,2,0)</f>
        <v>28.93</v>
      </c>
      <c r="D502">
        <f>VLOOKUP($A502,'Medical Examinations'!$A:$M,3,0)</f>
        <v>5.2</v>
      </c>
      <c r="E502" t="str">
        <f>VLOOKUP($A502,'Medical Examinations'!$A:$M,4,0)</f>
        <v>No</v>
      </c>
      <c r="F502" t="str">
        <f>VLOOKUP($A502,'Medical Examinations'!$A:$M,5,0)</f>
        <v>No</v>
      </c>
      <c r="G502" t="str">
        <f>VLOOKUP($A502,'Medical Examinations'!$A:$M,6,0)</f>
        <v>No</v>
      </c>
      <c r="H502">
        <f>VLOOKUP($A502,'Medical Examinations'!$A:$M,8,0)</f>
        <v>0</v>
      </c>
      <c r="I502" t="str">
        <f>VLOOKUP($A502,'Medical Examinations'!$A:$M,9,0)</f>
        <v>yes</v>
      </c>
      <c r="J502" t="str">
        <f>VLOOKUP($A502,'Medical Examinations'!$A:$M,11,0)</f>
        <v>Overweight</v>
      </c>
      <c r="K502" t="str">
        <f>VLOOKUP($A502,'Medical Examinations'!$A:$M,12,0)</f>
        <v>Normal</v>
      </c>
      <c r="L502" s="11">
        <f>VLOOKUP($A502,'Hospitalisation Details'!$A:$O,5,0)</f>
        <v>33154</v>
      </c>
      <c r="M502">
        <f>VLOOKUP($A502,'Hospitalisation Details'!$A:$O,7,0)</f>
        <v>19719.689999999999</v>
      </c>
      <c r="N502" t="str">
        <f>VLOOKUP($A502,'Hospitalisation Details'!$A:$O,12,0)</f>
        <v>tier - 1</v>
      </c>
      <c r="O502" t="str">
        <f>VLOOKUP($A502,'Hospitalisation Details'!$A:$O,13,0)</f>
        <v>tier - 2</v>
      </c>
      <c r="P502" t="str">
        <f>VLOOKUP($A502,'Hospitalisation Details'!$A:$O,14,0)</f>
        <v>R1013</v>
      </c>
      <c r="Q502">
        <f>VLOOKUP($A502,'Hospitalisation Details'!$A:$O,15,0)</f>
        <v>32</v>
      </c>
    </row>
    <row r="503" spans="1:17" ht="15.75" x14ac:dyDescent="0.25">
      <c r="A503" s="1" t="s">
        <v>1869</v>
      </c>
      <c r="B503" t="str">
        <f>VLOOKUP(Healthcare!A503,'Customer Names'!$A:$D,4,0)</f>
        <v>Kam S.</v>
      </c>
      <c r="C503">
        <f>VLOOKUP(A503,'Medical Examinations'!$A:$M,2,0)</f>
        <v>33.82</v>
      </c>
      <c r="D503">
        <f>VLOOKUP($A503,'Medical Examinations'!$A:$M,3,0)</f>
        <v>5.42</v>
      </c>
      <c r="E503" t="str">
        <f>VLOOKUP($A503,'Medical Examinations'!$A:$M,4,0)</f>
        <v>No</v>
      </c>
      <c r="F503" t="str">
        <f>VLOOKUP($A503,'Medical Examinations'!$A:$M,5,0)</f>
        <v>No</v>
      </c>
      <c r="G503" t="str">
        <f>VLOOKUP($A503,'Medical Examinations'!$A:$M,6,0)</f>
        <v>No</v>
      </c>
      <c r="H503">
        <f>VLOOKUP($A503,'Medical Examinations'!$A:$M,8,0)</f>
        <v>0</v>
      </c>
      <c r="I503" t="str">
        <f>VLOOKUP($A503,'Medical Examinations'!$A:$M,9,0)</f>
        <v>No</v>
      </c>
      <c r="J503" t="str">
        <f>VLOOKUP($A503,'Medical Examinations'!$A:$M,11,0)</f>
        <v>Obesity</v>
      </c>
      <c r="K503" t="str">
        <f>VLOOKUP($A503,'Medical Examinations'!$A:$M,12,0)</f>
        <v>Normal</v>
      </c>
      <c r="L503" s="11">
        <f>VLOOKUP($A503,'Hospitalisation Details'!$A:$O,5,0)</f>
        <v>34542</v>
      </c>
      <c r="M503">
        <f>VLOOKUP($A503,'Hospitalisation Details'!$A:$O,7,0)</f>
        <v>19673.34</v>
      </c>
      <c r="N503" t="str">
        <f>VLOOKUP($A503,'Hospitalisation Details'!$A:$O,12,0)</f>
        <v>tier - 1</v>
      </c>
      <c r="O503" t="str">
        <f>VLOOKUP($A503,'Hospitalisation Details'!$A:$O,13,0)</f>
        <v>tier - 2</v>
      </c>
      <c r="P503" t="str">
        <f>VLOOKUP($A503,'Hospitalisation Details'!$A:$O,14,0)</f>
        <v>R1012</v>
      </c>
      <c r="Q503">
        <f>VLOOKUP($A503,'Hospitalisation Details'!$A:$O,15,0)</f>
        <v>28</v>
      </c>
    </row>
    <row r="504" spans="1:17" ht="15.75" x14ac:dyDescent="0.25">
      <c r="A504" s="1" t="s">
        <v>1868</v>
      </c>
      <c r="B504" t="str">
        <f>VLOOKUP(Healthcare!A504,'Customer Names'!$A:$D,4,0)</f>
        <v>Valerie A</v>
      </c>
      <c r="C504">
        <f>VLOOKUP(A504,'Medical Examinations'!$A:$M,2,0)</f>
        <v>20.234999999999999</v>
      </c>
      <c r="D504">
        <f>VLOOKUP($A504,'Medical Examinations'!$A:$M,3,0)</f>
        <v>6.84</v>
      </c>
      <c r="E504" t="str">
        <f>VLOOKUP($A504,'Medical Examinations'!$A:$M,4,0)</f>
        <v>No</v>
      </c>
      <c r="F504" t="str">
        <f>VLOOKUP($A504,'Medical Examinations'!$A:$M,5,0)</f>
        <v>No</v>
      </c>
      <c r="G504" t="str">
        <f>VLOOKUP($A504,'Medical Examinations'!$A:$M,6,0)</f>
        <v>No</v>
      </c>
      <c r="H504">
        <f>VLOOKUP($A504,'Medical Examinations'!$A:$M,8,0)</f>
        <v>0</v>
      </c>
      <c r="I504" t="str">
        <f>VLOOKUP($A504,'Medical Examinations'!$A:$M,9,0)</f>
        <v>yes</v>
      </c>
      <c r="J504" t="str">
        <f>VLOOKUP($A504,'Medical Examinations'!$A:$M,11,0)</f>
        <v>Healthy Weight</v>
      </c>
      <c r="K504" t="str">
        <f>VLOOKUP($A504,'Medical Examinations'!$A:$M,12,0)</f>
        <v>Diabetes</v>
      </c>
      <c r="L504" s="11">
        <f>VLOOKUP($A504,'Hospitalisation Details'!$A:$O,5,0)</f>
        <v>28695</v>
      </c>
      <c r="M504">
        <f>VLOOKUP($A504,'Hospitalisation Details'!$A:$O,7,0)</f>
        <v>19594.810000000001</v>
      </c>
      <c r="N504" t="str">
        <f>VLOOKUP($A504,'Hospitalisation Details'!$A:$O,12,0)</f>
        <v>tier - 1</v>
      </c>
      <c r="O504" t="str">
        <f>VLOOKUP($A504,'Hospitalisation Details'!$A:$O,13,0)</f>
        <v>tier - 1</v>
      </c>
      <c r="P504" t="str">
        <f>VLOOKUP($A504,'Hospitalisation Details'!$A:$O,14,0)</f>
        <v>R1024</v>
      </c>
      <c r="Q504">
        <f>VLOOKUP($A504,'Hospitalisation Details'!$A:$O,15,0)</f>
        <v>44</v>
      </c>
    </row>
    <row r="505" spans="1:17" ht="15.75" x14ac:dyDescent="0.25">
      <c r="A505" s="1" t="s">
        <v>1867</v>
      </c>
      <c r="B505" t="str">
        <f>VLOOKUP(Healthcare!A505,'Customer Names'!$A:$D,4,0)</f>
        <v>Freya R</v>
      </c>
      <c r="C505">
        <f>VLOOKUP(A505,'Medical Examinations'!$A:$M,2,0)</f>
        <v>49.2</v>
      </c>
      <c r="D505">
        <f>VLOOKUP($A505,'Medical Examinations'!$A:$M,3,0)</f>
        <v>10.9</v>
      </c>
      <c r="E505" t="str">
        <f>VLOOKUP($A505,'Medical Examinations'!$A:$M,4,0)</f>
        <v>yes</v>
      </c>
      <c r="F505" t="str">
        <f>VLOOKUP($A505,'Medical Examinations'!$A:$M,5,0)</f>
        <v>No</v>
      </c>
      <c r="G505" t="str">
        <f>VLOOKUP($A505,'Medical Examinations'!$A:$M,6,0)</f>
        <v>Yes</v>
      </c>
      <c r="H505">
        <f>VLOOKUP($A505,'Medical Examinations'!$A:$M,8,0)</f>
        <v>1</v>
      </c>
      <c r="I505" t="str">
        <f>VLOOKUP($A505,'Medical Examinations'!$A:$M,9,0)</f>
        <v>No</v>
      </c>
      <c r="J505" t="str">
        <f>VLOOKUP($A505,'Medical Examinations'!$A:$M,11,0)</f>
        <v>Obesity</v>
      </c>
      <c r="K505" t="str">
        <f>VLOOKUP($A505,'Medical Examinations'!$A:$M,12,0)</f>
        <v>Diabetes</v>
      </c>
      <c r="L505" s="11">
        <f>VLOOKUP($A505,'Hospitalisation Details'!$A:$O,5,0)</f>
        <v>23176</v>
      </c>
      <c r="M505">
        <f>VLOOKUP($A505,'Hospitalisation Details'!$A:$O,7,0)</f>
        <v>19551.34</v>
      </c>
      <c r="N505" t="str">
        <f>VLOOKUP($A505,'Hospitalisation Details'!$A:$O,12,0)</f>
        <v>tier - 1</v>
      </c>
      <c r="O505" t="str">
        <f>VLOOKUP($A505,'Hospitalisation Details'!$A:$O,13,0)</f>
        <v>tier - 3</v>
      </c>
      <c r="P505" t="str">
        <f>VLOOKUP($A505,'Hospitalisation Details'!$A:$O,14,0)</f>
        <v>R1012</v>
      </c>
      <c r="Q505">
        <f>VLOOKUP($A505,'Hospitalisation Details'!$A:$O,15,0)</f>
        <v>59</v>
      </c>
    </row>
    <row r="506" spans="1:17" ht="15.75" x14ac:dyDescent="0.25">
      <c r="A506" s="1" t="s">
        <v>1866</v>
      </c>
      <c r="B506" t="str">
        <f>VLOOKUP(Healthcare!A506,'Customer Names'!$A:$D,4,0)</f>
        <v>Jennifer</v>
      </c>
      <c r="C506">
        <f>VLOOKUP(A506,'Medical Examinations'!$A:$M,2,0)</f>
        <v>26.4</v>
      </c>
      <c r="D506">
        <f>VLOOKUP($A506,'Medical Examinations'!$A:$M,3,0)</f>
        <v>4.87</v>
      </c>
      <c r="E506" t="str">
        <f>VLOOKUP($A506,'Medical Examinations'!$A:$M,4,0)</f>
        <v>yes</v>
      </c>
      <c r="F506" t="str">
        <f>VLOOKUP($A506,'Medical Examinations'!$A:$M,5,0)</f>
        <v>No</v>
      </c>
      <c r="G506" t="str">
        <f>VLOOKUP($A506,'Medical Examinations'!$A:$M,6,0)</f>
        <v>No</v>
      </c>
      <c r="H506">
        <f>VLOOKUP($A506,'Medical Examinations'!$A:$M,8,0)</f>
        <v>0</v>
      </c>
      <c r="I506" t="str">
        <f>VLOOKUP($A506,'Medical Examinations'!$A:$M,9,0)</f>
        <v>yes</v>
      </c>
      <c r="J506" t="str">
        <f>VLOOKUP($A506,'Medical Examinations'!$A:$M,11,0)</f>
        <v>Overweight</v>
      </c>
      <c r="K506" t="str">
        <f>VLOOKUP($A506,'Medical Examinations'!$A:$M,12,0)</f>
        <v>Normal</v>
      </c>
      <c r="L506" s="11">
        <f>VLOOKUP($A506,'Hospitalisation Details'!$A:$O,5,0)</f>
        <v>31307</v>
      </c>
      <c r="M506">
        <f>VLOOKUP($A506,'Hospitalisation Details'!$A:$O,7,0)</f>
        <v>19539.240000000002</v>
      </c>
      <c r="N506" t="str">
        <f>VLOOKUP($A506,'Hospitalisation Details'!$A:$O,12,0)</f>
        <v>tier - 1</v>
      </c>
      <c r="O506" t="str">
        <f>VLOOKUP($A506,'Hospitalisation Details'!$A:$O,13,0)</f>
        <v>tier - 1</v>
      </c>
      <c r="P506" t="str">
        <f>VLOOKUP($A506,'Hospitalisation Details'!$A:$O,14,0)</f>
        <v>R1013</v>
      </c>
      <c r="Q506">
        <f>VLOOKUP($A506,'Hospitalisation Details'!$A:$O,15,0)</f>
        <v>37</v>
      </c>
    </row>
    <row r="507" spans="1:17" ht="15.75" x14ac:dyDescent="0.25">
      <c r="A507" s="1" t="s">
        <v>1865</v>
      </c>
      <c r="B507" t="str">
        <f>VLOOKUP(Healthcare!A507,'Customer Names'!$A:$D,4,0)</f>
        <v>Kara</v>
      </c>
      <c r="C507">
        <f>VLOOKUP(A507,'Medical Examinations'!$A:$M,2,0)</f>
        <v>28.38</v>
      </c>
      <c r="D507">
        <f>VLOOKUP($A507,'Medical Examinations'!$A:$M,3,0)</f>
        <v>6.07</v>
      </c>
      <c r="E507" t="str">
        <f>VLOOKUP($A507,'Medical Examinations'!$A:$M,4,0)</f>
        <v>No</v>
      </c>
      <c r="F507" t="str">
        <f>VLOOKUP($A507,'Medical Examinations'!$A:$M,5,0)</f>
        <v>No</v>
      </c>
      <c r="G507" t="str">
        <f>VLOOKUP($A507,'Medical Examinations'!$A:$M,6,0)</f>
        <v>No</v>
      </c>
      <c r="H507">
        <f>VLOOKUP($A507,'Medical Examinations'!$A:$M,8,0)</f>
        <v>1</v>
      </c>
      <c r="I507" t="str">
        <f>VLOOKUP($A507,'Medical Examinations'!$A:$M,9,0)</f>
        <v>yes</v>
      </c>
      <c r="J507" t="str">
        <f>VLOOKUP($A507,'Medical Examinations'!$A:$M,11,0)</f>
        <v>Overweight</v>
      </c>
      <c r="K507" t="str">
        <f>VLOOKUP($A507,'Medical Examinations'!$A:$M,12,0)</f>
        <v>Prediabetes</v>
      </c>
      <c r="L507" s="11">
        <f>VLOOKUP($A507,'Hospitalisation Details'!$A:$O,5,0)</f>
        <v>33835</v>
      </c>
      <c r="M507">
        <f>VLOOKUP($A507,'Hospitalisation Details'!$A:$O,7,0)</f>
        <v>19521.97</v>
      </c>
      <c r="N507" t="str">
        <f>VLOOKUP($A507,'Hospitalisation Details'!$A:$O,12,0)</f>
        <v>tier - 1</v>
      </c>
      <c r="O507" t="str">
        <f>VLOOKUP($A507,'Hospitalisation Details'!$A:$O,13,0)</f>
        <v>tier - 2</v>
      </c>
      <c r="P507" t="str">
        <f>VLOOKUP($A507,'Hospitalisation Details'!$A:$O,14,0)</f>
        <v>R1013</v>
      </c>
      <c r="Q507">
        <f>VLOOKUP($A507,'Hospitalisation Details'!$A:$O,15,0)</f>
        <v>30</v>
      </c>
    </row>
    <row r="508" spans="1:17" ht="15.75" x14ac:dyDescent="0.25">
      <c r="A508" s="1" t="s">
        <v>1864</v>
      </c>
      <c r="B508" t="str">
        <f>VLOOKUP(Healthcare!A508,'Customer Names'!$A:$D,4,0)</f>
        <v>Bradley A.</v>
      </c>
      <c r="C508">
        <f>VLOOKUP(A508,'Medical Examinations'!$A:$M,2,0)</f>
        <v>24.64</v>
      </c>
      <c r="D508">
        <f>VLOOKUP($A508,'Medical Examinations'!$A:$M,3,0)</f>
        <v>4.33</v>
      </c>
      <c r="E508" t="str">
        <f>VLOOKUP($A508,'Medical Examinations'!$A:$M,4,0)</f>
        <v>No</v>
      </c>
      <c r="F508" t="str">
        <f>VLOOKUP($A508,'Medical Examinations'!$A:$M,5,0)</f>
        <v>No</v>
      </c>
      <c r="G508" t="str">
        <f>VLOOKUP($A508,'Medical Examinations'!$A:$M,6,0)</f>
        <v>No</v>
      </c>
      <c r="H508">
        <f>VLOOKUP($A508,'Medical Examinations'!$A:$M,8,0)</f>
        <v>0</v>
      </c>
      <c r="I508" t="str">
        <f>VLOOKUP($A508,'Medical Examinations'!$A:$M,9,0)</f>
        <v>yes</v>
      </c>
      <c r="J508" t="str">
        <f>VLOOKUP($A508,'Medical Examinations'!$A:$M,11,0)</f>
        <v>Healthy Weight</v>
      </c>
      <c r="K508" t="str">
        <f>VLOOKUP($A508,'Medical Examinations'!$A:$M,12,0)</f>
        <v>Normal</v>
      </c>
      <c r="L508" s="11">
        <f>VLOOKUP($A508,'Hospitalisation Details'!$A:$O,5,0)</f>
        <v>29563</v>
      </c>
      <c r="M508">
        <f>VLOOKUP($A508,'Hospitalisation Details'!$A:$O,7,0)</f>
        <v>19515.54</v>
      </c>
      <c r="N508" t="str">
        <f>VLOOKUP($A508,'Hospitalisation Details'!$A:$O,12,0)</f>
        <v>tier - 1</v>
      </c>
      <c r="O508" t="str">
        <f>VLOOKUP($A508,'Hospitalisation Details'!$A:$O,13,0)</f>
        <v>tier - 1</v>
      </c>
      <c r="P508" t="str">
        <f>VLOOKUP($A508,'Hospitalisation Details'!$A:$O,14,0)</f>
        <v>R1013</v>
      </c>
      <c r="Q508">
        <f>VLOOKUP($A508,'Hospitalisation Details'!$A:$O,15,0)</f>
        <v>42</v>
      </c>
    </row>
    <row r="509" spans="1:17" ht="15.75" x14ac:dyDescent="0.25">
      <c r="A509" s="1" t="s">
        <v>1863</v>
      </c>
      <c r="B509" t="str">
        <f>VLOOKUP(Healthcare!A509,'Customer Names'!$A:$D,4,0)</f>
        <v>Brendan</v>
      </c>
      <c r="C509">
        <f>VLOOKUP(A509,'Medical Examinations'!$A:$M,2,0)</f>
        <v>39.71</v>
      </c>
      <c r="D509">
        <f>VLOOKUP($A509,'Medical Examinations'!$A:$M,3,0)</f>
        <v>5.83</v>
      </c>
      <c r="E509" t="str">
        <f>VLOOKUP($A509,'Medical Examinations'!$A:$M,4,0)</f>
        <v>No</v>
      </c>
      <c r="F509" t="str">
        <f>VLOOKUP($A509,'Medical Examinations'!$A:$M,5,0)</f>
        <v>No</v>
      </c>
      <c r="G509" t="str">
        <f>VLOOKUP($A509,'Medical Examinations'!$A:$M,6,0)</f>
        <v>No</v>
      </c>
      <c r="H509">
        <f>VLOOKUP($A509,'Medical Examinations'!$A:$M,8,0)</f>
        <v>1</v>
      </c>
      <c r="I509" t="str">
        <f>VLOOKUP($A509,'Medical Examinations'!$A:$M,9,0)</f>
        <v>No</v>
      </c>
      <c r="J509" t="str">
        <f>VLOOKUP($A509,'Medical Examinations'!$A:$M,11,0)</f>
        <v>Obesity</v>
      </c>
      <c r="K509" t="str">
        <f>VLOOKUP($A509,'Medical Examinations'!$A:$M,12,0)</f>
        <v>Prediabetes</v>
      </c>
      <c r="L509" s="11">
        <f>VLOOKUP($A509,'Hospitalisation Details'!$A:$O,5,0)</f>
        <v>31988</v>
      </c>
      <c r="M509">
        <f>VLOOKUP($A509,'Hospitalisation Details'!$A:$O,7,0)</f>
        <v>19496.72</v>
      </c>
      <c r="N509" t="str">
        <f>VLOOKUP($A509,'Hospitalisation Details'!$A:$O,12,0)</f>
        <v>tier - 1</v>
      </c>
      <c r="O509" t="str">
        <f>VLOOKUP($A509,'Hospitalisation Details'!$A:$O,13,0)</f>
        <v>tier - 3</v>
      </c>
      <c r="P509" t="str">
        <f>VLOOKUP($A509,'Hospitalisation Details'!$A:$O,14,0)</f>
        <v>R1019</v>
      </c>
      <c r="Q509">
        <f>VLOOKUP($A509,'Hospitalisation Details'!$A:$O,15,0)</f>
        <v>35</v>
      </c>
    </row>
    <row r="510" spans="1:17" ht="15.75" x14ac:dyDescent="0.25">
      <c r="A510" s="1" t="s">
        <v>1862</v>
      </c>
      <c r="B510" t="str">
        <f>VLOOKUP(Healthcare!A510,'Customer Names'!$A:$D,4,0)</f>
        <v>Amber R</v>
      </c>
      <c r="C510">
        <f>VLOOKUP(A510,'Medical Examinations'!$A:$M,2,0)</f>
        <v>22.22</v>
      </c>
      <c r="D510">
        <f>VLOOKUP($A510,'Medical Examinations'!$A:$M,3,0)</f>
        <v>5.5</v>
      </c>
      <c r="E510" t="str">
        <f>VLOOKUP($A510,'Medical Examinations'!$A:$M,4,0)</f>
        <v>No</v>
      </c>
      <c r="F510" t="str">
        <f>VLOOKUP($A510,'Medical Examinations'!$A:$M,5,0)</f>
        <v>No</v>
      </c>
      <c r="G510" t="str">
        <f>VLOOKUP($A510,'Medical Examinations'!$A:$M,6,0)</f>
        <v>No</v>
      </c>
      <c r="H510">
        <f>VLOOKUP($A510,'Medical Examinations'!$A:$M,8,0)</f>
        <v>0</v>
      </c>
      <c r="I510" t="str">
        <f>VLOOKUP($A510,'Medical Examinations'!$A:$M,9,0)</f>
        <v>yes</v>
      </c>
      <c r="J510" t="str">
        <f>VLOOKUP($A510,'Medical Examinations'!$A:$M,11,0)</f>
        <v>Healthy Weight</v>
      </c>
      <c r="K510" t="str">
        <f>VLOOKUP($A510,'Medical Examinations'!$A:$M,12,0)</f>
        <v>Normal</v>
      </c>
      <c r="L510" s="11">
        <f>VLOOKUP($A510,'Hospitalisation Details'!$A:$O,5,0)</f>
        <v>30300</v>
      </c>
      <c r="M510">
        <f>VLOOKUP($A510,'Hospitalisation Details'!$A:$O,7,0)</f>
        <v>19444.27</v>
      </c>
      <c r="N510" t="str">
        <f>VLOOKUP($A510,'Hospitalisation Details'!$A:$O,12,0)</f>
        <v>tier - 1</v>
      </c>
      <c r="O510" t="str">
        <f>VLOOKUP($A510,'Hospitalisation Details'!$A:$O,13,0)</f>
        <v>tier - 1</v>
      </c>
      <c r="P510" t="str">
        <f>VLOOKUP($A510,'Hospitalisation Details'!$A:$O,14,0)</f>
        <v>R1013</v>
      </c>
      <c r="Q510">
        <f>VLOOKUP($A510,'Hospitalisation Details'!$A:$O,15,0)</f>
        <v>40</v>
      </c>
    </row>
    <row r="511" spans="1:17" ht="15.75" x14ac:dyDescent="0.25">
      <c r="A511" s="1" t="s">
        <v>1861</v>
      </c>
      <c r="B511" t="str">
        <f>VLOOKUP(Healthcare!A511,'Customer Names'!$A:$D,4,0)</f>
        <v>Sean K</v>
      </c>
      <c r="C511">
        <f>VLOOKUP(A511,'Medical Examinations'!$A:$M,2,0)</f>
        <v>33.344999999999999</v>
      </c>
      <c r="D511">
        <f>VLOOKUP($A511,'Medical Examinations'!$A:$M,3,0)</f>
        <v>4.79</v>
      </c>
      <c r="E511" t="str">
        <f>VLOOKUP($A511,'Medical Examinations'!$A:$M,4,0)</f>
        <v>No</v>
      </c>
      <c r="F511" t="str">
        <f>VLOOKUP($A511,'Medical Examinations'!$A:$M,5,0)</f>
        <v>No</v>
      </c>
      <c r="G511" t="str">
        <f>VLOOKUP($A511,'Medical Examinations'!$A:$M,6,0)</f>
        <v>Yes</v>
      </c>
      <c r="H511">
        <f>VLOOKUP($A511,'Medical Examinations'!$A:$M,8,0)</f>
        <v>1</v>
      </c>
      <c r="I511" t="str">
        <f>VLOOKUP($A511,'Medical Examinations'!$A:$M,9,0)</f>
        <v>No</v>
      </c>
      <c r="J511" t="str">
        <f>VLOOKUP($A511,'Medical Examinations'!$A:$M,11,0)</f>
        <v>Obesity</v>
      </c>
      <c r="K511" t="str">
        <f>VLOOKUP($A511,'Medical Examinations'!$A:$M,12,0)</f>
        <v>Normal</v>
      </c>
      <c r="L511" s="11">
        <f>VLOOKUP($A511,'Hospitalisation Details'!$A:$O,5,0)</f>
        <v>34187</v>
      </c>
      <c r="M511">
        <f>VLOOKUP($A511,'Hospitalisation Details'!$A:$O,7,0)</f>
        <v>19442.349999999999</v>
      </c>
      <c r="N511" t="str">
        <f>VLOOKUP($A511,'Hospitalisation Details'!$A:$O,12,0)</f>
        <v>tier - 1</v>
      </c>
      <c r="O511" t="str">
        <f>VLOOKUP($A511,'Hospitalisation Details'!$A:$O,13,0)</f>
        <v>tier - 3</v>
      </c>
      <c r="P511" t="str">
        <f>VLOOKUP($A511,'Hospitalisation Details'!$A:$O,14,0)</f>
        <v>R1012</v>
      </c>
      <c r="Q511">
        <f>VLOOKUP($A511,'Hospitalisation Details'!$A:$O,15,0)</f>
        <v>29</v>
      </c>
    </row>
    <row r="512" spans="1:17" ht="15.75" x14ac:dyDescent="0.25">
      <c r="A512" s="1" t="s">
        <v>1860</v>
      </c>
      <c r="B512" t="str">
        <f>VLOOKUP(Healthcare!A512,'Customer Names'!$A:$D,4,0)</f>
        <v>Rick</v>
      </c>
      <c r="C512">
        <f>VLOOKUP(A512,'Medical Examinations'!$A:$M,2,0)</f>
        <v>24.42</v>
      </c>
      <c r="D512">
        <f>VLOOKUP($A512,'Medical Examinations'!$A:$M,3,0)</f>
        <v>5.81</v>
      </c>
      <c r="E512" t="str">
        <f>VLOOKUP($A512,'Medical Examinations'!$A:$M,4,0)</f>
        <v>No</v>
      </c>
      <c r="F512" t="str">
        <f>VLOOKUP($A512,'Medical Examinations'!$A:$M,5,0)</f>
        <v>No</v>
      </c>
      <c r="G512" t="str">
        <f>VLOOKUP($A512,'Medical Examinations'!$A:$M,6,0)</f>
        <v>No</v>
      </c>
      <c r="H512">
        <f>VLOOKUP($A512,'Medical Examinations'!$A:$M,8,0)</f>
        <v>1</v>
      </c>
      <c r="I512" t="str">
        <f>VLOOKUP($A512,'Medical Examinations'!$A:$M,9,0)</f>
        <v>yes</v>
      </c>
      <c r="J512" t="str">
        <f>VLOOKUP($A512,'Medical Examinations'!$A:$M,11,0)</f>
        <v>Healthy Weight</v>
      </c>
      <c r="K512" t="str">
        <f>VLOOKUP($A512,'Medical Examinations'!$A:$M,12,0)</f>
        <v>Prediabetes</v>
      </c>
      <c r="L512" s="11">
        <f>VLOOKUP($A512,'Hospitalisation Details'!$A:$O,5,0)</f>
        <v>32050</v>
      </c>
      <c r="M512">
        <f>VLOOKUP($A512,'Hospitalisation Details'!$A:$O,7,0)</f>
        <v>19362</v>
      </c>
      <c r="N512" t="str">
        <f>VLOOKUP($A512,'Hospitalisation Details'!$A:$O,12,0)</f>
        <v>tier - 1</v>
      </c>
      <c r="O512" t="str">
        <f>VLOOKUP($A512,'Hospitalisation Details'!$A:$O,13,0)</f>
        <v>tier - 3</v>
      </c>
      <c r="P512" t="str">
        <f>VLOOKUP($A512,'Hospitalisation Details'!$A:$O,14,0)</f>
        <v>R1013</v>
      </c>
      <c r="Q512">
        <f>VLOOKUP($A512,'Hospitalisation Details'!$A:$O,15,0)</f>
        <v>35</v>
      </c>
    </row>
    <row r="513" spans="1:17" ht="15.75" x14ac:dyDescent="0.25">
      <c r="A513" s="1" t="s">
        <v>1859</v>
      </c>
      <c r="B513" t="str">
        <f>VLOOKUP(Healthcare!A513,'Customer Names'!$A:$D,4,0)</f>
        <v>Matthew</v>
      </c>
      <c r="C513">
        <f>VLOOKUP(A513,'Medical Examinations'!$A:$M,2,0)</f>
        <v>29.81</v>
      </c>
      <c r="D513">
        <f>VLOOKUP($A513,'Medical Examinations'!$A:$M,3,0)</f>
        <v>5.58</v>
      </c>
      <c r="E513" t="str">
        <f>VLOOKUP($A513,'Medical Examinations'!$A:$M,4,0)</f>
        <v>No</v>
      </c>
      <c r="F513" t="str">
        <f>VLOOKUP($A513,'Medical Examinations'!$A:$M,5,0)</f>
        <v>No</v>
      </c>
      <c r="G513" t="str">
        <f>VLOOKUP($A513,'Medical Examinations'!$A:$M,6,0)</f>
        <v>No</v>
      </c>
      <c r="H513">
        <f>VLOOKUP($A513,'Medical Examinations'!$A:$M,8,0)</f>
        <v>0</v>
      </c>
      <c r="I513" t="str">
        <f>VLOOKUP($A513,'Medical Examinations'!$A:$M,9,0)</f>
        <v>yes</v>
      </c>
      <c r="J513" t="str">
        <f>VLOOKUP($A513,'Medical Examinations'!$A:$M,11,0)</f>
        <v>Overweight</v>
      </c>
      <c r="K513" t="str">
        <f>VLOOKUP($A513,'Medical Examinations'!$A:$M,12,0)</f>
        <v>Normal</v>
      </c>
      <c r="L513" s="11">
        <f>VLOOKUP($A513,'Hospitalisation Details'!$A:$O,5,0)</f>
        <v>33535</v>
      </c>
      <c r="M513">
        <f>VLOOKUP($A513,'Hospitalisation Details'!$A:$O,7,0)</f>
        <v>19350.37</v>
      </c>
      <c r="N513" t="str">
        <f>VLOOKUP($A513,'Hospitalisation Details'!$A:$O,12,0)</f>
        <v>tier - 1</v>
      </c>
      <c r="O513" t="str">
        <f>VLOOKUP($A513,'Hospitalisation Details'!$A:$O,13,0)</f>
        <v>tier - 3</v>
      </c>
      <c r="P513" t="str">
        <f>VLOOKUP($A513,'Hospitalisation Details'!$A:$O,14,0)</f>
        <v>R1013</v>
      </c>
      <c r="Q513">
        <f>VLOOKUP($A513,'Hospitalisation Details'!$A:$O,15,0)</f>
        <v>31</v>
      </c>
    </row>
    <row r="514" spans="1:17" ht="15.75" x14ac:dyDescent="0.25">
      <c r="A514" s="1" t="s">
        <v>1858</v>
      </c>
      <c r="B514" t="str">
        <f>VLOOKUP(Healthcare!A514,'Customer Names'!$A:$D,4,0)</f>
        <v>Brady</v>
      </c>
      <c r="C514">
        <f>VLOOKUP(A514,'Medical Examinations'!$A:$M,2,0)</f>
        <v>51.18</v>
      </c>
      <c r="D514">
        <f>VLOOKUP($A514,'Medical Examinations'!$A:$M,3,0)</f>
        <v>4.4000000000000004</v>
      </c>
      <c r="E514" t="str">
        <f>VLOOKUP($A514,'Medical Examinations'!$A:$M,4,0)</f>
        <v>yes</v>
      </c>
      <c r="F514" t="str">
        <f>VLOOKUP($A514,'Medical Examinations'!$A:$M,5,0)</f>
        <v>No</v>
      </c>
      <c r="G514" t="str">
        <f>VLOOKUP($A514,'Medical Examinations'!$A:$M,6,0)</f>
        <v>No</v>
      </c>
      <c r="H514">
        <f>VLOOKUP($A514,'Medical Examinations'!$A:$M,8,0)</f>
        <v>2</v>
      </c>
      <c r="I514" t="str">
        <f>VLOOKUP($A514,'Medical Examinations'!$A:$M,9,0)</f>
        <v>No</v>
      </c>
      <c r="J514" t="str">
        <f>VLOOKUP($A514,'Medical Examinations'!$A:$M,11,0)</f>
        <v>Obesity</v>
      </c>
      <c r="K514" t="str">
        <f>VLOOKUP($A514,'Medical Examinations'!$A:$M,12,0)</f>
        <v>Normal</v>
      </c>
      <c r="L514" s="11">
        <f>VLOOKUP($A514,'Hospitalisation Details'!$A:$O,5,0)</f>
        <v>24334</v>
      </c>
      <c r="M514">
        <f>VLOOKUP($A514,'Hospitalisation Details'!$A:$O,7,0)</f>
        <v>19321.060000000001</v>
      </c>
      <c r="N514" t="str">
        <f>VLOOKUP($A514,'Hospitalisation Details'!$A:$O,12,0)</f>
        <v>tier - 1</v>
      </c>
      <c r="O514" t="str">
        <f>VLOOKUP($A514,'Hospitalisation Details'!$A:$O,13,0)</f>
        <v>tier - 1</v>
      </c>
      <c r="P514" t="str">
        <f>VLOOKUP($A514,'Hospitalisation Details'!$A:$O,14,0)</f>
        <v>R1012</v>
      </c>
      <c r="Q514">
        <f>VLOOKUP($A514,'Hospitalisation Details'!$A:$O,15,0)</f>
        <v>56</v>
      </c>
    </row>
    <row r="515" spans="1:17" ht="15.75" x14ac:dyDescent="0.25">
      <c r="A515" s="1" t="s">
        <v>1857</v>
      </c>
      <c r="B515" t="str">
        <f>VLOOKUP(Healthcare!A515,'Customer Names'!$A:$D,4,0)</f>
        <v>Kameko</v>
      </c>
      <c r="C515">
        <f>VLOOKUP(A515,'Medical Examinations'!$A:$M,2,0)</f>
        <v>51.37</v>
      </c>
      <c r="D515">
        <f>VLOOKUP($A515,'Medical Examinations'!$A:$M,3,0)</f>
        <v>8.18</v>
      </c>
      <c r="E515" t="str">
        <f>VLOOKUP($A515,'Medical Examinations'!$A:$M,4,0)</f>
        <v>yes</v>
      </c>
      <c r="F515" t="str">
        <f>VLOOKUP($A515,'Medical Examinations'!$A:$M,5,0)</f>
        <v>No</v>
      </c>
      <c r="G515" t="str">
        <f>VLOOKUP($A515,'Medical Examinations'!$A:$M,6,0)</f>
        <v>No</v>
      </c>
      <c r="H515">
        <f>VLOOKUP($A515,'Medical Examinations'!$A:$M,8,0)</f>
        <v>0</v>
      </c>
      <c r="I515" t="str">
        <f>VLOOKUP($A515,'Medical Examinations'!$A:$M,9,0)</f>
        <v>No</v>
      </c>
      <c r="J515" t="str">
        <f>VLOOKUP($A515,'Medical Examinations'!$A:$M,11,0)</f>
        <v>Obesity</v>
      </c>
      <c r="K515" t="str">
        <f>VLOOKUP($A515,'Medical Examinations'!$A:$M,12,0)</f>
        <v>Diabetes</v>
      </c>
      <c r="L515" s="11">
        <f>VLOOKUP($A515,'Hospitalisation Details'!$A:$O,5,0)</f>
        <v>24835</v>
      </c>
      <c r="M515">
        <f>VLOOKUP($A515,'Hospitalisation Details'!$A:$O,7,0)</f>
        <v>19259.96</v>
      </c>
      <c r="N515" t="str">
        <f>VLOOKUP($A515,'Hospitalisation Details'!$A:$O,12,0)</f>
        <v>tier - 1</v>
      </c>
      <c r="O515" t="str">
        <f>VLOOKUP($A515,'Hospitalisation Details'!$A:$O,13,0)</f>
        <v>tier - 1</v>
      </c>
      <c r="P515" t="str">
        <f>VLOOKUP($A515,'Hospitalisation Details'!$A:$O,14,0)</f>
        <v>R1012</v>
      </c>
      <c r="Q515">
        <f>VLOOKUP($A515,'Hospitalisation Details'!$A:$O,15,0)</f>
        <v>55</v>
      </c>
    </row>
    <row r="516" spans="1:17" ht="15.75" x14ac:dyDescent="0.25">
      <c r="A516" s="1" t="s">
        <v>1856</v>
      </c>
      <c r="B516" t="str">
        <f>VLOOKUP(Healthcare!A516,'Customer Names'!$A:$D,4,0)</f>
        <v>Jeremy A</v>
      </c>
      <c r="C516">
        <f>VLOOKUP(A516,'Medical Examinations'!$A:$M,2,0)</f>
        <v>36.19</v>
      </c>
      <c r="D516">
        <f>VLOOKUP($A516,'Medical Examinations'!$A:$M,3,0)</f>
        <v>5.52</v>
      </c>
      <c r="E516" t="str">
        <f>VLOOKUP($A516,'Medical Examinations'!$A:$M,4,0)</f>
        <v>yes</v>
      </c>
      <c r="F516" t="str">
        <f>VLOOKUP($A516,'Medical Examinations'!$A:$M,5,0)</f>
        <v>No</v>
      </c>
      <c r="G516" t="str">
        <f>VLOOKUP($A516,'Medical Examinations'!$A:$M,6,0)</f>
        <v>No</v>
      </c>
      <c r="H516">
        <f>VLOOKUP($A516,'Medical Examinations'!$A:$M,8,0)</f>
        <v>0</v>
      </c>
      <c r="I516" t="str">
        <f>VLOOKUP($A516,'Medical Examinations'!$A:$M,9,0)</f>
        <v>No</v>
      </c>
      <c r="J516" t="str">
        <f>VLOOKUP($A516,'Medical Examinations'!$A:$M,11,0)</f>
        <v>Obesity</v>
      </c>
      <c r="K516" t="str">
        <f>VLOOKUP($A516,'Medical Examinations'!$A:$M,12,0)</f>
        <v>Normal</v>
      </c>
      <c r="L516" s="11">
        <f>VLOOKUP($A516,'Hospitalisation Details'!$A:$O,5,0)</f>
        <v>31379</v>
      </c>
      <c r="M516">
        <f>VLOOKUP($A516,'Hospitalisation Details'!$A:$O,7,0)</f>
        <v>19214.71</v>
      </c>
      <c r="N516" t="str">
        <f>VLOOKUP($A516,'Hospitalisation Details'!$A:$O,12,0)</f>
        <v>tier - 1</v>
      </c>
      <c r="O516" t="str">
        <f>VLOOKUP($A516,'Hospitalisation Details'!$A:$O,13,0)</f>
        <v>tier - 3</v>
      </c>
      <c r="P516" t="str">
        <f>VLOOKUP($A516,'Hospitalisation Details'!$A:$O,14,0)</f>
        <v>R1013</v>
      </c>
      <c r="Q516">
        <f>VLOOKUP($A516,'Hospitalisation Details'!$A:$O,15,0)</f>
        <v>37</v>
      </c>
    </row>
    <row r="517" spans="1:17" ht="15.75" x14ac:dyDescent="0.25">
      <c r="A517" s="1" t="s">
        <v>1855</v>
      </c>
      <c r="B517" t="str">
        <f>VLOOKUP(Healthcare!A517,'Customer Names'!$A:$D,4,0)</f>
        <v>Daniel</v>
      </c>
      <c r="C517">
        <f>VLOOKUP(A517,'Medical Examinations'!$A:$M,2,0)</f>
        <v>25.9</v>
      </c>
      <c r="D517">
        <f>VLOOKUP($A517,'Medical Examinations'!$A:$M,3,0)</f>
        <v>4.84</v>
      </c>
      <c r="E517" t="str">
        <f>VLOOKUP($A517,'Medical Examinations'!$A:$M,4,0)</f>
        <v>No</v>
      </c>
      <c r="F517" t="str">
        <f>VLOOKUP($A517,'Medical Examinations'!$A:$M,5,0)</f>
        <v>No</v>
      </c>
      <c r="G517" t="str">
        <f>VLOOKUP($A517,'Medical Examinations'!$A:$M,6,0)</f>
        <v>No</v>
      </c>
      <c r="H517">
        <f>VLOOKUP($A517,'Medical Examinations'!$A:$M,8,0)</f>
        <v>0</v>
      </c>
      <c r="I517" t="str">
        <f>VLOOKUP($A517,'Medical Examinations'!$A:$M,9,0)</f>
        <v>yes</v>
      </c>
      <c r="J517" t="str">
        <f>VLOOKUP($A517,'Medical Examinations'!$A:$M,11,0)</f>
        <v>Overweight</v>
      </c>
      <c r="K517" t="str">
        <f>VLOOKUP($A517,'Medical Examinations'!$A:$M,12,0)</f>
        <v>Normal</v>
      </c>
      <c r="L517" s="11">
        <f>VLOOKUP($A517,'Hospitalisation Details'!$A:$O,5,0)</f>
        <v>33558</v>
      </c>
      <c r="M517">
        <f>VLOOKUP($A517,'Hospitalisation Details'!$A:$O,7,0)</f>
        <v>19199.939999999999</v>
      </c>
      <c r="N517" t="str">
        <f>VLOOKUP($A517,'Hospitalisation Details'!$A:$O,12,0)</f>
        <v>tier - 1</v>
      </c>
      <c r="O517" t="str">
        <f>VLOOKUP($A517,'Hospitalisation Details'!$A:$O,13,0)</f>
        <v>tier - 3</v>
      </c>
      <c r="P517" t="str">
        <f>VLOOKUP($A517,'Hospitalisation Details'!$A:$O,14,0)</f>
        <v>R1011</v>
      </c>
      <c r="Q517">
        <f>VLOOKUP($A517,'Hospitalisation Details'!$A:$O,15,0)</f>
        <v>31</v>
      </c>
    </row>
    <row r="518" spans="1:17" ht="15.75" x14ac:dyDescent="0.25">
      <c r="A518" s="1" t="s">
        <v>1854</v>
      </c>
      <c r="B518" t="str">
        <f>VLOOKUP(Healthcare!A518,'Customer Names'!$A:$D,4,0)</f>
        <v>Amanda</v>
      </c>
      <c r="C518">
        <f>VLOOKUP(A518,'Medical Examinations'!$A:$M,2,0)</f>
        <v>35.72</v>
      </c>
      <c r="D518">
        <f>VLOOKUP($A518,'Medical Examinations'!$A:$M,3,0)</f>
        <v>4.08</v>
      </c>
      <c r="E518" t="str">
        <f>VLOOKUP($A518,'Medical Examinations'!$A:$M,4,0)</f>
        <v>No</v>
      </c>
      <c r="F518" t="str">
        <f>VLOOKUP($A518,'Medical Examinations'!$A:$M,5,0)</f>
        <v>No</v>
      </c>
      <c r="G518" t="str">
        <f>VLOOKUP($A518,'Medical Examinations'!$A:$M,6,0)</f>
        <v>Yes</v>
      </c>
      <c r="H518">
        <f>VLOOKUP($A518,'Medical Examinations'!$A:$M,8,0)</f>
        <v>1</v>
      </c>
      <c r="I518" t="str">
        <f>VLOOKUP($A518,'Medical Examinations'!$A:$M,9,0)</f>
        <v>No</v>
      </c>
      <c r="J518" t="str">
        <f>VLOOKUP($A518,'Medical Examinations'!$A:$M,11,0)</f>
        <v>Obesity</v>
      </c>
      <c r="K518" t="str">
        <f>VLOOKUP($A518,'Medical Examinations'!$A:$M,12,0)</f>
        <v>Normal</v>
      </c>
      <c r="L518" s="11">
        <f>VLOOKUP($A518,'Hospitalisation Details'!$A:$O,5,0)</f>
        <v>29130</v>
      </c>
      <c r="M518">
        <f>VLOOKUP($A518,'Hospitalisation Details'!$A:$O,7,0)</f>
        <v>19144.580000000002</v>
      </c>
      <c r="N518" t="str">
        <f>VLOOKUP($A518,'Hospitalisation Details'!$A:$O,12,0)</f>
        <v>tier - 1</v>
      </c>
      <c r="O518" t="str">
        <f>VLOOKUP($A518,'Hospitalisation Details'!$A:$O,13,0)</f>
        <v>tier - 1</v>
      </c>
      <c r="P518" t="str">
        <f>VLOOKUP($A518,'Hospitalisation Details'!$A:$O,14,0)</f>
        <v>R1024</v>
      </c>
      <c r="Q518">
        <f>VLOOKUP($A518,'Hospitalisation Details'!$A:$O,15,0)</f>
        <v>43</v>
      </c>
    </row>
    <row r="519" spans="1:17" ht="15.75" x14ac:dyDescent="0.25">
      <c r="A519" s="1" t="s">
        <v>1853</v>
      </c>
      <c r="B519" t="str">
        <f>VLOOKUP(Healthcare!A519,'Customer Names'!$A:$D,4,0)</f>
        <v>Karen</v>
      </c>
      <c r="C519">
        <f>VLOOKUP(A519,'Medical Examinations'!$A:$M,2,0)</f>
        <v>27.94</v>
      </c>
      <c r="D519">
        <f>VLOOKUP($A519,'Medical Examinations'!$A:$M,3,0)</f>
        <v>4.4800000000000004</v>
      </c>
      <c r="E519" t="str">
        <f>VLOOKUP($A519,'Medical Examinations'!$A:$M,4,0)</f>
        <v>No</v>
      </c>
      <c r="F519" t="str">
        <f>VLOOKUP($A519,'Medical Examinations'!$A:$M,5,0)</f>
        <v>No</v>
      </c>
      <c r="G519" t="str">
        <f>VLOOKUP($A519,'Medical Examinations'!$A:$M,6,0)</f>
        <v>Yes</v>
      </c>
      <c r="H519">
        <f>VLOOKUP($A519,'Medical Examinations'!$A:$M,8,0)</f>
        <v>1</v>
      </c>
      <c r="I519" t="str">
        <f>VLOOKUP($A519,'Medical Examinations'!$A:$M,9,0)</f>
        <v>yes</v>
      </c>
      <c r="J519" t="str">
        <f>VLOOKUP($A519,'Medical Examinations'!$A:$M,11,0)</f>
        <v>Overweight</v>
      </c>
      <c r="K519" t="str">
        <f>VLOOKUP($A519,'Medical Examinations'!$A:$M,12,0)</f>
        <v>Normal</v>
      </c>
      <c r="L519" s="11">
        <f>VLOOKUP($A519,'Hospitalisation Details'!$A:$O,5,0)</f>
        <v>34331</v>
      </c>
      <c r="M519">
        <f>VLOOKUP($A519,'Hospitalisation Details'!$A:$O,7,0)</f>
        <v>19107.78</v>
      </c>
      <c r="N519" t="str">
        <f>VLOOKUP($A519,'Hospitalisation Details'!$A:$O,12,0)</f>
        <v>tier - 1</v>
      </c>
      <c r="O519" t="str">
        <f>VLOOKUP($A519,'Hospitalisation Details'!$A:$O,13,0)</f>
        <v>tier - 2</v>
      </c>
      <c r="P519" t="str">
        <f>VLOOKUP($A519,'Hospitalisation Details'!$A:$O,14,0)</f>
        <v>R1013</v>
      </c>
      <c r="Q519">
        <f>VLOOKUP($A519,'Hospitalisation Details'!$A:$O,15,0)</f>
        <v>29</v>
      </c>
    </row>
    <row r="520" spans="1:17" ht="15.75" x14ac:dyDescent="0.25">
      <c r="A520" s="1" t="s">
        <v>1852</v>
      </c>
      <c r="B520" t="str">
        <f>VLOOKUP(Healthcare!A520,'Customer Names'!$A:$D,4,0)</f>
        <v>Gregory</v>
      </c>
      <c r="C520">
        <f>VLOOKUP(A520,'Medical Examinations'!$A:$M,2,0)</f>
        <v>27.1</v>
      </c>
      <c r="D520">
        <f>VLOOKUP($A520,'Medical Examinations'!$A:$M,3,0)</f>
        <v>5.73</v>
      </c>
      <c r="E520" t="str">
        <f>VLOOKUP($A520,'Medical Examinations'!$A:$M,4,0)</f>
        <v>No</v>
      </c>
      <c r="F520" t="str">
        <f>VLOOKUP($A520,'Medical Examinations'!$A:$M,5,0)</f>
        <v>No</v>
      </c>
      <c r="G520" t="str">
        <f>VLOOKUP($A520,'Medical Examinations'!$A:$M,6,0)</f>
        <v>No</v>
      </c>
      <c r="H520">
        <f>VLOOKUP($A520,'Medical Examinations'!$A:$M,8,0)</f>
        <v>0</v>
      </c>
      <c r="I520" t="str">
        <f>VLOOKUP($A520,'Medical Examinations'!$A:$M,9,0)</f>
        <v>yes</v>
      </c>
      <c r="J520" t="str">
        <f>VLOOKUP($A520,'Medical Examinations'!$A:$M,11,0)</f>
        <v>Overweight</v>
      </c>
      <c r="K520" t="str">
        <f>VLOOKUP($A520,'Medical Examinations'!$A:$M,12,0)</f>
        <v>Prediabetes</v>
      </c>
      <c r="L520" s="11">
        <f>VLOOKUP($A520,'Hospitalisation Details'!$A:$O,5,0)</f>
        <v>32694</v>
      </c>
      <c r="M520">
        <f>VLOOKUP($A520,'Hospitalisation Details'!$A:$O,7,0)</f>
        <v>19040.88</v>
      </c>
      <c r="N520" t="str">
        <f>VLOOKUP($A520,'Hospitalisation Details'!$A:$O,12,0)</f>
        <v>tier - 1</v>
      </c>
      <c r="O520" t="str">
        <f>VLOOKUP($A520,'Hospitalisation Details'!$A:$O,13,0)</f>
        <v>tier - 3</v>
      </c>
      <c r="P520" t="str">
        <f>VLOOKUP($A520,'Hospitalisation Details'!$A:$O,14,0)</f>
        <v>R1011</v>
      </c>
      <c r="Q520">
        <f>VLOOKUP($A520,'Hospitalisation Details'!$A:$O,15,0)</f>
        <v>33</v>
      </c>
    </row>
    <row r="521" spans="1:17" ht="15.75" x14ac:dyDescent="0.25">
      <c r="A521" s="1" t="s">
        <v>1851</v>
      </c>
      <c r="B521" t="str">
        <f>VLOOKUP(Healthcare!A521,'Customer Names'!$A:$D,4,0)</f>
        <v>Sabine</v>
      </c>
      <c r="C521">
        <f>VLOOKUP(A521,'Medical Examinations'!$A:$M,2,0)</f>
        <v>18.3</v>
      </c>
      <c r="D521">
        <f>VLOOKUP($A521,'Medical Examinations'!$A:$M,3,0)</f>
        <v>5.46</v>
      </c>
      <c r="E521" t="str">
        <f>VLOOKUP($A521,'Medical Examinations'!$A:$M,4,0)</f>
        <v>yes</v>
      </c>
      <c r="F521" t="str">
        <f>VLOOKUP($A521,'Medical Examinations'!$A:$M,5,0)</f>
        <v>No</v>
      </c>
      <c r="G521" t="str">
        <f>VLOOKUP($A521,'Medical Examinations'!$A:$M,6,0)</f>
        <v>Yes</v>
      </c>
      <c r="H521">
        <f>VLOOKUP($A521,'Medical Examinations'!$A:$M,8,0)</f>
        <v>1</v>
      </c>
      <c r="I521" t="str">
        <f>VLOOKUP($A521,'Medical Examinations'!$A:$M,9,0)</f>
        <v>yes</v>
      </c>
      <c r="J521" t="str">
        <f>VLOOKUP($A521,'Medical Examinations'!$A:$M,11,0)</f>
        <v>Underweight</v>
      </c>
      <c r="K521" t="str">
        <f>VLOOKUP($A521,'Medical Examinations'!$A:$M,12,0)</f>
        <v>Normal</v>
      </c>
      <c r="L521" s="11">
        <f>VLOOKUP($A521,'Hospitalisation Details'!$A:$O,5,0)</f>
        <v>30578</v>
      </c>
      <c r="M521">
        <f>VLOOKUP($A521,'Hospitalisation Details'!$A:$O,7,0)</f>
        <v>19023.259999999998</v>
      </c>
      <c r="N521" t="str">
        <f>VLOOKUP($A521,'Hospitalisation Details'!$A:$O,12,0)</f>
        <v>tier - 1</v>
      </c>
      <c r="O521" t="str">
        <f>VLOOKUP($A521,'Hospitalisation Details'!$A:$O,13,0)</f>
        <v>tier - 3</v>
      </c>
      <c r="P521" t="str">
        <f>VLOOKUP($A521,'Hospitalisation Details'!$A:$O,14,0)</f>
        <v>R1011</v>
      </c>
      <c r="Q521">
        <f>VLOOKUP($A521,'Hospitalisation Details'!$A:$O,15,0)</f>
        <v>39</v>
      </c>
    </row>
    <row r="522" spans="1:17" ht="15.75" x14ac:dyDescent="0.25">
      <c r="A522" s="1" t="s">
        <v>1850</v>
      </c>
      <c r="B522" t="str">
        <f>VLOOKUP(Healthcare!A522,'Customer Names'!$A:$D,4,0)</f>
        <v>Joseph</v>
      </c>
      <c r="C522">
        <f>VLOOKUP(A522,'Medical Examinations'!$A:$M,2,0)</f>
        <v>25.3</v>
      </c>
      <c r="D522">
        <f>VLOOKUP($A522,'Medical Examinations'!$A:$M,3,0)</f>
        <v>5.0199999999999996</v>
      </c>
      <c r="E522" t="str">
        <f>VLOOKUP($A522,'Medical Examinations'!$A:$M,4,0)</f>
        <v>yes</v>
      </c>
      <c r="F522" t="str">
        <f>VLOOKUP($A522,'Medical Examinations'!$A:$M,5,0)</f>
        <v>No</v>
      </c>
      <c r="G522" t="str">
        <f>VLOOKUP($A522,'Medical Examinations'!$A:$M,6,0)</f>
        <v>No</v>
      </c>
      <c r="H522">
        <f>VLOOKUP($A522,'Medical Examinations'!$A:$M,8,0)</f>
        <v>1</v>
      </c>
      <c r="I522" t="str">
        <f>VLOOKUP($A522,'Medical Examinations'!$A:$M,9,0)</f>
        <v>yes</v>
      </c>
      <c r="J522" t="str">
        <f>VLOOKUP($A522,'Medical Examinations'!$A:$M,11,0)</f>
        <v>Overweight</v>
      </c>
      <c r="K522" t="str">
        <f>VLOOKUP($A522,'Medical Examinations'!$A:$M,12,0)</f>
        <v>Normal</v>
      </c>
      <c r="L522" s="11">
        <f>VLOOKUP($A522,'Hospitalisation Details'!$A:$O,5,0)</f>
        <v>32379</v>
      </c>
      <c r="M522">
        <f>VLOOKUP($A522,'Hospitalisation Details'!$A:$O,7,0)</f>
        <v>18972.5</v>
      </c>
      <c r="N522" t="str">
        <f>VLOOKUP($A522,'Hospitalisation Details'!$A:$O,12,0)</f>
        <v>tier - 1</v>
      </c>
      <c r="O522" t="str">
        <f>VLOOKUP($A522,'Hospitalisation Details'!$A:$O,13,0)</f>
        <v>tier - 3</v>
      </c>
      <c r="P522" t="str">
        <f>VLOOKUP($A522,'Hospitalisation Details'!$A:$O,14,0)</f>
        <v>R1013</v>
      </c>
      <c r="Q522">
        <f>VLOOKUP($A522,'Hospitalisation Details'!$A:$O,15,0)</f>
        <v>34</v>
      </c>
    </row>
    <row r="523" spans="1:17" ht="15.75" x14ac:dyDescent="0.25">
      <c r="A523" s="1" t="s">
        <v>1849</v>
      </c>
      <c r="B523" t="str">
        <f>VLOOKUP(Healthcare!A523,'Customer Names'!$A:$D,4,0)</f>
        <v>Adam</v>
      </c>
      <c r="C523">
        <f>VLOOKUP(A523,'Medical Examinations'!$A:$M,2,0)</f>
        <v>38.83</v>
      </c>
      <c r="D523">
        <f>VLOOKUP($A523,'Medical Examinations'!$A:$M,3,0)</f>
        <v>6.36</v>
      </c>
      <c r="E523" t="str">
        <f>VLOOKUP($A523,'Medical Examinations'!$A:$M,4,0)</f>
        <v>No</v>
      </c>
      <c r="F523" t="str">
        <f>VLOOKUP($A523,'Medical Examinations'!$A:$M,5,0)</f>
        <v>No</v>
      </c>
      <c r="G523" t="str">
        <f>VLOOKUP($A523,'Medical Examinations'!$A:$M,6,0)</f>
        <v>No</v>
      </c>
      <c r="H523">
        <f>VLOOKUP($A523,'Medical Examinations'!$A:$M,8,0)</f>
        <v>1</v>
      </c>
      <c r="I523" t="str">
        <f>VLOOKUP($A523,'Medical Examinations'!$A:$M,9,0)</f>
        <v>No</v>
      </c>
      <c r="J523" t="str">
        <f>VLOOKUP($A523,'Medical Examinations'!$A:$M,11,0)</f>
        <v>Obesity</v>
      </c>
      <c r="K523" t="str">
        <f>VLOOKUP($A523,'Medical Examinations'!$A:$M,12,0)</f>
        <v>Prediabetes</v>
      </c>
      <c r="L523" s="11">
        <f>VLOOKUP($A523,'Hospitalisation Details'!$A:$O,5,0)</f>
        <v>33907</v>
      </c>
      <c r="M523">
        <f>VLOOKUP($A523,'Hospitalisation Details'!$A:$O,7,0)</f>
        <v>18963.169999999998</v>
      </c>
      <c r="N523" t="str">
        <f>VLOOKUP($A523,'Hospitalisation Details'!$A:$O,12,0)</f>
        <v>tier - 1</v>
      </c>
      <c r="O523" t="str">
        <f>VLOOKUP($A523,'Hospitalisation Details'!$A:$O,13,0)</f>
        <v>tier - 1</v>
      </c>
      <c r="P523" t="str">
        <f>VLOOKUP($A523,'Hospitalisation Details'!$A:$O,14,0)</f>
        <v>R1013</v>
      </c>
      <c r="Q523">
        <f>VLOOKUP($A523,'Hospitalisation Details'!$A:$O,15,0)</f>
        <v>30</v>
      </c>
    </row>
    <row r="524" spans="1:17" ht="15.75" x14ac:dyDescent="0.25">
      <c r="A524" s="1" t="s">
        <v>1848</v>
      </c>
      <c r="B524" t="str">
        <f>VLOOKUP(Healthcare!A524,'Customer Names'!$A:$D,4,0)</f>
        <v>Karolyn A</v>
      </c>
      <c r="C524">
        <f>VLOOKUP(A524,'Medical Examinations'!$A:$M,2,0)</f>
        <v>27.6</v>
      </c>
      <c r="D524">
        <f>VLOOKUP($A524,'Medical Examinations'!$A:$M,3,0)</f>
        <v>5.36</v>
      </c>
      <c r="E524" t="str">
        <f>VLOOKUP($A524,'Medical Examinations'!$A:$M,4,0)</f>
        <v>No</v>
      </c>
      <c r="F524" t="str">
        <f>VLOOKUP($A524,'Medical Examinations'!$A:$M,5,0)</f>
        <v>No</v>
      </c>
      <c r="G524" t="str">
        <f>VLOOKUP($A524,'Medical Examinations'!$A:$M,6,0)</f>
        <v>No</v>
      </c>
      <c r="H524">
        <f>VLOOKUP($A524,'Medical Examinations'!$A:$M,8,0)</f>
        <v>1</v>
      </c>
      <c r="I524" t="str">
        <f>VLOOKUP($A524,'Medical Examinations'!$A:$M,9,0)</f>
        <v>No</v>
      </c>
      <c r="J524" t="str">
        <f>VLOOKUP($A524,'Medical Examinations'!$A:$M,11,0)</f>
        <v>Overweight</v>
      </c>
      <c r="K524" t="str">
        <f>VLOOKUP($A524,'Medical Examinations'!$A:$M,12,0)</f>
        <v>Normal</v>
      </c>
      <c r="L524" s="11">
        <f>VLOOKUP($A524,'Hospitalisation Details'!$A:$O,5,0)</f>
        <v>36013</v>
      </c>
      <c r="M524">
        <f>VLOOKUP($A524,'Hospitalisation Details'!$A:$O,7,0)</f>
        <v>18955.22</v>
      </c>
      <c r="N524" t="str">
        <f>VLOOKUP($A524,'Hospitalisation Details'!$A:$O,12,0)</f>
        <v>tier - 1</v>
      </c>
      <c r="O524" t="str">
        <f>VLOOKUP($A524,'Hospitalisation Details'!$A:$O,13,0)</f>
        <v>tier - 3</v>
      </c>
      <c r="P524" t="str">
        <f>VLOOKUP($A524,'Hospitalisation Details'!$A:$O,14,0)</f>
        <v>R1011</v>
      </c>
      <c r="Q524">
        <f>VLOOKUP($A524,'Hospitalisation Details'!$A:$O,15,0)</f>
        <v>24</v>
      </c>
    </row>
    <row r="525" spans="1:17" ht="15.75" x14ac:dyDescent="0.25">
      <c r="A525" s="1" t="s">
        <v>1847</v>
      </c>
      <c r="B525" t="str">
        <f>VLOOKUP(Healthcare!A525,'Customer Names'!$A:$D,4,0)</f>
        <v>.  Anita L.</v>
      </c>
      <c r="C525">
        <f>VLOOKUP(A525,'Medical Examinations'!$A:$M,2,0)</f>
        <v>46.4</v>
      </c>
      <c r="D525">
        <f>VLOOKUP($A525,'Medical Examinations'!$A:$M,3,0)</f>
        <v>8.3699999999999992</v>
      </c>
      <c r="E525" t="str">
        <f>VLOOKUP($A525,'Medical Examinations'!$A:$M,4,0)</f>
        <v>yes</v>
      </c>
      <c r="F525" t="str">
        <f>VLOOKUP($A525,'Medical Examinations'!$A:$M,5,0)</f>
        <v>No</v>
      </c>
      <c r="G525" t="str">
        <f>VLOOKUP($A525,'Medical Examinations'!$A:$M,6,0)</f>
        <v>Yes</v>
      </c>
      <c r="H525">
        <f>VLOOKUP($A525,'Medical Examinations'!$A:$M,8,0)</f>
        <v>1</v>
      </c>
      <c r="I525" t="str">
        <f>VLOOKUP($A525,'Medical Examinations'!$A:$M,9,0)</f>
        <v>No</v>
      </c>
      <c r="J525" t="str">
        <f>VLOOKUP($A525,'Medical Examinations'!$A:$M,11,0)</f>
        <v>Obesity</v>
      </c>
      <c r="K525" t="str">
        <f>VLOOKUP($A525,'Medical Examinations'!$A:$M,12,0)</f>
        <v>Diabetes</v>
      </c>
      <c r="L525" s="11">
        <f>VLOOKUP($A525,'Hospitalisation Details'!$A:$O,5,0)</f>
        <v>23335</v>
      </c>
      <c r="M525">
        <f>VLOOKUP($A525,'Hospitalisation Details'!$A:$O,7,0)</f>
        <v>18954.560000000001</v>
      </c>
      <c r="N525" t="str">
        <f>VLOOKUP($A525,'Hospitalisation Details'!$A:$O,12,0)</f>
        <v>tier - 1</v>
      </c>
      <c r="O525" t="str">
        <f>VLOOKUP($A525,'Hospitalisation Details'!$A:$O,13,0)</f>
        <v>tier - 1</v>
      </c>
      <c r="P525" t="str">
        <f>VLOOKUP($A525,'Hospitalisation Details'!$A:$O,14,0)</f>
        <v>R1026</v>
      </c>
      <c r="Q525">
        <f>VLOOKUP($A525,'Hospitalisation Details'!$A:$O,15,0)</f>
        <v>59</v>
      </c>
    </row>
    <row r="526" spans="1:17" ht="15.75" x14ac:dyDescent="0.25">
      <c r="A526" s="1" t="s">
        <v>1846</v>
      </c>
      <c r="B526" t="str">
        <f>VLOOKUP(Healthcare!A526,'Customer Names'!$A:$D,4,0)</f>
        <v>Laura E.</v>
      </c>
      <c r="C526">
        <f>VLOOKUP(A526,'Medical Examinations'!$A:$M,2,0)</f>
        <v>51.92</v>
      </c>
      <c r="D526">
        <f>VLOOKUP($A526,'Medical Examinations'!$A:$M,3,0)</f>
        <v>5.18</v>
      </c>
      <c r="E526" t="str">
        <f>VLOOKUP($A526,'Medical Examinations'!$A:$M,4,0)</f>
        <v>yes</v>
      </c>
      <c r="F526" t="str">
        <f>VLOOKUP($A526,'Medical Examinations'!$A:$M,5,0)</f>
        <v>No</v>
      </c>
      <c r="G526" t="str">
        <f>VLOOKUP($A526,'Medical Examinations'!$A:$M,6,0)</f>
        <v>Yes</v>
      </c>
      <c r="H526">
        <f>VLOOKUP($A526,'Medical Examinations'!$A:$M,8,0)</f>
        <v>1</v>
      </c>
      <c r="I526" t="str">
        <f>VLOOKUP($A526,'Medical Examinations'!$A:$M,9,0)</f>
        <v>No</v>
      </c>
      <c r="J526" t="str">
        <f>VLOOKUP($A526,'Medical Examinations'!$A:$M,11,0)</f>
        <v>Obesity</v>
      </c>
      <c r="K526" t="str">
        <f>VLOOKUP($A526,'Medical Examinations'!$A:$M,12,0)</f>
        <v>Normal</v>
      </c>
      <c r="L526" s="11">
        <f>VLOOKUP($A526,'Hospitalisation Details'!$A:$O,5,0)</f>
        <v>25479</v>
      </c>
      <c r="M526">
        <f>VLOOKUP($A526,'Hospitalisation Details'!$A:$O,7,0)</f>
        <v>18932.810000000001</v>
      </c>
      <c r="N526" t="str">
        <f>VLOOKUP($A526,'Hospitalisation Details'!$A:$O,12,0)</f>
        <v>tier - 1</v>
      </c>
      <c r="O526" t="str">
        <f>VLOOKUP($A526,'Hospitalisation Details'!$A:$O,13,0)</f>
        <v>tier - 3</v>
      </c>
      <c r="P526" t="str">
        <f>VLOOKUP($A526,'Hospitalisation Details'!$A:$O,14,0)</f>
        <v>R1012</v>
      </c>
      <c r="Q526">
        <f>VLOOKUP($A526,'Hospitalisation Details'!$A:$O,15,0)</f>
        <v>53</v>
      </c>
    </row>
    <row r="527" spans="1:17" ht="15.75" x14ac:dyDescent="0.25">
      <c r="A527" s="1" t="s">
        <v>1845</v>
      </c>
      <c r="B527" t="str">
        <f>VLOOKUP(Healthcare!A527,'Customer Names'!$A:$D,4,0)</f>
        <v>Sarah</v>
      </c>
      <c r="C527">
        <f>VLOOKUP(A527,'Medical Examinations'!$A:$M,2,0)</f>
        <v>32.395000000000003</v>
      </c>
      <c r="D527">
        <f>VLOOKUP($A527,'Medical Examinations'!$A:$M,3,0)</f>
        <v>5.68</v>
      </c>
      <c r="E527" t="str">
        <f>VLOOKUP($A527,'Medical Examinations'!$A:$M,4,0)</f>
        <v>yes</v>
      </c>
      <c r="F527" t="str">
        <f>VLOOKUP($A527,'Medical Examinations'!$A:$M,5,0)</f>
        <v>No</v>
      </c>
      <c r="G527" t="str">
        <f>VLOOKUP($A527,'Medical Examinations'!$A:$M,6,0)</f>
        <v>No</v>
      </c>
      <c r="H527">
        <f>VLOOKUP($A527,'Medical Examinations'!$A:$M,8,0)</f>
        <v>1</v>
      </c>
      <c r="I527" t="str">
        <f>VLOOKUP($A527,'Medical Examinations'!$A:$M,9,0)</f>
        <v>No</v>
      </c>
      <c r="J527" t="str">
        <f>VLOOKUP($A527,'Medical Examinations'!$A:$M,11,0)</f>
        <v>Obesity</v>
      </c>
      <c r="K527" t="str">
        <f>VLOOKUP($A527,'Medical Examinations'!$A:$M,12,0)</f>
        <v>Normal</v>
      </c>
      <c r="L527" s="11">
        <f>VLOOKUP($A527,'Hospitalisation Details'!$A:$O,5,0)</f>
        <v>35060</v>
      </c>
      <c r="M527">
        <f>VLOOKUP($A527,'Hospitalisation Details'!$A:$O,7,0)</f>
        <v>18903.490000000002</v>
      </c>
      <c r="N527" t="str">
        <f>VLOOKUP($A527,'Hospitalisation Details'!$A:$O,12,0)</f>
        <v>tier - 1</v>
      </c>
      <c r="O527" t="str">
        <f>VLOOKUP($A527,'Hospitalisation Details'!$A:$O,13,0)</f>
        <v>tier - 2</v>
      </c>
      <c r="P527" t="str">
        <f>VLOOKUP($A527,'Hospitalisation Details'!$A:$O,14,0)</f>
        <v>R1024</v>
      </c>
      <c r="Q527">
        <f>VLOOKUP($A527,'Hospitalisation Details'!$A:$O,15,0)</f>
        <v>27</v>
      </c>
    </row>
    <row r="528" spans="1:17" ht="15.75" x14ac:dyDescent="0.25">
      <c r="A528" s="1" t="s">
        <v>1844</v>
      </c>
      <c r="B528" t="str">
        <f>VLOOKUP(Healthcare!A528,'Customer Names'!$A:$D,4,0)</f>
        <v>.  Ashley E</v>
      </c>
      <c r="C528">
        <f>VLOOKUP(A528,'Medical Examinations'!$A:$M,2,0)</f>
        <v>46.19</v>
      </c>
      <c r="D528">
        <f>VLOOKUP($A528,'Medical Examinations'!$A:$M,3,0)</f>
        <v>7.31</v>
      </c>
      <c r="E528" t="str">
        <f>VLOOKUP($A528,'Medical Examinations'!$A:$M,4,0)</f>
        <v>yes</v>
      </c>
      <c r="F528" t="str">
        <f>VLOOKUP($A528,'Medical Examinations'!$A:$M,5,0)</f>
        <v>No</v>
      </c>
      <c r="G528" t="str">
        <f>VLOOKUP($A528,'Medical Examinations'!$A:$M,6,0)</f>
        <v>Yes</v>
      </c>
      <c r="H528">
        <f>VLOOKUP($A528,'Medical Examinations'!$A:$M,8,0)</f>
        <v>1</v>
      </c>
      <c r="I528" t="str">
        <f>VLOOKUP($A528,'Medical Examinations'!$A:$M,9,0)</f>
        <v>No</v>
      </c>
      <c r="J528" t="str">
        <f>VLOOKUP($A528,'Medical Examinations'!$A:$M,11,0)</f>
        <v>Obesity</v>
      </c>
      <c r="K528" t="str">
        <f>VLOOKUP($A528,'Medical Examinations'!$A:$M,12,0)</f>
        <v>Diabetes</v>
      </c>
      <c r="L528" s="11">
        <f>VLOOKUP($A528,'Hospitalisation Details'!$A:$O,5,0)</f>
        <v>23168</v>
      </c>
      <c r="M528">
        <f>VLOOKUP($A528,'Hospitalisation Details'!$A:$O,7,0)</f>
        <v>18883.330000000002</v>
      </c>
      <c r="N528" t="str">
        <f>VLOOKUP($A528,'Hospitalisation Details'!$A:$O,12,0)</f>
        <v>tier - 1</v>
      </c>
      <c r="O528" t="str">
        <f>VLOOKUP($A528,'Hospitalisation Details'!$A:$O,13,0)</f>
        <v>tier - 1</v>
      </c>
      <c r="P528" t="str">
        <f>VLOOKUP($A528,'Hospitalisation Details'!$A:$O,14,0)</f>
        <v>R1026</v>
      </c>
      <c r="Q528">
        <f>VLOOKUP($A528,'Hospitalisation Details'!$A:$O,15,0)</f>
        <v>60</v>
      </c>
    </row>
    <row r="529" spans="1:17" ht="15.75" x14ac:dyDescent="0.25">
      <c r="A529" s="1" t="s">
        <v>1843</v>
      </c>
      <c r="B529" t="str">
        <f>VLOOKUP(Healthcare!A529,'Customer Names'!$A:$D,4,0)</f>
        <v>Lindsey</v>
      </c>
      <c r="C529">
        <f>VLOOKUP(A529,'Medical Examinations'!$A:$M,2,0)</f>
        <v>27.93</v>
      </c>
      <c r="D529">
        <f>VLOOKUP($A529,'Medical Examinations'!$A:$M,3,0)</f>
        <v>4.67</v>
      </c>
      <c r="E529" t="str">
        <f>VLOOKUP($A529,'Medical Examinations'!$A:$M,4,0)</f>
        <v>No</v>
      </c>
      <c r="F529" t="str">
        <f>VLOOKUP($A529,'Medical Examinations'!$A:$M,5,0)</f>
        <v>No</v>
      </c>
      <c r="G529" t="str">
        <f>VLOOKUP($A529,'Medical Examinations'!$A:$M,6,0)</f>
        <v>Yes</v>
      </c>
      <c r="H529">
        <f>VLOOKUP($A529,'Medical Examinations'!$A:$M,8,0)</f>
        <v>1</v>
      </c>
      <c r="I529" t="str">
        <f>VLOOKUP($A529,'Medical Examinations'!$A:$M,9,0)</f>
        <v>No</v>
      </c>
      <c r="J529" t="str">
        <f>VLOOKUP($A529,'Medical Examinations'!$A:$M,11,0)</f>
        <v>Overweight</v>
      </c>
      <c r="K529" t="str">
        <f>VLOOKUP($A529,'Medical Examinations'!$A:$M,12,0)</f>
        <v>Normal</v>
      </c>
      <c r="L529" s="11">
        <f>VLOOKUP($A529,'Hospitalisation Details'!$A:$O,5,0)</f>
        <v>37888</v>
      </c>
      <c r="M529">
        <f>VLOOKUP($A529,'Hospitalisation Details'!$A:$O,7,0)</f>
        <v>18838.7</v>
      </c>
      <c r="N529" t="str">
        <f>VLOOKUP($A529,'Hospitalisation Details'!$A:$O,12,0)</f>
        <v>tier - 1</v>
      </c>
      <c r="O529" t="str">
        <f>VLOOKUP($A529,'Hospitalisation Details'!$A:$O,13,0)</f>
        <v>tier - 3</v>
      </c>
      <c r="P529" t="str">
        <f>VLOOKUP($A529,'Hospitalisation Details'!$A:$O,14,0)</f>
        <v>R1012</v>
      </c>
      <c r="Q529">
        <f>VLOOKUP($A529,'Hospitalisation Details'!$A:$O,15,0)</f>
        <v>19</v>
      </c>
    </row>
    <row r="530" spans="1:17" ht="15.75" x14ac:dyDescent="0.25">
      <c r="A530" s="1" t="s">
        <v>1842</v>
      </c>
      <c r="B530" t="str">
        <f>VLOOKUP(Healthcare!A530,'Customer Names'!$A:$D,4,0)</f>
        <v>Alan</v>
      </c>
      <c r="C530">
        <f>VLOOKUP(A530,'Medical Examinations'!$A:$M,2,0)</f>
        <v>45.62</v>
      </c>
      <c r="D530">
        <f>VLOOKUP($A530,'Medical Examinations'!$A:$M,3,0)</f>
        <v>6.87</v>
      </c>
      <c r="E530" t="str">
        <f>VLOOKUP($A530,'Medical Examinations'!$A:$M,4,0)</f>
        <v>No</v>
      </c>
      <c r="F530" t="str">
        <f>VLOOKUP($A530,'Medical Examinations'!$A:$M,5,0)</f>
        <v>No</v>
      </c>
      <c r="G530" t="str">
        <f>VLOOKUP($A530,'Medical Examinations'!$A:$M,6,0)</f>
        <v>No</v>
      </c>
      <c r="H530">
        <f>VLOOKUP($A530,'Medical Examinations'!$A:$M,8,0)</f>
        <v>0</v>
      </c>
      <c r="I530" t="str">
        <f>VLOOKUP($A530,'Medical Examinations'!$A:$M,9,0)</f>
        <v>No</v>
      </c>
      <c r="J530" t="str">
        <f>VLOOKUP($A530,'Medical Examinations'!$A:$M,11,0)</f>
        <v>Obesity</v>
      </c>
      <c r="K530" t="str">
        <f>VLOOKUP($A530,'Medical Examinations'!$A:$M,12,0)</f>
        <v>Diabetes</v>
      </c>
      <c r="L530" s="11">
        <f>VLOOKUP($A530,'Hospitalisation Details'!$A:$O,5,0)</f>
        <v>22845</v>
      </c>
      <c r="M530">
        <f>VLOOKUP($A530,'Hospitalisation Details'!$A:$O,7,0)</f>
        <v>18815.53</v>
      </c>
      <c r="N530" t="str">
        <f>VLOOKUP($A530,'Hospitalisation Details'!$A:$O,12,0)</f>
        <v>tier - 1</v>
      </c>
      <c r="O530" t="str">
        <f>VLOOKUP($A530,'Hospitalisation Details'!$A:$O,13,0)</f>
        <v>tier - 1</v>
      </c>
      <c r="P530" t="str">
        <f>VLOOKUP($A530,'Hospitalisation Details'!$A:$O,14,0)</f>
        <v>R1023</v>
      </c>
      <c r="Q530">
        <f>VLOOKUP($A530,'Hospitalisation Details'!$A:$O,15,0)</f>
        <v>60</v>
      </c>
    </row>
    <row r="531" spans="1:17" ht="15.75" x14ac:dyDescent="0.25">
      <c r="A531" s="1" t="s">
        <v>1841</v>
      </c>
      <c r="B531" t="str">
        <f>VLOOKUP(Healthcare!A531,'Customer Names'!$A:$D,4,0)</f>
        <v>Dan R.</v>
      </c>
      <c r="C531">
        <f>VLOOKUP(A531,'Medical Examinations'!$A:$M,2,0)</f>
        <v>35.31</v>
      </c>
      <c r="D531">
        <f>VLOOKUP($A531,'Medical Examinations'!$A:$M,3,0)</f>
        <v>5.87</v>
      </c>
      <c r="E531" t="str">
        <f>VLOOKUP($A531,'Medical Examinations'!$A:$M,4,0)</f>
        <v>No</v>
      </c>
      <c r="F531" t="str">
        <f>VLOOKUP($A531,'Medical Examinations'!$A:$M,5,0)</f>
        <v>No</v>
      </c>
      <c r="G531" t="str">
        <f>VLOOKUP($A531,'Medical Examinations'!$A:$M,6,0)</f>
        <v>Yes</v>
      </c>
      <c r="H531">
        <f>VLOOKUP($A531,'Medical Examinations'!$A:$M,8,0)</f>
        <v>1</v>
      </c>
      <c r="I531" t="str">
        <f>VLOOKUP($A531,'Medical Examinations'!$A:$M,9,0)</f>
        <v>No</v>
      </c>
      <c r="J531" t="str">
        <f>VLOOKUP($A531,'Medical Examinations'!$A:$M,11,0)</f>
        <v>Obesity</v>
      </c>
      <c r="K531" t="str">
        <f>VLOOKUP($A531,'Medical Examinations'!$A:$M,12,0)</f>
        <v>Prediabetes</v>
      </c>
      <c r="L531" s="11">
        <f>VLOOKUP($A531,'Hospitalisation Details'!$A:$O,5,0)</f>
        <v>29204</v>
      </c>
      <c r="M531">
        <f>VLOOKUP($A531,'Hospitalisation Details'!$A:$O,7,0)</f>
        <v>18806.150000000001</v>
      </c>
      <c r="N531" t="str">
        <f>VLOOKUP($A531,'Hospitalisation Details'!$A:$O,12,0)</f>
        <v>tier - 1</v>
      </c>
      <c r="O531" t="str">
        <f>VLOOKUP($A531,'Hospitalisation Details'!$A:$O,13,0)</f>
        <v>tier - 2</v>
      </c>
      <c r="P531" t="str">
        <f>VLOOKUP($A531,'Hospitalisation Details'!$A:$O,14,0)</f>
        <v>R1013</v>
      </c>
      <c r="Q531">
        <f>VLOOKUP($A531,'Hospitalisation Details'!$A:$O,15,0)</f>
        <v>43</v>
      </c>
    </row>
    <row r="532" spans="1:17" ht="15.75" x14ac:dyDescent="0.25">
      <c r="A532" s="1" t="s">
        <v>1840</v>
      </c>
      <c r="B532" t="str">
        <f>VLOOKUP(Healthcare!A532,'Customer Names'!$A:$D,4,0)</f>
        <v>Katie</v>
      </c>
      <c r="C532">
        <f>VLOOKUP(A532,'Medical Examinations'!$A:$M,2,0)</f>
        <v>30.4</v>
      </c>
      <c r="D532">
        <f>VLOOKUP($A532,'Medical Examinations'!$A:$M,3,0)</f>
        <v>4.07</v>
      </c>
      <c r="E532" t="str">
        <f>VLOOKUP($A532,'Medical Examinations'!$A:$M,4,0)</f>
        <v>yes</v>
      </c>
      <c r="F532" t="str">
        <f>VLOOKUP($A532,'Medical Examinations'!$A:$M,5,0)</f>
        <v>No</v>
      </c>
      <c r="G532" t="str">
        <f>VLOOKUP($A532,'Medical Examinations'!$A:$M,6,0)</f>
        <v>No</v>
      </c>
      <c r="H532">
        <f>VLOOKUP($A532,'Medical Examinations'!$A:$M,8,0)</f>
        <v>1</v>
      </c>
      <c r="I532" t="str">
        <f>VLOOKUP($A532,'Medical Examinations'!$A:$M,9,0)</f>
        <v>No</v>
      </c>
      <c r="J532" t="str">
        <f>VLOOKUP($A532,'Medical Examinations'!$A:$M,11,0)</f>
        <v>Obesity</v>
      </c>
      <c r="K532" t="str">
        <f>VLOOKUP($A532,'Medical Examinations'!$A:$M,12,0)</f>
        <v>Normal</v>
      </c>
      <c r="L532" s="11">
        <f>VLOOKUP($A532,'Hospitalisation Details'!$A:$O,5,0)</f>
        <v>34908</v>
      </c>
      <c r="M532">
        <f>VLOOKUP($A532,'Hospitalisation Details'!$A:$O,7,0)</f>
        <v>18804.75</v>
      </c>
      <c r="N532" t="str">
        <f>VLOOKUP($A532,'Hospitalisation Details'!$A:$O,12,0)</f>
        <v>tier - 1</v>
      </c>
      <c r="O532" t="str">
        <f>VLOOKUP($A532,'Hospitalisation Details'!$A:$O,13,0)</f>
        <v>tier - 1</v>
      </c>
      <c r="P532" t="str">
        <f>VLOOKUP($A532,'Hospitalisation Details'!$A:$O,14,0)</f>
        <v>R1012</v>
      </c>
      <c r="Q532">
        <f>VLOOKUP($A532,'Hospitalisation Details'!$A:$O,15,0)</f>
        <v>27</v>
      </c>
    </row>
    <row r="533" spans="1:17" ht="15.75" x14ac:dyDescent="0.25">
      <c r="A533" s="1" t="s">
        <v>1839</v>
      </c>
      <c r="B533" t="str">
        <f>VLOOKUP(Healthcare!A533,'Customer Names'!$A:$D,4,0)</f>
        <v>Eric</v>
      </c>
      <c r="C533">
        <f>VLOOKUP(A533,'Medical Examinations'!$A:$M,2,0)</f>
        <v>20.13</v>
      </c>
      <c r="D533">
        <f>VLOOKUP($A533,'Medical Examinations'!$A:$M,3,0)</f>
        <v>6.47</v>
      </c>
      <c r="E533" t="str">
        <f>VLOOKUP($A533,'Medical Examinations'!$A:$M,4,0)</f>
        <v>No</v>
      </c>
      <c r="F533" t="str">
        <f>VLOOKUP($A533,'Medical Examinations'!$A:$M,5,0)</f>
        <v>No</v>
      </c>
      <c r="G533" t="str">
        <f>VLOOKUP($A533,'Medical Examinations'!$A:$M,6,0)</f>
        <v>Yes</v>
      </c>
      <c r="H533">
        <f>VLOOKUP($A533,'Medical Examinations'!$A:$M,8,0)</f>
        <v>1</v>
      </c>
      <c r="I533" t="str">
        <f>VLOOKUP($A533,'Medical Examinations'!$A:$M,9,0)</f>
        <v>yes</v>
      </c>
      <c r="J533" t="str">
        <f>VLOOKUP($A533,'Medical Examinations'!$A:$M,11,0)</f>
        <v>Healthy Weight</v>
      </c>
      <c r="K533" t="str">
        <f>VLOOKUP($A533,'Medical Examinations'!$A:$M,12,0)</f>
        <v>Diabetes</v>
      </c>
      <c r="L533" s="11">
        <f>VLOOKUP($A533,'Hospitalisation Details'!$A:$O,5,0)</f>
        <v>29178</v>
      </c>
      <c r="M533">
        <f>VLOOKUP($A533,'Hospitalisation Details'!$A:$O,7,0)</f>
        <v>18767.740000000002</v>
      </c>
      <c r="N533" t="str">
        <f>VLOOKUP($A533,'Hospitalisation Details'!$A:$O,12,0)</f>
        <v>tier - 1</v>
      </c>
      <c r="O533" t="str">
        <f>VLOOKUP($A533,'Hospitalisation Details'!$A:$O,13,0)</f>
        <v>tier - 1</v>
      </c>
      <c r="P533" t="str">
        <f>VLOOKUP($A533,'Hospitalisation Details'!$A:$O,14,0)</f>
        <v>R1013</v>
      </c>
      <c r="Q533">
        <f>VLOOKUP($A533,'Hospitalisation Details'!$A:$O,15,0)</f>
        <v>43</v>
      </c>
    </row>
    <row r="534" spans="1:17" ht="15.75" x14ac:dyDescent="0.25">
      <c r="A534" s="1" t="s">
        <v>1838</v>
      </c>
      <c r="B534" t="str">
        <f>VLOOKUP(Healthcare!A534,'Customer Names'!$A:$D,4,0)</f>
        <v>Cathryn</v>
      </c>
      <c r="C534">
        <f>VLOOKUP(A534,'Medical Examinations'!$A:$M,2,0)</f>
        <v>23.655000000000001</v>
      </c>
      <c r="D534">
        <f>VLOOKUP($A534,'Medical Examinations'!$A:$M,3,0)</f>
        <v>5.14</v>
      </c>
      <c r="E534" t="str">
        <f>VLOOKUP($A534,'Medical Examinations'!$A:$M,4,0)</f>
        <v>No</v>
      </c>
      <c r="F534" t="str">
        <f>VLOOKUP($A534,'Medical Examinations'!$A:$M,5,0)</f>
        <v>No</v>
      </c>
      <c r="G534" t="str">
        <f>VLOOKUP($A534,'Medical Examinations'!$A:$M,6,0)</f>
        <v>No</v>
      </c>
      <c r="H534">
        <f>VLOOKUP($A534,'Medical Examinations'!$A:$M,8,0)</f>
        <v>1</v>
      </c>
      <c r="I534" t="str">
        <f>VLOOKUP($A534,'Medical Examinations'!$A:$M,9,0)</f>
        <v>yes</v>
      </c>
      <c r="J534" t="str">
        <f>VLOOKUP($A534,'Medical Examinations'!$A:$M,11,0)</f>
        <v>Healthy Weight</v>
      </c>
      <c r="K534" t="str">
        <f>VLOOKUP($A534,'Medical Examinations'!$A:$M,12,0)</f>
        <v>Normal</v>
      </c>
      <c r="L534" s="11">
        <f>VLOOKUP($A534,'Hospitalisation Details'!$A:$O,5,0)</f>
        <v>33843</v>
      </c>
      <c r="M534">
        <f>VLOOKUP($A534,'Hospitalisation Details'!$A:$O,7,0)</f>
        <v>18765.88</v>
      </c>
      <c r="N534" t="str">
        <f>VLOOKUP($A534,'Hospitalisation Details'!$A:$O,12,0)</f>
        <v>tier - 1</v>
      </c>
      <c r="O534" t="str">
        <f>VLOOKUP($A534,'Hospitalisation Details'!$A:$O,13,0)</f>
        <v>tier - 2</v>
      </c>
      <c r="P534" t="str">
        <f>VLOOKUP($A534,'Hospitalisation Details'!$A:$O,14,0)</f>
        <v>R1012</v>
      </c>
      <c r="Q534">
        <f>VLOOKUP($A534,'Hospitalisation Details'!$A:$O,15,0)</f>
        <v>30</v>
      </c>
    </row>
    <row r="535" spans="1:17" ht="15.75" x14ac:dyDescent="0.25">
      <c r="A535" s="1" t="s">
        <v>1837</v>
      </c>
      <c r="B535" t="str">
        <f>VLOOKUP(Healthcare!A535,'Customer Names'!$A:$D,4,0)</f>
        <v>Brendan</v>
      </c>
      <c r="C535">
        <f>VLOOKUP(A535,'Medical Examinations'!$A:$M,2,0)</f>
        <v>49.05</v>
      </c>
      <c r="D535">
        <f>VLOOKUP($A535,'Medical Examinations'!$A:$M,3,0)</f>
        <v>9.77</v>
      </c>
      <c r="E535" t="str">
        <f>VLOOKUP($A535,'Medical Examinations'!$A:$M,4,0)</f>
        <v>yes</v>
      </c>
      <c r="F535" t="str">
        <f>VLOOKUP($A535,'Medical Examinations'!$A:$M,5,0)</f>
        <v>No</v>
      </c>
      <c r="G535" t="str">
        <f>VLOOKUP($A535,'Medical Examinations'!$A:$M,6,0)</f>
        <v>No</v>
      </c>
      <c r="H535">
        <f>VLOOKUP($A535,'Medical Examinations'!$A:$M,8,0)</f>
        <v>0</v>
      </c>
      <c r="I535" t="str">
        <f>VLOOKUP($A535,'Medical Examinations'!$A:$M,9,0)</f>
        <v>No</v>
      </c>
      <c r="J535" t="str">
        <f>VLOOKUP($A535,'Medical Examinations'!$A:$M,11,0)</f>
        <v>Obesity</v>
      </c>
      <c r="K535" t="str">
        <f>VLOOKUP($A535,'Medical Examinations'!$A:$M,12,0)</f>
        <v>Diabetes</v>
      </c>
      <c r="L535" s="11">
        <f>VLOOKUP($A535,'Hospitalisation Details'!$A:$O,5,0)</f>
        <v>24653</v>
      </c>
      <c r="M535">
        <f>VLOOKUP($A535,'Hospitalisation Details'!$A:$O,7,0)</f>
        <v>18694.689999999999</v>
      </c>
      <c r="N535" t="str">
        <f>VLOOKUP($A535,'Hospitalisation Details'!$A:$O,12,0)</f>
        <v>tier - 1</v>
      </c>
      <c r="O535" t="str">
        <f>VLOOKUP($A535,'Hospitalisation Details'!$A:$O,13,0)</f>
        <v>tier - 1</v>
      </c>
      <c r="P535" t="str">
        <f>VLOOKUP($A535,'Hospitalisation Details'!$A:$O,14,0)</f>
        <v>R1023</v>
      </c>
      <c r="Q535">
        <f>VLOOKUP($A535,'Hospitalisation Details'!$A:$O,15,0)</f>
        <v>55</v>
      </c>
    </row>
    <row r="536" spans="1:17" ht="15.75" x14ac:dyDescent="0.25">
      <c r="A536" s="1" t="s">
        <v>1836</v>
      </c>
      <c r="B536" t="str">
        <f>VLOOKUP(Healthcare!A536,'Customer Names'!$A:$D,4,0)</f>
        <v>Shauna</v>
      </c>
      <c r="C536">
        <f>VLOOKUP(A536,'Medical Examinations'!$A:$M,2,0)</f>
        <v>51.94</v>
      </c>
      <c r="D536">
        <f>VLOOKUP($A536,'Medical Examinations'!$A:$M,3,0)</f>
        <v>8.8000000000000007</v>
      </c>
      <c r="E536" t="str">
        <f>VLOOKUP($A536,'Medical Examinations'!$A:$M,4,0)</f>
        <v>yes</v>
      </c>
      <c r="F536" t="str">
        <f>VLOOKUP($A536,'Medical Examinations'!$A:$M,5,0)</f>
        <v>No</v>
      </c>
      <c r="G536" t="str">
        <f>VLOOKUP($A536,'Medical Examinations'!$A:$M,6,0)</f>
        <v>No</v>
      </c>
      <c r="H536">
        <f>VLOOKUP($A536,'Medical Examinations'!$A:$M,8,0)</f>
        <v>2</v>
      </c>
      <c r="I536" t="str">
        <f>VLOOKUP($A536,'Medical Examinations'!$A:$M,9,0)</f>
        <v>No</v>
      </c>
      <c r="J536" t="str">
        <f>VLOOKUP($A536,'Medical Examinations'!$A:$M,11,0)</f>
        <v>Obesity</v>
      </c>
      <c r="K536" t="str">
        <f>VLOOKUP($A536,'Medical Examinations'!$A:$M,12,0)</f>
        <v>Diabetes</v>
      </c>
      <c r="L536" s="11">
        <f>VLOOKUP($A536,'Hospitalisation Details'!$A:$O,5,0)</f>
        <v>25828</v>
      </c>
      <c r="M536">
        <f>VLOOKUP($A536,'Hospitalisation Details'!$A:$O,7,0)</f>
        <v>18682.740000000002</v>
      </c>
      <c r="N536" t="str">
        <f>VLOOKUP($A536,'Hospitalisation Details'!$A:$O,12,0)</f>
        <v>tier - 1</v>
      </c>
      <c r="O536" t="str">
        <f>VLOOKUP($A536,'Hospitalisation Details'!$A:$O,13,0)</f>
        <v>tier - 3</v>
      </c>
      <c r="P536" t="str">
        <f>VLOOKUP($A536,'Hospitalisation Details'!$A:$O,14,0)</f>
        <v>R1012</v>
      </c>
      <c r="Q536">
        <f>VLOOKUP($A536,'Hospitalisation Details'!$A:$O,15,0)</f>
        <v>52</v>
      </c>
    </row>
    <row r="537" spans="1:17" ht="15.75" x14ac:dyDescent="0.25">
      <c r="A537" s="1" t="s">
        <v>1835</v>
      </c>
      <c r="B537" t="str">
        <f>VLOOKUP(Healthcare!A537,'Customer Names'!$A:$D,4,0)</f>
        <v>Terence</v>
      </c>
      <c r="C537">
        <f>VLOOKUP(A537,'Medical Examinations'!$A:$M,2,0)</f>
        <v>29.83</v>
      </c>
      <c r="D537">
        <f>VLOOKUP($A537,'Medical Examinations'!$A:$M,3,0)</f>
        <v>5.84</v>
      </c>
      <c r="E537" t="str">
        <f>VLOOKUP($A537,'Medical Examinations'!$A:$M,4,0)</f>
        <v>No</v>
      </c>
      <c r="F537" t="str">
        <f>VLOOKUP($A537,'Medical Examinations'!$A:$M,5,0)</f>
        <v>No</v>
      </c>
      <c r="G537" t="str">
        <f>VLOOKUP($A537,'Medical Examinations'!$A:$M,6,0)</f>
        <v>No</v>
      </c>
      <c r="H537">
        <f>VLOOKUP($A537,'Medical Examinations'!$A:$M,8,0)</f>
        <v>1</v>
      </c>
      <c r="I537" t="str">
        <f>VLOOKUP($A537,'Medical Examinations'!$A:$M,9,0)</f>
        <v>yes</v>
      </c>
      <c r="J537" t="str">
        <f>VLOOKUP($A537,'Medical Examinations'!$A:$M,11,0)</f>
        <v>Overweight</v>
      </c>
      <c r="K537" t="str">
        <f>VLOOKUP($A537,'Medical Examinations'!$A:$M,12,0)</f>
        <v>Prediabetes</v>
      </c>
      <c r="L537" s="11">
        <f>VLOOKUP($A537,'Hospitalisation Details'!$A:$O,5,0)</f>
        <v>36152</v>
      </c>
      <c r="M537">
        <f>VLOOKUP($A537,'Hospitalisation Details'!$A:$O,7,0)</f>
        <v>18648.419999999998</v>
      </c>
      <c r="N537" t="str">
        <f>VLOOKUP($A537,'Hospitalisation Details'!$A:$O,12,0)</f>
        <v>tier - 1</v>
      </c>
      <c r="O537" t="str">
        <f>VLOOKUP($A537,'Hospitalisation Details'!$A:$O,13,0)</f>
        <v>tier - 1</v>
      </c>
      <c r="P537" t="str">
        <f>VLOOKUP($A537,'Hospitalisation Details'!$A:$O,14,0)</f>
        <v>R1019</v>
      </c>
      <c r="Q537">
        <f>VLOOKUP($A537,'Hospitalisation Details'!$A:$O,15,0)</f>
        <v>24</v>
      </c>
    </row>
    <row r="538" spans="1:17" ht="15.75" x14ac:dyDescent="0.25">
      <c r="A538" s="1" t="s">
        <v>1834</v>
      </c>
      <c r="B538" t="str">
        <f>VLOOKUP(Healthcare!A538,'Customer Names'!$A:$D,4,0)</f>
        <v>Marisol</v>
      </c>
      <c r="C538">
        <f>VLOOKUP(A538,'Medical Examinations'!$A:$M,2,0)</f>
        <v>22.6</v>
      </c>
      <c r="D538">
        <f>VLOOKUP($A538,'Medical Examinations'!$A:$M,3,0)</f>
        <v>10.43</v>
      </c>
      <c r="E538" t="str">
        <f>VLOOKUP($A538,'Medical Examinations'!$A:$M,4,0)</f>
        <v>yes</v>
      </c>
      <c r="F538" t="str">
        <f>VLOOKUP($A538,'Medical Examinations'!$A:$M,5,0)</f>
        <v>No</v>
      </c>
      <c r="G538" t="str">
        <f>VLOOKUP($A538,'Medical Examinations'!$A:$M,6,0)</f>
        <v>No</v>
      </c>
      <c r="H538">
        <f>VLOOKUP($A538,'Medical Examinations'!$A:$M,8,0)</f>
        <v>1</v>
      </c>
      <c r="I538" t="str">
        <f>VLOOKUP($A538,'Medical Examinations'!$A:$M,9,0)</f>
        <v>yes</v>
      </c>
      <c r="J538" t="str">
        <f>VLOOKUP($A538,'Medical Examinations'!$A:$M,11,0)</f>
        <v>Healthy Weight</v>
      </c>
      <c r="K538" t="str">
        <f>VLOOKUP($A538,'Medical Examinations'!$A:$M,12,0)</f>
        <v>Diabetes</v>
      </c>
      <c r="L538" s="11">
        <f>VLOOKUP($A538,'Hospitalisation Details'!$A:$O,5,0)</f>
        <v>31728</v>
      </c>
      <c r="M538">
        <f>VLOOKUP($A538,'Hospitalisation Details'!$A:$O,7,0)</f>
        <v>18608.259999999998</v>
      </c>
      <c r="N538" t="str">
        <f>VLOOKUP($A538,'Hospitalisation Details'!$A:$O,12,0)</f>
        <v>tier - 1</v>
      </c>
      <c r="O538" t="str">
        <f>VLOOKUP($A538,'Hospitalisation Details'!$A:$O,13,0)</f>
        <v>tier - 3</v>
      </c>
      <c r="P538" t="str">
        <f>VLOOKUP($A538,'Hospitalisation Details'!$A:$O,14,0)</f>
        <v>R1011</v>
      </c>
      <c r="Q538">
        <f>VLOOKUP($A538,'Hospitalisation Details'!$A:$O,15,0)</f>
        <v>36</v>
      </c>
    </row>
    <row r="539" spans="1:17" ht="15.75" x14ac:dyDescent="0.25">
      <c r="A539" s="1" t="s">
        <v>1833</v>
      </c>
      <c r="B539" t="str">
        <f>VLOOKUP(Healthcare!A539,'Customer Names'!$A:$D,4,0)</f>
        <v>Lindsay</v>
      </c>
      <c r="C539">
        <f>VLOOKUP(A539,'Medical Examinations'!$A:$M,2,0)</f>
        <v>46.69</v>
      </c>
      <c r="D539">
        <f>VLOOKUP($A539,'Medical Examinations'!$A:$M,3,0)</f>
        <v>4.25</v>
      </c>
      <c r="E539" t="str">
        <f>VLOOKUP($A539,'Medical Examinations'!$A:$M,4,0)</f>
        <v>yes</v>
      </c>
      <c r="F539" t="str">
        <f>VLOOKUP($A539,'Medical Examinations'!$A:$M,5,0)</f>
        <v>No</v>
      </c>
      <c r="G539" t="str">
        <f>VLOOKUP($A539,'Medical Examinations'!$A:$M,6,0)</f>
        <v>No</v>
      </c>
      <c r="H539">
        <f>VLOOKUP($A539,'Medical Examinations'!$A:$M,8,0)</f>
        <v>1</v>
      </c>
      <c r="I539" t="str">
        <f>VLOOKUP($A539,'Medical Examinations'!$A:$M,9,0)</f>
        <v>No</v>
      </c>
      <c r="J539" t="str">
        <f>VLOOKUP($A539,'Medical Examinations'!$A:$M,11,0)</f>
        <v>Obesity</v>
      </c>
      <c r="K539" t="str">
        <f>VLOOKUP($A539,'Medical Examinations'!$A:$M,12,0)</f>
        <v>Normal</v>
      </c>
      <c r="L539" s="11">
        <f>VLOOKUP($A539,'Hospitalisation Details'!$A:$O,5,0)</f>
        <v>23707</v>
      </c>
      <c r="M539">
        <f>VLOOKUP($A539,'Hospitalisation Details'!$A:$O,7,0)</f>
        <v>18443.11</v>
      </c>
      <c r="N539" t="str">
        <f>VLOOKUP($A539,'Hospitalisation Details'!$A:$O,12,0)</f>
        <v>tier - 1</v>
      </c>
      <c r="O539" t="str">
        <f>VLOOKUP($A539,'Hospitalisation Details'!$A:$O,13,0)</f>
        <v>tier - 2</v>
      </c>
      <c r="P539" t="str">
        <f>VLOOKUP($A539,'Hospitalisation Details'!$A:$O,14,0)</f>
        <v>R1012</v>
      </c>
      <c r="Q539">
        <f>VLOOKUP($A539,'Hospitalisation Details'!$A:$O,15,0)</f>
        <v>58</v>
      </c>
    </row>
    <row r="540" spans="1:17" ht="15.75" x14ac:dyDescent="0.25">
      <c r="A540" s="1" t="s">
        <v>1832</v>
      </c>
      <c r="B540" t="str">
        <f>VLOOKUP(Healthcare!A540,'Customer Names'!$A:$D,4,0)</f>
        <v>Katie</v>
      </c>
      <c r="C540">
        <f>VLOOKUP(A540,'Medical Examinations'!$A:$M,2,0)</f>
        <v>28.49</v>
      </c>
      <c r="D540">
        <f>VLOOKUP($A540,'Medical Examinations'!$A:$M,3,0)</f>
        <v>4.8899999999999997</v>
      </c>
      <c r="E540" t="str">
        <f>VLOOKUP($A540,'Medical Examinations'!$A:$M,4,0)</f>
        <v>No</v>
      </c>
      <c r="F540" t="str">
        <f>VLOOKUP($A540,'Medical Examinations'!$A:$M,5,0)</f>
        <v>No</v>
      </c>
      <c r="G540" t="str">
        <f>VLOOKUP($A540,'Medical Examinations'!$A:$M,6,0)</f>
        <v>No</v>
      </c>
      <c r="H540">
        <f>VLOOKUP($A540,'Medical Examinations'!$A:$M,8,0)</f>
        <v>0</v>
      </c>
      <c r="I540" t="str">
        <f>VLOOKUP($A540,'Medical Examinations'!$A:$M,9,0)</f>
        <v>yes</v>
      </c>
      <c r="J540" t="str">
        <f>VLOOKUP($A540,'Medical Examinations'!$A:$M,11,0)</f>
        <v>Overweight</v>
      </c>
      <c r="K540" t="str">
        <f>VLOOKUP($A540,'Medical Examinations'!$A:$M,12,0)</f>
        <v>Normal</v>
      </c>
      <c r="L540" s="11">
        <f>VLOOKUP($A540,'Hospitalisation Details'!$A:$O,5,0)</f>
        <v>36387</v>
      </c>
      <c r="M540">
        <f>VLOOKUP($A540,'Hospitalisation Details'!$A:$O,7,0)</f>
        <v>18328.240000000002</v>
      </c>
      <c r="N540" t="str">
        <f>VLOOKUP($A540,'Hospitalisation Details'!$A:$O,12,0)</f>
        <v>tier - 1</v>
      </c>
      <c r="O540" t="str">
        <f>VLOOKUP($A540,'Hospitalisation Details'!$A:$O,13,0)</f>
        <v>tier - 2</v>
      </c>
      <c r="P540" t="str">
        <f>VLOOKUP($A540,'Hospitalisation Details'!$A:$O,14,0)</f>
        <v>R1013</v>
      </c>
      <c r="Q540">
        <f>VLOOKUP($A540,'Hospitalisation Details'!$A:$O,15,0)</f>
        <v>23</v>
      </c>
    </row>
    <row r="541" spans="1:17" ht="15.75" x14ac:dyDescent="0.25">
      <c r="A541" s="1" t="s">
        <v>1831</v>
      </c>
      <c r="B541" t="str">
        <f>VLOOKUP(Healthcare!A541,'Customer Names'!$A:$D,4,0)</f>
        <v>Daniel</v>
      </c>
      <c r="C541">
        <f>VLOOKUP(A541,'Medical Examinations'!$A:$M,2,0)</f>
        <v>28.5</v>
      </c>
      <c r="D541">
        <f>VLOOKUP($A541,'Medical Examinations'!$A:$M,3,0)</f>
        <v>5.55</v>
      </c>
      <c r="E541" t="str">
        <f>VLOOKUP($A541,'Medical Examinations'!$A:$M,4,0)</f>
        <v>yes</v>
      </c>
      <c r="F541" t="str">
        <f>VLOOKUP($A541,'Medical Examinations'!$A:$M,5,0)</f>
        <v>No</v>
      </c>
      <c r="G541" t="str">
        <f>VLOOKUP($A541,'Medical Examinations'!$A:$M,6,0)</f>
        <v>No</v>
      </c>
      <c r="H541">
        <f>VLOOKUP($A541,'Medical Examinations'!$A:$M,8,0)</f>
        <v>1</v>
      </c>
      <c r="I541" t="str">
        <f>VLOOKUP($A541,'Medical Examinations'!$A:$M,9,0)</f>
        <v>yes</v>
      </c>
      <c r="J541" t="str">
        <f>VLOOKUP($A541,'Medical Examinations'!$A:$M,11,0)</f>
        <v>Overweight</v>
      </c>
      <c r="K541" t="str">
        <f>VLOOKUP($A541,'Medical Examinations'!$A:$M,12,0)</f>
        <v>Normal</v>
      </c>
      <c r="L541" s="11">
        <f>VLOOKUP($A541,'Hospitalisation Details'!$A:$O,5,0)</f>
        <v>34884</v>
      </c>
      <c r="M541">
        <f>VLOOKUP($A541,'Hospitalisation Details'!$A:$O,7,0)</f>
        <v>18310.740000000002</v>
      </c>
      <c r="N541" t="str">
        <f>VLOOKUP($A541,'Hospitalisation Details'!$A:$O,12,0)</f>
        <v>tier - 1</v>
      </c>
      <c r="O541" t="str">
        <f>VLOOKUP($A541,'Hospitalisation Details'!$A:$O,13,0)</f>
        <v>tier - 3</v>
      </c>
      <c r="P541" t="str">
        <f>VLOOKUP($A541,'Hospitalisation Details'!$A:$O,14,0)</f>
        <v>R1012</v>
      </c>
      <c r="Q541">
        <f>VLOOKUP($A541,'Hospitalisation Details'!$A:$O,15,0)</f>
        <v>27</v>
      </c>
    </row>
    <row r="542" spans="1:17" ht="15.75" x14ac:dyDescent="0.25">
      <c r="A542" s="1" t="s">
        <v>1830</v>
      </c>
      <c r="B542" t="str">
        <f>VLOOKUP(Healthcare!A542,'Customer Names'!$A:$D,4,0)</f>
        <v>Brett W</v>
      </c>
      <c r="C542">
        <f>VLOOKUP(A542,'Medical Examinations'!$A:$M,2,0)</f>
        <v>24.4</v>
      </c>
      <c r="D542">
        <f>VLOOKUP($A542,'Medical Examinations'!$A:$M,3,0)</f>
        <v>4.5199999999999996</v>
      </c>
      <c r="E542" t="str">
        <f>VLOOKUP($A542,'Medical Examinations'!$A:$M,4,0)</f>
        <v>No</v>
      </c>
      <c r="F542" t="str">
        <f>VLOOKUP($A542,'Medical Examinations'!$A:$M,5,0)</f>
        <v>No</v>
      </c>
      <c r="G542" t="str">
        <f>VLOOKUP($A542,'Medical Examinations'!$A:$M,6,0)</f>
        <v>No</v>
      </c>
      <c r="H542">
        <f>VLOOKUP($A542,'Medical Examinations'!$A:$M,8,0)</f>
        <v>1</v>
      </c>
      <c r="I542" t="str">
        <f>VLOOKUP($A542,'Medical Examinations'!$A:$M,9,0)</f>
        <v>yes</v>
      </c>
      <c r="J542" t="str">
        <f>VLOOKUP($A542,'Medical Examinations'!$A:$M,11,0)</f>
        <v>Healthy Weight</v>
      </c>
      <c r="K542" t="str">
        <f>VLOOKUP($A542,'Medical Examinations'!$A:$M,12,0)</f>
        <v>Normal</v>
      </c>
      <c r="L542" s="11">
        <f>VLOOKUP($A542,'Hospitalisation Details'!$A:$O,5,0)</f>
        <v>33872</v>
      </c>
      <c r="M542">
        <f>VLOOKUP($A542,'Hospitalisation Details'!$A:$O,7,0)</f>
        <v>18259.22</v>
      </c>
      <c r="N542" t="str">
        <f>VLOOKUP($A542,'Hospitalisation Details'!$A:$O,12,0)</f>
        <v>tier - 1</v>
      </c>
      <c r="O542" t="str">
        <f>VLOOKUP($A542,'Hospitalisation Details'!$A:$O,13,0)</f>
        <v>tier - 3</v>
      </c>
      <c r="P542" t="str">
        <f>VLOOKUP($A542,'Hospitalisation Details'!$A:$O,14,0)</f>
        <v>R1011</v>
      </c>
      <c r="Q542">
        <f>VLOOKUP($A542,'Hospitalisation Details'!$A:$O,15,0)</f>
        <v>30</v>
      </c>
    </row>
    <row r="543" spans="1:17" ht="15.75" x14ac:dyDescent="0.25">
      <c r="A543" s="1" t="s">
        <v>1829</v>
      </c>
      <c r="B543" t="str">
        <f>VLOOKUP(Healthcare!A543,'Customer Names'!$A:$D,4,0)</f>
        <v>Dylan J</v>
      </c>
      <c r="C543">
        <f>VLOOKUP(A543,'Medical Examinations'!$A:$M,2,0)</f>
        <v>29.15</v>
      </c>
      <c r="D543">
        <f>VLOOKUP($A543,'Medical Examinations'!$A:$M,3,0)</f>
        <v>4.45</v>
      </c>
      <c r="E543" t="str">
        <f>VLOOKUP($A543,'Medical Examinations'!$A:$M,4,0)</f>
        <v>yes</v>
      </c>
      <c r="F543" t="str">
        <f>VLOOKUP($A543,'Medical Examinations'!$A:$M,5,0)</f>
        <v>No</v>
      </c>
      <c r="G543" t="str">
        <f>VLOOKUP($A543,'Medical Examinations'!$A:$M,6,0)</f>
        <v>No</v>
      </c>
      <c r="H543">
        <f>VLOOKUP($A543,'Medical Examinations'!$A:$M,8,0)</f>
        <v>1</v>
      </c>
      <c r="I543" t="str">
        <f>VLOOKUP($A543,'Medical Examinations'!$A:$M,9,0)</f>
        <v>yes</v>
      </c>
      <c r="J543" t="str">
        <f>VLOOKUP($A543,'Medical Examinations'!$A:$M,11,0)</f>
        <v>Overweight</v>
      </c>
      <c r="K543" t="str">
        <f>VLOOKUP($A543,'Medical Examinations'!$A:$M,12,0)</f>
        <v>Normal</v>
      </c>
      <c r="L543" s="11">
        <f>VLOOKUP($A543,'Hospitalisation Details'!$A:$O,5,0)</f>
        <v>34914</v>
      </c>
      <c r="M543">
        <f>VLOOKUP($A543,'Hospitalisation Details'!$A:$O,7,0)</f>
        <v>18246.5</v>
      </c>
      <c r="N543" t="str">
        <f>VLOOKUP($A543,'Hospitalisation Details'!$A:$O,12,0)</f>
        <v>tier - 1</v>
      </c>
      <c r="O543" t="str">
        <f>VLOOKUP($A543,'Hospitalisation Details'!$A:$O,13,0)</f>
        <v>tier - 1</v>
      </c>
      <c r="P543" t="str">
        <f>VLOOKUP($A543,'Hospitalisation Details'!$A:$O,14,0)</f>
        <v>R1013</v>
      </c>
      <c r="Q543">
        <f>VLOOKUP($A543,'Hospitalisation Details'!$A:$O,15,0)</f>
        <v>27</v>
      </c>
    </row>
    <row r="544" spans="1:17" ht="15.75" x14ac:dyDescent="0.25">
      <c r="A544" s="1" t="s">
        <v>1828</v>
      </c>
      <c r="B544" t="str">
        <f>VLOOKUP(Healthcare!A544,'Customer Names'!$A:$D,4,0)</f>
        <v>Elizabeth</v>
      </c>
      <c r="C544">
        <f>VLOOKUP(A544,'Medical Examinations'!$A:$M,2,0)</f>
        <v>27.28</v>
      </c>
      <c r="D544">
        <f>VLOOKUP($A544,'Medical Examinations'!$A:$M,3,0)</f>
        <v>4.72</v>
      </c>
      <c r="E544" t="str">
        <f>VLOOKUP($A544,'Medical Examinations'!$A:$M,4,0)</f>
        <v>No</v>
      </c>
      <c r="F544" t="str">
        <f>VLOOKUP($A544,'Medical Examinations'!$A:$M,5,0)</f>
        <v>yes</v>
      </c>
      <c r="G544" t="str">
        <f>VLOOKUP($A544,'Medical Examinations'!$A:$M,6,0)</f>
        <v>No</v>
      </c>
      <c r="H544">
        <f>VLOOKUP($A544,'Medical Examinations'!$A:$M,8,0)</f>
        <v>1</v>
      </c>
      <c r="I544" t="str">
        <f>VLOOKUP($A544,'Medical Examinations'!$A:$M,9,0)</f>
        <v>yes</v>
      </c>
      <c r="J544" t="str">
        <f>VLOOKUP($A544,'Medical Examinations'!$A:$M,11,0)</f>
        <v>Overweight</v>
      </c>
      <c r="K544" t="str">
        <f>VLOOKUP($A544,'Medical Examinations'!$A:$M,12,0)</f>
        <v>Normal</v>
      </c>
      <c r="L544" s="11">
        <f>VLOOKUP($A544,'Hospitalisation Details'!$A:$O,5,0)</f>
        <v>38209</v>
      </c>
      <c r="M544">
        <f>VLOOKUP($A544,'Hospitalisation Details'!$A:$O,7,0)</f>
        <v>18223.45</v>
      </c>
      <c r="N544" t="str">
        <f>VLOOKUP($A544,'Hospitalisation Details'!$A:$O,12,0)</f>
        <v>tier - 1</v>
      </c>
      <c r="O544" t="str">
        <f>VLOOKUP($A544,'Hospitalisation Details'!$A:$O,13,0)</f>
        <v>tier - 3</v>
      </c>
      <c r="P544" t="str">
        <f>VLOOKUP($A544,'Hospitalisation Details'!$A:$O,14,0)</f>
        <v>R1013</v>
      </c>
      <c r="Q544">
        <f>VLOOKUP($A544,'Hospitalisation Details'!$A:$O,15,0)</f>
        <v>18</v>
      </c>
    </row>
    <row r="545" spans="1:17" ht="15.75" x14ac:dyDescent="0.25">
      <c r="A545" s="1" t="s">
        <v>1827</v>
      </c>
      <c r="B545" t="str">
        <f>VLOOKUP(Healthcare!A545,'Customer Names'!$A:$D,4,0)</f>
        <v>Brooke M.</v>
      </c>
      <c r="C545">
        <f>VLOOKUP(A545,'Medical Examinations'!$A:$M,2,0)</f>
        <v>32.229999999999997</v>
      </c>
      <c r="D545">
        <f>VLOOKUP($A545,'Medical Examinations'!$A:$M,3,0)</f>
        <v>4.6500000000000004</v>
      </c>
      <c r="E545" t="str">
        <f>VLOOKUP($A545,'Medical Examinations'!$A:$M,4,0)</f>
        <v>yes</v>
      </c>
      <c r="F545" t="str">
        <f>VLOOKUP($A545,'Medical Examinations'!$A:$M,5,0)</f>
        <v>No</v>
      </c>
      <c r="G545" t="str">
        <f>VLOOKUP($A545,'Medical Examinations'!$A:$M,6,0)</f>
        <v>Yes</v>
      </c>
      <c r="H545">
        <f>VLOOKUP($A545,'Medical Examinations'!$A:$M,8,0)</f>
        <v>1</v>
      </c>
      <c r="I545" t="str">
        <f>VLOOKUP($A545,'Medical Examinations'!$A:$M,9,0)</f>
        <v>No</v>
      </c>
      <c r="J545" t="str">
        <f>VLOOKUP($A545,'Medical Examinations'!$A:$M,11,0)</f>
        <v>Obesity</v>
      </c>
      <c r="K545" t="str">
        <f>VLOOKUP($A545,'Medical Examinations'!$A:$M,12,0)</f>
        <v>Normal</v>
      </c>
      <c r="L545" s="11">
        <f>VLOOKUP($A545,'Hospitalisation Details'!$A:$O,5,0)</f>
        <v>35596</v>
      </c>
      <c r="M545">
        <f>VLOOKUP($A545,'Hospitalisation Details'!$A:$O,7,0)</f>
        <v>18218.16</v>
      </c>
      <c r="N545" t="str">
        <f>VLOOKUP($A545,'Hospitalisation Details'!$A:$O,12,0)</f>
        <v>tier - 1</v>
      </c>
      <c r="O545" t="str">
        <f>VLOOKUP($A545,'Hospitalisation Details'!$A:$O,13,0)</f>
        <v>tier - 1</v>
      </c>
      <c r="P545" t="str">
        <f>VLOOKUP($A545,'Hospitalisation Details'!$A:$O,14,0)</f>
        <v>R1013</v>
      </c>
      <c r="Q545">
        <f>VLOOKUP($A545,'Hospitalisation Details'!$A:$O,15,0)</f>
        <v>25</v>
      </c>
    </row>
    <row r="546" spans="1:17" ht="15.75" x14ac:dyDescent="0.25">
      <c r="A546" s="1" t="s">
        <v>1826</v>
      </c>
      <c r="B546" t="str">
        <f>VLOOKUP(Healthcare!A546,'Customer Names'!$A:$D,4,0)</f>
        <v>.  Teiko</v>
      </c>
      <c r="C546">
        <f>VLOOKUP(A546,'Medical Examinations'!$A:$M,2,0)</f>
        <v>44.2</v>
      </c>
      <c r="D546">
        <f>VLOOKUP($A546,'Medical Examinations'!$A:$M,3,0)</f>
        <v>11.34</v>
      </c>
      <c r="E546" t="str">
        <f>VLOOKUP($A546,'Medical Examinations'!$A:$M,4,0)</f>
        <v>yes</v>
      </c>
      <c r="F546" t="str">
        <f>VLOOKUP($A546,'Medical Examinations'!$A:$M,5,0)</f>
        <v>No</v>
      </c>
      <c r="G546" t="str">
        <f>VLOOKUP($A546,'Medical Examinations'!$A:$M,6,0)</f>
        <v>Yes</v>
      </c>
      <c r="H546">
        <f>VLOOKUP($A546,'Medical Examinations'!$A:$M,8,0)</f>
        <v>1</v>
      </c>
      <c r="I546" t="str">
        <f>VLOOKUP($A546,'Medical Examinations'!$A:$M,9,0)</f>
        <v>No</v>
      </c>
      <c r="J546" t="str">
        <f>VLOOKUP($A546,'Medical Examinations'!$A:$M,11,0)</f>
        <v>Obesity</v>
      </c>
      <c r="K546" t="str">
        <f>VLOOKUP($A546,'Medical Examinations'!$A:$M,12,0)</f>
        <v>Diabetes</v>
      </c>
      <c r="L546" s="11">
        <f>VLOOKUP($A546,'Hospitalisation Details'!$A:$O,5,0)</f>
        <v>23288</v>
      </c>
      <c r="M546">
        <f>VLOOKUP($A546,'Hospitalisation Details'!$A:$O,7,0)</f>
        <v>18208.34</v>
      </c>
      <c r="N546" t="str">
        <f>VLOOKUP($A546,'Hospitalisation Details'!$A:$O,12,0)</f>
        <v>tier - 1</v>
      </c>
      <c r="O546" t="str">
        <f>VLOOKUP($A546,'Hospitalisation Details'!$A:$O,13,0)</f>
        <v>tier - 2</v>
      </c>
      <c r="P546" t="str">
        <f>VLOOKUP($A546,'Hospitalisation Details'!$A:$O,14,0)</f>
        <v>R1026</v>
      </c>
      <c r="Q546">
        <f>VLOOKUP($A546,'Hospitalisation Details'!$A:$O,15,0)</f>
        <v>59</v>
      </c>
    </row>
    <row r="547" spans="1:17" ht="15.75" x14ac:dyDescent="0.25">
      <c r="A547" s="1" t="s">
        <v>1825</v>
      </c>
      <c r="B547" t="str">
        <f>VLOOKUP(Healthcare!A547,'Customer Names'!$A:$D,4,0)</f>
        <v>Zachary</v>
      </c>
      <c r="C547">
        <f>VLOOKUP(A547,'Medical Examinations'!$A:$M,2,0)</f>
        <v>29.734999999999999</v>
      </c>
      <c r="D547">
        <f>VLOOKUP($A547,'Medical Examinations'!$A:$M,3,0)</f>
        <v>4.53</v>
      </c>
      <c r="E547" t="str">
        <f>VLOOKUP($A547,'Medical Examinations'!$A:$M,4,0)</f>
        <v>No</v>
      </c>
      <c r="F547" t="str">
        <f>VLOOKUP($A547,'Medical Examinations'!$A:$M,5,0)</f>
        <v>No</v>
      </c>
      <c r="G547" t="str">
        <f>VLOOKUP($A547,'Medical Examinations'!$A:$M,6,0)</f>
        <v>Yes</v>
      </c>
      <c r="H547">
        <f>VLOOKUP($A547,'Medical Examinations'!$A:$M,8,0)</f>
        <v>1</v>
      </c>
      <c r="I547" t="str">
        <f>VLOOKUP($A547,'Medical Examinations'!$A:$M,9,0)</f>
        <v>No</v>
      </c>
      <c r="J547" t="str">
        <f>VLOOKUP($A547,'Medical Examinations'!$A:$M,11,0)</f>
        <v>Overweight</v>
      </c>
      <c r="K547" t="str">
        <f>VLOOKUP($A547,'Medical Examinations'!$A:$M,12,0)</f>
        <v>Normal</v>
      </c>
      <c r="L547" s="11">
        <f>VLOOKUP($A547,'Hospitalisation Details'!$A:$O,5,0)</f>
        <v>34254</v>
      </c>
      <c r="M547">
        <f>VLOOKUP($A547,'Hospitalisation Details'!$A:$O,7,0)</f>
        <v>18157.88</v>
      </c>
      <c r="N547" t="str">
        <f>VLOOKUP($A547,'Hospitalisation Details'!$A:$O,12,0)</f>
        <v>tier - 1</v>
      </c>
      <c r="O547" t="str">
        <f>VLOOKUP($A547,'Hospitalisation Details'!$A:$O,13,0)</f>
        <v>tier - 1</v>
      </c>
      <c r="P547" t="str">
        <f>VLOOKUP($A547,'Hospitalisation Details'!$A:$O,14,0)</f>
        <v>R1012</v>
      </c>
      <c r="Q547">
        <f>VLOOKUP($A547,'Hospitalisation Details'!$A:$O,15,0)</f>
        <v>29</v>
      </c>
    </row>
    <row r="548" spans="1:17" ht="15.75" x14ac:dyDescent="0.25">
      <c r="A548" s="1" t="s">
        <v>1824</v>
      </c>
      <c r="B548" t="str">
        <f>VLOOKUP(Healthcare!A548,'Customer Names'!$A:$D,4,0)</f>
        <v>Johannah</v>
      </c>
      <c r="C548">
        <f>VLOOKUP(A548,'Medical Examinations'!$A:$M,2,0)</f>
        <v>28.31</v>
      </c>
      <c r="D548">
        <f>VLOOKUP($A548,'Medical Examinations'!$A:$M,3,0)</f>
        <v>6.35</v>
      </c>
      <c r="E548" t="str">
        <f>VLOOKUP($A548,'Medical Examinations'!$A:$M,4,0)</f>
        <v>No</v>
      </c>
      <c r="F548" t="str">
        <f>VLOOKUP($A548,'Medical Examinations'!$A:$M,5,0)</f>
        <v>No</v>
      </c>
      <c r="G548" t="str">
        <f>VLOOKUP($A548,'Medical Examinations'!$A:$M,6,0)</f>
        <v>No</v>
      </c>
      <c r="H548">
        <f>VLOOKUP($A548,'Medical Examinations'!$A:$M,8,0)</f>
        <v>0</v>
      </c>
      <c r="I548" t="str">
        <f>VLOOKUP($A548,'Medical Examinations'!$A:$M,9,0)</f>
        <v>yes</v>
      </c>
      <c r="J548" t="str">
        <f>VLOOKUP($A548,'Medical Examinations'!$A:$M,11,0)</f>
        <v>Overweight</v>
      </c>
      <c r="K548" t="str">
        <f>VLOOKUP($A548,'Medical Examinations'!$A:$M,12,0)</f>
        <v>Prediabetes</v>
      </c>
      <c r="L548" s="11">
        <f>VLOOKUP($A548,'Hospitalisation Details'!$A:$O,5,0)</f>
        <v>36457</v>
      </c>
      <c r="M548">
        <f>VLOOKUP($A548,'Hospitalisation Details'!$A:$O,7,0)</f>
        <v>18033.97</v>
      </c>
      <c r="N548" t="str">
        <f>VLOOKUP($A548,'Hospitalisation Details'!$A:$O,12,0)</f>
        <v>tier - 1</v>
      </c>
      <c r="O548" t="str">
        <f>VLOOKUP($A548,'Hospitalisation Details'!$A:$O,13,0)</f>
        <v>tier - 1</v>
      </c>
      <c r="P548" t="str">
        <f>VLOOKUP($A548,'Hospitalisation Details'!$A:$O,14,0)</f>
        <v>R1012</v>
      </c>
      <c r="Q548">
        <f>VLOOKUP($A548,'Hospitalisation Details'!$A:$O,15,0)</f>
        <v>23</v>
      </c>
    </row>
    <row r="549" spans="1:17" ht="15.75" x14ac:dyDescent="0.25">
      <c r="A549" s="1" t="s">
        <v>1823</v>
      </c>
      <c r="B549" t="str">
        <f>VLOOKUP(Healthcare!A549,'Customer Names'!$A:$D,4,0)</f>
        <v>Ryan A</v>
      </c>
      <c r="C549">
        <f>VLOOKUP(A549,'Medical Examinations'!$A:$M,2,0)</f>
        <v>46.62</v>
      </c>
      <c r="D549">
        <f>VLOOKUP($A549,'Medical Examinations'!$A:$M,3,0)</f>
        <v>8.51</v>
      </c>
      <c r="E549" t="str">
        <f>VLOOKUP($A549,'Medical Examinations'!$A:$M,4,0)</f>
        <v>No</v>
      </c>
      <c r="F549" t="str">
        <f>VLOOKUP($A549,'Medical Examinations'!$A:$M,5,0)</f>
        <v>No</v>
      </c>
      <c r="G549" t="str">
        <f>VLOOKUP($A549,'Medical Examinations'!$A:$M,6,0)</f>
        <v>No</v>
      </c>
      <c r="H549">
        <f>VLOOKUP($A549,'Medical Examinations'!$A:$M,8,0)</f>
        <v>0</v>
      </c>
      <c r="I549" t="str">
        <f>VLOOKUP($A549,'Medical Examinations'!$A:$M,9,0)</f>
        <v>No</v>
      </c>
      <c r="J549" t="str">
        <f>VLOOKUP($A549,'Medical Examinations'!$A:$M,11,0)</f>
        <v>Obesity</v>
      </c>
      <c r="K549" t="str">
        <f>VLOOKUP($A549,'Medical Examinations'!$A:$M,12,0)</f>
        <v>Diabetes</v>
      </c>
      <c r="L549" s="11">
        <f>VLOOKUP($A549,'Hospitalisation Details'!$A:$O,5,0)</f>
        <v>23971</v>
      </c>
      <c r="M549">
        <f>VLOOKUP($A549,'Hospitalisation Details'!$A:$O,7,0)</f>
        <v>18031.189999999999</v>
      </c>
      <c r="N549" t="str">
        <f>VLOOKUP($A549,'Hospitalisation Details'!$A:$O,12,0)</f>
        <v>tier - 1</v>
      </c>
      <c r="O549" t="str">
        <f>VLOOKUP($A549,'Hospitalisation Details'!$A:$O,13,0)</f>
        <v>tier - 2</v>
      </c>
      <c r="P549" t="str">
        <f>VLOOKUP($A549,'Hospitalisation Details'!$A:$O,14,0)</f>
        <v>R1012</v>
      </c>
      <c r="Q549">
        <f>VLOOKUP($A549,'Hospitalisation Details'!$A:$O,15,0)</f>
        <v>57</v>
      </c>
    </row>
    <row r="550" spans="1:17" ht="15.75" x14ac:dyDescent="0.25">
      <c r="A550" s="1" t="s">
        <v>1822</v>
      </c>
      <c r="B550" t="str">
        <f>VLOOKUP(Healthcare!A550,'Customer Names'!$A:$D,4,0)</f>
        <v>Andres Sr.</v>
      </c>
      <c r="C550">
        <f>VLOOKUP(A550,'Medical Examinations'!$A:$M,2,0)</f>
        <v>51.75</v>
      </c>
      <c r="D550">
        <f>VLOOKUP($A550,'Medical Examinations'!$A:$M,3,0)</f>
        <v>8.59</v>
      </c>
      <c r="E550" t="str">
        <f>VLOOKUP($A550,'Medical Examinations'!$A:$M,4,0)</f>
        <v>yes</v>
      </c>
      <c r="F550" t="str">
        <f>VLOOKUP($A550,'Medical Examinations'!$A:$M,5,0)</f>
        <v>No</v>
      </c>
      <c r="G550" t="str">
        <f>VLOOKUP($A550,'Medical Examinations'!$A:$M,6,0)</f>
        <v>No</v>
      </c>
      <c r="H550">
        <f>VLOOKUP($A550,'Medical Examinations'!$A:$M,8,0)</f>
        <v>1</v>
      </c>
      <c r="I550" t="str">
        <f>VLOOKUP($A550,'Medical Examinations'!$A:$M,9,0)</f>
        <v>No</v>
      </c>
      <c r="J550" t="str">
        <f>VLOOKUP($A550,'Medical Examinations'!$A:$M,11,0)</f>
        <v>Obesity</v>
      </c>
      <c r="K550" t="str">
        <f>VLOOKUP($A550,'Medical Examinations'!$A:$M,12,0)</f>
        <v>Diabetes</v>
      </c>
      <c r="L550" s="11">
        <f>VLOOKUP($A550,'Hospitalisation Details'!$A:$O,5,0)</f>
        <v>27602</v>
      </c>
      <c r="M550">
        <f>VLOOKUP($A550,'Hospitalisation Details'!$A:$O,7,0)</f>
        <v>18031.16</v>
      </c>
      <c r="N550" t="str">
        <f>VLOOKUP($A550,'Hospitalisation Details'!$A:$O,12,0)</f>
        <v>tier - 1</v>
      </c>
      <c r="O550" t="str">
        <f>VLOOKUP($A550,'Hospitalisation Details'!$A:$O,13,0)</f>
        <v>tier - 3</v>
      </c>
      <c r="P550" t="str">
        <f>VLOOKUP($A550,'Hospitalisation Details'!$A:$O,14,0)</f>
        <v>R1023</v>
      </c>
      <c r="Q550">
        <f>VLOOKUP($A550,'Hospitalisation Details'!$A:$O,15,0)</f>
        <v>47</v>
      </c>
    </row>
    <row r="551" spans="1:17" ht="15.75" x14ac:dyDescent="0.25">
      <c r="A551" s="1" t="s">
        <v>1821</v>
      </c>
      <c r="B551" t="str">
        <f>VLOOKUP(Healthcare!A551,'Customer Names'!$A:$D,4,0)</f>
        <v>Bryan</v>
      </c>
      <c r="C551">
        <f>VLOOKUP(A551,'Medical Examinations'!$A:$M,2,0)</f>
        <v>25.7</v>
      </c>
      <c r="D551">
        <f>VLOOKUP($A551,'Medical Examinations'!$A:$M,3,0)</f>
        <v>4.13</v>
      </c>
      <c r="E551" t="str">
        <f>VLOOKUP($A551,'Medical Examinations'!$A:$M,4,0)</f>
        <v>yes</v>
      </c>
      <c r="F551" t="str">
        <f>VLOOKUP($A551,'Medical Examinations'!$A:$M,5,0)</f>
        <v>No</v>
      </c>
      <c r="G551" t="str">
        <f>VLOOKUP($A551,'Medical Examinations'!$A:$M,6,0)</f>
        <v>No</v>
      </c>
      <c r="H551">
        <f>VLOOKUP($A551,'Medical Examinations'!$A:$M,8,0)</f>
        <v>0</v>
      </c>
      <c r="I551" t="str">
        <f>VLOOKUP($A551,'Medical Examinations'!$A:$M,9,0)</f>
        <v>yes</v>
      </c>
      <c r="J551" t="str">
        <f>VLOOKUP($A551,'Medical Examinations'!$A:$M,11,0)</f>
        <v>Overweight</v>
      </c>
      <c r="K551" t="str">
        <f>VLOOKUP($A551,'Medical Examinations'!$A:$M,12,0)</f>
        <v>Normal</v>
      </c>
      <c r="L551" s="11">
        <f>VLOOKUP($A551,'Hospitalisation Details'!$A:$O,5,0)</f>
        <v>37100</v>
      </c>
      <c r="M551">
        <f>VLOOKUP($A551,'Hospitalisation Details'!$A:$O,7,0)</f>
        <v>17942.11</v>
      </c>
      <c r="N551" t="str">
        <f>VLOOKUP($A551,'Hospitalisation Details'!$A:$O,12,0)</f>
        <v>tier - 1</v>
      </c>
      <c r="O551" t="str">
        <f>VLOOKUP($A551,'Hospitalisation Details'!$A:$O,13,0)</f>
        <v>tier - 2</v>
      </c>
      <c r="P551" t="str">
        <f>VLOOKUP($A551,'Hospitalisation Details'!$A:$O,14,0)</f>
        <v>R1011</v>
      </c>
      <c r="Q551">
        <f>VLOOKUP($A551,'Hospitalisation Details'!$A:$O,15,0)</f>
        <v>21</v>
      </c>
    </row>
    <row r="552" spans="1:17" ht="15.75" x14ac:dyDescent="0.25">
      <c r="A552" s="1" t="s">
        <v>1820</v>
      </c>
      <c r="B552" t="str">
        <f>VLOOKUP(Healthcare!A552,'Customer Names'!$A:$D,4,0)</f>
        <v>Lizette</v>
      </c>
      <c r="C552">
        <f>VLOOKUP(A552,'Medical Examinations'!$A:$M,2,0)</f>
        <v>31.79</v>
      </c>
      <c r="D552">
        <f>VLOOKUP($A552,'Medical Examinations'!$A:$M,3,0)</f>
        <v>4.55</v>
      </c>
      <c r="E552" t="str">
        <f>VLOOKUP($A552,'Medical Examinations'!$A:$M,4,0)</f>
        <v>No</v>
      </c>
      <c r="F552" t="str">
        <f>VLOOKUP($A552,'Medical Examinations'!$A:$M,5,0)</f>
        <v>No</v>
      </c>
      <c r="G552" t="str">
        <f>VLOOKUP($A552,'Medical Examinations'!$A:$M,6,0)</f>
        <v>No</v>
      </c>
      <c r="H552">
        <f>VLOOKUP($A552,'Medical Examinations'!$A:$M,8,0)</f>
        <v>0</v>
      </c>
      <c r="I552" t="str">
        <f>VLOOKUP($A552,'Medical Examinations'!$A:$M,9,0)</f>
        <v>No</v>
      </c>
      <c r="J552" t="str">
        <f>VLOOKUP($A552,'Medical Examinations'!$A:$M,11,0)</f>
        <v>Obesity</v>
      </c>
      <c r="K552" t="str">
        <f>VLOOKUP($A552,'Medical Examinations'!$A:$M,12,0)</f>
        <v>Normal</v>
      </c>
      <c r="L552" s="11">
        <f>VLOOKUP($A552,'Hospitalisation Details'!$A:$O,5,0)</f>
        <v>28293</v>
      </c>
      <c r="M552">
        <f>VLOOKUP($A552,'Hospitalisation Details'!$A:$O,7,0)</f>
        <v>17929.3</v>
      </c>
      <c r="N552" t="str">
        <f>VLOOKUP($A552,'Hospitalisation Details'!$A:$O,12,0)</f>
        <v>tier - 1</v>
      </c>
      <c r="O552" t="str">
        <f>VLOOKUP($A552,'Hospitalisation Details'!$A:$O,13,0)</f>
        <v>tier - 2</v>
      </c>
      <c r="P552" t="str">
        <f>VLOOKUP($A552,'Hospitalisation Details'!$A:$O,14,0)</f>
        <v>R1013</v>
      </c>
      <c r="Q552">
        <f>VLOOKUP($A552,'Hospitalisation Details'!$A:$O,15,0)</f>
        <v>45</v>
      </c>
    </row>
    <row r="553" spans="1:17" ht="15.75" x14ac:dyDescent="0.25">
      <c r="A553" s="1" t="s">
        <v>1819</v>
      </c>
      <c r="B553" t="str">
        <f>VLOOKUP(Healthcare!A553,'Customer Names'!$A:$D,4,0)</f>
        <v>Don</v>
      </c>
      <c r="C553">
        <f>VLOOKUP(A553,'Medical Examinations'!$A:$M,2,0)</f>
        <v>24.795000000000002</v>
      </c>
      <c r="D553">
        <f>VLOOKUP($A553,'Medical Examinations'!$A:$M,3,0)</f>
        <v>4.5199999999999996</v>
      </c>
      <c r="E553" t="str">
        <f>VLOOKUP($A553,'Medical Examinations'!$A:$M,4,0)</f>
        <v>No</v>
      </c>
      <c r="F553" t="str">
        <f>VLOOKUP($A553,'Medical Examinations'!$A:$M,5,0)</f>
        <v>No</v>
      </c>
      <c r="G553" t="str">
        <f>VLOOKUP($A553,'Medical Examinations'!$A:$M,6,0)</f>
        <v>No</v>
      </c>
      <c r="H553">
        <f>VLOOKUP($A553,'Medical Examinations'!$A:$M,8,0)</f>
        <v>0</v>
      </c>
      <c r="I553" t="str">
        <f>VLOOKUP($A553,'Medical Examinations'!$A:$M,9,0)</f>
        <v>yes</v>
      </c>
      <c r="J553" t="str">
        <f>VLOOKUP($A553,'Medical Examinations'!$A:$M,11,0)</f>
        <v>Healthy Weight</v>
      </c>
      <c r="K553" t="str">
        <f>VLOOKUP($A553,'Medical Examinations'!$A:$M,12,0)</f>
        <v>Normal</v>
      </c>
      <c r="L553" s="11">
        <f>VLOOKUP($A553,'Hospitalisation Details'!$A:$O,5,0)</f>
        <v>32785</v>
      </c>
      <c r="M553">
        <f>VLOOKUP($A553,'Hospitalisation Details'!$A:$O,7,0)</f>
        <v>17904.53</v>
      </c>
      <c r="N553" t="str">
        <f>VLOOKUP($A553,'Hospitalisation Details'!$A:$O,12,0)</f>
        <v>tier - 1</v>
      </c>
      <c r="O553" t="str">
        <f>VLOOKUP($A553,'Hospitalisation Details'!$A:$O,13,0)</f>
        <v>tier - 2</v>
      </c>
      <c r="P553" t="str">
        <f>VLOOKUP($A553,'Hospitalisation Details'!$A:$O,14,0)</f>
        <v>R1017</v>
      </c>
      <c r="Q553">
        <f>VLOOKUP($A553,'Hospitalisation Details'!$A:$O,15,0)</f>
        <v>33</v>
      </c>
    </row>
    <row r="554" spans="1:17" ht="15.75" x14ac:dyDescent="0.25">
      <c r="A554" s="1" t="s">
        <v>1818</v>
      </c>
      <c r="B554" t="str">
        <f>VLOOKUP(Healthcare!A554,'Customer Names'!$A:$D,4,0)</f>
        <v>Jeb</v>
      </c>
      <c r="C554">
        <f>VLOOKUP(A554,'Medical Examinations'!$A:$M,2,0)</f>
        <v>53.98</v>
      </c>
      <c r="D554">
        <f>VLOOKUP($A554,'Medical Examinations'!$A:$M,3,0)</f>
        <v>5.07</v>
      </c>
      <c r="E554" t="str">
        <f>VLOOKUP($A554,'Medical Examinations'!$A:$M,4,0)</f>
        <v>No</v>
      </c>
      <c r="F554" t="str">
        <f>VLOOKUP($A554,'Medical Examinations'!$A:$M,5,0)</f>
        <v>No</v>
      </c>
      <c r="G554" t="str">
        <f>VLOOKUP($A554,'Medical Examinations'!$A:$M,6,0)</f>
        <v>Yes</v>
      </c>
      <c r="H554">
        <f>VLOOKUP($A554,'Medical Examinations'!$A:$M,8,0)</f>
        <v>1</v>
      </c>
      <c r="I554" t="str">
        <f>VLOOKUP($A554,'Medical Examinations'!$A:$M,9,0)</f>
        <v>No</v>
      </c>
      <c r="J554" t="str">
        <f>VLOOKUP($A554,'Medical Examinations'!$A:$M,11,0)</f>
        <v>Obesity</v>
      </c>
      <c r="K554" t="str">
        <f>VLOOKUP($A554,'Medical Examinations'!$A:$M,12,0)</f>
        <v>Normal</v>
      </c>
      <c r="L554" s="11">
        <f>VLOOKUP($A554,'Hospitalisation Details'!$A:$O,5,0)</f>
        <v>29079</v>
      </c>
      <c r="M554">
        <f>VLOOKUP($A554,'Hospitalisation Details'!$A:$O,7,0)</f>
        <v>17882.669999999998</v>
      </c>
      <c r="N554" t="str">
        <f>VLOOKUP($A554,'Hospitalisation Details'!$A:$O,12,0)</f>
        <v>tier - 1</v>
      </c>
      <c r="O554" t="str">
        <f>VLOOKUP($A554,'Hospitalisation Details'!$A:$O,13,0)</f>
        <v>tier - 3</v>
      </c>
      <c r="P554" t="str">
        <f>VLOOKUP($A554,'Hospitalisation Details'!$A:$O,14,0)</f>
        <v>R1012</v>
      </c>
      <c r="Q554">
        <f>VLOOKUP($A554,'Hospitalisation Details'!$A:$O,15,0)</f>
        <v>43</v>
      </c>
    </row>
    <row r="555" spans="1:17" ht="15.75" x14ac:dyDescent="0.25">
      <c r="A555" s="1" t="s">
        <v>1817</v>
      </c>
      <c r="B555" t="str">
        <f>VLOOKUP(Healthcare!A555,'Customer Names'!$A:$D,4,0)</f>
        <v>Amy R.</v>
      </c>
      <c r="C555">
        <f>VLOOKUP(A555,'Medical Examinations'!$A:$M,2,0)</f>
        <v>41.325000000000003</v>
      </c>
      <c r="D555">
        <f>VLOOKUP($A555,'Medical Examinations'!$A:$M,3,0)</f>
        <v>4.04</v>
      </c>
      <c r="E555" t="str">
        <f>VLOOKUP($A555,'Medical Examinations'!$A:$M,4,0)</f>
        <v>yes</v>
      </c>
      <c r="F555" t="str">
        <f>VLOOKUP($A555,'Medical Examinations'!$A:$M,5,0)</f>
        <v>No</v>
      </c>
      <c r="G555" t="str">
        <f>VLOOKUP($A555,'Medical Examinations'!$A:$M,6,0)</f>
        <v>Yes</v>
      </c>
      <c r="H555">
        <f>VLOOKUP($A555,'Medical Examinations'!$A:$M,8,0)</f>
        <v>1</v>
      </c>
      <c r="I555" t="str">
        <f>VLOOKUP($A555,'Medical Examinations'!$A:$M,9,0)</f>
        <v>No</v>
      </c>
      <c r="J555" t="str">
        <f>VLOOKUP($A555,'Medical Examinations'!$A:$M,11,0)</f>
        <v>Obesity</v>
      </c>
      <c r="K555" t="str">
        <f>VLOOKUP($A555,'Medical Examinations'!$A:$M,12,0)</f>
        <v>Normal</v>
      </c>
      <c r="L555" s="11">
        <f>VLOOKUP($A555,'Hospitalisation Details'!$A:$O,5,0)</f>
        <v>35699</v>
      </c>
      <c r="M555">
        <f>VLOOKUP($A555,'Hospitalisation Details'!$A:$O,7,0)</f>
        <v>17878.900000000001</v>
      </c>
      <c r="N555" t="str">
        <f>VLOOKUP($A555,'Hospitalisation Details'!$A:$O,12,0)</f>
        <v>tier - 1</v>
      </c>
      <c r="O555" t="str">
        <f>VLOOKUP($A555,'Hospitalisation Details'!$A:$O,13,0)</f>
        <v>tier - 2</v>
      </c>
      <c r="P555" t="str">
        <f>VLOOKUP($A555,'Hospitalisation Details'!$A:$O,14,0)</f>
        <v>R1024</v>
      </c>
      <c r="Q555">
        <f>VLOOKUP($A555,'Hospitalisation Details'!$A:$O,15,0)</f>
        <v>25</v>
      </c>
    </row>
    <row r="556" spans="1:17" ht="15.75" x14ac:dyDescent="0.25">
      <c r="A556" s="1" t="s">
        <v>1816</v>
      </c>
      <c r="B556" t="str">
        <f>VLOOKUP(Healthcare!A556,'Customer Names'!$A:$D,4,0)</f>
        <v>Brian</v>
      </c>
      <c r="C556">
        <f>VLOOKUP(A556,'Medical Examinations'!$A:$M,2,0)</f>
        <v>51.65</v>
      </c>
      <c r="D556">
        <f>VLOOKUP($A556,'Medical Examinations'!$A:$M,3,0)</f>
        <v>5.3</v>
      </c>
      <c r="E556" t="str">
        <f>VLOOKUP($A556,'Medical Examinations'!$A:$M,4,0)</f>
        <v>yes</v>
      </c>
      <c r="F556" t="str">
        <f>VLOOKUP($A556,'Medical Examinations'!$A:$M,5,0)</f>
        <v>No</v>
      </c>
      <c r="G556" t="str">
        <f>VLOOKUP($A556,'Medical Examinations'!$A:$M,6,0)</f>
        <v>No</v>
      </c>
      <c r="H556">
        <f>VLOOKUP($A556,'Medical Examinations'!$A:$M,8,0)</f>
        <v>0</v>
      </c>
      <c r="I556" t="str">
        <f>VLOOKUP($A556,'Medical Examinations'!$A:$M,9,0)</f>
        <v>No</v>
      </c>
      <c r="J556" t="str">
        <f>VLOOKUP($A556,'Medical Examinations'!$A:$M,11,0)</f>
        <v>Obesity</v>
      </c>
      <c r="K556" t="str">
        <f>VLOOKUP($A556,'Medical Examinations'!$A:$M,12,0)</f>
        <v>Normal</v>
      </c>
      <c r="L556" s="11">
        <f>VLOOKUP($A556,'Hospitalisation Details'!$A:$O,5,0)</f>
        <v>28015</v>
      </c>
      <c r="M556">
        <f>VLOOKUP($A556,'Hospitalisation Details'!$A:$O,7,0)</f>
        <v>17862.919999999998</v>
      </c>
      <c r="N556" t="str">
        <f>VLOOKUP($A556,'Hospitalisation Details'!$A:$O,12,0)</f>
        <v>tier - 1</v>
      </c>
      <c r="O556" t="str">
        <f>VLOOKUP($A556,'Hospitalisation Details'!$A:$O,13,0)</f>
        <v>tier - 2</v>
      </c>
      <c r="P556" t="str">
        <f>VLOOKUP($A556,'Hospitalisation Details'!$A:$O,14,0)</f>
        <v>R1012</v>
      </c>
      <c r="Q556">
        <f>VLOOKUP($A556,'Hospitalisation Details'!$A:$O,15,0)</f>
        <v>46</v>
      </c>
    </row>
    <row r="557" spans="1:17" ht="15.75" x14ac:dyDescent="0.25">
      <c r="A557" s="1" t="s">
        <v>1815</v>
      </c>
      <c r="B557" t="str">
        <f>VLOOKUP(Healthcare!A557,'Customer Names'!$A:$D,4,0)</f>
        <v>Mike G</v>
      </c>
      <c r="C557">
        <f>VLOOKUP(A557,'Medical Examinations'!$A:$M,2,0)</f>
        <v>44.52</v>
      </c>
      <c r="D557">
        <f>VLOOKUP($A557,'Medical Examinations'!$A:$M,3,0)</f>
        <v>8.64</v>
      </c>
      <c r="E557" t="str">
        <f>VLOOKUP($A557,'Medical Examinations'!$A:$M,4,0)</f>
        <v>yes</v>
      </c>
      <c r="F557" t="str">
        <f>VLOOKUP($A557,'Medical Examinations'!$A:$M,5,0)</f>
        <v>No</v>
      </c>
      <c r="G557" t="str">
        <f>VLOOKUP($A557,'Medical Examinations'!$A:$M,6,0)</f>
        <v>Yes</v>
      </c>
      <c r="H557">
        <f>VLOOKUP($A557,'Medical Examinations'!$A:$M,8,0)</f>
        <v>1</v>
      </c>
      <c r="I557" t="str">
        <f>VLOOKUP($A557,'Medical Examinations'!$A:$M,9,0)</f>
        <v>No</v>
      </c>
      <c r="J557" t="str">
        <f>VLOOKUP($A557,'Medical Examinations'!$A:$M,11,0)</f>
        <v>Obesity</v>
      </c>
      <c r="K557" t="str">
        <f>VLOOKUP($A557,'Medical Examinations'!$A:$M,12,0)</f>
        <v>Diabetes</v>
      </c>
      <c r="L557" s="11">
        <f>VLOOKUP($A557,'Hospitalisation Details'!$A:$O,5,0)</f>
        <v>23200</v>
      </c>
      <c r="M557">
        <f>VLOOKUP($A557,'Hospitalisation Details'!$A:$O,7,0)</f>
        <v>17832.599999999999</v>
      </c>
      <c r="N557" t="str">
        <f>VLOOKUP($A557,'Hospitalisation Details'!$A:$O,12,0)</f>
        <v>tier - 1</v>
      </c>
      <c r="O557" t="str">
        <f>VLOOKUP($A557,'Hospitalisation Details'!$A:$O,13,0)</f>
        <v>tier - 2</v>
      </c>
      <c r="P557" t="str">
        <f>VLOOKUP($A557,'Hospitalisation Details'!$A:$O,14,0)</f>
        <v>R1012</v>
      </c>
      <c r="Q557">
        <f>VLOOKUP($A557,'Hospitalisation Details'!$A:$O,15,0)</f>
        <v>59</v>
      </c>
    </row>
    <row r="558" spans="1:17" ht="15.75" x14ac:dyDescent="0.25">
      <c r="A558" s="1" t="s">
        <v>1814</v>
      </c>
      <c r="B558" t="str">
        <f>VLOOKUP(Healthcare!A558,'Customer Names'!$A:$D,4,0)</f>
        <v>Simonezitrone Sr.</v>
      </c>
      <c r="C558">
        <f>VLOOKUP(A558,'Medical Examinations'!$A:$M,2,0)</f>
        <v>53.29</v>
      </c>
      <c r="D558">
        <f>VLOOKUP($A558,'Medical Examinations'!$A:$M,3,0)</f>
        <v>4.03</v>
      </c>
      <c r="E558" t="str">
        <f>VLOOKUP($A558,'Medical Examinations'!$A:$M,4,0)</f>
        <v>No</v>
      </c>
      <c r="F558" t="str">
        <f>VLOOKUP($A558,'Medical Examinations'!$A:$M,5,0)</f>
        <v>No</v>
      </c>
      <c r="G558" t="str">
        <f>VLOOKUP($A558,'Medical Examinations'!$A:$M,6,0)</f>
        <v>Yes</v>
      </c>
      <c r="H558">
        <f>VLOOKUP($A558,'Medical Examinations'!$A:$M,8,0)</f>
        <v>1</v>
      </c>
      <c r="I558" t="str">
        <f>VLOOKUP($A558,'Medical Examinations'!$A:$M,9,0)</f>
        <v>No</v>
      </c>
      <c r="J558" t="str">
        <f>VLOOKUP($A558,'Medical Examinations'!$A:$M,11,0)</f>
        <v>Obesity</v>
      </c>
      <c r="K558" t="str">
        <f>VLOOKUP($A558,'Medical Examinations'!$A:$M,12,0)</f>
        <v>Normal</v>
      </c>
      <c r="L558" s="11">
        <f>VLOOKUP($A558,'Hospitalisation Details'!$A:$O,5,0)</f>
        <v>29046</v>
      </c>
      <c r="M558">
        <f>VLOOKUP($A558,'Hospitalisation Details'!$A:$O,7,0)</f>
        <v>17779.939999999999</v>
      </c>
      <c r="N558" t="str">
        <f>VLOOKUP($A558,'Hospitalisation Details'!$A:$O,12,0)</f>
        <v>tier - 1</v>
      </c>
      <c r="O558" t="str">
        <f>VLOOKUP($A558,'Hospitalisation Details'!$A:$O,13,0)</f>
        <v>tier - 2</v>
      </c>
      <c r="P558" t="str">
        <f>VLOOKUP($A558,'Hospitalisation Details'!$A:$O,14,0)</f>
        <v>R1012</v>
      </c>
      <c r="Q558">
        <f>VLOOKUP($A558,'Hospitalisation Details'!$A:$O,15,0)</f>
        <v>43</v>
      </c>
    </row>
    <row r="559" spans="1:17" ht="15.75" x14ac:dyDescent="0.25">
      <c r="A559" s="1" t="s">
        <v>1813</v>
      </c>
      <c r="B559" t="str">
        <f>VLOOKUP(Healthcare!A559,'Customer Names'!$A:$D,4,0)</f>
        <v>Nicholas</v>
      </c>
      <c r="C559">
        <f>VLOOKUP(A559,'Medical Examinations'!$A:$M,2,0)</f>
        <v>46.63</v>
      </c>
      <c r="D559">
        <f>VLOOKUP($A559,'Medical Examinations'!$A:$M,3,0)</f>
        <v>4.26</v>
      </c>
      <c r="E559" t="str">
        <f>VLOOKUP($A559,'Medical Examinations'!$A:$M,4,0)</f>
        <v>yes</v>
      </c>
      <c r="F559" t="str">
        <f>VLOOKUP($A559,'Medical Examinations'!$A:$M,5,0)</f>
        <v>No</v>
      </c>
      <c r="G559" t="str">
        <f>VLOOKUP($A559,'Medical Examinations'!$A:$M,6,0)</f>
        <v>No</v>
      </c>
      <c r="H559">
        <f>VLOOKUP($A559,'Medical Examinations'!$A:$M,8,0)</f>
        <v>2</v>
      </c>
      <c r="I559" t="str">
        <f>VLOOKUP($A559,'Medical Examinations'!$A:$M,9,0)</f>
        <v>No</v>
      </c>
      <c r="J559" t="str">
        <f>VLOOKUP($A559,'Medical Examinations'!$A:$M,11,0)</f>
        <v>Obesity</v>
      </c>
      <c r="K559" t="str">
        <f>VLOOKUP($A559,'Medical Examinations'!$A:$M,12,0)</f>
        <v>Normal</v>
      </c>
      <c r="L559" s="11">
        <f>VLOOKUP($A559,'Hospitalisation Details'!$A:$O,5,0)</f>
        <v>24401</v>
      </c>
      <c r="M559">
        <f>VLOOKUP($A559,'Hospitalisation Details'!$A:$O,7,0)</f>
        <v>17777.73</v>
      </c>
      <c r="N559" t="str">
        <f>VLOOKUP($A559,'Hospitalisation Details'!$A:$O,12,0)</f>
        <v>tier - 1</v>
      </c>
      <c r="O559" t="str">
        <f>VLOOKUP($A559,'Hospitalisation Details'!$A:$O,13,0)</f>
        <v>tier - 3</v>
      </c>
      <c r="P559" t="str">
        <f>VLOOKUP($A559,'Hospitalisation Details'!$A:$O,14,0)</f>
        <v>R1012</v>
      </c>
      <c r="Q559">
        <f>VLOOKUP($A559,'Hospitalisation Details'!$A:$O,15,0)</f>
        <v>56</v>
      </c>
    </row>
    <row r="560" spans="1:17" ht="15.75" x14ac:dyDescent="0.25">
      <c r="A560" s="1" t="s">
        <v>1812</v>
      </c>
      <c r="B560" t="str">
        <f>VLOOKUP(Healthcare!A560,'Customer Names'!$A:$D,4,0)</f>
        <v>Angela M</v>
      </c>
      <c r="C560">
        <f>VLOOKUP(A560,'Medical Examinations'!$A:$M,2,0)</f>
        <v>28.88</v>
      </c>
      <c r="D560">
        <f>VLOOKUP($A560,'Medical Examinations'!$A:$M,3,0)</f>
        <v>5.35</v>
      </c>
      <c r="E560" t="str">
        <f>VLOOKUP($A560,'Medical Examinations'!$A:$M,4,0)</f>
        <v>No</v>
      </c>
      <c r="F560" t="str">
        <f>VLOOKUP($A560,'Medical Examinations'!$A:$M,5,0)</f>
        <v>No</v>
      </c>
      <c r="G560" t="str">
        <f>VLOOKUP($A560,'Medical Examinations'!$A:$M,6,0)</f>
        <v>Yes</v>
      </c>
      <c r="H560">
        <f>VLOOKUP($A560,'Medical Examinations'!$A:$M,8,0)</f>
        <v>1</v>
      </c>
      <c r="I560" t="str">
        <f>VLOOKUP($A560,'Medical Examinations'!$A:$M,9,0)</f>
        <v>yes</v>
      </c>
      <c r="J560" t="str">
        <f>VLOOKUP($A560,'Medical Examinations'!$A:$M,11,0)</f>
        <v>Overweight</v>
      </c>
      <c r="K560" t="str">
        <f>VLOOKUP($A560,'Medical Examinations'!$A:$M,12,0)</f>
        <v>Normal</v>
      </c>
      <c r="L560" s="11">
        <f>VLOOKUP($A560,'Hospitalisation Details'!$A:$O,5,0)</f>
        <v>37908</v>
      </c>
      <c r="M560">
        <f>VLOOKUP($A560,'Hospitalisation Details'!$A:$O,7,0)</f>
        <v>17748.509999999998</v>
      </c>
      <c r="N560" t="str">
        <f>VLOOKUP($A560,'Hospitalisation Details'!$A:$O,12,0)</f>
        <v>tier - 1</v>
      </c>
      <c r="O560" t="str">
        <f>VLOOKUP($A560,'Hospitalisation Details'!$A:$O,13,0)</f>
        <v>tier - 1</v>
      </c>
      <c r="P560" t="str">
        <f>VLOOKUP($A560,'Hospitalisation Details'!$A:$O,14,0)</f>
        <v>R1012</v>
      </c>
      <c r="Q560">
        <f>VLOOKUP($A560,'Hospitalisation Details'!$A:$O,15,0)</f>
        <v>19</v>
      </c>
    </row>
    <row r="561" spans="1:17" ht="15.75" x14ac:dyDescent="0.25">
      <c r="A561" s="1" t="s">
        <v>1811</v>
      </c>
      <c r="B561" t="str">
        <f>VLOOKUP(Healthcare!A561,'Customer Names'!$A:$D,4,0)</f>
        <v>Oz</v>
      </c>
      <c r="C561">
        <f>VLOOKUP(A561,'Medical Examinations'!$A:$M,2,0)</f>
        <v>23.98</v>
      </c>
      <c r="D561">
        <f>VLOOKUP($A561,'Medical Examinations'!$A:$M,3,0)</f>
        <v>4.9000000000000004</v>
      </c>
      <c r="E561" t="str">
        <f>VLOOKUP($A561,'Medical Examinations'!$A:$M,4,0)</f>
        <v>No</v>
      </c>
      <c r="F561" t="str">
        <f>VLOOKUP($A561,'Medical Examinations'!$A:$M,5,0)</f>
        <v>No</v>
      </c>
      <c r="G561" t="str">
        <f>VLOOKUP($A561,'Medical Examinations'!$A:$M,6,0)</f>
        <v>No</v>
      </c>
      <c r="H561">
        <f>VLOOKUP($A561,'Medical Examinations'!$A:$M,8,0)</f>
        <v>0</v>
      </c>
      <c r="I561" t="str">
        <f>VLOOKUP($A561,'Medical Examinations'!$A:$M,9,0)</f>
        <v>No</v>
      </c>
      <c r="J561" t="str">
        <f>VLOOKUP($A561,'Medical Examinations'!$A:$M,11,0)</f>
        <v>Healthy Weight</v>
      </c>
      <c r="K561" t="str">
        <f>VLOOKUP($A561,'Medical Examinations'!$A:$M,12,0)</f>
        <v>Normal</v>
      </c>
      <c r="L561" s="11">
        <f>VLOOKUP($A561,'Hospitalisation Details'!$A:$O,5,0)</f>
        <v>34669</v>
      </c>
      <c r="M561">
        <f>VLOOKUP($A561,'Hospitalisation Details'!$A:$O,7,0)</f>
        <v>17663.14</v>
      </c>
      <c r="N561" t="str">
        <f>VLOOKUP($A561,'Hospitalisation Details'!$A:$O,12,0)</f>
        <v>tier - 1</v>
      </c>
      <c r="O561" t="str">
        <f>VLOOKUP($A561,'Hospitalisation Details'!$A:$O,13,0)</f>
        <v>tier - 3</v>
      </c>
      <c r="P561" t="str">
        <f>VLOOKUP($A561,'Hospitalisation Details'!$A:$O,14,0)</f>
        <v>R1013</v>
      </c>
      <c r="Q561">
        <f>VLOOKUP($A561,'Hospitalisation Details'!$A:$O,15,0)</f>
        <v>28</v>
      </c>
    </row>
    <row r="562" spans="1:17" ht="15.75" x14ac:dyDescent="0.25">
      <c r="A562" s="1" t="s">
        <v>1810</v>
      </c>
      <c r="B562" t="str">
        <f>VLOOKUP(Healthcare!A562,'Customer Names'!$A:$D,4,0)</f>
        <v>Erin M.</v>
      </c>
      <c r="C562">
        <f>VLOOKUP(A562,'Medical Examinations'!$A:$M,2,0)</f>
        <v>23.65</v>
      </c>
      <c r="D562">
        <f>VLOOKUP($A562,'Medical Examinations'!$A:$M,3,0)</f>
        <v>4.5</v>
      </c>
      <c r="E562" t="str">
        <f>VLOOKUP($A562,'Medical Examinations'!$A:$M,4,0)</f>
        <v>No</v>
      </c>
      <c r="F562" t="str">
        <f>VLOOKUP($A562,'Medical Examinations'!$A:$M,5,0)</f>
        <v>No</v>
      </c>
      <c r="G562" t="str">
        <f>VLOOKUP($A562,'Medical Examinations'!$A:$M,6,0)</f>
        <v>No</v>
      </c>
      <c r="H562">
        <f>VLOOKUP($A562,'Medical Examinations'!$A:$M,8,0)</f>
        <v>0</v>
      </c>
      <c r="I562" t="str">
        <f>VLOOKUP($A562,'Medical Examinations'!$A:$M,9,0)</f>
        <v>No</v>
      </c>
      <c r="J562" t="str">
        <f>VLOOKUP($A562,'Medical Examinations'!$A:$M,11,0)</f>
        <v>Healthy Weight</v>
      </c>
      <c r="K562" t="str">
        <f>VLOOKUP($A562,'Medical Examinations'!$A:$M,12,0)</f>
        <v>Normal</v>
      </c>
      <c r="L562" s="11">
        <f>VLOOKUP($A562,'Hospitalisation Details'!$A:$O,5,0)</f>
        <v>33110</v>
      </c>
      <c r="M562">
        <f>VLOOKUP($A562,'Hospitalisation Details'!$A:$O,7,0)</f>
        <v>17626.240000000002</v>
      </c>
      <c r="N562" t="str">
        <f>VLOOKUP($A562,'Hospitalisation Details'!$A:$O,12,0)</f>
        <v>tier - 1</v>
      </c>
      <c r="O562" t="str">
        <f>VLOOKUP($A562,'Hospitalisation Details'!$A:$O,13,0)</f>
        <v>tier - 3</v>
      </c>
      <c r="P562" t="str">
        <f>VLOOKUP($A562,'Hospitalisation Details'!$A:$O,14,0)</f>
        <v>R1013</v>
      </c>
      <c r="Q562">
        <f>VLOOKUP($A562,'Hospitalisation Details'!$A:$O,15,0)</f>
        <v>32</v>
      </c>
    </row>
    <row r="563" spans="1:17" ht="15.75" x14ac:dyDescent="0.25">
      <c r="A563" s="1" t="s">
        <v>1809</v>
      </c>
      <c r="B563" t="str">
        <f>VLOOKUP(Healthcare!A563,'Customer Names'!$A:$D,4,0)</f>
        <v>Bobby E.</v>
      </c>
      <c r="C563">
        <f>VLOOKUP(A563,'Medical Examinations'!$A:$M,2,0)</f>
        <v>49.09</v>
      </c>
      <c r="D563">
        <f>VLOOKUP($A563,'Medical Examinations'!$A:$M,3,0)</f>
        <v>8.3800000000000008</v>
      </c>
      <c r="E563" t="str">
        <f>VLOOKUP($A563,'Medical Examinations'!$A:$M,4,0)</f>
        <v>yes</v>
      </c>
      <c r="F563" t="str">
        <f>VLOOKUP($A563,'Medical Examinations'!$A:$M,5,0)</f>
        <v>No</v>
      </c>
      <c r="G563" t="str">
        <f>VLOOKUP($A563,'Medical Examinations'!$A:$M,6,0)</f>
        <v>No</v>
      </c>
      <c r="H563">
        <f>VLOOKUP($A563,'Medical Examinations'!$A:$M,8,0)</f>
        <v>2</v>
      </c>
      <c r="I563" t="str">
        <f>VLOOKUP($A563,'Medical Examinations'!$A:$M,9,0)</f>
        <v>No</v>
      </c>
      <c r="J563" t="str">
        <f>VLOOKUP($A563,'Medical Examinations'!$A:$M,11,0)</f>
        <v>Obesity</v>
      </c>
      <c r="K563" t="str">
        <f>VLOOKUP($A563,'Medical Examinations'!$A:$M,12,0)</f>
        <v>Diabetes</v>
      </c>
      <c r="L563" s="11">
        <f>VLOOKUP($A563,'Hospitalisation Details'!$A:$O,5,0)</f>
        <v>25837</v>
      </c>
      <c r="M563">
        <f>VLOOKUP($A563,'Hospitalisation Details'!$A:$O,7,0)</f>
        <v>17584.72</v>
      </c>
      <c r="N563" t="str">
        <f>VLOOKUP($A563,'Hospitalisation Details'!$A:$O,12,0)</f>
        <v>tier - 1</v>
      </c>
      <c r="O563" t="str">
        <f>VLOOKUP($A563,'Hospitalisation Details'!$A:$O,13,0)</f>
        <v>tier - 3</v>
      </c>
      <c r="P563" t="str">
        <f>VLOOKUP($A563,'Hospitalisation Details'!$A:$O,14,0)</f>
        <v>R1012</v>
      </c>
      <c r="Q563">
        <f>VLOOKUP($A563,'Hospitalisation Details'!$A:$O,15,0)</f>
        <v>52</v>
      </c>
    </row>
    <row r="564" spans="1:17" ht="15.75" x14ac:dyDescent="0.25">
      <c r="A564" s="1" t="s">
        <v>1808</v>
      </c>
      <c r="B564" t="str">
        <f>VLOOKUP(Healthcare!A564,'Customer Names'!$A:$D,4,0)</f>
        <v>Daniel P.</v>
      </c>
      <c r="C564">
        <f>VLOOKUP(A564,'Medical Examinations'!$A:$M,2,0)</f>
        <v>28.024999999999999</v>
      </c>
      <c r="D564">
        <f>VLOOKUP($A564,'Medical Examinations'!$A:$M,3,0)</f>
        <v>7.03</v>
      </c>
      <c r="E564" t="str">
        <f>VLOOKUP($A564,'Medical Examinations'!$A:$M,4,0)</f>
        <v>No</v>
      </c>
      <c r="F564" t="str">
        <f>VLOOKUP($A564,'Medical Examinations'!$A:$M,5,0)</f>
        <v>No</v>
      </c>
      <c r="G564" t="str">
        <f>VLOOKUP($A564,'Medical Examinations'!$A:$M,6,0)</f>
        <v>No</v>
      </c>
      <c r="H564">
        <f>VLOOKUP($A564,'Medical Examinations'!$A:$M,8,0)</f>
        <v>0</v>
      </c>
      <c r="I564" t="str">
        <f>VLOOKUP($A564,'Medical Examinations'!$A:$M,9,0)</f>
        <v>yes</v>
      </c>
      <c r="J564" t="str">
        <f>VLOOKUP($A564,'Medical Examinations'!$A:$M,11,0)</f>
        <v>Overweight</v>
      </c>
      <c r="K564" t="str">
        <f>VLOOKUP($A564,'Medical Examinations'!$A:$M,12,0)</f>
        <v>Diabetes</v>
      </c>
      <c r="L564" s="11">
        <f>VLOOKUP($A564,'Hospitalisation Details'!$A:$O,5,0)</f>
        <v>37493</v>
      </c>
      <c r="M564">
        <f>VLOOKUP($A564,'Hospitalisation Details'!$A:$O,7,0)</f>
        <v>17560.38</v>
      </c>
      <c r="N564" t="str">
        <f>VLOOKUP($A564,'Hospitalisation Details'!$A:$O,12,0)</f>
        <v>tier - 1</v>
      </c>
      <c r="O564" t="str">
        <f>VLOOKUP($A564,'Hospitalisation Details'!$A:$O,13,0)</f>
        <v>tier - 1</v>
      </c>
      <c r="P564" t="str">
        <f>VLOOKUP($A564,'Hospitalisation Details'!$A:$O,14,0)</f>
        <v>R1012</v>
      </c>
      <c r="Q564">
        <f>VLOOKUP($A564,'Hospitalisation Details'!$A:$O,15,0)</f>
        <v>20</v>
      </c>
    </row>
    <row r="565" spans="1:17" ht="15.75" x14ac:dyDescent="0.25">
      <c r="A565" s="1" t="s">
        <v>1807</v>
      </c>
      <c r="B565" t="str">
        <f>VLOOKUP(Healthcare!A565,'Customer Names'!$A:$D,4,0)</f>
        <v>Marie E.</v>
      </c>
      <c r="C565">
        <f>VLOOKUP(A565,'Medical Examinations'!$A:$M,2,0)</f>
        <v>43.32</v>
      </c>
      <c r="D565">
        <f>VLOOKUP($A565,'Medical Examinations'!$A:$M,3,0)</f>
        <v>8.75</v>
      </c>
      <c r="E565" t="str">
        <f>VLOOKUP($A565,'Medical Examinations'!$A:$M,4,0)</f>
        <v>yes</v>
      </c>
      <c r="F565" t="str">
        <f>VLOOKUP($A565,'Medical Examinations'!$A:$M,5,0)</f>
        <v>No</v>
      </c>
      <c r="G565" t="str">
        <f>VLOOKUP($A565,'Medical Examinations'!$A:$M,6,0)</f>
        <v>Yes</v>
      </c>
      <c r="H565">
        <f>VLOOKUP($A565,'Medical Examinations'!$A:$M,8,0)</f>
        <v>1</v>
      </c>
      <c r="I565" t="str">
        <f>VLOOKUP($A565,'Medical Examinations'!$A:$M,9,0)</f>
        <v>No</v>
      </c>
      <c r="J565" t="str">
        <f>VLOOKUP($A565,'Medical Examinations'!$A:$M,11,0)</f>
        <v>Obesity</v>
      </c>
      <c r="K565" t="str">
        <f>VLOOKUP($A565,'Medical Examinations'!$A:$M,12,0)</f>
        <v>Diabetes</v>
      </c>
      <c r="L565" s="11">
        <f>VLOOKUP($A565,'Hospitalisation Details'!$A:$O,5,0)</f>
        <v>23270</v>
      </c>
      <c r="M565">
        <f>VLOOKUP($A565,'Hospitalisation Details'!$A:$O,7,0)</f>
        <v>17556.88</v>
      </c>
      <c r="N565" t="str">
        <f>VLOOKUP($A565,'Hospitalisation Details'!$A:$O,12,0)</f>
        <v>tier - 1</v>
      </c>
      <c r="O565" t="str">
        <f>VLOOKUP($A565,'Hospitalisation Details'!$A:$O,13,0)</f>
        <v>tier - 2</v>
      </c>
      <c r="P565" t="str">
        <f>VLOOKUP($A565,'Hospitalisation Details'!$A:$O,14,0)</f>
        <v>R1012</v>
      </c>
      <c r="Q565">
        <f>VLOOKUP($A565,'Hospitalisation Details'!$A:$O,15,0)</f>
        <v>59</v>
      </c>
    </row>
    <row r="566" spans="1:17" ht="15.75" x14ac:dyDescent="0.25">
      <c r="A566" s="1" t="s">
        <v>1806</v>
      </c>
      <c r="B566" t="str">
        <f>VLOOKUP(Healthcare!A566,'Customer Names'!$A:$D,4,0)</f>
        <v>.  Katie</v>
      </c>
      <c r="C566">
        <f>VLOOKUP(A566,'Medical Examinations'!$A:$M,2,0)</f>
        <v>45.92</v>
      </c>
      <c r="D566">
        <f>VLOOKUP($A566,'Medical Examinations'!$A:$M,3,0)</f>
        <v>9.51</v>
      </c>
      <c r="E566" t="str">
        <f>VLOOKUP($A566,'Medical Examinations'!$A:$M,4,0)</f>
        <v>No</v>
      </c>
      <c r="F566" t="str">
        <f>VLOOKUP($A566,'Medical Examinations'!$A:$M,5,0)</f>
        <v>No</v>
      </c>
      <c r="G566" t="str">
        <f>VLOOKUP($A566,'Medical Examinations'!$A:$M,6,0)</f>
        <v>No</v>
      </c>
      <c r="H566">
        <f>VLOOKUP($A566,'Medical Examinations'!$A:$M,8,0)</f>
        <v>0</v>
      </c>
      <c r="I566" t="str">
        <f>VLOOKUP($A566,'Medical Examinations'!$A:$M,9,0)</f>
        <v>No</v>
      </c>
      <c r="J566" t="str">
        <f>VLOOKUP($A566,'Medical Examinations'!$A:$M,11,0)</f>
        <v>Obesity</v>
      </c>
      <c r="K566" t="str">
        <f>VLOOKUP($A566,'Medical Examinations'!$A:$M,12,0)</f>
        <v>Diabetes</v>
      </c>
      <c r="L566" s="11">
        <f>VLOOKUP($A566,'Hospitalisation Details'!$A:$O,5,0)</f>
        <v>25184</v>
      </c>
      <c r="M566">
        <f>VLOOKUP($A566,'Hospitalisation Details'!$A:$O,7,0)</f>
        <v>17507.47</v>
      </c>
      <c r="N566" t="str">
        <f>VLOOKUP($A566,'Hospitalisation Details'!$A:$O,12,0)</f>
        <v>tier - 1</v>
      </c>
      <c r="O566" t="str">
        <f>VLOOKUP($A566,'Hospitalisation Details'!$A:$O,13,0)</f>
        <v>tier - 1</v>
      </c>
      <c r="P566" t="str">
        <f>VLOOKUP($A566,'Hospitalisation Details'!$A:$O,14,0)</f>
        <v>R1026</v>
      </c>
      <c r="Q566">
        <f>VLOOKUP($A566,'Hospitalisation Details'!$A:$O,15,0)</f>
        <v>54</v>
      </c>
    </row>
    <row r="567" spans="1:17" ht="15.75" x14ac:dyDescent="0.25">
      <c r="A567" s="1" t="s">
        <v>1805</v>
      </c>
      <c r="B567" t="str">
        <f>VLOOKUP(Healthcare!A567,'Customer Names'!$A:$D,4,0)</f>
        <v>Eric D</v>
      </c>
      <c r="C567">
        <f>VLOOKUP(A567,'Medical Examinations'!$A:$M,2,0)</f>
        <v>44.03</v>
      </c>
      <c r="D567">
        <f>VLOOKUP($A567,'Medical Examinations'!$A:$M,3,0)</f>
        <v>9.36</v>
      </c>
      <c r="E567" t="str">
        <f>VLOOKUP($A567,'Medical Examinations'!$A:$M,4,0)</f>
        <v>No</v>
      </c>
      <c r="F567" t="str">
        <f>VLOOKUP($A567,'Medical Examinations'!$A:$M,5,0)</f>
        <v>No</v>
      </c>
      <c r="G567" t="str">
        <f>VLOOKUP($A567,'Medical Examinations'!$A:$M,6,0)</f>
        <v>No</v>
      </c>
      <c r="H567">
        <f>VLOOKUP($A567,'Medical Examinations'!$A:$M,8,0)</f>
        <v>0</v>
      </c>
      <c r="I567" t="str">
        <f>VLOOKUP($A567,'Medical Examinations'!$A:$M,9,0)</f>
        <v>No</v>
      </c>
      <c r="J567" t="str">
        <f>VLOOKUP($A567,'Medical Examinations'!$A:$M,11,0)</f>
        <v>Obesity</v>
      </c>
      <c r="K567" t="str">
        <f>VLOOKUP($A567,'Medical Examinations'!$A:$M,12,0)</f>
        <v>Diabetes</v>
      </c>
      <c r="L567" s="11">
        <f>VLOOKUP($A567,'Hospitalisation Details'!$A:$O,5,0)</f>
        <v>24062</v>
      </c>
      <c r="M567">
        <f>VLOOKUP($A567,'Hospitalisation Details'!$A:$O,7,0)</f>
        <v>17505.650000000001</v>
      </c>
      <c r="N567" t="str">
        <f>VLOOKUP($A567,'Hospitalisation Details'!$A:$O,12,0)</f>
        <v>tier - 1</v>
      </c>
      <c r="O567" t="str">
        <f>VLOOKUP($A567,'Hospitalisation Details'!$A:$O,13,0)</f>
        <v>tier - 2</v>
      </c>
      <c r="P567" t="str">
        <f>VLOOKUP($A567,'Hospitalisation Details'!$A:$O,14,0)</f>
        <v>R1023</v>
      </c>
      <c r="Q567">
        <f>VLOOKUP($A567,'Hospitalisation Details'!$A:$O,15,0)</f>
        <v>57</v>
      </c>
    </row>
    <row r="568" spans="1:17" ht="15.75" x14ac:dyDescent="0.25">
      <c r="A568" s="1" t="s">
        <v>1804</v>
      </c>
      <c r="B568" t="str">
        <f>VLOOKUP(Healthcare!A568,'Customer Names'!$A:$D,4,0)</f>
        <v>Tara</v>
      </c>
      <c r="C568">
        <f>VLOOKUP(A568,'Medical Examinations'!$A:$M,2,0)</f>
        <v>24.6</v>
      </c>
      <c r="D568">
        <f>VLOOKUP($A568,'Medical Examinations'!$A:$M,3,0)</f>
        <v>4.8099999999999996</v>
      </c>
      <c r="E568" t="str">
        <f>VLOOKUP($A568,'Medical Examinations'!$A:$M,4,0)</f>
        <v>No</v>
      </c>
      <c r="F568" t="str">
        <f>VLOOKUP($A568,'Medical Examinations'!$A:$M,5,0)</f>
        <v>No</v>
      </c>
      <c r="G568" t="str">
        <f>VLOOKUP($A568,'Medical Examinations'!$A:$M,6,0)</f>
        <v>No</v>
      </c>
      <c r="H568">
        <f>VLOOKUP($A568,'Medical Examinations'!$A:$M,8,0)</f>
        <v>0</v>
      </c>
      <c r="I568" t="str">
        <f>VLOOKUP($A568,'Medical Examinations'!$A:$M,9,0)</f>
        <v>yes</v>
      </c>
      <c r="J568" t="str">
        <f>VLOOKUP($A568,'Medical Examinations'!$A:$M,11,0)</f>
        <v>Healthy Weight</v>
      </c>
      <c r="K568" t="str">
        <f>VLOOKUP($A568,'Medical Examinations'!$A:$M,12,0)</f>
        <v>Normal</v>
      </c>
      <c r="L568" s="11">
        <f>VLOOKUP($A568,'Hospitalisation Details'!$A:$O,5,0)</f>
        <v>33206</v>
      </c>
      <c r="M568">
        <f>VLOOKUP($A568,'Hospitalisation Details'!$A:$O,7,0)</f>
        <v>17496.310000000001</v>
      </c>
      <c r="N568" t="str">
        <f>VLOOKUP($A568,'Hospitalisation Details'!$A:$O,12,0)</f>
        <v>tier - 1</v>
      </c>
      <c r="O568" t="str">
        <f>VLOOKUP($A568,'Hospitalisation Details'!$A:$O,13,0)</f>
        <v>tier - 2</v>
      </c>
      <c r="P568" t="str">
        <f>VLOOKUP($A568,'Hospitalisation Details'!$A:$O,14,0)</f>
        <v>R1011</v>
      </c>
      <c r="Q568">
        <f>VLOOKUP($A568,'Hospitalisation Details'!$A:$O,15,0)</f>
        <v>32</v>
      </c>
    </row>
    <row r="569" spans="1:17" ht="15.75" x14ac:dyDescent="0.25">
      <c r="A569" s="1" t="s">
        <v>1803</v>
      </c>
      <c r="B569" t="str">
        <f>VLOOKUP(Healthcare!A569,'Customer Names'!$A:$D,4,0)</f>
        <v>Haley L</v>
      </c>
      <c r="C569">
        <f>VLOOKUP(A569,'Medical Examinations'!$A:$M,2,0)</f>
        <v>49.15</v>
      </c>
      <c r="D569">
        <f>VLOOKUP($A569,'Medical Examinations'!$A:$M,3,0)</f>
        <v>8.08</v>
      </c>
      <c r="E569" t="str">
        <f>VLOOKUP($A569,'Medical Examinations'!$A:$M,4,0)</f>
        <v>No</v>
      </c>
      <c r="F569" t="str">
        <f>VLOOKUP($A569,'Medical Examinations'!$A:$M,5,0)</f>
        <v>No</v>
      </c>
      <c r="G569" t="str">
        <f>VLOOKUP($A569,'Medical Examinations'!$A:$M,6,0)</f>
        <v>No</v>
      </c>
      <c r="H569">
        <f>VLOOKUP($A569,'Medical Examinations'!$A:$M,8,0)</f>
        <v>0</v>
      </c>
      <c r="I569" t="str">
        <f>VLOOKUP($A569,'Medical Examinations'!$A:$M,9,0)</f>
        <v>No</v>
      </c>
      <c r="J569" t="str">
        <f>VLOOKUP($A569,'Medical Examinations'!$A:$M,11,0)</f>
        <v>Obesity</v>
      </c>
      <c r="K569" t="str">
        <f>VLOOKUP($A569,'Medical Examinations'!$A:$M,12,0)</f>
        <v>Diabetes</v>
      </c>
      <c r="L569" s="11">
        <f>VLOOKUP($A569,'Hospitalisation Details'!$A:$O,5,0)</f>
        <v>26122</v>
      </c>
      <c r="M569">
        <f>VLOOKUP($A569,'Hospitalisation Details'!$A:$O,7,0)</f>
        <v>17479.53</v>
      </c>
      <c r="N569" t="str">
        <f>VLOOKUP($A569,'Hospitalisation Details'!$A:$O,12,0)</f>
        <v>tier - 1</v>
      </c>
      <c r="O569" t="str">
        <f>VLOOKUP($A569,'Hospitalisation Details'!$A:$O,13,0)</f>
        <v>tier - 1</v>
      </c>
      <c r="P569" t="str">
        <f>VLOOKUP($A569,'Hospitalisation Details'!$A:$O,14,0)</f>
        <v>R1012</v>
      </c>
      <c r="Q569">
        <f>VLOOKUP($A569,'Hospitalisation Details'!$A:$O,15,0)</f>
        <v>51</v>
      </c>
    </row>
    <row r="570" spans="1:17" ht="15.75" x14ac:dyDescent="0.25">
      <c r="A570" s="1" t="s">
        <v>1802</v>
      </c>
      <c r="B570" t="str">
        <f>VLOOKUP(Healthcare!A570,'Customer Names'!$A:$D,4,0)</f>
        <v>Kayla B.</v>
      </c>
      <c r="C570">
        <f>VLOOKUP(A570,'Medical Examinations'!$A:$M,2,0)</f>
        <v>28.31</v>
      </c>
      <c r="D570">
        <f>VLOOKUP($A570,'Medical Examinations'!$A:$M,3,0)</f>
        <v>6.29</v>
      </c>
      <c r="E570" t="str">
        <f>VLOOKUP($A570,'Medical Examinations'!$A:$M,4,0)</f>
        <v>No</v>
      </c>
      <c r="F570" t="str">
        <f>VLOOKUP($A570,'Medical Examinations'!$A:$M,5,0)</f>
        <v>No</v>
      </c>
      <c r="G570" t="str">
        <f>VLOOKUP($A570,'Medical Examinations'!$A:$M,6,0)</f>
        <v>Yes</v>
      </c>
      <c r="H570">
        <f>VLOOKUP($A570,'Medical Examinations'!$A:$M,8,0)</f>
        <v>1</v>
      </c>
      <c r="I570" t="str">
        <f>VLOOKUP($A570,'Medical Examinations'!$A:$M,9,0)</f>
        <v>yes</v>
      </c>
      <c r="J570" t="str">
        <f>VLOOKUP($A570,'Medical Examinations'!$A:$M,11,0)</f>
        <v>Overweight</v>
      </c>
      <c r="K570" t="str">
        <f>VLOOKUP($A570,'Medical Examinations'!$A:$M,12,0)</f>
        <v>Prediabetes</v>
      </c>
      <c r="L570" s="11">
        <f>VLOOKUP($A570,'Hospitalisation Details'!$A:$O,5,0)</f>
        <v>37927</v>
      </c>
      <c r="M570">
        <f>VLOOKUP($A570,'Hospitalisation Details'!$A:$O,7,0)</f>
        <v>17468.98</v>
      </c>
      <c r="N570" t="str">
        <f>VLOOKUP($A570,'Hospitalisation Details'!$A:$O,12,0)</f>
        <v>tier - 2</v>
      </c>
      <c r="O570" t="str">
        <f>VLOOKUP($A570,'Hospitalisation Details'!$A:$O,13,0)</f>
        <v>tier - 1</v>
      </c>
      <c r="P570" t="str">
        <f>VLOOKUP($A570,'Hospitalisation Details'!$A:$O,14,0)</f>
        <v>R1012</v>
      </c>
      <c r="Q570">
        <f>VLOOKUP($A570,'Hospitalisation Details'!$A:$O,15,0)</f>
        <v>19</v>
      </c>
    </row>
    <row r="571" spans="1:17" ht="15.75" x14ac:dyDescent="0.25">
      <c r="A571" s="1" t="s">
        <v>1801</v>
      </c>
      <c r="B571" t="str">
        <f>VLOOKUP(Healthcare!A571,'Customer Names'!$A:$D,4,0)</f>
        <v>Mark D.</v>
      </c>
      <c r="C571">
        <f>VLOOKUP(A571,'Medical Examinations'!$A:$M,2,0)</f>
        <v>22.99</v>
      </c>
      <c r="D571">
        <f>VLOOKUP($A571,'Medical Examinations'!$A:$M,3,0)</f>
        <v>6.29</v>
      </c>
      <c r="E571" t="str">
        <f>VLOOKUP($A571,'Medical Examinations'!$A:$M,4,0)</f>
        <v>No</v>
      </c>
      <c r="F571" t="str">
        <f>VLOOKUP($A571,'Medical Examinations'!$A:$M,5,0)</f>
        <v>No</v>
      </c>
      <c r="G571" t="str">
        <f>VLOOKUP($A571,'Medical Examinations'!$A:$M,6,0)</f>
        <v>No</v>
      </c>
      <c r="H571">
        <f>VLOOKUP($A571,'Medical Examinations'!$A:$M,8,0)</f>
        <v>1</v>
      </c>
      <c r="I571" t="str">
        <f>VLOOKUP($A571,'Medical Examinations'!$A:$M,9,0)</f>
        <v>yes</v>
      </c>
      <c r="J571" t="str">
        <f>VLOOKUP($A571,'Medical Examinations'!$A:$M,11,0)</f>
        <v>Healthy Weight</v>
      </c>
      <c r="K571" t="str">
        <f>VLOOKUP($A571,'Medical Examinations'!$A:$M,12,0)</f>
        <v>Prediabetes</v>
      </c>
      <c r="L571" s="11">
        <f>VLOOKUP($A571,'Hospitalisation Details'!$A:$O,5,0)</f>
        <v>33895</v>
      </c>
      <c r="M571">
        <f>VLOOKUP($A571,'Hospitalisation Details'!$A:$O,7,0)</f>
        <v>17361.77</v>
      </c>
      <c r="N571" t="str">
        <f>VLOOKUP($A571,'Hospitalisation Details'!$A:$O,12,0)</f>
        <v>tier - 2</v>
      </c>
      <c r="O571" t="str">
        <f>VLOOKUP($A571,'Hospitalisation Details'!$A:$O,13,0)</f>
        <v>tier - 1</v>
      </c>
      <c r="P571" t="str">
        <f>VLOOKUP($A571,'Hospitalisation Details'!$A:$O,14,0)</f>
        <v>R1012</v>
      </c>
      <c r="Q571">
        <f>VLOOKUP($A571,'Hospitalisation Details'!$A:$O,15,0)</f>
        <v>30</v>
      </c>
    </row>
    <row r="572" spans="1:17" ht="15.75" x14ac:dyDescent="0.25">
      <c r="A572" s="1" t="s">
        <v>1800</v>
      </c>
      <c r="B572" t="str">
        <f>VLOOKUP(Healthcare!A572,'Customer Names'!$A:$D,4,0)</f>
        <v>Patrick J.</v>
      </c>
      <c r="C572">
        <f>VLOOKUP(A572,'Medical Examinations'!$A:$M,2,0)</f>
        <v>29.07</v>
      </c>
      <c r="D572">
        <f>VLOOKUP($A572,'Medical Examinations'!$A:$M,3,0)</f>
        <v>5.12</v>
      </c>
      <c r="E572" t="str">
        <f>VLOOKUP($A572,'Medical Examinations'!$A:$M,4,0)</f>
        <v>No</v>
      </c>
      <c r="F572" t="str">
        <f>VLOOKUP($A572,'Medical Examinations'!$A:$M,5,0)</f>
        <v>No</v>
      </c>
      <c r="G572" t="str">
        <f>VLOOKUP($A572,'Medical Examinations'!$A:$M,6,0)</f>
        <v>Yes</v>
      </c>
      <c r="H572">
        <f>VLOOKUP($A572,'Medical Examinations'!$A:$M,8,0)</f>
        <v>1</v>
      </c>
      <c r="I572" t="str">
        <f>VLOOKUP($A572,'Medical Examinations'!$A:$M,9,0)</f>
        <v>yes</v>
      </c>
      <c r="J572" t="str">
        <f>VLOOKUP($A572,'Medical Examinations'!$A:$M,11,0)</f>
        <v>Overweight</v>
      </c>
      <c r="K572" t="str">
        <f>VLOOKUP($A572,'Medical Examinations'!$A:$M,12,0)</f>
        <v>Normal</v>
      </c>
      <c r="L572" s="11">
        <f>VLOOKUP($A572,'Hospitalisation Details'!$A:$O,5,0)</f>
        <v>37865</v>
      </c>
      <c r="M572">
        <f>VLOOKUP($A572,'Hospitalisation Details'!$A:$O,7,0)</f>
        <v>17352.68</v>
      </c>
      <c r="N572" t="str">
        <f>VLOOKUP($A572,'Hospitalisation Details'!$A:$O,12,0)</f>
        <v>tier - 2</v>
      </c>
      <c r="O572" t="str">
        <f>VLOOKUP($A572,'Hospitalisation Details'!$A:$O,13,0)</f>
        <v>tier - 3</v>
      </c>
      <c r="P572" t="str">
        <f>VLOOKUP($A572,'Hospitalisation Details'!$A:$O,14,0)</f>
        <v>R1012</v>
      </c>
      <c r="Q572">
        <f>VLOOKUP($A572,'Hospitalisation Details'!$A:$O,15,0)</f>
        <v>19</v>
      </c>
    </row>
    <row r="573" spans="1:17" ht="15.75" x14ac:dyDescent="0.25">
      <c r="A573" s="1" t="s">
        <v>1799</v>
      </c>
      <c r="B573" t="str">
        <f>VLOOKUP(Healthcare!A573,'Customer Names'!$A:$D,4,0)</f>
        <v>Alejandro</v>
      </c>
      <c r="C573">
        <f>VLOOKUP(A573,'Medical Examinations'!$A:$M,2,0)</f>
        <v>42.02</v>
      </c>
      <c r="D573">
        <f>VLOOKUP($A573,'Medical Examinations'!$A:$M,3,0)</f>
        <v>9.9499999999999993</v>
      </c>
      <c r="E573" t="str">
        <f>VLOOKUP($A573,'Medical Examinations'!$A:$M,4,0)</f>
        <v>yes</v>
      </c>
      <c r="F573" t="str">
        <f>VLOOKUP($A573,'Medical Examinations'!$A:$M,5,0)</f>
        <v>No</v>
      </c>
      <c r="G573" t="str">
        <f>VLOOKUP($A573,'Medical Examinations'!$A:$M,6,0)</f>
        <v>Yes</v>
      </c>
      <c r="H573">
        <f>VLOOKUP($A573,'Medical Examinations'!$A:$M,8,0)</f>
        <v>1</v>
      </c>
      <c r="I573" t="str">
        <f>VLOOKUP($A573,'Medical Examinations'!$A:$M,9,0)</f>
        <v>No</v>
      </c>
      <c r="J573" t="str">
        <f>VLOOKUP($A573,'Medical Examinations'!$A:$M,11,0)</f>
        <v>Obesity</v>
      </c>
      <c r="K573" t="str">
        <f>VLOOKUP($A573,'Medical Examinations'!$A:$M,12,0)</f>
        <v>Diabetes</v>
      </c>
      <c r="L573" s="11">
        <f>VLOOKUP($A573,'Hospitalisation Details'!$A:$O,5,0)</f>
        <v>23357</v>
      </c>
      <c r="M573">
        <f>VLOOKUP($A573,'Hospitalisation Details'!$A:$O,7,0)</f>
        <v>17337.580000000002</v>
      </c>
      <c r="N573" t="str">
        <f>VLOOKUP($A573,'Hospitalisation Details'!$A:$O,12,0)</f>
        <v>tier - 2</v>
      </c>
      <c r="O573" t="str">
        <f>VLOOKUP($A573,'Hospitalisation Details'!$A:$O,13,0)</f>
        <v>tier - 3</v>
      </c>
      <c r="P573" t="str">
        <f>VLOOKUP($A573,'Hospitalisation Details'!$A:$O,14,0)</f>
        <v>R1023</v>
      </c>
      <c r="Q573">
        <f>VLOOKUP($A573,'Hospitalisation Details'!$A:$O,15,0)</f>
        <v>59</v>
      </c>
    </row>
    <row r="574" spans="1:17" ht="15.75" x14ac:dyDescent="0.25">
      <c r="A574" s="1" t="s">
        <v>1798</v>
      </c>
      <c r="B574" t="str">
        <f>VLOOKUP(Healthcare!A574,'Customer Names'!$A:$D,4,0)</f>
        <v>.  Beth A</v>
      </c>
      <c r="C574">
        <f>VLOOKUP(A574,'Medical Examinations'!$A:$M,2,0)</f>
        <v>49.07</v>
      </c>
      <c r="D574">
        <f>VLOOKUP($A574,'Medical Examinations'!$A:$M,3,0)</f>
        <v>9.08</v>
      </c>
      <c r="E574" t="str">
        <f>VLOOKUP($A574,'Medical Examinations'!$A:$M,4,0)</f>
        <v>yes</v>
      </c>
      <c r="F574" t="str">
        <f>VLOOKUP($A574,'Medical Examinations'!$A:$M,5,0)</f>
        <v>No</v>
      </c>
      <c r="G574" t="str">
        <f>VLOOKUP($A574,'Medical Examinations'!$A:$M,6,0)</f>
        <v>No</v>
      </c>
      <c r="H574">
        <f>VLOOKUP($A574,'Medical Examinations'!$A:$M,8,0)</f>
        <v>1</v>
      </c>
      <c r="I574" t="str">
        <f>VLOOKUP($A574,'Medical Examinations'!$A:$M,9,0)</f>
        <v>No</v>
      </c>
      <c r="J574" t="str">
        <f>VLOOKUP($A574,'Medical Examinations'!$A:$M,11,0)</f>
        <v>Obesity</v>
      </c>
      <c r="K574" t="str">
        <f>VLOOKUP($A574,'Medical Examinations'!$A:$M,12,0)</f>
        <v>Diabetes</v>
      </c>
      <c r="L574" s="11">
        <f>VLOOKUP($A574,'Hospitalisation Details'!$A:$O,5,0)</f>
        <v>27631</v>
      </c>
      <c r="M574">
        <f>VLOOKUP($A574,'Hospitalisation Details'!$A:$O,7,0)</f>
        <v>17253.43</v>
      </c>
      <c r="N574" t="str">
        <f>VLOOKUP($A574,'Hospitalisation Details'!$A:$O,12,0)</f>
        <v>tier - 2</v>
      </c>
      <c r="O574" t="str">
        <f>VLOOKUP($A574,'Hospitalisation Details'!$A:$O,13,0)</f>
        <v>tier - 3</v>
      </c>
      <c r="P574" t="str">
        <f>VLOOKUP($A574,'Hospitalisation Details'!$A:$O,14,0)</f>
        <v>R1026</v>
      </c>
      <c r="Q574">
        <f>VLOOKUP($A574,'Hospitalisation Details'!$A:$O,15,0)</f>
        <v>47</v>
      </c>
    </row>
    <row r="575" spans="1:17" ht="15.75" x14ac:dyDescent="0.25">
      <c r="A575" s="1" t="s">
        <v>1797</v>
      </c>
      <c r="B575" t="str">
        <f>VLOOKUP(Healthcare!A575,'Customer Names'!$A:$D,4,0)</f>
        <v>Jason R</v>
      </c>
      <c r="C575">
        <f>VLOOKUP(A575,'Medical Examinations'!$A:$M,2,0)</f>
        <v>19.8</v>
      </c>
      <c r="D575">
        <f>VLOOKUP($A575,'Medical Examinations'!$A:$M,3,0)</f>
        <v>4.82</v>
      </c>
      <c r="E575" t="str">
        <f>VLOOKUP($A575,'Medical Examinations'!$A:$M,4,0)</f>
        <v>No</v>
      </c>
      <c r="F575" t="str">
        <f>VLOOKUP($A575,'Medical Examinations'!$A:$M,5,0)</f>
        <v>No</v>
      </c>
      <c r="G575" t="str">
        <f>VLOOKUP($A575,'Medical Examinations'!$A:$M,6,0)</f>
        <v>No</v>
      </c>
      <c r="H575">
        <f>VLOOKUP($A575,'Medical Examinations'!$A:$M,8,0)</f>
        <v>0</v>
      </c>
      <c r="I575" t="str">
        <f>VLOOKUP($A575,'Medical Examinations'!$A:$M,9,0)</f>
        <v>yes</v>
      </c>
      <c r="J575" t="str">
        <f>VLOOKUP($A575,'Medical Examinations'!$A:$M,11,0)</f>
        <v>Healthy Weight</v>
      </c>
      <c r="K575" t="str">
        <f>VLOOKUP($A575,'Medical Examinations'!$A:$M,12,0)</f>
        <v>Normal</v>
      </c>
      <c r="L575" s="11">
        <f>VLOOKUP($A575,'Hospitalisation Details'!$A:$O,5,0)</f>
        <v>30216</v>
      </c>
      <c r="M575">
        <f>VLOOKUP($A575,'Hospitalisation Details'!$A:$O,7,0)</f>
        <v>17179.52</v>
      </c>
      <c r="N575" t="str">
        <f>VLOOKUP($A575,'Hospitalisation Details'!$A:$O,12,0)</f>
        <v>tier - 2</v>
      </c>
      <c r="O575" t="str">
        <f>VLOOKUP($A575,'Hospitalisation Details'!$A:$O,13,0)</f>
        <v>tier - 1</v>
      </c>
      <c r="P575" t="str">
        <f>VLOOKUP($A575,'Hospitalisation Details'!$A:$O,14,0)</f>
        <v>R1013</v>
      </c>
      <c r="Q575">
        <f>VLOOKUP($A575,'Hospitalisation Details'!$A:$O,15,0)</f>
        <v>40</v>
      </c>
    </row>
    <row r="576" spans="1:17" ht="15.75" x14ac:dyDescent="0.25">
      <c r="A576" s="1" t="s">
        <v>1796</v>
      </c>
      <c r="B576" t="str">
        <f>VLOOKUP(Healthcare!A576,'Customer Names'!$A:$D,4,0)</f>
        <v>Yoshinori</v>
      </c>
      <c r="C576">
        <f>VLOOKUP(A576,'Medical Examinations'!$A:$M,2,0)</f>
        <v>27.36</v>
      </c>
      <c r="D576">
        <f>VLOOKUP($A576,'Medical Examinations'!$A:$M,3,0)</f>
        <v>4.6500000000000004</v>
      </c>
      <c r="E576" t="str">
        <f>VLOOKUP($A576,'Medical Examinations'!$A:$M,4,0)</f>
        <v>No</v>
      </c>
      <c r="F576" t="str">
        <f>VLOOKUP($A576,'Medical Examinations'!$A:$M,5,0)</f>
        <v>yes</v>
      </c>
      <c r="G576" t="str">
        <f>VLOOKUP($A576,'Medical Examinations'!$A:$M,6,0)</f>
        <v>No</v>
      </c>
      <c r="H576">
        <f>VLOOKUP($A576,'Medical Examinations'!$A:$M,8,0)</f>
        <v>1</v>
      </c>
      <c r="I576" t="str">
        <f>VLOOKUP($A576,'Medical Examinations'!$A:$M,9,0)</f>
        <v>yes</v>
      </c>
      <c r="J576" t="str">
        <f>VLOOKUP($A576,'Medical Examinations'!$A:$M,11,0)</f>
        <v>Overweight</v>
      </c>
      <c r="K576" t="str">
        <f>VLOOKUP($A576,'Medical Examinations'!$A:$M,12,0)</f>
        <v>Normal</v>
      </c>
      <c r="L576" s="11">
        <f>VLOOKUP($A576,'Hospitalisation Details'!$A:$O,5,0)</f>
        <v>38309</v>
      </c>
      <c r="M576">
        <f>VLOOKUP($A576,'Hospitalisation Details'!$A:$O,7,0)</f>
        <v>17178.68</v>
      </c>
      <c r="N576" t="str">
        <f>VLOOKUP($A576,'Hospitalisation Details'!$A:$O,12,0)</f>
        <v>tier - 2</v>
      </c>
      <c r="O576" t="str">
        <f>VLOOKUP($A576,'Hospitalisation Details'!$A:$O,13,0)</f>
        <v>tier - 2</v>
      </c>
      <c r="P576" t="str">
        <f>VLOOKUP($A576,'Hospitalisation Details'!$A:$O,14,0)</f>
        <v>R1019</v>
      </c>
      <c r="Q576">
        <f>VLOOKUP($A576,'Hospitalisation Details'!$A:$O,15,0)</f>
        <v>18</v>
      </c>
    </row>
    <row r="577" spans="1:17" ht="15.75" x14ac:dyDescent="0.25">
      <c r="A577" s="1" t="s">
        <v>1795</v>
      </c>
      <c r="B577" t="str">
        <f>VLOOKUP(Healthcare!A577,'Customer Names'!$A:$D,4,0)</f>
        <v>Adrienne G.</v>
      </c>
      <c r="C577">
        <f>VLOOKUP(A577,'Medical Examinations'!$A:$M,2,0)</f>
        <v>42.95</v>
      </c>
      <c r="D577">
        <f>VLOOKUP($A577,'Medical Examinations'!$A:$M,3,0)</f>
        <v>5.16</v>
      </c>
      <c r="E577" t="str">
        <f>VLOOKUP($A577,'Medical Examinations'!$A:$M,4,0)</f>
        <v>yes</v>
      </c>
      <c r="F577" t="str">
        <f>VLOOKUP($A577,'Medical Examinations'!$A:$M,5,0)</f>
        <v>No</v>
      </c>
      <c r="G577" t="str">
        <f>VLOOKUP($A577,'Medical Examinations'!$A:$M,6,0)</f>
        <v>No</v>
      </c>
      <c r="H577">
        <f>VLOOKUP($A577,'Medical Examinations'!$A:$M,8,0)</f>
        <v>1</v>
      </c>
      <c r="I577" t="str">
        <f>VLOOKUP($A577,'Medical Examinations'!$A:$M,9,0)</f>
        <v>No</v>
      </c>
      <c r="J577" t="str">
        <f>VLOOKUP($A577,'Medical Examinations'!$A:$M,11,0)</f>
        <v>Obesity</v>
      </c>
      <c r="K577" t="str">
        <f>VLOOKUP($A577,'Medical Examinations'!$A:$M,12,0)</f>
        <v>Normal</v>
      </c>
      <c r="L577" s="11">
        <f>VLOOKUP($A577,'Hospitalisation Details'!$A:$O,5,0)</f>
        <v>23535</v>
      </c>
      <c r="M577">
        <f>VLOOKUP($A577,'Hospitalisation Details'!$A:$O,7,0)</f>
        <v>17174.52</v>
      </c>
      <c r="N577" t="str">
        <f>VLOOKUP($A577,'Hospitalisation Details'!$A:$O,12,0)</f>
        <v>tier - 2</v>
      </c>
      <c r="O577" t="str">
        <f>VLOOKUP($A577,'Hospitalisation Details'!$A:$O,13,0)</f>
        <v>tier - 2</v>
      </c>
      <c r="P577" t="str">
        <f>VLOOKUP($A577,'Hospitalisation Details'!$A:$O,14,0)</f>
        <v>R1012</v>
      </c>
      <c r="Q577">
        <f>VLOOKUP($A577,'Hospitalisation Details'!$A:$O,15,0)</f>
        <v>59</v>
      </c>
    </row>
    <row r="578" spans="1:17" ht="15.75" x14ac:dyDescent="0.25">
      <c r="A578" s="1" t="s">
        <v>1794</v>
      </c>
      <c r="B578" t="str">
        <f>VLOOKUP(Healthcare!A578,'Customer Names'!$A:$D,4,0)</f>
        <v>.  Meredith</v>
      </c>
      <c r="C578">
        <f>VLOOKUP(A578,'Medical Examinations'!$A:$M,2,0)</f>
        <v>42.66</v>
      </c>
      <c r="D578">
        <f>VLOOKUP($A578,'Medical Examinations'!$A:$M,3,0)</f>
        <v>10.44</v>
      </c>
      <c r="E578" t="str">
        <f>VLOOKUP($A578,'Medical Examinations'!$A:$M,4,0)</f>
        <v>No</v>
      </c>
      <c r="F578" t="str">
        <f>VLOOKUP($A578,'Medical Examinations'!$A:$M,5,0)</f>
        <v>No</v>
      </c>
      <c r="G578" t="str">
        <f>VLOOKUP($A578,'Medical Examinations'!$A:$M,6,0)</f>
        <v>No</v>
      </c>
      <c r="H578">
        <f>VLOOKUP($A578,'Medical Examinations'!$A:$M,8,0)</f>
        <v>0</v>
      </c>
      <c r="I578" t="str">
        <f>VLOOKUP($A578,'Medical Examinations'!$A:$M,9,0)</f>
        <v>No</v>
      </c>
      <c r="J578" t="str">
        <f>VLOOKUP($A578,'Medical Examinations'!$A:$M,11,0)</f>
        <v>Obesity</v>
      </c>
      <c r="K578" t="str">
        <f>VLOOKUP($A578,'Medical Examinations'!$A:$M,12,0)</f>
        <v>Diabetes</v>
      </c>
      <c r="L578" s="11">
        <f>VLOOKUP($A578,'Hospitalisation Details'!$A:$O,5,0)</f>
        <v>24092</v>
      </c>
      <c r="M578">
        <f>VLOOKUP($A578,'Hospitalisation Details'!$A:$O,7,0)</f>
        <v>17172.27</v>
      </c>
      <c r="N578" t="str">
        <f>VLOOKUP($A578,'Hospitalisation Details'!$A:$O,12,0)</f>
        <v>tier - 2</v>
      </c>
      <c r="O578" t="str">
        <f>VLOOKUP($A578,'Hospitalisation Details'!$A:$O,13,0)</f>
        <v>tier - 2</v>
      </c>
      <c r="P578" t="str">
        <f>VLOOKUP($A578,'Hospitalisation Details'!$A:$O,14,0)</f>
        <v>R1026</v>
      </c>
      <c r="Q578">
        <f>VLOOKUP($A578,'Hospitalisation Details'!$A:$O,15,0)</f>
        <v>57</v>
      </c>
    </row>
    <row r="579" spans="1:17" ht="15.75" x14ac:dyDescent="0.25">
      <c r="A579" s="1" t="s">
        <v>1793</v>
      </c>
      <c r="B579" t="str">
        <f>VLOOKUP(Healthcare!A579,'Customer Names'!$A:$D,4,0)</f>
        <v>Junyong</v>
      </c>
      <c r="C579">
        <f>VLOOKUP(A579,'Medical Examinations'!$A:$M,2,0)</f>
        <v>33.630000000000003</v>
      </c>
      <c r="D579">
        <f>VLOOKUP($A579,'Medical Examinations'!$A:$M,3,0)</f>
        <v>5.69</v>
      </c>
      <c r="E579" t="str">
        <f>VLOOKUP($A579,'Medical Examinations'!$A:$M,4,0)</f>
        <v>No</v>
      </c>
      <c r="F579" t="str">
        <f>VLOOKUP($A579,'Medical Examinations'!$A:$M,5,0)</f>
        <v>No</v>
      </c>
      <c r="G579" t="str">
        <f>VLOOKUP($A579,'Medical Examinations'!$A:$M,6,0)</f>
        <v>No</v>
      </c>
      <c r="H579">
        <f>VLOOKUP($A579,'Medical Examinations'!$A:$M,8,0)</f>
        <v>1</v>
      </c>
      <c r="I579" t="str">
        <f>VLOOKUP($A579,'Medical Examinations'!$A:$M,9,0)</f>
        <v>No</v>
      </c>
      <c r="J579" t="str">
        <f>VLOOKUP($A579,'Medical Examinations'!$A:$M,11,0)</f>
        <v>Obesity</v>
      </c>
      <c r="K579" t="str">
        <f>VLOOKUP($A579,'Medical Examinations'!$A:$M,12,0)</f>
        <v>Normal</v>
      </c>
      <c r="L579" s="11">
        <f>VLOOKUP($A579,'Hospitalisation Details'!$A:$O,5,0)</f>
        <v>36102</v>
      </c>
      <c r="M579">
        <f>VLOOKUP($A579,'Hospitalisation Details'!$A:$O,7,0)</f>
        <v>17128.43</v>
      </c>
      <c r="N579" t="str">
        <f>VLOOKUP($A579,'Hospitalisation Details'!$A:$O,12,0)</f>
        <v>tier - 2</v>
      </c>
      <c r="O579" t="str">
        <f>VLOOKUP($A579,'Hospitalisation Details'!$A:$O,13,0)</f>
        <v>tier - 3</v>
      </c>
      <c r="P579" t="str">
        <f>VLOOKUP($A579,'Hospitalisation Details'!$A:$O,14,0)</f>
        <v>R1016</v>
      </c>
      <c r="Q579">
        <f>VLOOKUP($A579,'Hospitalisation Details'!$A:$O,15,0)</f>
        <v>24</v>
      </c>
    </row>
    <row r="580" spans="1:17" ht="15.75" x14ac:dyDescent="0.25">
      <c r="A580" s="1" t="s">
        <v>1792</v>
      </c>
      <c r="B580" t="str">
        <f>VLOOKUP(Healthcare!A580,'Customer Names'!$A:$D,4,0)</f>
        <v>Kristen A.</v>
      </c>
      <c r="C580">
        <f>VLOOKUP(A580,'Medical Examinations'!$A:$M,2,0)</f>
        <v>26.84</v>
      </c>
      <c r="D580">
        <f>VLOOKUP($A580,'Medical Examinations'!$A:$M,3,0)</f>
        <v>6.5</v>
      </c>
      <c r="E580" t="str">
        <f>VLOOKUP($A580,'Medical Examinations'!$A:$M,4,0)</f>
        <v>No</v>
      </c>
      <c r="F580" t="str">
        <f>VLOOKUP($A580,'Medical Examinations'!$A:$M,5,0)</f>
        <v>No</v>
      </c>
      <c r="G580" t="str">
        <f>VLOOKUP($A580,'Medical Examinations'!$A:$M,6,0)</f>
        <v>No</v>
      </c>
      <c r="H580">
        <f>VLOOKUP($A580,'Medical Examinations'!$A:$M,8,0)</f>
        <v>0</v>
      </c>
      <c r="I580" t="str">
        <f>VLOOKUP($A580,'Medical Examinations'!$A:$M,9,0)</f>
        <v>yes</v>
      </c>
      <c r="J580" t="str">
        <f>VLOOKUP($A580,'Medical Examinations'!$A:$M,11,0)</f>
        <v>Overweight</v>
      </c>
      <c r="K580" t="str">
        <f>VLOOKUP($A580,'Medical Examinations'!$A:$M,12,0)</f>
        <v>Diabetes</v>
      </c>
      <c r="L580" s="11">
        <f>VLOOKUP($A580,'Hospitalisation Details'!$A:$O,5,0)</f>
        <v>37465</v>
      </c>
      <c r="M580">
        <f>VLOOKUP($A580,'Hospitalisation Details'!$A:$O,7,0)</f>
        <v>17085.27</v>
      </c>
      <c r="N580" t="str">
        <f>VLOOKUP($A580,'Hospitalisation Details'!$A:$O,12,0)</f>
        <v>tier - 2</v>
      </c>
      <c r="O580" t="str">
        <f>VLOOKUP($A580,'Hospitalisation Details'!$A:$O,13,0)</f>
        <v>tier - 3</v>
      </c>
      <c r="P580" t="str">
        <f>VLOOKUP($A580,'Hospitalisation Details'!$A:$O,14,0)</f>
        <v>R1013</v>
      </c>
      <c r="Q580">
        <f>VLOOKUP($A580,'Hospitalisation Details'!$A:$O,15,0)</f>
        <v>20</v>
      </c>
    </row>
    <row r="581" spans="1:17" ht="15.75" x14ac:dyDescent="0.25">
      <c r="A581" s="1" t="s">
        <v>1791</v>
      </c>
      <c r="B581" t="str">
        <f>VLOOKUP(Healthcare!A581,'Customer Names'!$A:$D,4,0)</f>
        <v>Maria I.</v>
      </c>
      <c r="C581">
        <f>VLOOKUP(A581,'Medical Examinations'!$A:$M,2,0)</f>
        <v>28.3</v>
      </c>
      <c r="D581">
        <f>VLOOKUP($A581,'Medical Examinations'!$A:$M,3,0)</f>
        <v>5.73</v>
      </c>
      <c r="E581" t="str">
        <f>VLOOKUP($A581,'Medical Examinations'!$A:$M,4,0)</f>
        <v>No</v>
      </c>
      <c r="F581" t="str">
        <f>VLOOKUP($A581,'Medical Examinations'!$A:$M,5,0)</f>
        <v>No</v>
      </c>
      <c r="G581" t="str">
        <f>VLOOKUP($A581,'Medical Examinations'!$A:$M,6,0)</f>
        <v>Yes</v>
      </c>
      <c r="H581">
        <f>VLOOKUP($A581,'Medical Examinations'!$A:$M,8,0)</f>
        <v>1</v>
      </c>
      <c r="I581" t="str">
        <f>VLOOKUP($A581,'Medical Examinations'!$A:$M,9,0)</f>
        <v>yes</v>
      </c>
      <c r="J581" t="str">
        <f>VLOOKUP($A581,'Medical Examinations'!$A:$M,11,0)</f>
        <v>Overweight</v>
      </c>
      <c r="K581" t="str">
        <f>VLOOKUP($A581,'Medical Examinations'!$A:$M,12,0)</f>
        <v>Prediabetes</v>
      </c>
      <c r="L581" s="11">
        <f>VLOOKUP($A581,'Hospitalisation Details'!$A:$O,5,0)</f>
        <v>37890</v>
      </c>
      <c r="M581">
        <f>VLOOKUP($A581,'Hospitalisation Details'!$A:$O,7,0)</f>
        <v>17081.080000000002</v>
      </c>
      <c r="N581" t="str">
        <f>VLOOKUP($A581,'Hospitalisation Details'!$A:$O,12,0)</f>
        <v>tier - 2</v>
      </c>
      <c r="O581" t="str">
        <f>VLOOKUP($A581,'Hospitalisation Details'!$A:$O,13,0)</f>
        <v>tier - 2</v>
      </c>
      <c r="P581" t="str">
        <f>VLOOKUP($A581,'Hospitalisation Details'!$A:$O,14,0)</f>
        <v>R1011</v>
      </c>
      <c r="Q581">
        <f>VLOOKUP($A581,'Hospitalisation Details'!$A:$O,15,0)</f>
        <v>19</v>
      </c>
    </row>
    <row r="582" spans="1:17" ht="15.75" x14ac:dyDescent="0.25">
      <c r="A582" s="1" t="s">
        <v>1790</v>
      </c>
      <c r="B582" t="str">
        <f>VLOOKUP(Healthcare!A582,'Customer Names'!$A:$D,4,0)</f>
        <v>Jonathan</v>
      </c>
      <c r="C582">
        <f>VLOOKUP(A582,'Medical Examinations'!$A:$M,2,0)</f>
        <v>27.06</v>
      </c>
      <c r="D582">
        <f>VLOOKUP($A582,'Medical Examinations'!$A:$M,3,0)</f>
        <v>5.74</v>
      </c>
      <c r="E582" t="str">
        <f>VLOOKUP($A582,'Medical Examinations'!$A:$M,4,0)</f>
        <v>yes</v>
      </c>
      <c r="F582" t="str">
        <f>VLOOKUP($A582,'Medical Examinations'!$A:$M,5,0)</f>
        <v>No</v>
      </c>
      <c r="G582" t="str">
        <f>VLOOKUP($A582,'Medical Examinations'!$A:$M,6,0)</f>
        <v>No</v>
      </c>
      <c r="H582">
        <f>VLOOKUP($A582,'Medical Examinations'!$A:$M,8,0)</f>
        <v>0</v>
      </c>
      <c r="I582" t="str">
        <f>VLOOKUP($A582,'Medical Examinations'!$A:$M,9,0)</f>
        <v>yes</v>
      </c>
      <c r="J582" t="str">
        <f>VLOOKUP($A582,'Medical Examinations'!$A:$M,11,0)</f>
        <v>Overweight</v>
      </c>
      <c r="K582" t="str">
        <f>VLOOKUP($A582,'Medical Examinations'!$A:$M,12,0)</f>
        <v>Prediabetes</v>
      </c>
      <c r="L582" s="11">
        <f>VLOOKUP($A582,'Hospitalisation Details'!$A:$O,5,0)</f>
        <v>35287</v>
      </c>
      <c r="M582">
        <f>VLOOKUP($A582,'Hospitalisation Details'!$A:$O,7,0)</f>
        <v>17043.34</v>
      </c>
      <c r="N582" t="str">
        <f>VLOOKUP($A582,'Hospitalisation Details'!$A:$O,12,0)</f>
        <v>tier - 2</v>
      </c>
      <c r="O582" t="str">
        <f>VLOOKUP($A582,'Hospitalisation Details'!$A:$O,13,0)</f>
        <v>tier - 3</v>
      </c>
      <c r="P582" t="str">
        <f>VLOOKUP($A582,'Hospitalisation Details'!$A:$O,14,0)</f>
        <v>R1013</v>
      </c>
      <c r="Q582">
        <f>VLOOKUP($A582,'Hospitalisation Details'!$A:$O,15,0)</f>
        <v>26</v>
      </c>
    </row>
    <row r="583" spans="1:17" ht="15.75" x14ac:dyDescent="0.25">
      <c r="A583" s="1" t="s">
        <v>1789</v>
      </c>
      <c r="B583" t="str">
        <f>VLOOKUP(Healthcare!A583,'Customer Names'!$A:$D,4,0)</f>
        <v>Phil</v>
      </c>
      <c r="C583">
        <f>VLOOKUP(A583,'Medical Examinations'!$A:$M,2,0)</f>
        <v>47.13</v>
      </c>
      <c r="D583">
        <f>VLOOKUP($A583,'Medical Examinations'!$A:$M,3,0)</f>
        <v>8.6999999999999993</v>
      </c>
      <c r="E583" t="str">
        <f>VLOOKUP($A583,'Medical Examinations'!$A:$M,4,0)</f>
        <v>No</v>
      </c>
      <c r="F583" t="str">
        <f>VLOOKUP($A583,'Medical Examinations'!$A:$M,5,0)</f>
        <v>No</v>
      </c>
      <c r="G583" t="str">
        <f>VLOOKUP($A583,'Medical Examinations'!$A:$M,6,0)</f>
        <v>No</v>
      </c>
      <c r="H583">
        <f>VLOOKUP($A583,'Medical Examinations'!$A:$M,8,0)</f>
        <v>0</v>
      </c>
      <c r="I583" t="str">
        <f>VLOOKUP($A583,'Medical Examinations'!$A:$M,9,0)</f>
        <v>No</v>
      </c>
      <c r="J583" t="str">
        <f>VLOOKUP($A583,'Medical Examinations'!$A:$M,11,0)</f>
        <v>Obesity</v>
      </c>
      <c r="K583" t="str">
        <f>VLOOKUP($A583,'Medical Examinations'!$A:$M,12,0)</f>
        <v>Diabetes</v>
      </c>
      <c r="L583" s="11">
        <f>VLOOKUP($A583,'Hospitalisation Details'!$A:$O,5,0)</f>
        <v>26167</v>
      </c>
      <c r="M583">
        <f>VLOOKUP($A583,'Hospitalisation Details'!$A:$O,7,0)</f>
        <v>17016.009999999998</v>
      </c>
      <c r="N583" t="str">
        <f>VLOOKUP($A583,'Hospitalisation Details'!$A:$O,12,0)</f>
        <v>tier - 2</v>
      </c>
      <c r="O583" t="str">
        <f>VLOOKUP($A583,'Hospitalisation Details'!$A:$O,13,0)</f>
        <v>tier - 2</v>
      </c>
      <c r="P583" t="str">
        <f>VLOOKUP($A583,'Hospitalisation Details'!$A:$O,14,0)</f>
        <v>R1023</v>
      </c>
      <c r="Q583">
        <f>VLOOKUP($A583,'Hospitalisation Details'!$A:$O,15,0)</f>
        <v>51</v>
      </c>
    </row>
    <row r="584" spans="1:17" ht="15.75" x14ac:dyDescent="0.25">
      <c r="A584" s="1" t="s">
        <v>1788</v>
      </c>
      <c r="B584" t="str">
        <f>VLOOKUP(Healthcare!A584,'Customer Names'!$A:$D,4,0)</f>
        <v>Benjamina C</v>
      </c>
      <c r="C584">
        <f>VLOOKUP(A584,'Medical Examinations'!$A:$M,2,0)</f>
        <v>51.72</v>
      </c>
      <c r="D584">
        <f>VLOOKUP($A584,'Medical Examinations'!$A:$M,3,0)</f>
        <v>5.09</v>
      </c>
      <c r="E584" t="str">
        <f>VLOOKUP($A584,'Medical Examinations'!$A:$M,4,0)</f>
        <v>No</v>
      </c>
      <c r="F584" t="str">
        <f>VLOOKUP($A584,'Medical Examinations'!$A:$M,5,0)</f>
        <v>No</v>
      </c>
      <c r="G584" t="str">
        <f>VLOOKUP($A584,'Medical Examinations'!$A:$M,6,0)</f>
        <v>No</v>
      </c>
      <c r="H584">
        <f>VLOOKUP($A584,'Medical Examinations'!$A:$M,8,0)</f>
        <v>0</v>
      </c>
      <c r="I584" t="str">
        <f>VLOOKUP($A584,'Medical Examinations'!$A:$M,9,0)</f>
        <v>No</v>
      </c>
      <c r="J584" t="str">
        <f>VLOOKUP($A584,'Medical Examinations'!$A:$M,11,0)</f>
        <v>Obesity</v>
      </c>
      <c r="K584" t="str">
        <f>VLOOKUP($A584,'Medical Examinations'!$A:$M,12,0)</f>
        <v>Normal</v>
      </c>
      <c r="L584" s="11">
        <f>VLOOKUP($A584,'Hospitalisation Details'!$A:$O,5,0)</f>
        <v>29480</v>
      </c>
      <c r="M584">
        <f>VLOOKUP($A584,'Hospitalisation Details'!$A:$O,7,0)</f>
        <v>16990.55</v>
      </c>
      <c r="N584" t="str">
        <f>VLOOKUP($A584,'Hospitalisation Details'!$A:$O,12,0)</f>
        <v>tier - 2</v>
      </c>
      <c r="O584" t="str">
        <f>VLOOKUP($A584,'Hospitalisation Details'!$A:$O,13,0)</f>
        <v>tier - 3</v>
      </c>
      <c r="P584" t="str">
        <f>VLOOKUP($A584,'Hospitalisation Details'!$A:$O,14,0)</f>
        <v>R1012</v>
      </c>
      <c r="Q584">
        <f>VLOOKUP($A584,'Hospitalisation Details'!$A:$O,15,0)</f>
        <v>42</v>
      </c>
    </row>
    <row r="585" spans="1:17" ht="15.75" x14ac:dyDescent="0.25">
      <c r="A585" s="1" t="s">
        <v>1787</v>
      </c>
      <c r="B585" t="str">
        <f>VLOOKUP(Healthcare!A585,'Customer Names'!$A:$D,4,0)</f>
        <v>Christopher</v>
      </c>
      <c r="C585">
        <f>VLOOKUP(A585,'Medical Examinations'!$A:$M,2,0)</f>
        <v>48.59</v>
      </c>
      <c r="D585">
        <f>VLOOKUP($A585,'Medical Examinations'!$A:$M,3,0)</f>
        <v>5.57</v>
      </c>
      <c r="E585" t="str">
        <f>VLOOKUP($A585,'Medical Examinations'!$A:$M,4,0)</f>
        <v>No</v>
      </c>
      <c r="F585" t="str">
        <f>VLOOKUP($A585,'Medical Examinations'!$A:$M,5,0)</f>
        <v>No</v>
      </c>
      <c r="G585" t="str">
        <f>VLOOKUP($A585,'Medical Examinations'!$A:$M,6,0)</f>
        <v>No</v>
      </c>
      <c r="H585">
        <f>VLOOKUP($A585,'Medical Examinations'!$A:$M,8,0)</f>
        <v>0</v>
      </c>
      <c r="I585" t="str">
        <f>VLOOKUP($A585,'Medical Examinations'!$A:$M,9,0)</f>
        <v>No</v>
      </c>
      <c r="J585" t="str">
        <f>VLOOKUP($A585,'Medical Examinations'!$A:$M,11,0)</f>
        <v>Obesity</v>
      </c>
      <c r="K585" t="str">
        <f>VLOOKUP($A585,'Medical Examinations'!$A:$M,12,0)</f>
        <v>Normal</v>
      </c>
      <c r="L585" s="11">
        <f>VLOOKUP($A585,'Hospitalisation Details'!$A:$O,5,0)</f>
        <v>28484</v>
      </c>
      <c r="M585">
        <f>VLOOKUP($A585,'Hospitalisation Details'!$A:$O,7,0)</f>
        <v>16921.09</v>
      </c>
      <c r="N585" t="str">
        <f>VLOOKUP($A585,'Hospitalisation Details'!$A:$O,12,0)</f>
        <v>tier - 2</v>
      </c>
      <c r="O585" t="str">
        <f>VLOOKUP($A585,'Hospitalisation Details'!$A:$O,13,0)</f>
        <v>tier - 3</v>
      </c>
      <c r="P585" t="str">
        <f>VLOOKUP($A585,'Hospitalisation Details'!$A:$O,14,0)</f>
        <v>R1023</v>
      </c>
      <c r="Q585">
        <f>VLOOKUP($A585,'Hospitalisation Details'!$A:$O,15,0)</f>
        <v>45</v>
      </c>
    </row>
    <row r="586" spans="1:17" ht="15.75" x14ac:dyDescent="0.25">
      <c r="A586" s="1" t="s">
        <v>1786</v>
      </c>
      <c r="B586" t="str">
        <f>VLOOKUP(Healthcare!A586,'Customer Names'!$A:$D,4,0)</f>
        <v>Alison B</v>
      </c>
      <c r="C586">
        <f>VLOOKUP(A586,'Medical Examinations'!$A:$M,2,0)</f>
        <v>45.18</v>
      </c>
      <c r="D586">
        <f>VLOOKUP($A586,'Medical Examinations'!$A:$M,3,0)</f>
        <v>10.87</v>
      </c>
      <c r="E586" t="str">
        <f>VLOOKUP($A586,'Medical Examinations'!$A:$M,4,0)</f>
        <v>No</v>
      </c>
      <c r="F586" t="str">
        <f>VLOOKUP($A586,'Medical Examinations'!$A:$M,5,0)</f>
        <v>No</v>
      </c>
      <c r="G586" t="str">
        <f>VLOOKUP($A586,'Medical Examinations'!$A:$M,6,0)</f>
        <v>No</v>
      </c>
      <c r="H586">
        <f>VLOOKUP($A586,'Medical Examinations'!$A:$M,8,0)</f>
        <v>0</v>
      </c>
      <c r="I586" t="str">
        <f>VLOOKUP($A586,'Medical Examinations'!$A:$M,9,0)</f>
        <v>No</v>
      </c>
      <c r="J586" t="str">
        <f>VLOOKUP($A586,'Medical Examinations'!$A:$M,11,0)</f>
        <v>Obesity</v>
      </c>
      <c r="K586" t="str">
        <f>VLOOKUP($A586,'Medical Examinations'!$A:$M,12,0)</f>
        <v>Diabetes</v>
      </c>
      <c r="L586" s="11">
        <f>VLOOKUP($A586,'Hospitalisation Details'!$A:$O,5,0)</f>
        <v>25132</v>
      </c>
      <c r="M586">
        <f>VLOOKUP($A586,'Hospitalisation Details'!$A:$O,7,0)</f>
        <v>16903.5</v>
      </c>
      <c r="N586" t="str">
        <f>VLOOKUP($A586,'Hospitalisation Details'!$A:$O,12,0)</f>
        <v>tier - 2</v>
      </c>
      <c r="O586" t="str">
        <f>VLOOKUP($A586,'Hospitalisation Details'!$A:$O,13,0)</f>
        <v>tier - 3</v>
      </c>
      <c r="P586" t="str">
        <f>VLOOKUP($A586,'Hospitalisation Details'!$A:$O,14,0)</f>
        <v>R1012</v>
      </c>
      <c r="Q586">
        <f>VLOOKUP($A586,'Hospitalisation Details'!$A:$O,15,0)</f>
        <v>54</v>
      </c>
    </row>
    <row r="587" spans="1:17" ht="15.75" x14ac:dyDescent="0.25">
      <c r="A587" s="1" t="s">
        <v>1785</v>
      </c>
      <c r="B587" t="str">
        <f>VLOOKUP(Healthcare!A587,'Customer Names'!$A:$D,4,0)</f>
        <v>Caroline</v>
      </c>
      <c r="C587">
        <f>VLOOKUP(A587,'Medical Examinations'!$A:$M,2,0)</f>
        <v>27.9</v>
      </c>
      <c r="D587">
        <f>VLOOKUP($A587,'Medical Examinations'!$A:$M,3,0)</f>
        <v>6.02</v>
      </c>
      <c r="E587" t="str">
        <f>VLOOKUP($A587,'Medical Examinations'!$A:$M,4,0)</f>
        <v>No</v>
      </c>
      <c r="F587" t="str">
        <f>VLOOKUP($A587,'Medical Examinations'!$A:$M,5,0)</f>
        <v>No</v>
      </c>
      <c r="G587" t="str">
        <f>VLOOKUP($A587,'Medical Examinations'!$A:$M,6,0)</f>
        <v>Yes</v>
      </c>
      <c r="H587">
        <f>VLOOKUP($A587,'Medical Examinations'!$A:$M,8,0)</f>
        <v>1</v>
      </c>
      <c r="I587" t="str">
        <f>VLOOKUP($A587,'Medical Examinations'!$A:$M,9,0)</f>
        <v>yes</v>
      </c>
      <c r="J587" t="str">
        <f>VLOOKUP($A587,'Medical Examinations'!$A:$M,11,0)</f>
        <v>Overweight</v>
      </c>
      <c r="K587" t="str">
        <f>VLOOKUP($A587,'Medical Examinations'!$A:$M,12,0)</f>
        <v>Prediabetes</v>
      </c>
      <c r="L587" s="11">
        <f>VLOOKUP($A587,'Hospitalisation Details'!$A:$O,5,0)</f>
        <v>37843</v>
      </c>
      <c r="M587">
        <f>VLOOKUP($A587,'Hospitalisation Details'!$A:$O,7,0)</f>
        <v>16884.919999999998</v>
      </c>
      <c r="N587" t="str">
        <f>VLOOKUP($A587,'Hospitalisation Details'!$A:$O,12,0)</f>
        <v>tier - 2</v>
      </c>
      <c r="O587" t="str">
        <f>VLOOKUP($A587,'Hospitalisation Details'!$A:$O,13,0)</f>
        <v>tier - 2</v>
      </c>
      <c r="P587" t="str">
        <f>VLOOKUP($A587,'Hospitalisation Details'!$A:$O,14,0)</f>
        <v>R1011</v>
      </c>
      <c r="Q587">
        <f>VLOOKUP($A587,'Hospitalisation Details'!$A:$O,15,0)</f>
        <v>19</v>
      </c>
    </row>
    <row r="588" spans="1:17" ht="15.75" x14ac:dyDescent="0.25">
      <c r="A588" s="1" t="s">
        <v>1784</v>
      </c>
      <c r="B588" t="str">
        <f>VLOOKUP(Healthcare!A588,'Customer Names'!$A:$D,4,0)</f>
        <v>Alexis N</v>
      </c>
      <c r="C588">
        <f>VLOOKUP(A588,'Medical Examinations'!$A:$M,2,0)</f>
        <v>51.33</v>
      </c>
      <c r="D588">
        <f>VLOOKUP($A588,'Medical Examinations'!$A:$M,3,0)</f>
        <v>7</v>
      </c>
      <c r="E588" t="str">
        <f>VLOOKUP($A588,'Medical Examinations'!$A:$M,4,0)</f>
        <v>No</v>
      </c>
      <c r="F588" t="str">
        <f>VLOOKUP($A588,'Medical Examinations'!$A:$M,5,0)</f>
        <v>No</v>
      </c>
      <c r="G588" t="str">
        <f>VLOOKUP($A588,'Medical Examinations'!$A:$M,6,0)</f>
        <v>No</v>
      </c>
      <c r="H588">
        <f>VLOOKUP($A588,'Medical Examinations'!$A:$M,8,0)</f>
        <v>0</v>
      </c>
      <c r="I588" t="str">
        <f>VLOOKUP($A588,'Medical Examinations'!$A:$M,9,0)</f>
        <v>No</v>
      </c>
      <c r="J588" t="str">
        <f>VLOOKUP($A588,'Medical Examinations'!$A:$M,11,0)</f>
        <v>Obesity</v>
      </c>
      <c r="K588" t="str">
        <f>VLOOKUP($A588,'Medical Examinations'!$A:$M,12,0)</f>
        <v>Diabetes</v>
      </c>
      <c r="L588" s="11">
        <f>VLOOKUP($A588,'Hospitalisation Details'!$A:$O,5,0)</f>
        <v>27280</v>
      </c>
      <c r="M588">
        <f>VLOOKUP($A588,'Hospitalisation Details'!$A:$O,7,0)</f>
        <v>16841.32</v>
      </c>
      <c r="N588" t="str">
        <f>VLOOKUP($A588,'Hospitalisation Details'!$A:$O,12,0)</f>
        <v>tier - 2</v>
      </c>
      <c r="O588" t="str">
        <f>VLOOKUP($A588,'Hospitalisation Details'!$A:$O,13,0)</f>
        <v>tier - 3</v>
      </c>
      <c r="P588" t="str">
        <f>VLOOKUP($A588,'Hospitalisation Details'!$A:$O,14,0)</f>
        <v>R1011</v>
      </c>
      <c r="Q588">
        <f>VLOOKUP($A588,'Hospitalisation Details'!$A:$O,15,0)</f>
        <v>48</v>
      </c>
    </row>
    <row r="589" spans="1:17" ht="15.75" x14ac:dyDescent="0.25">
      <c r="A589" s="1" t="s">
        <v>1783</v>
      </c>
      <c r="B589" t="str">
        <f>VLOOKUP(Healthcare!A589,'Customer Names'!$A:$D,4,0)</f>
        <v>Shanda L</v>
      </c>
      <c r="C589">
        <f>VLOOKUP(A589,'Medical Examinations'!$A:$M,2,0)</f>
        <v>30.59</v>
      </c>
      <c r="D589">
        <f>VLOOKUP($A589,'Medical Examinations'!$A:$M,3,0)</f>
        <v>5.56</v>
      </c>
      <c r="E589" t="str">
        <f>VLOOKUP($A589,'Medical Examinations'!$A:$M,4,0)</f>
        <v>yes</v>
      </c>
      <c r="F589" t="str">
        <f>VLOOKUP($A589,'Medical Examinations'!$A:$M,5,0)</f>
        <v>No</v>
      </c>
      <c r="G589" t="str">
        <f>VLOOKUP($A589,'Medical Examinations'!$A:$M,6,0)</f>
        <v>No</v>
      </c>
      <c r="H589">
        <f>VLOOKUP($A589,'Medical Examinations'!$A:$M,8,0)</f>
        <v>1</v>
      </c>
      <c r="I589" t="str">
        <f>VLOOKUP($A589,'Medical Examinations'!$A:$M,9,0)</f>
        <v>No</v>
      </c>
      <c r="J589" t="str">
        <f>VLOOKUP($A589,'Medical Examinations'!$A:$M,11,0)</f>
        <v>Obesity</v>
      </c>
      <c r="K589" t="str">
        <f>VLOOKUP($A589,'Medical Examinations'!$A:$M,12,0)</f>
        <v>Normal</v>
      </c>
      <c r="L589" s="11">
        <f>VLOOKUP($A589,'Hospitalisation Details'!$A:$O,5,0)</f>
        <v>34930</v>
      </c>
      <c r="M589">
        <f>VLOOKUP($A589,'Hospitalisation Details'!$A:$O,7,0)</f>
        <v>16796.41</v>
      </c>
      <c r="N589" t="str">
        <f>VLOOKUP($A589,'Hospitalisation Details'!$A:$O,12,0)</f>
        <v>tier - 2</v>
      </c>
      <c r="O589" t="str">
        <f>VLOOKUP($A589,'Hospitalisation Details'!$A:$O,13,0)</f>
        <v>tier - 3</v>
      </c>
      <c r="P589" t="str">
        <f>VLOOKUP($A589,'Hospitalisation Details'!$A:$O,14,0)</f>
        <v>R1024</v>
      </c>
      <c r="Q589">
        <f>VLOOKUP($A589,'Hospitalisation Details'!$A:$O,15,0)</f>
        <v>27</v>
      </c>
    </row>
    <row r="590" spans="1:17" ht="15.75" x14ac:dyDescent="0.25">
      <c r="A590" s="1" t="s">
        <v>1782</v>
      </c>
      <c r="B590" t="str">
        <f>VLOOKUP(Healthcare!A590,'Customer Names'!$A:$D,4,0)</f>
        <v>.  Lacey</v>
      </c>
      <c r="C590">
        <f>VLOOKUP(A590,'Medical Examinations'!$A:$M,2,0)</f>
        <v>39.229999999999997</v>
      </c>
      <c r="D590">
        <f>VLOOKUP($A590,'Medical Examinations'!$A:$M,3,0)</f>
        <v>8.4499999999999993</v>
      </c>
      <c r="E590" t="str">
        <f>VLOOKUP($A590,'Medical Examinations'!$A:$M,4,0)</f>
        <v>No</v>
      </c>
      <c r="F590" t="str">
        <f>VLOOKUP($A590,'Medical Examinations'!$A:$M,5,0)</f>
        <v>No</v>
      </c>
      <c r="G590" t="str">
        <f>VLOOKUP($A590,'Medical Examinations'!$A:$M,6,0)</f>
        <v>No</v>
      </c>
      <c r="H590">
        <f>VLOOKUP($A590,'Medical Examinations'!$A:$M,8,0)</f>
        <v>0</v>
      </c>
      <c r="I590" t="str">
        <f>VLOOKUP($A590,'Medical Examinations'!$A:$M,9,0)</f>
        <v>No</v>
      </c>
      <c r="J590" t="str">
        <f>VLOOKUP($A590,'Medical Examinations'!$A:$M,11,0)</f>
        <v>Obesity</v>
      </c>
      <c r="K590" t="str">
        <f>VLOOKUP($A590,'Medical Examinations'!$A:$M,12,0)</f>
        <v>Diabetes</v>
      </c>
      <c r="L590" s="11">
        <f>VLOOKUP($A590,'Hospitalisation Details'!$A:$O,5,0)</f>
        <v>22826</v>
      </c>
      <c r="M590">
        <f>VLOOKUP($A590,'Hospitalisation Details'!$A:$O,7,0)</f>
        <v>16779.400000000001</v>
      </c>
      <c r="N590" t="str">
        <f>VLOOKUP($A590,'Hospitalisation Details'!$A:$O,12,0)</f>
        <v>tier - 2</v>
      </c>
      <c r="O590" t="str">
        <f>VLOOKUP($A590,'Hospitalisation Details'!$A:$O,13,0)</f>
        <v>tier - 2</v>
      </c>
      <c r="P590" t="str">
        <f>VLOOKUP($A590,'Hospitalisation Details'!$A:$O,14,0)</f>
        <v>R1026</v>
      </c>
      <c r="Q590">
        <f>VLOOKUP($A590,'Hospitalisation Details'!$A:$O,15,0)</f>
        <v>60</v>
      </c>
    </row>
    <row r="591" spans="1:17" ht="15.75" x14ac:dyDescent="0.25">
      <c r="A591" s="1" t="s">
        <v>1781</v>
      </c>
      <c r="B591" t="str">
        <f>VLOOKUP(Healthcare!A591,'Customer Names'!$A:$D,4,0)</f>
        <v>Laurette</v>
      </c>
      <c r="C591">
        <f>VLOOKUP(A591,'Medical Examinations'!$A:$M,2,0)</f>
        <v>19.094999999999999</v>
      </c>
      <c r="D591">
        <f>VLOOKUP($A591,'Medical Examinations'!$A:$M,3,0)</f>
        <v>6.19</v>
      </c>
      <c r="E591" t="str">
        <f>VLOOKUP($A591,'Medical Examinations'!$A:$M,4,0)</f>
        <v>No</v>
      </c>
      <c r="F591" t="str">
        <f>VLOOKUP($A591,'Medical Examinations'!$A:$M,5,0)</f>
        <v>No</v>
      </c>
      <c r="G591" t="str">
        <f>VLOOKUP($A591,'Medical Examinations'!$A:$M,6,0)</f>
        <v>No</v>
      </c>
      <c r="H591">
        <f>VLOOKUP($A591,'Medical Examinations'!$A:$M,8,0)</f>
        <v>0</v>
      </c>
      <c r="I591" t="str">
        <f>VLOOKUP($A591,'Medical Examinations'!$A:$M,9,0)</f>
        <v>yes</v>
      </c>
      <c r="J591" t="str">
        <f>VLOOKUP($A591,'Medical Examinations'!$A:$M,11,0)</f>
        <v>Healthy Weight</v>
      </c>
      <c r="K591" t="str">
        <f>VLOOKUP($A591,'Medical Examinations'!$A:$M,12,0)</f>
        <v>Prediabetes</v>
      </c>
      <c r="L591" s="11">
        <f>VLOOKUP($A591,'Hospitalisation Details'!$A:$O,5,0)</f>
        <v>32743</v>
      </c>
      <c r="M591">
        <f>VLOOKUP($A591,'Hospitalisation Details'!$A:$O,7,0)</f>
        <v>16776.3</v>
      </c>
      <c r="N591" t="str">
        <f>VLOOKUP($A591,'Hospitalisation Details'!$A:$O,12,0)</f>
        <v>tier - 2</v>
      </c>
      <c r="O591" t="str">
        <f>VLOOKUP($A591,'Hospitalisation Details'!$A:$O,13,0)</f>
        <v>tier - 2</v>
      </c>
      <c r="P591" t="str">
        <f>VLOOKUP($A591,'Hospitalisation Details'!$A:$O,14,0)</f>
        <v>R1024</v>
      </c>
      <c r="Q591">
        <f>VLOOKUP($A591,'Hospitalisation Details'!$A:$O,15,0)</f>
        <v>33</v>
      </c>
    </row>
    <row r="592" spans="1:17" ht="15.75" x14ac:dyDescent="0.25">
      <c r="A592" s="1" t="s">
        <v>1780</v>
      </c>
      <c r="B592" t="str">
        <f>VLOOKUP(Healthcare!A592,'Customer Names'!$A:$D,4,0)</f>
        <v>Jason</v>
      </c>
      <c r="C592">
        <f>VLOOKUP(A592,'Medical Examinations'!$A:$M,2,0)</f>
        <v>49.72</v>
      </c>
      <c r="D592">
        <f>VLOOKUP($A592,'Medical Examinations'!$A:$M,3,0)</f>
        <v>7.71</v>
      </c>
      <c r="E592" t="str">
        <f>VLOOKUP($A592,'Medical Examinations'!$A:$M,4,0)</f>
        <v>No</v>
      </c>
      <c r="F592" t="str">
        <f>VLOOKUP($A592,'Medical Examinations'!$A:$M,5,0)</f>
        <v>No</v>
      </c>
      <c r="G592" t="str">
        <f>VLOOKUP($A592,'Medical Examinations'!$A:$M,6,0)</f>
        <v>No</v>
      </c>
      <c r="H592">
        <f>VLOOKUP($A592,'Medical Examinations'!$A:$M,8,0)</f>
        <v>0</v>
      </c>
      <c r="I592" t="str">
        <f>VLOOKUP($A592,'Medical Examinations'!$A:$M,9,0)</f>
        <v>No</v>
      </c>
      <c r="J592" t="str">
        <f>VLOOKUP($A592,'Medical Examinations'!$A:$M,11,0)</f>
        <v>Obesity</v>
      </c>
      <c r="K592" t="str">
        <f>VLOOKUP($A592,'Medical Examinations'!$A:$M,12,0)</f>
        <v>Diabetes</v>
      </c>
      <c r="L592" s="11">
        <f>VLOOKUP($A592,'Hospitalisation Details'!$A:$O,5,0)</f>
        <v>27269</v>
      </c>
      <c r="M592">
        <f>VLOOKUP($A592,'Hospitalisation Details'!$A:$O,7,0)</f>
        <v>16770.990000000002</v>
      </c>
      <c r="N592" t="str">
        <f>VLOOKUP($A592,'Hospitalisation Details'!$A:$O,12,0)</f>
        <v>tier - 2</v>
      </c>
      <c r="O592" t="str">
        <f>VLOOKUP($A592,'Hospitalisation Details'!$A:$O,13,0)</f>
        <v>tier - 1</v>
      </c>
      <c r="P592" t="str">
        <f>VLOOKUP($A592,'Hospitalisation Details'!$A:$O,14,0)</f>
        <v>R1012</v>
      </c>
      <c r="Q592">
        <f>VLOOKUP($A592,'Hospitalisation Details'!$A:$O,15,0)</f>
        <v>48</v>
      </c>
    </row>
    <row r="593" spans="1:17" ht="15.75" x14ac:dyDescent="0.25">
      <c r="A593" s="1" t="s">
        <v>1779</v>
      </c>
      <c r="B593" t="str">
        <f>VLOOKUP(Healthcare!A593,'Customer Names'!$A:$D,4,0)</f>
        <v>Mary</v>
      </c>
      <c r="C593">
        <f>VLOOKUP(A593,'Medical Examinations'!$A:$M,2,0)</f>
        <v>21.754999999999999</v>
      </c>
      <c r="D593">
        <f>VLOOKUP($A593,'Medical Examinations'!$A:$M,3,0)</f>
        <v>4.63</v>
      </c>
      <c r="E593" t="str">
        <f>VLOOKUP($A593,'Medical Examinations'!$A:$M,4,0)</f>
        <v>No</v>
      </c>
      <c r="F593" t="str">
        <f>VLOOKUP($A593,'Medical Examinations'!$A:$M,5,0)</f>
        <v>No</v>
      </c>
      <c r="G593" t="str">
        <f>VLOOKUP($A593,'Medical Examinations'!$A:$M,6,0)</f>
        <v>Yes</v>
      </c>
      <c r="H593">
        <f>VLOOKUP($A593,'Medical Examinations'!$A:$M,8,0)</f>
        <v>1</v>
      </c>
      <c r="I593" t="str">
        <f>VLOOKUP($A593,'Medical Examinations'!$A:$M,9,0)</f>
        <v>yes</v>
      </c>
      <c r="J593" t="str">
        <f>VLOOKUP($A593,'Medical Examinations'!$A:$M,11,0)</f>
        <v>Healthy Weight</v>
      </c>
      <c r="K593" t="str">
        <f>VLOOKUP($A593,'Medical Examinations'!$A:$M,12,0)</f>
        <v>Normal</v>
      </c>
      <c r="L593" s="11">
        <f>VLOOKUP($A593,'Hospitalisation Details'!$A:$O,5,0)</f>
        <v>34308</v>
      </c>
      <c r="M593">
        <f>VLOOKUP($A593,'Hospitalisation Details'!$A:$O,7,0)</f>
        <v>16657.72</v>
      </c>
      <c r="N593" t="str">
        <f>VLOOKUP($A593,'Hospitalisation Details'!$A:$O,12,0)</f>
        <v>tier - 2</v>
      </c>
      <c r="O593" t="str">
        <f>VLOOKUP($A593,'Hospitalisation Details'!$A:$O,13,0)</f>
        <v>tier - 1</v>
      </c>
      <c r="P593" t="str">
        <f>VLOOKUP($A593,'Hospitalisation Details'!$A:$O,14,0)</f>
        <v>R1024</v>
      </c>
      <c r="Q593">
        <f>VLOOKUP($A593,'Hospitalisation Details'!$A:$O,15,0)</f>
        <v>29</v>
      </c>
    </row>
    <row r="594" spans="1:17" ht="15.75" x14ac:dyDescent="0.25">
      <c r="A594" s="1" t="s">
        <v>1778</v>
      </c>
      <c r="B594" t="str">
        <f>VLOOKUP(Healthcare!A594,'Customer Names'!$A:$D,4,0)</f>
        <v>Kati A</v>
      </c>
      <c r="C594">
        <f>VLOOKUP(A594,'Medical Examinations'!$A:$M,2,0)</f>
        <v>48.39</v>
      </c>
      <c r="D594">
        <f>VLOOKUP($A594,'Medical Examinations'!$A:$M,3,0)</f>
        <v>4.6100000000000003</v>
      </c>
      <c r="E594" t="str">
        <f>VLOOKUP($A594,'Medical Examinations'!$A:$M,4,0)</f>
        <v>No</v>
      </c>
      <c r="F594" t="str">
        <f>VLOOKUP($A594,'Medical Examinations'!$A:$M,5,0)</f>
        <v>No</v>
      </c>
      <c r="G594" t="str">
        <f>VLOOKUP($A594,'Medical Examinations'!$A:$M,6,0)</f>
        <v>No</v>
      </c>
      <c r="H594">
        <f>VLOOKUP($A594,'Medical Examinations'!$A:$M,8,0)</f>
        <v>0</v>
      </c>
      <c r="I594" t="str">
        <f>VLOOKUP($A594,'Medical Examinations'!$A:$M,9,0)</f>
        <v>No</v>
      </c>
      <c r="J594" t="str">
        <f>VLOOKUP($A594,'Medical Examinations'!$A:$M,11,0)</f>
        <v>Obesity</v>
      </c>
      <c r="K594" t="str">
        <f>VLOOKUP($A594,'Medical Examinations'!$A:$M,12,0)</f>
        <v>Normal</v>
      </c>
      <c r="L594" s="11">
        <f>VLOOKUP($A594,'Hospitalisation Details'!$A:$O,5,0)</f>
        <v>28454</v>
      </c>
      <c r="M594">
        <f>VLOOKUP($A594,'Hospitalisation Details'!$A:$O,7,0)</f>
        <v>16631.61</v>
      </c>
      <c r="N594" t="str">
        <f>VLOOKUP($A594,'Hospitalisation Details'!$A:$O,12,0)</f>
        <v>tier - 2</v>
      </c>
      <c r="O594" t="str">
        <f>VLOOKUP($A594,'Hospitalisation Details'!$A:$O,13,0)</f>
        <v>tier - 1</v>
      </c>
      <c r="P594" t="str">
        <f>VLOOKUP($A594,'Hospitalisation Details'!$A:$O,14,0)</f>
        <v>R1012</v>
      </c>
      <c r="Q594">
        <f>VLOOKUP($A594,'Hospitalisation Details'!$A:$O,15,0)</f>
        <v>45</v>
      </c>
    </row>
    <row r="595" spans="1:17" ht="15.75" x14ac:dyDescent="0.25">
      <c r="A595" s="1" t="s">
        <v>1777</v>
      </c>
      <c r="B595" t="str">
        <f>VLOOKUP(Healthcare!A595,'Customer Names'!$A:$D,4,0)</f>
        <v>.  Kelly J</v>
      </c>
      <c r="C595">
        <f>VLOOKUP(A595,'Medical Examinations'!$A:$M,2,0)</f>
        <v>47.15</v>
      </c>
      <c r="D595">
        <f>VLOOKUP($A595,'Medical Examinations'!$A:$M,3,0)</f>
        <v>9.5299999999999994</v>
      </c>
      <c r="E595" t="str">
        <f>VLOOKUP($A595,'Medical Examinations'!$A:$M,4,0)</f>
        <v>yes</v>
      </c>
      <c r="F595" t="str">
        <f>VLOOKUP($A595,'Medical Examinations'!$A:$M,5,0)</f>
        <v>No</v>
      </c>
      <c r="G595" t="str">
        <f>VLOOKUP($A595,'Medical Examinations'!$A:$M,6,0)</f>
        <v>No</v>
      </c>
      <c r="H595">
        <f>VLOOKUP($A595,'Medical Examinations'!$A:$M,8,0)</f>
        <v>1</v>
      </c>
      <c r="I595" t="str">
        <f>VLOOKUP($A595,'Medical Examinations'!$A:$M,9,0)</f>
        <v>No</v>
      </c>
      <c r="J595" t="str">
        <f>VLOOKUP($A595,'Medical Examinations'!$A:$M,11,0)</f>
        <v>Obesity</v>
      </c>
      <c r="K595" t="str">
        <f>VLOOKUP($A595,'Medical Examinations'!$A:$M,12,0)</f>
        <v>Diabetes</v>
      </c>
      <c r="L595" s="11">
        <f>VLOOKUP($A595,'Hospitalisation Details'!$A:$O,5,0)</f>
        <v>27599</v>
      </c>
      <c r="M595">
        <f>VLOOKUP($A595,'Hospitalisation Details'!$A:$O,7,0)</f>
        <v>16602.18</v>
      </c>
      <c r="N595" t="str">
        <f>VLOOKUP($A595,'Hospitalisation Details'!$A:$O,12,0)</f>
        <v>tier - 2</v>
      </c>
      <c r="O595" t="str">
        <f>VLOOKUP($A595,'Hospitalisation Details'!$A:$O,13,0)</f>
        <v>tier - 1</v>
      </c>
      <c r="P595" t="str">
        <f>VLOOKUP($A595,'Hospitalisation Details'!$A:$O,14,0)</f>
        <v>R1026</v>
      </c>
      <c r="Q595">
        <f>VLOOKUP($A595,'Hospitalisation Details'!$A:$O,15,0)</f>
        <v>47</v>
      </c>
    </row>
    <row r="596" spans="1:17" ht="15.75" x14ac:dyDescent="0.25">
      <c r="A596" s="1" t="s">
        <v>1776</v>
      </c>
      <c r="B596" t="str">
        <f>VLOOKUP(Healthcare!A596,'Customer Names'!$A:$D,4,0)</f>
        <v>Greer D</v>
      </c>
      <c r="C596">
        <f>VLOOKUP(A596,'Medical Examinations'!$A:$M,2,0)</f>
        <v>47.59</v>
      </c>
      <c r="D596">
        <f>VLOOKUP($A596,'Medical Examinations'!$A:$M,3,0)</f>
        <v>11.43</v>
      </c>
      <c r="E596" t="str">
        <f>VLOOKUP($A596,'Medical Examinations'!$A:$M,4,0)</f>
        <v>yes</v>
      </c>
      <c r="F596" t="str">
        <f>VLOOKUP($A596,'Medical Examinations'!$A:$M,5,0)</f>
        <v>No</v>
      </c>
      <c r="G596" t="str">
        <f>VLOOKUP($A596,'Medical Examinations'!$A:$M,6,0)</f>
        <v>No</v>
      </c>
      <c r="H596">
        <f>VLOOKUP($A596,'Medical Examinations'!$A:$M,8,0)</f>
        <v>2</v>
      </c>
      <c r="I596" t="str">
        <f>VLOOKUP($A596,'Medical Examinations'!$A:$M,9,0)</f>
        <v>No</v>
      </c>
      <c r="J596" t="str">
        <f>VLOOKUP($A596,'Medical Examinations'!$A:$M,11,0)</f>
        <v>Obesity</v>
      </c>
      <c r="K596" t="str">
        <f>VLOOKUP($A596,'Medical Examinations'!$A:$M,12,0)</f>
        <v>Diabetes</v>
      </c>
      <c r="L596" s="11">
        <f>VLOOKUP($A596,'Hospitalisation Details'!$A:$O,5,0)</f>
        <v>25882</v>
      </c>
      <c r="M596">
        <f>VLOOKUP($A596,'Hospitalisation Details'!$A:$O,7,0)</f>
        <v>16600.16</v>
      </c>
      <c r="N596" t="str">
        <f>VLOOKUP($A596,'Hospitalisation Details'!$A:$O,12,0)</f>
        <v>tier - 2</v>
      </c>
      <c r="O596" t="str">
        <f>VLOOKUP($A596,'Hospitalisation Details'!$A:$O,13,0)</f>
        <v>tier - 2</v>
      </c>
      <c r="P596" t="str">
        <f>VLOOKUP($A596,'Hospitalisation Details'!$A:$O,14,0)</f>
        <v>R1011</v>
      </c>
      <c r="Q596">
        <f>VLOOKUP($A596,'Hospitalisation Details'!$A:$O,15,0)</f>
        <v>52</v>
      </c>
    </row>
    <row r="597" spans="1:17" ht="15.75" x14ac:dyDescent="0.25">
      <c r="A597" s="1" t="s">
        <v>1775</v>
      </c>
      <c r="B597" t="str">
        <f>VLOOKUP(Healthcare!A597,'Customer Names'!$A:$D,4,0)</f>
        <v>Brent</v>
      </c>
      <c r="C597">
        <f>VLOOKUP(A597,'Medical Examinations'!$A:$M,2,0)</f>
        <v>39.81</v>
      </c>
      <c r="D597">
        <f>VLOOKUP($A597,'Medical Examinations'!$A:$M,3,0)</f>
        <v>7.65</v>
      </c>
      <c r="E597" t="str">
        <f>VLOOKUP($A597,'Medical Examinations'!$A:$M,4,0)</f>
        <v>yes</v>
      </c>
      <c r="F597" t="str">
        <f>VLOOKUP($A597,'Medical Examinations'!$A:$M,5,0)</f>
        <v>No</v>
      </c>
      <c r="G597" t="str">
        <f>VLOOKUP($A597,'Medical Examinations'!$A:$M,6,0)</f>
        <v>Yes</v>
      </c>
      <c r="H597">
        <f>VLOOKUP($A597,'Medical Examinations'!$A:$M,8,0)</f>
        <v>1</v>
      </c>
      <c r="I597" t="str">
        <f>VLOOKUP($A597,'Medical Examinations'!$A:$M,9,0)</f>
        <v>No</v>
      </c>
      <c r="J597" t="str">
        <f>VLOOKUP($A597,'Medical Examinations'!$A:$M,11,0)</f>
        <v>Obesity</v>
      </c>
      <c r="K597" t="str">
        <f>VLOOKUP($A597,'Medical Examinations'!$A:$M,12,0)</f>
        <v>Diabetes</v>
      </c>
      <c r="L597" s="11">
        <f>VLOOKUP($A597,'Hospitalisation Details'!$A:$O,5,0)</f>
        <v>23279</v>
      </c>
      <c r="M597">
        <f>VLOOKUP($A597,'Hospitalisation Details'!$A:$O,7,0)</f>
        <v>16587.96</v>
      </c>
      <c r="N597" t="str">
        <f>VLOOKUP($A597,'Hospitalisation Details'!$A:$O,12,0)</f>
        <v>tier - 2</v>
      </c>
      <c r="O597" t="str">
        <f>VLOOKUP($A597,'Hospitalisation Details'!$A:$O,13,0)</f>
        <v>tier - 2</v>
      </c>
      <c r="P597" t="str">
        <f>VLOOKUP($A597,'Hospitalisation Details'!$A:$O,14,0)</f>
        <v>R1023</v>
      </c>
      <c r="Q597">
        <f>VLOOKUP($A597,'Hospitalisation Details'!$A:$O,15,0)</f>
        <v>59</v>
      </c>
    </row>
    <row r="598" spans="1:17" ht="15.75" x14ac:dyDescent="0.25">
      <c r="A598" s="1" t="s">
        <v>1774</v>
      </c>
      <c r="B598" t="str">
        <f>VLOOKUP(Healthcare!A598,'Customer Names'!$A:$D,4,0)</f>
        <v>Eugene M</v>
      </c>
      <c r="C598">
        <f>VLOOKUP(A598,'Medical Examinations'!$A:$M,2,0)</f>
        <v>31.02</v>
      </c>
      <c r="D598">
        <f>VLOOKUP($A598,'Medical Examinations'!$A:$M,3,0)</f>
        <v>5.87</v>
      </c>
      <c r="E598" t="str">
        <f>VLOOKUP($A598,'Medical Examinations'!$A:$M,4,0)</f>
        <v>yes</v>
      </c>
      <c r="F598" t="str">
        <f>VLOOKUP($A598,'Medical Examinations'!$A:$M,5,0)</f>
        <v>No</v>
      </c>
      <c r="G598" t="str">
        <f>VLOOKUP($A598,'Medical Examinations'!$A:$M,6,0)</f>
        <v>No</v>
      </c>
      <c r="H598">
        <f>VLOOKUP($A598,'Medical Examinations'!$A:$M,8,0)</f>
        <v>0</v>
      </c>
      <c r="I598" t="str">
        <f>VLOOKUP($A598,'Medical Examinations'!$A:$M,9,0)</f>
        <v>No</v>
      </c>
      <c r="J598" t="str">
        <f>VLOOKUP($A598,'Medical Examinations'!$A:$M,11,0)</f>
        <v>Obesity</v>
      </c>
      <c r="K598" t="str">
        <f>VLOOKUP($A598,'Medical Examinations'!$A:$M,12,0)</f>
        <v>Prediabetes</v>
      </c>
      <c r="L598" s="11">
        <f>VLOOKUP($A598,'Hospitalisation Details'!$A:$O,5,0)</f>
        <v>37250</v>
      </c>
      <c r="M598">
        <f>VLOOKUP($A598,'Hospitalisation Details'!$A:$O,7,0)</f>
        <v>16586.5</v>
      </c>
      <c r="N598" t="str">
        <f>VLOOKUP($A598,'Hospitalisation Details'!$A:$O,12,0)</f>
        <v>tier - 2</v>
      </c>
      <c r="O598" t="str">
        <f>VLOOKUP($A598,'Hospitalisation Details'!$A:$O,13,0)</f>
        <v>tier - 1</v>
      </c>
      <c r="P598" t="str">
        <f>VLOOKUP($A598,'Hospitalisation Details'!$A:$O,14,0)</f>
        <v>R1013</v>
      </c>
      <c r="Q598">
        <f>VLOOKUP($A598,'Hospitalisation Details'!$A:$O,15,0)</f>
        <v>21</v>
      </c>
    </row>
    <row r="599" spans="1:17" ht="15.75" x14ac:dyDescent="0.25">
      <c r="A599" s="1" t="s">
        <v>1773</v>
      </c>
      <c r="B599" t="str">
        <f>VLOOKUP(Healthcare!A599,'Customer Names'!$A:$D,4,0)</f>
        <v>Erin D</v>
      </c>
      <c r="C599">
        <f>VLOOKUP(A599,'Medical Examinations'!$A:$M,2,0)</f>
        <v>24.75</v>
      </c>
      <c r="D599">
        <f>VLOOKUP($A599,'Medical Examinations'!$A:$M,3,0)</f>
        <v>4.3600000000000003</v>
      </c>
      <c r="E599" t="str">
        <f>VLOOKUP($A599,'Medical Examinations'!$A:$M,4,0)</f>
        <v>yes</v>
      </c>
      <c r="F599" t="str">
        <f>VLOOKUP($A599,'Medical Examinations'!$A:$M,5,0)</f>
        <v>No</v>
      </c>
      <c r="G599" t="str">
        <f>VLOOKUP($A599,'Medical Examinations'!$A:$M,6,0)</f>
        <v>No</v>
      </c>
      <c r="H599">
        <f>VLOOKUP($A599,'Medical Examinations'!$A:$M,8,0)</f>
        <v>1</v>
      </c>
      <c r="I599" t="str">
        <f>VLOOKUP($A599,'Medical Examinations'!$A:$M,9,0)</f>
        <v>yes</v>
      </c>
      <c r="J599" t="str">
        <f>VLOOKUP($A599,'Medical Examinations'!$A:$M,11,0)</f>
        <v>Healthy Weight</v>
      </c>
      <c r="K599" t="str">
        <f>VLOOKUP($A599,'Medical Examinations'!$A:$M,12,0)</f>
        <v>Normal</v>
      </c>
      <c r="L599" s="11">
        <f>VLOOKUP($A599,'Hospitalisation Details'!$A:$O,5,0)</f>
        <v>34934</v>
      </c>
      <c r="M599">
        <f>VLOOKUP($A599,'Hospitalisation Details'!$A:$O,7,0)</f>
        <v>16577.78</v>
      </c>
      <c r="N599" t="str">
        <f>VLOOKUP($A599,'Hospitalisation Details'!$A:$O,12,0)</f>
        <v>tier - 2</v>
      </c>
      <c r="O599" t="str">
        <f>VLOOKUP($A599,'Hospitalisation Details'!$A:$O,13,0)</f>
        <v>tier - 1</v>
      </c>
      <c r="P599" t="str">
        <f>VLOOKUP($A599,'Hospitalisation Details'!$A:$O,14,0)</f>
        <v>R1013</v>
      </c>
      <c r="Q599">
        <f>VLOOKUP($A599,'Hospitalisation Details'!$A:$O,15,0)</f>
        <v>27</v>
      </c>
    </row>
    <row r="600" spans="1:17" ht="15.75" x14ac:dyDescent="0.25">
      <c r="A600" s="1" t="s">
        <v>1772</v>
      </c>
      <c r="B600" t="str">
        <f>VLOOKUP(Healthcare!A600,'Customer Names'!$A:$D,4,0)</f>
        <v>Kamilla</v>
      </c>
      <c r="C600">
        <f>VLOOKUP(A600,'Medical Examinations'!$A:$M,2,0)</f>
        <v>30.114999999999998</v>
      </c>
      <c r="D600">
        <f>VLOOKUP($A600,'Medical Examinations'!$A:$M,3,0)</f>
        <v>10.119999999999999</v>
      </c>
      <c r="E600" t="str">
        <f>VLOOKUP($A600,'Medical Examinations'!$A:$M,4,0)</f>
        <v>No</v>
      </c>
      <c r="F600" t="str">
        <f>VLOOKUP($A600,'Medical Examinations'!$A:$M,5,0)</f>
        <v>No</v>
      </c>
      <c r="G600" t="str">
        <f>VLOOKUP($A600,'Medical Examinations'!$A:$M,6,0)</f>
        <v>No</v>
      </c>
      <c r="H600">
        <f>VLOOKUP($A600,'Medical Examinations'!$A:$M,8,0)</f>
        <v>3</v>
      </c>
      <c r="I600" t="str">
        <f>VLOOKUP($A600,'Medical Examinations'!$A:$M,9,0)</f>
        <v>No</v>
      </c>
      <c r="J600" t="str">
        <f>VLOOKUP($A600,'Medical Examinations'!$A:$M,11,0)</f>
        <v>Obesity</v>
      </c>
      <c r="K600" t="str">
        <f>VLOOKUP($A600,'Medical Examinations'!$A:$M,12,0)</f>
        <v>Diabetes</v>
      </c>
      <c r="L600" s="11">
        <f>VLOOKUP($A600,'Hospitalisation Details'!$A:$O,5,0)</f>
        <v>21499</v>
      </c>
      <c r="M600">
        <f>VLOOKUP($A600,'Hospitalisation Details'!$A:$O,7,0)</f>
        <v>16455.71</v>
      </c>
      <c r="N600" t="str">
        <f>VLOOKUP($A600,'Hospitalisation Details'!$A:$O,12,0)</f>
        <v>tier - 2</v>
      </c>
      <c r="O600" t="str">
        <f>VLOOKUP($A600,'Hospitalisation Details'!$A:$O,13,0)</f>
        <v>tier - 2</v>
      </c>
      <c r="P600" t="str">
        <f>VLOOKUP($A600,'Hospitalisation Details'!$A:$O,14,0)</f>
        <v>R1012</v>
      </c>
      <c r="Q600">
        <f>VLOOKUP($A600,'Hospitalisation Details'!$A:$O,15,0)</f>
        <v>64</v>
      </c>
    </row>
    <row r="601" spans="1:17" ht="15.75" x14ac:dyDescent="0.25">
      <c r="A601" s="1" t="s">
        <v>1771</v>
      </c>
      <c r="B601" t="str">
        <f>VLOOKUP(Healthcare!A601,'Customer Names'!$A:$D,4,0)</f>
        <v>Wayne I.</v>
      </c>
      <c r="C601">
        <f>VLOOKUP(A601,'Medical Examinations'!$A:$M,2,0)</f>
        <v>26.03</v>
      </c>
      <c r="D601">
        <f>VLOOKUP($A601,'Medical Examinations'!$A:$M,3,0)</f>
        <v>4.01</v>
      </c>
      <c r="E601" t="str">
        <f>VLOOKUP($A601,'Medical Examinations'!$A:$M,4,0)</f>
        <v>No</v>
      </c>
      <c r="F601" t="str">
        <f>VLOOKUP($A601,'Medical Examinations'!$A:$M,5,0)</f>
        <v>No</v>
      </c>
      <c r="G601" t="str">
        <f>VLOOKUP($A601,'Medical Examinations'!$A:$M,6,0)</f>
        <v>Yes</v>
      </c>
      <c r="H601">
        <f>VLOOKUP($A601,'Medical Examinations'!$A:$M,8,0)</f>
        <v>1</v>
      </c>
      <c r="I601" t="str">
        <f>VLOOKUP($A601,'Medical Examinations'!$A:$M,9,0)</f>
        <v>yes</v>
      </c>
      <c r="J601" t="str">
        <f>VLOOKUP($A601,'Medical Examinations'!$A:$M,11,0)</f>
        <v>Overweight</v>
      </c>
      <c r="K601" t="str">
        <f>VLOOKUP($A601,'Medical Examinations'!$A:$M,12,0)</f>
        <v>Normal</v>
      </c>
      <c r="L601" s="11">
        <f>VLOOKUP($A601,'Hospitalisation Details'!$A:$O,5,0)</f>
        <v>37945</v>
      </c>
      <c r="M601">
        <f>VLOOKUP($A601,'Hospitalisation Details'!$A:$O,7,0)</f>
        <v>16450.89</v>
      </c>
      <c r="N601" t="str">
        <f>VLOOKUP($A601,'Hospitalisation Details'!$A:$O,12,0)</f>
        <v>tier - 2</v>
      </c>
      <c r="O601" t="str">
        <f>VLOOKUP($A601,'Hospitalisation Details'!$A:$O,13,0)</f>
        <v>tier - 1</v>
      </c>
      <c r="P601" t="str">
        <f>VLOOKUP($A601,'Hospitalisation Details'!$A:$O,14,0)</f>
        <v>R1012</v>
      </c>
      <c r="Q601">
        <f>VLOOKUP($A601,'Hospitalisation Details'!$A:$O,15,0)</f>
        <v>19</v>
      </c>
    </row>
    <row r="602" spans="1:17" ht="15.75" x14ac:dyDescent="0.25">
      <c r="A602" s="1" t="s">
        <v>1770</v>
      </c>
      <c r="B602" t="str">
        <f>VLOOKUP(Healthcare!A602,'Customer Names'!$A:$D,4,0)</f>
        <v>Tracy L</v>
      </c>
      <c r="C602">
        <f>VLOOKUP(A602,'Medical Examinations'!$A:$M,2,0)</f>
        <v>20.045000000000002</v>
      </c>
      <c r="D602">
        <f>VLOOKUP($A602,'Medical Examinations'!$A:$M,3,0)</f>
        <v>4.7699999999999996</v>
      </c>
      <c r="E602" t="str">
        <f>VLOOKUP($A602,'Medical Examinations'!$A:$M,4,0)</f>
        <v>yes</v>
      </c>
      <c r="F602" t="str">
        <f>VLOOKUP($A602,'Medical Examinations'!$A:$M,5,0)</f>
        <v>No</v>
      </c>
      <c r="G602" t="str">
        <f>VLOOKUP($A602,'Medical Examinations'!$A:$M,6,0)</f>
        <v>No</v>
      </c>
      <c r="H602">
        <f>VLOOKUP($A602,'Medical Examinations'!$A:$M,8,0)</f>
        <v>1</v>
      </c>
      <c r="I602" t="str">
        <f>VLOOKUP($A602,'Medical Examinations'!$A:$M,9,0)</f>
        <v>yes</v>
      </c>
      <c r="J602" t="str">
        <f>VLOOKUP($A602,'Medical Examinations'!$A:$M,11,0)</f>
        <v>Healthy Weight</v>
      </c>
      <c r="K602" t="str">
        <f>VLOOKUP($A602,'Medical Examinations'!$A:$M,12,0)</f>
        <v>Normal</v>
      </c>
      <c r="L602" s="11">
        <f>VLOOKUP($A602,'Hospitalisation Details'!$A:$O,5,0)</f>
        <v>34939</v>
      </c>
      <c r="M602">
        <f>VLOOKUP($A602,'Hospitalisation Details'!$A:$O,7,0)</f>
        <v>16420.490000000002</v>
      </c>
      <c r="N602" t="str">
        <f>VLOOKUP($A602,'Hospitalisation Details'!$A:$O,12,0)</f>
        <v>tier - 2</v>
      </c>
      <c r="O602" t="str">
        <f>VLOOKUP($A602,'Hospitalisation Details'!$A:$O,13,0)</f>
        <v>tier - 3</v>
      </c>
      <c r="P602" t="str">
        <f>VLOOKUP($A602,'Hospitalisation Details'!$A:$O,14,0)</f>
        <v>R1012</v>
      </c>
      <c r="Q602">
        <f>VLOOKUP($A602,'Hospitalisation Details'!$A:$O,15,0)</f>
        <v>27</v>
      </c>
    </row>
    <row r="603" spans="1:17" ht="15.75" x14ac:dyDescent="0.25">
      <c r="A603" s="1" t="s">
        <v>1769</v>
      </c>
      <c r="B603" t="str">
        <f>VLOOKUP(Healthcare!A603,'Customer Names'!$A:$D,4,0)</f>
        <v>.  Heather</v>
      </c>
      <c r="C603">
        <f>VLOOKUP(A603,'Medical Examinations'!$A:$M,2,0)</f>
        <v>40.24</v>
      </c>
      <c r="D603">
        <f>VLOOKUP($A603,'Medical Examinations'!$A:$M,3,0)</f>
        <v>6.83</v>
      </c>
      <c r="E603" t="str">
        <f>VLOOKUP($A603,'Medical Examinations'!$A:$M,4,0)</f>
        <v>No</v>
      </c>
      <c r="F603" t="str">
        <f>VLOOKUP($A603,'Medical Examinations'!$A:$M,5,0)</f>
        <v>No</v>
      </c>
      <c r="G603" t="str">
        <f>VLOOKUP($A603,'Medical Examinations'!$A:$M,6,0)</f>
        <v>No</v>
      </c>
      <c r="H603">
        <f>VLOOKUP($A603,'Medical Examinations'!$A:$M,8,0)</f>
        <v>0</v>
      </c>
      <c r="I603" t="str">
        <f>VLOOKUP($A603,'Medical Examinations'!$A:$M,9,0)</f>
        <v>No</v>
      </c>
      <c r="J603" t="str">
        <f>VLOOKUP($A603,'Medical Examinations'!$A:$M,11,0)</f>
        <v>Obesity</v>
      </c>
      <c r="K603" t="str">
        <f>VLOOKUP($A603,'Medical Examinations'!$A:$M,12,0)</f>
        <v>Diabetes</v>
      </c>
      <c r="L603" s="11">
        <f>VLOOKUP($A603,'Hospitalisation Details'!$A:$O,5,0)</f>
        <v>23898</v>
      </c>
      <c r="M603">
        <f>VLOOKUP($A603,'Hospitalisation Details'!$A:$O,7,0)</f>
        <v>16351.42</v>
      </c>
      <c r="N603" t="str">
        <f>VLOOKUP($A603,'Hospitalisation Details'!$A:$O,12,0)</f>
        <v>tier - 2</v>
      </c>
      <c r="O603" t="str">
        <f>VLOOKUP($A603,'Hospitalisation Details'!$A:$O,13,0)</f>
        <v>tier - 3</v>
      </c>
      <c r="P603" t="str">
        <f>VLOOKUP($A603,'Hospitalisation Details'!$A:$O,14,0)</f>
        <v>R1026</v>
      </c>
      <c r="Q603">
        <f>VLOOKUP($A603,'Hospitalisation Details'!$A:$O,15,0)</f>
        <v>58</v>
      </c>
    </row>
    <row r="604" spans="1:17" ht="15.75" x14ac:dyDescent="0.25">
      <c r="A604" s="1" t="s">
        <v>1768</v>
      </c>
      <c r="B604" t="str">
        <f>VLOOKUP(Healthcare!A604,'Customer Names'!$A:$D,4,0)</f>
        <v>.  Megan C</v>
      </c>
      <c r="C604">
        <f>VLOOKUP(A604,'Medical Examinations'!$A:$M,2,0)</f>
        <v>43.15</v>
      </c>
      <c r="D604">
        <f>VLOOKUP($A604,'Medical Examinations'!$A:$M,3,0)</f>
        <v>6.14</v>
      </c>
      <c r="E604" t="str">
        <f>VLOOKUP($A604,'Medical Examinations'!$A:$M,4,0)</f>
        <v>yes</v>
      </c>
      <c r="F604" t="str">
        <f>VLOOKUP($A604,'Medical Examinations'!$A:$M,5,0)</f>
        <v>No</v>
      </c>
      <c r="G604" t="str">
        <f>VLOOKUP($A604,'Medical Examinations'!$A:$M,6,0)</f>
        <v>Yes</v>
      </c>
      <c r="H604">
        <f>VLOOKUP($A604,'Medical Examinations'!$A:$M,8,0)</f>
        <v>1</v>
      </c>
      <c r="I604" t="str">
        <f>VLOOKUP($A604,'Medical Examinations'!$A:$M,9,0)</f>
        <v>No</v>
      </c>
      <c r="J604" t="str">
        <f>VLOOKUP($A604,'Medical Examinations'!$A:$M,11,0)</f>
        <v>Obesity</v>
      </c>
      <c r="K604" t="str">
        <f>VLOOKUP($A604,'Medical Examinations'!$A:$M,12,0)</f>
        <v>Prediabetes</v>
      </c>
      <c r="L604" s="11">
        <f>VLOOKUP($A604,'Hospitalisation Details'!$A:$O,5,0)</f>
        <v>25362</v>
      </c>
      <c r="M604">
        <f>VLOOKUP($A604,'Hospitalisation Details'!$A:$O,7,0)</f>
        <v>16311.05</v>
      </c>
      <c r="N604" t="str">
        <f>VLOOKUP($A604,'Hospitalisation Details'!$A:$O,12,0)</f>
        <v>tier - 2</v>
      </c>
      <c r="O604" t="str">
        <f>VLOOKUP($A604,'Hospitalisation Details'!$A:$O,13,0)</f>
        <v>tier - 3</v>
      </c>
      <c r="P604" t="str">
        <f>VLOOKUP($A604,'Hospitalisation Details'!$A:$O,14,0)</f>
        <v>R1026</v>
      </c>
      <c r="Q604">
        <f>VLOOKUP($A604,'Hospitalisation Details'!$A:$O,15,0)</f>
        <v>54</v>
      </c>
    </row>
    <row r="605" spans="1:17" ht="15.75" x14ac:dyDescent="0.25">
      <c r="A605" s="1" t="s">
        <v>1767</v>
      </c>
      <c r="B605" t="str">
        <f>VLOOKUP(Healthcare!A605,'Customer Names'!$A:$D,4,0)</f>
        <v>Jonathan</v>
      </c>
      <c r="C605">
        <f>VLOOKUP(A605,'Medical Examinations'!$A:$M,2,0)</f>
        <v>27.7</v>
      </c>
      <c r="D605">
        <f>VLOOKUP($A605,'Medical Examinations'!$A:$M,3,0)</f>
        <v>5.6</v>
      </c>
      <c r="E605" t="str">
        <f>VLOOKUP($A605,'Medical Examinations'!$A:$M,4,0)</f>
        <v>No</v>
      </c>
      <c r="F605" t="str">
        <f>VLOOKUP($A605,'Medical Examinations'!$A:$M,5,0)</f>
        <v>No</v>
      </c>
      <c r="G605" t="str">
        <f>VLOOKUP($A605,'Medical Examinations'!$A:$M,6,0)</f>
        <v>Yes</v>
      </c>
      <c r="H605">
        <f>VLOOKUP($A605,'Medical Examinations'!$A:$M,8,0)</f>
        <v>1</v>
      </c>
      <c r="I605" t="str">
        <f>VLOOKUP($A605,'Medical Examinations'!$A:$M,9,0)</f>
        <v>yes</v>
      </c>
      <c r="J605" t="str">
        <f>VLOOKUP($A605,'Medical Examinations'!$A:$M,11,0)</f>
        <v>Overweight</v>
      </c>
      <c r="K605" t="str">
        <f>VLOOKUP($A605,'Medical Examinations'!$A:$M,12,0)</f>
        <v>Normal</v>
      </c>
      <c r="L605" s="11">
        <f>VLOOKUP($A605,'Hospitalisation Details'!$A:$O,5,0)</f>
        <v>37857</v>
      </c>
      <c r="M605">
        <f>VLOOKUP($A605,'Hospitalisation Details'!$A:$O,7,0)</f>
        <v>16297.85</v>
      </c>
      <c r="N605" t="str">
        <f>VLOOKUP($A605,'Hospitalisation Details'!$A:$O,12,0)</f>
        <v>tier - 2</v>
      </c>
      <c r="O605" t="str">
        <f>VLOOKUP($A605,'Hospitalisation Details'!$A:$O,13,0)</f>
        <v>tier - 3</v>
      </c>
      <c r="P605" t="str">
        <f>VLOOKUP($A605,'Hospitalisation Details'!$A:$O,14,0)</f>
        <v>R1011</v>
      </c>
      <c r="Q605">
        <f>VLOOKUP($A605,'Hospitalisation Details'!$A:$O,15,0)</f>
        <v>19</v>
      </c>
    </row>
    <row r="606" spans="1:17" ht="15.75" x14ac:dyDescent="0.25">
      <c r="A606" s="1" t="s">
        <v>1766</v>
      </c>
      <c r="B606" t="str">
        <f>VLOOKUP(Healthcare!A606,'Customer Names'!$A:$D,4,0)</f>
        <v>Greg D.</v>
      </c>
      <c r="C606">
        <f>VLOOKUP(A606,'Medical Examinations'!$A:$M,2,0)</f>
        <v>45.68</v>
      </c>
      <c r="D606">
        <f>VLOOKUP($A606,'Medical Examinations'!$A:$M,3,0)</f>
        <v>4.8</v>
      </c>
      <c r="E606" t="str">
        <f>VLOOKUP($A606,'Medical Examinations'!$A:$M,4,0)</f>
        <v>No</v>
      </c>
      <c r="F606" t="str">
        <f>VLOOKUP($A606,'Medical Examinations'!$A:$M,5,0)</f>
        <v>No</v>
      </c>
      <c r="G606" t="str">
        <f>VLOOKUP($A606,'Medical Examinations'!$A:$M,6,0)</f>
        <v>No</v>
      </c>
      <c r="H606">
        <f>VLOOKUP($A606,'Medical Examinations'!$A:$M,8,0)</f>
        <v>2</v>
      </c>
      <c r="I606" t="str">
        <f>VLOOKUP($A606,'Medical Examinations'!$A:$M,9,0)</f>
        <v>No</v>
      </c>
      <c r="J606" t="str">
        <f>VLOOKUP($A606,'Medical Examinations'!$A:$M,11,0)</f>
        <v>Obesity</v>
      </c>
      <c r="K606" t="str">
        <f>VLOOKUP($A606,'Medical Examinations'!$A:$M,12,0)</f>
        <v>Normal</v>
      </c>
      <c r="L606" s="11">
        <f>VLOOKUP($A606,'Hospitalisation Details'!$A:$O,5,0)</f>
        <v>26510</v>
      </c>
      <c r="M606">
        <f>VLOOKUP($A606,'Hospitalisation Details'!$A:$O,7,0)</f>
        <v>16267.32</v>
      </c>
      <c r="N606" t="str">
        <f>VLOOKUP($A606,'Hospitalisation Details'!$A:$O,12,0)</f>
        <v>tier - 2</v>
      </c>
      <c r="O606" t="str">
        <f>VLOOKUP($A606,'Hospitalisation Details'!$A:$O,13,0)</f>
        <v>tier - 2</v>
      </c>
      <c r="P606" t="str">
        <f>VLOOKUP($A606,'Hospitalisation Details'!$A:$O,14,0)</f>
        <v>R1023</v>
      </c>
      <c r="Q606">
        <f>VLOOKUP($A606,'Hospitalisation Details'!$A:$O,15,0)</f>
        <v>50</v>
      </c>
    </row>
    <row r="607" spans="1:17" ht="15.75" x14ac:dyDescent="0.25">
      <c r="A607" s="1" t="s">
        <v>1765</v>
      </c>
      <c r="B607" t="str">
        <f>VLOOKUP(Healthcare!A607,'Customer Names'!$A:$D,4,0)</f>
        <v>Steven L.</v>
      </c>
      <c r="C607">
        <f>VLOOKUP(A607,'Medical Examinations'!$A:$M,2,0)</f>
        <v>27.3</v>
      </c>
      <c r="D607">
        <f>VLOOKUP($A607,'Medical Examinations'!$A:$M,3,0)</f>
        <v>11.89</v>
      </c>
      <c r="E607" t="str">
        <f>VLOOKUP($A607,'Medical Examinations'!$A:$M,4,0)</f>
        <v>No</v>
      </c>
      <c r="F607" t="str">
        <f>VLOOKUP($A607,'Medical Examinations'!$A:$M,5,0)</f>
        <v>No</v>
      </c>
      <c r="G607" t="str">
        <f>VLOOKUP($A607,'Medical Examinations'!$A:$M,6,0)</f>
        <v>No</v>
      </c>
      <c r="H607">
        <f>VLOOKUP($A607,'Medical Examinations'!$A:$M,8,0)</f>
        <v>0</v>
      </c>
      <c r="I607" t="str">
        <f>VLOOKUP($A607,'Medical Examinations'!$A:$M,9,0)</f>
        <v>yes</v>
      </c>
      <c r="J607" t="str">
        <f>VLOOKUP($A607,'Medical Examinations'!$A:$M,11,0)</f>
        <v>Overweight</v>
      </c>
      <c r="K607" t="str">
        <f>VLOOKUP($A607,'Medical Examinations'!$A:$M,12,0)</f>
        <v>Diabetes</v>
      </c>
      <c r="L607" s="11">
        <f>VLOOKUP($A607,'Hospitalisation Details'!$A:$O,5,0)</f>
        <v>37598</v>
      </c>
      <c r="M607">
        <f>VLOOKUP($A607,'Hospitalisation Details'!$A:$O,7,0)</f>
        <v>16232.85</v>
      </c>
      <c r="N607" t="str">
        <f>VLOOKUP($A607,'Hospitalisation Details'!$A:$O,12,0)</f>
        <v>tier - 2</v>
      </c>
      <c r="O607" t="str">
        <f>VLOOKUP($A607,'Hospitalisation Details'!$A:$O,13,0)</f>
        <v>tier - 1</v>
      </c>
      <c r="P607" t="str">
        <f>VLOOKUP($A607,'Hospitalisation Details'!$A:$O,14,0)</f>
        <v>R1011</v>
      </c>
      <c r="Q607">
        <f>VLOOKUP($A607,'Hospitalisation Details'!$A:$O,15,0)</f>
        <v>20</v>
      </c>
    </row>
    <row r="608" spans="1:17" ht="15.75" x14ac:dyDescent="0.25">
      <c r="A608" s="1" t="s">
        <v>1764</v>
      </c>
      <c r="B608" t="str">
        <f>VLOOKUP(Healthcare!A608,'Customer Names'!$A:$D,4,0)</f>
        <v>Gianfilippo</v>
      </c>
      <c r="C608">
        <f>VLOOKUP(A608,'Medical Examinations'!$A:$M,2,0)</f>
        <v>54.45</v>
      </c>
      <c r="D608">
        <f>VLOOKUP($A608,'Medical Examinations'!$A:$M,3,0)</f>
        <v>4.7300000000000004</v>
      </c>
      <c r="E608" t="str">
        <f>VLOOKUP($A608,'Medical Examinations'!$A:$M,4,0)</f>
        <v>yes</v>
      </c>
      <c r="F608" t="str">
        <f>VLOOKUP($A608,'Medical Examinations'!$A:$M,5,0)</f>
        <v>No</v>
      </c>
      <c r="G608" t="str">
        <f>VLOOKUP($A608,'Medical Examinations'!$A:$M,6,0)</f>
        <v>No</v>
      </c>
      <c r="H608">
        <f>VLOOKUP($A608,'Medical Examinations'!$A:$M,8,0)</f>
        <v>1</v>
      </c>
      <c r="I608" t="str">
        <f>VLOOKUP($A608,'Medical Examinations'!$A:$M,9,0)</f>
        <v>No</v>
      </c>
      <c r="J608" t="str">
        <f>VLOOKUP($A608,'Medical Examinations'!$A:$M,11,0)</f>
        <v>Obesity</v>
      </c>
      <c r="K608" t="str">
        <f>VLOOKUP($A608,'Medical Examinations'!$A:$M,12,0)</f>
        <v>Normal</v>
      </c>
      <c r="L608" s="11">
        <f>VLOOKUP($A608,'Hospitalisation Details'!$A:$O,5,0)</f>
        <v>32315</v>
      </c>
      <c r="M608">
        <f>VLOOKUP($A608,'Hospitalisation Details'!$A:$O,7,0)</f>
        <v>16205.88</v>
      </c>
      <c r="N608" t="str">
        <f>VLOOKUP($A608,'Hospitalisation Details'!$A:$O,12,0)</f>
        <v>tier - 2</v>
      </c>
      <c r="O608" t="str">
        <f>VLOOKUP($A608,'Hospitalisation Details'!$A:$O,13,0)</f>
        <v>tier - 1</v>
      </c>
      <c r="P608" t="str">
        <f>VLOOKUP($A608,'Hospitalisation Details'!$A:$O,14,0)</f>
        <v>R1012</v>
      </c>
      <c r="Q608">
        <f>VLOOKUP($A608,'Hospitalisation Details'!$A:$O,15,0)</f>
        <v>34</v>
      </c>
    </row>
    <row r="609" spans="1:17" ht="15.75" x14ac:dyDescent="0.25">
      <c r="A609" s="1" t="s">
        <v>1763</v>
      </c>
      <c r="B609" t="str">
        <f>VLOOKUP(Healthcare!A609,'Customer Names'!$A:$D,4,0)</f>
        <v>Hector</v>
      </c>
      <c r="C609">
        <f>VLOOKUP(A609,'Medical Examinations'!$A:$M,2,0)</f>
        <v>54.43</v>
      </c>
      <c r="D609">
        <f>VLOOKUP($A609,'Medical Examinations'!$A:$M,3,0)</f>
        <v>4.6100000000000003</v>
      </c>
      <c r="E609" t="str">
        <f>VLOOKUP($A609,'Medical Examinations'!$A:$M,4,0)</f>
        <v>yes</v>
      </c>
      <c r="F609" t="str">
        <f>VLOOKUP($A609,'Medical Examinations'!$A:$M,5,0)</f>
        <v>No</v>
      </c>
      <c r="G609" t="str">
        <f>VLOOKUP($A609,'Medical Examinations'!$A:$M,6,0)</f>
        <v>No</v>
      </c>
      <c r="H609">
        <f>VLOOKUP($A609,'Medical Examinations'!$A:$M,8,0)</f>
        <v>1</v>
      </c>
      <c r="I609" t="str">
        <f>VLOOKUP($A609,'Medical Examinations'!$A:$M,9,0)</f>
        <v>No</v>
      </c>
      <c r="J609" t="str">
        <f>VLOOKUP($A609,'Medical Examinations'!$A:$M,11,0)</f>
        <v>Obesity</v>
      </c>
      <c r="K609" t="str">
        <f>VLOOKUP($A609,'Medical Examinations'!$A:$M,12,0)</f>
        <v>Normal</v>
      </c>
      <c r="L609" s="11">
        <f>VLOOKUP($A609,'Hospitalisation Details'!$A:$O,5,0)</f>
        <v>32392</v>
      </c>
      <c r="M609">
        <f>VLOOKUP($A609,'Hospitalisation Details'!$A:$O,7,0)</f>
        <v>16199.1</v>
      </c>
      <c r="N609" t="str">
        <f>VLOOKUP($A609,'Hospitalisation Details'!$A:$O,12,0)</f>
        <v>tier - 2</v>
      </c>
      <c r="O609" t="str">
        <f>VLOOKUP($A609,'Hospitalisation Details'!$A:$O,13,0)</f>
        <v>tier - 2</v>
      </c>
      <c r="P609" t="str">
        <f>VLOOKUP($A609,'Hospitalisation Details'!$A:$O,14,0)</f>
        <v>R1012</v>
      </c>
      <c r="Q609">
        <f>VLOOKUP($A609,'Hospitalisation Details'!$A:$O,15,0)</f>
        <v>34</v>
      </c>
    </row>
    <row r="610" spans="1:17" ht="15.75" x14ac:dyDescent="0.25">
      <c r="A610" s="1" t="s">
        <v>1762</v>
      </c>
      <c r="B610" t="str">
        <f>VLOOKUP(Healthcare!A610,'Customer Names'!$A:$D,4,0)</f>
        <v>Mark W.</v>
      </c>
      <c r="C610">
        <f>VLOOKUP(A610,'Medical Examinations'!$A:$M,2,0)</f>
        <v>48.01</v>
      </c>
      <c r="D610">
        <f>VLOOKUP($A610,'Medical Examinations'!$A:$M,3,0)</f>
        <v>7.3</v>
      </c>
      <c r="E610" t="str">
        <f>VLOOKUP($A610,'Medical Examinations'!$A:$M,4,0)</f>
        <v>No</v>
      </c>
      <c r="F610" t="str">
        <f>VLOOKUP($A610,'Medical Examinations'!$A:$M,5,0)</f>
        <v>No</v>
      </c>
      <c r="G610" t="str">
        <f>VLOOKUP($A610,'Medical Examinations'!$A:$M,6,0)</f>
        <v>No</v>
      </c>
      <c r="H610">
        <f>VLOOKUP($A610,'Medical Examinations'!$A:$M,8,0)</f>
        <v>0</v>
      </c>
      <c r="I610" t="str">
        <f>VLOOKUP($A610,'Medical Examinations'!$A:$M,9,0)</f>
        <v>No</v>
      </c>
      <c r="J610" t="str">
        <f>VLOOKUP($A610,'Medical Examinations'!$A:$M,11,0)</f>
        <v>Obesity</v>
      </c>
      <c r="K610" t="str">
        <f>VLOOKUP($A610,'Medical Examinations'!$A:$M,12,0)</f>
        <v>Diabetes</v>
      </c>
      <c r="L610" s="11">
        <f>VLOOKUP($A610,'Hospitalisation Details'!$A:$O,5,0)</f>
        <v>27374</v>
      </c>
      <c r="M610">
        <f>VLOOKUP($A610,'Hospitalisation Details'!$A:$O,7,0)</f>
        <v>16190.97</v>
      </c>
      <c r="N610" t="str">
        <f>VLOOKUP($A610,'Hospitalisation Details'!$A:$O,12,0)</f>
        <v>tier - 2</v>
      </c>
      <c r="O610" t="str">
        <f>VLOOKUP($A610,'Hospitalisation Details'!$A:$O,13,0)</f>
        <v>tier - 3</v>
      </c>
      <c r="P610" t="str">
        <f>VLOOKUP($A610,'Hospitalisation Details'!$A:$O,14,0)</f>
        <v>R1012</v>
      </c>
      <c r="Q610">
        <f>VLOOKUP($A610,'Hospitalisation Details'!$A:$O,15,0)</f>
        <v>48</v>
      </c>
    </row>
    <row r="611" spans="1:17" ht="15.75" x14ac:dyDescent="0.25">
      <c r="A611" s="1" t="s">
        <v>1761</v>
      </c>
      <c r="B611" t="str">
        <f>VLOOKUP(Healthcare!A611,'Customer Names'!$A:$D,4,0)</f>
        <v>.  Aubri</v>
      </c>
      <c r="C611">
        <f>VLOOKUP(A611,'Medical Examinations'!$A:$M,2,0)</f>
        <v>48.32</v>
      </c>
      <c r="D611">
        <f>VLOOKUP($A611,'Medical Examinations'!$A:$M,3,0)</f>
        <v>5.88</v>
      </c>
      <c r="E611" t="str">
        <f>VLOOKUP($A611,'Medical Examinations'!$A:$M,4,0)</f>
        <v>No</v>
      </c>
      <c r="F611" t="str">
        <f>VLOOKUP($A611,'Medical Examinations'!$A:$M,5,0)</f>
        <v>No</v>
      </c>
      <c r="G611" t="str">
        <f>VLOOKUP($A611,'Medical Examinations'!$A:$M,6,0)</f>
        <v>No</v>
      </c>
      <c r="H611">
        <f>VLOOKUP($A611,'Medical Examinations'!$A:$M,8,0)</f>
        <v>0</v>
      </c>
      <c r="I611" t="str">
        <f>VLOOKUP($A611,'Medical Examinations'!$A:$M,9,0)</f>
        <v>No</v>
      </c>
      <c r="J611" t="str">
        <f>VLOOKUP($A611,'Medical Examinations'!$A:$M,11,0)</f>
        <v>Obesity</v>
      </c>
      <c r="K611" t="str">
        <f>VLOOKUP($A611,'Medical Examinations'!$A:$M,12,0)</f>
        <v>Prediabetes</v>
      </c>
      <c r="L611" s="11">
        <f>VLOOKUP($A611,'Hospitalisation Details'!$A:$O,5,0)</f>
        <v>30230</v>
      </c>
      <c r="M611">
        <f>VLOOKUP($A611,'Hospitalisation Details'!$A:$O,7,0)</f>
        <v>16152.04</v>
      </c>
      <c r="N611" t="str">
        <f>VLOOKUP($A611,'Hospitalisation Details'!$A:$O,12,0)</f>
        <v>tier - 2</v>
      </c>
      <c r="O611" t="str">
        <f>VLOOKUP($A611,'Hospitalisation Details'!$A:$O,13,0)</f>
        <v>tier - 1</v>
      </c>
      <c r="P611" t="str">
        <f>VLOOKUP($A611,'Hospitalisation Details'!$A:$O,14,0)</f>
        <v>R1026</v>
      </c>
      <c r="Q611">
        <f>VLOOKUP($A611,'Hospitalisation Details'!$A:$O,15,0)</f>
        <v>40</v>
      </c>
    </row>
    <row r="612" spans="1:17" ht="15.75" x14ac:dyDescent="0.25">
      <c r="A612" s="1" t="s">
        <v>1760</v>
      </c>
      <c r="B612" t="str">
        <f>VLOOKUP(Healthcare!A612,'Customer Names'!$A:$D,4,0)</f>
        <v>Justin</v>
      </c>
      <c r="C612">
        <f>VLOOKUP(A612,'Medical Examinations'!$A:$M,2,0)</f>
        <v>22.895</v>
      </c>
      <c r="D612">
        <f>VLOOKUP($A612,'Medical Examinations'!$A:$M,3,0)</f>
        <v>4.0599999999999996</v>
      </c>
      <c r="E612" t="str">
        <f>VLOOKUP($A612,'Medical Examinations'!$A:$M,4,0)</f>
        <v>No</v>
      </c>
      <c r="F612" t="str">
        <f>VLOOKUP($A612,'Medical Examinations'!$A:$M,5,0)</f>
        <v>No</v>
      </c>
      <c r="G612" t="str">
        <f>VLOOKUP($A612,'Medical Examinations'!$A:$M,6,0)</f>
        <v>Yes</v>
      </c>
      <c r="H612">
        <f>VLOOKUP($A612,'Medical Examinations'!$A:$M,8,0)</f>
        <v>1</v>
      </c>
      <c r="I612" t="str">
        <f>VLOOKUP($A612,'Medical Examinations'!$A:$M,9,0)</f>
        <v>yes</v>
      </c>
      <c r="J612" t="str">
        <f>VLOOKUP($A612,'Medical Examinations'!$A:$M,11,0)</f>
        <v>Healthy Weight</v>
      </c>
      <c r="K612" t="str">
        <f>VLOOKUP($A612,'Medical Examinations'!$A:$M,12,0)</f>
        <v>Normal</v>
      </c>
      <c r="L612" s="11">
        <f>VLOOKUP($A612,'Hospitalisation Details'!$A:$O,5,0)</f>
        <v>34285</v>
      </c>
      <c r="M612">
        <f>VLOOKUP($A612,'Hospitalisation Details'!$A:$O,7,0)</f>
        <v>16138.76</v>
      </c>
      <c r="N612" t="str">
        <f>VLOOKUP($A612,'Hospitalisation Details'!$A:$O,12,0)</f>
        <v>tier - 2</v>
      </c>
      <c r="O612" t="str">
        <f>VLOOKUP($A612,'Hospitalisation Details'!$A:$O,13,0)</f>
        <v>tier - 3</v>
      </c>
      <c r="P612" t="str">
        <f>VLOOKUP($A612,'Hospitalisation Details'!$A:$O,14,0)</f>
        <v>R1017</v>
      </c>
      <c r="Q612">
        <f>VLOOKUP($A612,'Hospitalisation Details'!$A:$O,15,0)</f>
        <v>29</v>
      </c>
    </row>
    <row r="613" spans="1:17" ht="15.75" x14ac:dyDescent="0.25">
      <c r="A613" s="1" t="s">
        <v>1759</v>
      </c>
      <c r="B613" t="str">
        <f>VLOOKUP(Healthcare!A613,'Customer Names'!$A:$D,4,0)</f>
        <v>Megan A.</v>
      </c>
      <c r="C613">
        <f>VLOOKUP(A613,'Medical Examinations'!$A:$M,2,0)</f>
        <v>54.85</v>
      </c>
      <c r="D613">
        <f>VLOOKUP($A613,'Medical Examinations'!$A:$M,3,0)</f>
        <v>4.9000000000000004</v>
      </c>
      <c r="E613" t="str">
        <f>VLOOKUP($A613,'Medical Examinations'!$A:$M,4,0)</f>
        <v>No</v>
      </c>
      <c r="F613" t="str">
        <f>VLOOKUP($A613,'Medical Examinations'!$A:$M,5,0)</f>
        <v>No</v>
      </c>
      <c r="G613" t="str">
        <f>VLOOKUP($A613,'Medical Examinations'!$A:$M,6,0)</f>
        <v>No</v>
      </c>
      <c r="H613">
        <f>VLOOKUP($A613,'Medical Examinations'!$A:$M,8,0)</f>
        <v>1</v>
      </c>
      <c r="I613" t="str">
        <f>VLOOKUP($A613,'Medical Examinations'!$A:$M,9,0)</f>
        <v>No</v>
      </c>
      <c r="J613" t="str">
        <f>VLOOKUP($A613,'Medical Examinations'!$A:$M,11,0)</f>
        <v>Obesity</v>
      </c>
      <c r="K613" t="str">
        <f>VLOOKUP($A613,'Medical Examinations'!$A:$M,12,0)</f>
        <v>Normal</v>
      </c>
      <c r="L613" s="11">
        <f>VLOOKUP($A613,'Hospitalisation Details'!$A:$O,5,0)</f>
        <v>31964</v>
      </c>
      <c r="M613">
        <f>VLOOKUP($A613,'Hospitalisation Details'!$A:$O,7,0)</f>
        <v>16122.65</v>
      </c>
      <c r="N613" t="str">
        <f>VLOOKUP($A613,'Hospitalisation Details'!$A:$O,12,0)</f>
        <v>tier - 2</v>
      </c>
      <c r="O613" t="str">
        <f>VLOOKUP($A613,'Hospitalisation Details'!$A:$O,13,0)</f>
        <v>tier - 1</v>
      </c>
      <c r="P613" t="str">
        <f>VLOOKUP($A613,'Hospitalisation Details'!$A:$O,14,0)</f>
        <v>R1011</v>
      </c>
      <c r="Q613">
        <f>VLOOKUP($A613,'Hospitalisation Details'!$A:$O,15,0)</f>
        <v>35</v>
      </c>
    </row>
    <row r="614" spans="1:17" ht="15.75" x14ac:dyDescent="0.25">
      <c r="A614" s="1" t="s">
        <v>1758</v>
      </c>
      <c r="B614" t="str">
        <f>VLOOKUP(Healthcare!A614,'Customer Names'!$A:$D,4,0)</f>
        <v>Erika M.</v>
      </c>
      <c r="C614">
        <f>VLOOKUP(A614,'Medical Examinations'!$A:$M,2,0)</f>
        <v>21.85</v>
      </c>
      <c r="D614">
        <f>VLOOKUP($A614,'Medical Examinations'!$A:$M,3,0)</f>
        <v>5.52</v>
      </c>
      <c r="E614" t="str">
        <f>VLOOKUP($A614,'Medical Examinations'!$A:$M,4,0)</f>
        <v>No</v>
      </c>
      <c r="F614" t="str">
        <f>VLOOKUP($A614,'Medical Examinations'!$A:$M,5,0)</f>
        <v>No</v>
      </c>
      <c r="G614" t="str">
        <f>VLOOKUP($A614,'Medical Examinations'!$A:$M,6,0)</f>
        <v>Yes</v>
      </c>
      <c r="H614">
        <f>VLOOKUP($A614,'Medical Examinations'!$A:$M,8,0)</f>
        <v>1</v>
      </c>
      <c r="I614" t="str">
        <f>VLOOKUP($A614,'Medical Examinations'!$A:$M,9,0)</f>
        <v>yes</v>
      </c>
      <c r="J614" t="str">
        <f>VLOOKUP($A614,'Medical Examinations'!$A:$M,11,0)</f>
        <v>Healthy Weight</v>
      </c>
      <c r="K614" t="str">
        <f>VLOOKUP($A614,'Medical Examinations'!$A:$M,12,0)</f>
        <v>Normal</v>
      </c>
      <c r="L614" s="11">
        <f>VLOOKUP($A614,'Hospitalisation Details'!$A:$O,5,0)</f>
        <v>34250</v>
      </c>
      <c r="M614">
        <f>VLOOKUP($A614,'Hospitalisation Details'!$A:$O,7,0)</f>
        <v>16115.3</v>
      </c>
      <c r="N614" t="str">
        <f>VLOOKUP($A614,'Hospitalisation Details'!$A:$O,12,0)</f>
        <v>tier - 2</v>
      </c>
      <c r="O614" t="str">
        <f>VLOOKUP($A614,'Hospitalisation Details'!$A:$O,13,0)</f>
        <v>tier - 1</v>
      </c>
      <c r="P614" t="str">
        <f>VLOOKUP($A614,'Hospitalisation Details'!$A:$O,14,0)</f>
        <v>R1024</v>
      </c>
      <c r="Q614">
        <f>VLOOKUP($A614,'Hospitalisation Details'!$A:$O,15,0)</f>
        <v>29</v>
      </c>
    </row>
    <row r="615" spans="1:17" ht="15.75" x14ac:dyDescent="0.25">
      <c r="A615" s="1" t="s">
        <v>1757</v>
      </c>
      <c r="B615" t="str">
        <f>VLOOKUP(Healthcare!A615,'Customer Names'!$A:$D,4,0)</f>
        <v>Daniel G.</v>
      </c>
      <c r="C615">
        <f>VLOOKUP(A615,'Medical Examinations'!$A:$M,2,0)</f>
        <v>51.86</v>
      </c>
      <c r="D615">
        <f>VLOOKUP($A615,'Medical Examinations'!$A:$M,3,0)</f>
        <v>5.2</v>
      </c>
      <c r="E615" t="str">
        <f>VLOOKUP($A615,'Medical Examinations'!$A:$M,4,0)</f>
        <v>yes</v>
      </c>
      <c r="F615" t="str">
        <f>VLOOKUP($A615,'Medical Examinations'!$A:$M,5,0)</f>
        <v>No</v>
      </c>
      <c r="G615" t="str">
        <f>VLOOKUP($A615,'Medical Examinations'!$A:$M,6,0)</f>
        <v>No</v>
      </c>
      <c r="H615">
        <f>VLOOKUP($A615,'Medical Examinations'!$A:$M,8,0)</f>
        <v>0</v>
      </c>
      <c r="I615" t="str">
        <f>VLOOKUP($A615,'Medical Examinations'!$A:$M,9,0)</f>
        <v>No</v>
      </c>
      <c r="J615" t="str">
        <f>VLOOKUP($A615,'Medical Examinations'!$A:$M,11,0)</f>
        <v>Obesity</v>
      </c>
      <c r="K615" t="str">
        <f>VLOOKUP($A615,'Medical Examinations'!$A:$M,12,0)</f>
        <v>Normal</v>
      </c>
      <c r="L615" s="11">
        <f>VLOOKUP($A615,'Hospitalisation Details'!$A:$O,5,0)</f>
        <v>31317</v>
      </c>
      <c r="M615">
        <f>VLOOKUP($A615,'Hospitalisation Details'!$A:$O,7,0)</f>
        <v>16097.94</v>
      </c>
      <c r="N615" t="str">
        <f>VLOOKUP($A615,'Hospitalisation Details'!$A:$O,12,0)</f>
        <v>tier - 2</v>
      </c>
      <c r="O615" t="str">
        <f>VLOOKUP($A615,'Hospitalisation Details'!$A:$O,13,0)</f>
        <v>tier - 3</v>
      </c>
      <c r="P615" t="str">
        <f>VLOOKUP($A615,'Hospitalisation Details'!$A:$O,14,0)</f>
        <v>R1012</v>
      </c>
      <c r="Q615">
        <f>VLOOKUP($A615,'Hospitalisation Details'!$A:$O,15,0)</f>
        <v>37</v>
      </c>
    </row>
    <row r="616" spans="1:17" ht="15.75" x14ac:dyDescent="0.25">
      <c r="A616" s="1" t="s">
        <v>1756</v>
      </c>
      <c r="B616" t="str">
        <f>VLOOKUP(Healthcare!A616,'Customer Names'!$A:$D,4,0)</f>
        <v>Devin C.</v>
      </c>
      <c r="C616">
        <f>VLOOKUP(A616,'Medical Examinations'!$A:$M,2,0)</f>
        <v>39.049999999999997</v>
      </c>
      <c r="D616">
        <f>VLOOKUP($A616,'Medical Examinations'!$A:$M,3,0)</f>
        <v>7.59</v>
      </c>
      <c r="E616" t="str">
        <f>VLOOKUP($A616,'Medical Examinations'!$A:$M,4,0)</f>
        <v>No</v>
      </c>
      <c r="F616" t="str">
        <f>VLOOKUP($A616,'Medical Examinations'!$A:$M,5,0)</f>
        <v>No</v>
      </c>
      <c r="G616" t="str">
        <f>VLOOKUP($A616,'Medical Examinations'!$A:$M,6,0)</f>
        <v>No</v>
      </c>
      <c r="H616">
        <f>VLOOKUP($A616,'Medical Examinations'!$A:$M,8,0)</f>
        <v>3</v>
      </c>
      <c r="I616" t="str">
        <f>VLOOKUP($A616,'Medical Examinations'!$A:$M,9,0)</f>
        <v>No</v>
      </c>
      <c r="J616" t="str">
        <f>VLOOKUP($A616,'Medical Examinations'!$A:$M,11,0)</f>
        <v>Obesity</v>
      </c>
      <c r="K616" t="str">
        <f>VLOOKUP($A616,'Medical Examinations'!$A:$M,12,0)</f>
        <v>Diabetes</v>
      </c>
      <c r="L616" s="11">
        <f>VLOOKUP($A616,'Hospitalisation Details'!$A:$O,5,0)</f>
        <v>21357</v>
      </c>
      <c r="M616">
        <f>VLOOKUP($A616,'Hospitalisation Details'!$A:$O,7,0)</f>
        <v>16085.13</v>
      </c>
      <c r="N616" t="str">
        <f>VLOOKUP($A616,'Hospitalisation Details'!$A:$O,12,0)</f>
        <v>tier - 2</v>
      </c>
      <c r="O616" t="str">
        <f>VLOOKUP($A616,'Hospitalisation Details'!$A:$O,13,0)</f>
        <v>tier - 2</v>
      </c>
      <c r="P616" t="str">
        <f>VLOOKUP($A616,'Hospitalisation Details'!$A:$O,14,0)</f>
        <v>R1013</v>
      </c>
      <c r="Q616">
        <f>VLOOKUP($A616,'Hospitalisation Details'!$A:$O,15,0)</f>
        <v>64</v>
      </c>
    </row>
    <row r="617" spans="1:17" ht="15.75" x14ac:dyDescent="0.25">
      <c r="A617" s="1" t="s">
        <v>1755</v>
      </c>
      <c r="B617" t="str">
        <f>VLOOKUP(Healthcare!A617,'Customer Names'!$A:$D,4,0)</f>
        <v>Louise A</v>
      </c>
      <c r="C617">
        <f>VLOOKUP(A617,'Medical Examinations'!$A:$M,2,0)</f>
        <v>31.824999999999999</v>
      </c>
      <c r="D617">
        <f>VLOOKUP($A617,'Medical Examinations'!$A:$M,3,0)</f>
        <v>8.2799999999999994</v>
      </c>
      <c r="E617" t="str">
        <f>VLOOKUP($A617,'Medical Examinations'!$A:$M,4,0)</f>
        <v>No</v>
      </c>
      <c r="F617" t="str">
        <f>VLOOKUP($A617,'Medical Examinations'!$A:$M,5,0)</f>
        <v>No</v>
      </c>
      <c r="G617" t="str">
        <f>VLOOKUP($A617,'Medical Examinations'!$A:$M,6,0)</f>
        <v>No</v>
      </c>
      <c r="H617">
        <f>VLOOKUP($A617,'Medical Examinations'!$A:$M,8,0)</f>
        <v>3</v>
      </c>
      <c r="I617" t="str">
        <f>VLOOKUP($A617,'Medical Examinations'!$A:$M,9,0)</f>
        <v>No</v>
      </c>
      <c r="J617" t="str">
        <f>VLOOKUP($A617,'Medical Examinations'!$A:$M,11,0)</f>
        <v>Obesity</v>
      </c>
      <c r="K617" t="str">
        <f>VLOOKUP($A617,'Medical Examinations'!$A:$M,12,0)</f>
        <v>Diabetes</v>
      </c>
      <c r="L617" s="11">
        <f>VLOOKUP($A617,'Hospitalisation Details'!$A:$O,5,0)</f>
        <v>21480</v>
      </c>
      <c r="M617">
        <f>VLOOKUP($A617,'Hospitalisation Details'!$A:$O,7,0)</f>
        <v>16069.08</v>
      </c>
      <c r="N617" t="str">
        <f>VLOOKUP($A617,'Hospitalisation Details'!$A:$O,12,0)</f>
        <v>tier - 2</v>
      </c>
      <c r="O617" t="str">
        <f>VLOOKUP($A617,'Hospitalisation Details'!$A:$O,13,0)</f>
        <v>tier - 2</v>
      </c>
      <c r="P617" t="str">
        <f>VLOOKUP($A617,'Hospitalisation Details'!$A:$O,14,0)</f>
        <v>R1024</v>
      </c>
      <c r="Q617">
        <f>VLOOKUP($A617,'Hospitalisation Details'!$A:$O,15,0)</f>
        <v>64</v>
      </c>
    </row>
    <row r="618" spans="1:17" ht="15.75" x14ac:dyDescent="0.25">
      <c r="A618" s="1" t="s">
        <v>1754</v>
      </c>
      <c r="B618" t="str">
        <f>VLOOKUP(Healthcare!A618,'Customer Names'!$A:$D,4,0)</f>
        <v>.  Sarah</v>
      </c>
      <c r="C618">
        <f>VLOOKUP(A618,'Medical Examinations'!$A:$M,2,0)</f>
        <v>46.43</v>
      </c>
      <c r="D618">
        <f>VLOOKUP($A618,'Medical Examinations'!$A:$M,3,0)</f>
        <v>6.72</v>
      </c>
      <c r="E618" t="str">
        <f>VLOOKUP($A618,'Medical Examinations'!$A:$M,4,0)</f>
        <v>No</v>
      </c>
      <c r="F618" t="str">
        <f>VLOOKUP($A618,'Medical Examinations'!$A:$M,5,0)</f>
        <v>No</v>
      </c>
      <c r="G618" t="str">
        <f>VLOOKUP($A618,'Medical Examinations'!$A:$M,6,0)</f>
        <v>No</v>
      </c>
      <c r="H618">
        <f>VLOOKUP($A618,'Medical Examinations'!$A:$M,8,0)</f>
        <v>0</v>
      </c>
      <c r="I618" t="str">
        <f>VLOOKUP($A618,'Medical Examinations'!$A:$M,9,0)</f>
        <v>No</v>
      </c>
      <c r="J618" t="str">
        <f>VLOOKUP($A618,'Medical Examinations'!$A:$M,11,0)</f>
        <v>Obesity</v>
      </c>
      <c r="K618" t="str">
        <f>VLOOKUP($A618,'Medical Examinations'!$A:$M,12,0)</f>
        <v>Diabetes</v>
      </c>
      <c r="L618" s="11">
        <f>VLOOKUP($A618,'Hospitalisation Details'!$A:$O,5,0)</f>
        <v>28657</v>
      </c>
      <c r="M618">
        <f>VLOOKUP($A618,'Hospitalisation Details'!$A:$O,7,0)</f>
        <v>16062.89</v>
      </c>
      <c r="N618" t="str">
        <f>VLOOKUP($A618,'Hospitalisation Details'!$A:$O,12,0)</f>
        <v>tier - 2</v>
      </c>
      <c r="O618" t="str">
        <f>VLOOKUP($A618,'Hospitalisation Details'!$A:$O,13,0)</f>
        <v>tier - 2</v>
      </c>
      <c r="P618" t="str">
        <f>VLOOKUP($A618,'Hospitalisation Details'!$A:$O,14,0)</f>
        <v>R1026</v>
      </c>
      <c r="Q618">
        <f>VLOOKUP($A618,'Hospitalisation Details'!$A:$O,15,0)</f>
        <v>44</v>
      </c>
    </row>
    <row r="619" spans="1:17" ht="15.75" x14ac:dyDescent="0.25">
      <c r="A619" s="1" t="s">
        <v>1753</v>
      </c>
      <c r="B619" t="str">
        <f>VLOOKUP(Healthcare!A619,'Customer Names'!$A:$D,4,0)</f>
        <v>Amy</v>
      </c>
      <c r="C619">
        <f>VLOOKUP(A619,'Medical Examinations'!$A:$M,2,0)</f>
        <v>53.63</v>
      </c>
      <c r="D619">
        <f>VLOOKUP($A619,'Medical Examinations'!$A:$M,3,0)</f>
        <v>5.47</v>
      </c>
      <c r="E619" t="str">
        <f>VLOOKUP($A619,'Medical Examinations'!$A:$M,4,0)</f>
        <v>yes</v>
      </c>
      <c r="F619" t="str">
        <f>VLOOKUP($A619,'Medical Examinations'!$A:$M,5,0)</f>
        <v>No</v>
      </c>
      <c r="G619" t="str">
        <f>VLOOKUP($A619,'Medical Examinations'!$A:$M,6,0)</f>
        <v>No</v>
      </c>
      <c r="H619">
        <f>VLOOKUP($A619,'Medical Examinations'!$A:$M,8,0)</f>
        <v>1</v>
      </c>
      <c r="I619" t="str">
        <f>VLOOKUP($A619,'Medical Examinations'!$A:$M,9,0)</f>
        <v>No</v>
      </c>
      <c r="J619" t="str">
        <f>VLOOKUP($A619,'Medical Examinations'!$A:$M,11,0)</f>
        <v>Obesity</v>
      </c>
      <c r="K619" t="str">
        <f>VLOOKUP($A619,'Medical Examinations'!$A:$M,12,0)</f>
        <v>Normal</v>
      </c>
      <c r="L619" s="11">
        <f>VLOOKUP($A619,'Hospitalisation Details'!$A:$O,5,0)</f>
        <v>32360</v>
      </c>
      <c r="M619">
        <f>VLOOKUP($A619,'Hospitalisation Details'!$A:$O,7,0)</f>
        <v>16059.06</v>
      </c>
      <c r="N619" t="str">
        <f>VLOOKUP($A619,'Hospitalisation Details'!$A:$O,12,0)</f>
        <v>tier - 2</v>
      </c>
      <c r="O619" t="str">
        <f>VLOOKUP($A619,'Hospitalisation Details'!$A:$O,13,0)</f>
        <v>tier - 3</v>
      </c>
      <c r="P619" t="str">
        <f>VLOOKUP($A619,'Hospitalisation Details'!$A:$O,14,0)</f>
        <v>R1012</v>
      </c>
      <c r="Q619">
        <f>VLOOKUP($A619,'Hospitalisation Details'!$A:$O,15,0)</f>
        <v>34</v>
      </c>
    </row>
    <row r="620" spans="1:17" ht="15.75" x14ac:dyDescent="0.25">
      <c r="A620" s="1" t="s">
        <v>1752</v>
      </c>
      <c r="B620" t="str">
        <f>VLOOKUP(Healthcare!A620,'Customer Names'!$A:$D,4,0)</f>
        <v>Brittany L.</v>
      </c>
      <c r="C620">
        <f>VLOOKUP(A620,'Medical Examinations'!$A:$M,2,0)</f>
        <v>48.7</v>
      </c>
      <c r="D620">
        <f>VLOOKUP($A620,'Medical Examinations'!$A:$M,3,0)</f>
        <v>4.71</v>
      </c>
      <c r="E620" t="str">
        <f>VLOOKUP($A620,'Medical Examinations'!$A:$M,4,0)</f>
        <v>No</v>
      </c>
      <c r="F620" t="str">
        <f>VLOOKUP($A620,'Medical Examinations'!$A:$M,5,0)</f>
        <v>No</v>
      </c>
      <c r="G620" t="str">
        <f>VLOOKUP($A620,'Medical Examinations'!$A:$M,6,0)</f>
        <v>No</v>
      </c>
      <c r="H620">
        <f>VLOOKUP($A620,'Medical Examinations'!$A:$M,8,0)</f>
        <v>0</v>
      </c>
      <c r="I620" t="str">
        <f>VLOOKUP($A620,'Medical Examinations'!$A:$M,9,0)</f>
        <v>No</v>
      </c>
      <c r="J620" t="str">
        <f>VLOOKUP($A620,'Medical Examinations'!$A:$M,11,0)</f>
        <v>Obesity</v>
      </c>
      <c r="K620" t="str">
        <f>VLOOKUP($A620,'Medical Examinations'!$A:$M,12,0)</f>
        <v>Normal</v>
      </c>
      <c r="L620" s="11">
        <f>VLOOKUP($A620,'Hospitalisation Details'!$A:$O,5,0)</f>
        <v>29513</v>
      </c>
      <c r="M620">
        <f>VLOOKUP($A620,'Hospitalisation Details'!$A:$O,7,0)</f>
        <v>15966.19</v>
      </c>
      <c r="N620" t="str">
        <f>VLOOKUP($A620,'Hospitalisation Details'!$A:$O,12,0)</f>
        <v>tier - 2</v>
      </c>
      <c r="O620" t="str">
        <f>VLOOKUP($A620,'Hospitalisation Details'!$A:$O,13,0)</f>
        <v>tier - 2</v>
      </c>
      <c r="P620" t="str">
        <f>VLOOKUP($A620,'Hospitalisation Details'!$A:$O,14,0)</f>
        <v>R1012</v>
      </c>
      <c r="Q620">
        <f>VLOOKUP($A620,'Hospitalisation Details'!$A:$O,15,0)</f>
        <v>42</v>
      </c>
    </row>
    <row r="621" spans="1:17" ht="15.75" x14ac:dyDescent="0.25">
      <c r="A621" s="1" t="s">
        <v>1751</v>
      </c>
      <c r="B621" t="str">
        <f>VLOOKUP(Healthcare!A621,'Customer Names'!$A:$D,4,0)</f>
        <v>Jessica L</v>
      </c>
      <c r="C621">
        <f>VLOOKUP(A621,'Medical Examinations'!$A:$M,2,0)</f>
        <v>48.81</v>
      </c>
      <c r="D621">
        <f>VLOOKUP($A621,'Medical Examinations'!$A:$M,3,0)</f>
        <v>5.49</v>
      </c>
      <c r="E621" t="str">
        <f>VLOOKUP($A621,'Medical Examinations'!$A:$M,4,0)</f>
        <v>No</v>
      </c>
      <c r="F621" t="str">
        <f>VLOOKUP($A621,'Medical Examinations'!$A:$M,5,0)</f>
        <v>No</v>
      </c>
      <c r="G621" t="str">
        <f>VLOOKUP($A621,'Medical Examinations'!$A:$M,6,0)</f>
        <v>No</v>
      </c>
      <c r="H621">
        <f>VLOOKUP($A621,'Medical Examinations'!$A:$M,8,0)</f>
        <v>0</v>
      </c>
      <c r="I621" t="str">
        <f>VLOOKUP($A621,'Medical Examinations'!$A:$M,9,0)</f>
        <v>No</v>
      </c>
      <c r="J621" t="str">
        <f>VLOOKUP($A621,'Medical Examinations'!$A:$M,11,0)</f>
        <v>Obesity</v>
      </c>
      <c r="K621" t="str">
        <f>VLOOKUP($A621,'Medical Examinations'!$A:$M,12,0)</f>
        <v>Normal</v>
      </c>
      <c r="L621" s="11">
        <f>VLOOKUP($A621,'Hospitalisation Details'!$A:$O,5,0)</f>
        <v>30126</v>
      </c>
      <c r="M621">
        <f>VLOOKUP($A621,'Hospitalisation Details'!$A:$O,7,0)</f>
        <v>15965.29</v>
      </c>
      <c r="N621" t="str">
        <f>VLOOKUP($A621,'Hospitalisation Details'!$A:$O,12,0)</f>
        <v>tier - 2</v>
      </c>
      <c r="O621" t="str">
        <f>VLOOKUP($A621,'Hospitalisation Details'!$A:$O,13,0)</f>
        <v>tier - 1</v>
      </c>
      <c r="P621" t="str">
        <f>VLOOKUP($A621,'Hospitalisation Details'!$A:$O,14,0)</f>
        <v>R1012</v>
      </c>
      <c r="Q621">
        <f>VLOOKUP($A621,'Hospitalisation Details'!$A:$O,15,0)</f>
        <v>40</v>
      </c>
    </row>
    <row r="622" spans="1:17" ht="15.75" x14ac:dyDescent="0.25">
      <c r="A622" s="1" t="s">
        <v>1750</v>
      </c>
      <c r="B622" t="str">
        <f>VLOOKUP(Healthcare!A622,'Customer Names'!$A:$D,4,0)</f>
        <v>.  Kristina K</v>
      </c>
      <c r="C622">
        <f>VLOOKUP(A622,'Medical Examinations'!$A:$M,2,0)</f>
        <v>47.53</v>
      </c>
      <c r="D622">
        <f>VLOOKUP($A622,'Medical Examinations'!$A:$M,3,0)</f>
        <v>4.72</v>
      </c>
      <c r="E622" t="str">
        <f>VLOOKUP($A622,'Medical Examinations'!$A:$M,4,0)</f>
        <v>No</v>
      </c>
      <c r="F622" t="str">
        <f>VLOOKUP($A622,'Medical Examinations'!$A:$M,5,0)</f>
        <v>No</v>
      </c>
      <c r="G622" t="str">
        <f>VLOOKUP($A622,'Medical Examinations'!$A:$M,6,0)</f>
        <v>No</v>
      </c>
      <c r="H622">
        <f>VLOOKUP($A622,'Medical Examinations'!$A:$M,8,0)</f>
        <v>0</v>
      </c>
      <c r="I622" t="str">
        <f>VLOOKUP($A622,'Medical Examinations'!$A:$M,9,0)</f>
        <v>No</v>
      </c>
      <c r="J622" t="str">
        <f>VLOOKUP($A622,'Medical Examinations'!$A:$M,11,0)</f>
        <v>Obesity</v>
      </c>
      <c r="K622" t="str">
        <f>VLOOKUP($A622,'Medical Examinations'!$A:$M,12,0)</f>
        <v>Normal</v>
      </c>
      <c r="L622" s="11">
        <f>VLOOKUP($A622,'Hospitalisation Details'!$A:$O,5,0)</f>
        <v>29537</v>
      </c>
      <c r="M622">
        <f>VLOOKUP($A622,'Hospitalisation Details'!$A:$O,7,0)</f>
        <v>15922.29</v>
      </c>
      <c r="N622" t="str">
        <f>VLOOKUP($A622,'Hospitalisation Details'!$A:$O,12,0)</f>
        <v>tier - 2</v>
      </c>
      <c r="O622" t="str">
        <f>VLOOKUP($A622,'Hospitalisation Details'!$A:$O,13,0)</f>
        <v>tier - 3</v>
      </c>
      <c r="P622" t="str">
        <f>VLOOKUP($A622,'Hospitalisation Details'!$A:$O,14,0)</f>
        <v>R1026</v>
      </c>
      <c r="Q622">
        <f>VLOOKUP($A622,'Hospitalisation Details'!$A:$O,15,0)</f>
        <v>42</v>
      </c>
    </row>
    <row r="623" spans="1:17" ht="15.75" x14ac:dyDescent="0.25">
      <c r="A623" s="1" t="s">
        <v>1749</v>
      </c>
      <c r="B623" t="str">
        <f>VLOOKUP(Healthcare!A623,'Customer Names'!$A:$D,4,0)</f>
        <v>Brad</v>
      </c>
      <c r="C623">
        <f>VLOOKUP(A623,'Medical Examinations'!$A:$M,2,0)</f>
        <v>36.85</v>
      </c>
      <c r="D623">
        <f>VLOOKUP($A623,'Medical Examinations'!$A:$M,3,0)</f>
        <v>6.7</v>
      </c>
      <c r="E623" t="str">
        <f>VLOOKUP($A623,'Medical Examinations'!$A:$M,4,0)</f>
        <v>No</v>
      </c>
      <c r="F623" t="str">
        <f>VLOOKUP($A623,'Medical Examinations'!$A:$M,5,0)</f>
        <v>No</v>
      </c>
      <c r="G623" t="str">
        <f>VLOOKUP($A623,'Medical Examinations'!$A:$M,6,0)</f>
        <v>No</v>
      </c>
      <c r="H623">
        <f>VLOOKUP($A623,'Medical Examinations'!$A:$M,8,0)</f>
        <v>0</v>
      </c>
      <c r="I623" t="str">
        <f>VLOOKUP($A623,'Medical Examinations'!$A:$M,9,0)</f>
        <v>No</v>
      </c>
      <c r="J623" t="str">
        <f>VLOOKUP($A623,'Medical Examinations'!$A:$M,11,0)</f>
        <v>Obesity</v>
      </c>
      <c r="K623" t="str">
        <f>VLOOKUP($A623,'Medical Examinations'!$A:$M,12,0)</f>
        <v>Diabetes</v>
      </c>
      <c r="L623" s="11">
        <f>VLOOKUP($A623,'Hospitalisation Details'!$A:$O,5,0)</f>
        <v>22852</v>
      </c>
      <c r="M623">
        <f>VLOOKUP($A623,'Hospitalisation Details'!$A:$O,7,0)</f>
        <v>15840.81</v>
      </c>
      <c r="N623" t="str">
        <f>VLOOKUP($A623,'Hospitalisation Details'!$A:$O,12,0)</f>
        <v>tier - 2</v>
      </c>
      <c r="O623" t="str">
        <f>VLOOKUP($A623,'Hospitalisation Details'!$A:$O,13,0)</f>
        <v>tier - 1</v>
      </c>
      <c r="P623" t="str">
        <f>VLOOKUP($A623,'Hospitalisation Details'!$A:$O,14,0)</f>
        <v>R1022</v>
      </c>
      <c r="Q623">
        <f>VLOOKUP($A623,'Hospitalisation Details'!$A:$O,15,0)</f>
        <v>60</v>
      </c>
    </row>
    <row r="624" spans="1:17" ht="15.75" x14ac:dyDescent="0.25">
      <c r="A624" s="1" t="s">
        <v>1748</v>
      </c>
      <c r="B624" t="str">
        <f>VLOOKUP(Healthcare!A624,'Customer Names'!$A:$D,4,0)</f>
        <v>Margaret O</v>
      </c>
      <c r="C624">
        <f>VLOOKUP(A624,'Medical Examinations'!$A:$M,2,0)</f>
        <v>29.3</v>
      </c>
      <c r="D624">
        <f>VLOOKUP($A624,'Medical Examinations'!$A:$M,3,0)</f>
        <v>5.5</v>
      </c>
      <c r="E624" t="str">
        <f>VLOOKUP($A624,'Medical Examinations'!$A:$M,4,0)</f>
        <v>No</v>
      </c>
      <c r="F624" t="str">
        <f>VLOOKUP($A624,'Medical Examinations'!$A:$M,5,0)</f>
        <v>No</v>
      </c>
      <c r="G624" t="str">
        <f>VLOOKUP($A624,'Medical Examinations'!$A:$M,6,0)</f>
        <v>No</v>
      </c>
      <c r="H624">
        <f>VLOOKUP($A624,'Medical Examinations'!$A:$M,8,0)</f>
        <v>0</v>
      </c>
      <c r="I624" t="str">
        <f>VLOOKUP($A624,'Medical Examinations'!$A:$M,9,0)</f>
        <v>No</v>
      </c>
      <c r="J624" t="str">
        <f>VLOOKUP($A624,'Medical Examinations'!$A:$M,11,0)</f>
        <v>Overweight</v>
      </c>
      <c r="K624" t="str">
        <f>VLOOKUP($A624,'Medical Examinations'!$A:$M,12,0)</f>
        <v>Normal</v>
      </c>
      <c r="L624" s="11">
        <f>VLOOKUP($A624,'Hospitalisation Details'!$A:$O,5,0)</f>
        <v>30113</v>
      </c>
      <c r="M624">
        <f>VLOOKUP($A624,'Hospitalisation Details'!$A:$O,7,0)</f>
        <v>15828.82</v>
      </c>
      <c r="N624" t="str">
        <f>VLOOKUP($A624,'Hospitalisation Details'!$A:$O,12,0)</f>
        <v>tier - 2</v>
      </c>
      <c r="O624" t="str">
        <f>VLOOKUP($A624,'Hospitalisation Details'!$A:$O,13,0)</f>
        <v>tier - 3</v>
      </c>
      <c r="P624" t="str">
        <f>VLOOKUP($A624,'Hospitalisation Details'!$A:$O,14,0)</f>
        <v>R1011</v>
      </c>
      <c r="Q624">
        <f>VLOOKUP($A624,'Hospitalisation Details'!$A:$O,15,0)</f>
        <v>40</v>
      </c>
    </row>
    <row r="625" spans="1:17" ht="15.75" x14ac:dyDescent="0.25">
      <c r="A625" s="1" t="s">
        <v>1747</v>
      </c>
      <c r="B625" t="str">
        <f>VLOOKUP(Healthcare!A625,'Customer Names'!$A:$D,4,0)</f>
        <v>Craig R.</v>
      </c>
      <c r="C625">
        <f>VLOOKUP(A625,'Medical Examinations'!$A:$M,2,0)</f>
        <v>19.3</v>
      </c>
      <c r="D625">
        <f>VLOOKUP($A625,'Medical Examinations'!$A:$M,3,0)</f>
        <v>4.46</v>
      </c>
      <c r="E625" t="str">
        <f>VLOOKUP($A625,'Medical Examinations'!$A:$M,4,0)</f>
        <v>No</v>
      </c>
      <c r="F625" t="str">
        <f>VLOOKUP($A625,'Medical Examinations'!$A:$M,5,0)</f>
        <v>No</v>
      </c>
      <c r="G625" t="str">
        <f>VLOOKUP($A625,'Medical Examinations'!$A:$M,6,0)</f>
        <v>No</v>
      </c>
      <c r="H625">
        <f>VLOOKUP($A625,'Medical Examinations'!$A:$M,8,0)</f>
        <v>1</v>
      </c>
      <c r="I625" t="str">
        <f>VLOOKUP($A625,'Medical Examinations'!$A:$M,9,0)</f>
        <v>yes</v>
      </c>
      <c r="J625" t="str">
        <f>VLOOKUP($A625,'Medical Examinations'!$A:$M,11,0)</f>
        <v>Healthy Weight</v>
      </c>
      <c r="K625" t="str">
        <f>VLOOKUP($A625,'Medical Examinations'!$A:$M,12,0)</f>
        <v>Normal</v>
      </c>
      <c r="L625" s="11">
        <f>VLOOKUP($A625,'Hospitalisation Details'!$A:$O,5,0)</f>
        <v>31012</v>
      </c>
      <c r="M625">
        <f>VLOOKUP($A625,'Hospitalisation Details'!$A:$O,7,0)</f>
        <v>15820.7</v>
      </c>
      <c r="N625" t="str">
        <f>VLOOKUP($A625,'Hospitalisation Details'!$A:$O,12,0)</f>
        <v>tier - 2</v>
      </c>
      <c r="O625" t="str">
        <f>VLOOKUP($A625,'Hospitalisation Details'!$A:$O,13,0)</f>
        <v>tier - 3</v>
      </c>
      <c r="P625" t="str">
        <f>VLOOKUP($A625,'Hospitalisation Details'!$A:$O,14,0)</f>
        <v>R1011</v>
      </c>
      <c r="Q625">
        <f>VLOOKUP($A625,'Hospitalisation Details'!$A:$O,15,0)</f>
        <v>38</v>
      </c>
    </row>
    <row r="626" spans="1:17" ht="15.75" x14ac:dyDescent="0.25">
      <c r="A626" s="1" t="s">
        <v>1746</v>
      </c>
      <c r="B626" t="str">
        <f>VLOOKUP(Healthcare!A626,'Customer Names'!$A:$D,4,0)</f>
        <v>Simo</v>
      </c>
      <c r="C626">
        <f>VLOOKUP(A626,'Medical Examinations'!$A:$M,2,0)</f>
        <v>24.13</v>
      </c>
      <c r="D626">
        <f>VLOOKUP($A626,'Medical Examinations'!$A:$M,3,0)</f>
        <v>5.29</v>
      </c>
      <c r="E626" t="str">
        <f>VLOOKUP($A626,'Medical Examinations'!$A:$M,4,0)</f>
        <v>yes</v>
      </c>
      <c r="F626" t="str">
        <f>VLOOKUP($A626,'Medical Examinations'!$A:$M,5,0)</f>
        <v>No</v>
      </c>
      <c r="G626" t="str">
        <f>VLOOKUP($A626,'Medical Examinations'!$A:$M,6,0)</f>
        <v>Yes</v>
      </c>
      <c r="H626">
        <f>VLOOKUP($A626,'Medical Examinations'!$A:$M,8,0)</f>
        <v>1</v>
      </c>
      <c r="I626" t="str">
        <f>VLOOKUP($A626,'Medical Examinations'!$A:$M,9,0)</f>
        <v>yes</v>
      </c>
      <c r="J626" t="str">
        <f>VLOOKUP($A626,'Medical Examinations'!$A:$M,11,0)</f>
        <v>Healthy Weight</v>
      </c>
      <c r="K626" t="str">
        <f>VLOOKUP($A626,'Medical Examinations'!$A:$M,12,0)</f>
        <v>Normal</v>
      </c>
      <c r="L626" s="11">
        <f>VLOOKUP($A626,'Hospitalisation Details'!$A:$O,5,0)</f>
        <v>35773</v>
      </c>
      <c r="M626">
        <f>VLOOKUP($A626,'Hospitalisation Details'!$A:$O,7,0)</f>
        <v>15817.99</v>
      </c>
      <c r="N626" t="str">
        <f>VLOOKUP($A626,'Hospitalisation Details'!$A:$O,12,0)</f>
        <v>tier - 2</v>
      </c>
      <c r="O626" t="str">
        <f>VLOOKUP($A626,'Hospitalisation Details'!$A:$O,13,0)</f>
        <v>tier - 2</v>
      </c>
      <c r="P626" t="str">
        <f>VLOOKUP($A626,'Hospitalisation Details'!$A:$O,14,0)</f>
        <v>R1012</v>
      </c>
      <c r="Q626">
        <f>VLOOKUP($A626,'Hospitalisation Details'!$A:$O,15,0)</f>
        <v>25</v>
      </c>
    </row>
    <row r="627" spans="1:17" ht="15.75" x14ac:dyDescent="0.25">
      <c r="A627" s="1" t="s">
        <v>1745</v>
      </c>
      <c r="B627" t="str">
        <f>VLOOKUP(Healthcare!A627,'Customer Names'!$A:$D,4,0)</f>
        <v>Christopher J</v>
      </c>
      <c r="C627">
        <f>VLOOKUP(A627,'Medical Examinations'!$A:$M,2,0)</f>
        <v>46.7</v>
      </c>
      <c r="D627">
        <f>VLOOKUP($A627,'Medical Examinations'!$A:$M,3,0)</f>
        <v>10.99</v>
      </c>
      <c r="E627" t="str">
        <f>VLOOKUP($A627,'Medical Examinations'!$A:$M,4,0)</f>
        <v>No</v>
      </c>
      <c r="F627" t="str">
        <f>VLOOKUP($A627,'Medical Examinations'!$A:$M,5,0)</f>
        <v>No</v>
      </c>
      <c r="G627" t="str">
        <f>VLOOKUP($A627,'Medical Examinations'!$A:$M,6,0)</f>
        <v>No</v>
      </c>
      <c r="H627">
        <f>VLOOKUP($A627,'Medical Examinations'!$A:$M,8,0)</f>
        <v>0</v>
      </c>
      <c r="I627" t="str">
        <f>VLOOKUP($A627,'Medical Examinations'!$A:$M,9,0)</f>
        <v>No</v>
      </c>
      <c r="J627" t="str">
        <f>VLOOKUP($A627,'Medical Examinations'!$A:$M,11,0)</f>
        <v>Obesity</v>
      </c>
      <c r="K627" t="str">
        <f>VLOOKUP($A627,'Medical Examinations'!$A:$M,12,0)</f>
        <v>Diabetes</v>
      </c>
      <c r="L627" s="11">
        <f>VLOOKUP($A627,'Hospitalisation Details'!$A:$O,5,0)</f>
        <v>27209</v>
      </c>
      <c r="M627">
        <f>VLOOKUP($A627,'Hospitalisation Details'!$A:$O,7,0)</f>
        <v>15746.62</v>
      </c>
      <c r="N627" t="str">
        <f>VLOOKUP($A627,'Hospitalisation Details'!$A:$O,12,0)</f>
        <v>tier - 2</v>
      </c>
      <c r="O627" t="str">
        <f>VLOOKUP($A627,'Hospitalisation Details'!$A:$O,13,0)</f>
        <v>tier - 1</v>
      </c>
      <c r="P627" t="str">
        <f>VLOOKUP($A627,'Hospitalisation Details'!$A:$O,14,0)</f>
        <v>R1012</v>
      </c>
      <c r="Q627">
        <f>VLOOKUP($A627,'Hospitalisation Details'!$A:$O,15,0)</f>
        <v>48</v>
      </c>
    </row>
    <row r="628" spans="1:17" ht="15.75" x14ac:dyDescent="0.25">
      <c r="A628" s="1" t="s">
        <v>1744</v>
      </c>
      <c r="B628" t="str">
        <f>VLOOKUP(Healthcare!A628,'Customer Names'!$A:$D,4,0)</f>
        <v>Mario Sr.</v>
      </c>
      <c r="C628">
        <f>VLOOKUP(A628,'Medical Examinations'!$A:$M,2,0)</f>
        <v>45.27</v>
      </c>
      <c r="D628">
        <f>VLOOKUP($A628,'Medical Examinations'!$A:$M,3,0)</f>
        <v>5.2</v>
      </c>
      <c r="E628" t="str">
        <f>VLOOKUP($A628,'Medical Examinations'!$A:$M,4,0)</f>
        <v>yes</v>
      </c>
      <c r="F628" t="str">
        <f>VLOOKUP($A628,'Medical Examinations'!$A:$M,5,0)</f>
        <v>No</v>
      </c>
      <c r="G628" t="str">
        <f>VLOOKUP($A628,'Medical Examinations'!$A:$M,6,0)</f>
        <v>No</v>
      </c>
      <c r="H628">
        <f>VLOOKUP($A628,'Medical Examinations'!$A:$M,8,0)</f>
        <v>0</v>
      </c>
      <c r="I628" t="str">
        <f>VLOOKUP($A628,'Medical Examinations'!$A:$M,9,0)</f>
        <v>No</v>
      </c>
      <c r="J628" t="str">
        <f>VLOOKUP($A628,'Medical Examinations'!$A:$M,11,0)</f>
        <v>Obesity</v>
      </c>
      <c r="K628" t="str">
        <f>VLOOKUP($A628,'Medical Examinations'!$A:$M,12,0)</f>
        <v>Normal</v>
      </c>
      <c r="L628" s="11">
        <f>VLOOKUP($A628,'Hospitalisation Details'!$A:$O,5,0)</f>
        <v>28084</v>
      </c>
      <c r="M628">
        <f>VLOOKUP($A628,'Hospitalisation Details'!$A:$O,7,0)</f>
        <v>15698.86</v>
      </c>
      <c r="N628" t="str">
        <f>VLOOKUP($A628,'Hospitalisation Details'!$A:$O,12,0)</f>
        <v>tier - 2</v>
      </c>
      <c r="O628" t="str">
        <f>VLOOKUP($A628,'Hospitalisation Details'!$A:$O,13,0)</f>
        <v>tier - 2</v>
      </c>
      <c r="P628" t="str">
        <f>VLOOKUP($A628,'Hospitalisation Details'!$A:$O,14,0)</f>
        <v>R1012</v>
      </c>
      <c r="Q628">
        <f>VLOOKUP($A628,'Hospitalisation Details'!$A:$O,15,0)</f>
        <v>46</v>
      </c>
    </row>
    <row r="629" spans="1:17" ht="15.75" x14ac:dyDescent="0.25">
      <c r="A629" s="1" t="s">
        <v>1743</v>
      </c>
      <c r="B629" t="str">
        <f>VLOOKUP(Healthcare!A629,'Customer Names'!$A:$D,4,0)</f>
        <v>.  Meghann R.</v>
      </c>
      <c r="C629">
        <f>VLOOKUP(A629,'Medical Examinations'!$A:$M,2,0)</f>
        <v>44.29</v>
      </c>
      <c r="D629">
        <f>VLOOKUP($A629,'Medical Examinations'!$A:$M,3,0)</f>
        <v>9.66</v>
      </c>
      <c r="E629" t="str">
        <f>VLOOKUP($A629,'Medical Examinations'!$A:$M,4,0)</f>
        <v>No</v>
      </c>
      <c r="F629" t="str">
        <f>VLOOKUP($A629,'Medical Examinations'!$A:$M,5,0)</f>
        <v>No</v>
      </c>
      <c r="G629" t="str">
        <f>VLOOKUP($A629,'Medical Examinations'!$A:$M,6,0)</f>
        <v>No</v>
      </c>
      <c r="H629">
        <f>VLOOKUP($A629,'Medical Examinations'!$A:$M,8,0)</f>
        <v>2</v>
      </c>
      <c r="I629" t="str">
        <f>VLOOKUP($A629,'Medical Examinations'!$A:$M,9,0)</f>
        <v>No</v>
      </c>
      <c r="J629" t="str">
        <f>VLOOKUP($A629,'Medical Examinations'!$A:$M,11,0)</f>
        <v>Obesity</v>
      </c>
      <c r="K629" t="str">
        <f>VLOOKUP($A629,'Medical Examinations'!$A:$M,12,0)</f>
        <v>Diabetes</v>
      </c>
      <c r="L629" s="11">
        <f>VLOOKUP($A629,'Hospitalisation Details'!$A:$O,5,0)</f>
        <v>27024</v>
      </c>
      <c r="M629">
        <f>VLOOKUP($A629,'Hospitalisation Details'!$A:$O,7,0)</f>
        <v>15670.3</v>
      </c>
      <c r="N629" t="str">
        <f>VLOOKUP($A629,'Hospitalisation Details'!$A:$O,12,0)</f>
        <v>tier - 2</v>
      </c>
      <c r="O629" t="str">
        <f>VLOOKUP($A629,'Hospitalisation Details'!$A:$O,13,0)</f>
        <v>tier - 2</v>
      </c>
      <c r="P629" t="str">
        <f>VLOOKUP($A629,'Hospitalisation Details'!$A:$O,14,0)</f>
        <v>R1026</v>
      </c>
      <c r="Q629">
        <f>VLOOKUP($A629,'Hospitalisation Details'!$A:$O,15,0)</f>
        <v>49</v>
      </c>
    </row>
    <row r="630" spans="1:17" ht="15.75" x14ac:dyDescent="0.25">
      <c r="A630" s="1" t="s">
        <v>1742</v>
      </c>
      <c r="B630" t="str">
        <f>VLOOKUP(Healthcare!A630,'Customer Names'!$A:$D,4,0)</f>
        <v>Scott M</v>
      </c>
      <c r="C630">
        <f>VLOOKUP(A630,'Medical Examinations'!$A:$M,2,0)</f>
        <v>54.59</v>
      </c>
      <c r="D630">
        <f>VLOOKUP($A630,'Medical Examinations'!$A:$M,3,0)</f>
        <v>4.22</v>
      </c>
      <c r="E630" t="str">
        <f>VLOOKUP($A630,'Medical Examinations'!$A:$M,4,0)</f>
        <v>yes</v>
      </c>
      <c r="F630" t="str">
        <f>VLOOKUP($A630,'Medical Examinations'!$A:$M,5,0)</f>
        <v>No</v>
      </c>
      <c r="G630" t="str">
        <f>VLOOKUP($A630,'Medical Examinations'!$A:$M,6,0)</f>
        <v>No</v>
      </c>
      <c r="H630">
        <f>VLOOKUP($A630,'Medical Examinations'!$A:$M,8,0)</f>
        <v>1</v>
      </c>
      <c r="I630" t="str">
        <f>VLOOKUP($A630,'Medical Examinations'!$A:$M,9,0)</f>
        <v>No</v>
      </c>
      <c r="J630" t="str">
        <f>VLOOKUP($A630,'Medical Examinations'!$A:$M,11,0)</f>
        <v>Obesity</v>
      </c>
      <c r="K630" t="str">
        <f>VLOOKUP($A630,'Medical Examinations'!$A:$M,12,0)</f>
        <v>Normal</v>
      </c>
      <c r="L630" s="11">
        <f>VLOOKUP($A630,'Hospitalisation Details'!$A:$O,5,0)</f>
        <v>32408</v>
      </c>
      <c r="M630">
        <f>VLOOKUP($A630,'Hospitalisation Details'!$A:$O,7,0)</f>
        <v>15646.28</v>
      </c>
      <c r="N630" t="str">
        <f>VLOOKUP($A630,'Hospitalisation Details'!$A:$O,12,0)</f>
        <v>tier - 2</v>
      </c>
      <c r="O630" t="str">
        <f>VLOOKUP($A630,'Hospitalisation Details'!$A:$O,13,0)</f>
        <v>tier - 2</v>
      </c>
      <c r="P630" t="str">
        <f>VLOOKUP($A630,'Hospitalisation Details'!$A:$O,14,0)</f>
        <v>R1011</v>
      </c>
      <c r="Q630">
        <f>VLOOKUP($A630,'Hospitalisation Details'!$A:$O,15,0)</f>
        <v>34</v>
      </c>
    </row>
    <row r="631" spans="1:17" ht="15.75" x14ac:dyDescent="0.25">
      <c r="A631" s="1" t="s">
        <v>1741</v>
      </c>
      <c r="B631" t="str">
        <f>VLOOKUP(Healthcare!A631,'Customer Names'!$A:$D,4,0)</f>
        <v>Caitlin E.</v>
      </c>
      <c r="C631">
        <f>VLOOKUP(A631,'Medical Examinations'!$A:$M,2,0)</f>
        <v>32.965000000000003</v>
      </c>
      <c r="D631">
        <f>VLOOKUP($A631,'Medical Examinations'!$A:$M,3,0)</f>
        <v>11.78</v>
      </c>
      <c r="E631" t="str">
        <f>VLOOKUP($A631,'Medical Examinations'!$A:$M,4,0)</f>
        <v>No</v>
      </c>
      <c r="F631" t="str">
        <f>VLOOKUP($A631,'Medical Examinations'!$A:$M,5,0)</f>
        <v>No</v>
      </c>
      <c r="G631" t="str">
        <f>VLOOKUP($A631,'Medical Examinations'!$A:$M,6,0)</f>
        <v>No</v>
      </c>
      <c r="H631">
        <f>VLOOKUP($A631,'Medical Examinations'!$A:$M,8,0)</f>
        <v>0</v>
      </c>
      <c r="I631" t="str">
        <f>VLOOKUP($A631,'Medical Examinations'!$A:$M,9,0)</f>
        <v>No</v>
      </c>
      <c r="J631" t="str">
        <f>VLOOKUP($A631,'Medical Examinations'!$A:$M,11,0)</f>
        <v>Obesity</v>
      </c>
      <c r="K631" t="str">
        <f>VLOOKUP($A631,'Medical Examinations'!$A:$M,12,0)</f>
        <v>Diabetes</v>
      </c>
      <c r="L631" s="11">
        <f>VLOOKUP($A631,'Hospitalisation Details'!$A:$O,5,0)</f>
        <v>22256</v>
      </c>
      <c r="M631">
        <f>VLOOKUP($A631,'Hospitalisation Details'!$A:$O,7,0)</f>
        <v>15612.19</v>
      </c>
      <c r="N631" t="str">
        <f>VLOOKUP($A631,'Hospitalisation Details'!$A:$O,12,0)</f>
        <v>tier - 2</v>
      </c>
      <c r="O631" t="str">
        <f>VLOOKUP($A631,'Hospitalisation Details'!$A:$O,13,0)</f>
        <v>tier - 2</v>
      </c>
      <c r="P631" t="str">
        <f>VLOOKUP($A631,'Hospitalisation Details'!$A:$O,14,0)</f>
        <v>R1012</v>
      </c>
      <c r="Q631">
        <f>VLOOKUP($A631,'Hospitalisation Details'!$A:$O,15,0)</f>
        <v>62</v>
      </c>
    </row>
    <row r="632" spans="1:17" ht="15.75" x14ac:dyDescent="0.25">
      <c r="A632" s="1" t="s">
        <v>1740</v>
      </c>
      <c r="B632" t="str">
        <f>VLOOKUP(Healthcare!A632,'Customer Names'!$A:$D,4,0)</f>
        <v>.  Samantha A.</v>
      </c>
      <c r="C632">
        <f>VLOOKUP(A632,'Medical Examinations'!$A:$M,2,0)</f>
        <v>38.049999999999997</v>
      </c>
      <c r="D632">
        <f>VLOOKUP($A632,'Medical Examinations'!$A:$M,3,0)</f>
        <v>9.6199999999999992</v>
      </c>
      <c r="E632" t="str">
        <f>VLOOKUP($A632,'Medical Examinations'!$A:$M,4,0)</f>
        <v>No</v>
      </c>
      <c r="F632" t="str">
        <f>VLOOKUP($A632,'Medical Examinations'!$A:$M,5,0)</f>
        <v>No</v>
      </c>
      <c r="G632" t="str">
        <f>VLOOKUP($A632,'Medical Examinations'!$A:$M,6,0)</f>
        <v>No</v>
      </c>
      <c r="H632">
        <f>VLOOKUP($A632,'Medical Examinations'!$A:$M,8,0)</f>
        <v>0</v>
      </c>
      <c r="I632" t="str">
        <f>VLOOKUP($A632,'Medical Examinations'!$A:$M,9,0)</f>
        <v>No</v>
      </c>
      <c r="J632" t="str">
        <f>VLOOKUP($A632,'Medical Examinations'!$A:$M,11,0)</f>
        <v>Obesity</v>
      </c>
      <c r="K632" t="str">
        <f>VLOOKUP($A632,'Medical Examinations'!$A:$M,12,0)</f>
        <v>Diabetes</v>
      </c>
      <c r="L632" s="11">
        <f>VLOOKUP($A632,'Hospitalisation Details'!$A:$O,5,0)</f>
        <v>23982</v>
      </c>
      <c r="M632">
        <f>VLOOKUP($A632,'Hospitalisation Details'!$A:$O,7,0)</f>
        <v>15608.58</v>
      </c>
      <c r="N632" t="str">
        <f>VLOOKUP($A632,'Hospitalisation Details'!$A:$O,12,0)</f>
        <v>tier - 2</v>
      </c>
      <c r="O632" t="str">
        <f>VLOOKUP($A632,'Hospitalisation Details'!$A:$O,13,0)</f>
        <v>tier - 2</v>
      </c>
      <c r="P632" t="str">
        <f>VLOOKUP($A632,'Hospitalisation Details'!$A:$O,14,0)</f>
        <v>R1026</v>
      </c>
      <c r="Q632">
        <f>VLOOKUP($A632,'Hospitalisation Details'!$A:$O,15,0)</f>
        <v>57</v>
      </c>
    </row>
    <row r="633" spans="1:17" ht="15.75" x14ac:dyDescent="0.25">
      <c r="A633" s="1" t="s">
        <v>1739</v>
      </c>
      <c r="B633" t="str">
        <f>VLOOKUP(Healthcare!A633,'Customer Names'!$A:$D,4,0)</f>
        <v>Erik</v>
      </c>
      <c r="C633">
        <f>VLOOKUP(A633,'Medical Examinations'!$A:$M,2,0)</f>
        <v>46.14</v>
      </c>
      <c r="D633">
        <f>VLOOKUP($A633,'Medical Examinations'!$A:$M,3,0)</f>
        <v>10.78</v>
      </c>
      <c r="E633" t="str">
        <f>VLOOKUP($A633,'Medical Examinations'!$A:$M,4,0)</f>
        <v>No</v>
      </c>
      <c r="F633" t="str">
        <f>VLOOKUP($A633,'Medical Examinations'!$A:$M,5,0)</f>
        <v>No</v>
      </c>
      <c r="G633" t="str">
        <f>VLOOKUP($A633,'Medical Examinations'!$A:$M,6,0)</f>
        <v>No</v>
      </c>
      <c r="H633">
        <f>VLOOKUP($A633,'Medical Examinations'!$A:$M,8,0)</f>
        <v>0</v>
      </c>
      <c r="I633" t="str">
        <f>VLOOKUP($A633,'Medical Examinations'!$A:$M,9,0)</f>
        <v>No</v>
      </c>
      <c r="J633" t="str">
        <f>VLOOKUP($A633,'Medical Examinations'!$A:$M,11,0)</f>
        <v>Obesity</v>
      </c>
      <c r="K633" t="str">
        <f>VLOOKUP($A633,'Medical Examinations'!$A:$M,12,0)</f>
        <v>Diabetes</v>
      </c>
      <c r="L633" s="11">
        <f>VLOOKUP($A633,'Hospitalisation Details'!$A:$O,5,0)</f>
        <v>27240</v>
      </c>
      <c r="M633">
        <f>VLOOKUP($A633,'Hospitalisation Details'!$A:$O,7,0)</f>
        <v>15556.67</v>
      </c>
      <c r="N633" t="str">
        <f>VLOOKUP($A633,'Hospitalisation Details'!$A:$O,12,0)</f>
        <v>tier - 2</v>
      </c>
      <c r="O633" t="str">
        <f>VLOOKUP($A633,'Hospitalisation Details'!$A:$O,13,0)</f>
        <v>tier - 2</v>
      </c>
      <c r="P633" t="str">
        <f>VLOOKUP($A633,'Hospitalisation Details'!$A:$O,14,0)</f>
        <v>R1012</v>
      </c>
      <c r="Q633">
        <f>VLOOKUP($A633,'Hospitalisation Details'!$A:$O,15,0)</f>
        <v>48</v>
      </c>
    </row>
    <row r="634" spans="1:17" ht="15.75" x14ac:dyDescent="0.25">
      <c r="A634" s="1" t="s">
        <v>1738</v>
      </c>
      <c r="B634" t="str">
        <f>VLOOKUP(Healthcare!A634,'Customer Names'!$A:$D,4,0)</f>
        <v>Christopher</v>
      </c>
      <c r="C634">
        <f>VLOOKUP(A634,'Medical Examinations'!$A:$M,2,0)</f>
        <v>41.325000000000003</v>
      </c>
      <c r="D634">
        <f>VLOOKUP($A634,'Medical Examinations'!$A:$M,3,0)</f>
        <v>5.1100000000000003</v>
      </c>
      <c r="E634" t="str">
        <f>VLOOKUP($A634,'Medical Examinations'!$A:$M,4,0)</f>
        <v>yes</v>
      </c>
      <c r="F634" t="str">
        <f>VLOOKUP($A634,'Medical Examinations'!$A:$M,5,0)</f>
        <v>No</v>
      </c>
      <c r="G634" t="str">
        <f>VLOOKUP($A634,'Medical Examinations'!$A:$M,6,0)</f>
        <v>No</v>
      </c>
      <c r="H634">
        <f>VLOOKUP($A634,'Medical Examinations'!$A:$M,8,0)</f>
        <v>2</v>
      </c>
      <c r="I634" t="str">
        <f>VLOOKUP($A634,'Medical Examinations'!$A:$M,9,0)</f>
        <v>No</v>
      </c>
      <c r="J634" t="str">
        <f>VLOOKUP($A634,'Medical Examinations'!$A:$M,11,0)</f>
        <v>Obesity</v>
      </c>
      <c r="K634" t="str">
        <f>VLOOKUP($A634,'Medical Examinations'!$A:$M,12,0)</f>
        <v>Normal</v>
      </c>
      <c r="L634" s="11">
        <f>VLOOKUP($A634,'Hospitalisation Details'!$A:$O,5,0)</f>
        <v>21764</v>
      </c>
      <c r="M634">
        <f>VLOOKUP($A634,'Hospitalisation Details'!$A:$O,7,0)</f>
        <v>15555.19</v>
      </c>
      <c r="N634" t="str">
        <f>VLOOKUP($A634,'Hospitalisation Details'!$A:$O,12,0)</f>
        <v>tier - 2</v>
      </c>
      <c r="O634" t="str">
        <f>VLOOKUP($A634,'Hospitalisation Details'!$A:$O,13,0)</f>
        <v>tier - 3</v>
      </c>
      <c r="P634" t="str">
        <f>VLOOKUP($A634,'Hospitalisation Details'!$A:$O,14,0)</f>
        <v>R1012</v>
      </c>
      <c r="Q634">
        <f>VLOOKUP($A634,'Hospitalisation Details'!$A:$O,15,0)</f>
        <v>63</v>
      </c>
    </row>
    <row r="635" spans="1:17" ht="15.75" x14ac:dyDescent="0.25">
      <c r="A635" s="1" t="s">
        <v>1737</v>
      </c>
      <c r="B635" t="str">
        <f>VLOOKUP(Healthcare!A635,'Customer Names'!$A:$D,4,0)</f>
        <v>.  Maya</v>
      </c>
      <c r="C635">
        <f>VLOOKUP(A635,'Medical Examinations'!$A:$M,2,0)</f>
        <v>44.64</v>
      </c>
      <c r="D635">
        <f>VLOOKUP($A635,'Medical Examinations'!$A:$M,3,0)</f>
        <v>7.18</v>
      </c>
      <c r="E635" t="str">
        <f>VLOOKUP($A635,'Medical Examinations'!$A:$M,4,0)</f>
        <v>No</v>
      </c>
      <c r="F635" t="str">
        <f>VLOOKUP($A635,'Medical Examinations'!$A:$M,5,0)</f>
        <v>No</v>
      </c>
      <c r="G635" t="str">
        <f>VLOOKUP($A635,'Medical Examinations'!$A:$M,6,0)</f>
        <v>No</v>
      </c>
      <c r="H635">
        <f>VLOOKUP($A635,'Medical Examinations'!$A:$M,8,0)</f>
        <v>0</v>
      </c>
      <c r="I635" t="str">
        <f>VLOOKUP($A635,'Medical Examinations'!$A:$M,9,0)</f>
        <v>No</v>
      </c>
      <c r="J635" t="str">
        <f>VLOOKUP($A635,'Medical Examinations'!$A:$M,11,0)</f>
        <v>Obesity</v>
      </c>
      <c r="K635" t="str">
        <f>VLOOKUP($A635,'Medical Examinations'!$A:$M,12,0)</f>
        <v>Diabetes</v>
      </c>
      <c r="L635" s="11">
        <f>VLOOKUP($A635,'Hospitalisation Details'!$A:$O,5,0)</f>
        <v>27391</v>
      </c>
      <c r="M635">
        <f>VLOOKUP($A635,'Hospitalisation Details'!$A:$O,7,0)</f>
        <v>15532.16</v>
      </c>
      <c r="N635" t="str">
        <f>VLOOKUP($A635,'Hospitalisation Details'!$A:$O,12,0)</f>
        <v>tier - 2</v>
      </c>
      <c r="O635" t="str">
        <f>VLOOKUP($A635,'Hospitalisation Details'!$A:$O,13,0)</f>
        <v>tier - 2</v>
      </c>
      <c r="P635" t="str">
        <f>VLOOKUP($A635,'Hospitalisation Details'!$A:$O,14,0)</f>
        <v>R1026</v>
      </c>
      <c r="Q635">
        <f>VLOOKUP($A635,'Hospitalisation Details'!$A:$O,15,0)</f>
        <v>48</v>
      </c>
    </row>
    <row r="636" spans="1:17" ht="15.75" x14ac:dyDescent="0.25">
      <c r="A636" s="1" t="s">
        <v>1736</v>
      </c>
      <c r="B636" t="str">
        <f>VLOOKUP(Healthcare!A636,'Customer Names'!$A:$D,4,0)</f>
        <v>Zachary T</v>
      </c>
      <c r="C636">
        <f>VLOOKUP(A636,'Medical Examinations'!$A:$M,2,0)</f>
        <v>25.175000000000001</v>
      </c>
      <c r="D636">
        <f>VLOOKUP($A636,'Medical Examinations'!$A:$M,3,0)</f>
        <v>4.96</v>
      </c>
      <c r="E636" t="str">
        <f>VLOOKUP($A636,'Medical Examinations'!$A:$M,4,0)</f>
        <v>No</v>
      </c>
      <c r="F636" t="str">
        <f>VLOOKUP($A636,'Medical Examinations'!$A:$M,5,0)</f>
        <v>yes</v>
      </c>
      <c r="G636" t="str">
        <f>VLOOKUP($A636,'Medical Examinations'!$A:$M,6,0)</f>
        <v>No</v>
      </c>
      <c r="H636">
        <f>VLOOKUP($A636,'Medical Examinations'!$A:$M,8,0)</f>
        <v>1</v>
      </c>
      <c r="I636" t="str">
        <f>VLOOKUP($A636,'Medical Examinations'!$A:$M,9,0)</f>
        <v>No</v>
      </c>
      <c r="J636" t="str">
        <f>VLOOKUP($A636,'Medical Examinations'!$A:$M,11,0)</f>
        <v>Overweight</v>
      </c>
      <c r="K636" t="str">
        <f>VLOOKUP($A636,'Medical Examinations'!$A:$M,12,0)</f>
        <v>Normal</v>
      </c>
      <c r="L636" s="11">
        <f>VLOOKUP($A636,'Hospitalisation Details'!$A:$O,5,0)</f>
        <v>38155</v>
      </c>
      <c r="M636">
        <f>VLOOKUP($A636,'Hospitalisation Details'!$A:$O,7,0)</f>
        <v>15518.18</v>
      </c>
      <c r="N636" t="str">
        <f>VLOOKUP($A636,'Hospitalisation Details'!$A:$O,12,0)</f>
        <v>tier - 2</v>
      </c>
      <c r="O636" t="str">
        <f>VLOOKUP($A636,'Hospitalisation Details'!$A:$O,13,0)</f>
        <v>tier - 3</v>
      </c>
      <c r="P636" t="str">
        <f>VLOOKUP($A636,'Hospitalisation Details'!$A:$O,14,0)</f>
        <v>R1015</v>
      </c>
      <c r="Q636">
        <f>VLOOKUP($A636,'Hospitalisation Details'!$A:$O,15,0)</f>
        <v>18</v>
      </c>
    </row>
    <row r="637" spans="1:17" ht="15.75" x14ac:dyDescent="0.25">
      <c r="A637" s="1" t="s">
        <v>1735</v>
      </c>
      <c r="B637" t="str">
        <f>VLOOKUP(Healthcare!A637,'Customer Names'!$A:$D,4,0)</f>
        <v>.  Hilda</v>
      </c>
      <c r="C637">
        <f>VLOOKUP(A637,'Medical Examinations'!$A:$M,2,0)</f>
        <v>43.11</v>
      </c>
      <c r="D637">
        <f>VLOOKUP($A637,'Medical Examinations'!$A:$M,3,0)</f>
        <v>4.67</v>
      </c>
      <c r="E637" t="str">
        <f>VLOOKUP($A637,'Medical Examinations'!$A:$M,4,0)</f>
        <v>yes</v>
      </c>
      <c r="F637" t="str">
        <f>VLOOKUP($A637,'Medical Examinations'!$A:$M,5,0)</f>
        <v>No</v>
      </c>
      <c r="G637" t="str">
        <f>VLOOKUP($A637,'Medical Examinations'!$A:$M,6,0)</f>
        <v>No</v>
      </c>
      <c r="H637">
        <f>VLOOKUP($A637,'Medical Examinations'!$A:$M,8,0)</f>
        <v>0</v>
      </c>
      <c r="I637" t="str">
        <f>VLOOKUP($A637,'Medical Examinations'!$A:$M,9,0)</f>
        <v>No</v>
      </c>
      <c r="J637" t="str">
        <f>VLOOKUP($A637,'Medical Examinations'!$A:$M,11,0)</f>
        <v>Obesity</v>
      </c>
      <c r="K637" t="str">
        <f>VLOOKUP($A637,'Medical Examinations'!$A:$M,12,0)</f>
        <v>Normal</v>
      </c>
      <c r="L637" s="11">
        <f>VLOOKUP($A637,'Hospitalisation Details'!$A:$O,5,0)</f>
        <v>28114</v>
      </c>
      <c r="M637">
        <f>VLOOKUP($A637,'Hospitalisation Details'!$A:$O,7,0)</f>
        <v>15450.48</v>
      </c>
      <c r="N637" t="str">
        <f>VLOOKUP($A637,'Hospitalisation Details'!$A:$O,12,0)</f>
        <v>tier - 2</v>
      </c>
      <c r="O637" t="str">
        <f>VLOOKUP($A637,'Hospitalisation Details'!$A:$O,13,0)</f>
        <v>tier - 1</v>
      </c>
      <c r="P637" t="str">
        <f>VLOOKUP($A637,'Hospitalisation Details'!$A:$O,14,0)</f>
        <v>R1026</v>
      </c>
      <c r="Q637">
        <f>VLOOKUP($A637,'Hospitalisation Details'!$A:$O,15,0)</f>
        <v>46</v>
      </c>
    </row>
    <row r="638" spans="1:17" ht="15.75" x14ac:dyDescent="0.25">
      <c r="A638" s="1" t="s">
        <v>1734</v>
      </c>
      <c r="B638" t="str">
        <f>VLOOKUP(Healthcare!A638,'Customer Names'!$A:$D,4,0)</f>
        <v>Stephanie</v>
      </c>
      <c r="C638">
        <f>VLOOKUP(A638,'Medical Examinations'!$A:$M,2,0)</f>
        <v>53.32</v>
      </c>
      <c r="D638">
        <f>VLOOKUP($A638,'Medical Examinations'!$A:$M,3,0)</f>
        <v>5.0599999999999996</v>
      </c>
      <c r="E638" t="str">
        <f>VLOOKUP($A638,'Medical Examinations'!$A:$M,4,0)</f>
        <v>No</v>
      </c>
      <c r="F638" t="str">
        <f>VLOOKUP($A638,'Medical Examinations'!$A:$M,5,0)</f>
        <v>No</v>
      </c>
      <c r="G638" t="str">
        <f>VLOOKUP($A638,'Medical Examinations'!$A:$M,6,0)</f>
        <v>No</v>
      </c>
      <c r="H638">
        <f>VLOOKUP($A638,'Medical Examinations'!$A:$M,8,0)</f>
        <v>0</v>
      </c>
      <c r="I638" t="str">
        <f>VLOOKUP($A638,'Medical Examinations'!$A:$M,9,0)</f>
        <v>No</v>
      </c>
      <c r="J638" t="str">
        <f>VLOOKUP($A638,'Medical Examinations'!$A:$M,11,0)</f>
        <v>Obesity</v>
      </c>
      <c r="K638" t="str">
        <f>VLOOKUP($A638,'Medical Examinations'!$A:$M,12,0)</f>
        <v>Normal</v>
      </c>
      <c r="L638" s="11">
        <f>VLOOKUP($A638,'Hospitalisation Details'!$A:$O,5,0)</f>
        <v>33079</v>
      </c>
      <c r="M638">
        <f>VLOOKUP($A638,'Hospitalisation Details'!$A:$O,7,0)</f>
        <v>15440.2</v>
      </c>
      <c r="N638" t="str">
        <f>VLOOKUP($A638,'Hospitalisation Details'!$A:$O,12,0)</f>
        <v>tier - 2</v>
      </c>
      <c r="O638" t="str">
        <f>VLOOKUP($A638,'Hospitalisation Details'!$A:$O,13,0)</f>
        <v>tier - 1</v>
      </c>
      <c r="P638" t="str">
        <f>VLOOKUP($A638,'Hospitalisation Details'!$A:$O,14,0)</f>
        <v>R1012</v>
      </c>
      <c r="Q638">
        <f>VLOOKUP($A638,'Hospitalisation Details'!$A:$O,15,0)</f>
        <v>32</v>
      </c>
    </row>
    <row r="639" spans="1:17" ht="15.75" x14ac:dyDescent="0.25">
      <c r="A639" s="1" t="s">
        <v>1733</v>
      </c>
      <c r="B639" t="str">
        <f>VLOOKUP(Healthcare!A639,'Customer Names'!$A:$D,4,0)</f>
        <v>Doug</v>
      </c>
      <c r="C639">
        <f>VLOOKUP(A639,'Medical Examinations'!$A:$M,2,0)</f>
        <v>38.04</v>
      </c>
      <c r="D639">
        <f>VLOOKUP($A639,'Medical Examinations'!$A:$M,3,0)</f>
        <v>5.0199999999999996</v>
      </c>
      <c r="E639" t="str">
        <f>VLOOKUP($A639,'Medical Examinations'!$A:$M,4,0)</f>
        <v>yes</v>
      </c>
      <c r="F639" t="str">
        <f>VLOOKUP($A639,'Medical Examinations'!$A:$M,5,0)</f>
        <v>No</v>
      </c>
      <c r="G639" t="str">
        <f>VLOOKUP($A639,'Medical Examinations'!$A:$M,6,0)</f>
        <v>No</v>
      </c>
      <c r="H639">
        <f>VLOOKUP($A639,'Medical Examinations'!$A:$M,8,0)</f>
        <v>1</v>
      </c>
      <c r="I639" t="str">
        <f>VLOOKUP($A639,'Medical Examinations'!$A:$M,9,0)</f>
        <v>No</v>
      </c>
      <c r="J639" t="str">
        <f>VLOOKUP($A639,'Medical Examinations'!$A:$M,11,0)</f>
        <v>Obesity</v>
      </c>
      <c r="K639" t="str">
        <f>VLOOKUP($A639,'Medical Examinations'!$A:$M,12,0)</f>
        <v>Normal</v>
      </c>
      <c r="L639" s="11">
        <f>VLOOKUP($A639,'Hospitalisation Details'!$A:$O,5,0)</f>
        <v>23654</v>
      </c>
      <c r="M639">
        <f>VLOOKUP($A639,'Hospitalisation Details'!$A:$O,7,0)</f>
        <v>15377.77</v>
      </c>
      <c r="N639" t="str">
        <f>VLOOKUP($A639,'Hospitalisation Details'!$A:$O,12,0)</f>
        <v>tier - 2</v>
      </c>
      <c r="O639" t="str">
        <f>VLOOKUP($A639,'Hospitalisation Details'!$A:$O,13,0)</f>
        <v>tier - 2</v>
      </c>
      <c r="P639" t="str">
        <f>VLOOKUP($A639,'Hospitalisation Details'!$A:$O,14,0)</f>
        <v>R1012</v>
      </c>
      <c r="Q639">
        <f>VLOOKUP($A639,'Hospitalisation Details'!$A:$O,15,0)</f>
        <v>58</v>
      </c>
    </row>
    <row r="640" spans="1:17" ht="15.75" x14ac:dyDescent="0.25">
      <c r="A640" s="1" t="s">
        <v>1732</v>
      </c>
      <c r="B640" t="str">
        <f>VLOOKUP(Healthcare!A640,'Customer Names'!$A:$D,4,0)</f>
        <v>Bethany N.</v>
      </c>
      <c r="C640">
        <f>VLOOKUP(A640,'Medical Examinations'!$A:$M,2,0)</f>
        <v>37.9</v>
      </c>
      <c r="D640">
        <f>VLOOKUP($A640,'Medical Examinations'!$A:$M,3,0)</f>
        <v>7.76</v>
      </c>
      <c r="E640" t="str">
        <f>VLOOKUP($A640,'Medical Examinations'!$A:$M,4,0)</f>
        <v>No</v>
      </c>
      <c r="F640" t="str">
        <f>VLOOKUP($A640,'Medical Examinations'!$A:$M,5,0)</f>
        <v>No</v>
      </c>
      <c r="G640" t="str">
        <f>VLOOKUP($A640,'Medical Examinations'!$A:$M,6,0)</f>
        <v>No</v>
      </c>
      <c r="H640">
        <f>VLOOKUP($A640,'Medical Examinations'!$A:$M,8,0)</f>
        <v>0</v>
      </c>
      <c r="I640" t="str">
        <f>VLOOKUP($A640,'Medical Examinations'!$A:$M,9,0)</f>
        <v>No</v>
      </c>
      <c r="J640" t="str">
        <f>VLOOKUP($A640,'Medical Examinations'!$A:$M,11,0)</f>
        <v>Obesity</v>
      </c>
      <c r="K640" t="str">
        <f>VLOOKUP($A640,'Medical Examinations'!$A:$M,12,0)</f>
        <v>Diabetes</v>
      </c>
      <c r="L640" s="11">
        <f>VLOOKUP($A640,'Hospitalisation Details'!$A:$O,5,0)</f>
        <v>22833</v>
      </c>
      <c r="M640">
        <f>VLOOKUP($A640,'Hospitalisation Details'!$A:$O,7,0)</f>
        <v>15368.22</v>
      </c>
      <c r="N640" t="str">
        <f>VLOOKUP($A640,'Hospitalisation Details'!$A:$O,12,0)</f>
        <v>tier - 2</v>
      </c>
      <c r="O640" t="str">
        <f>VLOOKUP($A640,'Hospitalisation Details'!$A:$O,13,0)</f>
        <v>tier - 2</v>
      </c>
      <c r="P640" t="str">
        <f>VLOOKUP($A640,'Hospitalisation Details'!$A:$O,14,0)</f>
        <v>R1011</v>
      </c>
      <c r="Q640">
        <f>VLOOKUP($A640,'Hospitalisation Details'!$A:$O,15,0)</f>
        <v>60</v>
      </c>
    </row>
    <row r="641" spans="1:17" ht="15.75" x14ac:dyDescent="0.25">
      <c r="A641" s="1" t="s">
        <v>1731</v>
      </c>
      <c r="B641" t="str">
        <f>VLOOKUP(Healthcare!A641,'Customer Names'!$A:$D,4,0)</f>
        <v>.  Sandra H</v>
      </c>
      <c r="C641">
        <f>VLOOKUP(A641,'Medical Examinations'!$A:$M,2,0)</f>
        <v>39.6</v>
      </c>
      <c r="D641">
        <f>VLOOKUP($A641,'Medical Examinations'!$A:$M,3,0)</f>
        <v>9.32</v>
      </c>
      <c r="E641" t="str">
        <f>VLOOKUP($A641,'Medical Examinations'!$A:$M,4,0)</f>
        <v>No</v>
      </c>
      <c r="F641" t="str">
        <f>VLOOKUP($A641,'Medical Examinations'!$A:$M,5,0)</f>
        <v>No</v>
      </c>
      <c r="G641" t="str">
        <f>VLOOKUP($A641,'Medical Examinations'!$A:$M,6,0)</f>
        <v>No</v>
      </c>
      <c r="H641">
        <f>VLOOKUP($A641,'Medical Examinations'!$A:$M,8,0)</f>
        <v>0</v>
      </c>
      <c r="I641" t="str">
        <f>VLOOKUP($A641,'Medical Examinations'!$A:$M,9,0)</f>
        <v>No</v>
      </c>
      <c r="J641" t="str">
        <f>VLOOKUP($A641,'Medical Examinations'!$A:$M,11,0)</f>
        <v>Obesity</v>
      </c>
      <c r="K641" t="str">
        <f>VLOOKUP($A641,'Medical Examinations'!$A:$M,12,0)</f>
        <v>Diabetes</v>
      </c>
      <c r="L641" s="11">
        <f>VLOOKUP($A641,'Hospitalisation Details'!$A:$O,5,0)</f>
        <v>25190</v>
      </c>
      <c r="M641">
        <f>VLOOKUP($A641,'Hospitalisation Details'!$A:$O,7,0)</f>
        <v>15363.77</v>
      </c>
      <c r="N641" t="str">
        <f>VLOOKUP($A641,'Hospitalisation Details'!$A:$O,12,0)</f>
        <v>tier - 2</v>
      </c>
      <c r="O641" t="str">
        <f>VLOOKUP($A641,'Hospitalisation Details'!$A:$O,13,0)</f>
        <v>tier - 1</v>
      </c>
      <c r="P641" t="str">
        <f>VLOOKUP($A641,'Hospitalisation Details'!$A:$O,14,0)</f>
        <v>R1026</v>
      </c>
      <c r="Q641">
        <f>VLOOKUP($A641,'Hospitalisation Details'!$A:$O,15,0)</f>
        <v>54</v>
      </c>
    </row>
    <row r="642" spans="1:17" ht="15.75" x14ac:dyDescent="0.25">
      <c r="A642" s="1" t="s">
        <v>1730</v>
      </c>
      <c r="B642" t="str">
        <f>VLOOKUP(Healthcare!A642,'Customer Names'!$A:$D,4,0)</f>
        <v>Takuo</v>
      </c>
      <c r="C642">
        <f>VLOOKUP(A642,'Medical Examinations'!$A:$M,2,0)</f>
        <v>50.92</v>
      </c>
      <c r="D642">
        <f>VLOOKUP($A642,'Medical Examinations'!$A:$M,3,0)</f>
        <v>5.31</v>
      </c>
      <c r="E642" t="str">
        <f>VLOOKUP($A642,'Medical Examinations'!$A:$M,4,0)</f>
        <v>yes</v>
      </c>
      <c r="F642" t="str">
        <f>VLOOKUP($A642,'Medical Examinations'!$A:$M,5,0)</f>
        <v>No</v>
      </c>
      <c r="G642" t="str">
        <f>VLOOKUP($A642,'Medical Examinations'!$A:$M,6,0)</f>
        <v>No</v>
      </c>
      <c r="H642">
        <f>VLOOKUP($A642,'Medical Examinations'!$A:$M,8,0)</f>
        <v>1</v>
      </c>
      <c r="I642" t="str">
        <f>VLOOKUP($A642,'Medical Examinations'!$A:$M,9,0)</f>
        <v>No</v>
      </c>
      <c r="J642" t="str">
        <f>VLOOKUP($A642,'Medical Examinations'!$A:$M,11,0)</f>
        <v>Obesity</v>
      </c>
      <c r="K642" t="str">
        <f>VLOOKUP($A642,'Medical Examinations'!$A:$M,12,0)</f>
        <v>Normal</v>
      </c>
      <c r="L642" s="11">
        <f>VLOOKUP($A642,'Hospitalisation Details'!$A:$O,5,0)</f>
        <v>32403</v>
      </c>
      <c r="M642">
        <f>VLOOKUP($A642,'Hospitalisation Details'!$A:$O,7,0)</f>
        <v>15361.5</v>
      </c>
      <c r="N642" t="str">
        <f>VLOOKUP($A642,'Hospitalisation Details'!$A:$O,12,0)</f>
        <v>tier - 2</v>
      </c>
      <c r="O642" t="str">
        <f>VLOOKUP($A642,'Hospitalisation Details'!$A:$O,13,0)</f>
        <v>tier - 3</v>
      </c>
      <c r="P642" t="str">
        <f>VLOOKUP($A642,'Hospitalisation Details'!$A:$O,14,0)</f>
        <v>R1023</v>
      </c>
      <c r="Q642">
        <f>VLOOKUP($A642,'Hospitalisation Details'!$A:$O,15,0)</f>
        <v>34</v>
      </c>
    </row>
    <row r="643" spans="1:17" ht="15.75" x14ac:dyDescent="0.25">
      <c r="A643" s="1" t="s">
        <v>1729</v>
      </c>
      <c r="B643" t="str">
        <f>VLOOKUP(Healthcare!A643,'Customer Names'!$A:$D,4,0)</f>
        <v>Kelly A.</v>
      </c>
      <c r="C643">
        <f>VLOOKUP(A643,'Medical Examinations'!$A:$M,2,0)</f>
        <v>21.85</v>
      </c>
      <c r="D643">
        <f>VLOOKUP($A643,'Medical Examinations'!$A:$M,3,0)</f>
        <v>5.56</v>
      </c>
      <c r="E643" t="str">
        <f>VLOOKUP($A643,'Medical Examinations'!$A:$M,4,0)</f>
        <v>yes</v>
      </c>
      <c r="F643" t="str">
        <f>VLOOKUP($A643,'Medical Examinations'!$A:$M,5,0)</f>
        <v>No</v>
      </c>
      <c r="G643" t="str">
        <f>VLOOKUP($A643,'Medical Examinations'!$A:$M,6,0)</f>
        <v>No</v>
      </c>
      <c r="H643">
        <f>VLOOKUP($A643,'Medical Examinations'!$A:$M,8,0)</f>
        <v>0</v>
      </c>
      <c r="I643" t="str">
        <f>VLOOKUP($A643,'Medical Examinations'!$A:$M,9,0)</f>
        <v>yes</v>
      </c>
      <c r="J643" t="str">
        <f>VLOOKUP($A643,'Medical Examinations'!$A:$M,11,0)</f>
        <v>Healthy Weight</v>
      </c>
      <c r="K643" t="str">
        <f>VLOOKUP($A643,'Medical Examinations'!$A:$M,12,0)</f>
        <v>Normal</v>
      </c>
      <c r="L643" s="11">
        <f>VLOOKUP($A643,'Hospitalisation Details'!$A:$O,5,0)</f>
        <v>37117</v>
      </c>
      <c r="M643">
        <f>VLOOKUP($A643,'Hospitalisation Details'!$A:$O,7,0)</f>
        <v>15359.1</v>
      </c>
      <c r="N643" t="str">
        <f>VLOOKUP($A643,'Hospitalisation Details'!$A:$O,12,0)</f>
        <v>tier - 2</v>
      </c>
      <c r="O643" t="str">
        <f>VLOOKUP($A643,'Hospitalisation Details'!$A:$O,13,0)</f>
        <v>tier - 3</v>
      </c>
      <c r="P643" t="str">
        <f>VLOOKUP($A643,'Hospitalisation Details'!$A:$O,14,0)</f>
        <v>R1024</v>
      </c>
      <c r="Q643">
        <f>VLOOKUP($A643,'Hospitalisation Details'!$A:$O,15,0)</f>
        <v>21</v>
      </c>
    </row>
    <row r="644" spans="1:17" ht="15.75" x14ac:dyDescent="0.25">
      <c r="A644" s="1" t="s">
        <v>1728</v>
      </c>
      <c r="B644" t="str">
        <f>VLOOKUP(Healthcare!A644,'Customer Names'!$A:$D,4,0)</f>
        <v>Scott</v>
      </c>
      <c r="C644">
        <f>VLOOKUP(A644,'Medical Examinations'!$A:$M,2,0)</f>
        <v>36.08</v>
      </c>
      <c r="D644">
        <f>VLOOKUP($A644,'Medical Examinations'!$A:$M,3,0)</f>
        <v>7.11</v>
      </c>
      <c r="E644" t="str">
        <f>VLOOKUP($A644,'Medical Examinations'!$A:$M,4,0)</f>
        <v>yes</v>
      </c>
      <c r="F644" t="str">
        <f>VLOOKUP($A644,'Medical Examinations'!$A:$M,5,0)</f>
        <v>No</v>
      </c>
      <c r="G644" t="str">
        <f>VLOOKUP($A644,'Medical Examinations'!$A:$M,6,0)</f>
        <v>Yes</v>
      </c>
      <c r="H644">
        <f>VLOOKUP($A644,'Medical Examinations'!$A:$M,8,0)</f>
        <v>1</v>
      </c>
      <c r="I644" t="str">
        <f>VLOOKUP($A644,'Medical Examinations'!$A:$M,9,0)</f>
        <v>No</v>
      </c>
      <c r="J644" t="str">
        <f>VLOOKUP($A644,'Medical Examinations'!$A:$M,11,0)</f>
        <v>Obesity</v>
      </c>
      <c r="K644" t="str">
        <f>VLOOKUP($A644,'Medical Examinations'!$A:$M,12,0)</f>
        <v>Diabetes</v>
      </c>
      <c r="L644" s="11">
        <f>VLOOKUP($A644,'Hospitalisation Details'!$A:$O,5,0)</f>
        <v>23267</v>
      </c>
      <c r="M644">
        <f>VLOOKUP($A644,'Hospitalisation Details'!$A:$O,7,0)</f>
        <v>15322.77</v>
      </c>
      <c r="N644" t="str">
        <f>VLOOKUP($A644,'Hospitalisation Details'!$A:$O,12,0)</f>
        <v>tier - 2</v>
      </c>
      <c r="O644" t="str">
        <f>VLOOKUP($A644,'Hospitalisation Details'!$A:$O,13,0)</f>
        <v>tier - 3</v>
      </c>
      <c r="P644" t="str">
        <f>VLOOKUP($A644,'Hospitalisation Details'!$A:$O,14,0)</f>
        <v>R1021</v>
      </c>
      <c r="Q644">
        <f>VLOOKUP($A644,'Hospitalisation Details'!$A:$O,15,0)</f>
        <v>59</v>
      </c>
    </row>
    <row r="645" spans="1:17" ht="15.75" x14ac:dyDescent="0.25">
      <c r="A645" s="1" t="s">
        <v>1727</v>
      </c>
      <c r="B645" t="str">
        <f>VLOOKUP(Healthcare!A645,'Customer Names'!$A:$D,4,0)</f>
        <v>Benoit</v>
      </c>
      <c r="C645">
        <f>VLOOKUP(A645,'Medical Examinations'!$A:$M,2,0)</f>
        <v>40.44</v>
      </c>
      <c r="D645">
        <f>VLOOKUP($A645,'Medical Examinations'!$A:$M,3,0)</f>
        <v>5.13</v>
      </c>
      <c r="E645" t="str">
        <f>VLOOKUP($A645,'Medical Examinations'!$A:$M,4,0)</f>
        <v>yes</v>
      </c>
      <c r="F645" t="str">
        <f>VLOOKUP($A645,'Medical Examinations'!$A:$M,5,0)</f>
        <v>No</v>
      </c>
      <c r="G645" t="str">
        <f>VLOOKUP($A645,'Medical Examinations'!$A:$M,6,0)</f>
        <v>Yes</v>
      </c>
      <c r="H645">
        <f>VLOOKUP($A645,'Medical Examinations'!$A:$M,8,0)</f>
        <v>1</v>
      </c>
      <c r="I645" t="str">
        <f>VLOOKUP($A645,'Medical Examinations'!$A:$M,9,0)</f>
        <v>No</v>
      </c>
      <c r="J645" t="str">
        <f>VLOOKUP($A645,'Medical Examinations'!$A:$M,11,0)</f>
        <v>Obesity</v>
      </c>
      <c r="K645" t="str">
        <f>VLOOKUP($A645,'Medical Examinations'!$A:$M,12,0)</f>
        <v>Normal</v>
      </c>
      <c r="L645" s="11">
        <f>VLOOKUP($A645,'Hospitalisation Details'!$A:$O,5,0)</f>
        <v>25400</v>
      </c>
      <c r="M645">
        <f>VLOOKUP($A645,'Hospitalisation Details'!$A:$O,7,0)</f>
        <v>15260.52</v>
      </c>
      <c r="N645" t="str">
        <f>VLOOKUP($A645,'Hospitalisation Details'!$A:$O,12,0)</f>
        <v>tier - 2</v>
      </c>
      <c r="O645" t="str">
        <f>VLOOKUP($A645,'Hospitalisation Details'!$A:$O,13,0)</f>
        <v>tier - 2</v>
      </c>
      <c r="P645" t="str">
        <f>VLOOKUP($A645,'Hospitalisation Details'!$A:$O,14,0)</f>
        <v>R1023</v>
      </c>
      <c r="Q645">
        <f>VLOOKUP($A645,'Hospitalisation Details'!$A:$O,15,0)</f>
        <v>53</v>
      </c>
    </row>
    <row r="646" spans="1:17" ht="15.75" x14ac:dyDescent="0.25">
      <c r="A646" s="1" t="s">
        <v>1726</v>
      </c>
      <c r="B646" t="str">
        <f>VLOOKUP(Healthcare!A646,'Customer Names'!$A:$D,4,0)</f>
        <v>Elizabeth M.</v>
      </c>
      <c r="C646">
        <f>VLOOKUP(A646,'Medical Examinations'!$A:$M,2,0)</f>
        <v>38.094999999999999</v>
      </c>
      <c r="D646">
        <f>VLOOKUP($A646,'Medical Examinations'!$A:$M,3,0)</f>
        <v>10.199999999999999</v>
      </c>
      <c r="E646" t="str">
        <f>VLOOKUP($A646,'Medical Examinations'!$A:$M,4,0)</f>
        <v>No</v>
      </c>
      <c r="F646" t="str">
        <f>VLOOKUP($A646,'Medical Examinations'!$A:$M,5,0)</f>
        <v>No</v>
      </c>
      <c r="G646" t="str">
        <f>VLOOKUP($A646,'Medical Examinations'!$A:$M,6,0)</f>
        <v>No</v>
      </c>
      <c r="H646">
        <f>VLOOKUP($A646,'Medical Examinations'!$A:$M,8,0)</f>
        <v>0</v>
      </c>
      <c r="I646" t="str">
        <f>VLOOKUP($A646,'Medical Examinations'!$A:$M,9,0)</f>
        <v>No</v>
      </c>
      <c r="J646" t="str">
        <f>VLOOKUP($A646,'Medical Examinations'!$A:$M,11,0)</f>
        <v>Obesity</v>
      </c>
      <c r="K646" t="str">
        <f>VLOOKUP($A646,'Medical Examinations'!$A:$M,12,0)</f>
        <v>Diabetes</v>
      </c>
      <c r="L646" s="11">
        <f>VLOOKUP($A646,'Hospitalisation Details'!$A:$O,5,0)</f>
        <v>22153</v>
      </c>
      <c r="M646">
        <f>VLOOKUP($A646,'Hospitalisation Details'!$A:$O,7,0)</f>
        <v>15230.32</v>
      </c>
      <c r="N646" t="str">
        <f>VLOOKUP($A646,'Hospitalisation Details'!$A:$O,12,0)</f>
        <v>tier - 2</v>
      </c>
      <c r="O646" t="str">
        <f>VLOOKUP($A646,'Hospitalisation Details'!$A:$O,13,0)</f>
        <v>tier - 2</v>
      </c>
      <c r="P646" t="str">
        <f>VLOOKUP($A646,'Hospitalisation Details'!$A:$O,14,0)</f>
        <v>R1024</v>
      </c>
      <c r="Q646">
        <f>VLOOKUP($A646,'Hospitalisation Details'!$A:$O,15,0)</f>
        <v>62</v>
      </c>
    </row>
    <row r="647" spans="1:17" ht="15.75" x14ac:dyDescent="0.25">
      <c r="A647" s="1" t="s">
        <v>1725</v>
      </c>
      <c r="B647" t="str">
        <f>VLOOKUP(Healthcare!A647,'Customer Names'!$A:$D,4,0)</f>
        <v>Jessica A.</v>
      </c>
      <c r="C647">
        <f>VLOOKUP(A647,'Medical Examinations'!$A:$M,2,0)</f>
        <v>44.95</v>
      </c>
      <c r="D647">
        <f>VLOOKUP($A647,'Medical Examinations'!$A:$M,3,0)</f>
        <v>10.4</v>
      </c>
      <c r="E647" t="str">
        <f>VLOOKUP($A647,'Medical Examinations'!$A:$M,4,0)</f>
        <v>No</v>
      </c>
      <c r="F647" t="str">
        <f>VLOOKUP($A647,'Medical Examinations'!$A:$M,5,0)</f>
        <v>No</v>
      </c>
      <c r="G647" t="str">
        <f>VLOOKUP($A647,'Medical Examinations'!$A:$M,6,0)</f>
        <v>No</v>
      </c>
      <c r="H647">
        <f>VLOOKUP($A647,'Medical Examinations'!$A:$M,8,0)</f>
        <v>0</v>
      </c>
      <c r="I647" t="str">
        <f>VLOOKUP($A647,'Medical Examinations'!$A:$M,9,0)</f>
        <v>No</v>
      </c>
      <c r="J647" t="str">
        <f>VLOOKUP($A647,'Medical Examinations'!$A:$M,11,0)</f>
        <v>Obesity</v>
      </c>
      <c r="K647" t="str">
        <f>VLOOKUP($A647,'Medical Examinations'!$A:$M,12,0)</f>
        <v>Diabetes</v>
      </c>
      <c r="L647" s="11">
        <f>VLOOKUP($A647,'Hospitalisation Details'!$A:$O,5,0)</f>
        <v>28847</v>
      </c>
      <c r="M647">
        <f>VLOOKUP($A647,'Hospitalisation Details'!$A:$O,7,0)</f>
        <v>15207.92</v>
      </c>
      <c r="N647" t="str">
        <f>VLOOKUP($A647,'Hospitalisation Details'!$A:$O,12,0)</f>
        <v>tier - 2</v>
      </c>
      <c r="O647" t="str">
        <f>VLOOKUP($A647,'Hospitalisation Details'!$A:$O,13,0)</f>
        <v>tier - 1</v>
      </c>
      <c r="P647" t="str">
        <f>VLOOKUP($A647,'Hospitalisation Details'!$A:$O,14,0)</f>
        <v>R1012</v>
      </c>
      <c r="Q647">
        <f>VLOOKUP($A647,'Hospitalisation Details'!$A:$O,15,0)</f>
        <v>44</v>
      </c>
    </row>
    <row r="648" spans="1:17" ht="15.75" x14ac:dyDescent="0.25">
      <c r="A648" s="1" t="s">
        <v>1724</v>
      </c>
      <c r="B648" t="str">
        <f>VLOOKUP(Healthcare!A648,'Customer Names'!$A:$D,4,0)</f>
        <v>Monica K</v>
      </c>
      <c r="C648">
        <f>VLOOKUP(A648,'Medical Examinations'!$A:$M,2,0)</f>
        <v>35.54</v>
      </c>
      <c r="D648">
        <f>VLOOKUP($A648,'Medical Examinations'!$A:$M,3,0)</f>
        <v>10.67</v>
      </c>
      <c r="E648" t="str">
        <f>VLOOKUP($A648,'Medical Examinations'!$A:$M,4,0)</f>
        <v>No</v>
      </c>
      <c r="F648" t="str">
        <f>VLOOKUP($A648,'Medical Examinations'!$A:$M,5,0)</f>
        <v>No</v>
      </c>
      <c r="G648" t="str">
        <f>VLOOKUP($A648,'Medical Examinations'!$A:$M,6,0)</f>
        <v>No</v>
      </c>
      <c r="H648">
        <f>VLOOKUP($A648,'Medical Examinations'!$A:$M,8,0)</f>
        <v>0</v>
      </c>
      <c r="I648" t="str">
        <f>VLOOKUP($A648,'Medical Examinations'!$A:$M,9,0)</f>
        <v>No</v>
      </c>
      <c r="J648" t="str">
        <f>VLOOKUP($A648,'Medical Examinations'!$A:$M,11,0)</f>
        <v>Obesity</v>
      </c>
      <c r="K648" t="str">
        <f>VLOOKUP($A648,'Medical Examinations'!$A:$M,12,0)</f>
        <v>Diabetes</v>
      </c>
      <c r="L648" s="11">
        <f>VLOOKUP($A648,'Hospitalisation Details'!$A:$O,5,0)</f>
        <v>22814</v>
      </c>
      <c r="M648">
        <f>VLOOKUP($A648,'Hospitalisation Details'!$A:$O,7,0)</f>
        <v>15174.81</v>
      </c>
      <c r="N648" t="str">
        <f>VLOOKUP($A648,'Hospitalisation Details'!$A:$O,12,0)</f>
        <v>tier - 2</v>
      </c>
      <c r="O648" t="str">
        <f>VLOOKUP($A648,'Hospitalisation Details'!$A:$O,13,0)</f>
        <v>tier - 1</v>
      </c>
      <c r="P648" t="str">
        <f>VLOOKUP($A648,'Hospitalisation Details'!$A:$O,14,0)</f>
        <v>R1012</v>
      </c>
      <c r="Q648">
        <f>VLOOKUP($A648,'Hospitalisation Details'!$A:$O,15,0)</f>
        <v>60</v>
      </c>
    </row>
    <row r="649" spans="1:17" ht="15.75" x14ac:dyDescent="0.25">
      <c r="A649" s="1" t="s">
        <v>1723</v>
      </c>
      <c r="B649" t="str">
        <f>VLOOKUP(Healthcare!A649,'Customer Names'!$A:$D,4,0)</f>
        <v>Kevin L</v>
      </c>
      <c r="C649">
        <f>VLOOKUP(A649,'Medical Examinations'!$A:$M,2,0)</f>
        <v>39.799999999999997</v>
      </c>
      <c r="D649">
        <f>VLOOKUP($A649,'Medical Examinations'!$A:$M,3,0)</f>
        <v>4.6500000000000004</v>
      </c>
      <c r="E649" t="str">
        <f>VLOOKUP($A649,'Medical Examinations'!$A:$M,4,0)</f>
        <v>yes</v>
      </c>
      <c r="F649" t="str">
        <f>VLOOKUP($A649,'Medical Examinations'!$A:$M,5,0)</f>
        <v>No</v>
      </c>
      <c r="G649" t="str">
        <f>VLOOKUP($A649,'Medical Examinations'!$A:$M,6,0)</f>
        <v>No</v>
      </c>
      <c r="H649">
        <f>VLOOKUP($A649,'Medical Examinations'!$A:$M,8,0)</f>
        <v>2</v>
      </c>
      <c r="I649" t="str">
        <f>VLOOKUP($A649,'Medical Examinations'!$A:$M,9,0)</f>
        <v>No</v>
      </c>
      <c r="J649" t="str">
        <f>VLOOKUP($A649,'Medical Examinations'!$A:$M,11,0)</f>
        <v>Obesity</v>
      </c>
      <c r="K649" t="str">
        <f>VLOOKUP($A649,'Medical Examinations'!$A:$M,12,0)</f>
        <v>Normal</v>
      </c>
      <c r="L649" s="11">
        <f>VLOOKUP($A649,'Hospitalisation Details'!$A:$O,5,0)</f>
        <v>21857</v>
      </c>
      <c r="M649">
        <f>VLOOKUP($A649,'Hospitalisation Details'!$A:$O,7,0)</f>
        <v>15170.07</v>
      </c>
      <c r="N649" t="str">
        <f>VLOOKUP($A649,'Hospitalisation Details'!$A:$O,12,0)</f>
        <v>tier - 2</v>
      </c>
      <c r="O649" t="str">
        <f>VLOOKUP($A649,'Hospitalisation Details'!$A:$O,13,0)</f>
        <v>tier - 3</v>
      </c>
      <c r="P649" t="str">
        <f>VLOOKUP($A649,'Hospitalisation Details'!$A:$O,14,0)</f>
        <v>R1011</v>
      </c>
      <c r="Q649">
        <f>VLOOKUP($A649,'Hospitalisation Details'!$A:$O,15,0)</f>
        <v>63</v>
      </c>
    </row>
    <row r="650" spans="1:17" ht="15.75" x14ac:dyDescent="0.25">
      <c r="A650" s="1" t="s">
        <v>1722</v>
      </c>
      <c r="B650" t="str">
        <f>VLOOKUP(Healthcare!A650,'Customer Names'!$A:$D,4,0)</f>
        <v>Gregory</v>
      </c>
      <c r="C650">
        <f>VLOOKUP(A650,'Medical Examinations'!$A:$M,2,0)</f>
        <v>33.659999999999997</v>
      </c>
      <c r="D650">
        <f>VLOOKUP($A650,'Medical Examinations'!$A:$M,3,0)</f>
        <v>5.65</v>
      </c>
      <c r="E650" t="str">
        <f>VLOOKUP($A650,'Medical Examinations'!$A:$M,4,0)</f>
        <v>yes</v>
      </c>
      <c r="F650" t="str">
        <f>VLOOKUP($A650,'Medical Examinations'!$A:$M,5,0)</f>
        <v>No</v>
      </c>
      <c r="G650" t="str">
        <f>VLOOKUP($A650,'Medical Examinations'!$A:$M,6,0)</f>
        <v>No</v>
      </c>
      <c r="H650">
        <f>VLOOKUP($A650,'Medical Examinations'!$A:$M,8,0)</f>
        <v>2</v>
      </c>
      <c r="I650" t="str">
        <f>VLOOKUP($A650,'Medical Examinations'!$A:$M,9,0)</f>
        <v>No</v>
      </c>
      <c r="J650" t="str">
        <f>VLOOKUP($A650,'Medical Examinations'!$A:$M,11,0)</f>
        <v>Obesity</v>
      </c>
      <c r="K650" t="str">
        <f>VLOOKUP($A650,'Medical Examinations'!$A:$M,12,0)</f>
        <v>Normal</v>
      </c>
      <c r="L650" s="11">
        <f>VLOOKUP($A650,'Hospitalisation Details'!$A:$O,5,0)</f>
        <v>21735</v>
      </c>
      <c r="M650">
        <f>VLOOKUP($A650,'Hospitalisation Details'!$A:$O,7,0)</f>
        <v>15161.53</v>
      </c>
      <c r="N650" t="str">
        <f>VLOOKUP($A650,'Hospitalisation Details'!$A:$O,12,0)</f>
        <v>tier - 2</v>
      </c>
      <c r="O650" t="str">
        <f>VLOOKUP($A650,'Hospitalisation Details'!$A:$O,13,0)</f>
        <v>tier - 1</v>
      </c>
      <c r="P650" t="str">
        <f>VLOOKUP($A650,'Hospitalisation Details'!$A:$O,14,0)</f>
        <v>R1013</v>
      </c>
      <c r="Q650">
        <f>VLOOKUP($A650,'Hospitalisation Details'!$A:$O,15,0)</f>
        <v>63</v>
      </c>
    </row>
    <row r="651" spans="1:17" ht="15.75" x14ac:dyDescent="0.25">
      <c r="A651" s="1" t="s">
        <v>1721</v>
      </c>
      <c r="B651" t="str">
        <f>VLOOKUP(Healthcare!A651,'Customer Names'!$A:$D,4,0)</f>
        <v>Della</v>
      </c>
      <c r="C651">
        <f>VLOOKUP(A651,'Medical Examinations'!$A:$M,2,0)</f>
        <v>35.5</v>
      </c>
      <c r="D651">
        <f>VLOOKUP($A651,'Medical Examinations'!$A:$M,3,0)</f>
        <v>11.97</v>
      </c>
      <c r="E651" t="str">
        <f>VLOOKUP($A651,'Medical Examinations'!$A:$M,4,0)</f>
        <v>No</v>
      </c>
      <c r="F651" t="str">
        <f>VLOOKUP($A651,'Medical Examinations'!$A:$M,5,0)</f>
        <v>No</v>
      </c>
      <c r="G651" t="str">
        <f>VLOOKUP($A651,'Medical Examinations'!$A:$M,6,0)</f>
        <v>No</v>
      </c>
      <c r="H651">
        <f>VLOOKUP($A651,'Medical Examinations'!$A:$M,8,0)</f>
        <v>0</v>
      </c>
      <c r="I651" t="str">
        <f>VLOOKUP($A651,'Medical Examinations'!$A:$M,9,0)</f>
        <v>No</v>
      </c>
      <c r="J651" t="str">
        <f>VLOOKUP($A651,'Medical Examinations'!$A:$M,11,0)</f>
        <v>Obesity</v>
      </c>
      <c r="K651" t="str">
        <f>VLOOKUP($A651,'Medical Examinations'!$A:$M,12,0)</f>
        <v>Diabetes</v>
      </c>
      <c r="L651" s="11">
        <f>VLOOKUP($A651,'Hospitalisation Details'!$A:$O,5,0)</f>
        <v>22852</v>
      </c>
      <c r="M651">
        <f>VLOOKUP($A651,'Hospitalisation Details'!$A:$O,7,0)</f>
        <v>15161.25</v>
      </c>
      <c r="N651" t="str">
        <f>VLOOKUP($A651,'Hospitalisation Details'!$A:$O,12,0)</f>
        <v>tier - 2</v>
      </c>
      <c r="O651" t="str">
        <f>VLOOKUP($A651,'Hospitalisation Details'!$A:$O,13,0)</f>
        <v>tier - 2</v>
      </c>
      <c r="P651" t="str">
        <f>VLOOKUP($A651,'Hospitalisation Details'!$A:$O,14,0)</f>
        <v>R1012</v>
      </c>
      <c r="Q651">
        <f>VLOOKUP($A651,'Hospitalisation Details'!$A:$O,15,0)</f>
        <v>60</v>
      </c>
    </row>
    <row r="652" spans="1:17" ht="15.75" x14ac:dyDescent="0.25">
      <c r="A652" s="1" t="s">
        <v>1720</v>
      </c>
      <c r="B652" t="str">
        <f>VLOOKUP(Healthcare!A652,'Customer Names'!$A:$D,4,0)</f>
        <v>David</v>
      </c>
      <c r="C652">
        <f>VLOOKUP(A652,'Medical Examinations'!$A:$M,2,0)</f>
        <v>41.63</v>
      </c>
      <c r="D652">
        <f>VLOOKUP($A652,'Medical Examinations'!$A:$M,3,0)</f>
        <v>6.71</v>
      </c>
      <c r="E652" t="str">
        <f>VLOOKUP($A652,'Medical Examinations'!$A:$M,4,0)</f>
        <v>No</v>
      </c>
      <c r="F652" t="str">
        <f>VLOOKUP($A652,'Medical Examinations'!$A:$M,5,0)</f>
        <v>No</v>
      </c>
      <c r="G652" t="str">
        <f>VLOOKUP($A652,'Medical Examinations'!$A:$M,6,0)</f>
        <v>No</v>
      </c>
      <c r="H652">
        <f>VLOOKUP($A652,'Medical Examinations'!$A:$M,8,0)</f>
        <v>0</v>
      </c>
      <c r="I652" t="str">
        <f>VLOOKUP($A652,'Medical Examinations'!$A:$M,9,0)</f>
        <v>No</v>
      </c>
      <c r="J652" t="str">
        <f>VLOOKUP($A652,'Medical Examinations'!$A:$M,11,0)</f>
        <v>Obesity</v>
      </c>
      <c r="K652" t="str">
        <f>VLOOKUP($A652,'Medical Examinations'!$A:$M,12,0)</f>
        <v>Diabetes</v>
      </c>
      <c r="L652" s="11">
        <f>VLOOKUP($A652,'Hospitalisation Details'!$A:$O,5,0)</f>
        <v>26292</v>
      </c>
      <c r="M652">
        <f>VLOOKUP($A652,'Hospitalisation Details'!$A:$O,7,0)</f>
        <v>15150.44</v>
      </c>
      <c r="N652" t="str">
        <f>VLOOKUP($A652,'Hospitalisation Details'!$A:$O,12,0)</f>
        <v>tier - 2</v>
      </c>
      <c r="O652" t="str">
        <f>VLOOKUP($A652,'Hospitalisation Details'!$A:$O,13,0)</f>
        <v>tier - 1</v>
      </c>
      <c r="P652" t="str">
        <f>VLOOKUP($A652,'Hospitalisation Details'!$A:$O,14,0)</f>
        <v>R1023</v>
      </c>
      <c r="Q652">
        <f>VLOOKUP($A652,'Hospitalisation Details'!$A:$O,15,0)</f>
        <v>51</v>
      </c>
    </row>
    <row r="653" spans="1:17" ht="15.75" x14ac:dyDescent="0.25">
      <c r="A653" s="1" t="s">
        <v>1719</v>
      </c>
      <c r="B653" t="str">
        <f>VLOOKUP(Healthcare!A653,'Customer Names'!$A:$D,4,0)</f>
        <v>Victoria</v>
      </c>
      <c r="C653">
        <f>VLOOKUP(A653,'Medical Examinations'!$A:$M,2,0)</f>
        <v>46.49</v>
      </c>
      <c r="D653">
        <f>VLOOKUP($A653,'Medical Examinations'!$A:$M,3,0)</f>
        <v>11.92</v>
      </c>
      <c r="E653" t="str">
        <f>VLOOKUP($A653,'Medical Examinations'!$A:$M,4,0)</f>
        <v>No</v>
      </c>
      <c r="F653" t="str">
        <f>VLOOKUP($A653,'Medical Examinations'!$A:$M,5,0)</f>
        <v>No</v>
      </c>
      <c r="G653" t="str">
        <f>VLOOKUP($A653,'Medical Examinations'!$A:$M,6,0)</f>
        <v>No</v>
      </c>
      <c r="H653">
        <f>VLOOKUP($A653,'Medical Examinations'!$A:$M,8,0)</f>
        <v>0</v>
      </c>
      <c r="I653" t="str">
        <f>VLOOKUP($A653,'Medical Examinations'!$A:$M,9,0)</f>
        <v>No</v>
      </c>
      <c r="J653" t="str">
        <f>VLOOKUP($A653,'Medical Examinations'!$A:$M,11,0)</f>
        <v>Obesity</v>
      </c>
      <c r="K653" t="str">
        <f>VLOOKUP($A653,'Medical Examinations'!$A:$M,12,0)</f>
        <v>Diabetes</v>
      </c>
      <c r="L653" s="11">
        <f>VLOOKUP($A653,'Hospitalisation Details'!$A:$O,5,0)</f>
        <v>28768</v>
      </c>
      <c r="M653">
        <f>VLOOKUP($A653,'Hospitalisation Details'!$A:$O,7,0)</f>
        <v>15123.19</v>
      </c>
      <c r="N653" t="str">
        <f>VLOOKUP($A653,'Hospitalisation Details'!$A:$O,12,0)</f>
        <v>tier - 2</v>
      </c>
      <c r="O653" t="str">
        <f>VLOOKUP($A653,'Hospitalisation Details'!$A:$O,13,0)</f>
        <v>tier - 1</v>
      </c>
      <c r="P653" t="str">
        <f>VLOOKUP($A653,'Hospitalisation Details'!$A:$O,14,0)</f>
        <v>R1011</v>
      </c>
      <c r="Q653">
        <f>VLOOKUP($A653,'Hospitalisation Details'!$A:$O,15,0)</f>
        <v>44</v>
      </c>
    </row>
    <row r="654" spans="1:17" ht="15.75" x14ac:dyDescent="0.25">
      <c r="A654" s="1" t="s">
        <v>1718</v>
      </c>
      <c r="B654" t="str">
        <f>VLOOKUP(Healthcare!A654,'Customer Names'!$A:$D,4,0)</f>
        <v>Tasos</v>
      </c>
      <c r="C654">
        <f>VLOOKUP(A654,'Medical Examinations'!$A:$M,2,0)</f>
        <v>43.29</v>
      </c>
      <c r="D654">
        <f>VLOOKUP($A654,'Medical Examinations'!$A:$M,3,0)</f>
        <v>5.35</v>
      </c>
      <c r="E654" t="str">
        <f>VLOOKUP($A654,'Medical Examinations'!$A:$M,4,0)</f>
        <v>No</v>
      </c>
      <c r="F654" t="str">
        <f>VLOOKUP($A654,'Medical Examinations'!$A:$M,5,0)</f>
        <v>No</v>
      </c>
      <c r="G654" t="str">
        <f>VLOOKUP($A654,'Medical Examinations'!$A:$M,6,0)</f>
        <v>No</v>
      </c>
      <c r="H654">
        <f>VLOOKUP($A654,'Medical Examinations'!$A:$M,8,0)</f>
        <v>2</v>
      </c>
      <c r="I654" t="str">
        <f>VLOOKUP($A654,'Medical Examinations'!$A:$M,9,0)</f>
        <v>No</v>
      </c>
      <c r="J654" t="str">
        <f>VLOOKUP($A654,'Medical Examinations'!$A:$M,11,0)</f>
        <v>Obesity</v>
      </c>
      <c r="K654" t="str">
        <f>VLOOKUP($A654,'Medical Examinations'!$A:$M,12,0)</f>
        <v>Normal</v>
      </c>
      <c r="L654" s="11">
        <f>VLOOKUP($A654,'Hospitalisation Details'!$A:$O,5,0)</f>
        <v>26640</v>
      </c>
      <c r="M654">
        <f>VLOOKUP($A654,'Hospitalisation Details'!$A:$O,7,0)</f>
        <v>15103.69</v>
      </c>
      <c r="N654" t="str">
        <f>VLOOKUP($A654,'Hospitalisation Details'!$A:$O,12,0)</f>
        <v>tier - 2</v>
      </c>
      <c r="O654" t="str">
        <f>VLOOKUP($A654,'Hospitalisation Details'!$A:$O,13,0)</f>
        <v>tier - 1</v>
      </c>
      <c r="P654" t="str">
        <f>VLOOKUP($A654,'Hospitalisation Details'!$A:$O,14,0)</f>
        <v>R1012</v>
      </c>
      <c r="Q654">
        <f>VLOOKUP($A654,'Hospitalisation Details'!$A:$O,15,0)</f>
        <v>50</v>
      </c>
    </row>
    <row r="655" spans="1:17" ht="15.75" x14ac:dyDescent="0.25">
      <c r="A655" s="1" t="s">
        <v>1717</v>
      </c>
      <c r="B655" t="str">
        <f>VLOOKUP(Healthcare!A655,'Customer Names'!$A:$D,4,0)</f>
        <v>Thomas</v>
      </c>
      <c r="C655">
        <f>VLOOKUP(A655,'Medical Examinations'!$A:$M,2,0)</f>
        <v>43.08</v>
      </c>
      <c r="D655">
        <f>VLOOKUP($A655,'Medical Examinations'!$A:$M,3,0)</f>
        <v>8.9600000000000009</v>
      </c>
      <c r="E655" t="str">
        <f>VLOOKUP($A655,'Medical Examinations'!$A:$M,4,0)</f>
        <v>yes</v>
      </c>
      <c r="F655" t="str">
        <f>VLOOKUP($A655,'Medical Examinations'!$A:$M,5,0)</f>
        <v>No</v>
      </c>
      <c r="G655" t="str">
        <f>VLOOKUP($A655,'Medical Examinations'!$A:$M,6,0)</f>
        <v>No</v>
      </c>
      <c r="H655">
        <f>VLOOKUP($A655,'Medical Examinations'!$A:$M,8,0)</f>
        <v>1</v>
      </c>
      <c r="I655" t="str">
        <f>VLOOKUP($A655,'Medical Examinations'!$A:$M,9,0)</f>
        <v>No</v>
      </c>
      <c r="J655" t="str">
        <f>VLOOKUP($A655,'Medical Examinations'!$A:$M,11,0)</f>
        <v>Obesity</v>
      </c>
      <c r="K655" t="str">
        <f>VLOOKUP($A655,'Medical Examinations'!$A:$M,12,0)</f>
        <v>Diabetes</v>
      </c>
      <c r="L655" s="11">
        <f>VLOOKUP($A655,'Hospitalisation Details'!$A:$O,5,0)</f>
        <v>27754</v>
      </c>
      <c r="M655">
        <f>VLOOKUP($A655,'Hospitalisation Details'!$A:$O,7,0)</f>
        <v>15090.35</v>
      </c>
      <c r="N655" t="str">
        <f>VLOOKUP($A655,'Hospitalisation Details'!$A:$O,12,0)</f>
        <v>tier - 2</v>
      </c>
      <c r="O655" t="str">
        <f>VLOOKUP($A655,'Hospitalisation Details'!$A:$O,13,0)</f>
        <v>tier - 1</v>
      </c>
      <c r="P655" t="str">
        <f>VLOOKUP($A655,'Hospitalisation Details'!$A:$O,14,0)</f>
        <v>R1023</v>
      </c>
      <c r="Q655">
        <f>VLOOKUP($A655,'Hospitalisation Details'!$A:$O,15,0)</f>
        <v>47</v>
      </c>
    </row>
    <row r="656" spans="1:17" ht="15.75" x14ac:dyDescent="0.25">
      <c r="A656" s="1" t="s">
        <v>1716</v>
      </c>
      <c r="B656" t="str">
        <f>VLOOKUP(Healthcare!A656,'Customer Names'!$A:$D,4,0)</f>
        <v>Lukasz</v>
      </c>
      <c r="C656">
        <f>VLOOKUP(A656,'Medical Examinations'!$A:$M,2,0)</f>
        <v>39.07</v>
      </c>
      <c r="D656">
        <f>VLOOKUP($A656,'Medical Examinations'!$A:$M,3,0)</f>
        <v>11.93</v>
      </c>
      <c r="E656" t="str">
        <f>VLOOKUP($A656,'Medical Examinations'!$A:$M,4,0)</f>
        <v>No</v>
      </c>
      <c r="F656" t="str">
        <f>VLOOKUP($A656,'Medical Examinations'!$A:$M,5,0)</f>
        <v>No</v>
      </c>
      <c r="G656" t="str">
        <f>VLOOKUP($A656,'Medical Examinations'!$A:$M,6,0)</f>
        <v>No</v>
      </c>
      <c r="H656">
        <f>VLOOKUP($A656,'Medical Examinations'!$A:$M,8,0)</f>
        <v>0</v>
      </c>
      <c r="I656" t="str">
        <f>VLOOKUP($A656,'Medical Examinations'!$A:$M,9,0)</f>
        <v>No</v>
      </c>
      <c r="J656" t="str">
        <f>VLOOKUP($A656,'Medical Examinations'!$A:$M,11,0)</f>
        <v>Obesity</v>
      </c>
      <c r="K656" t="str">
        <f>VLOOKUP($A656,'Medical Examinations'!$A:$M,12,0)</f>
        <v>Diabetes</v>
      </c>
      <c r="L656" s="11">
        <f>VLOOKUP($A656,'Hospitalisation Details'!$A:$O,5,0)</f>
        <v>25001</v>
      </c>
      <c r="M656">
        <f>VLOOKUP($A656,'Hospitalisation Details'!$A:$O,7,0)</f>
        <v>15052.68</v>
      </c>
      <c r="N656" t="str">
        <f>VLOOKUP($A656,'Hospitalisation Details'!$A:$O,12,0)</f>
        <v>tier - 2</v>
      </c>
      <c r="O656" t="str">
        <f>VLOOKUP($A656,'Hospitalisation Details'!$A:$O,13,0)</f>
        <v>tier - 2</v>
      </c>
      <c r="P656" t="str">
        <f>VLOOKUP($A656,'Hospitalisation Details'!$A:$O,14,0)</f>
        <v>R1022</v>
      </c>
      <c r="Q656">
        <f>VLOOKUP($A656,'Hospitalisation Details'!$A:$O,15,0)</f>
        <v>54</v>
      </c>
    </row>
    <row r="657" spans="1:17" ht="15.75" x14ac:dyDescent="0.25">
      <c r="A657" s="1" t="s">
        <v>1715</v>
      </c>
      <c r="B657" t="str">
        <f>VLOOKUP(Healthcare!A657,'Customer Names'!$A:$D,4,0)</f>
        <v>Matthew A.</v>
      </c>
      <c r="C657">
        <f>VLOOKUP(A657,'Medical Examinations'!$A:$M,2,0)</f>
        <v>41.3</v>
      </c>
      <c r="D657">
        <f>VLOOKUP($A657,'Medical Examinations'!$A:$M,3,0)</f>
        <v>9.59</v>
      </c>
      <c r="E657" t="str">
        <f>VLOOKUP($A657,'Medical Examinations'!$A:$M,4,0)</f>
        <v>No</v>
      </c>
      <c r="F657" t="str">
        <f>VLOOKUP($A657,'Medical Examinations'!$A:$M,5,0)</f>
        <v>No</v>
      </c>
      <c r="G657" t="str">
        <f>VLOOKUP($A657,'Medical Examinations'!$A:$M,6,0)</f>
        <v>No</v>
      </c>
      <c r="H657">
        <f>VLOOKUP($A657,'Medical Examinations'!$A:$M,8,0)</f>
        <v>0</v>
      </c>
      <c r="I657" t="str">
        <f>VLOOKUP($A657,'Medical Examinations'!$A:$M,9,0)</f>
        <v>No</v>
      </c>
      <c r="J657" t="str">
        <f>VLOOKUP($A657,'Medical Examinations'!$A:$M,11,0)</f>
        <v>Obesity</v>
      </c>
      <c r="K657" t="str">
        <f>VLOOKUP($A657,'Medical Examinations'!$A:$M,12,0)</f>
        <v>Diabetes</v>
      </c>
      <c r="L657" s="11">
        <f>VLOOKUP($A657,'Hospitalisation Details'!$A:$O,5,0)</f>
        <v>26221</v>
      </c>
      <c r="M657">
        <f>VLOOKUP($A657,'Hospitalisation Details'!$A:$O,7,0)</f>
        <v>15038.51</v>
      </c>
      <c r="N657" t="str">
        <f>VLOOKUP($A657,'Hospitalisation Details'!$A:$O,12,0)</f>
        <v>tier - 2</v>
      </c>
      <c r="O657" t="str">
        <f>VLOOKUP($A657,'Hospitalisation Details'!$A:$O,13,0)</f>
        <v>tier - 3</v>
      </c>
      <c r="P657" t="str">
        <f>VLOOKUP($A657,'Hospitalisation Details'!$A:$O,14,0)</f>
        <v>R1023</v>
      </c>
      <c r="Q657">
        <f>VLOOKUP($A657,'Hospitalisation Details'!$A:$O,15,0)</f>
        <v>51</v>
      </c>
    </row>
    <row r="658" spans="1:17" ht="15.75" x14ac:dyDescent="0.25">
      <c r="A658" s="1" t="s">
        <v>1714</v>
      </c>
      <c r="B658" t="str">
        <f>VLOOKUP(Healthcare!A658,'Customer Names'!$A:$D,4,0)</f>
        <v>Meta</v>
      </c>
      <c r="C658">
        <f>VLOOKUP(A658,'Medical Examinations'!$A:$M,2,0)</f>
        <v>42.95</v>
      </c>
      <c r="D658">
        <f>VLOOKUP($A658,'Medical Examinations'!$A:$M,3,0)</f>
        <v>11.88</v>
      </c>
      <c r="E658" t="str">
        <f>VLOOKUP($A658,'Medical Examinations'!$A:$M,4,0)</f>
        <v>yes</v>
      </c>
      <c r="F658" t="str">
        <f>VLOOKUP($A658,'Medical Examinations'!$A:$M,5,0)</f>
        <v>No</v>
      </c>
      <c r="G658" t="str">
        <f>VLOOKUP($A658,'Medical Examinations'!$A:$M,6,0)</f>
        <v>No</v>
      </c>
      <c r="H658">
        <f>VLOOKUP($A658,'Medical Examinations'!$A:$M,8,0)</f>
        <v>2</v>
      </c>
      <c r="I658" t="str">
        <f>VLOOKUP($A658,'Medical Examinations'!$A:$M,9,0)</f>
        <v>No</v>
      </c>
      <c r="J658" t="str">
        <f>VLOOKUP($A658,'Medical Examinations'!$A:$M,11,0)</f>
        <v>Obesity</v>
      </c>
      <c r="K658" t="str">
        <f>VLOOKUP($A658,'Medical Examinations'!$A:$M,12,0)</f>
        <v>Diabetes</v>
      </c>
      <c r="L658" s="11">
        <f>VLOOKUP($A658,'Hospitalisation Details'!$A:$O,5,0)</f>
        <v>25822</v>
      </c>
      <c r="M658">
        <f>VLOOKUP($A658,'Hospitalisation Details'!$A:$O,7,0)</f>
        <v>15026.3</v>
      </c>
      <c r="N658" t="str">
        <f>VLOOKUP($A658,'Hospitalisation Details'!$A:$O,12,0)</f>
        <v>tier - 2</v>
      </c>
      <c r="O658" t="str">
        <f>VLOOKUP($A658,'Hospitalisation Details'!$A:$O,13,0)</f>
        <v>tier - 3</v>
      </c>
      <c r="P658" t="str">
        <f>VLOOKUP($A658,'Hospitalisation Details'!$A:$O,14,0)</f>
        <v>R1011</v>
      </c>
      <c r="Q658">
        <f>VLOOKUP($A658,'Hospitalisation Details'!$A:$O,15,0)</f>
        <v>52</v>
      </c>
    </row>
    <row r="659" spans="1:17" ht="15.75" x14ac:dyDescent="0.25">
      <c r="A659" s="1" t="s">
        <v>1713</v>
      </c>
      <c r="B659" t="str">
        <f>VLOOKUP(Healthcare!A659,'Customer Names'!$A:$D,4,0)</f>
        <v>Rachel E</v>
      </c>
      <c r="C659">
        <f>VLOOKUP(A659,'Medical Examinations'!$A:$M,2,0)</f>
        <v>46.96</v>
      </c>
      <c r="D659">
        <f>VLOOKUP($A659,'Medical Examinations'!$A:$M,3,0)</f>
        <v>4.6399999999999997</v>
      </c>
      <c r="E659" t="str">
        <f>VLOOKUP($A659,'Medical Examinations'!$A:$M,4,0)</f>
        <v>No</v>
      </c>
      <c r="F659" t="str">
        <f>VLOOKUP($A659,'Medical Examinations'!$A:$M,5,0)</f>
        <v>No</v>
      </c>
      <c r="G659" t="str">
        <f>VLOOKUP($A659,'Medical Examinations'!$A:$M,6,0)</f>
        <v>Yes</v>
      </c>
      <c r="H659">
        <f>VLOOKUP($A659,'Medical Examinations'!$A:$M,8,0)</f>
        <v>1</v>
      </c>
      <c r="I659" t="str">
        <f>VLOOKUP($A659,'Medical Examinations'!$A:$M,9,0)</f>
        <v>No</v>
      </c>
      <c r="J659" t="str">
        <f>VLOOKUP($A659,'Medical Examinations'!$A:$M,11,0)</f>
        <v>Obesity</v>
      </c>
      <c r="K659" t="str">
        <f>VLOOKUP($A659,'Medical Examinations'!$A:$M,12,0)</f>
        <v>Normal</v>
      </c>
      <c r="L659" s="11">
        <f>VLOOKUP($A659,'Hospitalisation Details'!$A:$O,5,0)</f>
        <v>29214</v>
      </c>
      <c r="M659">
        <f>VLOOKUP($A659,'Hospitalisation Details'!$A:$O,7,0)</f>
        <v>15025.76</v>
      </c>
      <c r="N659" t="str">
        <f>VLOOKUP($A659,'Hospitalisation Details'!$A:$O,12,0)</f>
        <v>tier - 2</v>
      </c>
      <c r="O659" t="str">
        <f>VLOOKUP($A659,'Hospitalisation Details'!$A:$O,13,0)</f>
        <v>tier - 1</v>
      </c>
      <c r="P659" t="str">
        <f>VLOOKUP($A659,'Hospitalisation Details'!$A:$O,14,0)</f>
        <v>R1011</v>
      </c>
      <c r="Q659">
        <f>VLOOKUP($A659,'Hospitalisation Details'!$A:$O,15,0)</f>
        <v>43</v>
      </c>
    </row>
    <row r="660" spans="1:17" ht="15.75" x14ac:dyDescent="0.25">
      <c r="A660" s="1" t="s">
        <v>1712</v>
      </c>
      <c r="B660" t="str">
        <f>VLOOKUP(Healthcare!A660,'Customer Names'!$A:$D,4,0)</f>
        <v>Angelica</v>
      </c>
      <c r="C660">
        <f>VLOOKUP(A660,'Medical Examinations'!$A:$M,2,0)</f>
        <v>30.495000000000001</v>
      </c>
      <c r="D660">
        <f>VLOOKUP($A660,'Medical Examinations'!$A:$M,3,0)</f>
        <v>9.5299999999999994</v>
      </c>
      <c r="E660" t="str">
        <f>VLOOKUP($A660,'Medical Examinations'!$A:$M,4,0)</f>
        <v>No</v>
      </c>
      <c r="F660" t="str">
        <f>VLOOKUP($A660,'Medical Examinations'!$A:$M,5,0)</f>
        <v>No</v>
      </c>
      <c r="G660" t="str">
        <f>VLOOKUP($A660,'Medical Examinations'!$A:$M,6,0)</f>
        <v>No</v>
      </c>
      <c r="H660">
        <f>VLOOKUP($A660,'Medical Examinations'!$A:$M,8,0)</f>
        <v>0</v>
      </c>
      <c r="I660" t="str">
        <f>VLOOKUP($A660,'Medical Examinations'!$A:$M,9,0)</f>
        <v>No</v>
      </c>
      <c r="J660" t="str">
        <f>VLOOKUP($A660,'Medical Examinations'!$A:$M,11,0)</f>
        <v>Obesity</v>
      </c>
      <c r="K660" t="str">
        <f>VLOOKUP($A660,'Medical Examinations'!$A:$M,12,0)</f>
        <v>Diabetes</v>
      </c>
      <c r="L660" s="11">
        <f>VLOOKUP($A660,'Hospitalisation Details'!$A:$O,5,0)</f>
        <v>22197</v>
      </c>
      <c r="M660">
        <f>VLOOKUP($A660,'Hospitalisation Details'!$A:$O,7,0)</f>
        <v>15019.76</v>
      </c>
      <c r="N660" t="str">
        <f>VLOOKUP($A660,'Hospitalisation Details'!$A:$O,12,0)</f>
        <v>tier - 2</v>
      </c>
      <c r="O660" t="str">
        <f>VLOOKUP($A660,'Hospitalisation Details'!$A:$O,13,0)</f>
        <v>tier - 2</v>
      </c>
      <c r="P660" t="str">
        <f>VLOOKUP($A660,'Hospitalisation Details'!$A:$O,14,0)</f>
        <v>R1012</v>
      </c>
      <c r="Q660">
        <f>VLOOKUP($A660,'Hospitalisation Details'!$A:$O,15,0)</f>
        <v>62</v>
      </c>
    </row>
    <row r="661" spans="1:17" ht="15.75" x14ac:dyDescent="0.25">
      <c r="A661" s="1" t="s">
        <v>1711</v>
      </c>
      <c r="B661" t="str">
        <f>VLOOKUP(Healthcare!A661,'Customer Names'!$A:$D,4,0)</f>
        <v>Kathleen</v>
      </c>
      <c r="C661">
        <f>VLOOKUP(A661,'Medical Examinations'!$A:$M,2,0)</f>
        <v>17.954999999999998</v>
      </c>
      <c r="D661">
        <f>VLOOKUP($A661,'Medical Examinations'!$A:$M,3,0)</f>
        <v>5.29</v>
      </c>
      <c r="E661" t="str">
        <f>VLOOKUP($A661,'Medical Examinations'!$A:$M,4,0)</f>
        <v>yes</v>
      </c>
      <c r="F661" t="str">
        <f>VLOOKUP($A661,'Medical Examinations'!$A:$M,5,0)</f>
        <v>No</v>
      </c>
      <c r="G661" t="str">
        <f>VLOOKUP($A661,'Medical Examinations'!$A:$M,6,0)</f>
        <v>No</v>
      </c>
      <c r="H661">
        <f>VLOOKUP($A661,'Medical Examinations'!$A:$M,8,0)</f>
        <v>1</v>
      </c>
      <c r="I661" t="str">
        <f>VLOOKUP($A661,'Medical Examinations'!$A:$M,9,0)</f>
        <v>yes</v>
      </c>
      <c r="J661" t="str">
        <f>VLOOKUP($A661,'Medical Examinations'!$A:$M,11,0)</f>
        <v>Underweight</v>
      </c>
      <c r="K661" t="str">
        <f>VLOOKUP($A661,'Medical Examinations'!$A:$M,12,0)</f>
        <v>Normal</v>
      </c>
      <c r="L661" s="11">
        <f>VLOOKUP($A661,'Hospitalisation Details'!$A:$O,5,0)</f>
        <v>34882</v>
      </c>
      <c r="M661">
        <f>VLOOKUP($A661,'Hospitalisation Details'!$A:$O,7,0)</f>
        <v>15006.58</v>
      </c>
      <c r="N661" t="str">
        <f>VLOOKUP($A661,'Hospitalisation Details'!$A:$O,12,0)</f>
        <v>tier - 2</v>
      </c>
      <c r="O661" t="str">
        <f>VLOOKUP($A661,'Hospitalisation Details'!$A:$O,13,0)</f>
        <v>tier - 2</v>
      </c>
      <c r="P661" t="str">
        <f>VLOOKUP($A661,'Hospitalisation Details'!$A:$O,14,0)</f>
        <v>R1024</v>
      </c>
      <c r="Q661">
        <f>VLOOKUP($A661,'Hospitalisation Details'!$A:$O,15,0)</f>
        <v>27</v>
      </c>
    </row>
    <row r="662" spans="1:17" ht="15.75" x14ac:dyDescent="0.25">
      <c r="A662" s="1" t="s">
        <v>1710</v>
      </c>
      <c r="B662" t="str">
        <f>VLOOKUP(Healthcare!A662,'Customer Names'!$A:$D,4,0)</f>
        <v>Gabriel D.</v>
      </c>
      <c r="C662">
        <f>VLOOKUP(A662,'Medical Examinations'!$A:$M,2,0)</f>
        <v>25.6</v>
      </c>
      <c r="D662">
        <f>VLOOKUP($A662,'Medical Examinations'!$A:$M,3,0)</f>
        <v>10.95</v>
      </c>
      <c r="E662" t="str">
        <f>VLOOKUP($A662,'Medical Examinations'!$A:$M,4,0)</f>
        <v>No</v>
      </c>
      <c r="F662" t="str">
        <f>VLOOKUP($A662,'Medical Examinations'!$A:$M,5,0)</f>
        <v>No</v>
      </c>
      <c r="G662" t="str">
        <f>VLOOKUP($A662,'Medical Examinations'!$A:$M,6,0)</f>
        <v>No</v>
      </c>
      <c r="H662">
        <f>VLOOKUP($A662,'Medical Examinations'!$A:$M,8,0)</f>
        <v>3</v>
      </c>
      <c r="I662" t="str">
        <f>VLOOKUP($A662,'Medical Examinations'!$A:$M,9,0)</f>
        <v>No</v>
      </c>
      <c r="J662" t="str">
        <f>VLOOKUP($A662,'Medical Examinations'!$A:$M,11,0)</f>
        <v>Overweight</v>
      </c>
      <c r="K662" t="str">
        <f>VLOOKUP($A662,'Medical Examinations'!$A:$M,12,0)</f>
        <v>Diabetes</v>
      </c>
      <c r="L662" s="11">
        <f>VLOOKUP($A662,'Hospitalisation Details'!$A:$O,5,0)</f>
        <v>21518</v>
      </c>
      <c r="M662">
        <f>VLOOKUP($A662,'Hospitalisation Details'!$A:$O,7,0)</f>
        <v>14988.43</v>
      </c>
      <c r="N662" t="str">
        <f>VLOOKUP($A662,'Hospitalisation Details'!$A:$O,12,0)</f>
        <v>tier - 2</v>
      </c>
      <c r="O662" t="str">
        <f>VLOOKUP($A662,'Hospitalisation Details'!$A:$O,13,0)</f>
        <v>tier - 3</v>
      </c>
      <c r="P662" t="str">
        <f>VLOOKUP($A662,'Hospitalisation Details'!$A:$O,14,0)</f>
        <v>R1011</v>
      </c>
      <c r="Q662">
        <f>VLOOKUP($A662,'Hospitalisation Details'!$A:$O,15,0)</f>
        <v>64</v>
      </c>
    </row>
    <row r="663" spans="1:17" ht="15.75" x14ac:dyDescent="0.25">
      <c r="A663" s="1" t="s">
        <v>1709</v>
      </c>
      <c r="B663" t="str">
        <f>VLOOKUP(Healthcare!A663,'Customer Names'!$A:$D,4,0)</f>
        <v>Jeff T</v>
      </c>
      <c r="C663">
        <f>VLOOKUP(A663,'Medical Examinations'!$A:$M,2,0)</f>
        <v>34.21</v>
      </c>
      <c r="D663">
        <f>VLOOKUP($A663,'Medical Examinations'!$A:$M,3,0)</f>
        <v>9.17</v>
      </c>
      <c r="E663" t="str">
        <f>VLOOKUP($A663,'Medical Examinations'!$A:$M,4,0)</f>
        <v>No</v>
      </c>
      <c r="F663" t="str">
        <f>VLOOKUP($A663,'Medical Examinations'!$A:$M,5,0)</f>
        <v>No</v>
      </c>
      <c r="G663" t="str">
        <f>VLOOKUP($A663,'Medical Examinations'!$A:$M,6,0)</f>
        <v>No</v>
      </c>
      <c r="H663">
        <f>VLOOKUP($A663,'Medical Examinations'!$A:$M,8,0)</f>
        <v>0</v>
      </c>
      <c r="I663" t="str">
        <f>VLOOKUP($A663,'Medical Examinations'!$A:$M,9,0)</f>
        <v>No</v>
      </c>
      <c r="J663" t="str">
        <f>VLOOKUP($A663,'Medical Examinations'!$A:$M,11,0)</f>
        <v>Obesity</v>
      </c>
      <c r="K663" t="str">
        <f>VLOOKUP($A663,'Medical Examinations'!$A:$M,12,0)</f>
        <v>Diabetes</v>
      </c>
      <c r="L663" s="11">
        <f>VLOOKUP($A663,'Hospitalisation Details'!$A:$O,5,0)</f>
        <v>22826</v>
      </c>
      <c r="M663">
        <f>VLOOKUP($A663,'Hospitalisation Details'!$A:$O,7,0)</f>
        <v>14945.34</v>
      </c>
      <c r="N663" t="str">
        <f>VLOOKUP($A663,'Hospitalisation Details'!$A:$O,12,0)</f>
        <v>tier - 2</v>
      </c>
      <c r="O663" t="str">
        <f>VLOOKUP($A663,'Hospitalisation Details'!$A:$O,13,0)</f>
        <v>tier - 1</v>
      </c>
      <c r="P663" t="str">
        <f>VLOOKUP($A663,'Hospitalisation Details'!$A:$O,14,0)</f>
        <v>R1021</v>
      </c>
      <c r="Q663">
        <f>VLOOKUP($A663,'Hospitalisation Details'!$A:$O,15,0)</f>
        <v>60</v>
      </c>
    </row>
    <row r="664" spans="1:17" ht="15.75" x14ac:dyDescent="0.25">
      <c r="A664" s="1" t="s">
        <v>1708</v>
      </c>
      <c r="B664" t="str">
        <f>VLOOKUP(Healthcare!A664,'Customer Names'!$A:$D,4,0)</f>
        <v>Neil D</v>
      </c>
      <c r="C664">
        <f>VLOOKUP(A664,'Medical Examinations'!$A:$M,2,0)</f>
        <v>39.74</v>
      </c>
      <c r="D664">
        <f>VLOOKUP($A664,'Medical Examinations'!$A:$M,3,0)</f>
        <v>7.39</v>
      </c>
      <c r="E664" t="str">
        <f>VLOOKUP($A664,'Medical Examinations'!$A:$M,4,0)</f>
        <v>No</v>
      </c>
      <c r="F664" t="str">
        <f>VLOOKUP($A664,'Medical Examinations'!$A:$M,5,0)</f>
        <v>No</v>
      </c>
      <c r="G664" t="str">
        <f>VLOOKUP($A664,'Medical Examinations'!$A:$M,6,0)</f>
        <v>No</v>
      </c>
      <c r="H664">
        <f>VLOOKUP($A664,'Medical Examinations'!$A:$M,8,0)</f>
        <v>0</v>
      </c>
      <c r="I664" t="str">
        <f>VLOOKUP($A664,'Medical Examinations'!$A:$M,9,0)</f>
        <v>No</v>
      </c>
      <c r="J664" t="str">
        <f>VLOOKUP($A664,'Medical Examinations'!$A:$M,11,0)</f>
        <v>Obesity</v>
      </c>
      <c r="K664" t="str">
        <f>VLOOKUP($A664,'Medical Examinations'!$A:$M,12,0)</f>
        <v>Diabetes</v>
      </c>
      <c r="L664" s="11">
        <f>VLOOKUP($A664,'Hospitalisation Details'!$A:$O,5,0)</f>
        <v>25089</v>
      </c>
      <c r="M664">
        <f>VLOOKUP($A664,'Hospitalisation Details'!$A:$O,7,0)</f>
        <v>14926.97</v>
      </c>
      <c r="N664" t="str">
        <f>VLOOKUP($A664,'Hospitalisation Details'!$A:$O,12,0)</f>
        <v>tier - 2</v>
      </c>
      <c r="O664" t="str">
        <f>VLOOKUP($A664,'Hospitalisation Details'!$A:$O,13,0)</f>
        <v>tier - 2</v>
      </c>
      <c r="P664" t="str">
        <f>VLOOKUP($A664,'Hospitalisation Details'!$A:$O,14,0)</f>
        <v>R1012</v>
      </c>
      <c r="Q664">
        <f>VLOOKUP($A664,'Hospitalisation Details'!$A:$O,15,0)</f>
        <v>54</v>
      </c>
    </row>
    <row r="665" spans="1:17" ht="15.75" x14ac:dyDescent="0.25">
      <c r="A665" s="1" t="s">
        <v>1707</v>
      </c>
      <c r="B665" t="str">
        <f>VLOOKUP(Healthcare!A665,'Customer Names'!$A:$D,4,0)</f>
        <v>Katherine L.</v>
      </c>
      <c r="C665">
        <f>VLOOKUP(A665,'Medical Examinations'!$A:$M,2,0)</f>
        <v>49.53</v>
      </c>
      <c r="D665">
        <f>VLOOKUP($A665,'Medical Examinations'!$A:$M,3,0)</f>
        <v>9.1300000000000008</v>
      </c>
      <c r="E665" t="str">
        <f>VLOOKUP($A665,'Medical Examinations'!$A:$M,4,0)</f>
        <v>yes</v>
      </c>
      <c r="F665" t="str">
        <f>VLOOKUP($A665,'Medical Examinations'!$A:$M,5,0)</f>
        <v>No</v>
      </c>
      <c r="G665" t="str">
        <f>VLOOKUP($A665,'Medical Examinations'!$A:$M,6,0)</f>
        <v>No</v>
      </c>
      <c r="H665">
        <f>VLOOKUP($A665,'Medical Examinations'!$A:$M,8,0)</f>
        <v>0</v>
      </c>
      <c r="I665" t="str">
        <f>VLOOKUP($A665,'Medical Examinations'!$A:$M,9,0)</f>
        <v>No</v>
      </c>
      <c r="J665" t="str">
        <f>VLOOKUP($A665,'Medical Examinations'!$A:$M,11,0)</f>
        <v>Obesity</v>
      </c>
      <c r="K665" t="str">
        <f>VLOOKUP($A665,'Medical Examinations'!$A:$M,12,0)</f>
        <v>Diabetes</v>
      </c>
      <c r="L665" s="11">
        <f>VLOOKUP($A665,'Hospitalisation Details'!$A:$O,5,0)</f>
        <v>29863</v>
      </c>
      <c r="M665">
        <f>VLOOKUP($A665,'Hospitalisation Details'!$A:$O,7,0)</f>
        <v>14908.27</v>
      </c>
      <c r="N665" t="str">
        <f>VLOOKUP($A665,'Hospitalisation Details'!$A:$O,12,0)</f>
        <v>tier - 2</v>
      </c>
      <c r="O665" t="str">
        <f>VLOOKUP($A665,'Hospitalisation Details'!$A:$O,13,0)</f>
        <v>tier - 1</v>
      </c>
      <c r="P665" t="str">
        <f>VLOOKUP($A665,'Hospitalisation Details'!$A:$O,14,0)</f>
        <v>R1011</v>
      </c>
      <c r="Q665">
        <f>VLOOKUP($A665,'Hospitalisation Details'!$A:$O,15,0)</f>
        <v>41</v>
      </c>
    </row>
    <row r="666" spans="1:17" ht="15.75" x14ac:dyDescent="0.25">
      <c r="A666" s="1" t="s">
        <v>1706</v>
      </c>
      <c r="B666" t="str">
        <f>VLOOKUP(Healthcare!A666,'Customer Names'!$A:$D,4,0)</f>
        <v>Ariel E</v>
      </c>
      <c r="C666">
        <f>VLOOKUP(A666,'Medical Examinations'!$A:$M,2,0)</f>
        <v>39.33</v>
      </c>
      <c r="D666">
        <f>VLOOKUP($A666,'Medical Examinations'!$A:$M,3,0)</f>
        <v>10.4</v>
      </c>
      <c r="E666" t="str">
        <f>VLOOKUP($A666,'Medical Examinations'!$A:$M,4,0)</f>
        <v>No</v>
      </c>
      <c r="F666" t="str">
        <f>VLOOKUP($A666,'Medical Examinations'!$A:$M,5,0)</f>
        <v>No</v>
      </c>
      <c r="G666" t="str">
        <f>VLOOKUP($A666,'Medical Examinations'!$A:$M,6,0)</f>
        <v>No</v>
      </c>
      <c r="H666">
        <f>VLOOKUP($A666,'Medical Examinations'!$A:$M,8,0)</f>
        <v>3</v>
      </c>
      <c r="I666" t="str">
        <f>VLOOKUP($A666,'Medical Examinations'!$A:$M,9,0)</f>
        <v>No</v>
      </c>
      <c r="J666" t="str">
        <f>VLOOKUP($A666,'Medical Examinations'!$A:$M,11,0)</f>
        <v>Obesity</v>
      </c>
      <c r="K666" t="str">
        <f>VLOOKUP($A666,'Medical Examinations'!$A:$M,12,0)</f>
        <v>Diabetes</v>
      </c>
      <c r="L666" s="11">
        <f>VLOOKUP($A666,'Hospitalisation Details'!$A:$O,5,0)</f>
        <v>21383</v>
      </c>
      <c r="M666">
        <f>VLOOKUP($A666,'Hospitalisation Details'!$A:$O,7,0)</f>
        <v>14901.52</v>
      </c>
      <c r="N666" t="str">
        <f>VLOOKUP($A666,'Hospitalisation Details'!$A:$O,12,0)</f>
        <v>tier - 2</v>
      </c>
      <c r="O666" t="str">
        <f>VLOOKUP($A666,'Hospitalisation Details'!$A:$O,13,0)</f>
        <v>tier - 2</v>
      </c>
      <c r="P666" t="str">
        <f>VLOOKUP($A666,'Hospitalisation Details'!$A:$O,14,0)</f>
        <v>R1024</v>
      </c>
      <c r="Q666">
        <f>VLOOKUP($A666,'Hospitalisation Details'!$A:$O,15,0)</f>
        <v>64</v>
      </c>
    </row>
    <row r="667" spans="1:17" ht="15.75" x14ac:dyDescent="0.25">
      <c r="A667" s="1" t="s">
        <v>1705</v>
      </c>
      <c r="B667" t="str">
        <f>VLOOKUP(Healthcare!A667,'Customer Names'!$A:$D,4,0)</f>
        <v>Christopher P</v>
      </c>
      <c r="C667">
        <f>VLOOKUP(A667,'Medical Examinations'!$A:$M,2,0)</f>
        <v>39.979999999999997</v>
      </c>
      <c r="D667">
        <f>VLOOKUP($A667,'Medical Examinations'!$A:$M,3,0)</f>
        <v>9.4600000000000009</v>
      </c>
      <c r="E667" t="str">
        <f>VLOOKUP($A667,'Medical Examinations'!$A:$M,4,0)</f>
        <v>yes</v>
      </c>
      <c r="F667" t="str">
        <f>VLOOKUP($A667,'Medical Examinations'!$A:$M,5,0)</f>
        <v>No</v>
      </c>
      <c r="G667" t="str">
        <f>VLOOKUP($A667,'Medical Examinations'!$A:$M,6,0)</f>
        <v>No</v>
      </c>
      <c r="H667">
        <f>VLOOKUP($A667,'Medical Examinations'!$A:$M,8,0)</f>
        <v>2</v>
      </c>
      <c r="I667" t="str">
        <f>VLOOKUP($A667,'Medical Examinations'!$A:$M,9,0)</f>
        <v>No</v>
      </c>
      <c r="J667" t="str">
        <f>VLOOKUP($A667,'Medical Examinations'!$A:$M,11,0)</f>
        <v>Obesity</v>
      </c>
      <c r="K667" t="str">
        <f>VLOOKUP($A667,'Medical Examinations'!$A:$M,12,0)</f>
        <v>Diabetes</v>
      </c>
      <c r="L667" s="11">
        <f>VLOOKUP($A667,'Hospitalisation Details'!$A:$O,5,0)</f>
        <v>25913</v>
      </c>
      <c r="M667">
        <f>VLOOKUP($A667,'Hospitalisation Details'!$A:$O,7,0)</f>
        <v>14847.63</v>
      </c>
      <c r="N667" t="str">
        <f>VLOOKUP($A667,'Hospitalisation Details'!$A:$O,12,0)</f>
        <v>tier - 2</v>
      </c>
      <c r="O667" t="str">
        <f>VLOOKUP($A667,'Hospitalisation Details'!$A:$O,13,0)</f>
        <v>tier - 2</v>
      </c>
      <c r="P667" t="str">
        <f>VLOOKUP($A667,'Hospitalisation Details'!$A:$O,14,0)</f>
        <v>R1023</v>
      </c>
      <c r="Q667">
        <f>VLOOKUP($A667,'Hospitalisation Details'!$A:$O,15,0)</f>
        <v>52</v>
      </c>
    </row>
    <row r="668" spans="1:17" ht="15.75" x14ac:dyDescent="0.25">
      <c r="A668" s="1" t="s">
        <v>1704</v>
      </c>
      <c r="B668" t="str">
        <f>VLOOKUP(Healthcare!A668,'Customer Names'!$A:$D,4,0)</f>
        <v>.  Erin M.</v>
      </c>
      <c r="C668">
        <f>VLOOKUP(A668,'Medical Examinations'!$A:$M,2,0)</f>
        <v>46.51</v>
      </c>
      <c r="D668">
        <f>VLOOKUP($A668,'Medical Examinations'!$A:$M,3,0)</f>
        <v>8.69</v>
      </c>
      <c r="E668" t="str">
        <f>VLOOKUP($A668,'Medical Examinations'!$A:$M,4,0)</f>
        <v>yes</v>
      </c>
      <c r="F668" t="str">
        <f>VLOOKUP($A668,'Medical Examinations'!$A:$M,5,0)</f>
        <v>No</v>
      </c>
      <c r="G668" t="str">
        <f>VLOOKUP($A668,'Medical Examinations'!$A:$M,6,0)</f>
        <v>No</v>
      </c>
      <c r="H668">
        <f>VLOOKUP($A668,'Medical Examinations'!$A:$M,8,0)</f>
        <v>0</v>
      </c>
      <c r="I668" t="str">
        <f>VLOOKUP($A668,'Medical Examinations'!$A:$M,9,0)</f>
        <v>No</v>
      </c>
      <c r="J668" t="str">
        <f>VLOOKUP($A668,'Medical Examinations'!$A:$M,11,0)</f>
        <v>Obesity</v>
      </c>
      <c r="K668" t="str">
        <f>VLOOKUP($A668,'Medical Examinations'!$A:$M,12,0)</f>
        <v>Diabetes</v>
      </c>
      <c r="L668" s="11">
        <f>VLOOKUP($A668,'Hospitalisation Details'!$A:$O,5,0)</f>
        <v>29772</v>
      </c>
      <c r="M668">
        <f>VLOOKUP($A668,'Hospitalisation Details'!$A:$O,7,0)</f>
        <v>14843.96</v>
      </c>
      <c r="N668" t="str">
        <f>VLOOKUP($A668,'Hospitalisation Details'!$A:$O,12,0)</f>
        <v>tier - 2</v>
      </c>
      <c r="O668" t="str">
        <f>VLOOKUP($A668,'Hospitalisation Details'!$A:$O,13,0)</f>
        <v>tier - 3</v>
      </c>
      <c r="P668" t="str">
        <f>VLOOKUP($A668,'Hospitalisation Details'!$A:$O,14,0)</f>
        <v>R1026</v>
      </c>
      <c r="Q668">
        <f>VLOOKUP($A668,'Hospitalisation Details'!$A:$O,15,0)</f>
        <v>41</v>
      </c>
    </row>
    <row r="669" spans="1:17" ht="15.75" x14ac:dyDescent="0.25">
      <c r="A669" s="1" t="s">
        <v>1703</v>
      </c>
      <c r="B669" t="str">
        <f>VLOOKUP(Healthcare!A669,'Customer Names'!$A:$D,4,0)</f>
        <v>.  Molly K.</v>
      </c>
      <c r="C669">
        <f>VLOOKUP(A669,'Medical Examinations'!$A:$M,2,0)</f>
        <v>43.58</v>
      </c>
      <c r="D669">
        <f>VLOOKUP($A669,'Medical Examinations'!$A:$M,3,0)</f>
        <v>4.2300000000000004</v>
      </c>
      <c r="E669" t="str">
        <f>VLOOKUP($A669,'Medical Examinations'!$A:$M,4,0)</f>
        <v>No</v>
      </c>
      <c r="F669" t="str">
        <f>VLOOKUP($A669,'Medical Examinations'!$A:$M,5,0)</f>
        <v>No</v>
      </c>
      <c r="G669" t="str">
        <f>VLOOKUP($A669,'Medical Examinations'!$A:$M,6,0)</f>
        <v>Yes</v>
      </c>
      <c r="H669">
        <f>VLOOKUP($A669,'Medical Examinations'!$A:$M,8,0)</f>
        <v>1</v>
      </c>
      <c r="I669" t="str">
        <f>VLOOKUP($A669,'Medical Examinations'!$A:$M,9,0)</f>
        <v>No</v>
      </c>
      <c r="J669" t="str">
        <f>VLOOKUP($A669,'Medical Examinations'!$A:$M,11,0)</f>
        <v>Obesity</v>
      </c>
      <c r="K669" t="str">
        <f>VLOOKUP($A669,'Medical Examinations'!$A:$M,12,0)</f>
        <v>Normal</v>
      </c>
      <c r="L669" s="11">
        <f>VLOOKUP($A669,'Hospitalisation Details'!$A:$O,5,0)</f>
        <v>29207</v>
      </c>
      <c r="M669">
        <f>VLOOKUP($A669,'Hospitalisation Details'!$A:$O,7,0)</f>
        <v>14839.34</v>
      </c>
      <c r="N669" t="str">
        <f>VLOOKUP($A669,'Hospitalisation Details'!$A:$O,12,0)</f>
        <v>tier - 2</v>
      </c>
      <c r="O669" t="str">
        <f>VLOOKUP($A669,'Hospitalisation Details'!$A:$O,13,0)</f>
        <v>tier - 3</v>
      </c>
      <c r="P669" t="str">
        <f>VLOOKUP($A669,'Hospitalisation Details'!$A:$O,14,0)</f>
        <v>R1026</v>
      </c>
      <c r="Q669">
        <f>VLOOKUP($A669,'Hospitalisation Details'!$A:$O,15,0)</f>
        <v>43</v>
      </c>
    </row>
    <row r="670" spans="1:17" ht="15.75" x14ac:dyDescent="0.25">
      <c r="A670" s="1" t="s">
        <v>1702</v>
      </c>
      <c r="B670" t="str">
        <f>VLOOKUP(Healthcare!A670,'Customer Names'!$A:$D,4,0)</f>
        <v>Ryan J.</v>
      </c>
      <c r="C670">
        <f>VLOOKUP(A670,'Medical Examinations'!$A:$M,2,0)</f>
        <v>42.28</v>
      </c>
      <c r="D670">
        <f>VLOOKUP($A670,'Medical Examinations'!$A:$M,3,0)</f>
        <v>9.16</v>
      </c>
      <c r="E670" t="str">
        <f>VLOOKUP($A670,'Medical Examinations'!$A:$M,4,0)</f>
        <v>yes</v>
      </c>
      <c r="F670" t="str">
        <f>VLOOKUP($A670,'Medical Examinations'!$A:$M,5,0)</f>
        <v>No</v>
      </c>
      <c r="G670" t="str">
        <f>VLOOKUP($A670,'Medical Examinations'!$A:$M,6,0)</f>
        <v>No</v>
      </c>
      <c r="H670">
        <f>VLOOKUP($A670,'Medical Examinations'!$A:$M,8,0)</f>
        <v>1</v>
      </c>
      <c r="I670" t="str">
        <f>VLOOKUP($A670,'Medical Examinations'!$A:$M,9,0)</f>
        <v>No</v>
      </c>
      <c r="J670" t="str">
        <f>VLOOKUP($A670,'Medical Examinations'!$A:$M,11,0)</f>
        <v>Obesity</v>
      </c>
      <c r="K670" t="str">
        <f>VLOOKUP($A670,'Medical Examinations'!$A:$M,12,0)</f>
        <v>Diabetes</v>
      </c>
      <c r="L670" s="11">
        <f>VLOOKUP($A670,'Hospitalisation Details'!$A:$O,5,0)</f>
        <v>27708</v>
      </c>
      <c r="M670">
        <f>VLOOKUP($A670,'Hospitalisation Details'!$A:$O,7,0)</f>
        <v>14819</v>
      </c>
      <c r="N670" t="str">
        <f>VLOOKUP($A670,'Hospitalisation Details'!$A:$O,12,0)</f>
        <v>tier - 2</v>
      </c>
      <c r="O670" t="str">
        <f>VLOOKUP($A670,'Hospitalisation Details'!$A:$O,13,0)</f>
        <v>tier - 3</v>
      </c>
      <c r="P670" t="str">
        <f>VLOOKUP($A670,'Hospitalisation Details'!$A:$O,14,0)</f>
        <v>R1023</v>
      </c>
      <c r="Q670">
        <f>VLOOKUP($A670,'Hospitalisation Details'!$A:$O,15,0)</f>
        <v>47</v>
      </c>
    </row>
    <row r="671" spans="1:17" ht="15.75" x14ac:dyDescent="0.25">
      <c r="A671" s="1" t="s">
        <v>1701</v>
      </c>
      <c r="B671" t="str">
        <f>VLOOKUP(Healthcare!A671,'Customer Names'!$A:$D,4,0)</f>
        <v>.  Jennifer</v>
      </c>
      <c r="C671">
        <f>VLOOKUP(A671,'Medical Examinations'!$A:$M,2,0)</f>
        <v>35.520000000000003</v>
      </c>
      <c r="D671">
        <f>VLOOKUP($A671,'Medical Examinations'!$A:$M,3,0)</f>
        <v>8.26</v>
      </c>
      <c r="E671" t="str">
        <f>VLOOKUP($A671,'Medical Examinations'!$A:$M,4,0)</f>
        <v>No</v>
      </c>
      <c r="F671" t="str">
        <f>VLOOKUP($A671,'Medical Examinations'!$A:$M,5,0)</f>
        <v>No</v>
      </c>
      <c r="G671" t="str">
        <f>VLOOKUP($A671,'Medical Examinations'!$A:$M,6,0)</f>
        <v>No</v>
      </c>
      <c r="H671">
        <f>VLOOKUP($A671,'Medical Examinations'!$A:$M,8,0)</f>
        <v>0</v>
      </c>
      <c r="I671" t="str">
        <f>VLOOKUP($A671,'Medical Examinations'!$A:$M,9,0)</f>
        <v>No</v>
      </c>
      <c r="J671" t="str">
        <f>VLOOKUP($A671,'Medical Examinations'!$A:$M,11,0)</f>
        <v>Obesity</v>
      </c>
      <c r="K671" t="str">
        <f>VLOOKUP($A671,'Medical Examinations'!$A:$M,12,0)</f>
        <v>Diabetes</v>
      </c>
      <c r="L671" s="11">
        <f>VLOOKUP($A671,'Hospitalisation Details'!$A:$O,5,0)</f>
        <v>23950</v>
      </c>
      <c r="M671">
        <f>VLOOKUP($A671,'Hospitalisation Details'!$A:$O,7,0)</f>
        <v>14750.42</v>
      </c>
      <c r="N671" t="str">
        <f>VLOOKUP($A671,'Hospitalisation Details'!$A:$O,12,0)</f>
        <v>tier - 2</v>
      </c>
      <c r="O671" t="str">
        <f>VLOOKUP($A671,'Hospitalisation Details'!$A:$O,13,0)</f>
        <v>tier - 2</v>
      </c>
      <c r="P671" t="str">
        <f>VLOOKUP($A671,'Hospitalisation Details'!$A:$O,14,0)</f>
        <v>R1026</v>
      </c>
      <c r="Q671">
        <f>VLOOKUP($A671,'Hospitalisation Details'!$A:$O,15,0)</f>
        <v>57</v>
      </c>
    </row>
    <row r="672" spans="1:17" ht="15.75" x14ac:dyDescent="0.25">
      <c r="A672" s="1" t="s">
        <v>1700</v>
      </c>
      <c r="B672" t="str">
        <f>VLOOKUP(Healthcare!A672,'Customer Names'!$A:$D,4,0)</f>
        <v>Daniel M</v>
      </c>
      <c r="C672">
        <f>VLOOKUP(A672,'Medical Examinations'!$A:$M,2,0)</f>
        <v>33.6</v>
      </c>
      <c r="D672">
        <f>VLOOKUP($A672,'Medical Examinations'!$A:$M,3,0)</f>
        <v>11.25</v>
      </c>
      <c r="E672" t="str">
        <f>VLOOKUP($A672,'Medical Examinations'!$A:$M,4,0)</f>
        <v>No</v>
      </c>
      <c r="F672" t="str">
        <f>VLOOKUP($A672,'Medical Examinations'!$A:$M,5,0)</f>
        <v>No</v>
      </c>
      <c r="G672" t="str">
        <f>VLOOKUP($A672,'Medical Examinations'!$A:$M,6,0)</f>
        <v>No</v>
      </c>
      <c r="H672">
        <f>VLOOKUP($A672,'Medical Examinations'!$A:$M,8,0)</f>
        <v>0</v>
      </c>
      <c r="I672" t="str">
        <f>VLOOKUP($A672,'Medical Examinations'!$A:$M,9,0)</f>
        <v>No</v>
      </c>
      <c r="J672" t="str">
        <f>VLOOKUP($A672,'Medical Examinations'!$A:$M,11,0)</f>
        <v>Obesity</v>
      </c>
      <c r="K672" t="str">
        <f>VLOOKUP($A672,'Medical Examinations'!$A:$M,12,0)</f>
        <v>Diabetes</v>
      </c>
      <c r="L672" s="11">
        <f>VLOOKUP($A672,'Hospitalisation Details'!$A:$O,5,0)</f>
        <v>23009</v>
      </c>
      <c r="M672">
        <f>VLOOKUP($A672,'Hospitalisation Details'!$A:$O,7,0)</f>
        <v>14738.43</v>
      </c>
      <c r="N672" t="str">
        <f>VLOOKUP($A672,'Hospitalisation Details'!$A:$O,12,0)</f>
        <v>tier - 2</v>
      </c>
      <c r="O672" t="str">
        <f>VLOOKUP($A672,'Hospitalisation Details'!$A:$O,13,0)</f>
        <v>tier - 3</v>
      </c>
      <c r="P672" t="str">
        <f>VLOOKUP($A672,'Hospitalisation Details'!$A:$O,14,0)</f>
        <v>R1021</v>
      </c>
      <c r="Q672">
        <f>VLOOKUP($A672,'Hospitalisation Details'!$A:$O,15,0)</f>
        <v>60</v>
      </c>
    </row>
    <row r="673" spans="1:17" ht="15.75" x14ac:dyDescent="0.25">
      <c r="A673" s="1" t="s">
        <v>1699</v>
      </c>
      <c r="B673" t="str">
        <f>VLOOKUP(Healthcare!A673,'Customer Names'!$A:$D,4,0)</f>
        <v>Hiruni</v>
      </c>
      <c r="C673">
        <f>VLOOKUP(A673,'Medical Examinations'!$A:$M,2,0)</f>
        <v>22.42</v>
      </c>
      <c r="D673">
        <f>VLOOKUP($A673,'Medical Examinations'!$A:$M,3,0)</f>
        <v>6.74</v>
      </c>
      <c r="E673" t="str">
        <f>VLOOKUP($A673,'Medical Examinations'!$A:$M,4,0)</f>
        <v>No</v>
      </c>
      <c r="F673" t="str">
        <f>VLOOKUP($A673,'Medical Examinations'!$A:$M,5,0)</f>
        <v>No</v>
      </c>
      <c r="G673" t="str">
        <f>VLOOKUP($A673,'Medical Examinations'!$A:$M,6,0)</f>
        <v>No</v>
      </c>
      <c r="H673">
        <f>VLOOKUP($A673,'Medical Examinations'!$A:$M,8,0)</f>
        <v>0</v>
      </c>
      <c r="I673" t="str">
        <f>VLOOKUP($A673,'Medical Examinations'!$A:$M,9,0)</f>
        <v>yes</v>
      </c>
      <c r="J673" t="str">
        <f>VLOOKUP($A673,'Medical Examinations'!$A:$M,11,0)</f>
        <v>Healthy Weight</v>
      </c>
      <c r="K673" t="str">
        <f>VLOOKUP($A673,'Medical Examinations'!$A:$M,12,0)</f>
        <v>Diabetes</v>
      </c>
      <c r="L673" s="11">
        <f>VLOOKUP($A673,'Hospitalisation Details'!$A:$O,5,0)</f>
        <v>37584</v>
      </c>
      <c r="M673">
        <f>VLOOKUP($A673,'Hospitalisation Details'!$A:$O,7,0)</f>
        <v>14711.74</v>
      </c>
      <c r="N673" t="str">
        <f>VLOOKUP($A673,'Hospitalisation Details'!$A:$O,12,0)</f>
        <v>tier - 2</v>
      </c>
      <c r="O673" t="str">
        <f>VLOOKUP($A673,'Hospitalisation Details'!$A:$O,13,0)</f>
        <v>tier - 2</v>
      </c>
      <c r="P673" t="str">
        <f>VLOOKUP($A673,'Hospitalisation Details'!$A:$O,14,0)</f>
        <v>R1012</v>
      </c>
      <c r="Q673">
        <f>VLOOKUP($A673,'Hospitalisation Details'!$A:$O,15,0)</f>
        <v>20</v>
      </c>
    </row>
    <row r="674" spans="1:17" ht="15.75" x14ac:dyDescent="0.25">
      <c r="A674" s="1" t="s">
        <v>1698</v>
      </c>
      <c r="B674" t="str">
        <f>VLOOKUP(Healthcare!A674,'Customer Names'!$A:$D,4,0)</f>
        <v>Reina H.</v>
      </c>
      <c r="C674">
        <f>VLOOKUP(A674,'Medical Examinations'!$A:$M,2,0)</f>
        <v>46.86</v>
      </c>
      <c r="D674">
        <f>VLOOKUP($A674,'Medical Examinations'!$A:$M,3,0)</f>
        <v>4.87</v>
      </c>
      <c r="E674" t="str">
        <f>VLOOKUP($A674,'Medical Examinations'!$A:$M,4,0)</f>
        <v>No</v>
      </c>
      <c r="F674" t="str">
        <f>VLOOKUP($A674,'Medical Examinations'!$A:$M,5,0)</f>
        <v>No</v>
      </c>
      <c r="G674" t="str">
        <f>VLOOKUP($A674,'Medical Examinations'!$A:$M,6,0)</f>
        <v>No</v>
      </c>
      <c r="H674">
        <f>VLOOKUP($A674,'Medical Examinations'!$A:$M,8,0)</f>
        <v>0</v>
      </c>
      <c r="I674" t="str">
        <f>VLOOKUP($A674,'Medical Examinations'!$A:$M,9,0)</f>
        <v>No</v>
      </c>
      <c r="J674" t="str">
        <f>VLOOKUP($A674,'Medical Examinations'!$A:$M,11,0)</f>
        <v>Obesity</v>
      </c>
      <c r="K674" t="str">
        <f>VLOOKUP($A674,'Medical Examinations'!$A:$M,12,0)</f>
        <v>Normal</v>
      </c>
      <c r="L674" s="11">
        <f>VLOOKUP($A674,'Hospitalisation Details'!$A:$O,5,0)</f>
        <v>30259</v>
      </c>
      <c r="M674">
        <f>VLOOKUP($A674,'Hospitalisation Details'!$A:$O,7,0)</f>
        <v>14696.77</v>
      </c>
      <c r="N674" t="str">
        <f>VLOOKUP($A674,'Hospitalisation Details'!$A:$O,12,0)</f>
        <v>tier - 2</v>
      </c>
      <c r="O674" t="str">
        <f>VLOOKUP($A674,'Hospitalisation Details'!$A:$O,13,0)</f>
        <v>tier - 2</v>
      </c>
      <c r="P674" t="str">
        <f>VLOOKUP($A674,'Hospitalisation Details'!$A:$O,14,0)</f>
        <v>R1011</v>
      </c>
      <c r="Q674">
        <f>VLOOKUP($A674,'Hospitalisation Details'!$A:$O,15,0)</f>
        <v>40</v>
      </c>
    </row>
    <row r="675" spans="1:17" ht="15.75" x14ac:dyDescent="0.25">
      <c r="A675" s="1" t="s">
        <v>1697</v>
      </c>
      <c r="B675" t="str">
        <f>VLOOKUP(Healthcare!A675,'Customer Names'!$A:$D,4,0)</f>
        <v>Kristi</v>
      </c>
      <c r="C675">
        <f>VLOOKUP(A675,'Medical Examinations'!$A:$M,2,0)</f>
        <v>32.965000000000003</v>
      </c>
      <c r="D675">
        <f>VLOOKUP($A675,'Medical Examinations'!$A:$M,3,0)</f>
        <v>6.68</v>
      </c>
      <c r="E675" t="str">
        <f>VLOOKUP($A675,'Medical Examinations'!$A:$M,4,0)</f>
        <v>No</v>
      </c>
      <c r="F675" t="str">
        <f>VLOOKUP($A675,'Medical Examinations'!$A:$M,5,0)</f>
        <v>No</v>
      </c>
      <c r="G675" t="str">
        <f>VLOOKUP($A675,'Medical Examinations'!$A:$M,6,0)</f>
        <v>No</v>
      </c>
      <c r="H675">
        <f>VLOOKUP($A675,'Medical Examinations'!$A:$M,8,0)</f>
        <v>3</v>
      </c>
      <c r="I675" t="str">
        <f>VLOOKUP($A675,'Medical Examinations'!$A:$M,9,0)</f>
        <v>No</v>
      </c>
      <c r="J675" t="str">
        <f>VLOOKUP($A675,'Medical Examinations'!$A:$M,11,0)</f>
        <v>Obesity</v>
      </c>
      <c r="K675" t="str">
        <f>VLOOKUP($A675,'Medical Examinations'!$A:$M,12,0)</f>
        <v>Diabetes</v>
      </c>
      <c r="L675" s="11">
        <f>VLOOKUP($A675,'Hospitalisation Details'!$A:$O,5,0)</f>
        <v>21451</v>
      </c>
      <c r="M675">
        <f>VLOOKUP($A675,'Hospitalisation Details'!$A:$O,7,0)</f>
        <v>14692.67</v>
      </c>
      <c r="N675" t="str">
        <f>VLOOKUP($A675,'Hospitalisation Details'!$A:$O,12,0)</f>
        <v>tier - 2</v>
      </c>
      <c r="O675" t="str">
        <f>VLOOKUP($A675,'Hospitalisation Details'!$A:$O,13,0)</f>
        <v>tier - 1</v>
      </c>
      <c r="P675" t="str">
        <f>VLOOKUP($A675,'Hospitalisation Details'!$A:$O,14,0)</f>
        <v>R1012</v>
      </c>
      <c r="Q675">
        <f>VLOOKUP($A675,'Hospitalisation Details'!$A:$O,15,0)</f>
        <v>64</v>
      </c>
    </row>
    <row r="676" spans="1:17" ht="15.75" x14ac:dyDescent="0.25">
      <c r="A676" s="1" t="s">
        <v>1696</v>
      </c>
      <c r="B676" t="str">
        <f>VLOOKUP(Healthcare!A676,'Customer Names'!$A:$D,4,0)</f>
        <v>Meredith L.</v>
      </c>
      <c r="C676">
        <f>VLOOKUP(A676,'Medical Examinations'!$A:$M,2,0)</f>
        <v>39.340000000000003</v>
      </c>
      <c r="D676">
        <f>VLOOKUP($A676,'Medical Examinations'!$A:$M,3,0)</f>
        <v>5.0199999999999996</v>
      </c>
      <c r="E676" t="str">
        <f>VLOOKUP($A676,'Medical Examinations'!$A:$M,4,0)</f>
        <v>yes</v>
      </c>
      <c r="F676" t="str">
        <f>VLOOKUP($A676,'Medical Examinations'!$A:$M,5,0)</f>
        <v>No</v>
      </c>
      <c r="G676" t="str">
        <f>VLOOKUP($A676,'Medical Examinations'!$A:$M,6,0)</f>
        <v>Yes</v>
      </c>
      <c r="H676">
        <f>VLOOKUP($A676,'Medical Examinations'!$A:$M,8,0)</f>
        <v>1</v>
      </c>
      <c r="I676" t="str">
        <f>VLOOKUP($A676,'Medical Examinations'!$A:$M,9,0)</f>
        <v>No</v>
      </c>
      <c r="J676" t="str">
        <f>VLOOKUP($A676,'Medical Examinations'!$A:$M,11,0)</f>
        <v>Obesity</v>
      </c>
      <c r="K676" t="str">
        <f>VLOOKUP($A676,'Medical Examinations'!$A:$M,12,0)</f>
        <v>Normal</v>
      </c>
      <c r="L676" s="11">
        <f>VLOOKUP($A676,'Hospitalisation Details'!$A:$O,5,0)</f>
        <v>25527</v>
      </c>
      <c r="M676">
        <f>VLOOKUP($A676,'Hospitalisation Details'!$A:$O,7,0)</f>
        <v>14665.75</v>
      </c>
      <c r="N676" t="str">
        <f>VLOOKUP($A676,'Hospitalisation Details'!$A:$O,12,0)</f>
        <v>tier - 2</v>
      </c>
      <c r="O676" t="str">
        <f>VLOOKUP($A676,'Hospitalisation Details'!$A:$O,13,0)</f>
        <v>tier - 1</v>
      </c>
      <c r="P676" t="str">
        <f>VLOOKUP($A676,'Hospitalisation Details'!$A:$O,14,0)</f>
        <v>R1012</v>
      </c>
      <c r="Q676">
        <f>VLOOKUP($A676,'Hospitalisation Details'!$A:$O,15,0)</f>
        <v>53</v>
      </c>
    </row>
    <row r="677" spans="1:17" ht="15.75" x14ac:dyDescent="0.25">
      <c r="A677" s="1" t="s">
        <v>1695</v>
      </c>
      <c r="B677" t="str">
        <f>VLOOKUP(Healthcare!A677,'Customer Names'!$A:$D,4,0)</f>
        <v>Jocelyn</v>
      </c>
      <c r="C677">
        <f>VLOOKUP(A677,'Medical Examinations'!$A:$M,2,0)</f>
        <v>47</v>
      </c>
      <c r="D677">
        <f>VLOOKUP($A677,'Medical Examinations'!$A:$M,3,0)</f>
        <v>10.64</v>
      </c>
      <c r="E677" t="str">
        <f>VLOOKUP($A677,'Medical Examinations'!$A:$M,4,0)</f>
        <v>yes</v>
      </c>
      <c r="F677" t="str">
        <f>VLOOKUP($A677,'Medical Examinations'!$A:$M,5,0)</f>
        <v>No</v>
      </c>
      <c r="G677" t="str">
        <f>VLOOKUP($A677,'Medical Examinations'!$A:$M,6,0)</f>
        <v>No</v>
      </c>
      <c r="H677">
        <f>VLOOKUP($A677,'Medical Examinations'!$A:$M,8,0)</f>
        <v>0</v>
      </c>
      <c r="I677" t="str">
        <f>VLOOKUP($A677,'Medical Examinations'!$A:$M,9,0)</f>
        <v>No</v>
      </c>
      <c r="J677" t="str">
        <f>VLOOKUP($A677,'Medical Examinations'!$A:$M,11,0)</f>
        <v>Obesity</v>
      </c>
      <c r="K677" t="str">
        <f>VLOOKUP($A677,'Medical Examinations'!$A:$M,12,0)</f>
        <v>Diabetes</v>
      </c>
      <c r="L677" s="11">
        <f>VLOOKUP($A677,'Hospitalisation Details'!$A:$O,5,0)</f>
        <v>29933</v>
      </c>
      <c r="M677">
        <f>VLOOKUP($A677,'Hospitalisation Details'!$A:$O,7,0)</f>
        <v>14657.2</v>
      </c>
      <c r="N677" t="str">
        <f>VLOOKUP($A677,'Hospitalisation Details'!$A:$O,12,0)</f>
        <v>tier - 2</v>
      </c>
      <c r="O677" t="str">
        <f>VLOOKUP($A677,'Hospitalisation Details'!$A:$O,13,0)</f>
        <v>tier - 1</v>
      </c>
      <c r="P677" t="str">
        <f>VLOOKUP($A677,'Hospitalisation Details'!$A:$O,14,0)</f>
        <v>R1012</v>
      </c>
      <c r="Q677">
        <f>VLOOKUP($A677,'Hospitalisation Details'!$A:$O,15,0)</f>
        <v>41</v>
      </c>
    </row>
    <row r="678" spans="1:17" ht="15.75" x14ac:dyDescent="0.25">
      <c r="A678" s="1" t="s">
        <v>1694</v>
      </c>
      <c r="B678" t="str">
        <f>VLOOKUP(Healthcare!A678,'Customer Names'!$A:$D,4,0)</f>
        <v>.  Daphne</v>
      </c>
      <c r="C678">
        <f>VLOOKUP(A678,'Medical Examinations'!$A:$M,2,0)</f>
        <v>36.71</v>
      </c>
      <c r="D678">
        <f>VLOOKUP($A678,'Medical Examinations'!$A:$M,3,0)</f>
        <v>8.74</v>
      </c>
      <c r="E678" t="str">
        <f>VLOOKUP($A678,'Medical Examinations'!$A:$M,4,0)</f>
        <v>yes</v>
      </c>
      <c r="F678" t="str">
        <f>VLOOKUP($A678,'Medical Examinations'!$A:$M,5,0)</f>
        <v>No</v>
      </c>
      <c r="G678" t="str">
        <f>VLOOKUP($A678,'Medical Examinations'!$A:$M,6,0)</f>
        <v>No</v>
      </c>
      <c r="H678">
        <f>VLOOKUP($A678,'Medical Examinations'!$A:$M,8,0)</f>
        <v>0</v>
      </c>
      <c r="I678" t="str">
        <f>VLOOKUP($A678,'Medical Examinations'!$A:$M,9,0)</f>
        <v>No</v>
      </c>
      <c r="J678" t="str">
        <f>VLOOKUP($A678,'Medical Examinations'!$A:$M,11,0)</f>
        <v>Obesity</v>
      </c>
      <c r="K678" t="str">
        <f>VLOOKUP($A678,'Medical Examinations'!$A:$M,12,0)</f>
        <v>Diabetes</v>
      </c>
      <c r="L678" s="11">
        <f>VLOOKUP($A678,'Hospitalisation Details'!$A:$O,5,0)</f>
        <v>24807</v>
      </c>
      <c r="M678">
        <f>VLOOKUP($A678,'Hospitalisation Details'!$A:$O,7,0)</f>
        <v>14640.35</v>
      </c>
      <c r="N678" t="str">
        <f>VLOOKUP($A678,'Hospitalisation Details'!$A:$O,12,0)</f>
        <v>tier - 2</v>
      </c>
      <c r="O678" t="str">
        <f>VLOOKUP($A678,'Hospitalisation Details'!$A:$O,13,0)</f>
        <v>tier - 3</v>
      </c>
      <c r="P678" t="str">
        <f>VLOOKUP($A678,'Hospitalisation Details'!$A:$O,14,0)</f>
        <v>R1026</v>
      </c>
      <c r="Q678">
        <f>VLOOKUP($A678,'Hospitalisation Details'!$A:$O,15,0)</f>
        <v>55</v>
      </c>
    </row>
    <row r="679" spans="1:17" ht="15.75" x14ac:dyDescent="0.25">
      <c r="A679" s="1" t="s">
        <v>1693</v>
      </c>
      <c r="B679" t="str">
        <f>VLOOKUP(Healthcare!A679,'Customer Names'!$A:$D,4,0)</f>
        <v>Margaret E</v>
      </c>
      <c r="C679">
        <f>VLOOKUP(A679,'Medical Examinations'!$A:$M,2,0)</f>
        <v>53.48</v>
      </c>
      <c r="D679">
        <f>VLOOKUP($A679,'Medical Examinations'!$A:$M,3,0)</f>
        <v>5.64</v>
      </c>
      <c r="E679" t="str">
        <f>VLOOKUP($A679,'Medical Examinations'!$A:$M,4,0)</f>
        <v>No</v>
      </c>
      <c r="F679" t="str">
        <f>VLOOKUP($A679,'Medical Examinations'!$A:$M,5,0)</f>
        <v>No</v>
      </c>
      <c r="G679" t="str">
        <f>VLOOKUP($A679,'Medical Examinations'!$A:$M,6,0)</f>
        <v>No</v>
      </c>
      <c r="H679">
        <f>VLOOKUP($A679,'Medical Examinations'!$A:$M,8,0)</f>
        <v>0</v>
      </c>
      <c r="I679" t="str">
        <f>VLOOKUP($A679,'Medical Examinations'!$A:$M,9,0)</f>
        <v>No</v>
      </c>
      <c r="J679" t="str">
        <f>VLOOKUP($A679,'Medical Examinations'!$A:$M,11,0)</f>
        <v>Obesity</v>
      </c>
      <c r="K679" t="str">
        <f>VLOOKUP($A679,'Medical Examinations'!$A:$M,12,0)</f>
        <v>Normal</v>
      </c>
      <c r="L679" s="11">
        <f>VLOOKUP($A679,'Hospitalisation Details'!$A:$O,5,0)</f>
        <v>33502</v>
      </c>
      <c r="M679">
        <f>VLOOKUP($A679,'Hospitalisation Details'!$A:$O,7,0)</f>
        <v>14630.52</v>
      </c>
      <c r="N679" t="str">
        <f>VLOOKUP($A679,'Hospitalisation Details'!$A:$O,12,0)</f>
        <v>tier - 2</v>
      </c>
      <c r="O679" t="str">
        <f>VLOOKUP($A679,'Hospitalisation Details'!$A:$O,13,0)</f>
        <v>tier - 3</v>
      </c>
      <c r="P679" t="str">
        <f>VLOOKUP($A679,'Hospitalisation Details'!$A:$O,14,0)</f>
        <v>R1011</v>
      </c>
      <c r="Q679">
        <f>VLOOKUP($A679,'Hospitalisation Details'!$A:$O,15,0)</f>
        <v>31</v>
      </c>
    </row>
    <row r="680" spans="1:17" ht="15.75" x14ac:dyDescent="0.25">
      <c r="A680" s="1" t="s">
        <v>1692</v>
      </c>
      <c r="B680" t="str">
        <f>VLOOKUP(Healthcare!A680,'Customer Names'!$A:$D,4,0)</f>
        <v>Mario J.</v>
      </c>
      <c r="C680">
        <f>VLOOKUP(A680,'Medical Examinations'!$A:$M,2,0)</f>
        <v>35.5</v>
      </c>
      <c r="D680">
        <f>VLOOKUP($A680,'Medical Examinations'!$A:$M,3,0)</f>
        <v>10.37</v>
      </c>
      <c r="E680" t="str">
        <f>VLOOKUP($A680,'Medical Examinations'!$A:$M,4,0)</f>
        <v>No</v>
      </c>
      <c r="F680" t="str">
        <f>VLOOKUP($A680,'Medical Examinations'!$A:$M,5,0)</f>
        <v>No</v>
      </c>
      <c r="G680" t="str">
        <f>VLOOKUP($A680,'Medical Examinations'!$A:$M,6,0)</f>
        <v>No</v>
      </c>
      <c r="H680">
        <f>VLOOKUP($A680,'Medical Examinations'!$A:$M,8,0)</f>
        <v>0</v>
      </c>
      <c r="I680" t="str">
        <f>VLOOKUP($A680,'Medical Examinations'!$A:$M,9,0)</f>
        <v>No</v>
      </c>
      <c r="J680" t="str">
        <f>VLOOKUP($A680,'Medical Examinations'!$A:$M,11,0)</f>
        <v>Obesity</v>
      </c>
      <c r="K680" t="str">
        <f>VLOOKUP($A680,'Medical Examinations'!$A:$M,12,0)</f>
        <v>Diabetes</v>
      </c>
      <c r="L680" s="11">
        <f>VLOOKUP($A680,'Hospitalisation Details'!$A:$O,5,0)</f>
        <v>24084</v>
      </c>
      <c r="M680">
        <f>VLOOKUP($A680,'Hospitalisation Details'!$A:$O,7,0)</f>
        <v>14612.33</v>
      </c>
      <c r="N680" t="str">
        <f>VLOOKUP($A680,'Hospitalisation Details'!$A:$O,12,0)</f>
        <v>tier - 2</v>
      </c>
      <c r="O680" t="str">
        <f>VLOOKUP($A680,'Hospitalisation Details'!$A:$O,13,0)</f>
        <v>tier - 3</v>
      </c>
      <c r="P680" t="str">
        <f>VLOOKUP($A680,'Hospitalisation Details'!$A:$O,14,0)</f>
        <v>R1021</v>
      </c>
      <c r="Q680">
        <f>VLOOKUP($A680,'Hospitalisation Details'!$A:$O,15,0)</f>
        <v>57</v>
      </c>
    </row>
    <row r="681" spans="1:17" ht="15.75" x14ac:dyDescent="0.25">
      <c r="A681" s="1" t="s">
        <v>1691</v>
      </c>
      <c r="B681" t="str">
        <f>VLOOKUP(Healthcare!A681,'Customer Names'!$A:$D,4,0)</f>
        <v>Peter</v>
      </c>
      <c r="C681">
        <f>VLOOKUP(A681,'Medical Examinations'!$A:$M,2,0)</f>
        <v>36.979999999999997</v>
      </c>
      <c r="D681">
        <f>VLOOKUP($A681,'Medical Examinations'!$A:$M,3,0)</f>
        <v>9.56</v>
      </c>
      <c r="E681" t="str">
        <f>VLOOKUP($A681,'Medical Examinations'!$A:$M,4,0)</f>
        <v>yes</v>
      </c>
      <c r="F681" t="str">
        <f>VLOOKUP($A681,'Medical Examinations'!$A:$M,5,0)</f>
        <v>No</v>
      </c>
      <c r="G681" t="str">
        <f>VLOOKUP($A681,'Medical Examinations'!$A:$M,6,0)</f>
        <v>No</v>
      </c>
      <c r="H681">
        <f>VLOOKUP($A681,'Medical Examinations'!$A:$M,8,0)</f>
        <v>0</v>
      </c>
      <c r="I681" t="str">
        <f>VLOOKUP($A681,'Medical Examinations'!$A:$M,9,0)</f>
        <v>No</v>
      </c>
      <c r="J681" t="str">
        <f>VLOOKUP($A681,'Medical Examinations'!$A:$M,11,0)</f>
        <v>Obesity</v>
      </c>
      <c r="K681" t="str">
        <f>VLOOKUP($A681,'Medical Examinations'!$A:$M,12,0)</f>
        <v>Diabetes</v>
      </c>
      <c r="L681" s="11">
        <f>VLOOKUP($A681,'Hospitalisation Details'!$A:$O,5,0)</f>
        <v>24824</v>
      </c>
      <c r="M681">
        <f>VLOOKUP($A681,'Hospitalisation Details'!$A:$O,7,0)</f>
        <v>14600.62</v>
      </c>
      <c r="N681" t="str">
        <f>VLOOKUP($A681,'Hospitalisation Details'!$A:$O,12,0)</f>
        <v>tier - 2</v>
      </c>
      <c r="O681" t="str">
        <f>VLOOKUP($A681,'Hospitalisation Details'!$A:$O,13,0)</f>
        <v>tier - 3</v>
      </c>
      <c r="P681" t="str">
        <f>VLOOKUP($A681,'Hospitalisation Details'!$A:$O,14,0)</f>
        <v>R1022</v>
      </c>
      <c r="Q681">
        <f>VLOOKUP($A681,'Hospitalisation Details'!$A:$O,15,0)</f>
        <v>55</v>
      </c>
    </row>
    <row r="682" spans="1:17" ht="15.75" x14ac:dyDescent="0.25">
      <c r="A682" s="1" t="s">
        <v>1690</v>
      </c>
      <c r="B682" t="str">
        <f>VLOOKUP(Healthcare!A682,'Customer Names'!$A:$D,4,0)</f>
        <v>Carolina</v>
      </c>
      <c r="C682">
        <f>VLOOKUP(A682,'Medical Examinations'!$A:$M,2,0)</f>
        <v>32.395000000000003</v>
      </c>
      <c r="D682">
        <f>VLOOKUP($A682,'Medical Examinations'!$A:$M,3,0)</f>
        <v>8.23</v>
      </c>
      <c r="E682" t="str">
        <f>VLOOKUP($A682,'Medical Examinations'!$A:$M,4,0)</f>
        <v>yes</v>
      </c>
      <c r="F682" t="str">
        <f>VLOOKUP($A682,'Medical Examinations'!$A:$M,5,0)</f>
        <v>No</v>
      </c>
      <c r="G682" t="str">
        <f>VLOOKUP($A682,'Medical Examinations'!$A:$M,6,0)</f>
        <v>Yes</v>
      </c>
      <c r="H682">
        <f>VLOOKUP($A682,'Medical Examinations'!$A:$M,8,0)</f>
        <v>1</v>
      </c>
      <c r="I682" t="str">
        <f>VLOOKUP($A682,'Medical Examinations'!$A:$M,9,0)</f>
        <v>No</v>
      </c>
      <c r="J682" t="str">
        <f>VLOOKUP($A682,'Medical Examinations'!$A:$M,11,0)</f>
        <v>Obesity</v>
      </c>
      <c r="K682" t="str">
        <f>VLOOKUP($A682,'Medical Examinations'!$A:$M,12,0)</f>
        <v>Diabetes</v>
      </c>
      <c r="L682" s="11">
        <f>VLOOKUP($A682,'Hospitalisation Details'!$A:$O,5,0)</f>
        <v>23237</v>
      </c>
      <c r="M682">
        <f>VLOOKUP($A682,'Hospitalisation Details'!$A:$O,7,0)</f>
        <v>14590.63</v>
      </c>
      <c r="N682" t="str">
        <f>VLOOKUP($A682,'Hospitalisation Details'!$A:$O,12,0)</f>
        <v>tier - 2</v>
      </c>
      <c r="O682" t="str">
        <f>VLOOKUP($A682,'Hospitalisation Details'!$A:$O,13,0)</f>
        <v>tier - 1</v>
      </c>
      <c r="P682" t="str">
        <f>VLOOKUP($A682,'Hospitalisation Details'!$A:$O,14,0)</f>
        <v>R1024</v>
      </c>
      <c r="Q682">
        <f>VLOOKUP($A682,'Hospitalisation Details'!$A:$O,15,0)</f>
        <v>59</v>
      </c>
    </row>
    <row r="683" spans="1:17" ht="15.75" x14ac:dyDescent="0.25">
      <c r="A683" s="1" t="s">
        <v>1689</v>
      </c>
      <c r="B683" t="str">
        <f>VLOOKUP(Healthcare!A683,'Customer Names'!$A:$D,4,0)</f>
        <v>.  Jenny K.</v>
      </c>
      <c r="C683">
        <f>VLOOKUP(A683,'Medical Examinations'!$A:$M,2,0)</f>
        <v>32.729999999999997</v>
      </c>
      <c r="D683">
        <f>VLOOKUP($A683,'Medical Examinations'!$A:$M,3,0)</f>
        <v>7.03</v>
      </c>
      <c r="E683" t="str">
        <f>VLOOKUP($A683,'Medical Examinations'!$A:$M,4,0)</f>
        <v>No</v>
      </c>
      <c r="F683" t="str">
        <f>VLOOKUP($A683,'Medical Examinations'!$A:$M,5,0)</f>
        <v>No</v>
      </c>
      <c r="G683" t="str">
        <f>VLOOKUP($A683,'Medical Examinations'!$A:$M,6,0)</f>
        <v>No</v>
      </c>
      <c r="H683">
        <f>VLOOKUP($A683,'Medical Examinations'!$A:$M,8,0)</f>
        <v>0</v>
      </c>
      <c r="I683" t="str">
        <f>VLOOKUP($A683,'Medical Examinations'!$A:$M,9,0)</f>
        <v>No</v>
      </c>
      <c r="J683" t="str">
        <f>VLOOKUP($A683,'Medical Examinations'!$A:$M,11,0)</f>
        <v>Obesity</v>
      </c>
      <c r="K683" t="str">
        <f>VLOOKUP($A683,'Medical Examinations'!$A:$M,12,0)</f>
        <v>Diabetes</v>
      </c>
      <c r="L683" s="11">
        <f>VLOOKUP($A683,'Hospitalisation Details'!$A:$O,5,0)</f>
        <v>22830</v>
      </c>
      <c r="M683">
        <f>VLOOKUP($A683,'Hospitalisation Details'!$A:$O,7,0)</f>
        <v>14574.64</v>
      </c>
      <c r="N683" t="str">
        <f>VLOOKUP($A683,'Hospitalisation Details'!$A:$O,12,0)</f>
        <v>tier - 2</v>
      </c>
      <c r="O683" t="str">
        <f>VLOOKUP($A683,'Hospitalisation Details'!$A:$O,13,0)</f>
        <v>tier - 1</v>
      </c>
      <c r="P683" t="str">
        <f>VLOOKUP($A683,'Hospitalisation Details'!$A:$O,14,0)</f>
        <v>R1025</v>
      </c>
      <c r="Q683">
        <f>VLOOKUP($A683,'Hospitalisation Details'!$A:$O,15,0)</f>
        <v>60</v>
      </c>
    </row>
    <row r="684" spans="1:17" ht="15.75" x14ac:dyDescent="0.25">
      <c r="A684" s="1" t="s">
        <v>1688</v>
      </c>
      <c r="B684" t="str">
        <f>VLOOKUP(Healthcare!A684,'Customer Names'!$A:$D,4,0)</f>
        <v>Jessica</v>
      </c>
      <c r="C684">
        <f>VLOOKUP(A684,'Medical Examinations'!$A:$M,2,0)</f>
        <v>20.52</v>
      </c>
      <c r="D684">
        <f>VLOOKUP($A684,'Medical Examinations'!$A:$M,3,0)</f>
        <v>5.45</v>
      </c>
      <c r="E684" t="str">
        <f>VLOOKUP($A684,'Medical Examinations'!$A:$M,4,0)</f>
        <v>No</v>
      </c>
      <c r="F684" t="str">
        <f>VLOOKUP($A684,'Medical Examinations'!$A:$M,5,0)</f>
        <v>No</v>
      </c>
      <c r="G684" t="str">
        <f>VLOOKUP($A684,'Medical Examinations'!$A:$M,6,0)</f>
        <v>No</v>
      </c>
      <c r="H684">
        <f>VLOOKUP($A684,'Medical Examinations'!$A:$M,8,0)</f>
        <v>1</v>
      </c>
      <c r="I684" t="str">
        <f>VLOOKUP($A684,'Medical Examinations'!$A:$M,9,0)</f>
        <v>yes</v>
      </c>
      <c r="J684" t="str">
        <f>VLOOKUP($A684,'Medical Examinations'!$A:$M,11,0)</f>
        <v>Healthy Weight</v>
      </c>
      <c r="K684" t="str">
        <f>VLOOKUP($A684,'Medical Examinations'!$A:$M,12,0)</f>
        <v>Normal</v>
      </c>
      <c r="L684" s="11">
        <f>VLOOKUP($A684,'Hospitalisation Details'!$A:$O,5,0)</f>
        <v>36141</v>
      </c>
      <c r="M684">
        <f>VLOOKUP($A684,'Hospitalisation Details'!$A:$O,7,0)</f>
        <v>14571.89</v>
      </c>
      <c r="N684" t="str">
        <f>VLOOKUP($A684,'Hospitalisation Details'!$A:$O,12,0)</f>
        <v>tier - 2</v>
      </c>
      <c r="O684" t="str">
        <f>VLOOKUP($A684,'Hospitalisation Details'!$A:$O,13,0)</f>
        <v>tier - 1</v>
      </c>
      <c r="P684" t="str">
        <f>VLOOKUP($A684,'Hospitalisation Details'!$A:$O,14,0)</f>
        <v>R1024</v>
      </c>
      <c r="Q684">
        <f>VLOOKUP($A684,'Hospitalisation Details'!$A:$O,15,0)</f>
        <v>24</v>
      </c>
    </row>
    <row r="685" spans="1:17" ht="15.75" x14ac:dyDescent="0.25">
      <c r="A685" s="1" t="s">
        <v>1687</v>
      </c>
      <c r="B685" t="str">
        <f>VLOOKUP(Healthcare!A685,'Customer Names'!$A:$D,4,0)</f>
        <v>Kimberly D</v>
      </c>
      <c r="C685">
        <f>VLOOKUP(A685,'Medical Examinations'!$A:$M,2,0)</f>
        <v>51.72</v>
      </c>
      <c r="D685">
        <f>VLOOKUP($A685,'Medical Examinations'!$A:$M,3,0)</f>
        <v>5.76</v>
      </c>
      <c r="E685" t="str">
        <f>VLOOKUP($A685,'Medical Examinations'!$A:$M,4,0)</f>
        <v>No</v>
      </c>
      <c r="F685" t="str">
        <f>VLOOKUP($A685,'Medical Examinations'!$A:$M,5,0)</f>
        <v>No</v>
      </c>
      <c r="G685" t="str">
        <f>VLOOKUP($A685,'Medical Examinations'!$A:$M,6,0)</f>
        <v>No</v>
      </c>
      <c r="H685">
        <f>VLOOKUP($A685,'Medical Examinations'!$A:$M,8,0)</f>
        <v>0</v>
      </c>
      <c r="I685" t="str">
        <f>VLOOKUP($A685,'Medical Examinations'!$A:$M,9,0)</f>
        <v>No</v>
      </c>
      <c r="J685" t="str">
        <f>VLOOKUP($A685,'Medical Examinations'!$A:$M,11,0)</f>
        <v>Obesity</v>
      </c>
      <c r="K685" t="str">
        <f>VLOOKUP($A685,'Medical Examinations'!$A:$M,12,0)</f>
        <v>Prediabetes</v>
      </c>
      <c r="L685" s="11">
        <f>VLOOKUP($A685,'Hospitalisation Details'!$A:$O,5,0)</f>
        <v>32765</v>
      </c>
      <c r="M685">
        <f>VLOOKUP($A685,'Hospitalisation Details'!$A:$O,7,0)</f>
        <v>14547.26</v>
      </c>
      <c r="N685" t="str">
        <f>VLOOKUP($A685,'Hospitalisation Details'!$A:$O,12,0)</f>
        <v>tier - 2</v>
      </c>
      <c r="O685" t="str">
        <f>VLOOKUP($A685,'Hospitalisation Details'!$A:$O,13,0)</f>
        <v>tier - 3</v>
      </c>
      <c r="P685" t="str">
        <f>VLOOKUP($A685,'Hospitalisation Details'!$A:$O,14,0)</f>
        <v>R1011</v>
      </c>
      <c r="Q685">
        <f>VLOOKUP($A685,'Hospitalisation Details'!$A:$O,15,0)</f>
        <v>33</v>
      </c>
    </row>
    <row r="686" spans="1:17" ht="15.75" x14ac:dyDescent="0.25">
      <c r="A686" s="1" t="s">
        <v>1686</v>
      </c>
      <c r="B686" t="str">
        <f>VLOOKUP(Healthcare!A686,'Customer Names'!$A:$D,4,0)</f>
        <v>Marc-Olivier</v>
      </c>
      <c r="C686">
        <f>VLOOKUP(A686,'Medical Examinations'!$A:$M,2,0)</f>
        <v>50.2</v>
      </c>
      <c r="D686">
        <f>VLOOKUP($A686,'Medical Examinations'!$A:$M,3,0)</f>
        <v>5.4</v>
      </c>
      <c r="E686" t="str">
        <f>VLOOKUP($A686,'Medical Examinations'!$A:$M,4,0)</f>
        <v>No</v>
      </c>
      <c r="F686" t="str">
        <f>VLOOKUP($A686,'Medical Examinations'!$A:$M,5,0)</f>
        <v>No</v>
      </c>
      <c r="G686" t="str">
        <f>VLOOKUP($A686,'Medical Examinations'!$A:$M,6,0)</f>
        <v>No</v>
      </c>
      <c r="H686">
        <f>VLOOKUP($A686,'Medical Examinations'!$A:$M,8,0)</f>
        <v>0</v>
      </c>
      <c r="I686" t="str">
        <f>VLOOKUP($A686,'Medical Examinations'!$A:$M,9,0)</f>
        <v>No</v>
      </c>
      <c r="J686" t="str">
        <f>VLOOKUP($A686,'Medical Examinations'!$A:$M,11,0)</f>
        <v>Obesity</v>
      </c>
      <c r="K686" t="str">
        <f>VLOOKUP($A686,'Medical Examinations'!$A:$M,12,0)</f>
        <v>Normal</v>
      </c>
      <c r="L686" s="11">
        <f>VLOOKUP($A686,'Hospitalisation Details'!$A:$O,5,0)</f>
        <v>32711</v>
      </c>
      <c r="M686">
        <f>VLOOKUP($A686,'Hospitalisation Details'!$A:$O,7,0)</f>
        <v>14507.46</v>
      </c>
      <c r="N686" t="str">
        <f>VLOOKUP($A686,'Hospitalisation Details'!$A:$O,12,0)</f>
        <v>tier - 2</v>
      </c>
      <c r="O686" t="str">
        <f>VLOOKUP($A686,'Hospitalisation Details'!$A:$O,13,0)</f>
        <v>tier - 3</v>
      </c>
      <c r="P686" t="str">
        <f>VLOOKUP($A686,'Hospitalisation Details'!$A:$O,14,0)</f>
        <v>R1012</v>
      </c>
      <c r="Q686">
        <f>VLOOKUP($A686,'Hospitalisation Details'!$A:$O,15,0)</f>
        <v>33</v>
      </c>
    </row>
    <row r="687" spans="1:17" ht="15.75" x14ac:dyDescent="0.25">
      <c r="A687" s="1" t="s">
        <v>1685</v>
      </c>
      <c r="B687" t="str">
        <f>VLOOKUP(Healthcare!A687,'Customer Names'!$A:$D,4,0)</f>
        <v>Russell J</v>
      </c>
      <c r="C687">
        <f>VLOOKUP(A687,'Medical Examinations'!$A:$M,2,0)</f>
        <v>25.52</v>
      </c>
      <c r="D687">
        <f>VLOOKUP($A687,'Medical Examinations'!$A:$M,3,0)</f>
        <v>6.35</v>
      </c>
      <c r="E687" t="str">
        <f>VLOOKUP($A687,'Medical Examinations'!$A:$M,4,0)</f>
        <v>No</v>
      </c>
      <c r="F687" t="str">
        <f>VLOOKUP($A687,'Medical Examinations'!$A:$M,5,0)</f>
        <v>No</v>
      </c>
      <c r="G687" t="str">
        <f>VLOOKUP($A687,'Medical Examinations'!$A:$M,6,0)</f>
        <v>Yes</v>
      </c>
      <c r="H687">
        <f>VLOOKUP($A687,'Medical Examinations'!$A:$M,8,0)</f>
        <v>1</v>
      </c>
      <c r="I687" t="str">
        <f>VLOOKUP($A687,'Medical Examinations'!$A:$M,9,0)</f>
        <v>No</v>
      </c>
      <c r="J687" t="str">
        <f>VLOOKUP($A687,'Medical Examinations'!$A:$M,11,0)</f>
        <v>Overweight</v>
      </c>
      <c r="K687" t="str">
        <f>VLOOKUP($A687,'Medical Examinations'!$A:$M,12,0)</f>
        <v>Prediabetes</v>
      </c>
      <c r="L687" s="11">
        <f>VLOOKUP($A687,'Hospitalisation Details'!$A:$O,5,0)</f>
        <v>29056</v>
      </c>
      <c r="M687">
        <f>VLOOKUP($A687,'Hospitalisation Details'!$A:$O,7,0)</f>
        <v>14478.33</v>
      </c>
      <c r="N687" t="str">
        <f>VLOOKUP($A687,'Hospitalisation Details'!$A:$O,12,0)</f>
        <v>tier - 2</v>
      </c>
      <c r="O687" t="str">
        <f>VLOOKUP($A687,'Hospitalisation Details'!$A:$O,13,0)</f>
        <v>tier - 2</v>
      </c>
      <c r="P687" t="str">
        <f>VLOOKUP($A687,'Hospitalisation Details'!$A:$O,14,0)</f>
        <v>R1013</v>
      </c>
      <c r="Q687">
        <f>VLOOKUP($A687,'Hospitalisation Details'!$A:$O,15,0)</f>
        <v>43</v>
      </c>
    </row>
    <row r="688" spans="1:17" ht="15.75" x14ac:dyDescent="0.25">
      <c r="A688" s="1" t="s">
        <v>1684</v>
      </c>
      <c r="B688" t="str">
        <f>VLOOKUP(Healthcare!A688,'Customer Names'!$A:$D,4,0)</f>
        <v>Karine</v>
      </c>
      <c r="C688">
        <f>VLOOKUP(A688,'Medical Examinations'!$A:$M,2,0)</f>
        <v>35.200000000000003</v>
      </c>
      <c r="D688">
        <f>VLOOKUP($A688,'Medical Examinations'!$A:$M,3,0)</f>
        <v>6.26</v>
      </c>
      <c r="E688" t="str">
        <f>VLOOKUP($A688,'Medical Examinations'!$A:$M,4,0)</f>
        <v>yes</v>
      </c>
      <c r="F688" t="str">
        <f>VLOOKUP($A688,'Medical Examinations'!$A:$M,5,0)</f>
        <v>No</v>
      </c>
      <c r="G688" t="str">
        <f>VLOOKUP($A688,'Medical Examinations'!$A:$M,6,0)</f>
        <v>No</v>
      </c>
      <c r="H688">
        <f>VLOOKUP($A688,'Medical Examinations'!$A:$M,8,0)</f>
        <v>2</v>
      </c>
      <c r="I688" t="str">
        <f>VLOOKUP($A688,'Medical Examinations'!$A:$M,9,0)</f>
        <v>No</v>
      </c>
      <c r="J688" t="str">
        <f>VLOOKUP($A688,'Medical Examinations'!$A:$M,11,0)</f>
        <v>Obesity</v>
      </c>
      <c r="K688" t="str">
        <f>VLOOKUP($A688,'Medical Examinations'!$A:$M,12,0)</f>
        <v>Prediabetes</v>
      </c>
      <c r="L688" s="11">
        <f>VLOOKUP($A688,'Hospitalisation Details'!$A:$O,5,0)</f>
        <v>21874</v>
      </c>
      <c r="M688">
        <f>VLOOKUP($A688,'Hospitalisation Details'!$A:$O,7,0)</f>
        <v>14474.68</v>
      </c>
      <c r="N688" t="str">
        <f>VLOOKUP($A688,'Hospitalisation Details'!$A:$O,12,0)</f>
        <v>tier - 2</v>
      </c>
      <c r="O688" t="str">
        <f>VLOOKUP($A688,'Hospitalisation Details'!$A:$O,13,0)</f>
        <v>tier - 2</v>
      </c>
      <c r="P688" t="str">
        <f>VLOOKUP($A688,'Hospitalisation Details'!$A:$O,14,0)</f>
        <v>R1013</v>
      </c>
      <c r="Q688">
        <f>VLOOKUP($A688,'Hospitalisation Details'!$A:$O,15,0)</f>
        <v>63</v>
      </c>
    </row>
    <row r="689" spans="1:17" ht="15.75" x14ac:dyDescent="0.25">
      <c r="A689" s="1" t="s">
        <v>1683</v>
      </c>
      <c r="B689" t="str">
        <f>VLOOKUP(Healthcare!A689,'Customer Names'!$A:$D,4,0)</f>
        <v>Cheryl</v>
      </c>
      <c r="C689">
        <f>VLOOKUP(A689,'Medical Examinations'!$A:$M,2,0)</f>
        <v>41.26</v>
      </c>
      <c r="D689">
        <f>VLOOKUP($A689,'Medical Examinations'!$A:$M,3,0)</f>
        <v>5.97</v>
      </c>
      <c r="E689" t="str">
        <f>VLOOKUP($A689,'Medical Examinations'!$A:$M,4,0)</f>
        <v>yes</v>
      </c>
      <c r="F689" t="str">
        <f>VLOOKUP($A689,'Medical Examinations'!$A:$M,5,0)</f>
        <v>No</v>
      </c>
      <c r="G689" t="str">
        <f>VLOOKUP($A689,'Medical Examinations'!$A:$M,6,0)</f>
        <v>No</v>
      </c>
      <c r="H689">
        <f>VLOOKUP($A689,'Medical Examinations'!$A:$M,8,0)</f>
        <v>0</v>
      </c>
      <c r="I689" t="str">
        <f>VLOOKUP($A689,'Medical Examinations'!$A:$M,9,0)</f>
        <v>No</v>
      </c>
      <c r="J689" t="str">
        <f>VLOOKUP($A689,'Medical Examinations'!$A:$M,11,0)</f>
        <v>Obesity</v>
      </c>
      <c r="K689" t="str">
        <f>VLOOKUP($A689,'Medical Examinations'!$A:$M,12,0)</f>
        <v>Prediabetes</v>
      </c>
      <c r="L689" s="11">
        <f>VLOOKUP($A689,'Hospitalisation Details'!$A:$O,5,0)</f>
        <v>28121</v>
      </c>
      <c r="M689">
        <f>VLOOKUP($A689,'Hospitalisation Details'!$A:$O,7,0)</f>
        <v>14470.01</v>
      </c>
      <c r="N689" t="str">
        <f>VLOOKUP($A689,'Hospitalisation Details'!$A:$O,12,0)</f>
        <v>tier - 2</v>
      </c>
      <c r="O689" t="str">
        <f>VLOOKUP($A689,'Hospitalisation Details'!$A:$O,13,0)</f>
        <v>tier - 3</v>
      </c>
      <c r="P689" t="str">
        <f>VLOOKUP($A689,'Hospitalisation Details'!$A:$O,14,0)</f>
        <v>R1012</v>
      </c>
      <c r="Q689">
        <f>VLOOKUP($A689,'Hospitalisation Details'!$A:$O,15,0)</f>
        <v>46</v>
      </c>
    </row>
    <row r="690" spans="1:17" ht="15.75" x14ac:dyDescent="0.25">
      <c r="A690" s="1" t="s">
        <v>1682</v>
      </c>
      <c r="B690" t="str">
        <f>VLOOKUP(Healthcare!A690,'Customer Names'!$A:$D,4,0)</f>
        <v>Allison M.</v>
      </c>
      <c r="C690">
        <f>VLOOKUP(A690,'Medical Examinations'!$A:$M,2,0)</f>
        <v>17.195</v>
      </c>
      <c r="D690">
        <f>VLOOKUP($A690,'Medical Examinations'!$A:$M,3,0)</f>
        <v>5.29</v>
      </c>
      <c r="E690" t="str">
        <f>VLOOKUP($A690,'Medical Examinations'!$A:$M,4,0)</f>
        <v>yes</v>
      </c>
      <c r="F690" t="str">
        <f>VLOOKUP($A690,'Medical Examinations'!$A:$M,5,0)</f>
        <v>No</v>
      </c>
      <c r="G690" t="str">
        <f>VLOOKUP($A690,'Medical Examinations'!$A:$M,6,0)</f>
        <v>No</v>
      </c>
      <c r="H690">
        <f>VLOOKUP($A690,'Medical Examinations'!$A:$M,8,0)</f>
        <v>0</v>
      </c>
      <c r="I690" t="str">
        <f>VLOOKUP($A690,'Medical Examinations'!$A:$M,9,0)</f>
        <v>yes</v>
      </c>
      <c r="J690" t="str">
        <f>VLOOKUP($A690,'Medical Examinations'!$A:$M,11,0)</f>
        <v>Underweight</v>
      </c>
      <c r="K690" t="str">
        <f>VLOOKUP($A690,'Medical Examinations'!$A:$M,12,0)</f>
        <v>Normal</v>
      </c>
      <c r="L690" s="11">
        <f>VLOOKUP($A690,'Hospitalisation Details'!$A:$O,5,0)</f>
        <v>35379</v>
      </c>
      <c r="M690">
        <f>VLOOKUP($A690,'Hospitalisation Details'!$A:$O,7,0)</f>
        <v>14455.64</v>
      </c>
      <c r="N690" t="str">
        <f>VLOOKUP($A690,'Hospitalisation Details'!$A:$O,12,0)</f>
        <v>tier - 2</v>
      </c>
      <c r="O690" t="str">
        <f>VLOOKUP($A690,'Hospitalisation Details'!$A:$O,13,0)</f>
        <v>tier - 3</v>
      </c>
      <c r="P690" t="str">
        <f>VLOOKUP($A690,'Hospitalisation Details'!$A:$O,14,0)</f>
        <v>R1024</v>
      </c>
      <c r="Q690">
        <f>VLOOKUP($A690,'Hospitalisation Details'!$A:$O,15,0)</f>
        <v>26</v>
      </c>
    </row>
    <row r="691" spans="1:17" ht="15.75" x14ac:dyDescent="0.25">
      <c r="A691" s="1" t="s">
        <v>1681</v>
      </c>
      <c r="B691" t="str">
        <f>VLOOKUP(Healthcare!A691,'Customer Names'!$A:$D,4,0)</f>
        <v>Adriana</v>
      </c>
      <c r="C691">
        <f>VLOOKUP(A691,'Medical Examinations'!$A:$M,2,0)</f>
        <v>23.085000000000001</v>
      </c>
      <c r="D691">
        <f>VLOOKUP($A691,'Medical Examinations'!$A:$M,3,0)</f>
        <v>4.2699999999999996</v>
      </c>
      <c r="E691" t="str">
        <f>VLOOKUP($A691,'Medical Examinations'!$A:$M,4,0)</f>
        <v>yes</v>
      </c>
      <c r="F691" t="str">
        <f>VLOOKUP($A691,'Medical Examinations'!$A:$M,5,0)</f>
        <v>No</v>
      </c>
      <c r="G691" t="str">
        <f>VLOOKUP($A691,'Medical Examinations'!$A:$M,6,0)</f>
        <v>No</v>
      </c>
      <c r="H691">
        <f>VLOOKUP($A691,'Medical Examinations'!$A:$M,8,0)</f>
        <v>2</v>
      </c>
      <c r="I691" t="str">
        <f>VLOOKUP($A691,'Medical Examinations'!$A:$M,9,0)</f>
        <v>No</v>
      </c>
      <c r="J691" t="str">
        <f>VLOOKUP($A691,'Medical Examinations'!$A:$M,11,0)</f>
        <v>Healthy Weight</v>
      </c>
      <c r="K691" t="str">
        <f>VLOOKUP($A691,'Medical Examinations'!$A:$M,12,0)</f>
        <v>Normal</v>
      </c>
      <c r="L691" s="11">
        <f>VLOOKUP($A691,'Hospitalisation Details'!$A:$O,5,0)</f>
        <v>21734</v>
      </c>
      <c r="M691">
        <f>VLOOKUP($A691,'Hospitalisation Details'!$A:$O,7,0)</f>
        <v>14451.84</v>
      </c>
      <c r="N691" t="str">
        <f>VLOOKUP($A691,'Hospitalisation Details'!$A:$O,12,0)</f>
        <v>tier - 2</v>
      </c>
      <c r="O691" t="str">
        <f>VLOOKUP($A691,'Hospitalisation Details'!$A:$O,13,0)</f>
        <v>tier - 3</v>
      </c>
      <c r="P691" t="str">
        <f>VLOOKUP($A691,'Hospitalisation Details'!$A:$O,14,0)</f>
        <v>R1023</v>
      </c>
      <c r="Q691">
        <f>VLOOKUP($A691,'Hospitalisation Details'!$A:$O,15,0)</f>
        <v>63</v>
      </c>
    </row>
    <row r="692" spans="1:17" ht="15.75" x14ac:dyDescent="0.25">
      <c r="A692" s="1" t="s">
        <v>1680</v>
      </c>
      <c r="B692" t="str">
        <f>VLOOKUP(Healthcare!A692,'Customer Names'!$A:$D,4,0)</f>
        <v>Miranda J</v>
      </c>
      <c r="C692">
        <f>VLOOKUP(A692,'Medical Examinations'!$A:$M,2,0)</f>
        <v>21.66</v>
      </c>
      <c r="D692">
        <f>VLOOKUP($A692,'Medical Examinations'!$A:$M,3,0)</f>
        <v>5.2</v>
      </c>
      <c r="E692" t="str">
        <f>VLOOKUP($A692,'Medical Examinations'!$A:$M,4,0)</f>
        <v>yes</v>
      </c>
      <c r="F692" t="str">
        <f>VLOOKUP($A692,'Medical Examinations'!$A:$M,5,0)</f>
        <v>No</v>
      </c>
      <c r="G692" t="str">
        <f>VLOOKUP($A692,'Medical Examinations'!$A:$M,6,0)</f>
        <v>No</v>
      </c>
      <c r="H692">
        <f>VLOOKUP($A692,'Medical Examinations'!$A:$M,8,0)</f>
        <v>2</v>
      </c>
      <c r="I692" t="str">
        <f>VLOOKUP($A692,'Medical Examinations'!$A:$M,9,0)</f>
        <v>No</v>
      </c>
      <c r="J692" t="str">
        <f>VLOOKUP($A692,'Medical Examinations'!$A:$M,11,0)</f>
        <v>Healthy Weight</v>
      </c>
      <c r="K692" t="str">
        <f>VLOOKUP($A692,'Medical Examinations'!$A:$M,12,0)</f>
        <v>Normal</v>
      </c>
      <c r="L692" s="11">
        <f>VLOOKUP($A692,'Hospitalisation Details'!$A:$O,5,0)</f>
        <v>21730</v>
      </c>
      <c r="M692">
        <f>VLOOKUP($A692,'Hospitalisation Details'!$A:$O,7,0)</f>
        <v>14449.85</v>
      </c>
      <c r="N692" t="str">
        <f>VLOOKUP($A692,'Hospitalisation Details'!$A:$O,12,0)</f>
        <v>tier - 2</v>
      </c>
      <c r="O692" t="str">
        <f>VLOOKUP($A692,'Hospitalisation Details'!$A:$O,13,0)</f>
        <v>tier - 1</v>
      </c>
      <c r="P692" t="str">
        <f>VLOOKUP($A692,'Hospitalisation Details'!$A:$O,14,0)</f>
        <v>R1024</v>
      </c>
      <c r="Q692">
        <f>VLOOKUP($A692,'Hospitalisation Details'!$A:$O,15,0)</f>
        <v>63</v>
      </c>
    </row>
    <row r="693" spans="1:17" ht="15.75" x14ac:dyDescent="0.25">
      <c r="A693" s="1" t="s">
        <v>1679</v>
      </c>
      <c r="B693" t="str">
        <f>VLOOKUP(Healthcare!A693,'Customer Names'!$A:$D,4,0)</f>
        <v>Roberto</v>
      </c>
      <c r="C693">
        <f>VLOOKUP(A693,'Medical Examinations'!$A:$M,2,0)</f>
        <v>36.47</v>
      </c>
      <c r="D693">
        <f>VLOOKUP($A693,'Medical Examinations'!$A:$M,3,0)</f>
        <v>8.23</v>
      </c>
      <c r="E693" t="str">
        <f>VLOOKUP($A693,'Medical Examinations'!$A:$M,4,0)</f>
        <v>yes</v>
      </c>
      <c r="F693" t="str">
        <f>VLOOKUP($A693,'Medical Examinations'!$A:$M,5,0)</f>
        <v>No</v>
      </c>
      <c r="G693" t="str">
        <f>VLOOKUP($A693,'Medical Examinations'!$A:$M,6,0)</f>
        <v>No</v>
      </c>
      <c r="H693">
        <f>VLOOKUP($A693,'Medical Examinations'!$A:$M,8,0)</f>
        <v>0</v>
      </c>
      <c r="I693" t="str">
        <f>VLOOKUP($A693,'Medical Examinations'!$A:$M,9,0)</f>
        <v>No</v>
      </c>
      <c r="J693" t="str">
        <f>VLOOKUP($A693,'Medical Examinations'!$A:$M,11,0)</f>
        <v>Obesity</v>
      </c>
      <c r="K693" t="str">
        <f>VLOOKUP($A693,'Medical Examinations'!$A:$M,12,0)</f>
        <v>Diabetes</v>
      </c>
      <c r="L693" s="11">
        <f>VLOOKUP($A693,'Hospitalisation Details'!$A:$O,5,0)</f>
        <v>24780</v>
      </c>
      <c r="M693">
        <f>VLOOKUP($A693,'Hospitalisation Details'!$A:$O,7,0)</f>
        <v>14427.63</v>
      </c>
      <c r="N693" t="str">
        <f>VLOOKUP($A693,'Hospitalisation Details'!$A:$O,12,0)</f>
        <v>tier - 2</v>
      </c>
      <c r="O693" t="str">
        <f>VLOOKUP($A693,'Hospitalisation Details'!$A:$O,13,0)</f>
        <v>tier - 2</v>
      </c>
      <c r="P693" t="str">
        <f>VLOOKUP($A693,'Hospitalisation Details'!$A:$O,14,0)</f>
        <v>R1021</v>
      </c>
      <c r="Q693">
        <f>VLOOKUP($A693,'Hospitalisation Details'!$A:$O,15,0)</f>
        <v>55</v>
      </c>
    </row>
    <row r="694" spans="1:17" ht="15.75" x14ac:dyDescent="0.25">
      <c r="A694" s="1" t="s">
        <v>1678</v>
      </c>
      <c r="B694" t="str">
        <f>VLOOKUP(Healthcare!A694,'Customer Names'!$A:$D,4,0)</f>
        <v>.  Rebecca B.</v>
      </c>
      <c r="C694">
        <f>VLOOKUP(A694,'Medical Examinations'!$A:$M,2,0)</f>
        <v>36.08</v>
      </c>
      <c r="D694">
        <f>VLOOKUP($A694,'Medical Examinations'!$A:$M,3,0)</f>
        <v>10.33</v>
      </c>
      <c r="E694" t="str">
        <f>VLOOKUP($A694,'Medical Examinations'!$A:$M,4,0)</f>
        <v>yes</v>
      </c>
      <c r="F694" t="str">
        <f>VLOOKUP($A694,'Medical Examinations'!$A:$M,5,0)</f>
        <v>No</v>
      </c>
      <c r="G694" t="str">
        <f>VLOOKUP($A694,'Medical Examinations'!$A:$M,6,0)</f>
        <v>No</v>
      </c>
      <c r="H694">
        <f>VLOOKUP($A694,'Medical Examinations'!$A:$M,8,0)</f>
        <v>0</v>
      </c>
      <c r="I694" t="str">
        <f>VLOOKUP($A694,'Medical Examinations'!$A:$M,9,0)</f>
        <v>No</v>
      </c>
      <c r="J694" t="str">
        <f>VLOOKUP($A694,'Medical Examinations'!$A:$M,11,0)</f>
        <v>Obesity</v>
      </c>
      <c r="K694" t="str">
        <f>VLOOKUP($A694,'Medical Examinations'!$A:$M,12,0)</f>
        <v>Diabetes</v>
      </c>
      <c r="L694" s="11">
        <f>VLOOKUP($A694,'Hospitalisation Details'!$A:$O,5,0)</f>
        <v>24668</v>
      </c>
      <c r="M694">
        <f>VLOOKUP($A694,'Hospitalisation Details'!$A:$O,7,0)</f>
        <v>14426.66</v>
      </c>
      <c r="N694" t="str">
        <f>VLOOKUP($A694,'Hospitalisation Details'!$A:$O,12,0)</f>
        <v>tier - 2</v>
      </c>
      <c r="O694" t="str">
        <f>VLOOKUP($A694,'Hospitalisation Details'!$A:$O,13,0)</f>
        <v>tier - 2</v>
      </c>
      <c r="P694" t="str">
        <f>VLOOKUP($A694,'Hospitalisation Details'!$A:$O,14,0)</f>
        <v>R1026</v>
      </c>
      <c r="Q694">
        <f>VLOOKUP($A694,'Hospitalisation Details'!$A:$O,15,0)</f>
        <v>55</v>
      </c>
    </row>
    <row r="695" spans="1:17" ht="15.75" x14ac:dyDescent="0.25">
      <c r="A695" s="1" t="s">
        <v>1677</v>
      </c>
      <c r="B695" t="str">
        <f>VLOOKUP(Healthcare!A695,'Customer Names'!$A:$D,4,0)</f>
        <v>Tiffany</v>
      </c>
      <c r="C695">
        <f>VLOOKUP(A695,'Medical Examinations'!$A:$M,2,0)</f>
        <v>23.18</v>
      </c>
      <c r="D695">
        <f>VLOOKUP($A695,'Medical Examinations'!$A:$M,3,0)</f>
        <v>6.13</v>
      </c>
      <c r="E695" t="str">
        <f>VLOOKUP($A695,'Medical Examinations'!$A:$M,4,0)</f>
        <v>No</v>
      </c>
      <c r="F695" t="str">
        <f>VLOOKUP($A695,'Medical Examinations'!$A:$M,5,0)</f>
        <v>No</v>
      </c>
      <c r="G695" t="str">
        <f>VLOOKUP($A695,'Medical Examinations'!$A:$M,6,0)</f>
        <v>No</v>
      </c>
      <c r="H695">
        <f>VLOOKUP($A695,'Medical Examinations'!$A:$M,8,0)</f>
        <v>0</v>
      </c>
      <c r="I695" t="str">
        <f>VLOOKUP($A695,'Medical Examinations'!$A:$M,9,0)</f>
        <v>No</v>
      </c>
      <c r="J695" t="str">
        <f>VLOOKUP($A695,'Medical Examinations'!$A:$M,11,0)</f>
        <v>Healthy Weight</v>
      </c>
      <c r="K695" t="str">
        <f>VLOOKUP($A695,'Medical Examinations'!$A:$M,12,0)</f>
        <v>Prediabetes</v>
      </c>
      <c r="L695" s="11">
        <f>VLOOKUP($A695,'Hospitalisation Details'!$A:$O,5,0)</f>
        <v>36443</v>
      </c>
      <c r="M695">
        <f>VLOOKUP($A695,'Hospitalisation Details'!$A:$O,7,0)</f>
        <v>14426.07</v>
      </c>
      <c r="N695" t="str">
        <f>VLOOKUP($A695,'Hospitalisation Details'!$A:$O,12,0)</f>
        <v>tier - 2</v>
      </c>
      <c r="O695" t="str">
        <f>VLOOKUP($A695,'Hospitalisation Details'!$A:$O,13,0)</f>
        <v>tier - 1</v>
      </c>
      <c r="P695" t="str">
        <f>VLOOKUP($A695,'Hospitalisation Details'!$A:$O,14,0)</f>
        <v>R1012</v>
      </c>
      <c r="Q695">
        <f>VLOOKUP($A695,'Hospitalisation Details'!$A:$O,15,0)</f>
        <v>23</v>
      </c>
    </row>
    <row r="696" spans="1:17" ht="15.75" x14ac:dyDescent="0.25">
      <c r="A696" s="1" t="s">
        <v>1676</v>
      </c>
      <c r="B696" t="str">
        <f>VLOOKUP(Healthcare!A696,'Customer Names'!$A:$D,4,0)</f>
        <v>Alexander</v>
      </c>
      <c r="C696">
        <f>VLOOKUP(A696,'Medical Examinations'!$A:$M,2,0)</f>
        <v>39.159999999999997</v>
      </c>
      <c r="D696">
        <f>VLOOKUP($A696,'Medical Examinations'!$A:$M,3,0)</f>
        <v>8.08</v>
      </c>
      <c r="E696" t="str">
        <f>VLOOKUP($A696,'Medical Examinations'!$A:$M,4,0)</f>
        <v>No</v>
      </c>
      <c r="F696" t="str">
        <f>VLOOKUP($A696,'Medical Examinations'!$A:$M,5,0)</f>
        <v>No</v>
      </c>
      <c r="G696" t="str">
        <f>VLOOKUP($A696,'Medical Examinations'!$A:$M,6,0)</f>
        <v>No</v>
      </c>
      <c r="H696">
        <f>VLOOKUP($A696,'Medical Examinations'!$A:$M,8,0)</f>
        <v>3</v>
      </c>
      <c r="I696" t="str">
        <f>VLOOKUP($A696,'Medical Examinations'!$A:$M,9,0)</f>
        <v>No</v>
      </c>
      <c r="J696" t="str">
        <f>VLOOKUP($A696,'Medical Examinations'!$A:$M,11,0)</f>
        <v>Obesity</v>
      </c>
      <c r="K696" t="str">
        <f>VLOOKUP($A696,'Medical Examinations'!$A:$M,12,0)</f>
        <v>Diabetes</v>
      </c>
      <c r="L696" s="11">
        <f>VLOOKUP($A696,'Hospitalisation Details'!$A:$O,5,0)</f>
        <v>21509</v>
      </c>
      <c r="M696">
        <f>VLOOKUP($A696,'Hospitalisation Details'!$A:$O,7,0)</f>
        <v>14418.28</v>
      </c>
      <c r="N696" t="str">
        <f>VLOOKUP($A696,'Hospitalisation Details'!$A:$O,12,0)</f>
        <v>tier - 2</v>
      </c>
      <c r="O696" t="str">
        <f>VLOOKUP($A696,'Hospitalisation Details'!$A:$O,13,0)</f>
        <v>tier - 3</v>
      </c>
      <c r="P696" t="str">
        <f>VLOOKUP($A696,'Hospitalisation Details'!$A:$O,14,0)</f>
        <v>R1013</v>
      </c>
      <c r="Q696">
        <f>VLOOKUP($A696,'Hospitalisation Details'!$A:$O,15,0)</f>
        <v>64</v>
      </c>
    </row>
    <row r="697" spans="1:17" ht="15.75" x14ac:dyDescent="0.25">
      <c r="A697" s="1" t="s">
        <v>1675</v>
      </c>
      <c r="B697" t="str">
        <f>VLOOKUP(Healthcare!A697,'Customer Names'!$A:$D,4,0)</f>
        <v>Rich M</v>
      </c>
      <c r="C697">
        <f>VLOOKUP(A697,'Medical Examinations'!$A:$M,2,0)</f>
        <v>38.19</v>
      </c>
      <c r="D697">
        <f>VLOOKUP($A697,'Medical Examinations'!$A:$M,3,0)</f>
        <v>10.49</v>
      </c>
      <c r="E697" t="str">
        <f>VLOOKUP($A697,'Medical Examinations'!$A:$M,4,0)</f>
        <v>No</v>
      </c>
      <c r="F697" t="str">
        <f>VLOOKUP($A697,'Medical Examinations'!$A:$M,5,0)</f>
        <v>No</v>
      </c>
      <c r="G697" t="str">
        <f>VLOOKUP($A697,'Medical Examinations'!$A:$M,6,0)</f>
        <v>No</v>
      </c>
      <c r="H697">
        <f>VLOOKUP($A697,'Medical Examinations'!$A:$M,8,0)</f>
        <v>3</v>
      </c>
      <c r="I697" t="str">
        <f>VLOOKUP($A697,'Medical Examinations'!$A:$M,9,0)</f>
        <v>No</v>
      </c>
      <c r="J697" t="str">
        <f>VLOOKUP($A697,'Medical Examinations'!$A:$M,11,0)</f>
        <v>Obesity</v>
      </c>
      <c r="K697" t="str">
        <f>VLOOKUP($A697,'Medical Examinations'!$A:$M,12,0)</f>
        <v>Diabetes</v>
      </c>
      <c r="L697" s="11">
        <f>VLOOKUP($A697,'Hospitalisation Details'!$A:$O,5,0)</f>
        <v>21395</v>
      </c>
      <c r="M697">
        <f>VLOOKUP($A697,'Hospitalisation Details'!$A:$O,7,0)</f>
        <v>14410.93</v>
      </c>
      <c r="N697" t="str">
        <f>VLOOKUP($A697,'Hospitalisation Details'!$A:$O,12,0)</f>
        <v>tier - 2</v>
      </c>
      <c r="O697" t="str">
        <f>VLOOKUP($A697,'Hospitalisation Details'!$A:$O,13,0)</f>
        <v>tier - 2</v>
      </c>
      <c r="P697" t="str">
        <f>VLOOKUP($A697,'Hospitalisation Details'!$A:$O,14,0)</f>
        <v>R1016</v>
      </c>
      <c r="Q697">
        <f>VLOOKUP($A697,'Hospitalisation Details'!$A:$O,15,0)</f>
        <v>64</v>
      </c>
    </row>
    <row r="698" spans="1:17" ht="15.75" x14ac:dyDescent="0.25">
      <c r="A698" s="1" t="s">
        <v>1674</v>
      </c>
      <c r="B698" t="str">
        <f>VLOOKUP(Healthcare!A698,'Customer Names'!$A:$D,4,0)</f>
        <v>Aaron C</v>
      </c>
      <c r="C698">
        <f>VLOOKUP(A698,'Medical Examinations'!$A:$M,2,0)</f>
        <v>26.41</v>
      </c>
      <c r="D698">
        <f>VLOOKUP($A698,'Medical Examinations'!$A:$M,3,0)</f>
        <v>8.11</v>
      </c>
      <c r="E698" t="str">
        <f>VLOOKUP($A698,'Medical Examinations'!$A:$M,4,0)</f>
        <v>No</v>
      </c>
      <c r="F698" t="str">
        <f>VLOOKUP($A698,'Medical Examinations'!$A:$M,5,0)</f>
        <v>No</v>
      </c>
      <c r="G698" t="str">
        <f>VLOOKUP($A698,'Medical Examinations'!$A:$M,6,0)</f>
        <v>No</v>
      </c>
      <c r="H698">
        <f>VLOOKUP($A698,'Medical Examinations'!$A:$M,8,0)</f>
        <v>3</v>
      </c>
      <c r="I698" t="str">
        <f>VLOOKUP($A698,'Medical Examinations'!$A:$M,9,0)</f>
        <v>No</v>
      </c>
      <c r="J698" t="str">
        <f>VLOOKUP($A698,'Medical Examinations'!$A:$M,11,0)</f>
        <v>Overweight</v>
      </c>
      <c r="K698" t="str">
        <f>VLOOKUP($A698,'Medical Examinations'!$A:$M,12,0)</f>
        <v>Diabetes</v>
      </c>
      <c r="L698" s="11">
        <f>VLOOKUP($A698,'Hospitalisation Details'!$A:$O,5,0)</f>
        <v>21411</v>
      </c>
      <c r="M698">
        <f>VLOOKUP($A698,'Hospitalisation Details'!$A:$O,7,0)</f>
        <v>14394.56</v>
      </c>
      <c r="N698" t="str">
        <f>VLOOKUP($A698,'Hospitalisation Details'!$A:$O,12,0)</f>
        <v>tier - 2</v>
      </c>
      <c r="O698" t="str">
        <f>VLOOKUP($A698,'Hospitalisation Details'!$A:$O,13,0)</f>
        <v>tier - 1</v>
      </c>
      <c r="P698" t="str">
        <f>VLOOKUP($A698,'Hospitalisation Details'!$A:$O,14,0)</f>
        <v>R1018</v>
      </c>
      <c r="Q698">
        <f>VLOOKUP($A698,'Hospitalisation Details'!$A:$O,15,0)</f>
        <v>64</v>
      </c>
    </row>
    <row r="699" spans="1:17" ht="15.75" x14ac:dyDescent="0.25">
      <c r="A699" s="1" t="s">
        <v>1673</v>
      </c>
      <c r="B699" t="str">
        <f>VLOOKUP(Healthcare!A699,'Customer Names'!$A:$D,4,0)</f>
        <v>Kate</v>
      </c>
      <c r="C699">
        <f>VLOOKUP(A699,'Medical Examinations'!$A:$M,2,0)</f>
        <v>28.785</v>
      </c>
      <c r="D699">
        <f>VLOOKUP($A699,'Medical Examinations'!$A:$M,3,0)</f>
        <v>6.6</v>
      </c>
      <c r="E699" t="str">
        <f>VLOOKUP($A699,'Medical Examinations'!$A:$M,4,0)</f>
        <v>No</v>
      </c>
      <c r="F699" t="str">
        <f>VLOOKUP($A699,'Medical Examinations'!$A:$M,5,0)</f>
        <v>No</v>
      </c>
      <c r="G699" t="str">
        <f>VLOOKUP($A699,'Medical Examinations'!$A:$M,6,0)</f>
        <v>No</v>
      </c>
      <c r="H699">
        <f>VLOOKUP($A699,'Medical Examinations'!$A:$M,8,0)</f>
        <v>0</v>
      </c>
      <c r="I699" t="str">
        <f>VLOOKUP($A699,'Medical Examinations'!$A:$M,9,0)</f>
        <v>No</v>
      </c>
      <c r="J699" t="str">
        <f>VLOOKUP($A699,'Medical Examinations'!$A:$M,11,0)</f>
        <v>Overweight</v>
      </c>
      <c r="K699" t="str">
        <f>VLOOKUP($A699,'Medical Examinations'!$A:$M,12,0)</f>
        <v>Diabetes</v>
      </c>
      <c r="L699" s="11">
        <f>VLOOKUP($A699,'Hospitalisation Details'!$A:$O,5,0)</f>
        <v>23915</v>
      </c>
      <c r="M699">
        <f>VLOOKUP($A699,'Hospitalisation Details'!$A:$O,7,0)</f>
        <v>14394.4</v>
      </c>
      <c r="N699" t="str">
        <f>VLOOKUP($A699,'Hospitalisation Details'!$A:$O,12,0)</f>
        <v>tier - 2</v>
      </c>
      <c r="O699" t="str">
        <f>VLOOKUP($A699,'Hospitalisation Details'!$A:$O,13,0)</f>
        <v>tier - 3</v>
      </c>
      <c r="P699" t="str">
        <f>VLOOKUP($A699,'Hospitalisation Details'!$A:$O,14,0)</f>
        <v>R1024</v>
      </c>
      <c r="Q699">
        <f>VLOOKUP($A699,'Hospitalisation Details'!$A:$O,15,0)</f>
        <v>57</v>
      </c>
    </row>
    <row r="700" spans="1:17" ht="15.75" x14ac:dyDescent="0.25">
      <c r="A700" s="1" t="s">
        <v>1672</v>
      </c>
      <c r="B700" t="str">
        <f>VLOOKUP(Healthcare!A700,'Customer Names'!$A:$D,4,0)</f>
        <v>Maria M</v>
      </c>
      <c r="C700">
        <f>VLOOKUP(A700,'Medical Examinations'!$A:$M,2,0)</f>
        <v>26.695</v>
      </c>
      <c r="D700">
        <f>VLOOKUP($A700,'Medical Examinations'!$A:$M,3,0)</f>
        <v>10.14</v>
      </c>
      <c r="E700" t="str">
        <f>VLOOKUP($A700,'Medical Examinations'!$A:$M,4,0)</f>
        <v>yes</v>
      </c>
      <c r="F700" t="str">
        <f>VLOOKUP($A700,'Medical Examinations'!$A:$M,5,0)</f>
        <v>No</v>
      </c>
      <c r="G700" t="str">
        <f>VLOOKUP($A700,'Medical Examinations'!$A:$M,6,0)</f>
        <v>Yes</v>
      </c>
      <c r="H700">
        <f>VLOOKUP($A700,'Medical Examinations'!$A:$M,8,0)</f>
        <v>1</v>
      </c>
      <c r="I700" t="str">
        <f>VLOOKUP($A700,'Medical Examinations'!$A:$M,9,0)</f>
        <v>No</v>
      </c>
      <c r="J700" t="str">
        <f>VLOOKUP($A700,'Medical Examinations'!$A:$M,11,0)</f>
        <v>Overweight</v>
      </c>
      <c r="K700" t="str">
        <f>VLOOKUP($A700,'Medical Examinations'!$A:$M,12,0)</f>
        <v>Diabetes</v>
      </c>
      <c r="L700" s="11">
        <f>VLOOKUP($A700,'Hospitalisation Details'!$A:$O,5,0)</f>
        <v>23239</v>
      </c>
      <c r="M700">
        <f>VLOOKUP($A700,'Hospitalisation Details'!$A:$O,7,0)</f>
        <v>14382.71</v>
      </c>
      <c r="N700" t="str">
        <f>VLOOKUP($A700,'Hospitalisation Details'!$A:$O,12,0)</f>
        <v>tier - 2</v>
      </c>
      <c r="O700" t="str">
        <f>VLOOKUP($A700,'Hospitalisation Details'!$A:$O,13,0)</f>
        <v>tier - 2</v>
      </c>
      <c r="P700" t="str">
        <f>VLOOKUP($A700,'Hospitalisation Details'!$A:$O,14,0)</f>
        <v>R1012</v>
      </c>
      <c r="Q700">
        <f>VLOOKUP($A700,'Hospitalisation Details'!$A:$O,15,0)</f>
        <v>59</v>
      </c>
    </row>
    <row r="701" spans="1:17" ht="15.75" x14ac:dyDescent="0.25">
      <c r="A701" s="1" t="s">
        <v>1671</v>
      </c>
      <c r="B701" t="str">
        <f>VLOOKUP(Healthcare!A701,'Customer Names'!$A:$D,4,0)</f>
        <v>Daven W</v>
      </c>
      <c r="C701">
        <f>VLOOKUP(A701,'Medical Examinations'!$A:$M,2,0)</f>
        <v>32.799999999999997</v>
      </c>
      <c r="D701">
        <f>VLOOKUP($A701,'Medical Examinations'!$A:$M,3,0)</f>
        <v>6.06</v>
      </c>
      <c r="E701" t="str">
        <f>VLOOKUP($A701,'Medical Examinations'!$A:$M,4,0)</f>
        <v>yes</v>
      </c>
      <c r="F701" t="str">
        <f>VLOOKUP($A701,'Medical Examinations'!$A:$M,5,0)</f>
        <v>No</v>
      </c>
      <c r="G701" t="str">
        <f>VLOOKUP($A701,'Medical Examinations'!$A:$M,6,0)</f>
        <v>No</v>
      </c>
      <c r="H701">
        <f>VLOOKUP($A701,'Medical Examinations'!$A:$M,8,0)</f>
        <v>1</v>
      </c>
      <c r="I701" t="str">
        <f>VLOOKUP($A701,'Medical Examinations'!$A:$M,9,0)</f>
        <v>No</v>
      </c>
      <c r="J701" t="str">
        <f>VLOOKUP($A701,'Medical Examinations'!$A:$M,11,0)</f>
        <v>Obesity</v>
      </c>
      <c r="K701" t="str">
        <f>VLOOKUP($A701,'Medical Examinations'!$A:$M,12,0)</f>
        <v>Prediabetes</v>
      </c>
      <c r="L701" s="11">
        <f>VLOOKUP($A701,'Hospitalisation Details'!$A:$O,5,0)</f>
        <v>32371</v>
      </c>
      <c r="M701">
        <f>VLOOKUP($A701,'Hospitalisation Details'!$A:$O,7,0)</f>
        <v>14358.36</v>
      </c>
      <c r="N701" t="str">
        <f>VLOOKUP($A701,'Hospitalisation Details'!$A:$O,12,0)</f>
        <v>tier - 2</v>
      </c>
      <c r="O701" t="str">
        <f>VLOOKUP($A701,'Hospitalisation Details'!$A:$O,13,0)</f>
        <v>tier - 2</v>
      </c>
      <c r="P701" t="str">
        <f>VLOOKUP($A701,'Hospitalisation Details'!$A:$O,14,0)</f>
        <v>R1011</v>
      </c>
      <c r="Q701">
        <f>VLOOKUP($A701,'Hospitalisation Details'!$A:$O,15,0)</f>
        <v>34</v>
      </c>
    </row>
    <row r="702" spans="1:17" ht="15.75" x14ac:dyDescent="0.25">
      <c r="A702" s="1" t="s">
        <v>1670</v>
      </c>
      <c r="B702" t="str">
        <f>VLOOKUP(Healthcare!A702,'Customer Names'!$A:$D,4,0)</f>
        <v>.  Brianne</v>
      </c>
      <c r="C702">
        <f>VLOOKUP(A702,'Medical Examinations'!$A:$M,2,0)</f>
        <v>35.869999999999997</v>
      </c>
      <c r="D702">
        <f>VLOOKUP($A702,'Medical Examinations'!$A:$M,3,0)</f>
        <v>9.91</v>
      </c>
      <c r="E702" t="str">
        <f>VLOOKUP($A702,'Medical Examinations'!$A:$M,4,0)</f>
        <v>yes</v>
      </c>
      <c r="F702" t="str">
        <f>VLOOKUP($A702,'Medical Examinations'!$A:$M,5,0)</f>
        <v>No</v>
      </c>
      <c r="G702" t="str">
        <f>VLOOKUP($A702,'Medical Examinations'!$A:$M,6,0)</f>
        <v>No</v>
      </c>
      <c r="H702">
        <f>VLOOKUP($A702,'Medical Examinations'!$A:$M,8,0)</f>
        <v>0</v>
      </c>
      <c r="I702" t="str">
        <f>VLOOKUP($A702,'Medical Examinations'!$A:$M,9,0)</f>
        <v>No</v>
      </c>
      <c r="J702" t="str">
        <f>VLOOKUP($A702,'Medical Examinations'!$A:$M,11,0)</f>
        <v>Obesity</v>
      </c>
      <c r="K702" t="str">
        <f>VLOOKUP($A702,'Medical Examinations'!$A:$M,12,0)</f>
        <v>Diabetes</v>
      </c>
      <c r="L702" s="11">
        <f>VLOOKUP($A702,'Hospitalisation Details'!$A:$O,5,0)</f>
        <v>24816</v>
      </c>
      <c r="M702">
        <f>VLOOKUP($A702,'Hospitalisation Details'!$A:$O,7,0)</f>
        <v>14355.43</v>
      </c>
      <c r="N702" t="str">
        <f>VLOOKUP($A702,'Hospitalisation Details'!$A:$O,12,0)</f>
        <v>tier - 2</v>
      </c>
      <c r="O702" t="str">
        <f>VLOOKUP($A702,'Hospitalisation Details'!$A:$O,13,0)</f>
        <v>tier - 1</v>
      </c>
      <c r="P702" t="str">
        <f>VLOOKUP($A702,'Hospitalisation Details'!$A:$O,14,0)</f>
        <v>R1026</v>
      </c>
      <c r="Q702">
        <f>VLOOKUP($A702,'Hospitalisation Details'!$A:$O,15,0)</f>
        <v>55</v>
      </c>
    </row>
    <row r="703" spans="1:17" ht="15.75" x14ac:dyDescent="0.25">
      <c r="A703" s="1" t="s">
        <v>1669</v>
      </c>
      <c r="B703" t="str">
        <f>VLOOKUP(Healthcare!A703,'Customer Names'!$A:$D,4,0)</f>
        <v>Hiroki</v>
      </c>
      <c r="C703">
        <f>VLOOKUP(A703,'Medical Examinations'!$A:$M,2,0)</f>
        <v>21.66</v>
      </c>
      <c r="D703">
        <f>VLOOKUP($A703,'Medical Examinations'!$A:$M,3,0)</f>
        <v>4.1399999999999997</v>
      </c>
      <c r="E703" t="str">
        <f>VLOOKUP($A703,'Medical Examinations'!$A:$M,4,0)</f>
        <v>yes</v>
      </c>
      <c r="F703" t="str">
        <f>VLOOKUP($A703,'Medical Examinations'!$A:$M,5,0)</f>
        <v>No</v>
      </c>
      <c r="G703" t="str">
        <f>VLOOKUP($A703,'Medical Examinations'!$A:$M,6,0)</f>
        <v>No</v>
      </c>
      <c r="H703">
        <f>VLOOKUP($A703,'Medical Examinations'!$A:$M,8,0)</f>
        <v>2</v>
      </c>
      <c r="I703" t="str">
        <f>VLOOKUP($A703,'Medical Examinations'!$A:$M,9,0)</f>
        <v>No</v>
      </c>
      <c r="J703" t="str">
        <f>VLOOKUP($A703,'Medical Examinations'!$A:$M,11,0)</f>
        <v>Healthy Weight</v>
      </c>
      <c r="K703" t="str">
        <f>VLOOKUP($A703,'Medical Examinations'!$A:$M,12,0)</f>
        <v>Normal</v>
      </c>
      <c r="L703" s="11">
        <f>VLOOKUP($A703,'Hospitalisation Details'!$A:$O,5,0)</f>
        <v>21725</v>
      </c>
      <c r="M703">
        <f>VLOOKUP($A703,'Hospitalisation Details'!$A:$O,7,0)</f>
        <v>14349.85</v>
      </c>
      <c r="N703" t="str">
        <f>VLOOKUP($A703,'Hospitalisation Details'!$A:$O,12,0)</f>
        <v>tier - 2</v>
      </c>
      <c r="O703" t="str">
        <f>VLOOKUP($A703,'Hospitalisation Details'!$A:$O,13,0)</f>
        <v>tier - 2</v>
      </c>
      <c r="P703" t="str">
        <f>VLOOKUP($A703,'Hospitalisation Details'!$A:$O,14,0)</f>
        <v>R1012</v>
      </c>
      <c r="Q703">
        <f>VLOOKUP($A703,'Hospitalisation Details'!$A:$O,15,0)</f>
        <v>63</v>
      </c>
    </row>
    <row r="704" spans="1:17" ht="15.75" x14ac:dyDescent="0.25">
      <c r="A704" s="1" t="s">
        <v>1668</v>
      </c>
      <c r="B704" t="str">
        <f>VLOOKUP(Healthcare!A704,'Customer Names'!$A:$D,4,0)</f>
        <v>Anders</v>
      </c>
      <c r="C704">
        <f>VLOOKUP(A704,'Medical Examinations'!$A:$M,2,0)</f>
        <v>37.72</v>
      </c>
      <c r="D704">
        <f>VLOOKUP($A704,'Medical Examinations'!$A:$M,3,0)</f>
        <v>4.38</v>
      </c>
      <c r="E704" t="str">
        <f>VLOOKUP($A704,'Medical Examinations'!$A:$M,4,0)</f>
        <v>yes</v>
      </c>
      <c r="F704" t="str">
        <f>VLOOKUP($A704,'Medical Examinations'!$A:$M,5,0)</f>
        <v>No</v>
      </c>
      <c r="G704" t="str">
        <f>VLOOKUP($A704,'Medical Examinations'!$A:$M,6,0)</f>
        <v>Yes</v>
      </c>
      <c r="H704">
        <f>VLOOKUP($A704,'Medical Examinations'!$A:$M,8,0)</f>
        <v>1</v>
      </c>
      <c r="I704" t="str">
        <f>VLOOKUP($A704,'Medical Examinations'!$A:$M,9,0)</f>
        <v>No</v>
      </c>
      <c r="J704" t="str">
        <f>VLOOKUP($A704,'Medical Examinations'!$A:$M,11,0)</f>
        <v>Obesity</v>
      </c>
      <c r="K704" t="str">
        <f>VLOOKUP($A704,'Medical Examinations'!$A:$M,12,0)</f>
        <v>Normal</v>
      </c>
      <c r="L704" s="11">
        <f>VLOOKUP($A704,'Hospitalisation Details'!$A:$O,5,0)</f>
        <v>25502</v>
      </c>
      <c r="M704">
        <f>VLOOKUP($A704,'Hospitalisation Details'!$A:$O,7,0)</f>
        <v>14337.91</v>
      </c>
      <c r="N704" t="str">
        <f>VLOOKUP($A704,'Hospitalisation Details'!$A:$O,12,0)</f>
        <v>tier - 2</v>
      </c>
      <c r="O704" t="str">
        <f>VLOOKUP($A704,'Hospitalisation Details'!$A:$O,13,0)</f>
        <v>tier - 3</v>
      </c>
      <c r="P704" t="str">
        <f>VLOOKUP($A704,'Hospitalisation Details'!$A:$O,14,0)</f>
        <v>R1022</v>
      </c>
      <c r="Q704">
        <f>VLOOKUP($A704,'Hospitalisation Details'!$A:$O,15,0)</f>
        <v>53</v>
      </c>
    </row>
    <row r="705" spans="1:17" ht="15.75" x14ac:dyDescent="0.25">
      <c r="A705" s="1" t="s">
        <v>1667</v>
      </c>
      <c r="B705" t="str">
        <f>VLOOKUP(Healthcare!A705,'Customer Names'!$A:$D,4,0)</f>
        <v>Danielle</v>
      </c>
      <c r="C705">
        <f>VLOOKUP(A705,'Medical Examinations'!$A:$M,2,0)</f>
        <v>39.700000000000003</v>
      </c>
      <c r="D705">
        <f>VLOOKUP($A705,'Medical Examinations'!$A:$M,3,0)</f>
        <v>9.83</v>
      </c>
      <c r="E705" t="str">
        <f>VLOOKUP($A705,'Medical Examinations'!$A:$M,4,0)</f>
        <v>No</v>
      </c>
      <c r="F705" t="str">
        <f>VLOOKUP($A705,'Medical Examinations'!$A:$M,5,0)</f>
        <v>No</v>
      </c>
      <c r="G705" t="str">
        <f>VLOOKUP($A705,'Medical Examinations'!$A:$M,6,0)</f>
        <v>No</v>
      </c>
      <c r="H705">
        <f>VLOOKUP($A705,'Medical Examinations'!$A:$M,8,0)</f>
        <v>3</v>
      </c>
      <c r="I705" t="str">
        <f>VLOOKUP($A705,'Medical Examinations'!$A:$M,9,0)</f>
        <v>No</v>
      </c>
      <c r="J705" t="str">
        <f>VLOOKUP($A705,'Medical Examinations'!$A:$M,11,0)</f>
        <v>Obesity</v>
      </c>
      <c r="K705" t="str">
        <f>VLOOKUP($A705,'Medical Examinations'!$A:$M,12,0)</f>
        <v>Diabetes</v>
      </c>
      <c r="L705" s="11">
        <f>VLOOKUP($A705,'Hospitalisation Details'!$A:$O,5,0)</f>
        <v>21407</v>
      </c>
      <c r="M705">
        <f>VLOOKUP($A705,'Hospitalisation Details'!$A:$O,7,0)</f>
        <v>14319.03</v>
      </c>
      <c r="N705" t="str">
        <f>VLOOKUP($A705,'Hospitalisation Details'!$A:$O,12,0)</f>
        <v>tier - 2</v>
      </c>
      <c r="O705" t="str">
        <f>VLOOKUP($A705,'Hospitalisation Details'!$A:$O,13,0)</f>
        <v>tier - 2</v>
      </c>
      <c r="P705" t="str">
        <f>VLOOKUP($A705,'Hospitalisation Details'!$A:$O,14,0)</f>
        <v>R1011</v>
      </c>
      <c r="Q705">
        <f>VLOOKUP($A705,'Hospitalisation Details'!$A:$O,15,0)</f>
        <v>64</v>
      </c>
    </row>
    <row r="706" spans="1:17" ht="15.75" x14ac:dyDescent="0.25">
      <c r="A706" s="1" t="s">
        <v>1666</v>
      </c>
      <c r="B706" t="str">
        <f>VLOOKUP(Healthcare!A706,'Customer Names'!$A:$D,4,0)</f>
        <v>Candace N</v>
      </c>
      <c r="C706">
        <f>VLOOKUP(A706,'Medical Examinations'!$A:$M,2,0)</f>
        <v>35.97</v>
      </c>
      <c r="D706">
        <f>VLOOKUP($A706,'Medical Examinations'!$A:$M,3,0)</f>
        <v>11.08</v>
      </c>
      <c r="E706" t="str">
        <f>VLOOKUP($A706,'Medical Examinations'!$A:$M,4,0)</f>
        <v>No</v>
      </c>
      <c r="F706" t="str">
        <f>VLOOKUP($A706,'Medical Examinations'!$A:$M,5,0)</f>
        <v>No</v>
      </c>
      <c r="G706" t="str">
        <f>VLOOKUP($A706,'Medical Examinations'!$A:$M,6,0)</f>
        <v>No</v>
      </c>
      <c r="H706">
        <f>VLOOKUP($A706,'Medical Examinations'!$A:$M,8,0)</f>
        <v>3</v>
      </c>
      <c r="I706" t="str">
        <f>VLOOKUP($A706,'Medical Examinations'!$A:$M,9,0)</f>
        <v>No</v>
      </c>
      <c r="J706" t="str">
        <f>VLOOKUP($A706,'Medical Examinations'!$A:$M,11,0)</f>
        <v>Obesity</v>
      </c>
      <c r="K706" t="str">
        <f>VLOOKUP($A706,'Medical Examinations'!$A:$M,12,0)</f>
        <v>Diabetes</v>
      </c>
      <c r="L706" s="11">
        <f>VLOOKUP($A706,'Hospitalisation Details'!$A:$O,5,0)</f>
        <v>21351</v>
      </c>
      <c r="M706">
        <f>VLOOKUP($A706,'Hospitalisation Details'!$A:$O,7,0)</f>
        <v>14313.85</v>
      </c>
      <c r="N706" t="str">
        <f>VLOOKUP($A706,'Hospitalisation Details'!$A:$O,12,0)</f>
        <v>tier - 2</v>
      </c>
      <c r="O706" t="str">
        <f>VLOOKUP($A706,'Hospitalisation Details'!$A:$O,13,0)</f>
        <v>tier - 3</v>
      </c>
      <c r="P706" t="str">
        <f>VLOOKUP($A706,'Hospitalisation Details'!$A:$O,14,0)</f>
        <v>R1013</v>
      </c>
      <c r="Q706">
        <f>VLOOKUP($A706,'Hospitalisation Details'!$A:$O,15,0)</f>
        <v>64</v>
      </c>
    </row>
    <row r="707" spans="1:17" ht="15.75" x14ac:dyDescent="0.25">
      <c r="A707" s="1" t="s">
        <v>1665</v>
      </c>
      <c r="B707" t="str">
        <f>VLOOKUP(Healthcare!A707,'Customer Names'!$A:$D,4,0)</f>
        <v>Bruno F.</v>
      </c>
      <c r="C707">
        <f>VLOOKUP(A707,'Medical Examinations'!$A:$M,2,0)</f>
        <v>37.85</v>
      </c>
      <c r="D707">
        <f>VLOOKUP($A707,'Medical Examinations'!$A:$M,3,0)</f>
        <v>11.01</v>
      </c>
      <c r="E707" t="str">
        <f>VLOOKUP($A707,'Medical Examinations'!$A:$M,4,0)</f>
        <v>No</v>
      </c>
      <c r="F707" t="str">
        <f>VLOOKUP($A707,'Medical Examinations'!$A:$M,5,0)</f>
        <v>No</v>
      </c>
      <c r="G707" t="str">
        <f>VLOOKUP($A707,'Medical Examinations'!$A:$M,6,0)</f>
        <v>No</v>
      </c>
      <c r="H707">
        <f>VLOOKUP($A707,'Medical Examinations'!$A:$M,8,0)</f>
        <v>0</v>
      </c>
      <c r="I707" t="str">
        <f>VLOOKUP($A707,'Medical Examinations'!$A:$M,9,0)</f>
        <v>No</v>
      </c>
      <c r="J707" t="str">
        <f>VLOOKUP($A707,'Medical Examinations'!$A:$M,11,0)</f>
        <v>Obesity</v>
      </c>
      <c r="K707" t="str">
        <f>VLOOKUP($A707,'Medical Examinations'!$A:$M,12,0)</f>
        <v>Diabetes</v>
      </c>
      <c r="L707" s="11">
        <f>VLOOKUP($A707,'Hospitalisation Details'!$A:$O,5,0)</f>
        <v>25096</v>
      </c>
      <c r="M707">
        <f>VLOOKUP($A707,'Hospitalisation Details'!$A:$O,7,0)</f>
        <v>14285.9</v>
      </c>
      <c r="N707" t="str">
        <f>VLOOKUP($A707,'Hospitalisation Details'!$A:$O,12,0)</f>
        <v>tier - 2</v>
      </c>
      <c r="O707" t="str">
        <f>VLOOKUP($A707,'Hospitalisation Details'!$A:$O,13,0)</f>
        <v>tier - 3</v>
      </c>
      <c r="P707" t="str">
        <f>VLOOKUP($A707,'Hospitalisation Details'!$A:$O,14,0)</f>
        <v>R1012</v>
      </c>
      <c r="Q707">
        <f>VLOOKUP($A707,'Hospitalisation Details'!$A:$O,15,0)</f>
        <v>54</v>
      </c>
    </row>
    <row r="708" spans="1:17" ht="15.75" x14ac:dyDescent="0.25">
      <c r="A708" s="1" t="s">
        <v>1664</v>
      </c>
      <c r="B708" t="str">
        <f>VLOOKUP(Healthcare!A708,'Customer Names'!$A:$D,4,0)</f>
        <v>Emily</v>
      </c>
      <c r="C708">
        <f>VLOOKUP(A708,'Medical Examinations'!$A:$M,2,0)</f>
        <v>21.66</v>
      </c>
      <c r="D708">
        <f>VLOOKUP($A708,'Medical Examinations'!$A:$M,3,0)</f>
        <v>4.37</v>
      </c>
      <c r="E708" t="str">
        <f>VLOOKUP($A708,'Medical Examinations'!$A:$M,4,0)</f>
        <v>No</v>
      </c>
      <c r="F708" t="str">
        <f>VLOOKUP($A708,'Medical Examinations'!$A:$M,5,0)</f>
        <v>yes</v>
      </c>
      <c r="G708" t="str">
        <f>VLOOKUP($A708,'Medical Examinations'!$A:$M,6,0)</f>
        <v>No</v>
      </c>
      <c r="H708">
        <f>VLOOKUP($A708,'Medical Examinations'!$A:$M,8,0)</f>
        <v>1</v>
      </c>
      <c r="I708" t="str">
        <f>VLOOKUP($A708,'Medical Examinations'!$A:$M,9,0)</f>
        <v>yes</v>
      </c>
      <c r="J708" t="str">
        <f>VLOOKUP($A708,'Medical Examinations'!$A:$M,11,0)</f>
        <v>Healthy Weight</v>
      </c>
      <c r="K708" t="str">
        <f>VLOOKUP($A708,'Medical Examinations'!$A:$M,12,0)</f>
        <v>Normal</v>
      </c>
      <c r="L708" s="11">
        <f>VLOOKUP($A708,'Hospitalisation Details'!$A:$O,5,0)</f>
        <v>38327</v>
      </c>
      <c r="M708">
        <f>VLOOKUP($A708,'Hospitalisation Details'!$A:$O,7,0)</f>
        <v>14283.46</v>
      </c>
      <c r="N708" t="str">
        <f>VLOOKUP($A708,'Hospitalisation Details'!$A:$O,12,0)</f>
        <v>tier - 2</v>
      </c>
      <c r="O708" t="str">
        <f>VLOOKUP($A708,'Hospitalisation Details'!$A:$O,13,0)</f>
        <v>tier - 2</v>
      </c>
      <c r="P708" t="str">
        <f>VLOOKUP($A708,'Hospitalisation Details'!$A:$O,14,0)</f>
        <v>R1024</v>
      </c>
      <c r="Q708">
        <f>VLOOKUP($A708,'Hospitalisation Details'!$A:$O,15,0)</f>
        <v>18</v>
      </c>
    </row>
    <row r="709" spans="1:17" ht="15.75" x14ac:dyDescent="0.25">
      <c r="A709" s="1" t="s">
        <v>1663</v>
      </c>
      <c r="B709" t="str">
        <f>VLOOKUP(Healthcare!A709,'Customer Names'!$A:$D,4,0)</f>
        <v>.  Katie</v>
      </c>
      <c r="C709">
        <f>VLOOKUP(A709,'Medical Examinations'!$A:$M,2,0)</f>
        <v>39.369999999999997</v>
      </c>
      <c r="D709">
        <f>VLOOKUP($A709,'Medical Examinations'!$A:$M,3,0)</f>
        <v>5.91</v>
      </c>
      <c r="E709" t="str">
        <f>VLOOKUP($A709,'Medical Examinations'!$A:$M,4,0)</f>
        <v>No</v>
      </c>
      <c r="F709" t="str">
        <f>VLOOKUP($A709,'Medical Examinations'!$A:$M,5,0)</f>
        <v>No</v>
      </c>
      <c r="G709" t="str">
        <f>VLOOKUP($A709,'Medical Examinations'!$A:$M,6,0)</f>
        <v>No</v>
      </c>
      <c r="H709">
        <f>VLOOKUP($A709,'Medical Examinations'!$A:$M,8,0)</f>
        <v>2</v>
      </c>
      <c r="I709" t="str">
        <f>VLOOKUP($A709,'Medical Examinations'!$A:$M,9,0)</f>
        <v>No</v>
      </c>
      <c r="J709" t="str">
        <f>VLOOKUP($A709,'Medical Examinations'!$A:$M,11,0)</f>
        <v>Obesity</v>
      </c>
      <c r="K709" t="str">
        <f>VLOOKUP($A709,'Medical Examinations'!$A:$M,12,0)</f>
        <v>Prediabetes</v>
      </c>
      <c r="L709" s="11">
        <f>VLOOKUP($A709,'Hospitalisation Details'!$A:$O,5,0)</f>
        <v>26524</v>
      </c>
      <c r="M709">
        <f>VLOOKUP($A709,'Hospitalisation Details'!$A:$O,7,0)</f>
        <v>14258.33</v>
      </c>
      <c r="N709" t="str">
        <f>VLOOKUP($A709,'Hospitalisation Details'!$A:$O,12,0)</f>
        <v>tier - 2</v>
      </c>
      <c r="O709" t="str">
        <f>VLOOKUP($A709,'Hospitalisation Details'!$A:$O,13,0)</f>
        <v>tier - 2</v>
      </c>
      <c r="P709" t="str">
        <f>VLOOKUP($A709,'Hospitalisation Details'!$A:$O,14,0)</f>
        <v>R1026</v>
      </c>
      <c r="Q709">
        <f>VLOOKUP($A709,'Hospitalisation Details'!$A:$O,15,0)</f>
        <v>50</v>
      </c>
    </row>
    <row r="710" spans="1:17" ht="15.75" x14ac:dyDescent="0.25">
      <c r="A710" s="1" t="s">
        <v>1662</v>
      </c>
      <c r="B710" t="str">
        <f>VLOOKUP(Healthcare!A710,'Customer Names'!$A:$D,4,0)</f>
        <v>.  Sally</v>
      </c>
      <c r="C710">
        <f>VLOOKUP(A710,'Medical Examinations'!$A:$M,2,0)</f>
        <v>40.880000000000003</v>
      </c>
      <c r="D710">
        <f>VLOOKUP($A710,'Medical Examinations'!$A:$M,3,0)</f>
        <v>7.65</v>
      </c>
      <c r="E710" t="str">
        <f>VLOOKUP($A710,'Medical Examinations'!$A:$M,4,0)</f>
        <v>No</v>
      </c>
      <c r="F710" t="str">
        <f>VLOOKUP($A710,'Medical Examinations'!$A:$M,5,0)</f>
        <v>No</v>
      </c>
      <c r="G710" t="str">
        <f>VLOOKUP($A710,'Medical Examinations'!$A:$M,6,0)</f>
        <v>No</v>
      </c>
      <c r="H710">
        <f>VLOOKUP($A710,'Medical Examinations'!$A:$M,8,0)</f>
        <v>0</v>
      </c>
      <c r="I710" t="str">
        <f>VLOOKUP($A710,'Medical Examinations'!$A:$M,9,0)</f>
        <v>No</v>
      </c>
      <c r="J710" t="str">
        <f>VLOOKUP($A710,'Medical Examinations'!$A:$M,11,0)</f>
        <v>Obesity</v>
      </c>
      <c r="K710" t="str">
        <f>VLOOKUP($A710,'Medical Examinations'!$A:$M,12,0)</f>
        <v>Diabetes</v>
      </c>
      <c r="L710" s="11">
        <f>VLOOKUP($A710,'Hospitalisation Details'!$A:$O,5,0)</f>
        <v>27298</v>
      </c>
      <c r="M710">
        <f>VLOOKUP($A710,'Hospitalisation Details'!$A:$O,7,0)</f>
        <v>14256.79</v>
      </c>
      <c r="N710" t="str">
        <f>VLOOKUP($A710,'Hospitalisation Details'!$A:$O,12,0)</f>
        <v>tier - 2</v>
      </c>
      <c r="O710" t="str">
        <f>VLOOKUP($A710,'Hospitalisation Details'!$A:$O,13,0)</f>
        <v>tier - 2</v>
      </c>
      <c r="P710" t="str">
        <f>VLOOKUP($A710,'Hospitalisation Details'!$A:$O,14,0)</f>
        <v>R1026</v>
      </c>
      <c r="Q710">
        <f>VLOOKUP($A710,'Hospitalisation Details'!$A:$O,15,0)</f>
        <v>48</v>
      </c>
    </row>
    <row r="711" spans="1:17" ht="15.75" x14ac:dyDescent="0.25">
      <c r="A711" s="1" t="s">
        <v>1661</v>
      </c>
      <c r="B711" t="str">
        <f>VLOOKUP(Healthcare!A711,'Customer Names'!$A:$D,4,0)</f>
        <v>Meaghan J</v>
      </c>
      <c r="C711">
        <f>VLOOKUP(A711,'Medical Examinations'!$A:$M,2,0)</f>
        <v>26.22</v>
      </c>
      <c r="D711">
        <f>VLOOKUP($A711,'Medical Examinations'!$A:$M,3,0)</f>
        <v>5.37</v>
      </c>
      <c r="E711" t="str">
        <f>VLOOKUP($A711,'Medical Examinations'!$A:$M,4,0)</f>
        <v>yes</v>
      </c>
      <c r="F711" t="str">
        <f>VLOOKUP($A711,'Medical Examinations'!$A:$M,5,0)</f>
        <v>No</v>
      </c>
      <c r="G711" t="str">
        <f>VLOOKUP($A711,'Medical Examinations'!$A:$M,6,0)</f>
        <v>No</v>
      </c>
      <c r="H711">
        <f>VLOOKUP($A711,'Medical Examinations'!$A:$M,8,0)</f>
        <v>2</v>
      </c>
      <c r="I711" t="str">
        <f>VLOOKUP($A711,'Medical Examinations'!$A:$M,9,0)</f>
        <v>No</v>
      </c>
      <c r="J711" t="str">
        <f>VLOOKUP($A711,'Medical Examinations'!$A:$M,11,0)</f>
        <v>Overweight</v>
      </c>
      <c r="K711" t="str">
        <f>VLOOKUP($A711,'Medical Examinations'!$A:$M,12,0)</f>
        <v>Normal</v>
      </c>
      <c r="L711" s="11">
        <f>VLOOKUP($A711,'Hospitalisation Details'!$A:$O,5,0)</f>
        <v>21739</v>
      </c>
      <c r="M711">
        <f>VLOOKUP($A711,'Hospitalisation Details'!$A:$O,7,0)</f>
        <v>14256.19</v>
      </c>
      <c r="N711" t="str">
        <f>VLOOKUP($A711,'Hospitalisation Details'!$A:$O,12,0)</f>
        <v>tier - 2</v>
      </c>
      <c r="O711" t="str">
        <f>VLOOKUP($A711,'Hospitalisation Details'!$A:$O,13,0)</f>
        <v>tier - 3</v>
      </c>
      <c r="P711" t="str">
        <f>VLOOKUP($A711,'Hospitalisation Details'!$A:$O,14,0)</f>
        <v>R1012</v>
      </c>
      <c r="Q711">
        <f>VLOOKUP($A711,'Hospitalisation Details'!$A:$O,15,0)</f>
        <v>63</v>
      </c>
    </row>
    <row r="712" spans="1:17" ht="15.75" x14ac:dyDescent="0.25">
      <c r="A712" s="1" t="s">
        <v>1660</v>
      </c>
      <c r="B712" t="str">
        <f>VLOOKUP(Healthcare!A712,'Customer Names'!$A:$D,4,0)</f>
        <v>Rina</v>
      </c>
      <c r="C712">
        <f>VLOOKUP(A712,'Medical Examinations'!$A:$M,2,0)</f>
        <v>25.08</v>
      </c>
      <c r="D712">
        <f>VLOOKUP($A712,'Medical Examinations'!$A:$M,3,0)</f>
        <v>5.75</v>
      </c>
      <c r="E712" t="str">
        <f>VLOOKUP($A712,'Medical Examinations'!$A:$M,4,0)</f>
        <v>yes</v>
      </c>
      <c r="F712" t="str">
        <f>VLOOKUP($A712,'Medical Examinations'!$A:$M,5,0)</f>
        <v>No</v>
      </c>
      <c r="G712" t="str">
        <f>VLOOKUP($A712,'Medical Examinations'!$A:$M,6,0)</f>
        <v>No</v>
      </c>
      <c r="H712">
        <f>VLOOKUP($A712,'Medical Examinations'!$A:$M,8,0)</f>
        <v>2</v>
      </c>
      <c r="I712" t="str">
        <f>VLOOKUP($A712,'Medical Examinations'!$A:$M,9,0)</f>
        <v>No</v>
      </c>
      <c r="J712" t="str">
        <f>VLOOKUP($A712,'Medical Examinations'!$A:$M,11,0)</f>
        <v>Overweight</v>
      </c>
      <c r="K712" t="str">
        <f>VLOOKUP($A712,'Medical Examinations'!$A:$M,12,0)</f>
        <v>Prediabetes</v>
      </c>
      <c r="L712" s="11">
        <f>VLOOKUP($A712,'Hospitalisation Details'!$A:$O,5,0)</f>
        <v>21711</v>
      </c>
      <c r="M712">
        <f>VLOOKUP($A712,'Hospitalisation Details'!$A:$O,7,0)</f>
        <v>14254.61</v>
      </c>
      <c r="N712" t="str">
        <f>VLOOKUP($A712,'Hospitalisation Details'!$A:$O,12,0)</f>
        <v>tier - 2</v>
      </c>
      <c r="O712" t="str">
        <f>VLOOKUP($A712,'Hospitalisation Details'!$A:$O,13,0)</f>
        <v>tier - 1</v>
      </c>
      <c r="P712" t="str">
        <f>VLOOKUP($A712,'Hospitalisation Details'!$A:$O,14,0)</f>
        <v>R1012</v>
      </c>
      <c r="Q712">
        <f>VLOOKUP($A712,'Hospitalisation Details'!$A:$O,15,0)</f>
        <v>63</v>
      </c>
    </row>
    <row r="713" spans="1:17" ht="15.75" x14ac:dyDescent="0.25">
      <c r="A713" s="1" t="s">
        <v>1659</v>
      </c>
      <c r="B713" t="str">
        <f>VLOOKUP(Healthcare!A713,'Customer Names'!$A:$D,4,0)</f>
        <v>Kristin P.</v>
      </c>
      <c r="C713">
        <f>VLOOKUP(A713,'Medical Examinations'!$A:$M,2,0)</f>
        <v>39.1</v>
      </c>
      <c r="D713">
        <f>VLOOKUP($A713,'Medical Examinations'!$A:$M,3,0)</f>
        <v>6.79</v>
      </c>
      <c r="E713" t="str">
        <f>VLOOKUP($A713,'Medical Examinations'!$A:$M,4,0)</f>
        <v>yes</v>
      </c>
      <c r="F713" t="str">
        <f>VLOOKUP($A713,'Medical Examinations'!$A:$M,5,0)</f>
        <v>No</v>
      </c>
      <c r="G713" t="str">
        <f>VLOOKUP($A713,'Medical Examinations'!$A:$M,6,0)</f>
        <v>No</v>
      </c>
      <c r="H713">
        <f>VLOOKUP($A713,'Medical Examinations'!$A:$M,8,0)</f>
        <v>2</v>
      </c>
      <c r="I713" t="str">
        <f>VLOOKUP($A713,'Medical Examinations'!$A:$M,9,0)</f>
        <v>No</v>
      </c>
      <c r="J713" t="str">
        <f>VLOOKUP($A713,'Medical Examinations'!$A:$M,11,0)</f>
        <v>Obesity</v>
      </c>
      <c r="K713" t="str">
        <f>VLOOKUP($A713,'Medical Examinations'!$A:$M,12,0)</f>
        <v>Diabetes</v>
      </c>
      <c r="L713" s="11">
        <f>VLOOKUP($A713,'Hospitalisation Details'!$A:$O,5,0)</f>
        <v>22487</v>
      </c>
      <c r="M713">
        <f>VLOOKUP($A713,'Hospitalisation Details'!$A:$O,7,0)</f>
        <v>14235.07</v>
      </c>
      <c r="N713" t="str">
        <f>VLOOKUP($A713,'Hospitalisation Details'!$A:$O,12,0)</f>
        <v>tier - 2</v>
      </c>
      <c r="O713" t="str">
        <f>VLOOKUP($A713,'Hospitalisation Details'!$A:$O,13,0)</f>
        <v>tier - 1</v>
      </c>
      <c r="P713" t="str">
        <f>VLOOKUP($A713,'Hospitalisation Details'!$A:$O,14,0)</f>
        <v>R1011</v>
      </c>
      <c r="Q713">
        <f>VLOOKUP($A713,'Hospitalisation Details'!$A:$O,15,0)</f>
        <v>61</v>
      </c>
    </row>
    <row r="714" spans="1:17" ht="15.75" x14ac:dyDescent="0.25">
      <c r="A714" s="1" t="s">
        <v>1658</v>
      </c>
      <c r="B714" t="str">
        <f>VLOOKUP(Healthcare!A714,'Customer Names'!$A:$D,4,0)</f>
        <v>Albert</v>
      </c>
      <c r="C714">
        <f>VLOOKUP(A714,'Medical Examinations'!$A:$M,2,0)</f>
        <v>37.905000000000001</v>
      </c>
      <c r="D714">
        <f>VLOOKUP($A714,'Medical Examinations'!$A:$M,3,0)</f>
        <v>7.03</v>
      </c>
      <c r="E714" t="str">
        <f>VLOOKUP($A714,'Medical Examinations'!$A:$M,4,0)</f>
        <v>No</v>
      </c>
      <c r="F714" t="str">
        <f>VLOOKUP($A714,'Medical Examinations'!$A:$M,5,0)</f>
        <v>No</v>
      </c>
      <c r="G714" t="str">
        <f>VLOOKUP($A714,'Medical Examinations'!$A:$M,6,0)</f>
        <v>No</v>
      </c>
      <c r="H714">
        <f>VLOOKUP($A714,'Medical Examinations'!$A:$M,8,0)</f>
        <v>3</v>
      </c>
      <c r="I714" t="str">
        <f>VLOOKUP($A714,'Medical Examinations'!$A:$M,9,0)</f>
        <v>No</v>
      </c>
      <c r="J714" t="str">
        <f>VLOOKUP($A714,'Medical Examinations'!$A:$M,11,0)</f>
        <v>Obesity</v>
      </c>
      <c r="K714" t="str">
        <f>VLOOKUP($A714,'Medical Examinations'!$A:$M,12,0)</f>
        <v>Diabetes</v>
      </c>
      <c r="L714" s="11">
        <f>VLOOKUP($A714,'Hospitalisation Details'!$A:$O,5,0)</f>
        <v>21449</v>
      </c>
      <c r="M714">
        <f>VLOOKUP($A714,'Hospitalisation Details'!$A:$O,7,0)</f>
        <v>14210.54</v>
      </c>
      <c r="N714" t="str">
        <f>VLOOKUP($A714,'Hospitalisation Details'!$A:$O,12,0)</f>
        <v>tier - 2</v>
      </c>
      <c r="O714" t="str">
        <f>VLOOKUP($A714,'Hospitalisation Details'!$A:$O,13,0)</f>
        <v>tier - 2</v>
      </c>
      <c r="P714" t="str">
        <f>VLOOKUP($A714,'Hospitalisation Details'!$A:$O,14,0)</f>
        <v>R1012</v>
      </c>
      <c r="Q714">
        <f>VLOOKUP($A714,'Hospitalisation Details'!$A:$O,15,0)</f>
        <v>64</v>
      </c>
    </row>
    <row r="715" spans="1:17" ht="15.75" x14ac:dyDescent="0.25">
      <c r="A715" s="1" t="s">
        <v>1657</v>
      </c>
      <c r="B715" t="str">
        <f>VLOOKUP(Healthcare!A715,'Customer Names'!$A:$D,4,0)</f>
        <v>.  Ashley</v>
      </c>
      <c r="C715">
        <f>VLOOKUP(A715,'Medical Examinations'!$A:$M,2,0)</f>
        <v>43.35</v>
      </c>
      <c r="D715">
        <f>VLOOKUP($A715,'Medical Examinations'!$A:$M,3,0)</f>
        <v>5.41</v>
      </c>
      <c r="E715" t="str">
        <f>VLOOKUP($A715,'Medical Examinations'!$A:$M,4,0)</f>
        <v>yes</v>
      </c>
      <c r="F715" t="str">
        <f>VLOOKUP($A715,'Medical Examinations'!$A:$M,5,0)</f>
        <v>No</v>
      </c>
      <c r="G715" t="str">
        <f>VLOOKUP($A715,'Medical Examinations'!$A:$M,6,0)</f>
        <v>Yes</v>
      </c>
      <c r="H715">
        <f>VLOOKUP($A715,'Medical Examinations'!$A:$M,8,0)</f>
        <v>1</v>
      </c>
      <c r="I715" t="str">
        <f>VLOOKUP($A715,'Medical Examinations'!$A:$M,9,0)</f>
        <v>No</v>
      </c>
      <c r="J715" t="str">
        <f>VLOOKUP($A715,'Medical Examinations'!$A:$M,11,0)</f>
        <v>Obesity</v>
      </c>
      <c r="K715" t="str">
        <f>VLOOKUP($A715,'Medical Examinations'!$A:$M,12,0)</f>
        <v>Normal</v>
      </c>
      <c r="L715" s="11">
        <f>VLOOKUP($A715,'Hospitalisation Details'!$A:$O,5,0)</f>
        <v>30606</v>
      </c>
      <c r="M715">
        <f>VLOOKUP($A715,'Hospitalisation Details'!$A:$O,7,0)</f>
        <v>14209.4</v>
      </c>
      <c r="N715" t="str">
        <f>VLOOKUP($A715,'Hospitalisation Details'!$A:$O,12,0)</f>
        <v>tier - 2</v>
      </c>
      <c r="O715" t="str">
        <f>VLOOKUP($A715,'Hospitalisation Details'!$A:$O,13,0)</f>
        <v>tier - 1</v>
      </c>
      <c r="P715" t="str">
        <f>VLOOKUP($A715,'Hospitalisation Details'!$A:$O,14,0)</f>
        <v>R1026</v>
      </c>
      <c r="Q715">
        <f>VLOOKUP($A715,'Hospitalisation Details'!$A:$O,15,0)</f>
        <v>39</v>
      </c>
    </row>
    <row r="716" spans="1:17" ht="15.75" x14ac:dyDescent="0.25">
      <c r="A716" s="1" t="s">
        <v>1656</v>
      </c>
      <c r="B716" t="str">
        <f>VLOOKUP(Healthcare!A716,'Customer Names'!$A:$D,4,0)</f>
        <v>.  Shannon L</v>
      </c>
      <c r="C716">
        <f>VLOOKUP(A716,'Medical Examinations'!$A:$M,2,0)</f>
        <v>36.15</v>
      </c>
      <c r="D716">
        <f>VLOOKUP($A716,'Medical Examinations'!$A:$M,3,0)</f>
        <v>8.0500000000000007</v>
      </c>
      <c r="E716" t="str">
        <f>VLOOKUP($A716,'Medical Examinations'!$A:$M,4,0)</f>
        <v>No</v>
      </c>
      <c r="F716" t="str">
        <f>VLOOKUP($A716,'Medical Examinations'!$A:$M,5,0)</f>
        <v>No</v>
      </c>
      <c r="G716" t="str">
        <f>VLOOKUP($A716,'Medical Examinations'!$A:$M,6,0)</f>
        <v>No</v>
      </c>
      <c r="H716">
        <f>VLOOKUP($A716,'Medical Examinations'!$A:$M,8,0)</f>
        <v>0</v>
      </c>
      <c r="I716" t="str">
        <f>VLOOKUP($A716,'Medical Examinations'!$A:$M,9,0)</f>
        <v>No</v>
      </c>
      <c r="J716" t="str">
        <f>VLOOKUP($A716,'Medical Examinations'!$A:$M,11,0)</f>
        <v>Obesity</v>
      </c>
      <c r="K716" t="str">
        <f>VLOOKUP($A716,'Medical Examinations'!$A:$M,12,0)</f>
        <v>Diabetes</v>
      </c>
      <c r="L716" s="11">
        <f>VLOOKUP($A716,'Hospitalisation Details'!$A:$O,5,0)</f>
        <v>25106</v>
      </c>
      <c r="M716">
        <f>VLOOKUP($A716,'Hospitalisation Details'!$A:$O,7,0)</f>
        <v>14193.55</v>
      </c>
      <c r="N716" t="str">
        <f>VLOOKUP($A716,'Hospitalisation Details'!$A:$O,12,0)</f>
        <v>tier - 2</v>
      </c>
      <c r="O716" t="str">
        <f>VLOOKUP($A716,'Hospitalisation Details'!$A:$O,13,0)</f>
        <v>tier - 1</v>
      </c>
      <c r="P716" t="str">
        <f>VLOOKUP($A716,'Hospitalisation Details'!$A:$O,14,0)</f>
        <v>R1026</v>
      </c>
      <c r="Q716">
        <f>VLOOKUP($A716,'Hospitalisation Details'!$A:$O,15,0)</f>
        <v>54</v>
      </c>
    </row>
    <row r="717" spans="1:17" ht="15.75" x14ac:dyDescent="0.25">
      <c r="A717" s="1" t="s">
        <v>1655</v>
      </c>
      <c r="B717" t="str">
        <f>VLOOKUP(Healthcare!A717,'Customer Names'!$A:$D,4,0)</f>
        <v>Amy B</v>
      </c>
      <c r="C717">
        <f>VLOOKUP(A717,'Medical Examinations'!$A:$M,2,0)</f>
        <v>44.98</v>
      </c>
      <c r="D717">
        <f>VLOOKUP($A717,'Medical Examinations'!$A:$M,3,0)</f>
        <v>5.94</v>
      </c>
      <c r="E717" t="str">
        <f>VLOOKUP($A717,'Medical Examinations'!$A:$M,4,0)</f>
        <v>No</v>
      </c>
      <c r="F717" t="str">
        <f>VLOOKUP($A717,'Medical Examinations'!$A:$M,5,0)</f>
        <v>No</v>
      </c>
      <c r="G717" t="str">
        <f>VLOOKUP($A717,'Medical Examinations'!$A:$M,6,0)</f>
        <v>No</v>
      </c>
      <c r="H717">
        <f>VLOOKUP($A717,'Medical Examinations'!$A:$M,8,0)</f>
        <v>1</v>
      </c>
      <c r="I717" t="str">
        <f>VLOOKUP($A717,'Medical Examinations'!$A:$M,9,0)</f>
        <v>No</v>
      </c>
      <c r="J717" t="str">
        <f>VLOOKUP($A717,'Medical Examinations'!$A:$M,11,0)</f>
        <v>Obesity</v>
      </c>
      <c r="K717" t="str">
        <f>VLOOKUP($A717,'Medical Examinations'!$A:$M,12,0)</f>
        <v>Prediabetes</v>
      </c>
      <c r="L717" s="11">
        <f>VLOOKUP($A717,'Hospitalisation Details'!$A:$O,5,0)</f>
        <v>30901</v>
      </c>
      <c r="M717">
        <f>VLOOKUP($A717,'Hospitalisation Details'!$A:$O,7,0)</f>
        <v>14152.46</v>
      </c>
      <c r="N717" t="str">
        <f>VLOOKUP($A717,'Hospitalisation Details'!$A:$O,12,0)</f>
        <v>tier - 2</v>
      </c>
      <c r="O717" t="str">
        <f>VLOOKUP($A717,'Hospitalisation Details'!$A:$O,13,0)</f>
        <v>tier - 1</v>
      </c>
      <c r="P717" t="str">
        <f>VLOOKUP($A717,'Hospitalisation Details'!$A:$O,14,0)</f>
        <v>R1012</v>
      </c>
      <c r="Q717">
        <f>VLOOKUP($A717,'Hospitalisation Details'!$A:$O,15,0)</f>
        <v>38</v>
      </c>
    </row>
    <row r="718" spans="1:17" ht="15.75" x14ac:dyDescent="0.25">
      <c r="A718" s="1" t="s">
        <v>1654</v>
      </c>
      <c r="B718" t="str">
        <f>VLOOKUP(Healthcare!A718,'Customer Names'!$A:$D,4,0)</f>
        <v>A Danielle</v>
      </c>
      <c r="C718">
        <f>VLOOKUP(A718,'Medical Examinations'!$A:$M,2,0)</f>
        <v>38.28</v>
      </c>
      <c r="D718">
        <f>VLOOKUP($A718,'Medical Examinations'!$A:$M,3,0)</f>
        <v>5.51</v>
      </c>
      <c r="E718" t="str">
        <f>VLOOKUP($A718,'Medical Examinations'!$A:$M,4,0)</f>
        <v>No</v>
      </c>
      <c r="F718" t="str">
        <f>VLOOKUP($A718,'Medical Examinations'!$A:$M,5,0)</f>
        <v>yes</v>
      </c>
      <c r="G718" t="str">
        <f>VLOOKUP($A718,'Medical Examinations'!$A:$M,6,0)</f>
        <v>No</v>
      </c>
      <c r="H718">
        <f>VLOOKUP($A718,'Medical Examinations'!$A:$M,8,0)</f>
        <v>1</v>
      </c>
      <c r="I718" t="str">
        <f>VLOOKUP($A718,'Medical Examinations'!$A:$M,9,0)</f>
        <v>No</v>
      </c>
      <c r="J718" t="str">
        <f>VLOOKUP($A718,'Medical Examinations'!$A:$M,11,0)</f>
        <v>Obesity</v>
      </c>
      <c r="K718" t="str">
        <f>VLOOKUP($A718,'Medical Examinations'!$A:$M,12,0)</f>
        <v>Normal</v>
      </c>
      <c r="L718" s="11">
        <f>VLOOKUP($A718,'Hospitalisation Details'!$A:$O,5,0)</f>
        <v>38297</v>
      </c>
      <c r="M718">
        <f>VLOOKUP($A718,'Hospitalisation Details'!$A:$O,7,0)</f>
        <v>14133.04</v>
      </c>
      <c r="N718" t="str">
        <f>VLOOKUP($A718,'Hospitalisation Details'!$A:$O,12,0)</f>
        <v>tier - 2</v>
      </c>
      <c r="O718" t="str">
        <f>VLOOKUP($A718,'Hospitalisation Details'!$A:$O,13,0)</f>
        <v>tier - 3</v>
      </c>
      <c r="P718" t="str">
        <f>VLOOKUP($A718,'Hospitalisation Details'!$A:$O,14,0)</f>
        <v>R1013</v>
      </c>
      <c r="Q718">
        <f>VLOOKUP($A718,'Hospitalisation Details'!$A:$O,15,0)</f>
        <v>18</v>
      </c>
    </row>
    <row r="719" spans="1:17" ht="15.75" x14ac:dyDescent="0.25">
      <c r="A719" s="1" t="s">
        <v>1653</v>
      </c>
      <c r="B719" t="str">
        <f>VLOOKUP(Healthcare!A719,'Customer Names'!$A:$D,4,0)</f>
        <v>Conrad F</v>
      </c>
      <c r="C719">
        <f>VLOOKUP(A719,'Medical Examinations'!$A:$M,2,0)</f>
        <v>32.299999999999997</v>
      </c>
      <c r="D719">
        <f>VLOOKUP($A719,'Medical Examinations'!$A:$M,3,0)</f>
        <v>6.55</v>
      </c>
      <c r="E719" t="str">
        <f>VLOOKUP($A719,'Medical Examinations'!$A:$M,4,0)</f>
        <v>yes</v>
      </c>
      <c r="F719" t="str">
        <f>VLOOKUP($A719,'Medical Examinations'!$A:$M,5,0)</f>
        <v>No</v>
      </c>
      <c r="G719" t="str">
        <f>VLOOKUP($A719,'Medical Examinations'!$A:$M,6,0)</f>
        <v>No</v>
      </c>
      <c r="H719">
        <f>VLOOKUP($A719,'Medical Examinations'!$A:$M,8,0)</f>
        <v>2</v>
      </c>
      <c r="I719" t="str">
        <f>VLOOKUP($A719,'Medical Examinations'!$A:$M,9,0)</f>
        <v>No</v>
      </c>
      <c r="J719" t="str">
        <f>VLOOKUP($A719,'Medical Examinations'!$A:$M,11,0)</f>
        <v>Obesity</v>
      </c>
      <c r="K719" t="str">
        <f>VLOOKUP($A719,'Medical Examinations'!$A:$M,12,0)</f>
        <v>Diabetes</v>
      </c>
      <c r="L719" s="11">
        <f>VLOOKUP($A719,'Hospitalisation Details'!$A:$O,5,0)</f>
        <v>22538</v>
      </c>
      <c r="M719">
        <f>VLOOKUP($A719,'Hospitalisation Details'!$A:$O,7,0)</f>
        <v>14119.62</v>
      </c>
      <c r="N719" t="str">
        <f>VLOOKUP($A719,'Hospitalisation Details'!$A:$O,12,0)</f>
        <v>tier - 2</v>
      </c>
      <c r="O719" t="str">
        <f>VLOOKUP($A719,'Hospitalisation Details'!$A:$O,13,0)</f>
        <v>tier - 1</v>
      </c>
      <c r="P719" t="str">
        <f>VLOOKUP($A719,'Hospitalisation Details'!$A:$O,14,0)</f>
        <v>R1012</v>
      </c>
      <c r="Q719">
        <f>VLOOKUP($A719,'Hospitalisation Details'!$A:$O,15,0)</f>
        <v>61</v>
      </c>
    </row>
    <row r="720" spans="1:17" ht="15.75" x14ac:dyDescent="0.25">
      <c r="A720" s="1" t="s">
        <v>1652</v>
      </c>
      <c r="B720" t="str">
        <f>VLOOKUP(Healthcare!A720,'Customer Names'!$A:$D,4,0)</f>
        <v>Josh</v>
      </c>
      <c r="C720">
        <f>VLOOKUP(A720,'Medical Examinations'!$A:$M,2,0)</f>
        <v>39.51</v>
      </c>
      <c r="D720">
        <f>VLOOKUP($A720,'Medical Examinations'!$A:$M,3,0)</f>
        <v>5.79</v>
      </c>
      <c r="E720" t="str">
        <f>VLOOKUP($A720,'Medical Examinations'!$A:$M,4,0)</f>
        <v>yes</v>
      </c>
      <c r="F720" t="str">
        <f>VLOOKUP($A720,'Medical Examinations'!$A:$M,5,0)</f>
        <v>No</v>
      </c>
      <c r="G720" t="str">
        <f>VLOOKUP($A720,'Medical Examinations'!$A:$M,6,0)</f>
        <v>No</v>
      </c>
      <c r="H720">
        <f>VLOOKUP($A720,'Medical Examinations'!$A:$M,8,0)</f>
        <v>0</v>
      </c>
      <c r="I720" t="str">
        <f>VLOOKUP($A720,'Medical Examinations'!$A:$M,9,0)</f>
        <v>No</v>
      </c>
      <c r="J720" t="str">
        <f>VLOOKUP($A720,'Medical Examinations'!$A:$M,11,0)</f>
        <v>Obesity</v>
      </c>
      <c r="K720" t="str">
        <f>VLOOKUP($A720,'Medical Examinations'!$A:$M,12,0)</f>
        <v>Prediabetes</v>
      </c>
      <c r="L720" s="11">
        <f>VLOOKUP($A720,'Hospitalisation Details'!$A:$O,5,0)</f>
        <v>28120</v>
      </c>
      <c r="M720">
        <f>VLOOKUP($A720,'Hospitalisation Details'!$A:$O,7,0)</f>
        <v>14098.07</v>
      </c>
      <c r="N720" t="str">
        <f>VLOOKUP($A720,'Hospitalisation Details'!$A:$O,12,0)</f>
        <v>tier - 2</v>
      </c>
      <c r="O720" t="str">
        <f>VLOOKUP($A720,'Hospitalisation Details'!$A:$O,13,0)</f>
        <v>tier - 3</v>
      </c>
      <c r="P720" t="str">
        <f>VLOOKUP($A720,'Hospitalisation Details'!$A:$O,14,0)</f>
        <v>R1023</v>
      </c>
      <c r="Q720">
        <f>VLOOKUP($A720,'Hospitalisation Details'!$A:$O,15,0)</f>
        <v>46</v>
      </c>
    </row>
    <row r="721" spans="1:17" ht="15.75" x14ac:dyDescent="0.25">
      <c r="A721" s="1" t="s">
        <v>1651</v>
      </c>
      <c r="B721" t="str">
        <f>VLOOKUP(Healthcare!A721,'Customer Names'!$A:$D,4,0)</f>
        <v>Maxime</v>
      </c>
      <c r="C721">
        <f>VLOOKUP(A721,'Medical Examinations'!$A:$M,2,0)</f>
        <v>50.46</v>
      </c>
      <c r="D721">
        <f>VLOOKUP($A721,'Medical Examinations'!$A:$M,3,0)</f>
        <v>4.5599999999999996</v>
      </c>
      <c r="E721" t="str">
        <f>VLOOKUP($A721,'Medical Examinations'!$A:$M,4,0)</f>
        <v>No</v>
      </c>
      <c r="F721" t="str">
        <f>VLOOKUP($A721,'Medical Examinations'!$A:$M,5,0)</f>
        <v>No</v>
      </c>
      <c r="G721" t="str">
        <f>VLOOKUP($A721,'Medical Examinations'!$A:$M,6,0)</f>
        <v>No</v>
      </c>
      <c r="H721">
        <f>VLOOKUP($A721,'Medical Examinations'!$A:$M,8,0)</f>
        <v>0</v>
      </c>
      <c r="I721" t="str">
        <f>VLOOKUP($A721,'Medical Examinations'!$A:$M,9,0)</f>
        <v>No</v>
      </c>
      <c r="J721" t="str">
        <f>VLOOKUP($A721,'Medical Examinations'!$A:$M,11,0)</f>
        <v>Obesity</v>
      </c>
      <c r="K721" t="str">
        <f>VLOOKUP($A721,'Medical Examinations'!$A:$M,12,0)</f>
        <v>Normal</v>
      </c>
      <c r="L721" s="11">
        <f>VLOOKUP($A721,'Hospitalisation Details'!$A:$O,5,0)</f>
        <v>33493</v>
      </c>
      <c r="M721">
        <f>VLOOKUP($A721,'Hospitalisation Details'!$A:$O,7,0)</f>
        <v>14081.93</v>
      </c>
      <c r="N721" t="str">
        <f>VLOOKUP($A721,'Hospitalisation Details'!$A:$O,12,0)</f>
        <v>tier - 2</v>
      </c>
      <c r="O721" t="str">
        <f>VLOOKUP($A721,'Hospitalisation Details'!$A:$O,13,0)</f>
        <v>tier - 3</v>
      </c>
      <c r="P721" t="str">
        <f>VLOOKUP($A721,'Hospitalisation Details'!$A:$O,14,0)</f>
        <v>R1012</v>
      </c>
      <c r="Q721">
        <f>VLOOKUP($A721,'Hospitalisation Details'!$A:$O,15,0)</f>
        <v>31</v>
      </c>
    </row>
    <row r="722" spans="1:17" ht="15.75" x14ac:dyDescent="0.25">
      <c r="A722" s="1" t="s">
        <v>1650</v>
      </c>
      <c r="B722" t="str">
        <f>VLOOKUP(Healthcare!A722,'Customer Names'!$A:$D,4,0)</f>
        <v>Natalie</v>
      </c>
      <c r="C722">
        <f>VLOOKUP(A722,'Medical Examinations'!$A:$M,2,0)</f>
        <v>31.73</v>
      </c>
      <c r="D722">
        <f>VLOOKUP($A722,'Medical Examinations'!$A:$M,3,0)</f>
        <v>7</v>
      </c>
      <c r="E722" t="str">
        <f>VLOOKUP($A722,'Medical Examinations'!$A:$M,4,0)</f>
        <v>No</v>
      </c>
      <c r="F722" t="str">
        <f>VLOOKUP($A722,'Medical Examinations'!$A:$M,5,0)</f>
        <v>No</v>
      </c>
      <c r="G722" t="str">
        <f>VLOOKUP($A722,'Medical Examinations'!$A:$M,6,0)</f>
        <v>No</v>
      </c>
      <c r="H722">
        <f>VLOOKUP($A722,'Medical Examinations'!$A:$M,8,0)</f>
        <v>0</v>
      </c>
      <c r="I722" t="str">
        <f>VLOOKUP($A722,'Medical Examinations'!$A:$M,9,0)</f>
        <v>No</v>
      </c>
      <c r="J722" t="str">
        <f>VLOOKUP($A722,'Medical Examinations'!$A:$M,11,0)</f>
        <v>Obesity</v>
      </c>
      <c r="K722" t="str">
        <f>VLOOKUP($A722,'Medical Examinations'!$A:$M,12,0)</f>
        <v>Diabetes</v>
      </c>
      <c r="L722" s="11">
        <f>VLOOKUP($A722,'Hospitalisation Details'!$A:$O,5,0)</f>
        <v>22228</v>
      </c>
      <c r="M722">
        <f>VLOOKUP($A722,'Hospitalisation Details'!$A:$O,7,0)</f>
        <v>14043.48</v>
      </c>
      <c r="N722" t="str">
        <f>VLOOKUP($A722,'Hospitalisation Details'!$A:$O,12,0)</f>
        <v>tier - 2</v>
      </c>
      <c r="O722" t="str">
        <f>VLOOKUP($A722,'Hospitalisation Details'!$A:$O,13,0)</f>
        <v>tier - 3</v>
      </c>
      <c r="P722" t="str">
        <f>VLOOKUP($A722,'Hospitalisation Details'!$A:$O,14,0)</f>
        <v>R1024</v>
      </c>
      <c r="Q722">
        <f>VLOOKUP($A722,'Hospitalisation Details'!$A:$O,15,0)</f>
        <v>62</v>
      </c>
    </row>
    <row r="723" spans="1:17" ht="15.75" x14ac:dyDescent="0.25">
      <c r="A723" s="1" t="s">
        <v>1649</v>
      </c>
      <c r="B723" t="str">
        <f>VLOOKUP(Healthcare!A723,'Customer Names'!$A:$D,4,0)</f>
        <v>Melissa</v>
      </c>
      <c r="C723">
        <f>VLOOKUP(A723,'Medical Examinations'!$A:$M,2,0)</f>
        <v>32.1</v>
      </c>
      <c r="D723">
        <f>VLOOKUP($A723,'Medical Examinations'!$A:$M,3,0)</f>
        <v>6.57</v>
      </c>
      <c r="E723" t="str">
        <f>VLOOKUP($A723,'Medical Examinations'!$A:$M,4,0)</f>
        <v>yes</v>
      </c>
      <c r="F723" t="str">
        <f>VLOOKUP($A723,'Medical Examinations'!$A:$M,5,0)</f>
        <v>No</v>
      </c>
      <c r="G723" t="str">
        <f>VLOOKUP($A723,'Medical Examinations'!$A:$M,6,0)</f>
        <v>Yes</v>
      </c>
      <c r="H723">
        <f>VLOOKUP($A723,'Medical Examinations'!$A:$M,8,0)</f>
        <v>1</v>
      </c>
      <c r="I723" t="str">
        <f>VLOOKUP($A723,'Medical Examinations'!$A:$M,9,0)</f>
        <v>No</v>
      </c>
      <c r="J723" t="str">
        <f>VLOOKUP($A723,'Medical Examinations'!$A:$M,11,0)</f>
        <v>Obesity</v>
      </c>
      <c r="K723" t="str">
        <f>VLOOKUP($A723,'Medical Examinations'!$A:$M,12,0)</f>
        <v>Diabetes</v>
      </c>
      <c r="L723" s="11">
        <f>VLOOKUP($A723,'Hospitalisation Details'!$A:$O,5,0)</f>
        <v>23200</v>
      </c>
      <c r="M723">
        <f>VLOOKUP($A723,'Hospitalisation Details'!$A:$O,7,0)</f>
        <v>14007.22</v>
      </c>
      <c r="N723" t="str">
        <f>VLOOKUP($A723,'Hospitalisation Details'!$A:$O,12,0)</f>
        <v>tier - 2</v>
      </c>
      <c r="O723" t="str">
        <f>VLOOKUP($A723,'Hospitalisation Details'!$A:$O,13,0)</f>
        <v>tier - 3</v>
      </c>
      <c r="P723" t="str">
        <f>VLOOKUP($A723,'Hospitalisation Details'!$A:$O,14,0)</f>
        <v>R1011</v>
      </c>
      <c r="Q723">
        <f>VLOOKUP($A723,'Hospitalisation Details'!$A:$O,15,0)</f>
        <v>59</v>
      </c>
    </row>
    <row r="724" spans="1:17" ht="15.75" x14ac:dyDescent="0.25">
      <c r="A724" s="1" t="s">
        <v>1648</v>
      </c>
      <c r="B724" t="str">
        <f>VLOOKUP(Healthcare!A724,'Customer Names'!$A:$D,4,0)</f>
        <v>Laura P.</v>
      </c>
      <c r="C724">
        <f>VLOOKUP(A724,'Medical Examinations'!$A:$M,2,0)</f>
        <v>27.83</v>
      </c>
      <c r="D724">
        <f>VLOOKUP($A724,'Medical Examinations'!$A:$M,3,0)</f>
        <v>11.61</v>
      </c>
      <c r="E724" t="str">
        <f>VLOOKUP($A724,'Medical Examinations'!$A:$M,4,0)</f>
        <v>yes</v>
      </c>
      <c r="F724" t="str">
        <f>VLOOKUP($A724,'Medical Examinations'!$A:$M,5,0)</f>
        <v>No</v>
      </c>
      <c r="G724" t="str">
        <f>VLOOKUP($A724,'Medical Examinations'!$A:$M,6,0)</f>
        <v>Yes</v>
      </c>
      <c r="H724">
        <f>VLOOKUP($A724,'Medical Examinations'!$A:$M,8,0)</f>
        <v>1</v>
      </c>
      <c r="I724" t="str">
        <f>VLOOKUP($A724,'Medical Examinations'!$A:$M,9,0)</f>
        <v>No</v>
      </c>
      <c r="J724" t="str">
        <f>VLOOKUP($A724,'Medical Examinations'!$A:$M,11,0)</f>
        <v>Overweight</v>
      </c>
      <c r="K724" t="str">
        <f>VLOOKUP($A724,'Medical Examinations'!$A:$M,12,0)</f>
        <v>Diabetes</v>
      </c>
      <c r="L724" s="11">
        <f>VLOOKUP($A724,'Hospitalisation Details'!$A:$O,5,0)</f>
        <v>23198</v>
      </c>
      <c r="M724">
        <f>VLOOKUP($A724,'Hospitalisation Details'!$A:$O,7,0)</f>
        <v>14001.29</v>
      </c>
      <c r="N724" t="str">
        <f>VLOOKUP($A724,'Hospitalisation Details'!$A:$O,12,0)</f>
        <v>tier - 2</v>
      </c>
      <c r="O724" t="str">
        <f>VLOOKUP($A724,'Hospitalisation Details'!$A:$O,13,0)</f>
        <v>tier - 2</v>
      </c>
      <c r="P724" t="str">
        <f>VLOOKUP($A724,'Hospitalisation Details'!$A:$O,14,0)</f>
        <v>R1013</v>
      </c>
      <c r="Q724">
        <f>VLOOKUP($A724,'Hospitalisation Details'!$A:$O,15,0)</f>
        <v>59</v>
      </c>
    </row>
    <row r="725" spans="1:17" ht="15.75" x14ac:dyDescent="0.25">
      <c r="A725" s="1" t="s">
        <v>1647</v>
      </c>
      <c r="B725" t="str">
        <f>VLOOKUP(Healthcare!A725,'Customer Names'!$A:$D,4,0)</f>
        <v>.  Lisa</v>
      </c>
      <c r="C725">
        <f>VLOOKUP(A725,'Medical Examinations'!$A:$M,2,0)</f>
        <v>27.72</v>
      </c>
      <c r="D725">
        <f>VLOOKUP($A725,'Medical Examinations'!$A:$M,3,0)</f>
        <v>8.16</v>
      </c>
      <c r="E725" t="str">
        <f>VLOOKUP($A725,'Medical Examinations'!$A:$M,4,0)</f>
        <v>yes</v>
      </c>
      <c r="F725" t="str">
        <f>VLOOKUP($A725,'Medical Examinations'!$A:$M,5,0)</f>
        <v>No</v>
      </c>
      <c r="G725" t="str">
        <f>VLOOKUP($A725,'Medical Examinations'!$A:$M,6,0)</f>
        <v>Yes</v>
      </c>
      <c r="H725">
        <f>VLOOKUP($A725,'Medical Examinations'!$A:$M,8,0)</f>
        <v>1</v>
      </c>
      <c r="I725" t="str">
        <f>VLOOKUP($A725,'Medical Examinations'!$A:$M,9,0)</f>
        <v>No</v>
      </c>
      <c r="J725" t="str">
        <f>VLOOKUP($A725,'Medical Examinations'!$A:$M,11,0)</f>
        <v>Overweight</v>
      </c>
      <c r="K725" t="str">
        <f>VLOOKUP($A725,'Medical Examinations'!$A:$M,12,0)</f>
        <v>Diabetes</v>
      </c>
      <c r="L725" s="11">
        <f>VLOOKUP($A725,'Hospitalisation Details'!$A:$O,5,0)</f>
        <v>23277</v>
      </c>
      <c r="M725">
        <f>VLOOKUP($A725,'Hospitalisation Details'!$A:$O,7,0)</f>
        <v>14001.13</v>
      </c>
      <c r="N725" t="str">
        <f>VLOOKUP($A725,'Hospitalisation Details'!$A:$O,12,0)</f>
        <v>tier - 2</v>
      </c>
      <c r="O725" t="str">
        <f>VLOOKUP($A725,'Hospitalisation Details'!$A:$O,13,0)</f>
        <v>tier - 1</v>
      </c>
      <c r="P725" t="str">
        <f>VLOOKUP($A725,'Hospitalisation Details'!$A:$O,14,0)</f>
        <v>R1013</v>
      </c>
      <c r="Q725">
        <f>VLOOKUP($A725,'Hospitalisation Details'!$A:$O,15,0)</f>
        <v>59</v>
      </c>
    </row>
    <row r="726" spans="1:17" ht="15.75" x14ac:dyDescent="0.25">
      <c r="A726" s="1" t="s">
        <v>1646</v>
      </c>
      <c r="B726" t="str">
        <f>VLOOKUP(Healthcare!A726,'Customer Names'!$A:$D,4,0)</f>
        <v>William D. Jr.</v>
      </c>
      <c r="C726">
        <f>VLOOKUP(A726,'Medical Examinations'!$A:$M,2,0)</f>
        <v>36.765000000000001</v>
      </c>
      <c r="D726">
        <f>VLOOKUP($A726,'Medical Examinations'!$A:$M,3,0)</f>
        <v>4.4800000000000004</v>
      </c>
      <c r="E726" t="str">
        <f>VLOOKUP($A726,'Medical Examinations'!$A:$M,4,0)</f>
        <v>yes</v>
      </c>
      <c r="F726" t="str">
        <f>VLOOKUP($A726,'Medical Examinations'!$A:$M,5,0)</f>
        <v>No</v>
      </c>
      <c r="G726" t="str">
        <f>VLOOKUP($A726,'Medical Examinations'!$A:$M,6,0)</f>
        <v>No</v>
      </c>
      <c r="H726">
        <f>VLOOKUP($A726,'Medical Examinations'!$A:$M,8,0)</f>
        <v>2</v>
      </c>
      <c r="I726" t="str">
        <f>VLOOKUP($A726,'Medical Examinations'!$A:$M,9,0)</f>
        <v>No</v>
      </c>
      <c r="J726" t="str">
        <f>VLOOKUP($A726,'Medical Examinations'!$A:$M,11,0)</f>
        <v>Obesity</v>
      </c>
      <c r="K726" t="str">
        <f>VLOOKUP($A726,'Medical Examinations'!$A:$M,12,0)</f>
        <v>Normal</v>
      </c>
      <c r="L726" s="11">
        <f>VLOOKUP($A726,'Hospitalisation Details'!$A:$O,5,0)</f>
        <v>21829</v>
      </c>
      <c r="M726">
        <f>VLOOKUP($A726,'Hospitalisation Details'!$A:$O,7,0)</f>
        <v>13981.85</v>
      </c>
      <c r="N726" t="str">
        <f>VLOOKUP($A726,'Hospitalisation Details'!$A:$O,12,0)</f>
        <v>tier - 2</v>
      </c>
      <c r="O726" t="str">
        <f>VLOOKUP($A726,'Hospitalisation Details'!$A:$O,13,0)</f>
        <v>tier - 1</v>
      </c>
      <c r="P726" t="str">
        <f>VLOOKUP($A726,'Hospitalisation Details'!$A:$O,14,0)</f>
        <v>R1016</v>
      </c>
      <c r="Q726">
        <f>VLOOKUP($A726,'Hospitalisation Details'!$A:$O,15,0)</f>
        <v>63</v>
      </c>
    </row>
    <row r="727" spans="1:17" ht="15.75" x14ac:dyDescent="0.25">
      <c r="A727" s="1" t="s">
        <v>1645</v>
      </c>
      <c r="B727" t="str">
        <f>VLOOKUP(Healthcare!A727,'Customer Names'!$A:$D,4,0)</f>
        <v>James</v>
      </c>
      <c r="C727">
        <f>VLOOKUP(A727,'Medical Examinations'!$A:$M,2,0)</f>
        <v>48.36</v>
      </c>
      <c r="D727">
        <f>VLOOKUP($A727,'Medical Examinations'!$A:$M,3,0)</f>
        <v>4.08</v>
      </c>
      <c r="E727" t="str">
        <f>VLOOKUP($A727,'Medical Examinations'!$A:$M,4,0)</f>
        <v>No</v>
      </c>
      <c r="F727" t="str">
        <f>VLOOKUP($A727,'Medical Examinations'!$A:$M,5,0)</f>
        <v>No</v>
      </c>
      <c r="G727" t="str">
        <f>VLOOKUP($A727,'Medical Examinations'!$A:$M,6,0)</f>
        <v>No</v>
      </c>
      <c r="H727">
        <f>VLOOKUP($A727,'Medical Examinations'!$A:$M,8,0)</f>
        <v>0</v>
      </c>
      <c r="I727" t="str">
        <f>VLOOKUP($A727,'Medical Examinations'!$A:$M,9,0)</f>
        <v>No</v>
      </c>
      <c r="J727" t="str">
        <f>VLOOKUP($A727,'Medical Examinations'!$A:$M,11,0)</f>
        <v>Obesity</v>
      </c>
      <c r="K727" t="str">
        <f>VLOOKUP($A727,'Medical Examinations'!$A:$M,12,0)</f>
        <v>Normal</v>
      </c>
      <c r="L727" s="11">
        <f>VLOOKUP($A727,'Hospitalisation Details'!$A:$O,5,0)</f>
        <v>33159</v>
      </c>
      <c r="M727">
        <f>VLOOKUP($A727,'Hospitalisation Details'!$A:$O,7,0)</f>
        <v>13979.45</v>
      </c>
      <c r="N727" t="str">
        <f>VLOOKUP($A727,'Hospitalisation Details'!$A:$O,12,0)</f>
        <v>tier - 2</v>
      </c>
      <c r="O727" t="str">
        <f>VLOOKUP($A727,'Hospitalisation Details'!$A:$O,13,0)</f>
        <v>tier - 1</v>
      </c>
      <c r="P727" t="str">
        <f>VLOOKUP($A727,'Hospitalisation Details'!$A:$O,14,0)</f>
        <v>R1023</v>
      </c>
      <c r="Q727">
        <f>VLOOKUP($A727,'Hospitalisation Details'!$A:$O,15,0)</f>
        <v>32</v>
      </c>
    </row>
    <row r="728" spans="1:17" ht="15.75" x14ac:dyDescent="0.25">
      <c r="A728" s="1" t="s">
        <v>1644</v>
      </c>
      <c r="B728" t="str">
        <f>VLOOKUP(Healthcare!A728,'Customer Names'!$A:$D,4,0)</f>
        <v>John</v>
      </c>
      <c r="C728">
        <f>VLOOKUP(A728,'Medical Examinations'!$A:$M,2,0)</f>
        <v>31.445</v>
      </c>
      <c r="D728">
        <f>VLOOKUP($A728,'Medical Examinations'!$A:$M,3,0)</f>
        <v>4.4000000000000004</v>
      </c>
      <c r="E728" t="str">
        <f>VLOOKUP($A728,'Medical Examinations'!$A:$M,4,0)</f>
        <v>yes</v>
      </c>
      <c r="F728" t="str">
        <f>VLOOKUP($A728,'Medical Examinations'!$A:$M,5,0)</f>
        <v>No</v>
      </c>
      <c r="G728" t="str">
        <f>VLOOKUP($A728,'Medical Examinations'!$A:$M,6,0)</f>
        <v>No</v>
      </c>
      <c r="H728">
        <f>VLOOKUP($A728,'Medical Examinations'!$A:$M,8,0)</f>
        <v>2</v>
      </c>
      <c r="I728" t="str">
        <f>VLOOKUP($A728,'Medical Examinations'!$A:$M,9,0)</f>
        <v>No</v>
      </c>
      <c r="J728" t="str">
        <f>VLOOKUP($A728,'Medical Examinations'!$A:$M,11,0)</f>
        <v>Obesity</v>
      </c>
      <c r="K728" t="str">
        <f>VLOOKUP($A728,'Medical Examinations'!$A:$M,12,0)</f>
        <v>Normal</v>
      </c>
      <c r="L728" s="11">
        <f>VLOOKUP($A728,'Hospitalisation Details'!$A:$O,5,0)</f>
        <v>21913</v>
      </c>
      <c r="M728">
        <f>VLOOKUP($A728,'Hospitalisation Details'!$A:$O,7,0)</f>
        <v>13974.46</v>
      </c>
      <c r="N728" t="str">
        <f>VLOOKUP($A728,'Hospitalisation Details'!$A:$O,12,0)</f>
        <v>tier - 2</v>
      </c>
      <c r="O728" t="str">
        <f>VLOOKUP($A728,'Hospitalisation Details'!$A:$O,13,0)</f>
        <v>tier - 2</v>
      </c>
      <c r="P728" t="str">
        <f>VLOOKUP($A728,'Hospitalisation Details'!$A:$O,14,0)</f>
        <v>R1019</v>
      </c>
      <c r="Q728">
        <f>VLOOKUP($A728,'Hospitalisation Details'!$A:$O,15,0)</f>
        <v>63</v>
      </c>
    </row>
    <row r="729" spans="1:17" ht="15.75" x14ac:dyDescent="0.25">
      <c r="A729" s="1" t="s">
        <v>1643</v>
      </c>
      <c r="B729" t="str">
        <f>VLOOKUP(Healthcare!A729,'Customer Names'!$A:$D,4,0)</f>
        <v>Adam S</v>
      </c>
      <c r="C729">
        <f>VLOOKUP(A729,'Medical Examinations'!$A:$M,2,0)</f>
        <v>27.55</v>
      </c>
      <c r="D729">
        <f>VLOOKUP($A729,'Medical Examinations'!$A:$M,3,0)</f>
        <v>9.02</v>
      </c>
      <c r="E729" t="str">
        <f>VLOOKUP($A729,'Medical Examinations'!$A:$M,4,0)</f>
        <v>No</v>
      </c>
      <c r="F729" t="str">
        <f>VLOOKUP($A729,'Medical Examinations'!$A:$M,5,0)</f>
        <v>No</v>
      </c>
      <c r="G729" t="str">
        <f>VLOOKUP($A729,'Medical Examinations'!$A:$M,6,0)</f>
        <v>No</v>
      </c>
      <c r="H729">
        <f>VLOOKUP($A729,'Medical Examinations'!$A:$M,8,0)</f>
        <v>0</v>
      </c>
      <c r="I729" t="str">
        <f>VLOOKUP($A729,'Medical Examinations'!$A:$M,9,0)</f>
        <v>No</v>
      </c>
      <c r="J729" t="str">
        <f>VLOOKUP($A729,'Medical Examinations'!$A:$M,11,0)</f>
        <v>Overweight</v>
      </c>
      <c r="K729" t="str">
        <f>VLOOKUP($A729,'Medical Examinations'!$A:$M,12,0)</f>
        <v>Diabetes</v>
      </c>
      <c r="L729" s="11">
        <f>VLOOKUP($A729,'Hospitalisation Details'!$A:$O,5,0)</f>
        <v>22207</v>
      </c>
      <c r="M729">
        <f>VLOOKUP($A729,'Hospitalisation Details'!$A:$O,7,0)</f>
        <v>13937.67</v>
      </c>
      <c r="N729" t="str">
        <f>VLOOKUP($A729,'Hospitalisation Details'!$A:$O,12,0)</f>
        <v>tier - 2</v>
      </c>
      <c r="O729" t="str">
        <f>VLOOKUP($A729,'Hospitalisation Details'!$A:$O,13,0)</f>
        <v>tier - 1</v>
      </c>
      <c r="P729" t="str">
        <f>VLOOKUP($A729,'Hospitalisation Details'!$A:$O,14,0)</f>
        <v>R1012</v>
      </c>
      <c r="Q729">
        <f>VLOOKUP($A729,'Hospitalisation Details'!$A:$O,15,0)</f>
        <v>62</v>
      </c>
    </row>
    <row r="730" spans="1:17" ht="15.75" x14ac:dyDescent="0.25">
      <c r="A730" s="1" t="s">
        <v>1642</v>
      </c>
      <c r="B730" t="str">
        <f>VLOOKUP(Healthcare!A730,'Customer Names'!$A:$D,4,0)</f>
        <v>Armando</v>
      </c>
      <c r="C730">
        <f>VLOOKUP(A730,'Medical Examinations'!$A:$M,2,0)</f>
        <v>33.11</v>
      </c>
      <c r="D730">
        <f>VLOOKUP($A730,'Medical Examinations'!$A:$M,3,0)</f>
        <v>8.06</v>
      </c>
      <c r="E730" t="str">
        <f>VLOOKUP($A730,'Medical Examinations'!$A:$M,4,0)</f>
        <v>No</v>
      </c>
      <c r="F730" t="str">
        <f>VLOOKUP($A730,'Medical Examinations'!$A:$M,5,0)</f>
        <v>No</v>
      </c>
      <c r="G730" t="str">
        <f>VLOOKUP($A730,'Medical Examinations'!$A:$M,6,0)</f>
        <v>No</v>
      </c>
      <c r="H730">
        <f>VLOOKUP($A730,'Medical Examinations'!$A:$M,8,0)</f>
        <v>0</v>
      </c>
      <c r="I730" t="str">
        <f>VLOOKUP($A730,'Medical Examinations'!$A:$M,9,0)</f>
        <v>No</v>
      </c>
      <c r="J730" t="str">
        <f>VLOOKUP($A730,'Medical Examinations'!$A:$M,11,0)</f>
        <v>Obesity</v>
      </c>
      <c r="K730" t="str">
        <f>VLOOKUP($A730,'Medical Examinations'!$A:$M,12,0)</f>
        <v>Diabetes</v>
      </c>
      <c r="L730" s="11">
        <f>VLOOKUP($A730,'Hospitalisation Details'!$A:$O,5,0)</f>
        <v>22916</v>
      </c>
      <c r="M730">
        <f>VLOOKUP($A730,'Hospitalisation Details'!$A:$O,7,0)</f>
        <v>13919.82</v>
      </c>
      <c r="N730" t="str">
        <f>VLOOKUP($A730,'Hospitalisation Details'!$A:$O,12,0)</f>
        <v>tier - 2</v>
      </c>
      <c r="O730" t="str">
        <f>VLOOKUP($A730,'Hospitalisation Details'!$A:$O,13,0)</f>
        <v>tier - 2</v>
      </c>
      <c r="P730" t="str">
        <f>VLOOKUP($A730,'Hospitalisation Details'!$A:$O,14,0)</f>
        <v>R1013</v>
      </c>
      <c r="Q730">
        <f>VLOOKUP($A730,'Hospitalisation Details'!$A:$O,15,0)</f>
        <v>60</v>
      </c>
    </row>
    <row r="731" spans="1:17" ht="15.75" x14ac:dyDescent="0.25">
      <c r="A731" s="1" t="s">
        <v>1641</v>
      </c>
      <c r="B731" t="str">
        <f>VLOOKUP(Healthcare!A731,'Customer Names'!$A:$D,4,0)</f>
        <v>Dana</v>
      </c>
      <c r="C731">
        <f>VLOOKUP(A731,'Medical Examinations'!$A:$M,2,0)</f>
        <v>36.85</v>
      </c>
      <c r="D731">
        <f>VLOOKUP($A731,'Medical Examinations'!$A:$M,3,0)</f>
        <v>6.21</v>
      </c>
      <c r="E731" t="str">
        <f>VLOOKUP($A731,'Medical Examinations'!$A:$M,4,0)</f>
        <v>yes</v>
      </c>
      <c r="F731" t="str">
        <f>VLOOKUP($A731,'Medical Examinations'!$A:$M,5,0)</f>
        <v>No</v>
      </c>
      <c r="G731" t="str">
        <f>VLOOKUP($A731,'Medical Examinations'!$A:$M,6,0)</f>
        <v>No</v>
      </c>
      <c r="H731">
        <f>VLOOKUP($A731,'Medical Examinations'!$A:$M,8,0)</f>
        <v>2</v>
      </c>
      <c r="I731" t="str">
        <f>VLOOKUP($A731,'Medical Examinations'!$A:$M,9,0)</f>
        <v>No</v>
      </c>
      <c r="J731" t="str">
        <f>VLOOKUP($A731,'Medical Examinations'!$A:$M,11,0)</f>
        <v>Obesity</v>
      </c>
      <c r="K731" t="str">
        <f>VLOOKUP($A731,'Medical Examinations'!$A:$M,12,0)</f>
        <v>Prediabetes</v>
      </c>
      <c r="L731" s="11">
        <f>VLOOKUP($A731,'Hospitalisation Details'!$A:$O,5,0)</f>
        <v>21800</v>
      </c>
      <c r="M731">
        <f>VLOOKUP($A731,'Hospitalisation Details'!$A:$O,7,0)</f>
        <v>13887.97</v>
      </c>
      <c r="N731" t="str">
        <f>VLOOKUP($A731,'Hospitalisation Details'!$A:$O,12,0)</f>
        <v>tier - 2</v>
      </c>
      <c r="O731" t="str">
        <f>VLOOKUP($A731,'Hospitalisation Details'!$A:$O,13,0)</f>
        <v>tier - 2</v>
      </c>
      <c r="P731" t="str">
        <f>VLOOKUP($A731,'Hospitalisation Details'!$A:$O,14,0)</f>
        <v>R1013</v>
      </c>
      <c r="Q731">
        <f>VLOOKUP($A731,'Hospitalisation Details'!$A:$O,15,0)</f>
        <v>63</v>
      </c>
    </row>
    <row r="732" spans="1:17" ht="15.75" x14ac:dyDescent="0.25">
      <c r="A732" s="1" t="s">
        <v>1640</v>
      </c>
      <c r="B732" t="str">
        <f>VLOOKUP(Healthcare!A732,'Customer Names'!$A:$D,4,0)</f>
        <v>Jennifer L</v>
      </c>
      <c r="C732">
        <f>VLOOKUP(A732,'Medical Examinations'!$A:$M,2,0)</f>
        <v>36.299999999999997</v>
      </c>
      <c r="D732">
        <f>VLOOKUP($A732,'Medical Examinations'!$A:$M,3,0)</f>
        <v>5.79</v>
      </c>
      <c r="E732" t="str">
        <f>VLOOKUP($A732,'Medical Examinations'!$A:$M,4,0)</f>
        <v>yes</v>
      </c>
      <c r="F732" t="str">
        <f>VLOOKUP($A732,'Medical Examinations'!$A:$M,5,0)</f>
        <v>No</v>
      </c>
      <c r="G732" t="str">
        <f>VLOOKUP($A732,'Medical Examinations'!$A:$M,6,0)</f>
        <v>No</v>
      </c>
      <c r="H732">
        <f>VLOOKUP($A732,'Medical Examinations'!$A:$M,8,0)</f>
        <v>2</v>
      </c>
      <c r="I732" t="str">
        <f>VLOOKUP($A732,'Medical Examinations'!$A:$M,9,0)</f>
        <v>No</v>
      </c>
      <c r="J732" t="str">
        <f>VLOOKUP($A732,'Medical Examinations'!$A:$M,11,0)</f>
        <v>Obesity</v>
      </c>
      <c r="K732" t="str">
        <f>VLOOKUP($A732,'Medical Examinations'!$A:$M,12,0)</f>
        <v>Prediabetes</v>
      </c>
      <c r="L732" s="11">
        <f>VLOOKUP($A732,'Hospitalisation Details'!$A:$O,5,0)</f>
        <v>21822</v>
      </c>
      <c r="M732">
        <f>VLOOKUP($A732,'Hospitalisation Details'!$A:$O,7,0)</f>
        <v>13887.2</v>
      </c>
      <c r="N732" t="str">
        <f>VLOOKUP($A732,'Hospitalisation Details'!$A:$O,12,0)</f>
        <v>tier - 2</v>
      </c>
      <c r="O732" t="str">
        <f>VLOOKUP($A732,'Hospitalisation Details'!$A:$O,13,0)</f>
        <v>tier - 3</v>
      </c>
      <c r="P732" t="str">
        <f>VLOOKUP($A732,'Hospitalisation Details'!$A:$O,14,0)</f>
        <v>R1013</v>
      </c>
      <c r="Q732">
        <f>VLOOKUP($A732,'Hospitalisation Details'!$A:$O,15,0)</f>
        <v>63</v>
      </c>
    </row>
    <row r="733" spans="1:17" ht="15.75" x14ac:dyDescent="0.25">
      <c r="A733" s="1" t="s">
        <v>1639</v>
      </c>
      <c r="B733" t="str">
        <f>VLOOKUP(Healthcare!A733,'Customer Names'!$A:$D,4,0)</f>
        <v>Benjamin</v>
      </c>
      <c r="C733">
        <f>VLOOKUP(A733,'Medical Examinations'!$A:$M,2,0)</f>
        <v>45.34</v>
      </c>
      <c r="D733">
        <f>VLOOKUP($A733,'Medical Examinations'!$A:$M,3,0)</f>
        <v>5.69</v>
      </c>
      <c r="E733" t="str">
        <f>VLOOKUP($A733,'Medical Examinations'!$A:$M,4,0)</f>
        <v>yes</v>
      </c>
      <c r="F733" t="str">
        <f>VLOOKUP($A733,'Medical Examinations'!$A:$M,5,0)</f>
        <v>No</v>
      </c>
      <c r="G733" t="str">
        <f>VLOOKUP($A733,'Medical Examinations'!$A:$M,6,0)</f>
        <v>No</v>
      </c>
      <c r="H733">
        <f>VLOOKUP($A733,'Medical Examinations'!$A:$M,8,0)</f>
        <v>0</v>
      </c>
      <c r="I733" t="str">
        <f>VLOOKUP($A733,'Medical Examinations'!$A:$M,9,0)</f>
        <v>No</v>
      </c>
      <c r="J733" t="str">
        <f>VLOOKUP($A733,'Medical Examinations'!$A:$M,11,0)</f>
        <v>Obesity</v>
      </c>
      <c r="K733" t="str">
        <f>VLOOKUP($A733,'Medical Examinations'!$A:$M,12,0)</f>
        <v>Normal</v>
      </c>
      <c r="L733" s="11">
        <f>VLOOKUP($A733,'Hospitalisation Details'!$A:$O,5,0)</f>
        <v>31376</v>
      </c>
      <c r="M733">
        <f>VLOOKUP($A733,'Hospitalisation Details'!$A:$O,7,0)</f>
        <v>13886.4</v>
      </c>
      <c r="N733" t="str">
        <f>VLOOKUP($A733,'Hospitalisation Details'!$A:$O,12,0)</f>
        <v>tier - 2</v>
      </c>
      <c r="O733" t="str">
        <f>VLOOKUP($A733,'Hospitalisation Details'!$A:$O,13,0)</f>
        <v>tier - 2</v>
      </c>
      <c r="P733" t="str">
        <f>VLOOKUP($A733,'Hospitalisation Details'!$A:$O,14,0)</f>
        <v>R1012</v>
      </c>
      <c r="Q733">
        <f>VLOOKUP($A733,'Hospitalisation Details'!$A:$O,15,0)</f>
        <v>37</v>
      </c>
    </row>
    <row r="734" spans="1:17" ht="15.75" x14ac:dyDescent="0.25">
      <c r="A734" s="1" t="s">
        <v>1638</v>
      </c>
      <c r="B734" t="str">
        <f>VLOOKUP(Healthcare!A734,'Customer Names'!$A:$D,4,0)</f>
        <v>Tanya</v>
      </c>
      <c r="C734">
        <f>VLOOKUP(A734,'Medical Examinations'!$A:$M,2,0)</f>
        <v>31.8</v>
      </c>
      <c r="D734">
        <f>VLOOKUP($A734,'Medical Examinations'!$A:$M,3,0)</f>
        <v>5.36</v>
      </c>
      <c r="E734" t="str">
        <f>VLOOKUP($A734,'Medical Examinations'!$A:$M,4,0)</f>
        <v>yes</v>
      </c>
      <c r="F734" t="str">
        <f>VLOOKUP($A734,'Medical Examinations'!$A:$M,5,0)</f>
        <v>No</v>
      </c>
      <c r="G734" t="str">
        <f>VLOOKUP($A734,'Medical Examinations'!$A:$M,6,0)</f>
        <v>No</v>
      </c>
      <c r="H734">
        <f>VLOOKUP($A734,'Medical Examinations'!$A:$M,8,0)</f>
        <v>2</v>
      </c>
      <c r="I734" t="str">
        <f>VLOOKUP($A734,'Medical Examinations'!$A:$M,9,0)</f>
        <v>No</v>
      </c>
      <c r="J734" t="str">
        <f>VLOOKUP($A734,'Medical Examinations'!$A:$M,11,0)</f>
        <v>Obesity</v>
      </c>
      <c r="K734" t="str">
        <f>VLOOKUP($A734,'Medical Examinations'!$A:$M,12,0)</f>
        <v>Normal</v>
      </c>
      <c r="L734" s="11">
        <f>VLOOKUP($A734,'Hospitalisation Details'!$A:$O,5,0)</f>
        <v>21798</v>
      </c>
      <c r="M734">
        <f>VLOOKUP($A734,'Hospitalisation Details'!$A:$O,7,0)</f>
        <v>13880.95</v>
      </c>
      <c r="N734" t="str">
        <f>VLOOKUP($A734,'Hospitalisation Details'!$A:$O,12,0)</f>
        <v>tier - 2</v>
      </c>
      <c r="O734" t="str">
        <f>VLOOKUP($A734,'Hospitalisation Details'!$A:$O,13,0)</f>
        <v>tier - 2</v>
      </c>
      <c r="P734" t="str">
        <f>VLOOKUP($A734,'Hospitalisation Details'!$A:$O,14,0)</f>
        <v>R1011</v>
      </c>
      <c r="Q734">
        <f>VLOOKUP($A734,'Hospitalisation Details'!$A:$O,15,0)</f>
        <v>63</v>
      </c>
    </row>
    <row r="735" spans="1:17" ht="15.75" x14ac:dyDescent="0.25">
      <c r="A735" s="1" t="s">
        <v>1637</v>
      </c>
      <c r="B735" t="str">
        <f>VLOOKUP(Healthcare!A735,'Customer Names'!$A:$D,4,0)</f>
        <v>Tracy</v>
      </c>
      <c r="C735">
        <f>VLOOKUP(A735,'Medical Examinations'!$A:$M,2,0)</f>
        <v>41.02</v>
      </c>
      <c r="D735">
        <f>VLOOKUP($A735,'Medical Examinations'!$A:$M,3,0)</f>
        <v>11.37</v>
      </c>
      <c r="E735" t="str">
        <f>VLOOKUP($A735,'Medical Examinations'!$A:$M,4,0)</f>
        <v>No</v>
      </c>
      <c r="F735" t="str">
        <f>VLOOKUP($A735,'Medical Examinations'!$A:$M,5,0)</f>
        <v>No</v>
      </c>
      <c r="G735" t="str">
        <f>VLOOKUP($A735,'Medical Examinations'!$A:$M,6,0)</f>
        <v>No</v>
      </c>
      <c r="H735">
        <f>VLOOKUP($A735,'Medical Examinations'!$A:$M,8,0)</f>
        <v>0</v>
      </c>
      <c r="I735" t="str">
        <f>VLOOKUP($A735,'Medical Examinations'!$A:$M,9,0)</f>
        <v>No</v>
      </c>
      <c r="J735" t="str">
        <f>VLOOKUP($A735,'Medical Examinations'!$A:$M,11,0)</f>
        <v>Obesity</v>
      </c>
      <c r="K735" t="str">
        <f>VLOOKUP($A735,'Medical Examinations'!$A:$M,12,0)</f>
        <v>Diabetes</v>
      </c>
      <c r="L735" s="11">
        <f>VLOOKUP($A735,'Hospitalisation Details'!$A:$O,5,0)</f>
        <v>28752</v>
      </c>
      <c r="M735">
        <f>VLOOKUP($A735,'Hospitalisation Details'!$A:$O,7,0)</f>
        <v>13874.89</v>
      </c>
      <c r="N735" t="str">
        <f>VLOOKUP($A735,'Hospitalisation Details'!$A:$O,12,0)</f>
        <v>tier - 2</v>
      </c>
      <c r="O735" t="str">
        <f>VLOOKUP($A735,'Hospitalisation Details'!$A:$O,13,0)</f>
        <v>tier - 1</v>
      </c>
      <c r="P735" t="str">
        <f>VLOOKUP($A735,'Hospitalisation Details'!$A:$O,14,0)</f>
        <v>R1012</v>
      </c>
      <c r="Q735">
        <f>VLOOKUP($A735,'Hospitalisation Details'!$A:$O,15,0)</f>
        <v>44</v>
      </c>
    </row>
    <row r="736" spans="1:17" ht="15.75" x14ac:dyDescent="0.25">
      <c r="A736" s="1" t="s">
        <v>1636</v>
      </c>
      <c r="B736" t="str">
        <f>VLOOKUP(Healthcare!A736,'Customer Names'!$A:$D,4,0)</f>
        <v>Emily S</v>
      </c>
      <c r="C736">
        <f>VLOOKUP(A736,'Medical Examinations'!$A:$M,2,0)</f>
        <v>32.68</v>
      </c>
      <c r="D736">
        <f>VLOOKUP($A736,'Medical Examinations'!$A:$M,3,0)</f>
        <v>11.87</v>
      </c>
      <c r="E736" t="str">
        <f>VLOOKUP($A736,'Medical Examinations'!$A:$M,4,0)</f>
        <v>No</v>
      </c>
      <c r="F736" t="str">
        <f>VLOOKUP($A736,'Medical Examinations'!$A:$M,5,0)</f>
        <v>No</v>
      </c>
      <c r="G736" t="str">
        <f>VLOOKUP($A736,'Medical Examinations'!$A:$M,6,0)</f>
        <v>No</v>
      </c>
      <c r="H736">
        <f>VLOOKUP($A736,'Medical Examinations'!$A:$M,8,0)</f>
        <v>0</v>
      </c>
      <c r="I736" t="str">
        <f>VLOOKUP($A736,'Medical Examinations'!$A:$M,9,0)</f>
        <v>No</v>
      </c>
      <c r="J736" t="str">
        <f>VLOOKUP($A736,'Medical Examinations'!$A:$M,11,0)</f>
        <v>Obesity</v>
      </c>
      <c r="K736" t="str">
        <f>VLOOKUP($A736,'Medical Examinations'!$A:$M,12,0)</f>
        <v>Diabetes</v>
      </c>
      <c r="L736" s="11">
        <f>VLOOKUP($A736,'Hospitalisation Details'!$A:$O,5,0)</f>
        <v>22271</v>
      </c>
      <c r="M736">
        <f>VLOOKUP($A736,'Hospitalisation Details'!$A:$O,7,0)</f>
        <v>13844.8</v>
      </c>
      <c r="N736" t="str">
        <f>VLOOKUP($A736,'Hospitalisation Details'!$A:$O,12,0)</f>
        <v>tier - 2</v>
      </c>
      <c r="O736" t="str">
        <f>VLOOKUP($A736,'Hospitalisation Details'!$A:$O,13,0)</f>
        <v>tier - 2</v>
      </c>
      <c r="P736" t="str">
        <f>VLOOKUP($A736,'Hospitalisation Details'!$A:$O,14,0)</f>
        <v>R1012</v>
      </c>
      <c r="Q736">
        <f>VLOOKUP($A736,'Hospitalisation Details'!$A:$O,15,0)</f>
        <v>62</v>
      </c>
    </row>
    <row r="737" spans="1:17" ht="15.75" x14ac:dyDescent="0.25">
      <c r="A737" s="1" t="s">
        <v>1635</v>
      </c>
      <c r="B737" t="str">
        <f>VLOOKUP(Healthcare!A737,'Customer Names'!$A:$D,4,0)</f>
        <v>Kelly R</v>
      </c>
      <c r="C737">
        <f>VLOOKUP(A737,'Medical Examinations'!$A:$M,2,0)</f>
        <v>21.7</v>
      </c>
      <c r="D737">
        <f>VLOOKUP($A737,'Medical Examinations'!$A:$M,3,0)</f>
        <v>4.9000000000000004</v>
      </c>
      <c r="E737" t="str">
        <f>VLOOKUP($A737,'Medical Examinations'!$A:$M,4,0)</f>
        <v>No</v>
      </c>
      <c r="F737" t="str">
        <f>VLOOKUP($A737,'Medical Examinations'!$A:$M,5,0)</f>
        <v>No</v>
      </c>
      <c r="G737" t="str">
        <f>VLOOKUP($A737,'Medical Examinations'!$A:$M,6,0)</f>
        <v>Yes</v>
      </c>
      <c r="H737">
        <f>VLOOKUP($A737,'Medical Examinations'!$A:$M,8,0)</f>
        <v>1</v>
      </c>
      <c r="I737" t="str">
        <f>VLOOKUP($A737,'Medical Examinations'!$A:$M,9,0)</f>
        <v>yes</v>
      </c>
      <c r="J737" t="str">
        <f>VLOOKUP($A737,'Medical Examinations'!$A:$M,11,0)</f>
        <v>Healthy Weight</v>
      </c>
      <c r="K737" t="str">
        <f>VLOOKUP($A737,'Medical Examinations'!$A:$M,12,0)</f>
        <v>Normal</v>
      </c>
      <c r="L737" s="11">
        <f>VLOOKUP($A737,'Hospitalisation Details'!$A:$O,5,0)</f>
        <v>37962</v>
      </c>
      <c r="M737">
        <f>VLOOKUP($A737,'Hospitalisation Details'!$A:$O,7,0)</f>
        <v>13844.51</v>
      </c>
      <c r="N737" t="str">
        <f>VLOOKUP($A737,'Hospitalisation Details'!$A:$O,12,0)</f>
        <v>tier - 2</v>
      </c>
      <c r="O737" t="str">
        <f>VLOOKUP($A737,'Hospitalisation Details'!$A:$O,13,0)</f>
        <v>tier - 1</v>
      </c>
      <c r="P737" t="str">
        <f>VLOOKUP($A737,'Hospitalisation Details'!$A:$O,14,0)</f>
        <v>R1011</v>
      </c>
      <c r="Q737">
        <f>VLOOKUP($A737,'Hospitalisation Details'!$A:$O,15,0)</f>
        <v>19</v>
      </c>
    </row>
    <row r="738" spans="1:17" ht="15.75" x14ac:dyDescent="0.25">
      <c r="A738" s="1" t="s">
        <v>1634</v>
      </c>
      <c r="B738" t="str">
        <f>VLOOKUP(Healthcare!A738,'Customer Names'!$A:$D,4,0)</f>
        <v>Kyle</v>
      </c>
      <c r="C738">
        <f>VLOOKUP(A738,'Medical Examinations'!$A:$M,2,0)</f>
        <v>40.479999999999997</v>
      </c>
      <c r="D738">
        <f>VLOOKUP($A738,'Medical Examinations'!$A:$M,3,0)</f>
        <v>6.7</v>
      </c>
      <c r="E738" t="str">
        <f>VLOOKUP($A738,'Medical Examinations'!$A:$M,4,0)</f>
        <v>No</v>
      </c>
      <c r="F738" t="str">
        <f>VLOOKUP($A738,'Medical Examinations'!$A:$M,5,0)</f>
        <v>No</v>
      </c>
      <c r="G738" t="str">
        <f>VLOOKUP($A738,'Medical Examinations'!$A:$M,6,0)</f>
        <v>No</v>
      </c>
      <c r="H738">
        <f>VLOOKUP($A738,'Medical Examinations'!$A:$M,8,0)</f>
        <v>3</v>
      </c>
      <c r="I738" t="str">
        <f>VLOOKUP($A738,'Medical Examinations'!$A:$M,9,0)</f>
        <v>No</v>
      </c>
      <c r="J738" t="str">
        <f>VLOOKUP($A738,'Medical Examinations'!$A:$M,11,0)</f>
        <v>Obesity</v>
      </c>
      <c r="K738" t="str">
        <f>VLOOKUP($A738,'Medical Examinations'!$A:$M,12,0)</f>
        <v>Diabetes</v>
      </c>
      <c r="L738" s="11">
        <f>VLOOKUP($A738,'Hospitalisation Details'!$A:$O,5,0)</f>
        <v>21468</v>
      </c>
      <c r="M738">
        <f>VLOOKUP($A738,'Hospitalisation Details'!$A:$O,7,0)</f>
        <v>13831.12</v>
      </c>
      <c r="N738" t="str">
        <f>VLOOKUP($A738,'Hospitalisation Details'!$A:$O,12,0)</f>
        <v>tier - 3</v>
      </c>
      <c r="O738" t="str">
        <f>VLOOKUP($A738,'Hospitalisation Details'!$A:$O,13,0)</f>
        <v>tier - 1</v>
      </c>
      <c r="P738" t="str">
        <f>VLOOKUP($A738,'Hospitalisation Details'!$A:$O,14,0)</f>
        <v>R1013</v>
      </c>
      <c r="Q738">
        <f>VLOOKUP($A738,'Hospitalisation Details'!$A:$O,15,0)</f>
        <v>64</v>
      </c>
    </row>
    <row r="739" spans="1:17" ht="15.75" x14ac:dyDescent="0.25">
      <c r="A739" s="1" t="s">
        <v>1633</v>
      </c>
      <c r="B739" t="str">
        <f>VLOOKUP(Healthcare!A739,'Customer Names'!$A:$D,4,0)</f>
        <v>Bruce A Jr.</v>
      </c>
      <c r="C739">
        <f>VLOOKUP(A739,'Medical Examinations'!$A:$M,2,0)</f>
        <v>34.5</v>
      </c>
      <c r="D739">
        <f>VLOOKUP($A739,'Medical Examinations'!$A:$M,3,0)</f>
        <v>10.3</v>
      </c>
      <c r="E739" t="str">
        <f>VLOOKUP($A739,'Medical Examinations'!$A:$M,4,0)</f>
        <v>No</v>
      </c>
      <c r="F739" t="str">
        <f>VLOOKUP($A739,'Medical Examinations'!$A:$M,5,0)</f>
        <v>No</v>
      </c>
      <c r="G739" t="str">
        <f>VLOOKUP($A739,'Medical Examinations'!$A:$M,6,0)</f>
        <v>No</v>
      </c>
      <c r="H739">
        <f>VLOOKUP($A739,'Medical Examinations'!$A:$M,8,0)</f>
        <v>3</v>
      </c>
      <c r="I739" t="str">
        <f>VLOOKUP($A739,'Medical Examinations'!$A:$M,9,0)</f>
        <v>No</v>
      </c>
      <c r="J739" t="str">
        <f>VLOOKUP($A739,'Medical Examinations'!$A:$M,11,0)</f>
        <v>Obesity</v>
      </c>
      <c r="K739" t="str">
        <f>VLOOKUP($A739,'Medical Examinations'!$A:$M,12,0)</f>
        <v>Diabetes</v>
      </c>
      <c r="L739" s="11">
        <f>VLOOKUP($A739,'Hospitalisation Details'!$A:$O,5,0)</f>
        <v>21422</v>
      </c>
      <c r="M739">
        <f>VLOOKUP($A739,'Hospitalisation Details'!$A:$O,7,0)</f>
        <v>13822.8</v>
      </c>
      <c r="N739" t="str">
        <f>VLOOKUP($A739,'Hospitalisation Details'!$A:$O,12,0)</f>
        <v>tier - 3</v>
      </c>
      <c r="O739" t="str">
        <f>VLOOKUP($A739,'Hospitalisation Details'!$A:$O,13,0)</f>
        <v>tier - 3</v>
      </c>
      <c r="P739" t="str">
        <f>VLOOKUP($A739,'Hospitalisation Details'!$A:$O,14,0)</f>
        <v>R1011</v>
      </c>
      <c r="Q739">
        <f>VLOOKUP($A739,'Hospitalisation Details'!$A:$O,15,0)</f>
        <v>64</v>
      </c>
    </row>
    <row r="740" spans="1:17" ht="15.75" x14ac:dyDescent="0.25">
      <c r="A740" s="1" t="s">
        <v>1632</v>
      </c>
      <c r="B740" t="str">
        <f>VLOOKUP(Healthcare!A740,'Customer Names'!$A:$D,4,0)</f>
        <v>Cary J</v>
      </c>
      <c r="C740">
        <f>VLOOKUP(A740,'Medical Examinations'!$A:$M,2,0)</f>
        <v>45.9</v>
      </c>
      <c r="D740">
        <f>VLOOKUP($A740,'Medical Examinations'!$A:$M,3,0)</f>
        <v>11.14</v>
      </c>
      <c r="E740" t="str">
        <f>VLOOKUP($A740,'Medical Examinations'!$A:$M,4,0)</f>
        <v>yes</v>
      </c>
      <c r="F740" t="str">
        <f>VLOOKUP($A740,'Medical Examinations'!$A:$M,5,0)</f>
        <v>No</v>
      </c>
      <c r="G740" t="str">
        <f>VLOOKUP($A740,'Medical Examinations'!$A:$M,6,0)</f>
        <v>No</v>
      </c>
      <c r="H740">
        <f>VLOOKUP($A740,'Medical Examinations'!$A:$M,8,0)</f>
        <v>1</v>
      </c>
      <c r="I740" t="str">
        <f>VLOOKUP($A740,'Medical Examinations'!$A:$M,9,0)</f>
        <v>No</v>
      </c>
      <c r="J740" t="str">
        <f>VLOOKUP($A740,'Medical Examinations'!$A:$M,11,0)</f>
        <v>Obesity</v>
      </c>
      <c r="K740" t="str">
        <f>VLOOKUP($A740,'Medical Examinations'!$A:$M,12,0)</f>
        <v>Diabetes</v>
      </c>
      <c r="L740" s="11">
        <f>VLOOKUP($A740,'Hospitalisation Details'!$A:$O,5,0)</f>
        <v>31663</v>
      </c>
      <c r="M740">
        <f>VLOOKUP($A740,'Hospitalisation Details'!$A:$O,7,0)</f>
        <v>13819.49</v>
      </c>
      <c r="N740" t="str">
        <f>VLOOKUP($A740,'Hospitalisation Details'!$A:$O,12,0)</f>
        <v>tier - 3</v>
      </c>
      <c r="O740" t="str">
        <f>VLOOKUP($A740,'Hospitalisation Details'!$A:$O,13,0)</f>
        <v>tier - 2</v>
      </c>
      <c r="P740" t="str">
        <f>VLOOKUP($A740,'Hospitalisation Details'!$A:$O,14,0)</f>
        <v>R1012</v>
      </c>
      <c r="Q740">
        <f>VLOOKUP($A740,'Hospitalisation Details'!$A:$O,15,0)</f>
        <v>36</v>
      </c>
    </row>
    <row r="741" spans="1:17" ht="15.75" x14ac:dyDescent="0.25">
      <c r="A741" s="1" t="s">
        <v>1631</v>
      </c>
      <c r="B741" t="str">
        <f>VLOOKUP(Healthcare!A741,'Customer Names'!$A:$D,4,0)</f>
        <v>.  Jill M</v>
      </c>
      <c r="C741">
        <f>VLOOKUP(A741,'Medical Examinations'!$A:$M,2,0)</f>
        <v>33.479999999999997</v>
      </c>
      <c r="D741">
        <f>VLOOKUP($A741,'Medical Examinations'!$A:$M,3,0)</f>
        <v>4.74</v>
      </c>
      <c r="E741" t="str">
        <f>VLOOKUP($A741,'Medical Examinations'!$A:$M,4,0)</f>
        <v>yes</v>
      </c>
      <c r="F741" t="str">
        <f>VLOOKUP($A741,'Medical Examinations'!$A:$M,5,0)</f>
        <v>No</v>
      </c>
      <c r="G741" t="str">
        <f>VLOOKUP($A741,'Medical Examinations'!$A:$M,6,0)</f>
        <v>No</v>
      </c>
      <c r="H741">
        <f>VLOOKUP($A741,'Medical Examinations'!$A:$M,8,0)</f>
        <v>2</v>
      </c>
      <c r="I741" t="str">
        <f>VLOOKUP($A741,'Medical Examinations'!$A:$M,9,0)</f>
        <v>No</v>
      </c>
      <c r="J741" t="str">
        <f>VLOOKUP($A741,'Medical Examinations'!$A:$M,11,0)</f>
        <v>Obesity</v>
      </c>
      <c r="K741" t="str">
        <f>VLOOKUP($A741,'Medical Examinations'!$A:$M,12,0)</f>
        <v>Normal</v>
      </c>
      <c r="L741" s="11">
        <f>VLOOKUP($A741,'Hospitalisation Details'!$A:$O,5,0)</f>
        <v>24390</v>
      </c>
      <c r="M741">
        <f>VLOOKUP($A741,'Hospitalisation Details'!$A:$O,7,0)</f>
        <v>13801.61</v>
      </c>
      <c r="N741" t="str">
        <f>VLOOKUP($A741,'Hospitalisation Details'!$A:$O,12,0)</f>
        <v>tier - 3</v>
      </c>
      <c r="O741" t="str">
        <f>VLOOKUP($A741,'Hospitalisation Details'!$A:$O,13,0)</f>
        <v>tier - 3</v>
      </c>
      <c r="P741" t="str">
        <f>VLOOKUP($A741,'Hospitalisation Details'!$A:$O,14,0)</f>
        <v>R1026</v>
      </c>
      <c r="Q741">
        <f>VLOOKUP($A741,'Hospitalisation Details'!$A:$O,15,0)</f>
        <v>56</v>
      </c>
    </row>
    <row r="742" spans="1:17" ht="15.75" x14ac:dyDescent="0.25">
      <c r="A742" s="1" t="s">
        <v>1630</v>
      </c>
      <c r="B742" t="str">
        <f>VLOOKUP(Healthcare!A742,'Customer Names'!$A:$D,4,0)</f>
        <v>Chris</v>
      </c>
      <c r="C742">
        <f>VLOOKUP(A742,'Medical Examinations'!$A:$M,2,0)</f>
        <v>28.31</v>
      </c>
      <c r="D742">
        <f>VLOOKUP($A742,'Medical Examinations'!$A:$M,3,0)</f>
        <v>5.96</v>
      </c>
      <c r="E742" t="str">
        <f>VLOOKUP($A742,'Medical Examinations'!$A:$M,4,0)</f>
        <v>yes</v>
      </c>
      <c r="F742" t="str">
        <f>VLOOKUP($A742,'Medical Examinations'!$A:$M,5,0)</f>
        <v>No</v>
      </c>
      <c r="G742" t="str">
        <f>VLOOKUP($A742,'Medical Examinations'!$A:$M,6,0)</f>
        <v>No</v>
      </c>
      <c r="H742">
        <f>VLOOKUP($A742,'Medical Examinations'!$A:$M,8,0)</f>
        <v>2</v>
      </c>
      <c r="I742" t="str">
        <f>VLOOKUP($A742,'Medical Examinations'!$A:$M,9,0)</f>
        <v>No</v>
      </c>
      <c r="J742" t="str">
        <f>VLOOKUP($A742,'Medical Examinations'!$A:$M,11,0)</f>
        <v>Overweight</v>
      </c>
      <c r="K742" t="str">
        <f>VLOOKUP($A742,'Medical Examinations'!$A:$M,12,0)</f>
        <v>Prediabetes</v>
      </c>
      <c r="L742" s="11">
        <f>VLOOKUP($A742,'Hospitalisation Details'!$A:$O,5,0)</f>
        <v>21737</v>
      </c>
      <c r="M742">
        <f>VLOOKUP($A742,'Hospitalisation Details'!$A:$O,7,0)</f>
        <v>13770.1</v>
      </c>
      <c r="N742" t="str">
        <f>VLOOKUP($A742,'Hospitalisation Details'!$A:$O,12,0)</f>
        <v>tier - 3</v>
      </c>
      <c r="O742" t="str">
        <f>VLOOKUP($A742,'Hospitalisation Details'!$A:$O,13,0)</f>
        <v>tier - 1</v>
      </c>
      <c r="P742" t="str">
        <f>VLOOKUP($A742,'Hospitalisation Details'!$A:$O,14,0)</f>
        <v>R1012</v>
      </c>
      <c r="Q742">
        <f>VLOOKUP($A742,'Hospitalisation Details'!$A:$O,15,0)</f>
        <v>63</v>
      </c>
    </row>
    <row r="743" spans="1:17" ht="15.75" x14ac:dyDescent="0.25">
      <c r="A743" s="1" t="s">
        <v>1629</v>
      </c>
      <c r="B743" t="str">
        <f>VLOOKUP(Healthcare!A743,'Customer Names'!$A:$D,4,0)</f>
        <v>Michael E.</v>
      </c>
      <c r="C743">
        <f>VLOOKUP(A743,'Medical Examinations'!$A:$M,2,0)</f>
        <v>21.565000000000001</v>
      </c>
      <c r="D743">
        <f>VLOOKUP($A743,'Medical Examinations'!$A:$M,3,0)</f>
        <v>4.95</v>
      </c>
      <c r="E743" t="str">
        <f>VLOOKUP($A743,'Medical Examinations'!$A:$M,4,0)</f>
        <v>No</v>
      </c>
      <c r="F743" t="str">
        <f>VLOOKUP($A743,'Medical Examinations'!$A:$M,5,0)</f>
        <v>yes</v>
      </c>
      <c r="G743" t="str">
        <f>VLOOKUP($A743,'Medical Examinations'!$A:$M,6,0)</f>
        <v>No</v>
      </c>
      <c r="H743">
        <f>VLOOKUP($A743,'Medical Examinations'!$A:$M,8,0)</f>
        <v>1</v>
      </c>
      <c r="I743" t="str">
        <f>VLOOKUP($A743,'Medical Examinations'!$A:$M,9,0)</f>
        <v>yes</v>
      </c>
      <c r="J743" t="str">
        <f>VLOOKUP($A743,'Medical Examinations'!$A:$M,11,0)</f>
        <v>Healthy Weight</v>
      </c>
      <c r="K743" t="str">
        <f>VLOOKUP($A743,'Medical Examinations'!$A:$M,12,0)</f>
        <v>Normal</v>
      </c>
      <c r="L743" s="11">
        <f>VLOOKUP($A743,'Hospitalisation Details'!$A:$O,5,0)</f>
        <v>38307</v>
      </c>
      <c r="M743">
        <f>VLOOKUP($A743,'Hospitalisation Details'!$A:$O,7,0)</f>
        <v>13747.87</v>
      </c>
      <c r="N743" t="str">
        <f>VLOOKUP($A743,'Hospitalisation Details'!$A:$O,12,0)</f>
        <v>tier - 3</v>
      </c>
      <c r="O743" t="str">
        <f>VLOOKUP($A743,'Hospitalisation Details'!$A:$O,13,0)</f>
        <v>tier - 2</v>
      </c>
      <c r="P743" t="str">
        <f>VLOOKUP($A743,'Hospitalisation Details'!$A:$O,14,0)</f>
        <v>R1018</v>
      </c>
      <c r="Q743">
        <f>VLOOKUP($A743,'Hospitalisation Details'!$A:$O,15,0)</f>
        <v>18</v>
      </c>
    </row>
    <row r="744" spans="1:17" ht="15.75" x14ac:dyDescent="0.25">
      <c r="A744" s="1" t="s">
        <v>1628</v>
      </c>
      <c r="B744" t="str">
        <f>VLOOKUP(Healthcare!A744,'Customer Names'!$A:$D,4,0)</f>
        <v>.  Lauren</v>
      </c>
      <c r="C744">
        <f>VLOOKUP(A744,'Medical Examinations'!$A:$M,2,0)</f>
        <v>35.590000000000003</v>
      </c>
      <c r="D744">
        <f>VLOOKUP($A744,'Medical Examinations'!$A:$M,3,0)</f>
        <v>5.21</v>
      </c>
      <c r="E744" t="str">
        <f>VLOOKUP($A744,'Medical Examinations'!$A:$M,4,0)</f>
        <v>yes</v>
      </c>
      <c r="F744" t="str">
        <f>VLOOKUP($A744,'Medical Examinations'!$A:$M,5,0)</f>
        <v>No</v>
      </c>
      <c r="G744" t="str">
        <f>VLOOKUP($A744,'Medical Examinations'!$A:$M,6,0)</f>
        <v>Yes</v>
      </c>
      <c r="H744">
        <f>VLOOKUP($A744,'Medical Examinations'!$A:$M,8,0)</f>
        <v>1</v>
      </c>
      <c r="I744" t="str">
        <f>VLOOKUP($A744,'Medical Examinations'!$A:$M,9,0)</f>
        <v>No</v>
      </c>
      <c r="J744" t="str">
        <f>VLOOKUP($A744,'Medical Examinations'!$A:$M,11,0)</f>
        <v>Obesity</v>
      </c>
      <c r="K744" t="str">
        <f>VLOOKUP($A744,'Medical Examinations'!$A:$M,12,0)</f>
        <v>Normal</v>
      </c>
      <c r="L744" s="11">
        <f>VLOOKUP($A744,'Hospitalisation Details'!$A:$O,5,0)</f>
        <v>25469</v>
      </c>
      <c r="M744">
        <f>VLOOKUP($A744,'Hospitalisation Details'!$A:$O,7,0)</f>
        <v>13746.74</v>
      </c>
      <c r="N744" t="str">
        <f>VLOOKUP($A744,'Hospitalisation Details'!$A:$O,12,0)</f>
        <v>tier - 3</v>
      </c>
      <c r="O744" t="str">
        <f>VLOOKUP($A744,'Hospitalisation Details'!$A:$O,13,0)</f>
        <v>tier - 2</v>
      </c>
      <c r="P744" t="str">
        <f>VLOOKUP($A744,'Hospitalisation Details'!$A:$O,14,0)</f>
        <v>R1026</v>
      </c>
      <c r="Q744">
        <f>VLOOKUP($A744,'Hospitalisation Details'!$A:$O,15,0)</f>
        <v>53</v>
      </c>
    </row>
    <row r="745" spans="1:17" ht="15.75" x14ac:dyDescent="0.25">
      <c r="A745" s="1" t="s">
        <v>1627</v>
      </c>
      <c r="B745" t="str">
        <f>VLOOKUP(Healthcare!A745,'Customer Names'!$A:$D,4,0)</f>
        <v>.  Kathryn E</v>
      </c>
      <c r="C745">
        <f>VLOOKUP(A745,'Medical Examinations'!$A:$M,2,0)</f>
        <v>43.44</v>
      </c>
      <c r="D745">
        <f>VLOOKUP($A745,'Medical Examinations'!$A:$M,3,0)</f>
        <v>4.8600000000000003</v>
      </c>
      <c r="E745" t="str">
        <f>VLOOKUP($A745,'Medical Examinations'!$A:$M,4,0)</f>
        <v>yes</v>
      </c>
      <c r="F745" t="str">
        <f>VLOOKUP($A745,'Medical Examinations'!$A:$M,5,0)</f>
        <v>No</v>
      </c>
      <c r="G745" t="str">
        <f>VLOOKUP($A745,'Medical Examinations'!$A:$M,6,0)</f>
        <v>No</v>
      </c>
      <c r="H745">
        <f>VLOOKUP($A745,'Medical Examinations'!$A:$M,8,0)</f>
        <v>0</v>
      </c>
      <c r="I745" t="str">
        <f>VLOOKUP($A745,'Medical Examinations'!$A:$M,9,0)</f>
        <v>No</v>
      </c>
      <c r="J745" t="str">
        <f>VLOOKUP($A745,'Medical Examinations'!$A:$M,11,0)</f>
        <v>Obesity</v>
      </c>
      <c r="K745" t="str">
        <f>VLOOKUP($A745,'Medical Examinations'!$A:$M,12,0)</f>
        <v>Normal</v>
      </c>
      <c r="L745" s="11">
        <f>VLOOKUP($A745,'Hospitalisation Details'!$A:$O,5,0)</f>
        <v>31257</v>
      </c>
      <c r="M745">
        <f>VLOOKUP($A745,'Hospitalisation Details'!$A:$O,7,0)</f>
        <v>13726.21</v>
      </c>
      <c r="N745" t="str">
        <f>VLOOKUP($A745,'Hospitalisation Details'!$A:$O,12,0)</f>
        <v>tier - 3</v>
      </c>
      <c r="O745" t="str">
        <f>VLOOKUP($A745,'Hospitalisation Details'!$A:$O,13,0)</f>
        <v>tier - 3</v>
      </c>
      <c r="P745" t="str">
        <f>VLOOKUP($A745,'Hospitalisation Details'!$A:$O,14,0)</f>
        <v>R1026</v>
      </c>
      <c r="Q745">
        <f>VLOOKUP($A745,'Hospitalisation Details'!$A:$O,15,0)</f>
        <v>37</v>
      </c>
    </row>
    <row r="746" spans="1:17" ht="15.75" x14ac:dyDescent="0.25">
      <c r="A746" s="1" t="s">
        <v>1626</v>
      </c>
      <c r="B746" t="str">
        <f>VLOOKUP(Healthcare!A746,'Customer Names'!$A:$D,4,0)</f>
        <v>Polly</v>
      </c>
      <c r="C746">
        <f>VLOOKUP(A746,'Medical Examinations'!$A:$M,2,0)</f>
        <v>21.754999999999999</v>
      </c>
      <c r="D746">
        <f>VLOOKUP($A746,'Medical Examinations'!$A:$M,3,0)</f>
        <v>7.79</v>
      </c>
      <c r="E746" t="str">
        <f>VLOOKUP($A746,'Medical Examinations'!$A:$M,4,0)</f>
        <v>yes</v>
      </c>
      <c r="F746" t="str">
        <f>VLOOKUP($A746,'Medical Examinations'!$A:$M,5,0)</f>
        <v>No</v>
      </c>
      <c r="G746" t="str">
        <f>VLOOKUP($A746,'Medical Examinations'!$A:$M,6,0)</f>
        <v>No</v>
      </c>
      <c r="H746">
        <f>VLOOKUP($A746,'Medical Examinations'!$A:$M,8,0)</f>
        <v>0</v>
      </c>
      <c r="I746" t="str">
        <f>VLOOKUP($A746,'Medical Examinations'!$A:$M,9,0)</f>
        <v>No</v>
      </c>
      <c r="J746" t="str">
        <f>VLOOKUP($A746,'Medical Examinations'!$A:$M,11,0)</f>
        <v>Healthy Weight</v>
      </c>
      <c r="K746" t="str">
        <f>VLOOKUP($A746,'Medical Examinations'!$A:$M,12,0)</f>
        <v>Diabetes</v>
      </c>
      <c r="L746" s="11">
        <f>VLOOKUP($A746,'Hospitalisation Details'!$A:$O,5,0)</f>
        <v>29922</v>
      </c>
      <c r="M746">
        <f>VLOOKUP($A746,'Hospitalisation Details'!$A:$O,7,0)</f>
        <v>13725.47</v>
      </c>
      <c r="N746" t="str">
        <f>VLOOKUP($A746,'Hospitalisation Details'!$A:$O,12,0)</f>
        <v>tier - 3</v>
      </c>
      <c r="O746" t="str">
        <f>VLOOKUP($A746,'Hospitalisation Details'!$A:$O,13,0)</f>
        <v>tier - 2</v>
      </c>
      <c r="P746" t="str">
        <f>VLOOKUP($A746,'Hospitalisation Details'!$A:$O,14,0)</f>
        <v>R1024</v>
      </c>
      <c r="Q746">
        <f>VLOOKUP($A746,'Hospitalisation Details'!$A:$O,15,0)</f>
        <v>41</v>
      </c>
    </row>
    <row r="747" spans="1:17" ht="15.75" x14ac:dyDescent="0.25">
      <c r="A747" s="1" t="s">
        <v>1625</v>
      </c>
      <c r="B747" t="str">
        <f>VLOOKUP(Healthcare!A747,'Customer Names'!$A:$D,4,0)</f>
        <v>Mark H.</v>
      </c>
      <c r="C747">
        <f>VLOOKUP(A747,'Medical Examinations'!$A:$M,2,0)</f>
        <v>44.55</v>
      </c>
      <c r="D747">
        <f>VLOOKUP($A747,'Medical Examinations'!$A:$M,3,0)</f>
        <v>7.12</v>
      </c>
      <c r="E747" t="str">
        <f>VLOOKUP($A747,'Medical Examinations'!$A:$M,4,0)</f>
        <v>yes</v>
      </c>
      <c r="F747" t="str">
        <f>VLOOKUP($A747,'Medical Examinations'!$A:$M,5,0)</f>
        <v>No</v>
      </c>
      <c r="G747" t="str">
        <f>VLOOKUP($A747,'Medical Examinations'!$A:$M,6,0)</f>
        <v>No</v>
      </c>
      <c r="H747">
        <f>VLOOKUP($A747,'Medical Examinations'!$A:$M,8,0)</f>
        <v>1</v>
      </c>
      <c r="I747" t="str">
        <f>VLOOKUP($A747,'Medical Examinations'!$A:$M,9,0)</f>
        <v>No</v>
      </c>
      <c r="J747" t="str">
        <f>VLOOKUP($A747,'Medical Examinations'!$A:$M,11,0)</f>
        <v>Obesity</v>
      </c>
      <c r="K747" t="str">
        <f>VLOOKUP($A747,'Medical Examinations'!$A:$M,12,0)</f>
        <v>Diabetes</v>
      </c>
      <c r="L747" s="11">
        <f>VLOOKUP($A747,'Hospitalisation Details'!$A:$O,5,0)</f>
        <v>31740</v>
      </c>
      <c r="M747">
        <f>VLOOKUP($A747,'Hospitalisation Details'!$A:$O,7,0)</f>
        <v>13714.55</v>
      </c>
      <c r="N747" t="str">
        <f>VLOOKUP($A747,'Hospitalisation Details'!$A:$O,12,0)</f>
        <v>tier - 3</v>
      </c>
      <c r="O747" t="str">
        <f>VLOOKUP($A747,'Hospitalisation Details'!$A:$O,13,0)</f>
        <v>tier - 2</v>
      </c>
      <c r="P747" t="str">
        <f>VLOOKUP($A747,'Hospitalisation Details'!$A:$O,14,0)</f>
        <v>R1023</v>
      </c>
      <c r="Q747">
        <f>VLOOKUP($A747,'Hospitalisation Details'!$A:$O,15,0)</f>
        <v>36</v>
      </c>
    </row>
    <row r="748" spans="1:17" ht="15.75" x14ac:dyDescent="0.25">
      <c r="A748" s="1" t="s">
        <v>1624</v>
      </c>
      <c r="B748" t="str">
        <f>VLOOKUP(Healthcare!A748,'Customer Names'!$A:$D,4,0)</f>
        <v>.  Jessie M.</v>
      </c>
      <c r="C748">
        <f>VLOOKUP(A748,'Medical Examinations'!$A:$M,2,0)</f>
        <v>43.32</v>
      </c>
      <c r="D748">
        <f>VLOOKUP($A748,'Medical Examinations'!$A:$M,3,0)</f>
        <v>4.67</v>
      </c>
      <c r="E748" t="str">
        <f>VLOOKUP($A748,'Medical Examinations'!$A:$M,4,0)</f>
        <v>yes</v>
      </c>
      <c r="F748" t="str">
        <f>VLOOKUP($A748,'Medical Examinations'!$A:$M,5,0)</f>
        <v>No</v>
      </c>
      <c r="G748" t="str">
        <f>VLOOKUP($A748,'Medical Examinations'!$A:$M,6,0)</f>
        <v>No</v>
      </c>
      <c r="H748">
        <f>VLOOKUP($A748,'Medical Examinations'!$A:$M,8,0)</f>
        <v>0</v>
      </c>
      <c r="I748" t="str">
        <f>VLOOKUP($A748,'Medical Examinations'!$A:$M,9,0)</f>
        <v>No</v>
      </c>
      <c r="J748" t="str">
        <f>VLOOKUP($A748,'Medical Examinations'!$A:$M,11,0)</f>
        <v>Obesity</v>
      </c>
      <c r="K748" t="str">
        <f>VLOOKUP($A748,'Medical Examinations'!$A:$M,12,0)</f>
        <v>Normal</v>
      </c>
      <c r="L748" s="11">
        <f>VLOOKUP($A748,'Hospitalisation Details'!$A:$O,5,0)</f>
        <v>31395</v>
      </c>
      <c r="M748">
        <f>VLOOKUP($A748,'Hospitalisation Details'!$A:$O,7,0)</f>
        <v>13685.51</v>
      </c>
      <c r="N748" t="str">
        <f>VLOOKUP($A748,'Hospitalisation Details'!$A:$O,12,0)</f>
        <v>tier - 3</v>
      </c>
      <c r="O748" t="str">
        <f>VLOOKUP($A748,'Hospitalisation Details'!$A:$O,13,0)</f>
        <v>tier - 1</v>
      </c>
      <c r="P748" t="str">
        <f>VLOOKUP($A748,'Hospitalisation Details'!$A:$O,14,0)</f>
        <v>R1026</v>
      </c>
      <c r="Q748">
        <f>VLOOKUP($A748,'Hospitalisation Details'!$A:$O,15,0)</f>
        <v>37</v>
      </c>
    </row>
    <row r="749" spans="1:17" ht="15.75" x14ac:dyDescent="0.25">
      <c r="A749" s="1" t="s">
        <v>1623</v>
      </c>
      <c r="B749" t="str">
        <f>VLOOKUP(Healthcare!A749,'Customer Names'!$A:$D,4,0)</f>
        <v>Chris</v>
      </c>
      <c r="C749">
        <f>VLOOKUP(A749,'Medical Examinations'!$A:$M,2,0)</f>
        <v>31.23</v>
      </c>
      <c r="D749">
        <f>VLOOKUP($A749,'Medical Examinations'!$A:$M,3,0)</f>
        <v>9.1199999999999992</v>
      </c>
      <c r="E749" t="str">
        <f>VLOOKUP($A749,'Medical Examinations'!$A:$M,4,0)</f>
        <v>yes</v>
      </c>
      <c r="F749" t="str">
        <f>VLOOKUP($A749,'Medical Examinations'!$A:$M,5,0)</f>
        <v>No</v>
      </c>
      <c r="G749" t="str">
        <f>VLOOKUP($A749,'Medical Examinations'!$A:$M,6,0)</f>
        <v>Yes</v>
      </c>
      <c r="H749">
        <f>VLOOKUP($A749,'Medical Examinations'!$A:$M,8,0)</f>
        <v>1</v>
      </c>
      <c r="I749" t="str">
        <f>VLOOKUP($A749,'Medical Examinations'!$A:$M,9,0)</f>
        <v>No</v>
      </c>
      <c r="J749" t="str">
        <f>VLOOKUP($A749,'Medical Examinations'!$A:$M,11,0)</f>
        <v>Obesity</v>
      </c>
      <c r="K749" t="str">
        <f>VLOOKUP($A749,'Medical Examinations'!$A:$M,12,0)</f>
        <v>Diabetes</v>
      </c>
      <c r="L749" s="11">
        <f>VLOOKUP($A749,'Hospitalisation Details'!$A:$O,5,0)</f>
        <v>23349</v>
      </c>
      <c r="M749">
        <f>VLOOKUP($A749,'Hospitalisation Details'!$A:$O,7,0)</f>
        <v>13677.68</v>
      </c>
      <c r="N749" t="str">
        <f>VLOOKUP($A749,'Hospitalisation Details'!$A:$O,12,0)</f>
        <v>tier - 3</v>
      </c>
      <c r="O749" t="str">
        <f>VLOOKUP($A749,'Hospitalisation Details'!$A:$O,13,0)</f>
        <v>tier - 2</v>
      </c>
      <c r="P749" t="str">
        <f>VLOOKUP($A749,'Hospitalisation Details'!$A:$O,14,0)</f>
        <v>R1021</v>
      </c>
      <c r="Q749">
        <f>VLOOKUP($A749,'Hospitalisation Details'!$A:$O,15,0)</f>
        <v>59</v>
      </c>
    </row>
    <row r="750" spans="1:17" ht="15.75" x14ac:dyDescent="0.25">
      <c r="A750" s="1" t="s">
        <v>1622</v>
      </c>
      <c r="B750" t="str">
        <f>VLOOKUP(Healthcare!A750,'Customer Names'!$A:$D,4,0)</f>
        <v>Daniel</v>
      </c>
      <c r="C750">
        <f>VLOOKUP(A750,'Medical Examinations'!$A:$M,2,0)</f>
        <v>42.81</v>
      </c>
      <c r="D750">
        <f>VLOOKUP($A750,'Medical Examinations'!$A:$M,3,0)</f>
        <v>4.1500000000000004</v>
      </c>
      <c r="E750" t="str">
        <f>VLOOKUP($A750,'Medical Examinations'!$A:$M,4,0)</f>
        <v>No</v>
      </c>
      <c r="F750" t="str">
        <f>VLOOKUP($A750,'Medical Examinations'!$A:$M,5,0)</f>
        <v>No</v>
      </c>
      <c r="G750" t="str">
        <f>VLOOKUP($A750,'Medical Examinations'!$A:$M,6,0)</f>
        <v>No</v>
      </c>
      <c r="H750">
        <f>VLOOKUP($A750,'Medical Examinations'!$A:$M,8,0)</f>
        <v>1</v>
      </c>
      <c r="I750" t="str">
        <f>VLOOKUP($A750,'Medical Examinations'!$A:$M,9,0)</f>
        <v>No</v>
      </c>
      <c r="J750" t="str">
        <f>VLOOKUP($A750,'Medical Examinations'!$A:$M,11,0)</f>
        <v>Obesity</v>
      </c>
      <c r="K750" t="str">
        <f>VLOOKUP($A750,'Medical Examinations'!$A:$M,12,0)</f>
        <v>Normal</v>
      </c>
      <c r="L750" s="11">
        <f>VLOOKUP($A750,'Hospitalisation Details'!$A:$O,5,0)</f>
        <v>31006</v>
      </c>
      <c r="M750">
        <f>VLOOKUP($A750,'Hospitalisation Details'!$A:$O,7,0)</f>
        <v>13638.06</v>
      </c>
      <c r="N750" t="str">
        <f>VLOOKUP($A750,'Hospitalisation Details'!$A:$O,12,0)</f>
        <v>tier - 3</v>
      </c>
      <c r="O750" t="str">
        <f>VLOOKUP($A750,'Hospitalisation Details'!$A:$O,13,0)</f>
        <v>tier - 3</v>
      </c>
      <c r="P750" t="str">
        <f>VLOOKUP($A750,'Hospitalisation Details'!$A:$O,14,0)</f>
        <v>R1023</v>
      </c>
      <c r="Q750">
        <f>VLOOKUP($A750,'Hospitalisation Details'!$A:$O,15,0)</f>
        <v>38</v>
      </c>
    </row>
    <row r="751" spans="1:17" ht="15.75" x14ac:dyDescent="0.25">
      <c r="A751" s="1" t="s">
        <v>1621</v>
      </c>
      <c r="B751" t="str">
        <f>VLOOKUP(Healthcare!A751,'Customer Names'!$A:$D,4,0)</f>
        <v>Megan</v>
      </c>
      <c r="C751">
        <f>VLOOKUP(A751,'Medical Examinations'!$A:$M,2,0)</f>
        <v>35.909999999999997</v>
      </c>
      <c r="D751">
        <f>VLOOKUP($A751,'Medical Examinations'!$A:$M,3,0)</f>
        <v>6.72</v>
      </c>
      <c r="E751" t="str">
        <f>VLOOKUP($A751,'Medical Examinations'!$A:$M,4,0)</f>
        <v>yes</v>
      </c>
      <c r="F751" t="str">
        <f>VLOOKUP($A751,'Medical Examinations'!$A:$M,5,0)</f>
        <v>No</v>
      </c>
      <c r="G751" t="str">
        <f>VLOOKUP($A751,'Medical Examinations'!$A:$M,6,0)</f>
        <v>No</v>
      </c>
      <c r="H751">
        <f>VLOOKUP($A751,'Medical Examinations'!$A:$M,8,0)</f>
        <v>2</v>
      </c>
      <c r="I751" t="str">
        <f>VLOOKUP($A751,'Medical Examinations'!$A:$M,9,0)</f>
        <v>No</v>
      </c>
      <c r="J751" t="str">
        <f>VLOOKUP($A751,'Medical Examinations'!$A:$M,11,0)</f>
        <v>Obesity</v>
      </c>
      <c r="K751" t="str">
        <f>VLOOKUP($A751,'Medical Examinations'!$A:$M,12,0)</f>
        <v>Diabetes</v>
      </c>
      <c r="L751" s="11">
        <f>VLOOKUP($A751,'Hospitalisation Details'!$A:$O,5,0)</f>
        <v>22486</v>
      </c>
      <c r="M751">
        <f>VLOOKUP($A751,'Hospitalisation Details'!$A:$O,7,0)</f>
        <v>13635.64</v>
      </c>
      <c r="N751" t="str">
        <f>VLOOKUP($A751,'Hospitalisation Details'!$A:$O,12,0)</f>
        <v>tier - 3</v>
      </c>
      <c r="O751" t="str">
        <f>VLOOKUP($A751,'Hospitalisation Details'!$A:$O,13,0)</f>
        <v>tier - 3</v>
      </c>
      <c r="P751" t="str">
        <f>VLOOKUP($A751,'Hospitalisation Details'!$A:$O,14,0)</f>
        <v>R1024</v>
      </c>
      <c r="Q751">
        <f>VLOOKUP($A751,'Hospitalisation Details'!$A:$O,15,0)</f>
        <v>61</v>
      </c>
    </row>
    <row r="752" spans="1:17" ht="15.75" x14ac:dyDescent="0.25">
      <c r="A752" s="1" t="s">
        <v>1620</v>
      </c>
      <c r="B752" t="str">
        <f>VLOOKUP(Healthcare!A752,'Customer Names'!$A:$D,4,0)</f>
        <v>Kevin</v>
      </c>
      <c r="C752">
        <f>VLOOKUP(A752,'Medical Examinations'!$A:$M,2,0)</f>
        <v>36.65</v>
      </c>
      <c r="D752">
        <f>VLOOKUP($A752,'Medical Examinations'!$A:$M,3,0)</f>
        <v>5.01</v>
      </c>
      <c r="E752" t="str">
        <f>VLOOKUP($A752,'Medical Examinations'!$A:$M,4,0)</f>
        <v>yes</v>
      </c>
      <c r="F752" t="str">
        <f>VLOOKUP($A752,'Medical Examinations'!$A:$M,5,0)</f>
        <v>No</v>
      </c>
      <c r="G752" t="str">
        <f>VLOOKUP($A752,'Medical Examinations'!$A:$M,6,0)</f>
        <v>Yes</v>
      </c>
      <c r="H752">
        <f>VLOOKUP($A752,'Medical Examinations'!$A:$M,8,0)</f>
        <v>1</v>
      </c>
      <c r="I752" t="str">
        <f>VLOOKUP($A752,'Medical Examinations'!$A:$M,9,0)</f>
        <v>No</v>
      </c>
      <c r="J752" t="str">
        <f>VLOOKUP($A752,'Medical Examinations'!$A:$M,11,0)</f>
        <v>Obesity</v>
      </c>
      <c r="K752" t="str">
        <f>VLOOKUP($A752,'Medical Examinations'!$A:$M,12,0)</f>
        <v>Normal</v>
      </c>
      <c r="L752" s="11">
        <f>VLOOKUP($A752,'Hospitalisation Details'!$A:$O,5,0)</f>
        <v>25410</v>
      </c>
      <c r="M752">
        <f>VLOOKUP($A752,'Hospitalisation Details'!$A:$O,7,0)</f>
        <v>13622.01</v>
      </c>
      <c r="N752" t="str">
        <f>VLOOKUP($A752,'Hospitalisation Details'!$A:$O,12,0)</f>
        <v>tier - 3</v>
      </c>
      <c r="O752" t="str">
        <f>VLOOKUP($A752,'Hospitalisation Details'!$A:$O,13,0)</f>
        <v>tier - 3</v>
      </c>
      <c r="P752" t="str">
        <f>VLOOKUP($A752,'Hospitalisation Details'!$A:$O,14,0)</f>
        <v>R1012</v>
      </c>
      <c r="Q752">
        <f>VLOOKUP($A752,'Hospitalisation Details'!$A:$O,15,0)</f>
        <v>53</v>
      </c>
    </row>
    <row r="753" spans="1:17" ht="15.75" x14ac:dyDescent="0.25">
      <c r="A753" s="1" t="s">
        <v>1619</v>
      </c>
      <c r="B753" t="str">
        <f>VLOOKUP(Healthcare!A753,'Customer Names'!$A:$D,4,0)</f>
        <v>Caroline S.</v>
      </c>
      <c r="C753">
        <f>VLOOKUP(A753,'Medical Examinations'!$A:$M,2,0)</f>
        <v>22.04</v>
      </c>
      <c r="D753">
        <f>VLOOKUP($A753,'Medical Examinations'!$A:$M,3,0)</f>
        <v>10.9</v>
      </c>
      <c r="E753" t="str">
        <f>VLOOKUP($A753,'Medical Examinations'!$A:$M,4,0)</f>
        <v>yes</v>
      </c>
      <c r="F753" t="str">
        <f>VLOOKUP($A753,'Medical Examinations'!$A:$M,5,0)</f>
        <v>No</v>
      </c>
      <c r="G753" t="str">
        <f>VLOOKUP($A753,'Medical Examinations'!$A:$M,6,0)</f>
        <v>No</v>
      </c>
      <c r="H753">
        <f>VLOOKUP($A753,'Medical Examinations'!$A:$M,8,0)</f>
        <v>2</v>
      </c>
      <c r="I753" t="str">
        <f>VLOOKUP($A753,'Medical Examinations'!$A:$M,9,0)</f>
        <v>No</v>
      </c>
      <c r="J753" t="str">
        <f>VLOOKUP($A753,'Medical Examinations'!$A:$M,11,0)</f>
        <v>Healthy Weight</v>
      </c>
      <c r="K753" t="str">
        <f>VLOOKUP($A753,'Medical Examinations'!$A:$M,12,0)</f>
        <v>Diabetes</v>
      </c>
      <c r="L753" s="11">
        <f>VLOOKUP($A753,'Hospitalisation Details'!$A:$O,5,0)</f>
        <v>22480</v>
      </c>
      <c r="M753">
        <f>VLOOKUP($A753,'Hospitalisation Details'!$A:$O,7,0)</f>
        <v>13616.36</v>
      </c>
      <c r="N753" t="str">
        <f>VLOOKUP($A753,'Hospitalisation Details'!$A:$O,12,0)</f>
        <v>tier - 3</v>
      </c>
      <c r="O753" t="str">
        <f>VLOOKUP($A753,'Hospitalisation Details'!$A:$O,13,0)</f>
        <v>tier - 3</v>
      </c>
      <c r="P753" t="str">
        <f>VLOOKUP($A753,'Hospitalisation Details'!$A:$O,14,0)</f>
        <v>R1024</v>
      </c>
      <c r="Q753">
        <f>VLOOKUP($A753,'Hospitalisation Details'!$A:$O,15,0)</f>
        <v>61</v>
      </c>
    </row>
    <row r="754" spans="1:17" ht="15.75" x14ac:dyDescent="0.25">
      <c r="A754" s="1" t="s">
        <v>1618</v>
      </c>
      <c r="B754" t="str">
        <f>VLOOKUP(Healthcare!A754,'Customer Names'!$A:$D,4,0)</f>
        <v>Nuta</v>
      </c>
      <c r="C754">
        <f>VLOOKUP(A754,'Medical Examinations'!$A:$M,2,0)</f>
        <v>31.824999999999999</v>
      </c>
      <c r="D754">
        <f>VLOOKUP($A754,'Medical Examinations'!$A:$M,3,0)</f>
        <v>5.52</v>
      </c>
      <c r="E754" t="str">
        <f>VLOOKUP($A754,'Medical Examinations'!$A:$M,4,0)</f>
        <v>yes</v>
      </c>
      <c r="F754" t="str">
        <f>VLOOKUP($A754,'Medical Examinations'!$A:$M,5,0)</f>
        <v>No</v>
      </c>
      <c r="G754" t="str">
        <f>VLOOKUP($A754,'Medical Examinations'!$A:$M,6,0)</f>
        <v>No</v>
      </c>
      <c r="H754">
        <f>VLOOKUP($A754,'Medical Examinations'!$A:$M,8,0)</f>
        <v>1</v>
      </c>
      <c r="I754" t="str">
        <f>VLOOKUP($A754,'Medical Examinations'!$A:$M,9,0)</f>
        <v>No</v>
      </c>
      <c r="J754" t="str">
        <f>VLOOKUP($A754,'Medical Examinations'!$A:$M,11,0)</f>
        <v>Obesity</v>
      </c>
      <c r="K754" t="str">
        <f>VLOOKUP($A754,'Medical Examinations'!$A:$M,12,0)</f>
        <v>Normal</v>
      </c>
      <c r="L754" s="11">
        <f>VLOOKUP($A754,'Hospitalisation Details'!$A:$O,5,0)</f>
        <v>23568</v>
      </c>
      <c r="M754">
        <f>VLOOKUP($A754,'Hospitalisation Details'!$A:$O,7,0)</f>
        <v>13607.37</v>
      </c>
      <c r="N754" t="str">
        <f>VLOOKUP($A754,'Hospitalisation Details'!$A:$O,12,0)</f>
        <v>tier - 3</v>
      </c>
      <c r="O754" t="str">
        <f>VLOOKUP($A754,'Hospitalisation Details'!$A:$O,13,0)</f>
        <v>tier - 1</v>
      </c>
      <c r="P754" t="str">
        <f>VLOOKUP($A754,'Hospitalisation Details'!$A:$O,14,0)</f>
        <v>R1024</v>
      </c>
      <c r="Q754">
        <f>VLOOKUP($A754,'Hospitalisation Details'!$A:$O,15,0)</f>
        <v>58</v>
      </c>
    </row>
    <row r="755" spans="1:17" ht="15.75" x14ac:dyDescent="0.25">
      <c r="A755" s="1" t="s">
        <v>1617</v>
      </c>
      <c r="B755" t="str">
        <f>VLOOKUP(Healthcare!A755,'Customer Names'!$A:$D,4,0)</f>
        <v>Margie</v>
      </c>
      <c r="C755">
        <f>VLOOKUP(A755,'Medical Examinations'!$A:$M,2,0)</f>
        <v>53.58</v>
      </c>
      <c r="D755">
        <f>VLOOKUP($A755,'Medical Examinations'!$A:$M,3,0)</f>
        <v>4.55</v>
      </c>
      <c r="E755" t="str">
        <f>VLOOKUP($A755,'Medical Examinations'!$A:$M,4,0)</f>
        <v>No</v>
      </c>
      <c r="F755" t="str">
        <f>VLOOKUP($A755,'Medical Examinations'!$A:$M,5,0)</f>
        <v>No</v>
      </c>
      <c r="G755" t="str">
        <f>VLOOKUP($A755,'Medical Examinations'!$A:$M,6,0)</f>
        <v>No</v>
      </c>
      <c r="H755">
        <f>VLOOKUP($A755,'Medical Examinations'!$A:$M,8,0)</f>
        <v>1</v>
      </c>
      <c r="I755" t="str">
        <f>VLOOKUP($A755,'Medical Examinations'!$A:$M,9,0)</f>
        <v>No</v>
      </c>
      <c r="J755" t="str">
        <f>VLOOKUP($A755,'Medical Examinations'!$A:$M,11,0)</f>
        <v>Obesity</v>
      </c>
      <c r="K755" t="str">
        <f>VLOOKUP($A755,'Medical Examinations'!$A:$M,12,0)</f>
        <v>Normal</v>
      </c>
      <c r="L755" s="11">
        <f>VLOOKUP($A755,'Hospitalisation Details'!$A:$O,5,0)</f>
        <v>33891</v>
      </c>
      <c r="M755">
        <f>VLOOKUP($A755,'Hospitalisation Details'!$A:$O,7,0)</f>
        <v>13588.17</v>
      </c>
      <c r="N755" t="str">
        <f>VLOOKUP($A755,'Hospitalisation Details'!$A:$O,12,0)</f>
        <v>tier - 3</v>
      </c>
      <c r="O755" t="str">
        <f>VLOOKUP($A755,'Hospitalisation Details'!$A:$O,13,0)</f>
        <v>tier - 1</v>
      </c>
      <c r="P755" t="str">
        <f>VLOOKUP($A755,'Hospitalisation Details'!$A:$O,14,0)</f>
        <v>R1012</v>
      </c>
      <c r="Q755">
        <f>VLOOKUP($A755,'Hospitalisation Details'!$A:$O,15,0)</f>
        <v>30</v>
      </c>
    </row>
    <row r="756" spans="1:17" ht="15.75" x14ac:dyDescent="0.25">
      <c r="A756" s="1" t="s">
        <v>1616</v>
      </c>
      <c r="B756" t="str">
        <f>VLOOKUP(Healthcare!A756,'Customer Names'!$A:$D,4,0)</f>
        <v>.  Heidi</v>
      </c>
      <c r="C756">
        <f>VLOOKUP(A756,'Medical Examinations'!$A:$M,2,0)</f>
        <v>34.299999999999997</v>
      </c>
      <c r="D756">
        <f>VLOOKUP($A756,'Medical Examinations'!$A:$M,3,0)</f>
        <v>11.76</v>
      </c>
      <c r="E756" t="str">
        <f>VLOOKUP($A756,'Medical Examinations'!$A:$M,4,0)</f>
        <v>No</v>
      </c>
      <c r="F756" t="str">
        <f>VLOOKUP($A756,'Medical Examinations'!$A:$M,5,0)</f>
        <v>No</v>
      </c>
      <c r="G756" t="str">
        <f>VLOOKUP($A756,'Medical Examinations'!$A:$M,6,0)</f>
        <v>No</v>
      </c>
      <c r="H756">
        <f>VLOOKUP($A756,'Medical Examinations'!$A:$M,8,0)</f>
        <v>0</v>
      </c>
      <c r="I756" t="str">
        <f>VLOOKUP($A756,'Medical Examinations'!$A:$M,9,0)</f>
        <v>No</v>
      </c>
      <c r="J756" t="str">
        <f>VLOOKUP($A756,'Medical Examinations'!$A:$M,11,0)</f>
        <v>Obesity</v>
      </c>
      <c r="K756" t="str">
        <f>VLOOKUP($A756,'Medical Examinations'!$A:$M,12,0)</f>
        <v>Diabetes</v>
      </c>
      <c r="L756" s="11">
        <f>VLOOKUP($A756,'Hospitalisation Details'!$A:$O,5,0)</f>
        <v>25034</v>
      </c>
      <c r="M756">
        <f>VLOOKUP($A756,'Hospitalisation Details'!$A:$O,7,0)</f>
        <v>13566.04</v>
      </c>
      <c r="N756" t="str">
        <f>VLOOKUP($A756,'Hospitalisation Details'!$A:$O,12,0)</f>
        <v>tier - 3</v>
      </c>
      <c r="O756" t="str">
        <f>VLOOKUP($A756,'Hospitalisation Details'!$A:$O,13,0)</f>
        <v>tier - 3</v>
      </c>
      <c r="P756" t="str">
        <f>VLOOKUP($A756,'Hospitalisation Details'!$A:$O,14,0)</f>
        <v>R1026</v>
      </c>
      <c r="Q756">
        <f>VLOOKUP($A756,'Hospitalisation Details'!$A:$O,15,0)</f>
        <v>54</v>
      </c>
    </row>
    <row r="757" spans="1:17" ht="15.75" x14ac:dyDescent="0.25">
      <c r="A757" s="1" t="s">
        <v>1615</v>
      </c>
      <c r="B757" t="str">
        <f>VLOOKUP(Healthcare!A757,'Customer Names'!$A:$D,4,0)</f>
        <v>Diego J</v>
      </c>
      <c r="C757">
        <f>VLOOKUP(A757,'Medical Examinations'!$A:$M,2,0)</f>
        <v>32.11</v>
      </c>
      <c r="D757">
        <f>VLOOKUP($A757,'Medical Examinations'!$A:$M,3,0)</f>
        <v>7.06</v>
      </c>
      <c r="E757" t="str">
        <f>VLOOKUP($A757,'Medical Examinations'!$A:$M,4,0)</f>
        <v>No</v>
      </c>
      <c r="F757" t="str">
        <f>VLOOKUP($A757,'Medical Examinations'!$A:$M,5,0)</f>
        <v>No</v>
      </c>
      <c r="G757" t="str">
        <f>VLOOKUP($A757,'Medical Examinations'!$A:$M,6,0)</f>
        <v>No</v>
      </c>
      <c r="H757">
        <f>VLOOKUP($A757,'Medical Examinations'!$A:$M,8,0)</f>
        <v>0</v>
      </c>
      <c r="I757" t="str">
        <f>VLOOKUP($A757,'Medical Examinations'!$A:$M,9,0)</f>
        <v>No</v>
      </c>
      <c r="J757" t="str">
        <f>VLOOKUP($A757,'Medical Examinations'!$A:$M,11,0)</f>
        <v>Obesity</v>
      </c>
      <c r="K757" t="str">
        <f>VLOOKUP($A757,'Medical Examinations'!$A:$M,12,0)</f>
        <v>Diabetes</v>
      </c>
      <c r="L757" s="11">
        <f>VLOOKUP($A757,'Hospitalisation Details'!$A:$O,5,0)</f>
        <v>22200</v>
      </c>
      <c r="M757">
        <f>VLOOKUP($A757,'Hospitalisation Details'!$A:$O,7,0)</f>
        <v>13555</v>
      </c>
      <c r="N757" t="str">
        <f>VLOOKUP($A757,'Hospitalisation Details'!$A:$O,12,0)</f>
        <v>tier - 3</v>
      </c>
      <c r="O757" t="str">
        <f>VLOOKUP($A757,'Hospitalisation Details'!$A:$O,13,0)</f>
        <v>tier - 3</v>
      </c>
      <c r="P757" t="str">
        <f>VLOOKUP($A757,'Hospitalisation Details'!$A:$O,14,0)</f>
        <v>R1017</v>
      </c>
      <c r="Q757">
        <f>VLOOKUP($A757,'Hospitalisation Details'!$A:$O,15,0)</f>
        <v>62</v>
      </c>
    </row>
    <row r="758" spans="1:17" ht="15.75" x14ac:dyDescent="0.25">
      <c r="A758" s="1" t="s">
        <v>1614</v>
      </c>
      <c r="B758" t="str">
        <f>VLOOKUP(Healthcare!A758,'Customer Names'!$A:$D,4,0)</f>
        <v>Enrique M Sr.</v>
      </c>
      <c r="C758">
        <f>VLOOKUP(A758,'Medical Examinations'!$A:$M,2,0)</f>
        <v>31.78</v>
      </c>
      <c r="D758">
        <f>VLOOKUP($A758,'Medical Examinations'!$A:$M,3,0)</f>
        <v>11.35</v>
      </c>
      <c r="E758" t="str">
        <f>VLOOKUP($A758,'Medical Examinations'!$A:$M,4,0)</f>
        <v>yes</v>
      </c>
      <c r="F758" t="str">
        <f>VLOOKUP($A758,'Medical Examinations'!$A:$M,5,0)</f>
        <v>No</v>
      </c>
      <c r="G758" t="str">
        <f>VLOOKUP($A758,'Medical Examinations'!$A:$M,6,0)</f>
        <v>Yes</v>
      </c>
      <c r="H758">
        <f>VLOOKUP($A758,'Medical Examinations'!$A:$M,8,0)</f>
        <v>1</v>
      </c>
      <c r="I758" t="str">
        <f>VLOOKUP($A758,'Medical Examinations'!$A:$M,9,0)</f>
        <v>No</v>
      </c>
      <c r="J758" t="str">
        <f>VLOOKUP($A758,'Medical Examinations'!$A:$M,11,0)</f>
        <v>Obesity</v>
      </c>
      <c r="K758" t="str">
        <f>VLOOKUP($A758,'Medical Examinations'!$A:$M,12,0)</f>
        <v>Diabetes</v>
      </c>
      <c r="L758" s="11">
        <f>VLOOKUP($A758,'Hospitalisation Details'!$A:$O,5,0)</f>
        <v>23329</v>
      </c>
      <c r="M758">
        <f>VLOOKUP($A758,'Hospitalisation Details'!$A:$O,7,0)</f>
        <v>13511.28</v>
      </c>
      <c r="N758" t="str">
        <f>VLOOKUP($A758,'Hospitalisation Details'!$A:$O,12,0)</f>
        <v>tier - 3</v>
      </c>
      <c r="O758" t="str">
        <f>VLOOKUP($A758,'Hospitalisation Details'!$A:$O,13,0)</f>
        <v>tier - 1</v>
      </c>
      <c r="P758" t="str">
        <f>VLOOKUP($A758,'Hospitalisation Details'!$A:$O,14,0)</f>
        <v>R1012</v>
      </c>
      <c r="Q758">
        <f>VLOOKUP($A758,'Hospitalisation Details'!$A:$O,15,0)</f>
        <v>59</v>
      </c>
    </row>
    <row r="759" spans="1:17" ht="15.75" x14ac:dyDescent="0.25">
      <c r="A759" s="1" t="s">
        <v>1613</v>
      </c>
      <c r="B759" t="str">
        <f>VLOOKUP(Healthcare!A759,'Customer Names'!$A:$D,4,0)</f>
        <v>Greg</v>
      </c>
      <c r="C759">
        <f>VLOOKUP(A759,'Medical Examinations'!$A:$M,2,0)</f>
        <v>46.89</v>
      </c>
      <c r="D759">
        <f>VLOOKUP($A759,'Medical Examinations'!$A:$M,3,0)</f>
        <v>5.52</v>
      </c>
      <c r="E759" t="str">
        <f>VLOOKUP($A759,'Medical Examinations'!$A:$M,4,0)</f>
        <v>No</v>
      </c>
      <c r="F759" t="str">
        <f>VLOOKUP($A759,'Medical Examinations'!$A:$M,5,0)</f>
        <v>No</v>
      </c>
      <c r="G759" t="str">
        <f>VLOOKUP($A759,'Medical Examinations'!$A:$M,6,0)</f>
        <v>No</v>
      </c>
      <c r="H759">
        <f>VLOOKUP($A759,'Medical Examinations'!$A:$M,8,0)</f>
        <v>0</v>
      </c>
      <c r="I759" t="str">
        <f>VLOOKUP($A759,'Medical Examinations'!$A:$M,9,0)</f>
        <v>No</v>
      </c>
      <c r="J759" t="str">
        <f>VLOOKUP($A759,'Medical Examinations'!$A:$M,11,0)</f>
        <v>Obesity</v>
      </c>
      <c r="K759" t="str">
        <f>VLOOKUP($A759,'Medical Examinations'!$A:$M,12,0)</f>
        <v>Normal</v>
      </c>
      <c r="L759" s="11">
        <f>VLOOKUP($A759,'Hospitalisation Details'!$A:$O,5,0)</f>
        <v>33146</v>
      </c>
      <c r="M759">
        <f>VLOOKUP($A759,'Hospitalisation Details'!$A:$O,7,0)</f>
        <v>13480.83</v>
      </c>
      <c r="N759" t="str">
        <f>VLOOKUP($A759,'Hospitalisation Details'!$A:$O,12,0)</f>
        <v>tier - 3</v>
      </c>
      <c r="O759" t="str">
        <f>VLOOKUP($A759,'Hospitalisation Details'!$A:$O,13,0)</f>
        <v>tier - 2</v>
      </c>
      <c r="P759" t="str">
        <f>VLOOKUP($A759,'Hospitalisation Details'!$A:$O,14,0)</f>
        <v>R1023</v>
      </c>
      <c r="Q759">
        <f>VLOOKUP($A759,'Hospitalisation Details'!$A:$O,15,0)</f>
        <v>32</v>
      </c>
    </row>
    <row r="760" spans="1:17" ht="15.75" x14ac:dyDescent="0.25">
      <c r="A760" s="1" t="s">
        <v>1612</v>
      </c>
      <c r="B760" t="str">
        <f>VLOOKUP(Healthcare!A760,'Customer Names'!$A:$D,4,0)</f>
        <v>Filip</v>
      </c>
      <c r="C760">
        <f>VLOOKUP(A760,'Medical Examinations'!$A:$M,2,0)</f>
        <v>39.35</v>
      </c>
      <c r="D760">
        <f>VLOOKUP($A760,'Medical Examinations'!$A:$M,3,0)</f>
        <v>7.86</v>
      </c>
      <c r="E760" t="str">
        <f>VLOOKUP($A760,'Medical Examinations'!$A:$M,4,0)</f>
        <v>yes</v>
      </c>
      <c r="F760" t="str">
        <f>VLOOKUP($A760,'Medical Examinations'!$A:$M,5,0)</f>
        <v>No</v>
      </c>
      <c r="G760" t="str">
        <f>VLOOKUP($A760,'Medical Examinations'!$A:$M,6,0)</f>
        <v>No</v>
      </c>
      <c r="H760">
        <f>VLOOKUP($A760,'Medical Examinations'!$A:$M,8,0)</f>
        <v>1</v>
      </c>
      <c r="I760" t="str">
        <f>VLOOKUP($A760,'Medical Examinations'!$A:$M,9,0)</f>
        <v>No</v>
      </c>
      <c r="J760" t="str">
        <f>VLOOKUP($A760,'Medical Examinations'!$A:$M,11,0)</f>
        <v>Obesity</v>
      </c>
      <c r="K760" t="str">
        <f>VLOOKUP($A760,'Medical Examinations'!$A:$M,12,0)</f>
        <v>Diabetes</v>
      </c>
      <c r="L760" s="11">
        <f>VLOOKUP($A760,'Hospitalisation Details'!$A:$O,5,0)</f>
        <v>27735</v>
      </c>
      <c r="M760">
        <f>VLOOKUP($A760,'Hospitalisation Details'!$A:$O,7,0)</f>
        <v>13472.19</v>
      </c>
      <c r="N760" t="str">
        <f>VLOOKUP($A760,'Hospitalisation Details'!$A:$O,12,0)</f>
        <v>tier - 3</v>
      </c>
      <c r="O760" t="str">
        <f>VLOOKUP($A760,'Hospitalisation Details'!$A:$O,13,0)</f>
        <v>tier - 2</v>
      </c>
      <c r="P760" t="str">
        <f>VLOOKUP($A760,'Hospitalisation Details'!$A:$O,14,0)</f>
        <v>R1012</v>
      </c>
      <c r="Q760">
        <f>VLOOKUP($A760,'Hospitalisation Details'!$A:$O,15,0)</f>
        <v>47</v>
      </c>
    </row>
    <row r="761" spans="1:17" ht="15.75" x14ac:dyDescent="0.25">
      <c r="A761" s="1" t="s">
        <v>1611</v>
      </c>
      <c r="B761" t="str">
        <f>VLOOKUP(Healthcare!A761,'Customer Names'!$A:$D,4,0)</f>
        <v>Rosemary E.</v>
      </c>
      <c r="C761">
        <f>VLOOKUP(A761,'Medical Examinations'!$A:$M,2,0)</f>
        <v>39.200000000000003</v>
      </c>
      <c r="D761">
        <f>VLOOKUP($A761,'Medical Examinations'!$A:$M,3,0)</f>
        <v>11.38</v>
      </c>
      <c r="E761" t="str">
        <f>VLOOKUP($A761,'Medical Examinations'!$A:$M,4,0)</f>
        <v>No</v>
      </c>
      <c r="F761" t="str">
        <f>VLOOKUP($A761,'Medical Examinations'!$A:$M,5,0)</f>
        <v>No</v>
      </c>
      <c r="G761" t="str">
        <f>VLOOKUP($A761,'Medical Examinations'!$A:$M,6,0)</f>
        <v>No</v>
      </c>
      <c r="H761">
        <f>VLOOKUP($A761,'Medical Examinations'!$A:$M,8,0)</f>
        <v>0</v>
      </c>
      <c r="I761" t="str">
        <f>VLOOKUP($A761,'Medical Examinations'!$A:$M,9,0)</f>
        <v>No</v>
      </c>
      <c r="J761" t="str">
        <f>VLOOKUP($A761,'Medical Examinations'!$A:$M,11,0)</f>
        <v>Obesity</v>
      </c>
      <c r="K761" t="str">
        <f>VLOOKUP($A761,'Medical Examinations'!$A:$M,12,0)</f>
        <v>Diabetes</v>
      </c>
      <c r="L761" s="11">
        <f>VLOOKUP($A761,'Hospitalisation Details'!$A:$O,5,0)</f>
        <v>22152</v>
      </c>
      <c r="M761">
        <f>VLOOKUP($A761,'Hospitalisation Details'!$A:$O,7,0)</f>
        <v>13470.86</v>
      </c>
      <c r="N761" t="str">
        <f>VLOOKUP($A761,'Hospitalisation Details'!$A:$O,12,0)</f>
        <v>tier - 3</v>
      </c>
      <c r="O761" t="str">
        <f>VLOOKUP($A761,'Hospitalisation Details'!$A:$O,13,0)</f>
        <v>tier - 3</v>
      </c>
      <c r="P761" t="str">
        <f>VLOOKUP($A761,'Hospitalisation Details'!$A:$O,14,0)</f>
        <v>R1011</v>
      </c>
      <c r="Q761">
        <f>VLOOKUP($A761,'Hospitalisation Details'!$A:$O,15,0)</f>
        <v>62</v>
      </c>
    </row>
    <row r="762" spans="1:17" ht="15.75" x14ac:dyDescent="0.25">
      <c r="A762" s="1" t="s">
        <v>1610</v>
      </c>
      <c r="B762" t="str">
        <f>VLOOKUP(Healthcare!A762,'Customer Names'!$A:$D,4,0)</f>
        <v>Lisa</v>
      </c>
      <c r="C762">
        <f>VLOOKUP(A762,'Medical Examinations'!$A:$M,2,0)</f>
        <v>39.159999999999997</v>
      </c>
      <c r="D762">
        <f>VLOOKUP($A762,'Medical Examinations'!$A:$M,3,0)</f>
        <v>10.48</v>
      </c>
      <c r="E762" t="str">
        <f>VLOOKUP($A762,'Medical Examinations'!$A:$M,4,0)</f>
        <v>No</v>
      </c>
      <c r="F762" t="str">
        <f>VLOOKUP($A762,'Medical Examinations'!$A:$M,5,0)</f>
        <v>No</v>
      </c>
      <c r="G762" t="str">
        <f>VLOOKUP($A762,'Medical Examinations'!$A:$M,6,0)</f>
        <v>No</v>
      </c>
      <c r="H762">
        <f>VLOOKUP($A762,'Medical Examinations'!$A:$M,8,0)</f>
        <v>0</v>
      </c>
      <c r="I762" t="str">
        <f>VLOOKUP($A762,'Medical Examinations'!$A:$M,9,0)</f>
        <v>No</v>
      </c>
      <c r="J762" t="str">
        <f>VLOOKUP($A762,'Medical Examinations'!$A:$M,11,0)</f>
        <v>Obesity</v>
      </c>
      <c r="K762" t="str">
        <f>VLOOKUP($A762,'Medical Examinations'!$A:$M,12,0)</f>
        <v>Diabetes</v>
      </c>
      <c r="L762" s="11">
        <f>VLOOKUP($A762,'Hospitalisation Details'!$A:$O,5,0)</f>
        <v>22125</v>
      </c>
      <c r="M762">
        <f>VLOOKUP($A762,'Hospitalisation Details'!$A:$O,7,0)</f>
        <v>13470.8</v>
      </c>
      <c r="N762" t="str">
        <f>VLOOKUP($A762,'Hospitalisation Details'!$A:$O,12,0)</f>
        <v>tier - 3</v>
      </c>
      <c r="O762" t="str">
        <f>VLOOKUP($A762,'Hospitalisation Details'!$A:$O,13,0)</f>
        <v>tier - 2</v>
      </c>
      <c r="P762" t="str">
        <f>VLOOKUP($A762,'Hospitalisation Details'!$A:$O,14,0)</f>
        <v>R1013</v>
      </c>
      <c r="Q762">
        <f>VLOOKUP($A762,'Hospitalisation Details'!$A:$O,15,0)</f>
        <v>62</v>
      </c>
    </row>
    <row r="763" spans="1:17" ht="15.75" x14ac:dyDescent="0.25">
      <c r="A763" s="1" t="s">
        <v>1609</v>
      </c>
      <c r="B763" t="str">
        <f>VLOOKUP(Healthcare!A763,'Customer Names'!$A:$D,4,0)</f>
        <v>Jason</v>
      </c>
      <c r="C763">
        <f>VLOOKUP(A763,'Medical Examinations'!$A:$M,2,0)</f>
        <v>44.1</v>
      </c>
      <c r="D763">
        <f>VLOOKUP($A763,'Medical Examinations'!$A:$M,3,0)</f>
        <v>5.04</v>
      </c>
      <c r="E763" t="str">
        <f>VLOOKUP($A763,'Medical Examinations'!$A:$M,4,0)</f>
        <v>yes</v>
      </c>
      <c r="F763" t="str">
        <f>VLOOKUP($A763,'Medical Examinations'!$A:$M,5,0)</f>
        <v>No</v>
      </c>
      <c r="G763" t="str">
        <f>VLOOKUP($A763,'Medical Examinations'!$A:$M,6,0)</f>
        <v>No</v>
      </c>
      <c r="H763">
        <f>VLOOKUP($A763,'Medical Examinations'!$A:$M,8,0)</f>
        <v>0</v>
      </c>
      <c r="I763" t="str">
        <f>VLOOKUP($A763,'Medical Examinations'!$A:$M,9,0)</f>
        <v>No</v>
      </c>
      <c r="J763" t="str">
        <f>VLOOKUP($A763,'Medical Examinations'!$A:$M,11,0)</f>
        <v>Obesity</v>
      </c>
      <c r="K763" t="str">
        <f>VLOOKUP($A763,'Medical Examinations'!$A:$M,12,0)</f>
        <v>Normal</v>
      </c>
      <c r="L763" s="11">
        <f>VLOOKUP($A763,'Hospitalisation Details'!$A:$O,5,0)</f>
        <v>31309</v>
      </c>
      <c r="M763">
        <f>VLOOKUP($A763,'Hospitalisation Details'!$A:$O,7,0)</f>
        <v>13465.8</v>
      </c>
      <c r="N763" t="str">
        <f>VLOOKUP($A763,'Hospitalisation Details'!$A:$O,12,0)</f>
        <v>tier - 3</v>
      </c>
      <c r="O763" t="str">
        <f>VLOOKUP($A763,'Hospitalisation Details'!$A:$O,13,0)</f>
        <v>tier - 1</v>
      </c>
      <c r="P763" t="str">
        <f>VLOOKUP($A763,'Hospitalisation Details'!$A:$O,14,0)</f>
        <v>R1012</v>
      </c>
      <c r="Q763">
        <f>VLOOKUP($A763,'Hospitalisation Details'!$A:$O,15,0)</f>
        <v>37</v>
      </c>
    </row>
    <row r="764" spans="1:17" ht="15.75" x14ac:dyDescent="0.25">
      <c r="A764" s="1" t="s">
        <v>1608</v>
      </c>
      <c r="B764" t="str">
        <f>VLOOKUP(Healthcare!A764,'Customer Names'!$A:$D,4,0)</f>
        <v>Courtney</v>
      </c>
      <c r="C764">
        <f>VLOOKUP(A764,'Medical Examinations'!$A:$M,2,0)</f>
        <v>33.200000000000003</v>
      </c>
      <c r="D764">
        <f>VLOOKUP($A764,'Medical Examinations'!$A:$M,3,0)</f>
        <v>9.06</v>
      </c>
      <c r="E764" t="str">
        <f>VLOOKUP($A764,'Medical Examinations'!$A:$M,4,0)</f>
        <v>No</v>
      </c>
      <c r="F764" t="str">
        <f>VLOOKUP($A764,'Medical Examinations'!$A:$M,5,0)</f>
        <v>No</v>
      </c>
      <c r="G764" t="str">
        <f>VLOOKUP($A764,'Medical Examinations'!$A:$M,6,0)</f>
        <v>No</v>
      </c>
      <c r="H764">
        <f>VLOOKUP($A764,'Medical Examinations'!$A:$M,8,0)</f>
        <v>0</v>
      </c>
      <c r="I764" t="str">
        <f>VLOOKUP($A764,'Medical Examinations'!$A:$M,9,0)</f>
        <v>No</v>
      </c>
      <c r="J764" t="str">
        <f>VLOOKUP($A764,'Medical Examinations'!$A:$M,11,0)</f>
        <v>Obesity</v>
      </c>
      <c r="K764" t="str">
        <f>VLOOKUP($A764,'Medical Examinations'!$A:$M,12,0)</f>
        <v>Diabetes</v>
      </c>
      <c r="L764" s="11">
        <f>VLOOKUP($A764,'Hospitalisation Details'!$A:$O,5,0)</f>
        <v>22236</v>
      </c>
      <c r="M764">
        <f>VLOOKUP($A764,'Hospitalisation Details'!$A:$O,7,0)</f>
        <v>13462.52</v>
      </c>
      <c r="N764" t="str">
        <f>VLOOKUP($A764,'Hospitalisation Details'!$A:$O,12,0)</f>
        <v>tier - 3</v>
      </c>
      <c r="O764" t="str">
        <f>VLOOKUP($A764,'Hospitalisation Details'!$A:$O,13,0)</f>
        <v>tier - 2</v>
      </c>
      <c r="P764" t="str">
        <f>VLOOKUP($A764,'Hospitalisation Details'!$A:$O,14,0)</f>
        <v>R1011</v>
      </c>
      <c r="Q764">
        <f>VLOOKUP($A764,'Hospitalisation Details'!$A:$O,15,0)</f>
        <v>62</v>
      </c>
    </row>
    <row r="765" spans="1:17" ht="15.75" x14ac:dyDescent="0.25">
      <c r="A765" s="1" t="s">
        <v>1607</v>
      </c>
      <c r="B765" t="str">
        <f>VLOOKUP(Healthcare!A765,'Customer Names'!$A:$D,4,0)</f>
        <v>Jennifer R.</v>
      </c>
      <c r="C765">
        <f>VLOOKUP(A765,'Medical Examinations'!$A:$M,2,0)</f>
        <v>29.92</v>
      </c>
      <c r="D765">
        <f>VLOOKUP($A765,'Medical Examinations'!$A:$M,3,0)</f>
        <v>11.07</v>
      </c>
      <c r="E765" t="str">
        <f>VLOOKUP($A765,'Medical Examinations'!$A:$M,4,0)</f>
        <v>No</v>
      </c>
      <c r="F765" t="str">
        <f>VLOOKUP($A765,'Medical Examinations'!$A:$M,5,0)</f>
        <v>No</v>
      </c>
      <c r="G765" t="str">
        <f>VLOOKUP($A765,'Medical Examinations'!$A:$M,6,0)</f>
        <v>No</v>
      </c>
      <c r="H765">
        <f>VLOOKUP($A765,'Medical Examinations'!$A:$M,8,0)</f>
        <v>0</v>
      </c>
      <c r="I765" t="str">
        <f>VLOOKUP($A765,'Medical Examinations'!$A:$M,9,0)</f>
        <v>No</v>
      </c>
      <c r="J765" t="str">
        <f>VLOOKUP($A765,'Medical Examinations'!$A:$M,11,0)</f>
        <v>Obesity</v>
      </c>
      <c r="K765" t="str">
        <f>VLOOKUP($A765,'Medical Examinations'!$A:$M,12,0)</f>
        <v>Diabetes</v>
      </c>
      <c r="L765" s="11">
        <f>VLOOKUP($A765,'Hospitalisation Details'!$A:$O,5,0)</f>
        <v>22231</v>
      </c>
      <c r="M765">
        <f>VLOOKUP($A765,'Hospitalisation Details'!$A:$O,7,0)</f>
        <v>13457.96</v>
      </c>
      <c r="N765" t="str">
        <f>VLOOKUP($A765,'Hospitalisation Details'!$A:$O,12,0)</f>
        <v>tier - 3</v>
      </c>
      <c r="O765" t="str">
        <f>VLOOKUP($A765,'Hospitalisation Details'!$A:$O,13,0)</f>
        <v>tier - 1</v>
      </c>
      <c r="P765" t="str">
        <f>VLOOKUP($A765,'Hospitalisation Details'!$A:$O,14,0)</f>
        <v>R1013</v>
      </c>
      <c r="Q765">
        <f>VLOOKUP($A765,'Hospitalisation Details'!$A:$O,15,0)</f>
        <v>62</v>
      </c>
    </row>
    <row r="766" spans="1:17" ht="15.75" x14ac:dyDescent="0.25">
      <c r="A766" s="1" t="s">
        <v>1606</v>
      </c>
      <c r="B766" t="str">
        <f>VLOOKUP(Healthcare!A766,'Customer Names'!$A:$D,4,0)</f>
        <v>Lauren E</v>
      </c>
      <c r="C766">
        <f>VLOOKUP(A766,'Medical Examinations'!$A:$M,2,0)</f>
        <v>25</v>
      </c>
      <c r="D766">
        <f>VLOOKUP($A766,'Medical Examinations'!$A:$M,3,0)</f>
        <v>10.45</v>
      </c>
      <c r="E766" t="str">
        <f>VLOOKUP($A766,'Medical Examinations'!$A:$M,4,0)</f>
        <v>No</v>
      </c>
      <c r="F766" t="str">
        <f>VLOOKUP($A766,'Medical Examinations'!$A:$M,5,0)</f>
        <v>No</v>
      </c>
      <c r="G766" t="str">
        <f>VLOOKUP($A766,'Medical Examinations'!$A:$M,6,0)</f>
        <v>No</v>
      </c>
      <c r="H766">
        <f>VLOOKUP($A766,'Medical Examinations'!$A:$M,8,0)</f>
        <v>0</v>
      </c>
      <c r="I766" t="str">
        <f>VLOOKUP($A766,'Medical Examinations'!$A:$M,9,0)</f>
        <v>No</v>
      </c>
      <c r="J766" t="str">
        <f>VLOOKUP($A766,'Medical Examinations'!$A:$M,11,0)</f>
        <v>Overweight</v>
      </c>
      <c r="K766" t="str">
        <f>VLOOKUP($A766,'Medical Examinations'!$A:$M,12,0)</f>
        <v>Diabetes</v>
      </c>
      <c r="L766" s="11">
        <f>VLOOKUP($A766,'Hospitalisation Details'!$A:$O,5,0)</f>
        <v>22172</v>
      </c>
      <c r="M766">
        <f>VLOOKUP($A766,'Hospitalisation Details'!$A:$O,7,0)</f>
        <v>13451.12</v>
      </c>
      <c r="N766" t="str">
        <f>VLOOKUP($A766,'Hospitalisation Details'!$A:$O,12,0)</f>
        <v>tier - 3</v>
      </c>
      <c r="O766" t="str">
        <f>VLOOKUP($A766,'Hospitalisation Details'!$A:$O,13,0)</f>
        <v>tier - 1</v>
      </c>
      <c r="P766" t="str">
        <f>VLOOKUP($A766,'Hospitalisation Details'!$A:$O,14,0)</f>
        <v>R1011</v>
      </c>
      <c r="Q766">
        <f>VLOOKUP($A766,'Hospitalisation Details'!$A:$O,15,0)</f>
        <v>62</v>
      </c>
    </row>
    <row r="767" spans="1:17" ht="15.75" x14ac:dyDescent="0.25">
      <c r="A767" s="1" t="s">
        <v>1605</v>
      </c>
      <c r="B767" t="str">
        <f>VLOOKUP(Healthcare!A767,'Customer Names'!$A:$D,4,0)</f>
        <v>Ashley M.</v>
      </c>
      <c r="C767">
        <f>VLOOKUP(A767,'Medical Examinations'!$A:$M,2,0)</f>
        <v>38.869999999999997</v>
      </c>
      <c r="D767">
        <f>VLOOKUP($A767,'Medical Examinations'!$A:$M,3,0)</f>
        <v>8.6300000000000008</v>
      </c>
      <c r="E767" t="str">
        <f>VLOOKUP($A767,'Medical Examinations'!$A:$M,4,0)</f>
        <v>yes</v>
      </c>
      <c r="F767" t="str">
        <f>VLOOKUP($A767,'Medical Examinations'!$A:$M,5,0)</f>
        <v>No</v>
      </c>
      <c r="G767" t="str">
        <f>VLOOKUP($A767,'Medical Examinations'!$A:$M,6,0)</f>
        <v>No</v>
      </c>
      <c r="H767">
        <f>VLOOKUP($A767,'Medical Examinations'!$A:$M,8,0)</f>
        <v>1</v>
      </c>
      <c r="I767" t="str">
        <f>VLOOKUP($A767,'Medical Examinations'!$A:$M,9,0)</f>
        <v>No</v>
      </c>
      <c r="J767" t="str">
        <f>VLOOKUP($A767,'Medical Examinations'!$A:$M,11,0)</f>
        <v>Obesity</v>
      </c>
      <c r="K767" t="str">
        <f>VLOOKUP($A767,'Medical Examinations'!$A:$M,12,0)</f>
        <v>Diabetes</v>
      </c>
      <c r="L767" s="11">
        <f>VLOOKUP($A767,'Hospitalisation Details'!$A:$O,5,0)</f>
        <v>27757</v>
      </c>
      <c r="M767">
        <f>VLOOKUP($A767,'Hospitalisation Details'!$A:$O,7,0)</f>
        <v>13440.7</v>
      </c>
      <c r="N767" t="str">
        <f>VLOOKUP($A767,'Hospitalisation Details'!$A:$O,12,0)</f>
        <v>tier - 3</v>
      </c>
      <c r="O767" t="str">
        <f>VLOOKUP($A767,'Hospitalisation Details'!$A:$O,13,0)</f>
        <v>tier - 2</v>
      </c>
      <c r="P767" t="str">
        <f>VLOOKUP($A767,'Hospitalisation Details'!$A:$O,14,0)</f>
        <v>R1012</v>
      </c>
      <c r="Q767">
        <f>VLOOKUP($A767,'Hospitalisation Details'!$A:$O,15,0)</f>
        <v>47</v>
      </c>
    </row>
    <row r="768" spans="1:17" ht="15.75" x14ac:dyDescent="0.25">
      <c r="A768" s="1" t="s">
        <v>1604</v>
      </c>
      <c r="B768" t="str">
        <f>VLOOKUP(Healthcare!A768,'Customer Names'!$A:$D,4,0)</f>
        <v>Alison R.</v>
      </c>
      <c r="C768">
        <f>VLOOKUP(A768,'Medical Examinations'!$A:$M,2,0)</f>
        <v>32.299999999999997</v>
      </c>
      <c r="D768">
        <f>VLOOKUP($A768,'Medical Examinations'!$A:$M,3,0)</f>
        <v>5.28</v>
      </c>
      <c r="E768" t="str">
        <f>VLOOKUP($A768,'Medical Examinations'!$A:$M,4,0)</f>
        <v>yes</v>
      </c>
      <c r="F768" t="str">
        <f>VLOOKUP($A768,'Medical Examinations'!$A:$M,5,0)</f>
        <v>No</v>
      </c>
      <c r="G768" t="str">
        <f>VLOOKUP($A768,'Medical Examinations'!$A:$M,6,0)</f>
        <v>No</v>
      </c>
      <c r="H768">
        <f>VLOOKUP($A768,'Medical Examinations'!$A:$M,8,0)</f>
        <v>2</v>
      </c>
      <c r="I768" t="str">
        <f>VLOOKUP($A768,'Medical Examinations'!$A:$M,9,0)</f>
        <v>No</v>
      </c>
      <c r="J768" t="str">
        <f>VLOOKUP($A768,'Medical Examinations'!$A:$M,11,0)</f>
        <v>Obesity</v>
      </c>
      <c r="K768" t="str">
        <f>VLOOKUP($A768,'Medical Examinations'!$A:$M,12,0)</f>
        <v>Normal</v>
      </c>
      <c r="L768" s="11">
        <f>VLOOKUP($A768,'Hospitalisation Details'!$A:$O,5,0)</f>
        <v>24394</v>
      </c>
      <c r="M768">
        <f>VLOOKUP($A768,'Hospitalisation Details'!$A:$O,7,0)</f>
        <v>13430.27</v>
      </c>
      <c r="N768" t="str">
        <f>VLOOKUP($A768,'Hospitalisation Details'!$A:$O,12,0)</f>
        <v>tier - 3</v>
      </c>
      <c r="O768" t="str">
        <f>VLOOKUP($A768,'Hospitalisation Details'!$A:$O,13,0)</f>
        <v>tier - 3</v>
      </c>
      <c r="P768" t="str">
        <f>VLOOKUP($A768,'Hospitalisation Details'!$A:$O,14,0)</f>
        <v>R1024</v>
      </c>
      <c r="Q768">
        <f>VLOOKUP($A768,'Hospitalisation Details'!$A:$O,15,0)</f>
        <v>56</v>
      </c>
    </row>
    <row r="769" spans="1:17" ht="15.75" x14ac:dyDescent="0.25">
      <c r="A769" s="1" t="s">
        <v>1603</v>
      </c>
      <c r="B769" t="str">
        <f>VLOOKUP(Healthcare!A769,'Customer Names'!$A:$D,4,0)</f>
        <v>Madeleine</v>
      </c>
      <c r="C769">
        <f>VLOOKUP(A769,'Medical Examinations'!$A:$M,2,0)</f>
        <v>31.16</v>
      </c>
      <c r="D769">
        <f>VLOOKUP($A769,'Medical Examinations'!$A:$M,3,0)</f>
        <v>7.49</v>
      </c>
      <c r="E769" t="str">
        <f>VLOOKUP($A769,'Medical Examinations'!$A:$M,4,0)</f>
        <v>yes</v>
      </c>
      <c r="F769" t="str">
        <f>VLOOKUP($A769,'Medical Examinations'!$A:$M,5,0)</f>
        <v>No</v>
      </c>
      <c r="G769" t="str">
        <f>VLOOKUP($A769,'Medical Examinations'!$A:$M,6,0)</f>
        <v>No</v>
      </c>
      <c r="H769">
        <f>VLOOKUP($A769,'Medical Examinations'!$A:$M,8,0)</f>
        <v>2</v>
      </c>
      <c r="I769" t="str">
        <f>VLOOKUP($A769,'Medical Examinations'!$A:$M,9,0)</f>
        <v>No</v>
      </c>
      <c r="J769" t="str">
        <f>VLOOKUP($A769,'Medical Examinations'!$A:$M,11,0)</f>
        <v>Obesity</v>
      </c>
      <c r="K769" t="str">
        <f>VLOOKUP($A769,'Medical Examinations'!$A:$M,12,0)</f>
        <v>Diabetes</v>
      </c>
      <c r="L769" s="11">
        <f>VLOOKUP($A769,'Hospitalisation Details'!$A:$O,5,0)</f>
        <v>22496</v>
      </c>
      <c r="M769">
        <f>VLOOKUP($A769,'Hospitalisation Details'!$A:$O,7,0)</f>
        <v>13429.04</v>
      </c>
      <c r="N769" t="str">
        <f>VLOOKUP($A769,'Hospitalisation Details'!$A:$O,12,0)</f>
        <v>tier - 3</v>
      </c>
      <c r="O769" t="str">
        <f>VLOOKUP($A769,'Hospitalisation Details'!$A:$O,13,0)</f>
        <v>tier - 3</v>
      </c>
      <c r="P769" t="str">
        <f>VLOOKUP($A769,'Hospitalisation Details'!$A:$O,14,0)</f>
        <v>R1012</v>
      </c>
      <c r="Q769">
        <f>VLOOKUP($A769,'Hospitalisation Details'!$A:$O,15,0)</f>
        <v>61</v>
      </c>
    </row>
    <row r="770" spans="1:17" ht="15.75" x14ac:dyDescent="0.25">
      <c r="A770" s="1" t="s">
        <v>1602</v>
      </c>
      <c r="B770" t="str">
        <f>VLOOKUP(Healthcare!A770,'Customer Names'!$A:$D,4,0)</f>
        <v>Stacey</v>
      </c>
      <c r="C770">
        <f>VLOOKUP(A770,'Medical Examinations'!$A:$M,2,0)</f>
        <v>54.59</v>
      </c>
      <c r="D770">
        <f>VLOOKUP($A770,'Medical Examinations'!$A:$M,3,0)</f>
        <v>4.2699999999999996</v>
      </c>
      <c r="E770" t="str">
        <f>VLOOKUP($A770,'Medical Examinations'!$A:$M,4,0)</f>
        <v>No</v>
      </c>
      <c r="F770" t="str">
        <f>VLOOKUP($A770,'Medical Examinations'!$A:$M,5,0)</f>
        <v>No</v>
      </c>
      <c r="G770" t="str">
        <f>VLOOKUP($A770,'Medical Examinations'!$A:$M,6,0)</f>
        <v>No</v>
      </c>
      <c r="H770">
        <f>VLOOKUP($A770,'Medical Examinations'!$A:$M,8,0)</f>
        <v>0</v>
      </c>
      <c r="I770" t="str">
        <f>VLOOKUP($A770,'Medical Examinations'!$A:$M,9,0)</f>
        <v>No</v>
      </c>
      <c r="J770" t="str">
        <f>VLOOKUP($A770,'Medical Examinations'!$A:$M,11,0)</f>
        <v>Obesity</v>
      </c>
      <c r="K770" t="str">
        <f>VLOOKUP($A770,'Medical Examinations'!$A:$M,12,0)</f>
        <v>Normal</v>
      </c>
      <c r="L770" s="11">
        <f>VLOOKUP($A770,'Hospitalisation Details'!$A:$O,5,0)</f>
        <v>34685</v>
      </c>
      <c r="M770">
        <f>VLOOKUP($A770,'Hospitalisation Details'!$A:$O,7,0)</f>
        <v>13417.05</v>
      </c>
      <c r="N770" t="str">
        <f>VLOOKUP($A770,'Hospitalisation Details'!$A:$O,12,0)</f>
        <v>tier - 3</v>
      </c>
      <c r="O770" t="str">
        <f>VLOOKUP($A770,'Hospitalisation Details'!$A:$O,13,0)</f>
        <v>tier - 3</v>
      </c>
      <c r="P770" t="str">
        <f>VLOOKUP($A770,'Hospitalisation Details'!$A:$O,14,0)</f>
        <v>R1012</v>
      </c>
      <c r="Q770">
        <f>VLOOKUP($A770,'Hospitalisation Details'!$A:$O,15,0)</f>
        <v>28</v>
      </c>
    </row>
    <row r="771" spans="1:17" ht="15.75" x14ac:dyDescent="0.25">
      <c r="A771" s="1" t="s">
        <v>1601</v>
      </c>
      <c r="B771" t="str">
        <f>VLOOKUP(Healthcare!A771,'Customer Names'!$A:$D,4,0)</f>
        <v>Kimberly</v>
      </c>
      <c r="C771">
        <f>VLOOKUP(A771,'Medical Examinations'!$A:$M,2,0)</f>
        <v>21.09</v>
      </c>
      <c r="D771">
        <f>VLOOKUP($A771,'Medical Examinations'!$A:$M,3,0)</f>
        <v>9.2200000000000006</v>
      </c>
      <c r="E771" t="str">
        <f>VLOOKUP($A771,'Medical Examinations'!$A:$M,4,0)</f>
        <v>yes</v>
      </c>
      <c r="F771" t="str">
        <f>VLOOKUP($A771,'Medical Examinations'!$A:$M,5,0)</f>
        <v>No</v>
      </c>
      <c r="G771" t="str">
        <f>VLOOKUP($A771,'Medical Examinations'!$A:$M,6,0)</f>
        <v>No</v>
      </c>
      <c r="H771">
        <f>VLOOKUP($A771,'Medical Examinations'!$A:$M,8,0)</f>
        <v>2</v>
      </c>
      <c r="I771" t="str">
        <f>VLOOKUP($A771,'Medical Examinations'!$A:$M,9,0)</f>
        <v>No</v>
      </c>
      <c r="J771" t="str">
        <f>VLOOKUP($A771,'Medical Examinations'!$A:$M,11,0)</f>
        <v>Healthy Weight</v>
      </c>
      <c r="K771" t="str">
        <f>VLOOKUP($A771,'Medical Examinations'!$A:$M,12,0)</f>
        <v>Diabetes</v>
      </c>
      <c r="L771" s="11">
        <f>VLOOKUP($A771,'Hospitalisation Details'!$A:$O,5,0)</f>
        <v>22484</v>
      </c>
      <c r="M771">
        <f>VLOOKUP($A771,'Hospitalisation Details'!$A:$O,7,0)</f>
        <v>13415.04</v>
      </c>
      <c r="N771" t="str">
        <f>VLOOKUP($A771,'Hospitalisation Details'!$A:$O,12,0)</f>
        <v>tier - 3</v>
      </c>
      <c r="O771" t="str">
        <f>VLOOKUP($A771,'Hospitalisation Details'!$A:$O,13,0)</f>
        <v>tier - 2</v>
      </c>
      <c r="P771" t="str">
        <f>VLOOKUP($A771,'Hospitalisation Details'!$A:$O,14,0)</f>
        <v>R1012</v>
      </c>
      <c r="Q771">
        <f>VLOOKUP($A771,'Hospitalisation Details'!$A:$O,15,0)</f>
        <v>61</v>
      </c>
    </row>
    <row r="772" spans="1:17" ht="15.75" x14ac:dyDescent="0.25">
      <c r="A772" s="1" t="s">
        <v>1600</v>
      </c>
      <c r="B772" t="str">
        <f>VLOOKUP(Healthcare!A772,'Customer Names'!$A:$D,4,0)</f>
        <v>Matthew D</v>
      </c>
      <c r="C772">
        <f>VLOOKUP(A772,'Medical Examinations'!$A:$M,2,0)</f>
        <v>52.41</v>
      </c>
      <c r="D772">
        <f>VLOOKUP($A772,'Medical Examinations'!$A:$M,3,0)</f>
        <v>5.99</v>
      </c>
      <c r="E772" t="str">
        <f>VLOOKUP($A772,'Medical Examinations'!$A:$M,4,0)</f>
        <v>No</v>
      </c>
      <c r="F772" t="str">
        <f>VLOOKUP($A772,'Medical Examinations'!$A:$M,5,0)</f>
        <v>No</v>
      </c>
      <c r="G772" t="str">
        <f>VLOOKUP($A772,'Medical Examinations'!$A:$M,6,0)</f>
        <v>No</v>
      </c>
      <c r="H772">
        <f>VLOOKUP($A772,'Medical Examinations'!$A:$M,8,0)</f>
        <v>1</v>
      </c>
      <c r="I772" t="str">
        <f>VLOOKUP($A772,'Medical Examinations'!$A:$M,9,0)</f>
        <v>No</v>
      </c>
      <c r="J772" t="str">
        <f>VLOOKUP($A772,'Medical Examinations'!$A:$M,11,0)</f>
        <v>Obesity</v>
      </c>
      <c r="K772" t="str">
        <f>VLOOKUP($A772,'Medical Examinations'!$A:$M,12,0)</f>
        <v>Prediabetes</v>
      </c>
      <c r="L772" s="11">
        <f>VLOOKUP($A772,'Hospitalisation Details'!$A:$O,5,0)</f>
        <v>33957</v>
      </c>
      <c r="M772">
        <f>VLOOKUP($A772,'Hospitalisation Details'!$A:$O,7,0)</f>
        <v>13412.97</v>
      </c>
      <c r="N772" t="str">
        <f>VLOOKUP($A772,'Hospitalisation Details'!$A:$O,12,0)</f>
        <v>tier - 3</v>
      </c>
      <c r="O772" t="str">
        <f>VLOOKUP($A772,'Hospitalisation Details'!$A:$O,13,0)</f>
        <v>tier - 3</v>
      </c>
      <c r="P772" t="str">
        <f>VLOOKUP($A772,'Hospitalisation Details'!$A:$O,14,0)</f>
        <v>R1023</v>
      </c>
      <c r="Q772">
        <f>VLOOKUP($A772,'Hospitalisation Details'!$A:$O,15,0)</f>
        <v>30</v>
      </c>
    </row>
    <row r="773" spans="1:17" ht="15.75" x14ac:dyDescent="0.25">
      <c r="A773" s="1" t="s">
        <v>1599</v>
      </c>
      <c r="B773" t="str">
        <f>VLOOKUP(Healthcare!A773,'Customer Names'!$A:$D,4,0)</f>
        <v>Michael</v>
      </c>
      <c r="C773">
        <f>VLOOKUP(A773,'Medical Examinations'!$A:$M,2,0)</f>
        <v>41.47</v>
      </c>
      <c r="D773">
        <f>VLOOKUP($A773,'Medical Examinations'!$A:$M,3,0)</f>
        <v>5.86</v>
      </c>
      <c r="E773" t="str">
        <f>VLOOKUP($A773,'Medical Examinations'!$A:$M,4,0)</f>
        <v>yes</v>
      </c>
      <c r="F773" t="str">
        <f>VLOOKUP($A773,'Medical Examinations'!$A:$M,5,0)</f>
        <v>No</v>
      </c>
      <c r="G773" t="str">
        <f>VLOOKUP($A773,'Medical Examinations'!$A:$M,6,0)</f>
        <v>No</v>
      </c>
      <c r="H773">
        <f>VLOOKUP($A773,'Medical Examinations'!$A:$M,8,0)</f>
        <v>2</v>
      </c>
      <c r="I773" t="str">
        <f>VLOOKUP($A773,'Medical Examinations'!$A:$M,9,0)</f>
        <v>No</v>
      </c>
      <c r="J773" t="str">
        <f>VLOOKUP($A773,'Medical Examinations'!$A:$M,11,0)</f>
        <v>Obesity</v>
      </c>
      <c r="K773" t="str">
        <f>VLOOKUP($A773,'Medical Examinations'!$A:$M,12,0)</f>
        <v>Prediabetes</v>
      </c>
      <c r="L773" s="11">
        <f>VLOOKUP($A773,'Hospitalisation Details'!$A:$O,5,0)</f>
        <v>21874</v>
      </c>
      <c r="M773">
        <f>VLOOKUP($A773,'Hospitalisation Details'!$A:$O,7,0)</f>
        <v>13405.39</v>
      </c>
      <c r="N773" t="str">
        <f>VLOOKUP($A773,'Hospitalisation Details'!$A:$O,12,0)</f>
        <v>tier - 3</v>
      </c>
      <c r="O773" t="str">
        <f>VLOOKUP($A773,'Hospitalisation Details'!$A:$O,13,0)</f>
        <v>tier - 3</v>
      </c>
      <c r="P773" t="str">
        <f>VLOOKUP($A773,'Hospitalisation Details'!$A:$O,14,0)</f>
        <v>R1013</v>
      </c>
      <c r="Q773">
        <f>VLOOKUP($A773,'Hospitalisation Details'!$A:$O,15,0)</f>
        <v>63</v>
      </c>
    </row>
    <row r="774" spans="1:17" ht="15.75" x14ac:dyDescent="0.25">
      <c r="A774" s="1" t="s">
        <v>1598</v>
      </c>
      <c r="B774" t="str">
        <f>VLOOKUP(Healthcare!A774,'Customer Names'!$A:$D,4,0)</f>
        <v>Ben</v>
      </c>
      <c r="C774">
        <f>VLOOKUP(A774,'Medical Examinations'!$A:$M,2,0)</f>
        <v>33.1</v>
      </c>
      <c r="D774">
        <f>VLOOKUP($A774,'Medical Examinations'!$A:$M,3,0)</f>
        <v>5.19</v>
      </c>
      <c r="E774" t="str">
        <f>VLOOKUP($A774,'Medical Examinations'!$A:$M,4,0)</f>
        <v>yes</v>
      </c>
      <c r="F774" t="str">
        <f>VLOOKUP($A774,'Medical Examinations'!$A:$M,5,0)</f>
        <v>No</v>
      </c>
      <c r="G774" t="str">
        <f>VLOOKUP($A774,'Medical Examinations'!$A:$M,6,0)</f>
        <v>No</v>
      </c>
      <c r="H774">
        <f>VLOOKUP($A774,'Medical Examinations'!$A:$M,8,0)</f>
        <v>2</v>
      </c>
      <c r="I774" t="str">
        <f>VLOOKUP($A774,'Medical Examinations'!$A:$M,9,0)</f>
        <v>No</v>
      </c>
      <c r="J774" t="str">
        <f>VLOOKUP($A774,'Medical Examinations'!$A:$M,11,0)</f>
        <v>Obesity</v>
      </c>
      <c r="K774" t="str">
        <f>VLOOKUP($A774,'Medical Examinations'!$A:$M,12,0)</f>
        <v>Normal</v>
      </c>
      <c r="L774" s="11">
        <f>VLOOKUP($A774,'Hospitalisation Details'!$A:$O,5,0)</f>
        <v>21787</v>
      </c>
      <c r="M774">
        <f>VLOOKUP($A774,'Hospitalisation Details'!$A:$O,7,0)</f>
        <v>13393.76</v>
      </c>
      <c r="N774" t="str">
        <f>VLOOKUP($A774,'Hospitalisation Details'!$A:$O,12,0)</f>
        <v>tier - 3</v>
      </c>
      <c r="O774" t="str">
        <f>VLOOKUP($A774,'Hospitalisation Details'!$A:$O,13,0)</f>
        <v>tier - 1</v>
      </c>
      <c r="P774" t="str">
        <f>VLOOKUP($A774,'Hospitalisation Details'!$A:$O,14,0)</f>
        <v>R1011</v>
      </c>
      <c r="Q774">
        <f>VLOOKUP($A774,'Hospitalisation Details'!$A:$O,15,0)</f>
        <v>63</v>
      </c>
    </row>
    <row r="775" spans="1:17" ht="15.75" x14ac:dyDescent="0.25">
      <c r="A775" s="1" t="s">
        <v>1597</v>
      </c>
      <c r="B775" t="str">
        <f>VLOOKUP(Healthcare!A775,'Customer Names'!$A:$D,4,0)</f>
        <v>Chris</v>
      </c>
      <c r="C775">
        <f>VLOOKUP(A775,'Medical Examinations'!$A:$M,2,0)</f>
        <v>30.8</v>
      </c>
      <c r="D775">
        <f>VLOOKUP($A775,'Medical Examinations'!$A:$M,3,0)</f>
        <v>4.37</v>
      </c>
      <c r="E775" t="str">
        <f>VLOOKUP($A775,'Medical Examinations'!$A:$M,4,0)</f>
        <v>yes</v>
      </c>
      <c r="F775" t="str">
        <f>VLOOKUP($A775,'Medical Examinations'!$A:$M,5,0)</f>
        <v>No</v>
      </c>
      <c r="G775" t="str">
        <f>VLOOKUP($A775,'Medical Examinations'!$A:$M,6,0)</f>
        <v>No</v>
      </c>
      <c r="H775">
        <f>VLOOKUP($A775,'Medical Examinations'!$A:$M,8,0)</f>
        <v>2</v>
      </c>
      <c r="I775" t="str">
        <f>VLOOKUP($A775,'Medical Examinations'!$A:$M,9,0)</f>
        <v>No</v>
      </c>
      <c r="J775" t="str">
        <f>VLOOKUP($A775,'Medical Examinations'!$A:$M,11,0)</f>
        <v>Obesity</v>
      </c>
      <c r="K775" t="str">
        <f>VLOOKUP($A775,'Medical Examinations'!$A:$M,12,0)</f>
        <v>Normal</v>
      </c>
      <c r="L775" s="11">
        <f>VLOOKUP($A775,'Hospitalisation Details'!$A:$O,5,0)</f>
        <v>21740</v>
      </c>
      <c r="M775">
        <f>VLOOKUP($A775,'Hospitalisation Details'!$A:$O,7,0)</f>
        <v>13390.56</v>
      </c>
      <c r="N775" t="str">
        <f>VLOOKUP($A775,'Hospitalisation Details'!$A:$O,12,0)</f>
        <v>tier - 3</v>
      </c>
      <c r="O775" t="str">
        <f>VLOOKUP($A775,'Hospitalisation Details'!$A:$O,13,0)</f>
        <v>tier - 3</v>
      </c>
      <c r="P775" t="str">
        <f>VLOOKUP($A775,'Hospitalisation Details'!$A:$O,14,0)</f>
        <v>R1011</v>
      </c>
      <c r="Q775">
        <f>VLOOKUP($A775,'Hospitalisation Details'!$A:$O,15,0)</f>
        <v>63</v>
      </c>
    </row>
    <row r="776" spans="1:17" ht="15.75" x14ac:dyDescent="0.25">
      <c r="A776" s="1" t="s">
        <v>1596</v>
      </c>
      <c r="B776" t="str">
        <f>VLOOKUP(Healthcare!A776,'Customer Names'!$A:$D,4,0)</f>
        <v>Jeremy J</v>
      </c>
      <c r="C776">
        <f>VLOOKUP(A776,'Medical Examinations'!$A:$M,2,0)</f>
        <v>42.06</v>
      </c>
      <c r="D776">
        <f>VLOOKUP($A776,'Medical Examinations'!$A:$M,3,0)</f>
        <v>5.32</v>
      </c>
      <c r="E776" t="str">
        <f>VLOOKUP($A776,'Medical Examinations'!$A:$M,4,0)</f>
        <v>No</v>
      </c>
      <c r="F776" t="str">
        <f>VLOOKUP($A776,'Medical Examinations'!$A:$M,5,0)</f>
        <v>No</v>
      </c>
      <c r="G776" t="str">
        <f>VLOOKUP($A776,'Medical Examinations'!$A:$M,6,0)</f>
        <v>No</v>
      </c>
      <c r="H776">
        <f>VLOOKUP($A776,'Medical Examinations'!$A:$M,8,0)</f>
        <v>1</v>
      </c>
      <c r="I776" t="str">
        <f>VLOOKUP($A776,'Medical Examinations'!$A:$M,9,0)</f>
        <v>No</v>
      </c>
      <c r="J776" t="str">
        <f>VLOOKUP($A776,'Medical Examinations'!$A:$M,11,0)</f>
        <v>Obesity</v>
      </c>
      <c r="K776" t="str">
        <f>VLOOKUP($A776,'Medical Examinations'!$A:$M,12,0)</f>
        <v>Normal</v>
      </c>
      <c r="L776" s="11">
        <f>VLOOKUP($A776,'Hospitalisation Details'!$A:$O,5,0)</f>
        <v>30869</v>
      </c>
      <c r="M776">
        <f>VLOOKUP($A776,'Hospitalisation Details'!$A:$O,7,0)</f>
        <v>13383.67</v>
      </c>
      <c r="N776" t="str">
        <f>VLOOKUP($A776,'Hospitalisation Details'!$A:$O,12,0)</f>
        <v>tier - 3</v>
      </c>
      <c r="O776" t="str">
        <f>VLOOKUP($A776,'Hospitalisation Details'!$A:$O,13,0)</f>
        <v>tier - 2</v>
      </c>
      <c r="P776" t="str">
        <f>VLOOKUP($A776,'Hospitalisation Details'!$A:$O,14,0)</f>
        <v>R1023</v>
      </c>
      <c r="Q776">
        <f>VLOOKUP($A776,'Hospitalisation Details'!$A:$O,15,0)</f>
        <v>38</v>
      </c>
    </row>
    <row r="777" spans="1:17" ht="15.75" x14ac:dyDescent="0.25">
      <c r="A777" s="1" t="s">
        <v>1595</v>
      </c>
      <c r="B777" t="str">
        <f>VLOOKUP(Healthcare!A777,'Customer Names'!$A:$D,4,0)</f>
        <v>.  Amy L.</v>
      </c>
      <c r="C777">
        <f>VLOOKUP(A777,'Medical Examinations'!$A:$M,2,0)</f>
        <v>39.270000000000003</v>
      </c>
      <c r="D777">
        <f>VLOOKUP($A777,'Medical Examinations'!$A:$M,3,0)</f>
        <v>5.64</v>
      </c>
      <c r="E777" t="str">
        <f>VLOOKUP($A777,'Medical Examinations'!$A:$M,4,0)</f>
        <v>No</v>
      </c>
      <c r="F777" t="str">
        <f>VLOOKUP($A777,'Medical Examinations'!$A:$M,5,0)</f>
        <v>No</v>
      </c>
      <c r="G777" t="str">
        <f>VLOOKUP($A777,'Medical Examinations'!$A:$M,6,0)</f>
        <v>Yes</v>
      </c>
      <c r="H777">
        <f>VLOOKUP($A777,'Medical Examinations'!$A:$M,8,0)</f>
        <v>1</v>
      </c>
      <c r="I777" t="str">
        <f>VLOOKUP($A777,'Medical Examinations'!$A:$M,9,0)</f>
        <v>No</v>
      </c>
      <c r="J777" t="str">
        <f>VLOOKUP($A777,'Medical Examinations'!$A:$M,11,0)</f>
        <v>Obesity</v>
      </c>
      <c r="K777" t="str">
        <f>VLOOKUP($A777,'Medical Examinations'!$A:$M,12,0)</f>
        <v>Normal</v>
      </c>
      <c r="L777" s="11">
        <f>VLOOKUP($A777,'Hospitalisation Details'!$A:$O,5,0)</f>
        <v>29036</v>
      </c>
      <c r="M777">
        <f>VLOOKUP($A777,'Hospitalisation Details'!$A:$O,7,0)</f>
        <v>13377.41</v>
      </c>
      <c r="N777" t="str">
        <f>VLOOKUP($A777,'Hospitalisation Details'!$A:$O,12,0)</f>
        <v>tier - 3</v>
      </c>
      <c r="O777" t="str">
        <f>VLOOKUP($A777,'Hospitalisation Details'!$A:$O,13,0)</f>
        <v>tier - 3</v>
      </c>
      <c r="P777" t="str">
        <f>VLOOKUP($A777,'Hospitalisation Details'!$A:$O,14,0)</f>
        <v>R1026</v>
      </c>
      <c r="Q777">
        <f>VLOOKUP($A777,'Hospitalisation Details'!$A:$O,15,0)</f>
        <v>43</v>
      </c>
    </row>
    <row r="778" spans="1:17" ht="15.75" x14ac:dyDescent="0.25">
      <c r="A778" s="1" t="s">
        <v>1594</v>
      </c>
      <c r="B778" t="str">
        <f>VLOOKUP(Healthcare!A778,'Customer Names'!$A:$D,4,0)</f>
        <v>.  Karen L.</v>
      </c>
      <c r="C778">
        <f>VLOOKUP(A778,'Medical Examinations'!$A:$M,2,0)</f>
        <v>30.71</v>
      </c>
      <c r="D778">
        <f>VLOOKUP($A778,'Medical Examinations'!$A:$M,3,0)</f>
        <v>5.59</v>
      </c>
      <c r="E778" t="str">
        <f>VLOOKUP($A778,'Medical Examinations'!$A:$M,4,0)</f>
        <v>yes</v>
      </c>
      <c r="F778" t="str">
        <f>VLOOKUP($A778,'Medical Examinations'!$A:$M,5,0)</f>
        <v>No</v>
      </c>
      <c r="G778" t="str">
        <f>VLOOKUP($A778,'Medical Examinations'!$A:$M,6,0)</f>
        <v>No</v>
      </c>
      <c r="H778">
        <f>VLOOKUP($A778,'Medical Examinations'!$A:$M,8,0)</f>
        <v>1</v>
      </c>
      <c r="I778" t="str">
        <f>VLOOKUP($A778,'Medical Examinations'!$A:$M,9,0)</f>
        <v>No</v>
      </c>
      <c r="J778" t="str">
        <f>VLOOKUP($A778,'Medical Examinations'!$A:$M,11,0)</f>
        <v>Obesity</v>
      </c>
      <c r="K778" t="str">
        <f>VLOOKUP($A778,'Medical Examinations'!$A:$M,12,0)</f>
        <v>Normal</v>
      </c>
      <c r="L778" s="11">
        <f>VLOOKUP($A778,'Hospitalisation Details'!$A:$O,5,0)</f>
        <v>23674</v>
      </c>
      <c r="M778">
        <f>VLOOKUP($A778,'Hospitalisation Details'!$A:$O,7,0)</f>
        <v>13375.76</v>
      </c>
      <c r="N778" t="str">
        <f>VLOOKUP($A778,'Hospitalisation Details'!$A:$O,12,0)</f>
        <v>tier - 3</v>
      </c>
      <c r="O778" t="str">
        <f>VLOOKUP($A778,'Hospitalisation Details'!$A:$O,13,0)</f>
        <v>tier - 2</v>
      </c>
      <c r="P778" t="str">
        <f>VLOOKUP($A778,'Hospitalisation Details'!$A:$O,14,0)</f>
        <v>R1025</v>
      </c>
      <c r="Q778">
        <f>VLOOKUP($A778,'Hospitalisation Details'!$A:$O,15,0)</f>
        <v>58</v>
      </c>
    </row>
    <row r="779" spans="1:17" ht="15.75" x14ac:dyDescent="0.25">
      <c r="A779" s="1" t="s">
        <v>1593</v>
      </c>
      <c r="B779" t="str">
        <f>VLOOKUP(Healthcare!A779,'Customer Names'!$A:$D,4,0)</f>
        <v>Tennille</v>
      </c>
      <c r="C779">
        <f>VLOOKUP(A779,'Medical Examinations'!$A:$M,2,0)</f>
        <v>47.19</v>
      </c>
      <c r="D779">
        <f>VLOOKUP($A779,'Medical Examinations'!$A:$M,3,0)</f>
        <v>5.29</v>
      </c>
      <c r="E779" t="str">
        <f>VLOOKUP($A779,'Medical Examinations'!$A:$M,4,0)</f>
        <v>No</v>
      </c>
      <c r="F779" t="str">
        <f>VLOOKUP($A779,'Medical Examinations'!$A:$M,5,0)</f>
        <v>No</v>
      </c>
      <c r="G779" t="str">
        <f>VLOOKUP($A779,'Medical Examinations'!$A:$M,6,0)</f>
        <v>No</v>
      </c>
      <c r="H779">
        <f>VLOOKUP($A779,'Medical Examinations'!$A:$M,8,0)</f>
        <v>0</v>
      </c>
      <c r="I779" t="str">
        <f>VLOOKUP($A779,'Medical Examinations'!$A:$M,9,0)</f>
        <v>No</v>
      </c>
      <c r="J779" t="str">
        <f>VLOOKUP($A779,'Medical Examinations'!$A:$M,11,0)</f>
        <v>Obesity</v>
      </c>
      <c r="K779" t="str">
        <f>VLOOKUP($A779,'Medical Examinations'!$A:$M,12,0)</f>
        <v>Normal</v>
      </c>
      <c r="L779" s="11">
        <f>VLOOKUP($A779,'Hospitalisation Details'!$A:$O,5,0)</f>
        <v>33148</v>
      </c>
      <c r="M779">
        <f>VLOOKUP($A779,'Hospitalisation Details'!$A:$O,7,0)</f>
        <v>13360.94</v>
      </c>
      <c r="N779" t="str">
        <f>VLOOKUP($A779,'Hospitalisation Details'!$A:$O,12,0)</f>
        <v>tier - 3</v>
      </c>
      <c r="O779" t="str">
        <f>VLOOKUP($A779,'Hospitalisation Details'!$A:$O,13,0)</f>
        <v>tier - 1</v>
      </c>
      <c r="P779" t="str">
        <f>VLOOKUP($A779,'Hospitalisation Details'!$A:$O,14,0)</f>
        <v>R1012</v>
      </c>
      <c r="Q779">
        <f>VLOOKUP($A779,'Hospitalisation Details'!$A:$O,15,0)</f>
        <v>32</v>
      </c>
    </row>
    <row r="780" spans="1:17" ht="15.75" x14ac:dyDescent="0.25">
      <c r="A780" s="1" t="s">
        <v>1592</v>
      </c>
      <c r="B780" t="str">
        <f>VLOOKUP(Healthcare!A780,'Customer Names'!$A:$D,4,0)</f>
        <v>Matt</v>
      </c>
      <c r="C780">
        <f>VLOOKUP(A780,'Medical Examinations'!$A:$M,2,0)</f>
        <v>30.02</v>
      </c>
      <c r="D780">
        <f>VLOOKUP($A780,'Medical Examinations'!$A:$M,3,0)</f>
        <v>6.65</v>
      </c>
      <c r="E780" t="str">
        <f>VLOOKUP($A780,'Medical Examinations'!$A:$M,4,0)</f>
        <v>No</v>
      </c>
      <c r="F780" t="str">
        <f>VLOOKUP($A780,'Medical Examinations'!$A:$M,5,0)</f>
        <v>No</v>
      </c>
      <c r="G780" t="str">
        <f>VLOOKUP($A780,'Medical Examinations'!$A:$M,6,0)</f>
        <v>No</v>
      </c>
      <c r="H780">
        <f>VLOOKUP($A780,'Medical Examinations'!$A:$M,8,0)</f>
        <v>0</v>
      </c>
      <c r="I780" t="str">
        <f>VLOOKUP($A780,'Medical Examinations'!$A:$M,9,0)</f>
        <v>No</v>
      </c>
      <c r="J780" t="str">
        <f>VLOOKUP($A780,'Medical Examinations'!$A:$M,11,0)</f>
        <v>Obesity</v>
      </c>
      <c r="K780" t="str">
        <f>VLOOKUP($A780,'Medical Examinations'!$A:$M,12,0)</f>
        <v>Diabetes</v>
      </c>
      <c r="L780" s="11">
        <f>VLOOKUP($A780,'Hospitalisation Details'!$A:$O,5,0)</f>
        <v>22231</v>
      </c>
      <c r="M780">
        <f>VLOOKUP($A780,'Hospitalisation Details'!$A:$O,7,0)</f>
        <v>13352.1</v>
      </c>
      <c r="N780" t="str">
        <f>VLOOKUP($A780,'Hospitalisation Details'!$A:$O,12,0)</f>
        <v>tier - 3</v>
      </c>
      <c r="O780" t="str">
        <f>VLOOKUP($A780,'Hospitalisation Details'!$A:$O,13,0)</f>
        <v>tier - 1</v>
      </c>
      <c r="P780" t="str">
        <f>VLOOKUP($A780,'Hospitalisation Details'!$A:$O,14,0)</f>
        <v>R1012</v>
      </c>
      <c r="Q780">
        <f>VLOOKUP($A780,'Hospitalisation Details'!$A:$O,15,0)</f>
        <v>62</v>
      </c>
    </row>
    <row r="781" spans="1:17" ht="15.75" x14ac:dyDescent="0.25">
      <c r="A781" s="1" t="s">
        <v>1591</v>
      </c>
      <c r="B781" t="str">
        <f>VLOOKUP(Healthcare!A781,'Customer Names'!$A:$D,4,0)</f>
        <v>Emily</v>
      </c>
      <c r="C781">
        <f>VLOOKUP(A781,'Medical Examinations'!$A:$M,2,0)</f>
        <v>37.909999999999997</v>
      </c>
      <c r="D781">
        <f>VLOOKUP($A781,'Medical Examinations'!$A:$M,3,0)</f>
        <v>5.68</v>
      </c>
      <c r="E781" t="str">
        <f>VLOOKUP($A781,'Medical Examinations'!$A:$M,4,0)</f>
        <v>yes</v>
      </c>
      <c r="F781" t="str">
        <f>VLOOKUP($A781,'Medical Examinations'!$A:$M,5,0)</f>
        <v>No</v>
      </c>
      <c r="G781" t="str">
        <f>VLOOKUP($A781,'Medical Examinations'!$A:$M,6,0)</f>
        <v>No</v>
      </c>
      <c r="H781">
        <f>VLOOKUP($A781,'Medical Examinations'!$A:$M,8,0)</f>
        <v>0</v>
      </c>
      <c r="I781" t="str">
        <f>VLOOKUP($A781,'Medical Examinations'!$A:$M,9,0)</f>
        <v>No</v>
      </c>
      <c r="J781" t="str">
        <f>VLOOKUP($A781,'Medical Examinations'!$A:$M,11,0)</f>
        <v>Obesity</v>
      </c>
      <c r="K781" t="str">
        <f>VLOOKUP($A781,'Medical Examinations'!$A:$M,12,0)</f>
        <v>Normal</v>
      </c>
      <c r="L781" s="11">
        <f>VLOOKUP($A781,'Hospitalisation Details'!$A:$O,5,0)</f>
        <v>28056</v>
      </c>
      <c r="M781">
        <f>VLOOKUP($A781,'Hospitalisation Details'!$A:$O,7,0)</f>
        <v>13333.71</v>
      </c>
      <c r="N781" t="str">
        <f>VLOOKUP($A781,'Hospitalisation Details'!$A:$O,12,0)</f>
        <v>tier - 3</v>
      </c>
      <c r="O781" t="str">
        <f>VLOOKUP($A781,'Hospitalisation Details'!$A:$O,13,0)</f>
        <v>tier - 2</v>
      </c>
      <c r="P781" t="str">
        <f>VLOOKUP($A781,'Hospitalisation Details'!$A:$O,14,0)</f>
        <v>R1012</v>
      </c>
      <c r="Q781">
        <f>VLOOKUP($A781,'Hospitalisation Details'!$A:$O,15,0)</f>
        <v>46</v>
      </c>
    </row>
    <row r="782" spans="1:17" ht="15.75" x14ac:dyDescent="0.25">
      <c r="A782" s="1" t="s">
        <v>1590</v>
      </c>
      <c r="B782" t="str">
        <f>VLOOKUP(Healthcare!A782,'Customer Names'!$A:$D,4,0)</f>
        <v>Justin E</v>
      </c>
      <c r="C782">
        <f>VLOOKUP(A782,'Medical Examinations'!$A:$M,2,0)</f>
        <v>54.61</v>
      </c>
      <c r="D782">
        <f>VLOOKUP($A782,'Medical Examinations'!$A:$M,3,0)</f>
        <v>4.49</v>
      </c>
      <c r="E782" t="str">
        <f>VLOOKUP($A782,'Medical Examinations'!$A:$M,4,0)</f>
        <v>No</v>
      </c>
      <c r="F782" t="str">
        <f>VLOOKUP($A782,'Medical Examinations'!$A:$M,5,0)</f>
        <v>No</v>
      </c>
      <c r="G782" t="str">
        <f>VLOOKUP($A782,'Medical Examinations'!$A:$M,6,0)</f>
        <v>No</v>
      </c>
      <c r="H782">
        <f>VLOOKUP($A782,'Medical Examinations'!$A:$M,8,0)</f>
        <v>0</v>
      </c>
      <c r="I782" t="str">
        <f>VLOOKUP($A782,'Medical Examinations'!$A:$M,9,0)</f>
        <v>No</v>
      </c>
      <c r="J782" t="str">
        <f>VLOOKUP($A782,'Medical Examinations'!$A:$M,11,0)</f>
        <v>Obesity</v>
      </c>
      <c r="K782" t="str">
        <f>VLOOKUP($A782,'Medical Examinations'!$A:$M,12,0)</f>
        <v>Normal</v>
      </c>
      <c r="L782" s="11">
        <f>VLOOKUP($A782,'Hospitalisation Details'!$A:$O,5,0)</f>
        <v>34608</v>
      </c>
      <c r="M782">
        <f>VLOOKUP($A782,'Hospitalisation Details'!$A:$O,7,0)</f>
        <v>13292.52</v>
      </c>
      <c r="N782" t="str">
        <f>VLOOKUP($A782,'Hospitalisation Details'!$A:$O,12,0)</f>
        <v>tier - 3</v>
      </c>
      <c r="O782" t="str">
        <f>VLOOKUP($A782,'Hospitalisation Details'!$A:$O,13,0)</f>
        <v>tier - 3</v>
      </c>
      <c r="P782" t="str">
        <f>VLOOKUP($A782,'Hospitalisation Details'!$A:$O,14,0)</f>
        <v>R1012</v>
      </c>
      <c r="Q782">
        <f>VLOOKUP($A782,'Hospitalisation Details'!$A:$O,15,0)</f>
        <v>28</v>
      </c>
    </row>
    <row r="783" spans="1:17" ht="15.75" x14ac:dyDescent="0.25">
      <c r="A783" s="1" t="s">
        <v>1589</v>
      </c>
      <c r="B783" t="str">
        <f>VLOOKUP(Healthcare!A783,'Customer Names'!$A:$D,4,0)</f>
        <v>Shalane</v>
      </c>
      <c r="C783">
        <f>VLOOKUP(A783,'Medical Examinations'!$A:$M,2,0)</f>
        <v>36.005000000000003</v>
      </c>
      <c r="D783">
        <f>VLOOKUP($A783,'Medical Examinations'!$A:$M,3,0)</f>
        <v>6.9</v>
      </c>
      <c r="E783" t="str">
        <f>VLOOKUP($A783,'Medical Examinations'!$A:$M,4,0)</f>
        <v>No</v>
      </c>
      <c r="F783" t="str">
        <f>VLOOKUP($A783,'Medical Examinations'!$A:$M,5,0)</f>
        <v>No</v>
      </c>
      <c r="G783" t="str">
        <f>VLOOKUP($A783,'Medical Examinations'!$A:$M,6,0)</f>
        <v>No</v>
      </c>
      <c r="H783">
        <f>VLOOKUP($A783,'Medical Examinations'!$A:$M,8,0)</f>
        <v>0</v>
      </c>
      <c r="I783" t="str">
        <f>VLOOKUP($A783,'Medical Examinations'!$A:$M,9,0)</f>
        <v>No</v>
      </c>
      <c r="J783" t="str">
        <f>VLOOKUP($A783,'Medical Examinations'!$A:$M,11,0)</f>
        <v>Obesity</v>
      </c>
      <c r="K783" t="str">
        <f>VLOOKUP($A783,'Medical Examinations'!$A:$M,12,0)</f>
        <v>Diabetes</v>
      </c>
      <c r="L783" s="11">
        <f>VLOOKUP($A783,'Hospitalisation Details'!$A:$O,5,0)</f>
        <v>22900</v>
      </c>
      <c r="M783">
        <f>VLOOKUP($A783,'Hospitalisation Details'!$A:$O,7,0)</f>
        <v>13228.85</v>
      </c>
      <c r="N783" t="str">
        <f>VLOOKUP($A783,'Hospitalisation Details'!$A:$O,12,0)</f>
        <v>tier - 3</v>
      </c>
      <c r="O783" t="str">
        <f>VLOOKUP($A783,'Hospitalisation Details'!$A:$O,13,0)</f>
        <v>tier - 3</v>
      </c>
      <c r="P783" t="str">
        <f>VLOOKUP($A783,'Hospitalisation Details'!$A:$O,14,0)</f>
        <v>R1023</v>
      </c>
      <c r="Q783">
        <f>VLOOKUP($A783,'Hospitalisation Details'!$A:$O,15,0)</f>
        <v>60</v>
      </c>
    </row>
    <row r="784" spans="1:17" ht="15.75" x14ac:dyDescent="0.25">
      <c r="A784" s="1" t="s">
        <v>1588</v>
      </c>
      <c r="B784" t="str">
        <f>VLOOKUP(Healthcare!A784,'Customer Names'!$A:$D,4,0)</f>
        <v>Jessica N.</v>
      </c>
      <c r="C784">
        <f>VLOOKUP(A784,'Medical Examinations'!$A:$M,2,0)</f>
        <v>28.7</v>
      </c>
      <c r="D784">
        <f>VLOOKUP($A784,'Medical Examinations'!$A:$M,3,0)</f>
        <v>11.52</v>
      </c>
      <c r="E784" t="str">
        <f>VLOOKUP($A784,'Medical Examinations'!$A:$M,4,0)</f>
        <v>No</v>
      </c>
      <c r="F784" t="str">
        <f>VLOOKUP($A784,'Medical Examinations'!$A:$M,5,0)</f>
        <v>No</v>
      </c>
      <c r="G784" t="str">
        <f>VLOOKUP($A784,'Medical Examinations'!$A:$M,6,0)</f>
        <v>No</v>
      </c>
      <c r="H784">
        <f>VLOOKUP($A784,'Medical Examinations'!$A:$M,8,0)</f>
        <v>0</v>
      </c>
      <c r="I784" t="str">
        <f>VLOOKUP($A784,'Medical Examinations'!$A:$M,9,0)</f>
        <v>No</v>
      </c>
      <c r="J784" t="str">
        <f>VLOOKUP($A784,'Medical Examinations'!$A:$M,11,0)</f>
        <v>Overweight</v>
      </c>
      <c r="K784" t="str">
        <f>VLOOKUP($A784,'Medical Examinations'!$A:$M,12,0)</f>
        <v>Diabetes</v>
      </c>
      <c r="L784" s="11">
        <f>VLOOKUP($A784,'Hospitalisation Details'!$A:$O,5,0)</f>
        <v>22821</v>
      </c>
      <c r="M784">
        <f>VLOOKUP($A784,'Hospitalisation Details'!$A:$O,7,0)</f>
        <v>13224.69</v>
      </c>
      <c r="N784" t="str">
        <f>VLOOKUP($A784,'Hospitalisation Details'!$A:$O,12,0)</f>
        <v>tier - 3</v>
      </c>
      <c r="O784" t="str">
        <f>VLOOKUP($A784,'Hospitalisation Details'!$A:$O,13,0)</f>
        <v>tier - 2</v>
      </c>
      <c r="P784" t="str">
        <f>VLOOKUP($A784,'Hospitalisation Details'!$A:$O,14,0)</f>
        <v>R1011</v>
      </c>
      <c r="Q784">
        <f>VLOOKUP($A784,'Hospitalisation Details'!$A:$O,15,0)</f>
        <v>60</v>
      </c>
    </row>
    <row r="785" spans="1:17" ht="15.75" x14ac:dyDescent="0.25">
      <c r="A785" s="1" t="s">
        <v>1587</v>
      </c>
      <c r="B785" t="str">
        <f>VLOOKUP(Healthcare!A785,'Customer Names'!$A:$D,4,0)</f>
        <v>Melanie</v>
      </c>
      <c r="C785">
        <f>VLOOKUP(A785,'Medical Examinations'!$A:$M,2,0)</f>
        <v>34.295000000000002</v>
      </c>
      <c r="D785">
        <f>VLOOKUP($A785,'Medical Examinations'!$A:$M,3,0)</f>
        <v>11.24</v>
      </c>
      <c r="E785" t="str">
        <f>VLOOKUP($A785,'Medical Examinations'!$A:$M,4,0)</f>
        <v>No</v>
      </c>
      <c r="F785" t="str">
        <f>VLOOKUP($A785,'Medical Examinations'!$A:$M,5,0)</f>
        <v>No</v>
      </c>
      <c r="G785" t="str">
        <f>VLOOKUP($A785,'Medical Examinations'!$A:$M,6,0)</f>
        <v>No</v>
      </c>
      <c r="H785">
        <f>VLOOKUP($A785,'Medical Examinations'!$A:$M,8,0)</f>
        <v>0</v>
      </c>
      <c r="I785" t="str">
        <f>VLOOKUP($A785,'Medical Examinations'!$A:$M,9,0)</f>
        <v>No</v>
      </c>
      <c r="J785" t="str">
        <f>VLOOKUP($A785,'Medical Examinations'!$A:$M,11,0)</f>
        <v>Obesity</v>
      </c>
      <c r="K785" t="str">
        <f>VLOOKUP($A785,'Medical Examinations'!$A:$M,12,0)</f>
        <v>Diabetes</v>
      </c>
      <c r="L785" s="11">
        <f>VLOOKUP($A785,'Hospitalisation Details'!$A:$O,5,0)</f>
        <v>24059</v>
      </c>
      <c r="M785">
        <f>VLOOKUP($A785,'Hospitalisation Details'!$A:$O,7,0)</f>
        <v>13224.06</v>
      </c>
      <c r="N785" t="str">
        <f>VLOOKUP($A785,'Hospitalisation Details'!$A:$O,12,0)</f>
        <v>tier - 3</v>
      </c>
      <c r="O785" t="str">
        <f>VLOOKUP($A785,'Hospitalisation Details'!$A:$O,13,0)</f>
        <v>tier - 3</v>
      </c>
      <c r="P785" t="str">
        <f>VLOOKUP($A785,'Hospitalisation Details'!$A:$O,14,0)</f>
        <v>R1024</v>
      </c>
      <c r="Q785">
        <f>VLOOKUP($A785,'Hospitalisation Details'!$A:$O,15,0)</f>
        <v>57</v>
      </c>
    </row>
    <row r="786" spans="1:17" ht="15.75" x14ac:dyDescent="0.25">
      <c r="A786" s="1" t="s">
        <v>1586</v>
      </c>
      <c r="B786" t="str">
        <f>VLOOKUP(Healthcare!A786,'Customer Names'!$A:$D,4,0)</f>
        <v>Ruth Angelica</v>
      </c>
      <c r="C786">
        <f>VLOOKUP(A786,'Medical Examinations'!$A:$M,2,0)</f>
        <v>27.55</v>
      </c>
      <c r="D786">
        <f>VLOOKUP($A786,'Medical Examinations'!$A:$M,3,0)</f>
        <v>10.98</v>
      </c>
      <c r="E786" t="str">
        <f>VLOOKUP($A786,'Medical Examinations'!$A:$M,4,0)</f>
        <v>No</v>
      </c>
      <c r="F786" t="str">
        <f>VLOOKUP($A786,'Medical Examinations'!$A:$M,5,0)</f>
        <v>No</v>
      </c>
      <c r="G786" t="str">
        <f>VLOOKUP($A786,'Medical Examinations'!$A:$M,6,0)</f>
        <v>No</v>
      </c>
      <c r="H786">
        <f>VLOOKUP($A786,'Medical Examinations'!$A:$M,8,0)</f>
        <v>0</v>
      </c>
      <c r="I786" t="str">
        <f>VLOOKUP($A786,'Medical Examinations'!$A:$M,9,0)</f>
        <v>No</v>
      </c>
      <c r="J786" t="str">
        <f>VLOOKUP($A786,'Medical Examinations'!$A:$M,11,0)</f>
        <v>Overweight</v>
      </c>
      <c r="K786" t="str">
        <f>VLOOKUP($A786,'Medical Examinations'!$A:$M,12,0)</f>
        <v>Diabetes</v>
      </c>
      <c r="L786" s="11">
        <f>VLOOKUP($A786,'Hospitalisation Details'!$A:$O,5,0)</f>
        <v>22926</v>
      </c>
      <c r="M786">
        <f>VLOOKUP($A786,'Hospitalisation Details'!$A:$O,7,0)</f>
        <v>13217.09</v>
      </c>
      <c r="N786" t="str">
        <f>VLOOKUP($A786,'Hospitalisation Details'!$A:$O,12,0)</f>
        <v>tier - 3</v>
      </c>
      <c r="O786" t="str">
        <f>VLOOKUP($A786,'Hospitalisation Details'!$A:$O,13,0)</f>
        <v>tier - 1</v>
      </c>
      <c r="P786" t="str">
        <f>VLOOKUP($A786,'Hospitalisation Details'!$A:$O,14,0)</f>
        <v>R1024</v>
      </c>
      <c r="Q786">
        <f>VLOOKUP($A786,'Hospitalisation Details'!$A:$O,15,0)</f>
        <v>60</v>
      </c>
    </row>
    <row r="787" spans="1:17" ht="15.75" x14ac:dyDescent="0.25">
      <c r="A787" s="1" t="s">
        <v>1585</v>
      </c>
      <c r="B787" t="str">
        <f>VLOOKUP(Healthcare!A787,'Customer Names'!$A:$D,4,0)</f>
        <v>Una M</v>
      </c>
      <c r="C787">
        <f>VLOOKUP(A787,'Medical Examinations'!$A:$M,2,0)</f>
        <v>40.700000000000003</v>
      </c>
      <c r="D787">
        <f>VLOOKUP($A787,'Medical Examinations'!$A:$M,3,0)</f>
        <v>5.42</v>
      </c>
      <c r="E787" t="str">
        <f>VLOOKUP($A787,'Medical Examinations'!$A:$M,4,0)</f>
        <v>No</v>
      </c>
      <c r="F787" t="str">
        <f>VLOOKUP($A787,'Medical Examinations'!$A:$M,5,0)</f>
        <v>No</v>
      </c>
      <c r="G787" t="str">
        <f>VLOOKUP($A787,'Medical Examinations'!$A:$M,6,0)</f>
        <v>No</v>
      </c>
      <c r="H787">
        <f>VLOOKUP($A787,'Medical Examinations'!$A:$M,8,0)</f>
        <v>0</v>
      </c>
      <c r="I787" t="str">
        <f>VLOOKUP($A787,'Medical Examinations'!$A:$M,9,0)</f>
        <v>No</v>
      </c>
      <c r="J787" t="str">
        <f>VLOOKUP($A787,'Medical Examinations'!$A:$M,11,0)</f>
        <v>Obesity</v>
      </c>
      <c r="K787" t="str">
        <f>VLOOKUP($A787,'Medical Examinations'!$A:$M,12,0)</f>
        <v>Normal</v>
      </c>
      <c r="L787" s="11">
        <f>VLOOKUP($A787,'Hospitalisation Details'!$A:$O,5,0)</f>
        <v>30147</v>
      </c>
      <c r="M787">
        <f>VLOOKUP($A787,'Hospitalisation Details'!$A:$O,7,0)</f>
        <v>13214.43</v>
      </c>
      <c r="N787" t="str">
        <f>VLOOKUP($A787,'Hospitalisation Details'!$A:$O,12,0)</f>
        <v>tier - 3</v>
      </c>
      <c r="O787" t="str">
        <f>VLOOKUP($A787,'Hospitalisation Details'!$A:$O,13,0)</f>
        <v>tier - 2</v>
      </c>
      <c r="P787" t="str">
        <f>VLOOKUP($A787,'Hospitalisation Details'!$A:$O,14,0)</f>
        <v>R1012</v>
      </c>
      <c r="Q787">
        <f>VLOOKUP($A787,'Hospitalisation Details'!$A:$O,15,0)</f>
        <v>40</v>
      </c>
    </row>
    <row r="788" spans="1:17" ht="15.75" x14ac:dyDescent="0.25">
      <c r="A788" s="1" t="s">
        <v>1584</v>
      </c>
      <c r="B788" t="str">
        <f>VLOOKUP(Healthcare!A788,'Customer Names'!$A:$D,4,0)</f>
        <v>Taralyn</v>
      </c>
      <c r="C788">
        <f>VLOOKUP(A788,'Medical Examinations'!$A:$M,2,0)</f>
        <v>18.335000000000001</v>
      </c>
      <c r="D788">
        <f>VLOOKUP($A788,'Medical Examinations'!$A:$M,3,0)</f>
        <v>10.97</v>
      </c>
      <c r="E788" t="str">
        <f>VLOOKUP($A788,'Medical Examinations'!$A:$M,4,0)</f>
        <v>No</v>
      </c>
      <c r="F788" t="str">
        <f>VLOOKUP($A788,'Medical Examinations'!$A:$M,5,0)</f>
        <v>No</v>
      </c>
      <c r="G788" t="str">
        <f>VLOOKUP($A788,'Medical Examinations'!$A:$M,6,0)</f>
        <v>No</v>
      </c>
      <c r="H788">
        <f>VLOOKUP($A788,'Medical Examinations'!$A:$M,8,0)</f>
        <v>0</v>
      </c>
      <c r="I788" t="str">
        <f>VLOOKUP($A788,'Medical Examinations'!$A:$M,9,0)</f>
        <v>No</v>
      </c>
      <c r="J788" t="str">
        <f>VLOOKUP($A788,'Medical Examinations'!$A:$M,11,0)</f>
        <v>Underweight</v>
      </c>
      <c r="K788" t="str">
        <f>VLOOKUP($A788,'Medical Examinations'!$A:$M,12,0)</f>
        <v>Diabetes</v>
      </c>
      <c r="L788" s="11">
        <f>VLOOKUP($A788,'Hospitalisation Details'!$A:$O,5,0)</f>
        <v>22832</v>
      </c>
      <c r="M788">
        <f>VLOOKUP($A788,'Hospitalisation Details'!$A:$O,7,0)</f>
        <v>13204.29</v>
      </c>
      <c r="N788" t="str">
        <f>VLOOKUP($A788,'Hospitalisation Details'!$A:$O,12,0)</f>
        <v>tier - 3</v>
      </c>
      <c r="O788" t="str">
        <f>VLOOKUP($A788,'Hospitalisation Details'!$A:$O,13,0)</f>
        <v>tier - 1</v>
      </c>
      <c r="P788" t="str">
        <f>VLOOKUP($A788,'Hospitalisation Details'!$A:$O,14,0)</f>
        <v>R1024</v>
      </c>
      <c r="Q788">
        <f>VLOOKUP($A788,'Hospitalisation Details'!$A:$O,15,0)</f>
        <v>60</v>
      </c>
    </row>
    <row r="789" spans="1:17" ht="15.75" x14ac:dyDescent="0.25">
      <c r="A789" s="1" t="s">
        <v>1583</v>
      </c>
      <c r="B789" t="str">
        <f>VLOOKUP(Healthcare!A789,'Customer Names'!$A:$D,4,0)</f>
        <v>James A</v>
      </c>
      <c r="C789">
        <f>VLOOKUP(A789,'Medical Examinations'!$A:$M,2,0)</f>
        <v>33.914999999999999</v>
      </c>
      <c r="D789">
        <f>VLOOKUP($A789,'Medical Examinations'!$A:$M,3,0)</f>
        <v>9.56</v>
      </c>
      <c r="E789" t="str">
        <f>VLOOKUP($A789,'Medical Examinations'!$A:$M,4,0)</f>
        <v>yes</v>
      </c>
      <c r="F789" t="str">
        <f>VLOOKUP($A789,'Medical Examinations'!$A:$M,5,0)</f>
        <v>No</v>
      </c>
      <c r="G789" t="str">
        <f>VLOOKUP($A789,'Medical Examinations'!$A:$M,6,0)</f>
        <v>No</v>
      </c>
      <c r="H789">
        <f>VLOOKUP($A789,'Medical Examinations'!$A:$M,8,0)</f>
        <v>2</v>
      </c>
      <c r="I789" t="str">
        <f>VLOOKUP($A789,'Medical Examinations'!$A:$M,9,0)</f>
        <v>No</v>
      </c>
      <c r="J789" t="str">
        <f>VLOOKUP($A789,'Medical Examinations'!$A:$M,11,0)</f>
        <v>Obesity</v>
      </c>
      <c r="K789" t="str">
        <f>VLOOKUP($A789,'Medical Examinations'!$A:$M,12,0)</f>
        <v>Diabetes</v>
      </c>
      <c r="L789" s="11">
        <f>VLOOKUP($A789,'Hospitalisation Details'!$A:$O,5,0)</f>
        <v>22621</v>
      </c>
      <c r="M789">
        <f>VLOOKUP($A789,'Hospitalisation Details'!$A:$O,7,0)</f>
        <v>13143.86</v>
      </c>
      <c r="N789" t="str">
        <f>VLOOKUP($A789,'Hospitalisation Details'!$A:$O,12,0)</f>
        <v>tier - 3</v>
      </c>
      <c r="O789" t="str">
        <f>VLOOKUP($A789,'Hospitalisation Details'!$A:$O,13,0)</f>
        <v>tier - 2</v>
      </c>
      <c r="P789" t="str">
        <f>VLOOKUP($A789,'Hospitalisation Details'!$A:$O,14,0)</f>
        <v>R1016</v>
      </c>
      <c r="Q789">
        <f>VLOOKUP($A789,'Hospitalisation Details'!$A:$O,15,0)</f>
        <v>61</v>
      </c>
    </row>
    <row r="790" spans="1:17" ht="15.75" x14ac:dyDescent="0.25">
      <c r="A790" s="1" t="s">
        <v>1582</v>
      </c>
      <c r="B790" t="str">
        <f>VLOOKUP(Healthcare!A790,'Customer Names'!$A:$D,4,0)</f>
        <v>Ning</v>
      </c>
      <c r="C790">
        <f>VLOOKUP(A790,'Medical Examinations'!$A:$M,2,0)</f>
        <v>33.534999999999997</v>
      </c>
      <c r="D790">
        <f>VLOOKUP($A790,'Medical Examinations'!$A:$M,3,0)</f>
        <v>9.4</v>
      </c>
      <c r="E790" t="str">
        <f>VLOOKUP($A790,'Medical Examinations'!$A:$M,4,0)</f>
        <v>yes</v>
      </c>
      <c r="F790" t="str">
        <f>VLOOKUP($A790,'Medical Examinations'!$A:$M,5,0)</f>
        <v>No</v>
      </c>
      <c r="G790" t="str">
        <f>VLOOKUP($A790,'Medical Examinations'!$A:$M,6,0)</f>
        <v>No</v>
      </c>
      <c r="H790">
        <f>VLOOKUP($A790,'Medical Examinations'!$A:$M,8,0)</f>
        <v>2</v>
      </c>
      <c r="I790" t="str">
        <f>VLOOKUP($A790,'Medical Examinations'!$A:$M,9,0)</f>
        <v>No</v>
      </c>
      <c r="J790" t="str">
        <f>VLOOKUP($A790,'Medical Examinations'!$A:$M,11,0)</f>
        <v>Obesity</v>
      </c>
      <c r="K790" t="str">
        <f>VLOOKUP($A790,'Medical Examinations'!$A:$M,12,0)</f>
        <v>Diabetes</v>
      </c>
      <c r="L790" s="11">
        <f>VLOOKUP($A790,'Hospitalisation Details'!$A:$O,5,0)</f>
        <v>22530</v>
      </c>
      <c r="M790">
        <f>VLOOKUP($A790,'Hospitalisation Details'!$A:$O,7,0)</f>
        <v>13143.34</v>
      </c>
      <c r="N790" t="str">
        <f>VLOOKUP($A790,'Hospitalisation Details'!$A:$O,12,0)</f>
        <v>tier - 3</v>
      </c>
      <c r="O790" t="str">
        <f>VLOOKUP($A790,'Hospitalisation Details'!$A:$O,13,0)</f>
        <v>tier - 2</v>
      </c>
      <c r="P790" t="str">
        <f>VLOOKUP($A790,'Hospitalisation Details'!$A:$O,14,0)</f>
        <v>R1020</v>
      </c>
      <c r="Q790">
        <f>VLOOKUP($A790,'Hospitalisation Details'!$A:$O,15,0)</f>
        <v>61</v>
      </c>
    </row>
    <row r="791" spans="1:17" ht="15.75" x14ac:dyDescent="0.25">
      <c r="A791" s="1" t="s">
        <v>1581</v>
      </c>
      <c r="B791" t="str">
        <f>VLOOKUP(Healthcare!A791,'Customer Names'!$A:$D,4,0)</f>
        <v>Joel</v>
      </c>
      <c r="C791">
        <f>VLOOKUP(A791,'Medical Examinations'!$A:$M,2,0)</f>
        <v>23.655000000000001</v>
      </c>
      <c r="D791">
        <f>VLOOKUP($A791,'Medical Examinations'!$A:$M,3,0)</f>
        <v>8.48</v>
      </c>
      <c r="E791" t="str">
        <f>VLOOKUP($A791,'Medical Examinations'!$A:$M,4,0)</f>
        <v>yes</v>
      </c>
      <c r="F791" t="str">
        <f>VLOOKUP($A791,'Medical Examinations'!$A:$M,5,0)</f>
        <v>No</v>
      </c>
      <c r="G791" t="str">
        <f>VLOOKUP($A791,'Medical Examinations'!$A:$M,6,0)</f>
        <v>No</v>
      </c>
      <c r="H791">
        <f>VLOOKUP($A791,'Medical Examinations'!$A:$M,8,0)</f>
        <v>2</v>
      </c>
      <c r="I791" t="str">
        <f>VLOOKUP($A791,'Medical Examinations'!$A:$M,9,0)</f>
        <v>No</v>
      </c>
      <c r="J791" t="str">
        <f>VLOOKUP($A791,'Medical Examinations'!$A:$M,11,0)</f>
        <v>Healthy Weight</v>
      </c>
      <c r="K791" t="str">
        <f>VLOOKUP($A791,'Medical Examinations'!$A:$M,12,0)</f>
        <v>Diabetes</v>
      </c>
      <c r="L791" s="11">
        <f>VLOOKUP($A791,'Hospitalisation Details'!$A:$O,5,0)</f>
        <v>22469</v>
      </c>
      <c r="M791">
        <f>VLOOKUP($A791,'Hospitalisation Details'!$A:$O,7,0)</f>
        <v>13129.6</v>
      </c>
      <c r="N791" t="str">
        <f>VLOOKUP($A791,'Hospitalisation Details'!$A:$O,12,0)</f>
        <v>tier - 3</v>
      </c>
      <c r="O791" t="str">
        <f>VLOOKUP($A791,'Hospitalisation Details'!$A:$O,13,0)</f>
        <v>tier - 2</v>
      </c>
      <c r="P791" t="str">
        <f>VLOOKUP($A791,'Hospitalisation Details'!$A:$O,14,0)</f>
        <v>R1017</v>
      </c>
      <c r="Q791">
        <f>VLOOKUP($A791,'Hospitalisation Details'!$A:$O,15,0)</f>
        <v>61</v>
      </c>
    </row>
    <row r="792" spans="1:17" ht="15.75" x14ac:dyDescent="0.25">
      <c r="A792" s="1" t="s">
        <v>1580</v>
      </c>
      <c r="B792" t="str">
        <f>VLOOKUP(Healthcare!A792,'Customer Names'!$A:$D,4,0)</f>
        <v>Pamela J.</v>
      </c>
      <c r="C792">
        <f>VLOOKUP(A792,'Medical Examinations'!$A:$M,2,0)</f>
        <v>28</v>
      </c>
      <c r="D792">
        <f>VLOOKUP($A792,'Medical Examinations'!$A:$M,3,0)</f>
        <v>5.57</v>
      </c>
      <c r="E792" t="str">
        <f>VLOOKUP($A792,'Medical Examinations'!$A:$M,4,0)</f>
        <v>No</v>
      </c>
      <c r="F792" t="str">
        <f>VLOOKUP($A792,'Medical Examinations'!$A:$M,5,0)</f>
        <v>No</v>
      </c>
      <c r="G792" t="str">
        <f>VLOOKUP($A792,'Medical Examinations'!$A:$M,6,0)</f>
        <v>No</v>
      </c>
      <c r="H792">
        <f>VLOOKUP($A792,'Medical Examinations'!$A:$M,8,0)</f>
        <v>0</v>
      </c>
      <c r="I792" t="str">
        <f>VLOOKUP($A792,'Medical Examinations'!$A:$M,9,0)</f>
        <v>No</v>
      </c>
      <c r="J792" t="str">
        <f>VLOOKUP($A792,'Medical Examinations'!$A:$M,11,0)</f>
        <v>Overweight</v>
      </c>
      <c r="K792" t="str">
        <f>VLOOKUP($A792,'Medical Examinations'!$A:$M,12,0)</f>
        <v>Normal</v>
      </c>
      <c r="L792" s="11">
        <f>VLOOKUP($A792,'Hospitalisation Details'!$A:$O,5,0)</f>
        <v>36449</v>
      </c>
      <c r="M792">
        <f>VLOOKUP($A792,'Hospitalisation Details'!$A:$O,7,0)</f>
        <v>13126.68</v>
      </c>
      <c r="N792" t="str">
        <f>VLOOKUP($A792,'Hospitalisation Details'!$A:$O,12,0)</f>
        <v>tier - 3</v>
      </c>
      <c r="O792" t="str">
        <f>VLOOKUP($A792,'Hospitalisation Details'!$A:$O,13,0)</f>
        <v>tier - 3</v>
      </c>
      <c r="P792" t="str">
        <f>VLOOKUP($A792,'Hospitalisation Details'!$A:$O,14,0)</f>
        <v>R1011</v>
      </c>
      <c r="Q792">
        <f>VLOOKUP($A792,'Hospitalisation Details'!$A:$O,15,0)</f>
        <v>23</v>
      </c>
    </row>
    <row r="793" spans="1:17" ht="15.75" x14ac:dyDescent="0.25">
      <c r="A793" s="1" t="s">
        <v>1579</v>
      </c>
      <c r="B793" t="str">
        <f>VLOOKUP(Healthcare!A793,'Customer Names'!$A:$D,4,0)</f>
        <v>Brittney</v>
      </c>
      <c r="C793">
        <f>VLOOKUP(A793,'Medical Examinations'!$A:$M,2,0)</f>
        <v>30.23</v>
      </c>
      <c r="D793">
        <f>VLOOKUP($A793,'Medical Examinations'!$A:$M,3,0)</f>
        <v>6.94</v>
      </c>
      <c r="E793" t="str">
        <f>VLOOKUP($A793,'Medical Examinations'!$A:$M,4,0)</f>
        <v>yes</v>
      </c>
      <c r="F793" t="str">
        <f>VLOOKUP($A793,'Medical Examinations'!$A:$M,5,0)</f>
        <v>No</v>
      </c>
      <c r="G793" t="str">
        <f>VLOOKUP($A793,'Medical Examinations'!$A:$M,6,0)</f>
        <v>Yes</v>
      </c>
      <c r="H793">
        <f>VLOOKUP($A793,'Medical Examinations'!$A:$M,8,0)</f>
        <v>1</v>
      </c>
      <c r="I793" t="str">
        <f>VLOOKUP($A793,'Medical Examinations'!$A:$M,9,0)</f>
        <v>No</v>
      </c>
      <c r="J793" t="str">
        <f>VLOOKUP($A793,'Medical Examinations'!$A:$M,11,0)</f>
        <v>Obesity</v>
      </c>
      <c r="K793" t="str">
        <f>VLOOKUP($A793,'Medical Examinations'!$A:$M,12,0)</f>
        <v>Diabetes</v>
      </c>
      <c r="L793" s="11">
        <f>VLOOKUP($A793,'Hospitalisation Details'!$A:$O,5,0)</f>
        <v>23237</v>
      </c>
      <c r="M793">
        <f>VLOOKUP($A793,'Hospitalisation Details'!$A:$O,7,0)</f>
        <v>13116.84</v>
      </c>
      <c r="N793" t="str">
        <f>VLOOKUP($A793,'Hospitalisation Details'!$A:$O,12,0)</f>
        <v>tier - 3</v>
      </c>
      <c r="O793" t="str">
        <f>VLOOKUP($A793,'Hospitalisation Details'!$A:$O,13,0)</f>
        <v>tier - 1</v>
      </c>
      <c r="P793" t="str">
        <f>VLOOKUP($A793,'Hospitalisation Details'!$A:$O,14,0)</f>
        <v>R1012</v>
      </c>
      <c r="Q793">
        <f>VLOOKUP($A793,'Hospitalisation Details'!$A:$O,15,0)</f>
        <v>59</v>
      </c>
    </row>
    <row r="794" spans="1:17" ht="15.75" x14ac:dyDescent="0.25">
      <c r="A794" s="1" t="s">
        <v>1578</v>
      </c>
      <c r="B794" t="str">
        <f>VLOOKUP(Healthcare!A794,'Customer Names'!$A:$D,4,0)</f>
        <v>.  Sheila</v>
      </c>
      <c r="C794">
        <f>VLOOKUP(A794,'Medical Examinations'!$A:$M,2,0)</f>
        <v>51.14</v>
      </c>
      <c r="D794">
        <f>VLOOKUP($A794,'Medical Examinations'!$A:$M,3,0)</f>
        <v>4.05</v>
      </c>
      <c r="E794" t="str">
        <f>VLOOKUP($A794,'Medical Examinations'!$A:$M,4,0)</f>
        <v>No</v>
      </c>
      <c r="F794" t="str">
        <f>VLOOKUP($A794,'Medical Examinations'!$A:$M,5,0)</f>
        <v>No</v>
      </c>
      <c r="G794" t="str">
        <f>VLOOKUP($A794,'Medical Examinations'!$A:$M,6,0)</f>
        <v>No</v>
      </c>
      <c r="H794">
        <f>VLOOKUP($A794,'Medical Examinations'!$A:$M,8,0)</f>
        <v>1</v>
      </c>
      <c r="I794" t="str">
        <f>VLOOKUP($A794,'Medical Examinations'!$A:$M,9,0)</f>
        <v>No</v>
      </c>
      <c r="J794" t="str">
        <f>VLOOKUP($A794,'Medical Examinations'!$A:$M,11,0)</f>
        <v>Obesity</v>
      </c>
      <c r="K794" t="str">
        <f>VLOOKUP($A794,'Medical Examinations'!$A:$M,12,0)</f>
        <v>Normal</v>
      </c>
      <c r="L794" s="11">
        <f>VLOOKUP($A794,'Hospitalisation Details'!$A:$O,5,0)</f>
        <v>33828</v>
      </c>
      <c r="M794">
        <f>VLOOKUP($A794,'Hospitalisation Details'!$A:$O,7,0)</f>
        <v>13113.51</v>
      </c>
      <c r="N794" t="str">
        <f>VLOOKUP($A794,'Hospitalisation Details'!$A:$O,12,0)</f>
        <v>tier - 3</v>
      </c>
      <c r="O794" t="str">
        <f>VLOOKUP($A794,'Hospitalisation Details'!$A:$O,13,0)</f>
        <v>tier - 2</v>
      </c>
      <c r="P794" t="str">
        <f>VLOOKUP($A794,'Hospitalisation Details'!$A:$O,14,0)</f>
        <v>R1026</v>
      </c>
      <c r="Q794">
        <f>VLOOKUP($A794,'Hospitalisation Details'!$A:$O,15,0)</f>
        <v>30</v>
      </c>
    </row>
    <row r="795" spans="1:17" ht="15.75" x14ac:dyDescent="0.25">
      <c r="A795" s="1" t="s">
        <v>1577</v>
      </c>
      <c r="B795" t="str">
        <f>VLOOKUP(Healthcare!A795,'Customer Names'!$A:$D,4,0)</f>
        <v>Koji</v>
      </c>
      <c r="C795">
        <f>VLOOKUP(A795,'Medical Examinations'!$A:$M,2,0)</f>
        <v>24.32</v>
      </c>
      <c r="D795">
        <f>VLOOKUP($A795,'Medical Examinations'!$A:$M,3,0)</f>
        <v>10.220000000000001</v>
      </c>
      <c r="E795" t="str">
        <f>VLOOKUP($A795,'Medical Examinations'!$A:$M,4,0)</f>
        <v>No</v>
      </c>
      <c r="F795" t="str">
        <f>VLOOKUP($A795,'Medical Examinations'!$A:$M,5,0)</f>
        <v>No</v>
      </c>
      <c r="G795" t="str">
        <f>VLOOKUP($A795,'Medical Examinations'!$A:$M,6,0)</f>
        <v>No</v>
      </c>
      <c r="H795">
        <f>VLOOKUP($A795,'Medical Examinations'!$A:$M,8,0)</f>
        <v>0</v>
      </c>
      <c r="I795" t="str">
        <f>VLOOKUP($A795,'Medical Examinations'!$A:$M,9,0)</f>
        <v>No</v>
      </c>
      <c r="J795" t="str">
        <f>VLOOKUP($A795,'Medical Examinations'!$A:$M,11,0)</f>
        <v>Healthy Weight</v>
      </c>
      <c r="K795" t="str">
        <f>VLOOKUP($A795,'Medical Examinations'!$A:$M,12,0)</f>
        <v>Diabetes</v>
      </c>
      <c r="L795" s="11">
        <f>VLOOKUP($A795,'Hospitalisation Details'!$A:$O,5,0)</f>
        <v>22829</v>
      </c>
      <c r="M795">
        <f>VLOOKUP($A795,'Hospitalisation Details'!$A:$O,7,0)</f>
        <v>13112.6</v>
      </c>
      <c r="N795" t="str">
        <f>VLOOKUP($A795,'Hospitalisation Details'!$A:$O,12,0)</f>
        <v>tier - 3</v>
      </c>
      <c r="O795" t="str">
        <f>VLOOKUP($A795,'Hospitalisation Details'!$A:$O,13,0)</f>
        <v>tier - 3</v>
      </c>
      <c r="P795" t="str">
        <f>VLOOKUP($A795,'Hospitalisation Details'!$A:$O,14,0)</f>
        <v>R1012</v>
      </c>
      <c r="Q795">
        <f>VLOOKUP($A795,'Hospitalisation Details'!$A:$O,15,0)</f>
        <v>60</v>
      </c>
    </row>
    <row r="796" spans="1:17" ht="15.75" x14ac:dyDescent="0.25">
      <c r="A796" s="1" t="s">
        <v>1576</v>
      </c>
      <c r="B796" t="str">
        <f>VLOOKUP(Healthcare!A796,'Customer Names'!$A:$D,4,0)</f>
        <v>Sarah</v>
      </c>
      <c r="C796">
        <f>VLOOKUP(A796,'Medical Examinations'!$A:$M,2,0)</f>
        <v>38.06</v>
      </c>
      <c r="D796">
        <f>VLOOKUP($A796,'Medical Examinations'!$A:$M,3,0)</f>
        <v>9.24</v>
      </c>
      <c r="E796" t="str">
        <f>VLOOKUP($A796,'Medical Examinations'!$A:$M,4,0)</f>
        <v>No</v>
      </c>
      <c r="F796" t="str">
        <f>VLOOKUP($A796,'Medical Examinations'!$A:$M,5,0)</f>
        <v>No</v>
      </c>
      <c r="G796" t="str">
        <f>VLOOKUP($A796,'Medical Examinations'!$A:$M,6,0)</f>
        <v>No</v>
      </c>
      <c r="H796">
        <f>VLOOKUP($A796,'Medical Examinations'!$A:$M,8,0)</f>
        <v>0</v>
      </c>
      <c r="I796" t="str">
        <f>VLOOKUP($A796,'Medical Examinations'!$A:$M,9,0)</f>
        <v>No</v>
      </c>
      <c r="J796" t="str">
        <f>VLOOKUP($A796,'Medical Examinations'!$A:$M,11,0)</f>
        <v>Obesity</v>
      </c>
      <c r="K796" t="str">
        <f>VLOOKUP($A796,'Medical Examinations'!$A:$M,12,0)</f>
        <v>Diabetes</v>
      </c>
      <c r="L796" s="11">
        <f>VLOOKUP($A796,'Hospitalisation Details'!$A:$O,5,0)</f>
        <v>26175</v>
      </c>
      <c r="M796">
        <f>VLOOKUP($A796,'Hospitalisation Details'!$A:$O,7,0)</f>
        <v>13110.79</v>
      </c>
      <c r="N796" t="str">
        <f>VLOOKUP($A796,'Hospitalisation Details'!$A:$O,12,0)</f>
        <v>tier - 3</v>
      </c>
      <c r="O796" t="str">
        <f>VLOOKUP($A796,'Hospitalisation Details'!$A:$O,13,0)</f>
        <v>tier - 2</v>
      </c>
      <c r="P796" t="str">
        <f>VLOOKUP($A796,'Hospitalisation Details'!$A:$O,14,0)</f>
        <v>R1011</v>
      </c>
      <c r="Q796">
        <f>VLOOKUP($A796,'Hospitalisation Details'!$A:$O,15,0)</f>
        <v>51</v>
      </c>
    </row>
    <row r="797" spans="1:17" ht="15.75" x14ac:dyDescent="0.25">
      <c r="A797" s="1" t="s">
        <v>1575</v>
      </c>
      <c r="B797" t="str">
        <f>VLOOKUP(Healthcare!A797,'Customer Names'!$A:$D,4,0)</f>
        <v>.  Colleen M</v>
      </c>
      <c r="C797">
        <f>VLOOKUP(A797,'Medical Examinations'!$A:$M,2,0)</f>
        <v>37.700000000000003</v>
      </c>
      <c r="D797">
        <f>VLOOKUP($A797,'Medical Examinations'!$A:$M,3,0)</f>
        <v>8.6</v>
      </c>
      <c r="E797" t="str">
        <f>VLOOKUP($A797,'Medical Examinations'!$A:$M,4,0)</f>
        <v>No</v>
      </c>
      <c r="F797" t="str">
        <f>VLOOKUP($A797,'Medical Examinations'!$A:$M,5,0)</f>
        <v>No</v>
      </c>
      <c r="G797" t="str">
        <f>VLOOKUP($A797,'Medical Examinations'!$A:$M,6,0)</f>
        <v>No</v>
      </c>
      <c r="H797">
        <f>VLOOKUP($A797,'Medical Examinations'!$A:$M,8,0)</f>
        <v>0</v>
      </c>
      <c r="I797" t="str">
        <f>VLOOKUP($A797,'Medical Examinations'!$A:$M,9,0)</f>
        <v>No</v>
      </c>
      <c r="J797" t="str">
        <f>VLOOKUP($A797,'Medical Examinations'!$A:$M,11,0)</f>
        <v>Obesity</v>
      </c>
      <c r="K797" t="str">
        <f>VLOOKUP($A797,'Medical Examinations'!$A:$M,12,0)</f>
        <v>Diabetes</v>
      </c>
      <c r="L797" s="11">
        <f>VLOOKUP($A797,'Hospitalisation Details'!$A:$O,5,0)</f>
        <v>28658</v>
      </c>
      <c r="M797">
        <f>VLOOKUP($A797,'Hospitalisation Details'!$A:$O,7,0)</f>
        <v>13101.74</v>
      </c>
      <c r="N797" t="str">
        <f>VLOOKUP($A797,'Hospitalisation Details'!$A:$O,12,0)</f>
        <v>tier - 3</v>
      </c>
      <c r="O797" t="str">
        <f>VLOOKUP($A797,'Hospitalisation Details'!$A:$O,13,0)</f>
        <v>tier - 2</v>
      </c>
      <c r="P797" t="str">
        <f>VLOOKUP($A797,'Hospitalisation Details'!$A:$O,14,0)</f>
        <v>R1026</v>
      </c>
      <c r="Q797">
        <f>VLOOKUP($A797,'Hospitalisation Details'!$A:$O,15,0)</f>
        <v>44</v>
      </c>
    </row>
    <row r="798" spans="1:17" ht="15.75" x14ac:dyDescent="0.25">
      <c r="A798" s="1" t="s">
        <v>1574</v>
      </c>
      <c r="B798" t="str">
        <f>VLOOKUP(Healthcare!A798,'Customer Names'!$A:$D,4,0)</f>
        <v>Deedra G.</v>
      </c>
      <c r="C798">
        <f>VLOOKUP(A798,'Medical Examinations'!$A:$M,2,0)</f>
        <v>44</v>
      </c>
      <c r="D798">
        <f>VLOOKUP($A798,'Medical Examinations'!$A:$M,3,0)</f>
        <v>9.32</v>
      </c>
      <c r="E798" t="str">
        <f>VLOOKUP($A798,'Medical Examinations'!$A:$M,4,0)</f>
        <v>yes</v>
      </c>
      <c r="F798" t="str">
        <f>VLOOKUP($A798,'Medical Examinations'!$A:$M,5,0)</f>
        <v>No</v>
      </c>
      <c r="G798" t="str">
        <f>VLOOKUP($A798,'Medical Examinations'!$A:$M,6,0)</f>
        <v>No</v>
      </c>
      <c r="H798">
        <f>VLOOKUP($A798,'Medical Examinations'!$A:$M,8,0)</f>
        <v>2</v>
      </c>
      <c r="I798" t="str">
        <f>VLOOKUP($A798,'Medical Examinations'!$A:$M,9,0)</f>
        <v>No</v>
      </c>
      <c r="J798" t="str">
        <f>VLOOKUP($A798,'Medical Examinations'!$A:$M,11,0)</f>
        <v>Obesity</v>
      </c>
      <c r="K798" t="str">
        <f>VLOOKUP($A798,'Medical Examinations'!$A:$M,12,0)</f>
        <v>Diabetes</v>
      </c>
      <c r="L798" s="11">
        <f>VLOOKUP($A798,'Hospitalisation Details'!$A:$O,5,0)</f>
        <v>22621</v>
      </c>
      <c r="M798">
        <f>VLOOKUP($A798,'Hospitalisation Details'!$A:$O,7,0)</f>
        <v>13063.88</v>
      </c>
      <c r="N798" t="str">
        <f>VLOOKUP($A798,'Hospitalisation Details'!$A:$O,12,0)</f>
        <v>tier - 3</v>
      </c>
      <c r="O798" t="str">
        <f>VLOOKUP($A798,'Hospitalisation Details'!$A:$O,13,0)</f>
        <v>tier - 2</v>
      </c>
      <c r="P798" t="str">
        <f>VLOOKUP($A798,'Hospitalisation Details'!$A:$O,14,0)</f>
        <v>R1011</v>
      </c>
      <c r="Q798">
        <f>VLOOKUP($A798,'Hospitalisation Details'!$A:$O,15,0)</f>
        <v>61</v>
      </c>
    </row>
    <row r="799" spans="1:17" ht="15.75" x14ac:dyDescent="0.25">
      <c r="A799" s="1" t="s">
        <v>1573</v>
      </c>
      <c r="B799" t="str">
        <f>VLOOKUP(Healthcare!A799,'Customer Names'!$A:$D,4,0)</f>
        <v>.  Kulwinder</v>
      </c>
      <c r="C799">
        <f>VLOOKUP(A799,'Medical Examinations'!$A:$M,2,0)</f>
        <v>41.45</v>
      </c>
      <c r="D799">
        <f>VLOOKUP($A799,'Medical Examinations'!$A:$M,3,0)</f>
        <v>6.12</v>
      </c>
      <c r="E799" t="str">
        <f>VLOOKUP($A799,'Medical Examinations'!$A:$M,4,0)</f>
        <v>yes</v>
      </c>
      <c r="F799" t="str">
        <f>VLOOKUP($A799,'Medical Examinations'!$A:$M,5,0)</f>
        <v>No</v>
      </c>
      <c r="G799" t="str">
        <f>VLOOKUP($A799,'Medical Examinations'!$A:$M,6,0)</f>
        <v>No</v>
      </c>
      <c r="H799">
        <f>VLOOKUP($A799,'Medical Examinations'!$A:$M,8,0)</f>
        <v>0</v>
      </c>
      <c r="I799" t="str">
        <f>VLOOKUP($A799,'Medical Examinations'!$A:$M,9,0)</f>
        <v>No</v>
      </c>
      <c r="J799" t="str">
        <f>VLOOKUP($A799,'Medical Examinations'!$A:$M,11,0)</f>
        <v>Obesity</v>
      </c>
      <c r="K799" t="str">
        <f>VLOOKUP($A799,'Medical Examinations'!$A:$M,12,0)</f>
        <v>Prediabetes</v>
      </c>
      <c r="L799" s="11">
        <f>VLOOKUP($A799,'Hospitalisation Details'!$A:$O,5,0)</f>
        <v>31407</v>
      </c>
      <c r="M799">
        <f>VLOOKUP($A799,'Hospitalisation Details'!$A:$O,7,0)</f>
        <v>13051.22</v>
      </c>
      <c r="N799" t="str">
        <f>VLOOKUP($A799,'Hospitalisation Details'!$A:$O,12,0)</f>
        <v>tier - 3</v>
      </c>
      <c r="O799" t="str">
        <f>VLOOKUP($A799,'Hospitalisation Details'!$A:$O,13,0)</f>
        <v>tier - 1</v>
      </c>
      <c r="P799" t="str">
        <f>VLOOKUP($A799,'Hospitalisation Details'!$A:$O,14,0)</f>
        <v>R1026</v>
      </c>
      <c r="Q799">
        <f>VLOOKUP($A799,'Hospitalisation Details'!$A:$O,15,0)</f>
        <v>37</v>
      </c>
    </row>
    <row r="800" spans="1:17" ht="15.75" x14ac:dyDescent="0.25">
      <c r="A800" s="1" t="s">
        <v>1572</v>
      </c>
      <c r="B800" t="str">
        <f>VLOOKUP(Healthcare!A800,'Customer Names'!$A:$D,4,0)</f>
        <v>Ann M.</v>
      </c>
      <c r="C800">
        <f>VLOOKUP(A800,'Medical Examinations'!$A:$M,2,0)</f>
        <v>25.364999999999998</v>
      </c>
      <c r="D800">
        <f>VLOOKUP($A800,'Medical Examinations'!$A:$M,3,0)</f>
        <v>9.19</v>
      </c>
      <c r="E800" t="str">
        <f>VLOOKUP($A800,'Medical Examinations'!$A:$M,4,0)</f>
        <v>yes</v>
      </c>
      <c r="F800" t="str">
        <f>VLOOKUP($A800,'Medical Examinations'!$A:$M,5,0)</f>
        <v>No</v>
      </c>
      <c r="G800" t="str">
        <f>VLOOKUP($A800,'Medical Examinations'!$A:$M,6,0)</f>
        <v>No</v>
      </c>
      <c r="H800">
        <f>VLOOKUP($A800,'Medical Examinations'!$A:$M,8,0)</f>
        <v>0</v>
      </c>
      <c r="I800" t="str">
        <f>VLOOKUP($A800,'Medical Examinations'!$A:$M,9,0)</f>
        <v>No</v>
      </c>
      <c r="J800" t="str">
        <f>VLOOKUP($A800,'Medical Examinations'!$A:$M,11,0)</f>
        <v>Overweight</v>
      </c>
      <c r="K800" t="str">
        <f>VLOOKUP($A800,'Medical Examinations'!$A:$M,12,0)</f>
        <v>Diabetes</v>
      </c>
      <c r="L800" s="11">
        <f>VLOOKUP($A800,'Hospitalisation Details'!$A:$O,5,0)</f>
        <v>24659</v>
      </c>
      <c r="M800">
        <f>VLOOKUP($A800,'Hospitalisation Details'!$A:$O,7,0)</f>
        <v>13047.33</v>
      </c>
      <c r="N800" t="str">
        <f>VLOOKUP($A800,'Hospitalisation Details'!$A:$O,12,0)</f>
        <v>tier - 3</v>
      </c>
      <c r="O800" t="str">
        <f>VLOOKUP($A800,'Hospitalisation Details'!$A:$O,13,0)</f>
        <v>tier - 3</v>
      </c>
      <c r="P800" t="str">
        <f>VLOOKUP($A800,'Hospitalisation Details'!$A:$O,14,0)</f>
        <v>R1024</v>
      </c>
      <c r="Q800">
        <f>VLOOKUP($A800,'Hospitalisation Details'!$A:$O,15,0)</f>
        <v>55</v>
      </c>
    </row>
    <row r="801" spans="1:17" ht="15.75" x14ac:dyDescent="0.25">
      <c r="A801" s="1" t="s">
        <v>1571</v>
      </c>
      <c r="B801" t="str">
        <f>VLOOKUP(Healthcare!A801,'Customer Names'!$A:$D,4,0)</f>
        <v>Sarah E</v>
      </c>
      <c r="C801">
        <f>VLOOKUP(A801,'Medical Examinations'!$A:$M,2,0)</f>
        <v>34.56</v>
      </c>
      <c r="D801">
        <f>VLOOKUP($A801,'Medical Examinations'!$A:$M,3,0)</f>
        <v>5.84</v>
      </c>
      <c r="E801" t="str">
        <f>VLOOKUP($A801,'Medical Examinations'!$A:$M,4,0)</f>
        <v>yes</v>
      </c>
      <c r="F801" t="str">
        <f>VLOOKUP($A801,'Medical Examinations'!$A:$M,5,0)</f>
        <v>No</v>
      </c>
      <c r="G801" t="str">
        <f>VLOOKUP($A801,'Medical Examinations'!$A:$M,6,0)</f>
        <v>Yes</v>
      </c>
      <c r="H801">
        <f>VLOOKUP($A801,'Medical Examinations'!$A:$M,8,0)</f>
        <v>1</v>
      </c>
      <c r="I801" t="str">
        <f>VLOOKUP($A801,'Medical Examinations'!$A:$M,9,0)</f>
        <v>No</v>
      </c>
      <c r="J801" t="str">
        <f>VLOOKUP($A801,'Medical Examinations'!$A:$M,11,0)</f>
        <v>Obesity</v>
      </c>
      <c r="K801" t="str">
        <f>VLOOKUP($A801,'Medical Examinations'!$A:$M,12,0)</f>
        <v>Prediabetes</v>
      </c>
      <c r="L801" s="11">
        <f>VLOOKUP($A801,'Hospitalisation Details'!$A:$O,5,0)</f>
        <v>25530</v>
      </c>
      <c r="M801">
        <f>VLOOKUP($A801,'Hospitalisation Details'!$A:$O,7,0)</f>
        <v>13044.41</v>
      </c>
      <c r="N801" t="str">
        <f>VLOOKUP($A801,'Hospitalisation Details'!$A:$O,12,0)</f>
        <v>tier - 3</v>
      </c>
      <c r="O801" t="str">
        <f>VLOOKUP($A801,'Hospitalisation Details'!$A:$O,13,0)</f>
        <v>tier - 1</v>
      </c>
      <c r="P801" t="str">
        <f>VLOOKUP($A801,'Hospitalisation Details'!$A:$O,14,0)</f>
        <v>R1012</v>
      </c>
      <c r="Q801">
        <f>VLOOKUP($A801,'Hospitalisation Details'!$A:$O,15,0)</f>
        <v>53</v>
      </c>
    </row>
    <row r="802" spans="1:17" ht="15.75" x14ac:dyDescent="0.25">
      <c r="A802" s="1" t="s">
        <v>1570</v>
      </c>
      <c r="B802" t="str">
        <f>VLOOKUP(Healthcare!A802,'Customer Names'!$A:$D,4,0)</f>
        <v>Apryl J.</v>
      </c>
      <c r="C802">
        <f>VLOOKUP(A802,'Medical Examinations'!$A:$M,2,0)</f>
        <v>28.2</v>
      </c>
      <c r="D802">
        <f>VLOOKUP($A802,'Medical Examinations'!$A:$M,3,0)</f>
        <v>7.19</v>
      </c>
      <c r="E802" t="str">
        <f>VLOOKUP($A802,'Medical Examinations'!$A:$M,4,0)</f>
        <v>yes</v>
      </c>
      <c r="F802" t="str">
        <f>VLOOKUP($A802,'Medical Examinations'!$A:$M,5,0)</f>
        <v>No</v>
      </c>
      <c r="G802" t="str">
        <f>VLOOKUP($A802,'Medical Examinations'!$A:$M,6,0)</f>
        <v>No</v>
      </c>
      <c r="H802">
        <f>VLOOKUP($A802,'Medical Examinations'!$A:$M,8,0)</f>
        <v>2</v>
      </c>
      <c r="I802" t="str">
        <f>VLOOKUP($A802,'Medical Examinations'!$A:$M,9,0)</f>
        <v>No</v>
      </c>
      <c r="J802" t="str">
        <f>VLOOKUP($A802,'Medical Examinations'!$A:$M,11,0)</f>
        <v>Overweight</v>
      </c>
      <c r="K802" t="str">
        <f>VLOOKUP($A802,'Medical Examinations'!$A:$M,12,0)</f>
        <v>Diabetes</v>
      </c>
      <c r="L802" s="11">
        <f>VLOOKUP($A802,'Hospitalisation Details'!$A:$O,5,0)</f>
        <v>22624</v>
      </c>
      <c r="M802">
        <f>VLOOKUP($A802,'Hospitalisation Details'!$A:$O,7,0)</f>
        <v>13041.92</v>
      </c>
      <c r="N802" t="str">
        <f>VLOOKUP($A802,'Hospitalisation Details'!$A:$O,12,0)</f>
        <v>tier - 3</v>
      </c>
      <c r="O802" t="str">
        <f>VLOOKUP($A802,'Hospitalisation Details'!$A:$O,13,0)</f>
        <v>tier - 1</v>
      </c>
      <c r="P802" t="str">
        <f>VLOOKUP($A802,'Hospitalisation Details'!$A:$O,14,0)</f>
        <v>R1011</v>
      </c>
      <c r="Q802">
        <f>VLOOKUP($A802,'Hospitalisation Details'!$A:$O,15,0)</f>
        <v>61</v>
      </c>
    </row>
    <row r="803" spans="1:17" ht="15.75" x14ac:dyDescent="0.25">
      <c r="A803" s="1" t="s">
        <v>1569</v>
      </c>
      <c r="B803" t="str">
        <f>VLOOKUP(Healthcare!A803,'Customer Names'!$A:$D,4,0)</f>
        <v>.  Ilana</v>
      </c>
      <c r="C803">
        <f>VLOOKUP(A803,'Medical Examinations'!$A:$M,2,0)</f>
        <v>30.43</v>
      </c>
      <c r="D803">
        <f>VLOOKUP($A803,'Medical Examinations'!$A:$M,3,0)</f>
        <v>9.39</v>
      </c>
      <c r="E803" t="str">
        <f>VLOOKUP($A803,'Medical Examinations'!$A:$M,4,0)</f>
        <v>No</v>
      </c>
      <c r="F803" t="str">
        <f>VLOOKUP($A803,'Medical Examinations'!$A:$M,5,0)</f>
        <v>No</v>
      </c>
      <c r="G803" t="str">
        <f>VLOOKUP($A803,'Medical Examinations'!$A:$M,6,0)</f>
        <v>No</v>
      </c>
      <c r="H803">
        <f>VLOOKUP($A803,'Medical Examinations'!$A:$M,8,0)</f>
        <v>0</v>
      </c>
      <c r="I803" t="str">
        <f>VLOOKUP($A803,'Medical Examinations'!$A:$M,9,0)</f>
        <v>No</v>
      </c>
      <c r="J803" t="str">
        <f>VLOOKUP($A803,'Medical Examinations'!$A:$M,11,0)</f>
        <v>Obesity</v>
      </c>
      <c r="K803" t="str">
        <f>VLOOKUP($A803,'Medical Examinations'!$A:$M,12,0)</f>
        <v>Diabetes</v>
      </c>
      <c r="L803" s="11">
        <f>VLOOKUP($A803,'Hospitalisation Details'!$A:$O,5,0)</f>
        <v>23989</v>
      </c>
      <c r="M803">
        <f>VLOOKUP($A803,'Hospitalisation Details'!$A:$O,7,0)</f>
        <v>13023.93</v>
      </c>
      <c r="N803" t="str">
        <f>VLOOKUP($A803,'Hospitalisation Details'!$A:$O,12,0)</f>
        <v>tier - 3</v>
      </c>
      <c r="O803" t="str">
        <f>VLOOKUP($A803,'Hospitalisation Details'!$A:$O,13,0)</f>
        <v>tier - 2</v>
      </c>
      <c r="P803" t="str">
        <f>VLOOKUP($A803,'Hospitalisation Details'!$A:$O,14,0)</f>
        <v>R1025</v>
      </c>
      <c r="Q803">
        <f>VLOOKUP($A803,'Hospitalisation Details'!$A:$O,15,0)</f>
        <v>57</v>
      </c>
    </row>
    <row r="804" spans="1:17" ht="15.75" x14ac:dyDescent="0.25">
      <c r="A804" s="1" t="s">
        <v>1568</v>
      </c>
      <c r="B804" t="str">
        <f>VLOOKUP(Healthcare!A804,'Customer Names'!$A:$D,4,0)</f>
        <v>Katherine</v>
      </c>
      <c r="C804">
        <f>VLOOKUP(A804,'Medical Examinations'!$A:$M,2,0)</f>
        <v>32.395000000000003</v>
      </c>
      <c r="D804">
        <f>VLOOKUP($A804,'Medical Examinations'!$A:$M,3,0)</f>
        <v>4.2699999999999996</v>
      </c>
      <c r="E804" t="str">
        <f>VLOOKUP($A804,'Medical Examinations'!$A:$M,4,0)</f>
        <v>yes</v>
      </c>
      <c r="F804" t="str">
        <f>VLOOKUP($A804,'Medical Examinations'!$A:$M,5,0)</f>
        <v>No</v>
      </c>
      <c r="G804" t="str">
        <f>VLOOKUP($A804,'Medical Examinations'!$A:$M,6,0)</f>
        <v>No</v>
      </c>
      <c r="H804">
        <f>VLOOKUP($A804,'Medical Examinations'!$A:$M,8,0)</f>
        <v>1</v>
      </c>
      <c r="I804" t="str">
        <f>VLOOKUP($A804,'Medical Examinations'!$A:$M,9,0)</f>
        <v>No</v>
      </c>
      <c r="J804" t="str">
        <f>VLOOKUP($A804,'Medical Examinations'!$A:$M,11,0)</f>
        <v>Obesity</v>
      </c>
      <c r="K804" t="str">
        <f>VLOOKUP($A804,'Medical Examinations'!$A:$M,12,0)</f>
        <v>Normal</v>
      </c>
      <c r="L804" s="11">
        <f>VLOOKUP($A804,'Hospitalisation Details'!$A:$O,5,0)</f>
        <v>23673</v>
      </c>
      <c r="M804">
        <f>VLOOKUP($A804,'Hospitalisation Details'!$A:$O,7,0)</f>
        <v>13019.16</v>
      </c>
      <c r="N804" t="str">
        <f>VLOOKUP($A804,'Hospitalisation Details'!$A:$O,12,0)</f>
        <v>tier - 3</v>
      </c>
      <c r="O804" t="str">
        <f>VLOOKUP($A804,'Hospitalisation Details'!$A:$O,13,0)</f>
        <v>tier - 1</v>
      </c>
      <c r="P804" t="str">
        <f>VLOOKUP($A804,'Hospitalisation Details'!$A:$O,14,0)</f>
        <v>R1024</v>
      </c>
      <c r="Q804">
        <f>VLOOKUP($A804,'Hospitalisation Details'!$A:$O,15,0)</f>
        <v>58</v>
      </c>
    </row>
    <row r="805" spans="1:17" ht="15.75" x14ac:dyDescent="0.25">
      <c r="A805" s="1" t="s">
        <v>1567</v>
      </c>
      <c r="B805" t="str">
        <f>VLOOKUP(Healthcare!A805,'Customer Names'!$A:$D,4,0)</f>
        <v>Katherine</v>
      </c>
      <c r="C805">
        <f>VLOOKUP(A805,'Medical Examinations'!$A:$M,2,0)</f>
        <v>24.035</v>
      </c>
      <c r="D805">
        <f>VLOOKUP($A805,'Medical Examinations'!$A:$M,3,0)</f>
        <v>11.71</v>
      </c>
      <c r="E805" t="str">
        <f>VLOOKUP($A805,'Medical Examinations'!$A:$M,4,0)</f>
        <v>No</v>
      </c>
      <c r="F805" t="str">
        <f>VLOOKUP($A805,'Medical Examinations'!$A:$M,5,0)</f>
        <v>No</v>
      </c>
      <c r="G805" t="str">
        <f>VLOOKUP($A805,'Medical Examinations'!$A:$M,6,0)</f>
        <v>No</v>
      </c>
      <c r="H805">
        <f>VLOOKUP($A805,'Medical Examinations'!$A:$M,8,0)</f>
        <v>0</v>
      </c>
      <c r="I805" t="str">
        <f>VLOOKUP($A805,'Medical Examinations'!$A:$M,9,0)</f>
        <v>No</v>
      </c>
      <c r="J805" t="str">
        <f>VLOOKUP($A805,'Medical Examinations'!$A:$M,11,0)</f>
        <v>Healthy Weight</v>
      </c>
      <c r="K805" t="str">
        <f>VLOOKUP($A805,'Medical Examinations'!$A:$M,12,0)</f>
        <v>Diabetes</v>
      </c>
      <c r="L805" s="11">
        <f>VLOOKUP($A805,'Hospitalisation Details'!$A:$O,5,0)</f>
        <v>22878</v>
      </c>
      <c r="M805">
        <f>VLOOKUP($A805,'Hospitalisation Details'!$A:$O,7,0)</f>
        <v>13012.21</v>
      </c>
      <c r="N805" t="str">
        <f>VLOOKUP($A805,'Hospitalisation Details'!$A:$O,12,0)</f>
        <v>tier - 3</v>
      </c>
      <c r="O805" t="str">
        <f>VLOOKUP($A805,'Hospitalisation Details'!$A:$O,13,0)</f>
        <v>tier - 1</v>
      </c>
      <c r="P805" t="str">
        <f>VLOOKUP($A805,'Hospitalisation Details'!$A:$O,14,0)</f>
        <v>R1012</v>
      </c>
      <c r="Q805">
        <f>VLOOKUP($A805,'Hospitalisation Details'!$A:$O,15,0)</f>
        <v>60</v>
      </c>
    </row>
    <row r="806" spans="1:17" ht="15.75" x14ac:dyDescent="0.25">
      <c r="A806" s="1" t="s">
        <v>1566</v>
      </c>
      <c r="B806" t="str">
        <f>VLOOKUP(Healthcare!A806,'Customer Names'!$A:$D,4,0)</f>
        <v>Karl</v>
      </c>
      <c r="C806">
        <f>VLOOKUP(A806,'Medical Examinations'!$A:$M,2,0)</f>
        <v>37.119999999999997</v>
      </c>
      <c r="D806">
        <f>VLOOKUP($A806,'Medical Examinations'!$A:$M,3,0)</f>
        <v>5.29</v>
      </c>
      <c r="E806" t="str">
        <f>VLOOKUP($A806,'Medical Examinations'!$A:$M,4,0)</f>
        <v>No</v>
      </c>
      <c r="F806" t="str">
        <f>VLOOKUP($A806,'Medical Examinations'!$A:$M,5,0)</f>
        <v>No</v>
      </c>
      <c r="G806" t="str">
        <f>VLOOKUP($A806,'Medical Examinations'!$A:$M,6,0)</f>
        <v>No</v>
      </c>
      <c r="H806">
        <f>VLOOKUP($A806,'Medical Examinations'!$A:$M,8,0)</f>
        <v>2</v>
      </c>
      <c r="I806" t="str">
        <f>VLOOKUP($A806,'Medical Examinations'!$A:$M,9,0)</f>
        <v>No</v>
      </c>
      <c r="J806" t="str">
        <f>VLOOKUP($A806,'Medical Examinations'!$A:$M,11,0)</f>
        <v>Obesity</v>
      </c>
      <c r="K806" t="str">
        <f>VLOOKUP($A806,'Medical Examinations'!$A:$M,12,0)</f>
        <v>Normal</v>
      </c>
      <c r="L806" s="11">
        <f>VLOOKUP($A806,'Hospitalisation Details'!$A:$O,5,0)</f>
        <v>26538</v>
      </c>
      <c r="M806">
        <f>VLOOKUP($A806,'Hospitalisation Details'!$A:$O,7,0)</f>
        <v>13010.86</v>
      </c>
      <c r="N806" t="str">
        <f>VLOOKUP($A806,'Hospitalisation Details'!$A:$O,12,0)</f>
        <v>tier - 3</v>
      </c>
      <c r="O806" t="str">
        <f>VLOOKUP($A806,'Hospitalisation Details'!$A:$O,13,0)</f>
        <v>tier - 2</v>
      </c>
      <c r="P806" t="str">
        <f>VLOOKUP($A806,'Hospitalisation Details'!$A:$O,14,0)</f>
        <v>R1012</v>
      </c>
      <c r="Q806">
        <f>VLOOKUP($A806,'Hospitalisation Details'!$A:$O,15,0)</f>
        <v>50</v>
      </c>
    </row>
    <row r="807" spans="1:17" ht="15.75" x14ac:dyDescent="0.25">
      <c r="A807" s="1" t="s">
        <v>1565</v>
      </c>
      <c r="B807" t="str">
        <f>VLOOKUP(Healthcare!A807,'Customer Names'!$A:$D,4,0)</f>
        <v>Stephen</v>
      </c>
      <c r="C807">
        <f>VLOOKUP(A807,'Medical Examinations'!$A:$M,2,0)</f>
        <v>34.840000000000003</v>
      </c>
      <c r="D807">
        <f>VLOOKUP($A807,'Medical Examinations'!$A:$M,3,0)</f>
        <v>6</v>
      </c>
      <c r="E807" t="str">
        <f>VLOOKUP($A807,'Medical Examinations'!$A:$M,4,0)</f>
        <v>yes</v>
      </c>
      <c r="F807" t="str">
        <f>VLOOKUP($A807,'Medical Examinations'!$A:$M,5,0)</f>
        <v>No</v>
      </c>
      <c r="G807" t="str">
        <f>VLOOKUP($A807,'Medical Examinations'!$A:$M,6,0)</f>
        <v>Yes</v>
      </c>
      <c r="H807">
        <f>VLOOKUP($A807,'Medical Examinations'!$A:$M,8,0)</f>
        <v>1</v>
      </c>
      <c r="I807" t="str">
        <f>VLOOKUP($A807,'Medical Examinations'!$A:$M,9,0)</f>
        <v>No</v>
      </c>
      <c r="J807" t="str">
        <f>VLOOKUP($A807,'Medical Examinations'!$A:$M,11,0)</f>
        <v>Obesity</v>
      </c>
      <c r="K807" t="str">
        <f>VLOOKUP($A807,'Medical Examinations'!$A:$M,12,0)</f>
        <v>Prediabetes</v>
      </c>
      <c r="L807" s="11">
        <f>VLOOKUP($A807,'Hospitalisation Details'!$A:$O,5,0)</f>
        <v>25489</v>
      </c>
      <c r="M807">
        <f>VLOOKUP($A807,'Hospitalisation Details'!$A:$O,7,0)</f>
        <v>13008.07</v>
      </c>
      <c r="N807" t="str">
        <f>VLOOKUP($A807,'Hospitalisation Details'!$A:$O,12,0)</f>
        <v>tier - 3</v>
      </c>
      <c r="O807" t="str">
        <f>VLOOKUP($A807,'Hospitalisation Details'!$A:$O,13,0)</f>
        <v>tier - 3</v>
      </c>
      <c r="P807" t="str">
        <f>VLOOKUP($A807,'Hospitalisation Details'!$A:$O,14,0)</f>
        <v>R1012</v>
      </c>
      <c r="Q807">
        <f>VLOOKUP($A807,'Hospitalisation Details'!$A:$O,15,0)</f>
        <v>53</v>
      </c>
    </row>
    <row r="808" spans="1:17" ht="15.75" x14ac:dyDescent="0.25">
      <c r="A808" s="1" t="s">
        <v>1564</v>
      </c>
      <c r="B808" t="str">
        <f>VLOOKUP(Healthcare!A808,'Customer Names'!$A:$D,4,0)</f>
        <v>Will</v>
      </c>
      <c r="C808">
        <f>VLOOKUP(A808,'Medical Examinations'!$A:$M,2,0)</f>
        <v>29.53</v>
      </c>
      <c r="D808">
        <f>VLOOKUP($A808,'Medical Examinations'!$A:$M,3,0)</f>
        <v>10.64</v>
      </c>
      <c r="E808" t="str">
        <f>VLOOKUP($A808,'Medical Examinations'!$A:$M,4,0)</f>
        <v>No</v>
      </c>
      <c r="F808" t="str">
        <f>VLOOKUP($A808,'Medical Examinations'!$A:$M,5,0)</f>
        <v>No</v>
      </c>
      <c r="G808" t="str">
        <f>VLOOKUP($A808,'Medical Examinations'!$A:$M,6,0)</f>
        <v>No</v>
      </c>
      <c r="H808">
        <f>VLOOKUP($A808,'Medical Examinations'!$A:$M,8,0)</f>
        <v>0</v>
      </c>
      <c r="I808" t="str">
        <f>VLOOKUP($A808,'Medical Examinations'!$A:$M,9,0)</f>
        <v>No</v>
      </c>
      <c r="J808" t="str">
        <f>VLOOKUP($A808,'Medical Examinations'!$A:$M,11,0)</f>
        <v>Overweight</v>
      </c>
      <c r="K808" t="str">
        <f>VLOOKUP($A808,'Medical Examinations'!$A:$M,12,0)</f>
        <v>Diabetes</v>
      </c>
      <c r="L808" s="11">
        <f>VLOOKUP($A808,'Hospitalisation Details'!$A:$O,5,0)</f>
        <v>22974</v>
      </c>
      <c r="M808">
        <f>VLOOKUP($A808,'Hospitalisation Details'!$A:$O,7,0)</f>
        <v>13004.95</v>
      </c>
      <c r="N808" t="str">
        <f>VLOOKUP($A808,'Hospitalisation Details'!$A:$O,12,0)</f>
        <v>tier - 3</v>
      </c>
      <c r="O808" t="str">
        <f>VLOOKUP($A808,'Hospitalisation Details'!$A:$O,13,0)</f>
        <v>tier - 1</v>
      </c>
      <c r="P808" t="str">
        <f>VLOOKUP($A808,'Hospitalisation Details'!$A:$O,14,0)</f>
        <v>R1012</v>
      </c>
      <c r="Q808">
        <f>VLOOKUP($A808,'Hospitalisation Details'!$A:$O,15,0)</f>
        <v>60</v>
      </c>
    </row>
    <row r="809" spans="1:17" ht="15.75" x14ac:dyDescent="0.25">
      <c r="A809" s="1" t="s">
        <v>1563</v>
      </c>
      <c r="B809" t="str">
        <f>VLOOKUP(Healthcare!A809,'Customer Names'!$A:$D,4,0)</f>
        <v>Bradley D</v>
      </c>
      <c r="C809">
        <f>VLOOKUP(A809,'Medical Examinations'!$A:$M,2,0)</f>
        <v>42.51</v>
      </c>
      <c r="D809">
        <f>VLOOKUP($A809,'Medical Examinations'!$A:$M,3,0)</f>
        <v>8.2100000000000009</v>
      </c>
      <c r="E809" t="str">
        <f>VLOOKUP($A809,'Medical Examinations'!$A:$M,4,0)</f>
        <v>yes</v>
      </c>
      <c r="F809" t="str">
        <f>VLOOKUP($A809,'Medical Examinations'!$A:$M,5,0)</f>
        <v>No</v>
      </c>
      <c r="G809" t="str">
        <f>VLOOKUP($A809,'Medical Examinations'!$A:$M,6,0)</f>
        <v>No</v>
      </c>
      <c r="H809">
        <f>VLOOKUP($A809,'Medical Examinations'!$A:$M,8,0)</f>
        <v>0</v>
      </c>
      <c r="I809" t="str">
        <f>VLOOKUP($A809,'Medical Examinations'!$A:$M,9,0)</f>
        <v>No</v>
      </c>
      <c r="J809" t="str">
        <f>VLOOKUP($A809,'Medical Examinations'!$A:$M,11,0)</f>
        <v>Obesity</v>
      </c>
      <c r="K809" t="str">
        <f>VLOOKUP($A809,'Medical Examinations'!$A:$M,12,0)</f>
        <v>Diabetes</v>
      </c>
      <c r="L809" s="11">
        <f>VLOOKUP($A809,'Hospitalisation Details'!$A:$O,5,0)</f>
        <v>29950</v>
      </c>
      <c r="M809">
        <f>VLOOKUP($A809,'Hospitalisation Details'!$A:$O,7,0)</f>
        <v>13002.91</v>
      </c>
      <c r="N809" t="str">
        <f>VLOOKUP($A809,'Hospitalisation Details'!$A:$O,12,0)</f>
        <v>tier - 3</v>
      </c>
      <c r="O809" t="str">
        <f>VLOOKUP($A809,'Hospitalisation Details'!$A:$O,13,0)</f>
        <v>tier - 1</v>
      </c>
      <c r="P809" t="str">
        <f>VLOOKUP($A809,'Hospitalisation Details'!$A:$O,14,0)</f>
        <v>R1012</v>
      </c>
      <c r="Q809">
        <f>VLOOKUP($A809,'Hospitalisation Details'!$A:$O,15,0)</f>
        <v>41</v>
      </c>
    </row>
    <row r="810" spans="1:17" ht="15.75" x14ac:dyDescent="0.25">
      <c r="A810" s="1" t="s">
        <v>1562</v>
      </c>
      <c r="B810" t="str">
        <f>VLOOKUP(Healthcare!A810,'Customer Names'!$A:$D,4,0)</f>
        <v>.  Amy M</v>
      </c>
      <c r="C810">
        <f>VLOOKUP(A810,'Medical Examinations'!$A:$M,2,0)</f>
        <v>38.14</v>
      </c>
      <c r="D810">
        <f>VLOOKUP($A810,'Medical Examinations'!$A:$M,3,0)</f>
        <v>5.58</v>
      </c>
      <c r="E810" t="str">
        <f>VLOOKUP($A810,'Medical Examinations'!$A:$M,4,0)</f>
        <v>No</v>
      </c>
      <c r="F810" t="str">
        <f>VLOOKUP($A810,'Medical Examinations'!$A:$M,5,0)</f>
        <v>No</v>
      </c>
      <c r="G810" t="str">
        <f>VLOOKUP($A810,'Medical Examinations'!$A:$M,6,0)</f>
        <v>Yes</v>
      </c>
      <c r="H810">
        <f>VLOOKUP($A810,'Medical Examinations'!$A:$M,8,0)</f>
        <v>1</v>
      </c>
      <c r="I810" t="str">
        <f>VLOOKUP($A810,'Medical Examinations'!$A:$M,9,0)</f>
        <v>No</v>
      </c>
      <c r="J810" t="str">
        <f>VLOOKUP($A810,'Medical Examinations'!$A:$M,11,0)</f>
        <v>Obesity</v>
      </c>
      <c r="K810" t="str">
        <f>VLOOKUP($A810,'Medical Examinations'!$A:$M,12,0)</f>
        <v>Normal</v>
      </c>
      <c r="L810" s="11">
        <f>VLOOKUP($A810,'Hospitalisation Details'!$A:$O,5,0)</f>
        <v>29216</v>
      </c>
      <c r="M810">
        <f>VLOOKUP($A810,'Hospitalisation Details'!$A:$O,7,0)</f>
        <v>12994.12</v>
      </c>
      <c r="N810" t="str">
        <f>VLOOKUP($A810,'Hospitalisation Details'!$A:$O,12,0)</f>
        <v>tier - 3</v>
      </c>
      <c r="O810" t="str">
        <f>VLOOKUP($A810,'Hospitalisation Details'!$A:$O,13,0)</f>
        <v>tier - 2</v>
      </c>
      <c r="P810" t="str">
        <f>VLOOKUP($A810,'Hospitalisation Details'!$A:$O,14,0)</f>
        <v>R1026</v>
      </c>
      <c r="Q810">
        <f>VLOOKUP($A810,'Hospitalisation Details'!$A:$O,15,0)</f>
        <v>43</v>
      </c>
    </row>
    <row r="811" spans="1:17" ht="15.75" x14ac:dyDescent="0.25">
      <c r="A811" s="1" t="s">
        <v>1561</v>
      </c>
      <c r="B811" t="str">
        <f>VLOOKUP(Healthcare!A811,'Customer Names'!$A:$D,4,0)</f>
        <v>Matthew W.</v>
      </c>
      <c r="C811">
        <f>VLOOKUP(A811,'Medical Examinations'!$A:$M,2,0)</f>
        <v>39.93</v>
      </c>
      <c r="D811">
        <f>VLOOKUP($A811,'Medical Examinations'!$A:$M,3,0)</f>
        <v>8.75</v>
      </c>
      <c r="E811" t="str">
        <f>VLOOKUP($A811,'Medical Examinations'!$A:$M,4,0)</f>
        <v>No</v>
      </c>
      <c r="F811" t="str">
        <f>VLOOKUP($A811,'Medical Examinations'!$A:$M,5,0)</f>
        <v>No</v>
      </c>
      <c r="G811" t="str">
        <f>VLOOKUP($A811,'Medical Examinations'!$A:$M,6,0)</f>
        <v>No</v>
      </c>
      <c r="H811">
        <f>VLOOKUP($A811,'Medical Examinations'!$A:$M,8,0)</f>
        <v>0</v>
      </c>
      <c r="I811" t="str">
        <f>VLOOKUP($A811,'Medical Examinations'!$A:$M,9,0)</f>
        <v>No</v>
      </c>
      <c r="J811" t="str">
        <f>VLOOKUP($A811,'Medical Examinations'!$A:$M,11,0)</f>
        <v>Obesity</v>
      </c>
      <c r="K811" t="str">
        <f>VLOOKUP($A811,'Medical Examinations'!$A:$M,12,0)</f>
        <v>Diabetes</v>
      </c>
      <c r="L811" s="11">
        <f>VLOOKUP($A811,'Hospitalisation Details'!$A:$O,5,0)</f>
        <v>22217</v>
      </c>
      <c r="M811">
        <f>VLOOKUP($A811,'Hospitalisation Details'!$A:$O,7,0)</f>
        <v>12982.87</v>
      </c>
      <c r="N811" t="str">
        <f>VLOOKUP($A811,'Hospitalisation Details'!$A:$O,12,0)</f>
        <v>tier - 3</v>
      </c>
      <c r="O811" t="str">
        <f>VLOOKUP($A811,'Hospitalisation Details'!$A:$O,13,0)</f>
        <v>tier - 1</v>
      </c>
      <c r="P811" t="str">
        <f>VLOOKUP($A811,'Hospitalisation Details'!$A:$O,14,0)</f>
        <v>R1013</v>
      </c>
      <c r="Q811">
        <f>VLOOKUP($A811,'Hospitalisation Details'!$A:$O,15,0)</f>
        <v>62</v>
      </c>
    </row>
    <row r="812" spans="1:17" ht="15.75" x14ac:dyDescent="0.25">
      <c r="A812" s="1" t="s">
        <v>1560</v>
      </c>
      <c r="B812" t="str">
        <f>VLOOKUP(Healthcare!A812,'Customer Names'!$A:$D,4,0)</f>
        <v>Doug</v>
      </c>
      <c r="C812">
        <f>VLOOKUP(A812,'Medical Examinations'!$A:$M,2,0)</f>
        <v>38.83</v>
      </c>
      <c r="D812">
        <f>VLOOKUP($A812,'Medical Examinations'!$A:$M,3,0)</f>
        <v>11.86</v>
      </c>
      <c r="E812" t="str">
        <f>VLOOKUP($A812,'Medical Examinations'!$A:$M,4,0)</f>
        <v>No</v>
      </c>
      <c r="F812" t="str">
        <f>VLOOKUP($A812,'Medical Examinations'!$A:$M,5,0)</f>
        <v>No</v>
      </c>
      <c r="G812" t="str">
        <f>VLOOKUP($A812,'Medical Examinations'!$A:$M,6,0)</f>
        <v>No</v>
      </c>
      <c r="H812">
        <f>VLOOKUP($A812,'Medical Examinations'!$A:$M,8,0)</f>
        <v>0</v>
      </c>
      <c r="I812" t="str">
        <f>VLOOKUP($A812,'Medical Examinations'!$A:$M,9,0)</f>
        <v>No</v>
      </c>
      <c r="J812" t="str">
        <f>VLOOKUP($A812,'Medical Examinations'!$A:$M,11,0)</f>
        <v>Obesity</v>
      </c>
      <c r="K812" t="str">
        <f>VLOOKUP($A812,'Medical Examinations'!$A:$M,12,0)</f>
        <v>Diabetes</v>
      </c>
      <c r="L812" s="11">
        <f>VLOOKUP($A812,'Hospitalisation Details'!$A:$O,5,0)</f>
        <v>22090</v>
      </c>
      <c r="M812">
        <f>VLOOKUP($A812,'Hospitalisation Details'!$A:$O,7,0)</f>
        <v>12981.35</v>
      </c>
      <c r="N812" t="str">
        <f>VLOOKUP($A812,'Hospitalisation Details'!$A:$O,12,0)</f>
        <v>tier - 3</v>
      </c>
      <c r="O812" t="str">
        <f>VLOOKUP($A812,'Hospitalisation Details'!$A:$O,13,0)</f>
        <v>tier - 3</v>
      </c>
      <c r="P812" t="str">
        <f>VLOOKUP($A812,'Hospitalisation Details'!$A:$O,14,0)</f>
        <v>R1013</v>
      </c>
      <c r="Q812">
        <f>VLOOKUP($A812,'Hospitalisation Details'!$A:$O,15,0)</f>
        <v>62</v>
      </c>
    </row>
    <row r="813" spans="1:17" ht="15.75" x14ac:dyDescent="0.25">
      <c r="A813" s="1" t="s">
        <v>1559</v>
      </c>
      <c r="B813" t="str">
        <f>VLOOKUP(Healthcare!A813,'Customer Names'!$A:$D,4,0)</f>
        <v>Tom</v>
      </c>
      <c r="C813">
        <f>VLOOKUP(A813,'Medical Examinations'!$A:$M,2,0)</f>
        <v>37.4</v>
      </c>
      <c r="D813">
        <f>VLOOKUP($A813,'Medical Examinations'!$A:$M,3,0)</f>
        <v>11.46</v>
      </c>
      <c r="E813" t="str">
        <f>VLOOKUP($A813,'Medical Examinations'!$A:$M,4,0)</f>
        <v>No</v>
      </c>
      <c r="F813" t="str">
        <f>VLOOKUP($A813,'Medical Examinations'!$A:$M,5,0)</f>
        <v>No</v>
      </c>
      <c r="G813" t="str">
        <f>VLOOKUP($A813,'Medical Examinations'!$A:$M,6,0)</f>
        <v>No</v>
      </c>
      <c r="H813">
        <f>VLOOKUP($A813,'Medical Examinations'!$A:$M,8,0)</f>
        <v>0</v>
      </c>
      <c r="I813" t="str">
        <f>VLOOKUP($A813,'Medical Examinations'!$A:$M,9,0)</f>
        <v>No</v>
      </c>
      <c r="J813" t="str">
        <f>VLOOKUP($A813,'Medical Examinations'!$A:$M,11,0)</f>
        <v>Obesity</v>
      </c>
      <c r="K813" t="str">
        <f>VLOOKUP($A813,'Medical Examinations'!$A:$M,12,0)</f>
        <v>Diabetes</v>
      </c>
      <c r="L813" s="11">
        <f>VLOOKUP($A813,'Hospitalisation Details'!$A:$O,5,0)</f>
        <v>22242</v>
      </c>
      <c r="M813">
        <f>VLOOKUP($A813,'Hospitalisation Details'!$A:$O,7,0)</f>
        <v>12979.36</v>
      </c>
      <c r="N813" t="str">
        <f>VLOOKUP($A813,'Hospitalisation Details'!$A:$O,12,0)</f>
        <v>tier - 3</v>
      </c>
      <c r="O813" t="str">
        <f>VLOOKUP($A813,'Hospitalisation Details'!$A:$O,13,0)</f>
        <v>tier - 1</v>
      </c>
      <c r="P813" t="str">
        <f>VLOOKUP($A813,'Hospitalisation Details'!$A:$O,14,0)</f>
        <v>R1011</v>
      </c>
      <c r="Q813">
        <f>VLOOKUP($A813,'Hospitalisation Details'!$A:$O,15,0)</f>
        <v>62</v>
      </c>
    </row>
    <row r="814" spans="1:17" ht="15.75" x14ac:dyDescent="0.25">
      <c r="A814" s="1" t="s">
        <v>1558</v>
      </c>
      <c r="B814" t="str">
        <f>VLOOKUP(Healthcare!A814,'Customer Names'!$A:$D,4,0)</f>
        <v>Jonathan</v>
      </c>
      <c r="C814">
        <f>VLOOKUP(A814,'Medical Examinations'!$A:$M,2,0)</f>
        <v>21.4</v>
      </c>
      <c r="D814">
        <f>VLOOKUP($A814,'Medical Examinations'!$A:$M,3,0)</f>
        <v>9.0299999999999994</v>
      </c>
      <c r="E814" t="str">
        <f>VLOOKUP($A814,'Medical Examinations'!$A:$M,4,0)</f>
        <v>No</v>
      </c>
      <c r="F814" t="str">
        <f>VLOOKUP($A814,'Medical Examinations'!$A:$M,5,0)</f>
        <v>No</v>
      </c>
      <c r="G814" t="str">
        <f>VLOOKUP($A814,'Medical Examinations'!$A:$M,6,0)</f>
        <v>No</v>
      </c>
      <c r="H814">
        <f>VLOOKUP($A814,'Medical Examinations'!$A:$M,8,0)</f>
        <v>0</v>
      </c>
      <c r="I814" t="str">
        <f>VLOOKUP($A814,'Medical Examinations'!$A:$M,9,0)</f>
        <v>No</v>
      </c>
      <c r="J814" t="str">
        <f>VLOOKUP($A814,'Medical Examinations'!$A:$M,11,0)</f>
        <v>Healthy Weight</v>
      </c>
      <c r="K814" t="str">
        <f>VLOOKUP($A814,'Medical Examinations'!$A:$M,12,0)</f>
        <v>Diabetes</v>
      </c>
      <c r="L814" s="11">
        <f>VLOOKUP($A814,'Hospitalisation Details'!$A:$O,5,0)</f>
        <v>22163</v>
      </c>
      <c r="M814">
        <f>VLOOKUP($A814,'Hospitalisation Details'!$A:$O,7,0)</f>
        <v>12957.12</v>
      </c>
      <c r="N814" t="str">
        <f>VLOOKUP($A814,'Hospitalisation Details'!$A:$O,12,0)</f>
        <v>tier - 3</v>
      </c>
      <c r="O814" t="str">
        <f>VLOOKUP($A814,'Hospitalisation Details'!$A:$O,13,0)</f>
        <v>tier - 1</v>
      </c>
      <c r="P814" t="str">
        <f>VLOOKUP($A814,'Hospitalisation Details'!$A:$O,14,0)</f>
        <v>R1011</v>
      </c>
      <c r="Q814">
        <f>VLOOKUP($A814,'Hospitalisation Details'!$A:$O,15,0)</f>
        <v>62</v>
      </c>
    </row>
    <row r="815" spans="1:17" ht="15.75" x14ac:dyDescent="0.25">
      <c r="A815" s="1" t="s">
        <v>1557</v>
      </c>
      <c r="B815" t="str">
        <f>VLOOKUP(Healthcare!A815,'Customer Names'!$A:$D,4,0)</f>
        <v>Wayne A.</v>
      </c>
      <c r="C815">
        <f>VLOOKUP(A815,'Medical Examinations'!$A:$M,2,0)</f>
        <v>38.380000000000003</v>
      </c>
      <c r="D815">
        <f>VLOOKUP($A815,'Medical Examinations'!$A:$M,3,0)</f>
        <v>8.26</v>
      </c>
      <c r="E815" t="str">
        <f>VLOOKUP($A815,'Medical Examinations'!$A:$M,4,0)</f>
        <v>yes</v>
      </c>
      <c r="F815" t="str">
        <f>VLOOKUP($A815,'Medical Examinations'!$A:$M,5,0)</f>
        <v>No</v>
      </c>
      <c r="G815" t="str">
        <f>VLOOKUP($A815,'Medical Examinations'!$A:$M,6,0)</f>
        <v>No</v>
      </c>
      <c r="H815">
        <f>VLOOKUP($A815,'Medical Examinations'!$A:$M,8,0)</f>
        <v>2</v>
      </c>
      <c r="I815" t="str">
        <f>VLOOKUP($A815,'Medical Examinations'!$A:$M,9,0)</f>
        <v>No</v>
      </c>
      <c r="J815" t="str">
        <f>VLOOKUP($A815,'Medical Examinations'!$A:$M,11,0)</f>
        <v>Obesity</v>
      </c>
      <c r="K815" t="str">
        <f>VLOOKUP($A815,'Medical Examinations'!$A:$M,12,0)</f>
        <v>Diabetes</v>
      </c>
      <c r="L815" s="11">
        <f>VLOOKUP($A815,'Hospitalisation Details'!$A:$O,5,0)</f>
        <v>22482</v>
      </c>
      <c r="M815">
        <f>VLOOKUP($A815,'Hospitalisation Details'!$A:$O,7,0)</f>
        <v>12950.07</v>
      </c>
      <c r="N815" t="str">
        <f>VLOOKUP($A815,'Hospitalisation Details'!$A:$O,12,0)</f>
        <v>tier - 3</v>
      </c>
      <c r="O815" t="str">
        <f>VLOOKUP($A815,'Hospitalisation Details'!$A:$O,13,0)</f>
        <v>tier - 1</v>
      </c>
      <c r="P815" t="str">
        <f>VLOOKUP($A815,'Hospitalisation Details'!$A:$O,14,0)</f>
        <v>R1012</v>
      </c>
      <c r="Q815">
        <f>VLOOKUP($A815,'Hospitalisation Details'!$A:$O,15,0)</f>
        <v>61</v>
      </c>
    </row>
    <row r="816" spans="1:17" ht="15.75" x14ac:dyDescent="0.25">
      <c r="A816" s="1" t="s">
        <v>1556</v>
      </c>
      <c r="B816" t="str">
        <f>VLOOKUP(Healthcare!A816,'Customer Names'!$A:$D,4,0)</f>
        <v>Nobuyori</v>
      </c>
      <c r="C816">
        <f>VLOOKUP(A816,'Medical Examinations'!$A:$M,2,0)</f>
        <v>33.659999999999997</v>
      </c>
      <c r="D816">
        <f>VLOOKUP($A816,'Medical Examinations'!$A:$M,3,0)</f>
        <v>5.42</v>
      </c>
      <c r="E816" t="str">
        <f>VLOOKUP($A816,'Medical Examinations'!$A:$M,4,0)</f>
        <v>yes</v>
      </c>
      <c r="F816" t="str">
        <f>VLOOKUP($A816,'Medical Examinations'!$A:$M,5,0)</f>
        <v>No</v>
      </c>
      <c r="G816" t="str">
        <f>VLOOKUP($A816,'Medical Examinations'!$A:$M,6,0)</f>
        <v>No</v>
      </c>
      <c r="H816">
        <f>VLOOKUP($A816,'Medical Examinations'!$A:$M,8,0)</f>
        <v>2</v>
      </c>
      <c r="I816" t="str">
        <f>VLOOKUP($A816,'Medical Examinations'!$A:$M,9,0)</f>
        <v>No</v>
      </c>
      <c r="J816" t="str">
        <f>VLOOKUP($A816,'Medical Examinations'!$A:$M,11,0)</f>
        <v>Obesity</v>
      </c>
      <c r="K816" t="str">
        <f>VLOOKUP($A816,'Medical Examinations'!$A:$M,12,0)</f>
        <v>Normal</v>
      </c>
      <c r="L816" s="11">
        <f>VLOOKUP($A816,'Hospitalisation Details'!$A:$O,5,0)</f>
        <v>24341</v>
      </c>
      <c r="M816">
        <f>VLOOKUP($A816,'Hospitalisation Details'!$A:$O,7,0)</f>
        <v>12949.16</v>
      </c>
      <c r="N816" t="str">
        <f>VLOOKUP($A816,'Hospitalisation Details'!$A:$O,12,0)</f>
        <v>tier - 3</v>
      </c>
      <c r="O816" t="str">
        <f>VLOOKUP($A816,'Hospitalisation Details'!$A:$O,13,0)</f>
        <v>tier - 3</v>
      </c>
      <c r="P816" t="str">
        <f>VLOOKUP($A816,'Hospitalisation Details'!$A:$O,14,0)</f>
        <v>R1013</v>
      </c>
      <c r="Q816">
        <f>VLOOKUP($A816,'Hospitalisation Details'!$A:$O,15,0)</f>
        <v>56</v>
      </c>
    </row>
    <row r="817" spans="1:17" ht="15.75" x14ac:dyDescent="0.25">
      <c r="A817" s="1" t="s">
        <v>1555</v>
      </c>
      <c r="B817" t="str">
        <f>VLOOKUP(Healthcare!A817,'Customer Names'!$A:$D,4,0)</f>
        <v>Rich</v>
      </c>
      <c r="C817">
        <f>VLOOKUP(A817,'Medical Examinations'!$A:$M,2,0)</f>
        <v>31.79</v>
      </c>
      <c r="D817">
        <f>VLOOKUP($A817,'Medical Examinations'!$A:$M,3,0)</f>
        <v>11.33</v>
      </c>
      <c r="E817" t="str">
        <f>VLOOKUP($A817,'Medical Examinations'!$A:$M,4,0)</f>
        <v>yes</v>
      </c>
      <c r="F817" t="str">
        <f>VLOOKUP($A817,'Medical Examinations'!$A:$M,5,0)</f>
        <v>No</v>
      </c>
      <c r="G817" t="str">
        <f>VLOOKUP($A817,'Medical Examinations'!$A:$M,6,0)</f>
        <v>Yes</v>
      </c>
      <c r="H817">
        <f>VLOOKUP($A817,'Medical Examinations'!$A:$M,8,0)</f>
        <v>1</v>
      </c>
      <c r="I817" t="str">
        <f>VLOOKUP($A817,'Medical Examinations'!$A:$M,9,0)</f>
        <v>No</v>
      </c>
      <c r="J817" t="str">
        <f>VLOOKUP($A817,'Medical Examinations'!$A:$M,11,0)</f>
        <v>Obesity</v>
      </c>
      <c r="K817" t="str">
        <f>VLOOKUP($A817,'Medical Examinations'!$A:$M,12,0)</f>
        <v>Diabetes</v>
      </c>
      <c r="L817" s="11">
        <f>VLOOKUP($A817,'Hospitalisation Details'!$A:$O,5,0)</f>
        <v>23329</v>
      </c>
      <c r="M817">
        <f>VLOOKUP($A817,'Hospitalisation Details'!$A:$O,7,0)</f>
        <v>12928.79</v>
      </c>
      <c r="N817" t="str">
        <f>VLOOKUP($A817,'Hospitalisation Details'!$A:$O,12,0)</f>
        <v>tier - 3</v>
      </c>
      <c r="O817" t="str">
        <f>VLOOKUP($A817,'Hospitalisation Details'!$A:$O,13,0)</f>
        <v>tier - 2</v>
      </c>
      <c r="P817" t="str">
        <f>VLOOKUP($A817,'Hospitalisation Details'!$A:$O,14,0)</f>
        <v>R1013</v>
      </c>
      <c r="Q817">
        <f>VLOOKUP($A817,'Hospitalisation Details'!$A:$O,15,0)</f>
        <v>59</v>
      </c>
    </row>
    <row r="818" spans="1:17" ht="15.75" x14ac:dyDescent="0.25">
      <c r="A818" s="1" t="s">
        <v>1554</v>
      </c>
      <c r="B818" t="str">
        <f>VLOOKUP(Healthcare!A818,'Customer Names'!$A:$D,4,0)</f>
        <v>Marcos S</v>
      </c>
      <c r="C818">
        <f>VLOOKUP(A818,'Medical Examinations'!$A:$M,2,0)</f>
        <v>29.7</v>
      </c>
      <c r="D818">
        <f>VLOOKUP($A818,'Medical Examinations'!$A:$M,3,0)</f>
        <v>7.69</v>
      </c>
      <c r="E818" t="str">
        <f>VLOOKUP($A818,'Medical Examinations'!$A:$M,4,0)</f>
        <v>yes</v>
      </c>
      <c r="F818" t="str">
        <f>VLOOKUP($A818,'Medical Examinations'!$A:$M,5,0)</f>
        <v>No</v>
      </c>
      <c r="G818" t="str">
        <f>VLOOKUP($A818,'Medical Examinations'!$A:$M,6,0)</f>
        <v>Yes</v>
      </c>
      <c r="H818">
        <f>VLOOKUP($A818,'Medical Examinations'!$A:$M,8,0)</f>
        <v>1</v>
      </c>
      <c r="I818" t="str">
        <f>VLOOKUP($A818,'Medical Examinations'!$A:$M,9,0)</f>
        <v>No</v>
      </c>
      <c r="J818" t="str">
        <f>VLOOKUP($A818,'Medical Examinations'!$A:$M,11,0)</f>
        <v>Overweight</v>
      </c>
      <c r="K818" t="str">
        <f>VLOOKUP($A818,'Medical Examinations'!$A:$M,12,0)</f>
        <v>Diabetes</v>
      </c>
      <c r="L818" s="11">
        <f>VLOOKUP($A818,'Hospitalisation Details'!$A:$O,5,0)</f>
        <v>23163</v>
      </c>
      <c r="M818">
        <f>VLOOKUP($A818,'Hospitalisation Details'!$A:$O,7,0)</f>
        <v>12925.89</v>
      </c>
      <c r="N818" t="str">
        <f>VLOOKUP($A818,'Hospitalisation Details'!$A:$O,12,0)</f>
        <v>tier - 3</v>
      </c>
      <c r="O818" t="str">
        <f>VLOOKUP($A818,'Hospitalisation Details'!$A:$O,13,0)</f>
        <v>tier - 2</v>
      </c>
      <c r="P818" t="str">
        <f>VLOOKUP($A818,'Hospitalisation Details'!$A:$O,14,0)</f>
        <v>R1013</v>
      </c>
      <c r="Q818">
        <f>VLOOKUP($A818,'Hospitalisation Details'!$A:$O,15,0)</f>
        <v>60</v>
      </c>
    </row>
    <row r="819" spans="1:17" ht="15.75" x14ac:dyDescent="0.25">
      <c r="A819" s="1" t="s">
        <v>1553</v>
      </c>
      <c r="B819" t="str">
        <f>VLOOKUP(Healthcare!A819,'Customer Names'!$A:$D,4,0)</f>
        <v>Dave</v>
      </c>
      <c r="C819">
        <f>VLOOKUP(A819,'Medical Examinations'!$A:$M,2,0)</f>
        <v>25.46</v>
      </c>
      <c r="D819">
        <f>VLOOKUP($A819,'Medical Examinations'!$A:$M,3,0)</f>
        <v>8.77</v>
      </c>
      <c r="E819" t="str">
        <f>VLOOKUP($A819,'Medical Examinations'!$A:$M,4,0)</f>
        <v>yes</v>
      </c>
      <c r="F819" t="str">
        <f>VLOOKUP($A819,'Medical Examinations'!$A:$M,5,0)</f>
        <v>No</v>
      </c>
      <c r="G819" t="str">
        <f>VLOOKUP($A819,'Medical Examinations'!$A:$M,6,0)</f>
        <v>Yes</v>
      </c>
      <c r="H819">
        <f>VLOOKUP($A819,'Medical Examinations'!$A:$M,8,0)</f>
        <v>1</v>
      </c>
      <c r="I819" t="str">
        <f>VLOOKUP($A819,'Medical Examinations'!$A:$M,9,0)</f>
        <v>No</v>
      </c>
      <c r="J819" t="str">
        <f>VLOOKUP($A819,'Medical Examinations'!$A:$M,11,0)</f>
        <v>Overweight</v>
      </c>
      <c r="K819" t="str">
        <f>VLOOKUP($A819,'Medical Examinations'!$A:$M,12,0)</f>
        <v>Diabetes</v>
      </c>
      <c r="L819" s="11">
        <f>VLOOKUP($A819,'Hospitalisation Details'!$A:$O,5,0)</f>
        <v>23239</v>
      </c>
      <c r="M819">
        <f>VLOOKUP($A819,'Hospitalisation Details'!$A:$O,7,0)</f>
        <v>12913.99</v>
      </c>
      <c r="N819" t="str">
        <f>VLOOKUP($A819,'Hospitalisation Details'!$A:$O,12,0)</f>
        <v>tier - 3</v>
      </c>
      <c r="O819" t="str">
        <f>VLOOKUP($A819,'Hospitalisation Details'!$A:$O,13,0)</f>
        <v>tier - 2</v>
      </c>
      <c r="P819" t="str">
        <f>VLOOKUP($A819,'Hospitalisation Details'!$A:$O,14,0)</f>
        <v>R1016</v>
      </c>
      <c r="Q819">
        <f>VLOOKUP($A819,'Hospitalisation Details'!$A:$O,15,0)</f>
        <v>59</v>
      </c>
    </row>
    <row r="820" spans="1:17" ht="15.75" x14ac:dyDescent="0.25">
      <c r="A820" s="1" t="s">
        <v>1552</v>
      </c>
      <c r="B820" t="str">
        <f>VLOOKUP(Healthcare!A820,'Customer Names'!$A:$D,4,0)</f>
        <v>Andy</v>
      </c>
      <c r="C820">
        <f>VLOOKUP(A820,'Medical Examinations'!$A:$M,2,0)</f>
        <v>39.14</v>
      </c>
      <c r="D820">
        <f>VLOOKUP($A820,'Medical Examinations'!$A:$M,3,0)</f>
        <v>4.91</v>
      </c>
      <c r="E820" t="str">
        <f>VLOOKUP($A820,'Medical Examinations'!$A:$M,4,0)</f>
        <v>No</v>
      </c>
      <c r="F820" t="str">
        <f>VLOOKUP($A820,'Medical Examinations'!$A:$M,5,0)</f>
        <v>yes</v>
      </c>
      <c r="G820" t="str">
        <f>VLOOKUP($A820,'Medical Examinations'!$A:$M,6,0)</f>
        <v>No</v>
      </c>
      <c r="H820">
        <f>VLOOKUP($A820,'Medical Examinations'!$A:$M,8,0)</f>
        <v>1</v>
      </c>
      <c r="I820" t="str">
        <f>VLOOKUP($A820,'Medical Examinations'!$A:$M,9,0)</f>
        <v>No</v>
      </c>
      <c r="J820" t="str">
        <f>VLOOKUP($A820,'Medical Examinations'!$A:$M,11,0)</f>
        <v>Obesity</v>
      </c>
      <c r="K820" t="str">
        <f>VLOOKUP($A820,'Medical Examinations'!$A:$M,12,0)</f>
        <v>Normal</v>
      </c>
      <c r="L820" s="11">
        <f>VLOOKUP($A820,'Hospitalisation Details'!$A:$O,5,0)</f>
        <v>38330</v>
      </c>
      <c r="M820">
        <f>VLOOKUP($A820,'Hospitalisation Details'!$A:$O,7,0)</f>
        <v>12890.06</v>
      </c>
      <c r="N820" t="str">
        <f>VLOOKUP($A820,'Hospitalisation Details'!$A:$O,12,0)</f>
        <v>tier - 3</v>
      </c>
      <c r="O820" t="str">
        <f>VLOOKUP($A820,'Hospitalisation Details'!$A:$O,13,0)</f>
        <v>tier - 1</v>
      </c>
      <c r="P820" t="str">
        <f>VLOOKUP($A820,'Hospitalisation Details'!$A:$O,14,0)</f>
        <v>R1019</v>
      </c>
      <c r="Q820">
        <f>VLOOKUP($A820,'Hospitalisation Details'!$A:$O,15,0)</f>
        <v>18</v>
      </c>
    </row>
    <row r="821" spans="1:17" ht="15.75" x14ac:dyDescent="0.25">
      <c r="A821" s="1" t="s">
        <v>1551</v>
      </c>
      <c r="B821" t="str">
        <f>VLOOKUP(Healthcare!A821,'Customer Names'!$A:$D,4,0)</f>
        <v>Mary</v>
      </c>
      <c r="C821">
        <f>VLOOKUP(A821,'Medical Examinations'!$A:$M,2,0)</f>
        <v>41.2</v>
      </c>
      <c r="D821">
        <f>VLOOKUP($A821,'Medical Examinations'!$A:$M,3,0)</f>
        <v>4.95</v>
      </c>
      <c r="E821" t="str">
        <f>VLOOKUP($A821,'Medical Examinations'!$A:$M,4,0)</f>
        <v>No</v>
      </c>
      <c r="F821" t="str">
        <f>VLOOKUP($A821,'Medical Examinations'!$A:$M,5,0)</f>
        <v>No</v>
      </c>
      <c r="G821" t="str">
        <f>VLOOKUP($A821,'Medical Examinations'!$A:$M,6,0)</f>
        <v>No</v>
      </c>
      <c r="H821">
        <f>VLOOKUP($A821,'Medical Examinations'!$A:$M,8,0)</f>
        <v>1</v>
      </c>
      <c r="I821" t="str">
        <f>VLOOKUP($A821,'Medical Examinations'!$A:$M,9,0)</f>
        <v>No</v>
      </c>
      <c r="J821" t="str">
        <f>VLOOKUP($A821,'Medical Examinations'!$A:$M,11,0)</f>
        <v>Obesity</v>
      </c>
      <c r="K821" t="str">
        <f>VLOOKUP($A821,'Medical Examinations'!$A:$M,12,0)</f>
        <v>Normal</v>
      </c>
      <c r="L821" s="11">
        <f>VLOOKUP($A821,'Hospitalisation Details'!$A:$O,5,0)</f>
        <v>31022</v>
      </c>
      <c r="M821">
        <f>VLOOKUP($A821,'Hospitalisation Details'!$A:$O,7,0)</f>
        <v>12870.31</v>
      </c>
      <c r="N821" t="str">
        <f>VLOOKUP($A821,'Hospitalisation Details'!$A:$O,12,0)</f>
        <v>tier - 3</v>
      </c>
      <c r="O821" t="str">
        <f>VLOOKUP($A821,'Hospitalisation Details'!$A:$O,13,0)</f>
        <v>tier - 3</v>
      </c>
      <c r="P821" t="str">
        <f>VLOOKUP($A821,'Hospitalisation Details'!$A:$O,14,0)</f>
        <v>R1012</v>
      </c>
      <c r="Q821">
        <f>VLOOKUP($A821,'Hospitalisation Details'!$A:$O,15,0)</f>
        <v>38</v>
      </c>
    </row>
    <row r="822" spans="1:17" ht="15.75" x14ac:dyDescent="0.25">
      <c r="A822" s="1" t="s">
        <v>1550</v>
      </c>
      <c r="B822" t="str">
        <f>VLOOKUP(Healthcare!A822,'Customer Names'!$A:$D,4,0)</f>
        <v>Marcus B</v>
      </c>
      <c r="C822">
        <f>VLOOKUP(A822,'Medical Examinations'!$A:$M,2,0)</f>
        <v>28.81</v>
      </c>
      <c r="D822">
        <f>VLOOKUP($A822,'Medical Examinations'!$A:$M,3,0)</f>
        <v>10.8</v>
      </c>
      <c r="E822" t="str">
        <f>VLOOKUP($A822,'Medical Examinations'!$A:$M,4,0)</f>
        <v>yes</v>
      </c>
      <c r="F822" t="str">
        <f>VLOOKUP($A822,'Medical Examinations'!$A:$M,5,0)</f>
        <v>No</v>
      </c>
      <c r="G822" t="str">
        <f>VLOOKUP($A822,'Medical Examinations'!$A:$M,6,0)</f>
        <v>Yes</v>
      </c>
      <c r="H822">
        <f>VLOOKUP($A822,'Medical Examinations'!$A:$M,8,0)</f>
        <v>1</v>
      </c>
      <c r="I822" t="str">
        <f>VLOOKUP($A822,'Medical Examinations'!$A:$M,9,0)</f>
        <v>No</v>
      </c>
      <c r="J822" t="str">
        <f>VLOOKUP($A822,'Medical Examinations'!$A:$M,11,0)</f>
        <v>Overweight</v>
      </c>
      <c r="K822" t="str">
        <f>VLOOKUP($A822,'Medical Examinations'!$A:$M,12,0)</f>
        <v>Diabetes</v>
      </c>
      <c r="L822" s="11">
        <f>VLOOKUP($A822,'Hospitalisation Details'!$A:$O,5,0)</f>
        <v>23281</v>
      </c>
      <c r="M822">
        <f>VLOOKUP($A822,'Hospitalisation Details'!$A:$O,7,0)</f>
        <v>12856.84</v>
      </c>
      <c r="N822" t="str">
        <f>VLOOKUP($A822,'Hospitalisation Details'!$A:$O,12,0)</f>
        <v>tier - 3</v>
      </c>
      <c r="O822" t="str">
        <f>VLOOKUP($A822,'Hospitalisation Details'!$A:$O,13,0)</f>
        <v>tier - 3</v>
      </c>
      <c r="P822" t="str">
        <f>VLOOKUP($A822,'Hospitalisation Details'!$A:$O,14,0)</f>
        <v>R1021</v>
      </c>
      <c r="Q822">
        <f>VLOOKUP($A822,'Hospitalisation Details'!$A:$O,15,0)</f>
        <v>59</v>
      </c>
    </row>
    <row r="823" spans="1:17" ht="15.75" x14ac:dyDescent="0.25">
      <c r="A823" s="1" t="s">
        <v>1549</v>
      </c>
      <c r="B823" t="str">
        <f>VLOOKUP(Healthcare!A823,'Customer Names'!$A:$D,4,0)</f>
        <v>Thomas K.</v>
      </c>
      <c r="C823">
        <f>VLOOKUP(A823,'Medical Examinations'!$A:$M,2,0)</f>
        <v>37.409999999999997</v>
      </c>
      <c r="D823">
        <f>VLOOKUP($A823,'Medical Examinations'!$A:$M,3,0)</f>
        <v>7.21</v>
      </c>
      <c r="E823" t="str">
        <f>VLOOKUP($A823,'Medical Examinations'!$A:$M,4,0)</f>
        <v>No</v>
      </c>
      <c r="F823" t="str">
        <f>VLOOKUP($A823,'Medical Examinations'!$A:$M,5,0)</f>
        <v>No</v>
      </c>
      <c r="G823" t="str">
        <f>VLOOKUP($A823,'Medical Examinations'!$A:$M,6,0)</f>
        <v>No</v>
      </c>
      <c r="H823">
        <f>VLOOKUP($A823,'Medical Examinations'!$A:$M,8,0)</f>
        <v>2</v>
      </c>
      <c r="I823" t="str">
        <f>VLOOKUP($A823,'Medical Examinations'!$A:$M,9,0)</f>
        <v>No</v>
      </c>
      <c r="J823" t="str">
        <f>VLOOKUP($A823,'Medical Examinations'!$A:$M,11,0)</f>
        <v>Obesity</v>
      </c>
      <c r="K823" t="str">
        <f>VLOOKUP($A823,'Medical Examinations'!$A:$M,12,0)</f>
        <v>Diabetes</v>
      </c>
      <c r="L823" s="11">
        <f>VLOOKUP($A823,'Hospitalisation Details'!$A:$O,5,0)</f>
        <v>27020</v>
      </c>
      <c r="M823">
        <f>VLOOKUP($A823,'Hospitalisation Details'!$A:$O,7,0)</f>
        <v>12852.37</v>
      </c>
      <c r="N823" t="str">
        <f>VLOOKUP($A823,'Hospitalisation Details'!$A:$O,12,0)</f>
        <v>tier - 3</v>
      </c>
      <c r="O823" t="str">
        <f>VLOOKUP($A823,'Hospitalisation Details'!$A:$O,13,0)</f>
        <v>tier - 1</v>
      </c>
      <c r="P823" t="str">
        <f>VLOOKUP($A823,'Hospitalisation Details'!$A:$O,14,0)</f>
        <v>R1012</v>
      </c>
      <c r="Q823">
        <f>VLOOKUP($A823,'Hospitalisation Details'!$A:$O,15,0)</f>
        <v>49</v>
      </c>
    </row>
    <row r="824" spans="1:17" ht="15.75" x14ac:dyDescent="0.25">
      <c r="A824" s="1" t="s">
        <v>1548</v>
      </c>
      <c r="B824" t="str">
        <f>VLOOKUP(Healthcare!A824,'Customer Names'!$A:$D,4,0)</f>
        <v>Robert</v>
      </c>
      <c r="C824">
        <f>VLOOKUP(A824,'Medical Examinations'!$A:$M,2,0)</f>
        <v>52.54</v>
      </c>
      <c r="D824">
        <f>VLOOKUP($A824,'Medical Examinations'!$A:$M,3,0)</f>
        <v>5.12</v>
      </c>
      <c r="E824" t="str">
        <f>VLOOKUP($A824,'Medical Examinations'!$A:$M,4,0)</f>
        <v>No</v>
      </c>
      <c r="F824" t="str">
        <f>VLOOKUP($A824,'Medical Examinations'!$A:$M,5,0)</f>
        <v>No</v>
      </c>
      <c r="G824" t="str">
        <f>VLOOKUP($A824,'Medical Examinations'!$A:$M,6,0)</f>
        <v>Yes</v>
      </c>
      <c r="H824">
        <f>VLOOKUP($A824,'Medical Examinations'!$A:$M,8,0)</f>
        <v>1</v>
      </c>
      <c r="I824" t="str">
        <f>VLOOKUP($A824,'Medical Examinations'!$A:$M,9,0)</f>
        <v>No</v>
      </c>
      <c r="J824" t="str">
        <f>VLOOKUP($A824,'Medical Examinations'!$A:$M,11,0)</f>
        <v>Obesity</v>
      </c>
      <c r="K824" t="str">
        <f>VLOOKUP($A824,'Medical Examinations'!$A:$M,12,0)</f>
        <v>Normal</v>
      </c>
      <c r="L824" s="11">
        <f>VLOOKUP($A824,'Hospitalisation Details'!$A:$O,5,0)</f>
        <v>34147</v>
      </c>
      <c r="M824">
        <f>VLOOKUP($A824,'Hospitalisation Details'!$A:$O,7,0)</f>
        <v>12847.24</v>
      </c>
      <c r="N824" t="str">
        <f>VLOOKUP($A824,'Hospitalisation Details'!$A:$O,12,0)</f>
        <v>tier - 3</v>
      </c>
      <c r="O824" t="str">
        <f>VLOOKUP($A824,'Hospitalisation Details'!$A:$O,13,0)</f>
        <v>tier - 2</v>
      </c>
      <c r="P824" t="str">
        <f>VLOOKUP($A824,'Hospitalisation Details'!$A:$O,14,0)</f>
        <v>R1012</v>
      </c>
      <c r="Q824">
        <f>VLOOKUP($A824,'Hospitalisation Details'!$A:$O,15,0)</f>
        <v>29</v>
      </c>
    </row>
    <row r="825" spans="1:17" ht="15.75" x14ac:dyDescent="0.25">
      <c r="A825" s="1" t="s">
        <v>1547</v>
      </c>
      <c r="B825" t="str">
        <f>VLOOKUP(Healthcare!A825,'Customer Names'!$A:$D,4,0)</f>
        <v>Geoff</v>
      </c>
      <c r="C825">
        <f>VLOOKUP(A825,'Medical Examinations'!$A:$M,2,0)</f>
        <v>17.29</v>
      </c>
      <c r="D825">
        <f>VLOOKUP($A825,'Medical Examinations'!$A:$M,3,0)</f>
        <v>4.62</v>
      </c>
      <c r="E825" t="str">
        <f>VLOOKUP($A825,'Medical Examinations'!$A:$M,4,0)</f>
        <v>No</v>
      </c>
      <c r="F825" t="str">
        <f>VLOOKUP($A825,'Medical Examinations'!$A:$M,5,0)</f>
        <v>yes</v>
      </c>
      <c r="G825" t="str">
        <f>VLOOKUP($A825,'Medical Examinations'!$A:$M,6,0)</f>
        <v>No</v>
      </c>
      <c r="H825">
        <f>VLOOKUP($A825,'Medical Examinations'!$A:$M,8,0)</f>
        <v>1</v>
      </c>
      <c r="I825" t="str">
        <f>VLOOKUP($A825,'Medical Examinations'!$A:$M,9,0)</f>
        <v>yes</v>
      </c>
      <c r="J825" t="str">
        <f>VLOOKUP($A825,'Medical Examinations'!$A:$M,11,0)</f>
        <v>Underweight</v>
      </c>
      <c r="K825" t="str">
        <f>VLOOKUP($A825,'Medical Examinations'!$A:$M,12,0)</f>
        <v>Normal</v>
      </c>
      <c r="L825" s="11">
        <f>VLOOKUP($A825,'Hospitalisation Details'!$A:$O,5,0)</f>
        <v>38269</v>
      </c>
      <c r="M825">
        <f>VLOOKUP($A825,'Hospitalisation Details'!$A:$O,7,0)</f>
        <v>12829.46</v>
      </c>
      <c r="N825" t="str">
        <f>VLOOKUP($A825,'Hospitalisation Details'!$A:$O,12,0)</f>
        <v>tier - 3</v>
      </c>
      <c r="O825" t="str">
        <f>VLOOKUP($A825,'Hospitalisation Details'!$A:$O,13,0)</f>
        <v>tier - 3</v>
      </c>
      <c r="P825" t="str">
        <f>VLOOKUP($A825,'Hospitalisation Details'!$A:$O,14,0)</f>
        <v>R1016</v>
      </c>
      <c r="Q825">
        <f>VLOOKUP($A825,'Hospitalisation Details'!$A:$O,15,0)</f>
        <v>18</v>
      </c>
    </row>
    <row r="826" spans="1:17" ht="15.75" x14ac:dyDescent="0.25">
      <c r="A826" s="1" t="s">
        <v>1546</v>
      </c>
      <c r="B826" t="str">
        <f>VLOOKUP(Healthcare!A826,'Customer Names'!$A:$D,4,0)</f>
        <v>Chris J.</v>
      </c>
      <c r="C826">
        <f>VLOOKUP(A826,'Medical Examinations'!$A:$M,2,0)</f>
        <v>31.74</v>
      </c>
      <c r="D826">
        <f>VLOOKUP($A826,'Medical Examinations'!$A:$M,3,0)</f>
        <v>7.68</v>
      </c>
      <c r="E826" t="str">
        <f>VLOOKUP($A826,'Medical Examinations'!$A:$M,4,0)</f>
        <v>yes</v>
      </c>
      <c r="F826" t="str">
        <f>VLOOKUP($A826,'Medical Examinations'!$A:$M,5,0)</f>
        <v>No</v>
      </c>
      <c r="G826" t="str">
        <f>VLOOKUP($A826,'Medical Examinations'!$A:$M,6,0)</f>
        <v>No</v>
      </c>
      <c r="H826">
        <f>VLOOKUP($A826,'Medical Examinations'!$A:$M,8,0)</f>
        <v>0</v>
      </c>
      <c r="I826" t="str">
        <f>VLOOKUP($A826,'Medical Examinations'!$A:$M,9,0)</f>
        <v>No</v>
      </c>
      <c r="J826" t="str">
        <f>VLOOKUP($A826,'Medical Examinations'!$A:$M,11,0)</f>
        <v>Obesity</v>
      </c>
      <c r="K826" t="str">
        <f>VLOOKUP($A826,'Medical Examinations'!$A:$M,12,0)</f>
        <v>Diabetes</v>
      </c>
      <c r="L826" s="11">
        <f>VLOOKUP($A826,'Hospitalisation Details'!$A:$O,5,0)</f>
        <v>24648</v>
      </c>
      <c r="M826">
        <f>VLOOKUP($A826,'Hospitalisation Details'!$A:$O,7,0)</f>
        <v>12823.25</v>
      </c>
      <c r="N826" t="str">
        <f>VLOOKUP($A826,'Hospitalisation Details'!$A:$O,12,0)</f>
        <v>tier - 3</v>
      </c>
      <c r="O826" t="str">
        <f>VLOOKUP($A826,'Hospitalisation Details'!$A:$O,13,0)</f>
        <v>tier - 3</v>
      </c>
      <c r="P826" t="str">
        <f>VLOOKUP($A826,'Hospitalisation Details'!$A:$O,14,0)</f>
        <v>R1021</v>
      </c>
      <c r="Q826">
        <f>VLOOKUP($A826,'Hospitalisation Details'!$A:$O,15,0)</f>
        <v>55</v>
      </c>
    </row>
    <row r="827" spans="1:17" ht="15.75" x14ac:dyDescent="0.25">
      <c r="A827" s="1" t="s">
        <v>1545</v>
      </c>
      <c r="B827" t="str">
        <f>VLOOKUP(Healthcare!A827,'Customer Names'!$A:$D,4,0)</f>
        <v>Kate A.</v>
      </c>
      <c r="C827">
        <f>VLOOKUP(A827,'Medical Examinations'!$A:$M,2,0)</f>
        <v>26.504999999999999</v>
      </c>
      <c r="D827">
        <f>VLOOKUP($A827,'Medical Examinations'!$A:$M,3,0)</f>
        <v>6.79</v>
      </c>
      <c r="E827" t="str">
        <f>VLOOKUP($A827,'Medical Examinations'!$A:$M,4,0)</f>
        <v>yes</v>
      </c>
      <c r="F827" t="str">
        <f>VLOOKUP($A827,'Medical Examinations'!$A:$M,5,0)</f>
        <v>No</v>
      </c>
      <c r="G827" t="str">
        <f>VLOOKUP($A827,'Medical Examinations'!$A:$M,6,0)</f>
        <v>Yes</v>
      </c>
      <c r="H827">
        <f>VLOOKUP($A827,'Medical Examinations'!$A:$M,8,0)</f>
        <v>1</v>
      </c>
      <c r="I827" t="str">
        <f>VLOOKUP($A827,'Medical Examinations'!$A:$M,9,0)</f>
        <v>No</v>
      </c>
      <c r="J827" t="str">
        <f>VLOOKUP($A827,'Medical Examinations'!$A:$M,11,0)</f>
        <v>Overweight</v>
      </c>
      <c r="K827" t="str">
        <f>VLOOKUP($A827,'Medical Examinations'!$A:$M,12,0)</f>
        <v>Diabetes</v>
      </c>
      <c r="L827" s="11">
        <f>VLOOKUP($A827,'Hospitalisation Details'!$A:$O,5,0)</f>
        <v>23365</v>
      </c>
      <c r="M827">
        <f>VLOOKUP($A827,'Hospitalisation Details'!$A:$O,7,0)</f>
        <v>12815.44</v>
      </c>
      <c r="N827" t="str">
        <f>VLOOKUP($A827,'Hospitalisation Details'!$A:$O,12,0)</f>
        <v>tier - 3</v>
      </c>
      <c r="O827" t="str">
        <f>VLOOKUP($A827,'Hospitalisation Details'!$A:$O,13,0)</f>
        <v>tier - 3</v>
      </c>
      <c r="P827" t="str">
        <f>VLOOKUP($A827,'Hospitalisation Details'!$A:$O,14,0)</f>
        <v>R1024</v>
      </c>
      <c r="Q827">
        <f>VLOOKUP($A827,'Hospitalisation Details'!$A:$O,15,0)</f>
        <v>59</v>
      </c>
    </row>
    <row r="828" spans="1:17" ht="15.75" x14ac:dyDescent="0.25">
      <c r="A828" s="1" t="s">
        <v>1544</v>
      </c>
      <c r="B828" t="str">
        <f>VLOOKUP(Healthcare!A828,'Customer Names'!$A:$D,4,0)</f>
        <v>Kelli</v>
      </c>
      <c r="C828">
        <f>VLOOKUP(A828,'Medical Examinations'!$A:$M,2,0)</f>
        <v>36.479999999999997</v>
      </c>
      <c r="D828">
        <f>VLOOKUP($A828,'Medical Examinations'!$A:$M,3,0)</f>
        <v>11.09</v>
      </c>
      <c r="E828" t="str">
        <f>VLOOKUP($A828,'Medical Examinations'!$A:$M,4,0)</f>
        <v>No</v>
      </c>
      <c r="F828" t="str">
        <f>VLOOKUP($A828,'Medical Examinations'!$A:$M,5,0)</f>
        <v>No</v>
      </c>
      <c r="G828" t="str">
        <f>VLOOKUP($A828,'Medical Examinations'!$A:$M,6,0)</f>
        <v>No</v>
      </c>
      <c r="H828">
        <f>VLOOKUP($A828,'Medical Examinations'!$A:$M,8,0)</f>
        <v>0</v>
      </c>
      <c r="I828" t="str">
        <f>VLOOKUP($A828,'Medical Examinations'!$A:$M,9,0)</f>
        <v>No</v>
      </c>
      <c r="J828" t="str">
        <f>VLOOKUP($A828,'Medical Examinations'!$A:$M,11,0)</f>
        <v>Obesity</v>
      </c>
      <c r="K828" t="str">
        <f>VLOOKUP($A828,'Medical Examinations'!$A:$M,12,0)</f>
        <v>Diabetes</v>
      </c>
      <c r="L828" s="11">
        <f>VLOOKUP($A828,'Hospitalisation Details'!$A:$O,5,0)</f>
        <v>28818</v>
      </c>
      <c r="M828">
        <f>VLOOKUP($A828,'Hospitalisation Details'!$A:$O,7,0)</f>
        <v>12797.21</v>
      </c>
      <c r="N828" t="str">
        <f>VLOOKUP($A828,'Hospitalisation Details'!$A:$O,12,0)</f>
        <v>tier - 3</v>
      </c>
      <c r="O828" t="str">
        <f>VLOOKUP($A828,'Hospitalisation Details'!$A:$O,13,0)</f>
        <v>tier - 1</v>
      </c>
      <c r="P828" t="str">
        <f>VLOOKUP($A828,'Hospitalisation Details'!$A:$O,14,0)</f>
        <v>R1024</v>
      </c>
      <c r="Q828">
        <f>VLOOKUP($A828,'Hospitalisation Details'!$A:$O,15,0)</f>
        <v>44</v>
      </c>
    </row>
    <row r="829" spans="1:17" ht="15.75" x14ac:dyDescent="0.25">
      <c r="A829" s="1" t="s">
        <v>1543</v>
      </c>
      <c r="B829" t="str">
        <f>VLOOKUP(Healthcare!A829,'Customer Names'!$A:$D,4,0)</f>
        <v>.  Maggie M</v>
      </c>
      <c r="C829">
        <f>VLOOKUP(A829,'Medical Examinations'!$A:$M,2,0)</f>
        <v>39.159999999999997</v>
      </c>
      <c r="D829">
        <f>VLOOKUP($A829,'Medical Examinations'!$A:$M,3,0)</f>
        <v>5.24</v>
      </c>
      <c r="E829" t="str">
        <f>VLOOKUP($A829,'Medical Examinations'!$A:$M,4,0)</f>
        <v>yes</v>
      </c>
      <c r="F829" t="str">
        <f>VLOOKUP($A829,'Medical Examinations'!$A:$M,5,0)</f>
        <v>No</v>
      </c>
      <c r="G829" t="str">
        <f>VLOOKUP($A829,'Medical Examinations'!$A:$M,6,0)</f>
        <v>Yes</v>
      </c>
      <c r="H829">
        <f>VLOOKUP($A829,'Medical Examinations'!$A:$M,8,0)</f>
        <v>1</v>
      </c>
      <c r="I829" t="str">
        <f>VLOOKUP($A829,'Medical Examinations'!$A:$M,9,0)</f>
        <v>No</v>
      </c>
      <c r="J829" t="str">
        <f>VLOOKUP($A829,'Medical Examinations'!$A:$M,11,0)</f>
        <v>Obesity</v>
      </c>
      <c r="K829" t="str">
        <f>VLOOKUP($A829,'Medical Examinations'!$A:$M,12,0)</f>
        <v>Normal</v>
      </c>
      <c r="L829" s="11">
        <f>VLOOKUP($A829,'Hospitalisation Details'!$A:$O,5,0)</f>
        <v>30557</v>
      </c>
      <c r="M829">
        <f>VLOOKUP($A829,'Hospitalisation Details'!$A:$O,7,0)</f>
        <v>12788.18</v>
      </c>
      <c r="N829" t="str">
        <f>VLOOKUP($A829,'Hospitalisation Details'!$A:$O,12,0)</f>
        <v>tier - 3</v>
      </c>
      <c r="O829" t="str">
        <f>VLOOKUP($A829,'Hospitalisation Details'!$A:$O,13,0)</f>
        <v>tier - 1</v>
      </c>
      <c r="P829" t="str">
        <f>VLOOKUP($A829,'Hospitalisation Details'!$A:$O,14,0)</f>
        <v>R1026</v>
      </c>
      <c r="Q829">
        <f>VLOOKUP($A829,'Hospitalisation Details'!$A:$O,15,0)</f>
        <v>39</v>
      </c>
    </row>
    <row r="830" spans="1:17" ht="15.75" x14ac:dyDescent="0.25">
      <c r="A830" s="1" t="s">
        <v>1542</v>
      </c>
      <c r="B830" t="str">
        <f>VLOOKUP(Healthcare!A830,'Customer Names'!$A:$D,4,0)</f>
        <v>.  Michelle L.</v>
      </c>
      <c r="C830">
        <f>VLOOKUP(A830,'Medical Examinations'!$A:$M,2,0)</f>
        <v>28.22</v>
      </c>
      <c r="D830">
        <f>VLOOKUP($A830,'Medical Examinations'!$A:$M,3,0)</f>
        <v>7.51</v>
      </c>
      <c r="E830" t="str">
        <f>VLOOKUP($A830,'Medical Examinations'!$A:$M,4,0)</f>
        <v>yes</v>
      </c>
      <c r="F830" t="str">
        <f>VLOOKUP($A830,'Medical Examinations'!$A:$M,5,0)</f>
        <v>No</v>
      </c>
      <c r="G830" t="str">
        <f>VLOOKUP($A830,'Medical Examinations'!$A:$M,6,0)</f>
        <v>Yes</v>
      </c>
      <c r="H830">
        <f>VLOOKUP($A830,'Medical Examinations'!$A:$M,8,0)</f>
        <v>1</v>
      </c>
      <c r="I830" t="str">
        <f>VLOOKUP($A830,'Medical Examinations'!$A:$M,9,0)</f>
        <v>No</v>
      </c>
      <c r="J830" t="str">
        <f>VLOOKUP($A830,'Medical Examinations'!$A:$M,11,0)</f>
        <v>Overweight</v>
      </c>
      <c r="K830" t="str">
        <f>VLOOKUP($A830,'Medical Examinations'!$A:$M,12,0)</f>
        <v>Diabetes</v>
      </c>
      <c r="L830" s="11">
        <f>VLOOKUP($A830,'Hospitalisation Details'!$A:$O,5,0)</f>
        <v>23289</v>
      </c>
      <c r="M830">
        <f>VLOOKUP($A830,'Hospitalisation Details'!$A:$O,7,0)</f>
        <v>12788.03</v>
      </c>
      <c r="N830" t="str">
        <f>VLOOKUP($A830,'Hospitalisation Details'!$A:$O,12,0)</f>
        <v>tier - 3</v>
      </c>
      <c r="O830" t="str">
        <f>VLOOKUP($A830,'Hospitalisation Details'!$A:$O,13,0)</f>
        <v>tier - 3</v>
      </c>
      <c r="P830" t="str">
        <f>VLOOKUP($A830,'Hospitalisation Details'!$A:$O,14,0)</f>
        <v>R1025</v>
      </c>
      <c r="Q830">
        <f>VLOOKUP($A830,'Hospitalisation Details'!$A:$O,15,0)</f>
        <v>59</v>
      </c>
    </row>
    <row r="831" spans="1:17" ht="15.75" x14ac:dyDescent="0.25">
      <c r="A831" s="1" t="s">
        <v>1541</v>
      </c>
      <c r="B831" t="str">
        <f>VLOOKUP(Healthcare!A831,'Customer Names'!$A:$D,4,0)</f>
        <v>.  Ashley K</v>
      </c>
      <c r="C831">
        <f>VLOOKUP(A831,'Medical Examinations'!$A:$M,2,0)</f>
        <v>35</v>
      </c>
      <c r="D831">
        <f>VLOOKUP($A831,'Medical Examinations'!$A:$M,3,0)</f>
        <v>4.13</v>
      </c>
      <c r="E831" t="str">
        <f>VLOOKUP($A831,'Medical Examinations'!$A:$M,4,0)</f>
        <v>No</v>
      </c>
      <c r="F831" t="str">
        <f>VLOOKUP($A831,'Medical Examinations'!$A:$M,5,0)</f>
        <v>No</v>
      </c>
      <c r="G831" t="str">
        <f>VLOOKUP($A831,'Medical Examinations'!$A:$M,6,0)</f>
        <v>No</v>
      </c>
      <c r="H831">
        <f>VLOOKUP($A831,'Medical Examinations'!$A:$M,8,0)</f>
        <v>2</v>
      </c>
      <c r="I831" t="str">
        <f>VLOOKUP($A831,'Medical Examinations'!$A:$M,9,0)</f>
        <v>No</v>
      </c>
      <c r="J831" t="str">
        <f>VLOOKUP($A831,'Medical Examinations'!$A:$M,11,0)</f>
        <v>Obesity</v>
      </c>
      <c r="K831" t="str">
        <f>VLOOKUP($A831,'Medical Examinations'!$A:$M,12,0)</f>
        <v>Normal</v>
      </c>
      <c r="L831" s="11">
        <f>VLOOKUP($A831,'Hospitalisation Details'!$A:$O,5,0)</f>
        <v>26487</v>
      </c>
      <c r="M831">
        <f>VLOOKUP($A831,'Hospitalisation Details'!$A:$O,7,0)</f>
        <v>12776.05</v>
      </c>
      <c r="N831" t="str">
        <f>VLOOKUP($A831,'Hospitalisation Details'!$A:$O,12,0)</f>
        <v>tier - 3</v>
      </c>
      <c r="O831" t="str">
        <f>VLOOKUP($A831,'Hospitalisation Details'!$A:$O,13,0)</f>
        <v>tier - 3</v>
      </c>
      <c r="P831" t="str">
        <f>VLOOKUP($A831,'Hospitalisation Details'!$A:$O,14,0)</f>
        <v>R1026</v>
      </c>
      <c r="Q831">
        <f>VLOOKUP($A831,'Hospitalisation Details'!$A:$O,15,0)</f>
        <v>50</v>
      </c>
    </row>
    <row r="832" spans="1:17" ht="15.75" x14ac:dyDescent="0.25">
      <c r="A832" s="1" t="s">
        <v>1540</v>
      </c>
      <c r="B832" t="str">
        <f>VLOOKUP(Healthcare!A832,'Customer Names'!$A:$D,4,0)</f>
        <v>Michael</v>
      </c>
      <c r="C832">
        <f>VLOOKUP(A832,'Medical Examinations'!$A:$M,2,0)</f>
        <v>36.24</v>
      </c>
      <c r="D832">
        <f>VLOOKUP($A832,'Medical Examinations'!$A:$M,3,0)</f>
        <v>8.3800000000000008</v>
      </c>
      <c r="E832" t="str">
        <f>VLOOKUP($A832,'Medical Examinations'!$A:$M,4,0)</f>
        <v>yes</v>
      </c>
      <c r="F832" t="str">
        <f>VLOOKUP($A832,'Medical Examinations'!$A:$M,5,0)</f>
        <v>No</v>
      </c>
      <c r="G832" t="str">
        <f>VLOOKUP($A832,'Medical Examinations'!$A:$M,6,0)</f>
        <v>No</v>
      </c>
      <c r="H832">
        <f>VLOOKUP($A832,'Medical Examinations'!$A:$M,8,0)</f>
        <v>1</v>
      </c>
      <c r="I832" t="str">
        <f>VLOOKUP($A832,'Medical Examinations'!$A:$M,9,0)</f>
        <v>No</v>
      </c>
      <c r="J832" t="str">
        <f>VLOOKUP($A832,'Medical Examinations'!$A:$M,11,0)</f>
        <v>Obesity</v>
      </c>
      <c r="K832" t="str">
        <f>VLOOKUP($A832,'Medical Examinations'!$A:$M,12,0)</f>
        <v>Diabetes</v>
      </c>
      <c r="L832" s="11">
        <f>VLOOKUP($A832,'Hospitalisation Details'!$A:$O,5,0)</f>
        <v>27753</v>
      </c>
      <c r="M832">
        <f>VLOOKUP($A832,'Hospitalisation Details'!$A:$O,7,0)</f>
        <v>12770.27</v>
      </c>
      <c r="N832" t="str">
        <f>VLOOKUP($A832,'Hospitalisation Details'!$A:$O,12,0)</f>
        <v>tier - 3</v>
      </c>
      <c r="O832" t="str">
        <f>VLOOKUP($A832,'Hospitalisation Details'!$A:$O,13,0)</f>
        <v>tier - 3</v>
      </c>
      <c r="P832" t="str">
        <f>VLOOKUP($A832,'Hospitalisation Details'!$A:$O,14,0)</f>
        <v>R1021</v>
      </c>
      <c r="Q832">
        <f>VLOOKUP($A832,'Hospitalisation Details'!$A:$O,15,0)</f>
        <v>47</v>
      </c>
    </row>
    <row r="833" spans="1:17" ht="15.75" x14ac:dyDescent="0.25">
      <c r="A833" s="1" t="s">
        <v>1539</v>
      </c>
      <c r="B833" t="str">
        <f>VLOOKUP(Healthcare!A833,'Customer Names'!$A:$D,4,0)</f>
        <v>Ryan K.</v>
      </c>
      <c r="C833">
        <f>VLOOKUP(A833,'Medical Examinations'!$A:$M,2,0)</f>
        <v>36.954999999999998</v>
      </c>
      <c r="D833">
        <f>VLOOKUP($A833,'Medical Examinations'!$A:$M,3,0)</f>
        <v>8.07</v>
      </c>
      <c r="E833" t="str">
        <f>VLOOKUP($A833,'Medical Examinations'!$A:$M,4,0)</f>
        <v>No</v>
      </c>
      <c r="F833" t="str">
        <f>VLOOKUP($A833,'Medical Examinations'!$A:$M,5,0)</f>
        <v>No</v>
      </c>
      <c r="G833" t="str">
        <f>VLOOKUP($A833,'Medical Examinations'!$A:$M,6,0)</f>
        <v>No</v>
      </c>
      <c r="H833">
        <f>VLOOKUP($A833,'Medical Examinations'!$A:$M,8,0)</f>
        <v>0</v>
      </c>
      <c r="I833" t="str">
        <f>VLOOKUP($A833,'Medical Examinations'!$A:$M,9,0)</f>
        <v>No</v>
      </c>
      <c r="J833" t="str">
        <f>VLOOKUP($A833,'Medical Examinations'!$A:$M,11,0)</f>
        <v>Obesity</v>
      </c>
      <c r="K833" t="str">
        <f>VLOOKUP($A833,'Medical Examinations'!$A:$M,12,0)</f>
        <v>Diabetes</v>
      </c>
      <c r="L833" s="11">
        <f>VLOOKUP($A833,'Hospitalisation Details'!$A:$O,5,0)</f>
        <v>22920</v>
      </c>
      <c r="M833">
        <f>VLOOKUP($A833,'Hospitalisation Details'!$A:$O,7,0)</f>
        <v>12741.17</v>
      </c>
      <c r="N833" t="str">
        <f>VLOOKUP($A833,'Hospitalisation Details'!$A:$O,12,0)</f>
        <v>tier - 3</v>
      </c>
      <c r="O833" t="str">
        <f>VLOOKUP($A833,'Hospitalisation Details'!$A:$O,13,0)</f>
        <v>tier - 1</v>
      </c>
      <c r="P833" t="str">
        <f>VLOOKUP($A833,'Hospitalisation Details'!$A:$O,14,0)</f>
        <v>R1017</v>
      </c>
      <c r="Q833">
        <f>VLOOKUP($A833,'Hospitalisation Details'!$A:$O,15,0)</f>
        <v>60</v>
      </c>
    </row>
    <row r="834" spans="1:17" ht="15.75" x14ac:dyDescent="0.25">
      <c r="A834" s="1" t="s">
        <v>1538</v>
      </c>
      <c r="B834" t="str">
        <f>VLOOKUP(Healthcare!A834,'Customer Names'!$A:$D,4,0)</f>
        <v>Matthew J</v>
      </c>
      <c r="C834">
        <f>VLOOKUP(A834,'Medical Examinations'!$A:$M,2,0)</f>
        <v>29.64</v>
      </c>
      <c r="D834">
        <f>VLOOKUP($A834,'Medical Examinations'!$A:$M,3,0)</f>
        <v>8.9499999999999993</v>
      </c>
      <c r="E834" t="str">
        <f>VLOOKUP($A834,'Medical Examinations'!$A:$M,4,0)</f>
        <v>No</v>
      </c>
      <c r="F834" t="str">
        <f>VLOOKUP($A834,'Medical Examinations'!$A:$M,5,0)</f>
        <v>No</v>
      </c>
      <c r="G834" t="str">
        <f>VLOOKUP($A834,'Medical Examinations'!$A:$M,6,0)</f>
        <v>No</v>
      </c>
      <c r="H834">
        <f>VLOOKUP($A834,'Medical Examinations'!$A:$M,8,0)</f>
        <v>0</v>
      </c>
      <c r="I834" t="str">
        <f>VLOOKUP($A834,'Medical Examinations'!$A:$M,9,0)</f>
        <v>No</v>
      </c>
      <c r="J834" t="str">
        <f>VLOOKUP($A834,'Medical Examinations'!$A:$M,11,0)</f>
        <v>Overweight</v>
      </c>
      <c r="K834" t="str">
        <f>VLOOKUP($A834,'Medical Examinations'!$A:$M,12,0)</f>
        <v>Diabetes</v>
      </c>
      <c r="L834" s="11">
        <f>VLOOKUP($A834,'Hospitalisation Details'!$A:$O,5,0)</f>
        <v>22829</v>
      </c>
      <c r="M834">
        <f>VLOOKUP($A834,'Hospitalisation Details'!$A:$O,7,0)</f>
        <v>12731</v>
      </c>
      <c r="N834" t="str">
        <f>VLOOKUP($A834,'Hospitalisation Details'!$A:$O,12,0)</f>
        <v>tier - 3</v>
      </c>
      <c r="O834" t="str">
        <f>VLOOKUP($A834,'Hospitalisation Details'!$A:$O,13,0)</f>
        <v>tier - 3</v>
      </c>
      <c r="P834" t="str">
        <f>VLOOKUP($A834,'Hospitalisation Details'!$A:$O,14,0)</f>
        <v>R1016</v>
      </c>
      <c r="Q834">
        <f>VLOOKUP($A834,'Hospitalisation Details'!$A:$O,15,0)</f>
        <v>60</v>
      </c>
    </row>
    <row r="835" spans="1:17" ht="15.75" x14ac:dyDescent="0.25">
      <c r="A835" s="1" t="s">
        <v>1537</v>
      </c>
      <c r="B835" t="str">
        <f>VLOOKUP(Healthcare!A835,'Customer Names'!$A:$D,4,0)</f>
        <v>.  Karine</v>
      </c>
      <c r="C835">
        <f>VLOOKUP(A835,'Medical Examinations'!$A:$M,2,0)</f>
        <v>42.74</v>
      </c>
      <c r="D835">
        <f>VLOOKUP($A835,'Medical Examinations'!$A:$M,3,0)</f>
        <v>6.31</v>
      </c>
      <c r="E835" t="str">
        <f>VLOOKUP($A835,'Medical Examinations'!$A:$M,4,0)</f>
        <v>yes</v>
      </c>
      <c r="F835" t="str">
        <f>VLOOKUP($A835,'Medical Examinations'!$A:$M,5,0)</f>
        <v>No</v>
      </c>
      <c r="G835" t="str">
        <f>VLOOKUP($A835,'Medical Examinations'!$A:$M,6,0)</f>
        <v>No</v>
      </c>
      <c r="H835">
        <f>VLOOKUP($A835,'Medical Examinations'!$A:$M,8,0)</f>
        <v>1</v>
      </c>
      <c r="I835" t="str">
        <f>VLOOKUP($A835,'Medical Examinations'!$A:$M,9,0)</f>
        <v>No</v>
      </c>
      <c r="J835" t="str">
        <f>VLOOKUP($A835,'Medical Examinations'!$A:$M,11,0)</f>
        <v>Obesity</v>
      </c>
      <c r="K835" t="str">
        <f>VLOOKUP($A835,'Medical Examinations'!$A:$M,12,0)</f>
        <v>Prediabetes</v>
      </c>
      <c r="L835" s="11">
        <f>VLOOKUP($A835,'Hospitalisation Details'!$A:$O,5,0)</f>
        <v>32494</v>
      </c>
      <c r="M835">
        <f>VLOOKUP($A835,'Hospitalisation Details'!$A:$O,7,0)</f>
        <v>12718.21</v>
      </c>
      <c r="N835" t="str">
        <f>VLOOKUP($A835,'Hospitalisation Details'!$A:$O,12,0)</f>
        <v>tier - 3</v>
      </c>
      <c r="O835" t="str">
        <f>VLOOKUP($A835,'Hospitalisation Details'!$A:$O,13,0)</f>
        <v>tier - 1</v>
      </c>
      <c r="P835" t="str">
        <f>VLOOKUP($A835,'Hospitalisation Details'!$A:$O,14,0)</f>
        <v>R1026</v>
      </c>
      <c r="Q835">
        <f>VLOOKUP($A835,'Hospitalisation Details'!$A:$O,15,0)</f>
        <v>34</v>
      </c>
    </row>
    <row r="836" spans="1:17" ht="15.75" x14ac:dyDescent="0.25">
      <c r="A836" s="1" t="s">
        <v>1536</v>
      </c>
      <c r="B836" t="str">
        <f>VLOOKUP(Healthcare!A836,'Customer Names'!$A:$D,4,0)</f>
        <v>Antonia G</v>
      </c>
      <c r="C836">
        <f>VLOOKUP(A836,'Medical Examinations'!$A:$M,2,0)</f>
        <v>36.130000000000003</v>
      </c>
      <c r="D836">
        <f>VLOOKUP($A836,'Medical Examinations'!$A:$M,3,0)</f>
        <v>7.19</v>
      </c>
      <c r="E836" t="str">
        <f>VLOOKUP($A836,'Medical Examinations'!$A:$M,4,0)</f>
        <v>yes</v>
      </c>
      <c r="F836" t="str">
        <f>VLOOKUP($A836,'Medical Examinations'!$A:$M,5,0)</f>
        <v>No</v>
      </c>
      <c r="G836" t="str">
        <f>VLOOKUP($A836,'Medical Examinations'!$A:$M,6,0)</f>
        <v>No</v>
      </c>
      <c r="H836">
        <f>VLOOKUP($A836,'Medical Examinations'!$A:$M,8,0)</f>
        <v>2</v>
      </c>
      <c r="I836" t="str">
        <f>VLOOKUP($A836,'Medical Examinations'!$A:$M,9,0)</f>
        <v>No</v>
      </c>
      <c r="J836" t="str">
        <f>VLOOKUP($A836,'Medical Examinations'!$A:$M,11,0)</f>
        <v>Obesity</v>
      </c>
      <c r="K836" t="str">
        <f>VLOOKUP($A836,'Medical Examinations'!$A:$M,12,0)</f>
        <v>Diabetes</v>
      </c>
      <c r="L836" s="11">
        <f>VLOOKUP($A836,'Hospitalisation Details'!$A:$O,5,0)</f>
        <v>25727</v>
      </c>
      <c r="M836">
        <f>VLOOKUP($A836,'Hospitalisation Details'!$A:$O,7,0)</f>
        <v>12713</v>
      </c>
      <c r="N836" t="str">
        <f>VLOOKUP($A836,'Hospitalisation Details'!$A:$O,12,0)</f>
        <v>tier - 3</v>
      </c>
      <c r="O836" t="str">
        <f>VLOOKUP($A836,'Hospitalisation Details'!$A:$O,13,0)</f>
        <v>tier - 1</v>
      </c>
      <c r="P836" t="str">
        <f>VLOOKUP($A836,'Hospitalisation Details'!$A:$O,14,0)</f>
        <v>R1011</v>
      </c>
      <c r="Q836">
        <f>VLOOKUP($A836,'Hospitalisation Details'!$A:$O,15,0)</f>
        <v>53</v>
      </c>
    </row>
    <row r="837" spans="1:17" ht="15.75" x14ac:dyDescent="0.25">
      <c r="A837" s="1" t="s">
        <v>1535</v>
      </c>
      <c r="B837" t="str">
        <f>VLOOKUP(Healthcare!A837,'Customer Names'!$A:$D,4,0)</f>
        <v>Casondra L</v>
      </c>
      <c r="C837">
        <f>VLOOKUP(A837,'Medical Examinations'!$A:$M,2,0)</f>
        <v>31.55</v>
      </c>
      <c r="D837">
        <f>VLOOKUP($A837,'Medical Examinations'!$A:$M,3,0)</f>
        <v>6.11</v>
      </c>
      <c r="E837" t="str">
        <f>VLOOKUP($A837,'Medical Examinations'!$A:$M,4,0)</f>
        <v>yes</v>
      </c>
      <c r="F837" t="str">
        <f>VLOOKUP($A837,'Medical Examinations'!$A:$M,5,0)</f>
        <v>No</v>
      </c>
      <c r="G837" t="str">
        <f>VLOOKUP($A837,'Medical Examinations'!$A:$M,6,0)</f>
        <v>No</v>
      </c>
      <c r="H837">
        <f>VLOOKUP($A837,'Medical Examinations'!$A:$M,8,0)</f>
        <v>1</v>
      </c>
      <c r="I837" t="str">
        <f>VLOOKUP($A837,'Medical Examinations'!$A:$M,9,0)</f>
        <v>No</v>
      </c>
      <c r="J837" t="str">
        <f>VLOOKUP($A837,'Medical Examinations'!$A:$M,11,0)</f>
        <v>Obesity</v>
      </c>
      <c r="K837" t="str">
        <f>VLOOKUP($A837,'Medical Examinations'!$A:$M,12,0)</f>
        <v>Prediabetes</v>
      </c>
      <c r="L837" s="11">
        <f>VLOOKUP($A837,'Hospitalisation Details'!$A:$O,5,0)</f>
        <v>23586</v>
      </c>
      <c r="M837">
        <f>VLOOKUP($A837,'Hospitalisation Details'!$A:$O,7,0)</f>
        <v>12700.63</v>
      </c>
      <c r="N837" t="str">
        <f>VLOOKUP($A837,'Hospitalisation Details'!$A:$O,12,0)</f>
        <v>tier - 3</v>
      </c>
      <c r="O837" t="str">
        <f>VLOOKUP($A837,'Hospitalisation Details'!$A:$O,13,0)</f>
        <v>tier - 3</v>
      </c>
      <c r="P837" t="str">
        <f>VLOOKUP($A837,'Hospitalisation Details'!$A:$O,14,0)</f>
        <v>R1011</v>
      </c>
      <c r="Q837">
        <f>VLOOKUP($A837,'Hospitalisation Details'!$A:$O,15,0)</f>
        <v>58</v>
      </c>
    </row>
    <row r="838" spans="1:17" ht="15.75" x14ac:dyDescent="0.25">
      <c r="A838" s="1" t="s">
        <v>1534</v>
      </c>
      <c r="B838" t="str">
        <f>VLOOKUP(Healthcare!A838,'Customer Names'!$A:$D,4,0)</f>
        <v>Wendy</v>
      </c>
      <c r="C838">
        <f>VLOOKUP(A838,'Medical Examinations'!$A:$M,2,0)</f>
        <v>52.75</v>
      </c>
      <c r="D838">
        <f>VLOOKUP($A838,'Medical Examinations'!$A:$M,3,0)</f>
        <v>6.02</v>
      </c>
      <c r="E838" t="str">
        <f>VLOOKUP($A838,'Medical Examinations'!$A:$M,4,0)</f>
        <v>No</v>
      </c>
      <c r="F838" t="str">
        <f>VLOOKUP($A838,'Medical Examinations'!$A:$M,5,0)</f>
        <v>No</v>
      </c>
      <c r="G838" t="str">
        <f>VLOOKUP($A838,'Medical Examinations'!$A:$M,6,0)</f>
        <v>No</v>
      </c>
      <c r="H838">
        <f>VLOOKUP($A838,'Medical Examinations'!$A:$M,8,0)</f>
        <v>1</v>
      </c>
      <c r="I838" t="str">
        <f>VLOOKUP($A838,'Medical Examinations'!$A:$M,9,0)</f>
        <v>No</v>
      </c>
      <c r="J838" t="str">
        <f>VLOOKUP($A838,'Medical Examinations'!$A:$M,11,0)</f>
        <v>Obesity</v>
      </c>
      <c r="K838" t="str">
        <f>VLOOKUP($A838,'Medical Examinations'!$A:$M,12,0)</f>
        <v>Prediabetes</v>
      </c>
      <c r="L838" s="11">
        <f>VLOOKUP($A838,'Hospitalisation Details'!$A:$O,5,0)</f>
        <v>33762</v>
      </c>
      <c r="M838">
        <f>VLOOKUP($A838,'Hospitalisation Details'!$A:$O,7,0)</f>
        <v>12699.56</v>
      </c>
      <c r="N838" t="str">
        <f>VLOOKUP($A838,'Hospitalisation Details'!$A:$O,12,0)</f>
        <v>tier - 3</v>
      </c>
      <c r="O838" t="str">
        <f>VLOOKUP($A838,'Hospitalisation Details'!$A:$O,13,0)</f>
        <v>tier - 2</v>
      </c>
      <c r="P838" t="str">
        <f>VLOOKUP($A838,'Hospitalisation Details'!$A:$O,14,0)</f>
        <v>R1011</v>
      </c>
      <c r="Q838">
        <f>VLOOKUP($A838,'Hospitalisation Details'!$A:$O,15,0)</f>
        <v>31</v>
      </c>
    </row>
    <row r="839" spans="1:17" ht="15.75" x14ac:dyDescent="0.25">
      <c r="A839" s="1" t="s">
        <v>1533</v>
      </c>
      <c r="B839" t="str">
        <f>VLOOKUP(Healthcare!A839,'Customer Names'!$A:$D,4,0)</f>
        <v>Eric D</v>
      </c>
      <c r="C839">
        <f>VLOOKUP(A839,'Medical Examinations'!$A:$M,2,0)</f>
        <v>36.67</v>
      </c>
      <c r="D839">
        <f>VLOOKUP($A839,'Medical Examinations'!$A:$M,3,0)</f>
        <v>11.86</v>
      </c>
      <c r="E839" t="str">
        <f>VLOOKUP($A839,'Medical Examinations'!$A:$M,4,0)</f>
        <v>No</v>
      </c>
      <c r="F839" t="str">
        <f>VLOOKUP($A839,'Medical Examinations'!$A:$M,5,0)</f>
        <v>No</v>
      </c>
      <c r="G839" t="str">
        <f>VLOOKUP($A839,'Medical Examinations'!$A:$M,6,0)</f>
        <v>No</v>
      </c>
      <c r="H839">
        <f>VLOOKUP($A839,'Medical Examinations'!$A:$M,8,0)</f>
        <v>0</v>
      </c>
      <c r="I839" t="str">
        <f>VLOOKUP($A839,'Medical Examinations'!$A:$M,9,0)</f>
        <v>No</v>
      </c>
      <c r="J839" t="str">
        <f>VLOOKUP($A839,'Medical Examinations'!$A:$M,11,0)</f>
        <v>Obesity</v>
      </c>
      <c r="K839" t="str">
        <f>VLOOKUP($A839,'Medical Examinations'!$A:$M,12,0)</f>
        <v>Diabetes</v>
      </c>
      <c r="L839" s="11">
        <f>VLOOKUP($A839,'Hospitalisation Details'!$A:$O,5,0)</f>
        <v>27326</v>
      </c>
      <c r="M839">
        <f>VLOOKUP($A839,'Hospitalisation Details'!$A:$O,7,0)</f>
        <v>12697.48</v>
      </c>
      <c r="N839" t="str">
        <f>VLOOKUP($A839,'Hospitalisation Details'!$A:$O,12,0)</f>
        <v>tier - 3</v>
      </c>
      <c r="O839" t="str">
        <f>VLOOKUP($A839,'Hospitalisation Details'!$A:$O,13,0)</f>
        <v>tier - 3</v>
      </c>
      <c r="P839" t="str">
        <f>VLOOKUP($A839,'Hospitalisation Details'!$A:$O,14,0)</f>
        <v>R1021</v>
      </c>
      <c r="Q839">
        <f>VLOOKUP($A839,'Hospitalisation Details'!$A:$O,15,0)</f>
        <v>48</v>
      </c>
    </row>
    <row r="840" spans="1:17" ht="15.75" x14ac:dyDescent="0.25">
      <c r="A840" s="1" t="s">
        <v>1532</v>
      </c>
      <c r="B840" t="str">
        <f>VLOOKUP(Healthcare!A840,'Customer Names'!$A:$D,4,0)</f>
        <v>Elizabeth</v>
      </c>
      <c r="C840">
        <f>VLOOKUP(A840,'Medical Examinations'!$A:$M,2,0)</f>
        <v>38.06</v>
      </c>
      <c r="D840">
        <f>VLOOKUP($A840,'Medical Examinations'!$A:$M,3,0)</f>
        <v>8.25</v>
      </c>
      <c r="E840" t="str">
        <f>VLOOKUP($A840,'Medical Examinations'!$A:$M,4,0)</f>
        <v>No</v>
      </c>
      <c r="F840" t="str">
        <f>VLOOKUP($A840,'Medical Examinations'!$A:$M,5,0)</f>
        <v>No</v>
      </c>
      <c r="G840" t="str">
        <f>VLOOKUP($A840,'Medical Examinations'!$A:$M,6,0)</f>
        <v>No</v>
      </c>
      <c r="H840">
        <f>VLOOKUP($A840,'Medical Examinations'!$A:$M,8,0)</f>
        <v>0</v>
      </c>
      <c r="I840" t="str">
        <f>VLOOKUP($A840,'Medical Examinations'!$A:$M,9,0)</f>
        <v>No</v>
      </c>
      <c r="J840" t="str">
        <f>VLOOKUP($A840,'Medical Examinations'!$A:$M,11,0)</f>
        <v>Obesity</v>
      </c>
      <c r="K840" t="str">
        <f>VLOOKUP($A840,'Medical Examinations'!$A:$M,12,0)</f>
        <v>Diabetes</v>
      </c>
      <c r="L840" s="11">
        <f>VLOOKUP($A840,'Hospitalisation Details'!$A:$O,5,0)</f>
        <v>22885</v>
      </c>
      <c r="M840">
        <f>VLOOKUP($A840,'Hospitalisation Details'!$A:$O,7,0)</f>
        <v>12648.7</v>
      </c>
      <c r="N840" t="str">
        <f>VLOOKUP($A840,'Hospitalisation Details'!$A:$O,12,0)</f>
        <v>tier - 3</v>
      </c>
      <c r="O840" t="str">
        <f>VLOOKUP($A840,'Hospitalisation Details'!$A:$O,13,0)</f>
        <v>tier - 2</v>
      </c>
      <c r="P840" t="str">
        <f>VLOOKUP($A840,'Hospitalisation Details'!$A:$O,14,0)</f>
        <v>R1013</v>
      </c>
      <c r="Q840">
        <f>VLOOKUP($A840,'Hospitalisation Details'!$A:$O,15,0)</f>
        <v>60</v>
      </c>
    </row>
    <row r="841" spans="1:17" ht="15.75" x14ac:dyDescent="0.25">
      <c r="A841" s="1" t="s">
        <v>1531</v>
      </c>
      <c r="B841" t="str">
        <f>VLOOKUP(Healthcare!A841,'Customer Names'!$A:$D,4,0)</f>
        <v>Laura F</v>
      </c>
      <c r="C841">
        <f>VLOOKUP(A841,'Medical Examinations'!$A:$M,2,0)</f>
        <v>38</v>
      </c>
      <c r="D841">
        <f>VLOOKUP($A841,'Medical Examinations'!$A:$M,3,0)</f>
        <v>8.1300000000000008</v>
      </c>
      <c r="E841" t="str">
        <f>VLOOKUP($A841,'Medical Examinations'!$A:$M,4,0)</f>
        <v>No</v>
      </c>
      <c r="F841" t="str">
        <f>VLOOKUP($A841,'Medical Examinations'!$A:$M,5,0)</f>
        <v>No</v>
      </c>
      <c r="G841" t="str">
        <f>VLOOKUP($A841,'Medical Examinations'!$A:$M,6,0)</f>
        <v>No</v>
      </c>
      <c r="H841">
        <f>VLOOKUP($A841,'Medical Examinations'!$A:$M,8,0)</f>
        <v>0</v>
      </c>
      <c r="I841" t="str">
        <f>VLOOKUP($A841,'Medical Examinations'!$A:$M,9,0)</f>
        <v>No</v>
      </c>
      <c r="J841" t="str">
        <f>VLOOKUP($A841,'Medical Examinations'!$A:$M,11,0)</f>
        <v>Obesity</v>
      </c>
      <c r="K841" t="str">
        <f>VLOOKUP($A841,'Medical Examinations'!$A:$M,12,0)</f>
        <v>Diabetes</v>
      </c>
      <c r="L841" s="11">
        <f>VLOOKUP($A841,'Hospitalisation Details'!$A:$O,5,0)</f>
        <v>23999</v>
      </c>
      <c r="M841">
        <f>VLOOKUP($A841,'Hospitalisation Details'!$A:$O,7,0)</f>
        <v>12646.21</v>
      </c>
      <c r="N841" t="str">
        <f>VLOOKUP($A841,'Hospitalisation Details'!$A:$O,12,0)</f>
        <v>tier - 3</v>
      </c>
      <c r="O841" t="str">
        <f>VLOOKUP($A841,'Hospitalisation Details'!$A:$O,13,0)</f>
        <v>tier - 2</v>
      </c>
      <c r="P841" t="str">
        <f>VLOOKUP($A841,'Hospitalisation Details'!$A:$O,14,0)</f>
        <v>R1011</v>
      </c>
      <c r="Q841">
        <f>VLOOKUP($A841,'Hospitalisation Details'!$A:$O,15,0)</f>
        <v>57</v>
      </c>
    </row>
    <row r="842" spans="1:17" ht="15.75" x14ac:dyDescent="0.25">
      <c r="A842" s="1" t="s">
        <v>1530</v>
      </c>
      <c r="B842" t="str">
        <f>VLOOKUP(Healthcare!A842,'Customer Names'!$A:$D,4,0)</f>
        <v>Amelia F.</v>
      </c>
      <c r="C842">
        <f>VLOOKUP(A842,'Medical Examinations'!$A:$M,2,0)</f>
        <v>35.1</v>
      </c>
      <c r="D842">
        <f>VLOOKUP($A842,'Medical Examinations'!$A:$M,3,0)</f>
        <v>10.1</v>
      </c>
      <c r="E842" t="str">
        <f>VLOOKUP($A842,'Medical Examinations'!$A:$M,4,0)</f>
        <v>No</v>
      </c>
      <c r="F842" t="str">
        <f>VLOOKUP($A842,'Medical Examinations'!$A:$M,5,0)</f>
        <v>No</v>
      </c>
      <c r="G842" t="str">
        <f>VLOOKUP($A842,'Medical Examinations'!$A:$M,6,0)</f>
        <v>No</v>
      </c>
      <c r="H842">
        <f>VLOOKUP($A842,'Medical Examinations'!$A:$M,8,0)</f>
        <v>0</v>
      </c>
      <c r="I842" t="str">
        <f>VLOOKUP($A842,'Medical Examinations'!$A:$M,9,0)</f>
        <v>No</v>
      </c>
      <c r="J842" t="str">
        <f>VLOOKUP($A842,'Medical Examinations'!$A:$M,11,0)</f>
        <v>Obesity</v>
      </c>
      <c r="K842" t="str">
        <f>VLOOKUP($A842,'Medical Examinations'!$A:$M,12,0)</f>
        <v>Diabetes</v>
      </c>
      <c r="L842" s="11">
        <f>VLOOKUP($A842,'Hospitalisation Details'!$A:$O,5,0)</f>
        <v>22961</v>
      </c>
      <c r="M842">
        <f>VLOOKUP($A842,'Hospitalisation Details'!$A:$O,7,0)</f>
        <v>12644.59</v>
      </c>
      <c r="N842" t="str">
        <f>VLOOKUP($A842,'Hospitalisation Details'!$A:$O,12,0)</f>
        <v>tier - 3</v>
      </c>
      <c r="O842" t="str">
        <f>VLOOKUP($A842,'Hospitalisation Details'!$A:$O,13,0)</f>
        <v>tier - 2</v>
      </c>
      <c r="P842" t="str">
        <f>VLOOKUP($A842,'Hospitalisation Details'!$A:$O,14,0)</f>
        <v>R1011</v>
      </c>
      <c r="Q842">
        <f>VLOOKUP($A842,'Hospitalisation Details'!$A:$O,15,0)</f>
        <v>60</v>
      </c>
    </row>
    <row r="843" spans="1:17" ht="15.75" x14ac:dyDescent="0.25">
      <c r="A843" s="1" t="s">
        <v>1529</v>
      </c>
      <c r="B843" t="str">
        <f>VLOOKUP(Healthcare!A843,'Customer Names'!$A:$D,4,0)</f>
        <v>Amy L.</v>
      </c>
      <c r="C843">
        <f>VLOOKUP(A843,'Medical Examinations'!$A:$M,2,0)</f>
        <v>33.82</v>
      </c>
      <c r="D843">
        <f>VLOOKUP($A843,'Medical Examinations'!$A:$M,3,0)</f>
        <v>5.89</v>
      </c>
      <c r="E843" t="str">
        <f>VLOOKUP($A843,'Medical Examinations'!$A:$M,4,0)</f>
        <v>yes</v>
      </c>
      <c r="F843" t="str">
        <f>VLOOKUP($A843,'Medical Examinations'!$A:$M,5,0)</f>
        <v>No</v>
      </c>
      <c r="G843" t="str">
        <f>VLOOKUP($A843,'Medical Examinations'!$A:$M,6,0)</f>
        <v>No</v>
      </c>
      <c r="H843">
        <f>VLOOKUP($A843,'Medical Examinations'!$A:$M,8,0)</f>
        <v>2</v>
      </c>
      <c r="I843" t="str">
        <f>VLOOKUP($A843,'Medical Examinations'!$A:$M,9,0)</f>
        <v>No</v>
      </c>
      <c r="J843" t="str">
        <f>VLOOKUP($A843,'Medical Examinations'!$A:$M,11,0)</f>
        <v>Obesity</v>
      </c>
      <c r="K843" t="str">
        <f>VLOOKUP($A843,'Medical Examinations'!$A:$M,12,0)</f>
        <v>Prediabetes</v>
      </c>
      <c r="L843" s="11">
        <f>VLOOKUP($A843,'Hospitalisation Details'!$A:$O,5,0)</f>
        <v>24458</v>
      </c>
      <c r="M843">
        <f>VLOOKUP($A843,'Hospitalisation Details'!$A:$O,7,0)</f>
        <v>12643.38</v>
      </c>
      <c r="N843" t="str">
        <f>VLOOKUP($A843,'Hospitalisation Details'!$A:$O,12,0)</f>
        <v>tier - 3</v>
      </c>
      <c r="O843" t="str">
        <f>VLOOKUP($A843,'Hospitalisation Details'!$A:$O,13,0)</f>
        <v>tier - 1</v>
      </c>
      <c r="P843" t="str">
        <f>VLOOKUP($A843,'Hospitalisation Details'!$A:$O,14,0)</f>
        <v>R1012</v>
      </c>
      <c r="Q843">
        <f>VLOOKUP($A843,'Hospitalisation Details'!$A:$O,15,0)</f>
        <v>56</v>
      </c>
    </row>
    <row r="844" spans="1:17" ht="15.75" x14ac:dyDescent="0.25">
      <c r="A844" s="1" t="s">
        <v>1528</v>
      </c>
      <c r="B844" t="str">
        <f>VLOOKUP(Healthcare!A844,'Customer Names'!$A:$D,4,0)</f>
        <v>Katie J</v>
      </c>
      <c r="C844">
        <f>VLOOKUP(A844,'Medical Examinations'!$A:$M,2,0)</f>
        <v>37.43</v>
      </c>
      <c r="D844">
        <f>VLOOKUP($A844,'Medical Examinations'!$A:$M,3,0)</f>
        <v>4.97</v>
      </c>
      <c r="E844" t="str">
        <f>VLOOKUP($A844,'Medical Examinations'!$A:$M,4,0)</f>
        <v>No</v>
      </c>
      <c r="F844" t="str">
        <f>VLOOKUP($A844,'Medical Examinations'!$A:$M,5,0)</f>
        <v>No</v>
      </c>
      <c r="G844" t="str">
        <f>VLOOKUP($A844,'Medical Examinations'!$A:$M,6,0)</f>
        <v>No</v>
      </c>
      <c r="H844">
        <f>VLOOKUP($A844,'Medical Examinations'!$A:$M,8,0)</f>
        <v>2</v>
      </c>
      <c r="I844" t="str">
        <f>VLOOKUP($A844,'Medical Examinations'!$A:$M,9,0)</f>
        <v>No</v>
      </c>
      <c r="J844" t="str">
        <f>VLOOKUP($A844,'Medical Examinations'!$A:$M,11,0)</f>
        <v>Obesity</v>
      </c>
      <c r="K844" t="str">
        <f>VLOOKUP($A844,'Medical Examinations'!$A:$M,12,0)</f>
        <v>Normal</v>
      </c>
      <c r="L844" s="11">
        <f>VLOOKUP($A844,'Hospitalisation Details'!$A:$O,5,0)</f>
        <v>26455</v>
      </c>
      <c r="M844">
        <f>VLOOKUP($A844,'Hospitalisation Details'!$A:$O,7,0)</f>
        <v>12640.24</v>
      </c>
      <c r="N844" t="str">
        <f>VLOOKUP($A844,'Hospitalisation Details'!$A:$O,12,0)</f>
        <v>tier - 3</v>
      </c>
      <c r="O844" t="str">
        <f>VLOOKUP($A844,'Hospitalisation Details'!$A:$O,13,0)</f>
        <v>tier - 1</v>
      </c>
      <c r="P844" t="str">
        <f>VLOOKUP($A844,'Hospitalisation Details'!$A:$O,14,0)</f>
        <v>R1011</v>
      </c>
      <c r="Q844">
        <f>VLOOKUP($A844,'Hospitalisation Details'!$A:$O,15,0)</f>
        <v>51</v>
      </c>
    </row>
    <row r="845" spans="1:17" ht="15.75" x14ac:dyDescent="0.25">
      <c r="A845" s="1" t="s">
        <v>1527</v>
      </c>
      <c r="B845" t="str">
        <f>VLOOKUP(Healthcare!A845,'Customer Names'!$A:$D,4,0)</f>
        <v>Laura E.</v>
      </c>
      <c r="C845">
        <f>VLOOKUP(A845,'Medical Examinations'!$A:$M,2,0)</f>
        <v>30.5</v>
      </c>
      <c r="D845">
        <f>VLOOKUP($A845,'Medical Examinations'!$A:$M,3,0)</f>
        <v>9.9</v>
      </c>
      <c r="E845" t="str">
        <f>VLOOKUP($A845,'Medical Examinations'!$A:$M,4,0)</f>
        <v>No</v>
      </c>
      <c r="F845" t="str">
        <f>VLOOKUP($A845,'Medical Examinations'!$A:$M,5,0)</f>
        <v>No</v>
      </c>
      <c r="G845" t="str">
        <f>VLOOKUP($A845,'Medical Examinations'!$A:$M,6,0)</f>
        <v>No</v>
      </c>
      <c r="H845">
        <f>VLOOKUP($A845,'Medical Examinations'!$A:$M,8,0)</f>
        <v>0</v>
      </c>
      <c r="I845" t="str">
        <f>VLOOKUP($A845,'Medical Examinations'!$A:$M,9,0)</f>
        <v>No</v>
      </c>
      <c r="J845" t="str">
        <f>VLOOKUP($A845,'Medical Examinations'!$A:$M,11,0)</f>
        <v>Obesity</v>
      </c>
      <c r="K845" t="str">
        <f>VLOOKUP($A845,'Medical Examinations'!$A:$M,12,0)</f>
        <v>Diabetes</v>
      </c>
      <c r="L845" s="11">
        <f>VLOOKUP($A845,'Hospitalisation Details'!$A:$O,5,0)</f>
        <v>22941</v>
      </c>
      <c r="M845">
        <f>VLOOKUP($A845,'Hospitalisation Details'!$A:$O,7,0)</f>
        <v>12638.2</v>
      </c>
      <c r="N845" t="str">
        <f>VLOOKUP($A845,'Hospitalisation Details'!$A:$O,12,0)</f>
        <v>tier - 3</v>
      </c>
      <c r="O845" t="str">
        <f>VLOOKUP($A845,'Hospitalisation Details'!$A:$O,13,0)</f>
        <v>tier - 1</v>
      </c>
      <c r="P845" t="str">
        <f>VLOOKUP($A845,'Hospitalisation Details'!$A:$O,14,0)</f>
        <v>R1011</v>
      </c>
      <c r="Q845">
        <f>VLOOKUP($A845,'Hospitalisation Details'!$A:$O,15,0)</f>
        <v>60</v>
      </c>
    </row>
    <row r="846" spans="1:17" ht="15.75" x14ac:dyDescent="0.25">
      <c r="A846" s="1" t="s">
        <v>1526</v>
      </c>
      <c r="B846" t="str">
        <f>VLOOKUP(Healthcare!A846,'Customer Names'!$A:$D,4,0)</f>
        <v>.  Mayumi</v>
      </c>
      <c r="C846">
        <f>VLOOKUP(A846,'Medical Examinations'!$A:$M,2,0)</f>
        <v>24.53</v>
      </c>
      <c r="D846">
        <f>VLOOKUP($A846,'Medical Examinations'!$A:$M,3,0)</f>
        <v>9.0500000000000007</v>
      </c>
      <c r="E846" t="str">
        <f>VLOOKUP($A846,'Medical Examinations'!$A:$M,4,0)</f>
        <v>No</v>
      </c>
      <c r="F846" t="str">
        <f>VLOOKUP($A846,'Medical Examinations'!$A:$M,5,0)</f>
        <v>No</v>
      </c>
      <c r="G846" t="str">
        <f>VLOOKUP($A846,'Medical Examinations'!$A:$M,6,0)</f>
        <v>No</v>
      </c>
      <c r="H846">
        <f>VLOOKUP($A846,'Medical Examinations'!$A:$M,8,0)</f>
        <v>0</v>
      </c>
      <c r="I846" t="str">
        <f>VLOOKUP($A846,'Medical Examinations'!$A:$M,9,0)</f>
        <v>No</v>
      </c>
      <c r="J846" t="str">
        <f>VLOOKUP($A846,'Medical Examinations'!$A:$M,11,0)</f>
        <v>Healthy Weight</v>
      </c>
      <c r="K846" t="str">
        <f>VLOOKUP($A846,'Medical Examinations'!$A:$M,12,0)</f>
        <v>Diabetes</v>
      </c>
      <c r="L846" s="11">
        <f>VLOOKUP($A846,'Hospitalisation Details'!$A:$O,5,0)</f>
        <v>22911</v>
      </c>
      <c r="M846">
        <f>VLOOKUP($A846,'Hospitalisation Details'!$A:$O,7,0)</f>
        <v>12629.9</v>
      </c>
      <c r="N846" t="str">
        <f>VLOOKUP($A846,'Hospitalisation Details'!$A:$O,12,0)</f>
        <v>tier - 3</v>
      </c>
      <c r="O846" t="str">
        <f>VLOOKUP($A846,'Hospitalisation Details'!$A:$O,13,0)</f>
        <v>tier - 3</v>
      </c>
      <c r="P846" t="str">
        <f>VLOOKUP($A846,'Hospitalisation Details'!$A:$O,14,0)</f>
        <v>R1013</v>
      </c>
      <c r="Q846">
        <f>VLOOKUP($A846,'Hospitalisation Details'!$A:$O,15,0)</f>
        <v>60</v>
      </c>
    </row>
    <row r="847" spans="1:17" ht="15.75" x14ac:dyDescent="0.25">
      <c r="A847" s="1" t="s">
        <v>1525</v>
      </c>
      <c r="B847" t="str">
        <f>VLOOKUP(Healthcare!A847,'Customer Names'!$A:$D,4,0)</f>
        <v>Vanessa</v>
      </c>
      <c r="C847">
        <f>VLOOKUP(A847,'Medical Examinations'!$A:$M,2,0)</f>
        <v>25.74</v>
      </c>
      <c r="D847">
        <f>VLOOKUP($A847,'Medical Examinations'!$A:$M,3,0)</f>
        <v>10.93</v>
      </c>
      <c r="E847" t="str">
        <f>VLOOKUP($A847,'Medical Examinations'!$A:$M,4,0)</f>
        <v>No</v>
      </c>
      <c r="F847" t="str">
        <f>VLOOKUP($A847,'Medical Examinations'!$A:$M,5,0)</f>
        <v>No</v>
      </c>
      <c r="G847" t="str">
        <f>VLOOKUP($A847,'Medical Examinations'!$A:$M,6,0)</f>
        <v>No</v>
      </c>
      <c r="H847">
        <f>VLOOKUP($A847,'Medical Examinations'!$A:$M,8,0)</f>
        <v>0</v>
      </c>
      <c r="I847" t="str">
        <f>VLOOKUP($A847,'Medical Examinations'!$A:$M,9,0)</f>
        <v>No</v>
      </c>
      <c r="J847" t="str">
        <f>VLOOKUP($A847,'Medical Examinations'!$A:$M,11,0)</f>
        <v>Overweight</v>
      </c>
      <c r="K847" t="str">
        <f>VLOOKUP($A847,'Medical Examinations'!$A:$M,12,0)</f>
        <v>Diabetes</v>
      </c>
      <c r="L847" s="11">
        <f>VLOOKUP($A847,'Hospitalisation Details'!$A:$O,5,0)</f>
        <v>24019</v>
      </c>
      <c r="M847">
        <f>VLOOKUP($A847,'Hospitalisation Details'!$A:$O,7,0)</f>
        <v>12629.17</v>
      </c>
      <c r="N847" t="str">
        <f>VLOOKUP($A847,'Hospitalisation Details'!$A:$O,12,0)</f>
        <v>tier - 3</v>
      </c>
      <c r="O847" t="str">
        <f>VLOOKUP($A847,'Hospitalisation Details'!$A:$O,13,0)</f>
        <v>tier - 1</v>
      </c>
      <c r="P847" t="str">
        <f>VLOOKUP($A847,'Hospitalisation Details'!$A:$O,14,0)</f>
        <v>R1013</v>
      </c>
      <c r="Q847">
        <f>VLOOKUP($A847,'Hospitalisation Details'!$A:$O,15,0)</f>
        <v>57</v>
      </c>
    </row>
    <row r="848" spans="1:17" ht="15.75" x14ac:dyDescent="0.25">
      <c r="A848" s="1" t="s">
        <v>1524</v>
      </c>
      <c r="B848" t="str">
        <f>VLOOKUP(Healthcare!A848,'Customer Names'!$A:$D,4,0)</f>
        <v>Natali N</v>
      </c>
      <c r="C848">
        <f>VLOOKUP(A848,'Medical Examinations'!$A:$M,2,0)</f>
        <v>34.08</v>
      </c>
      <c r="D848">
        <f>VLOOKUP($A848,'Medical Examinations'!$A:$M,3,0)</f>
        <v>7.58</v>
      </c>
      <c r="E848" t="str">
        <f>VLOOKUP($A848,'Medical Examinations'!$A:$M,4,0)</f>
        <v>yes</v>
      </c>
      <c r="F848" t="str">
        <f>VLOOKUP($A848,'Medical Examinations'!$A:$M,5,0)</f>
        <v>No</v>
      </c>
      <c r="G848" t="str">
        <f>VLOOKUP($A848,'Medical Examinations'!$A:$M,6,0)</f>
        <v>No</v>
      </c>
      <c r="H848">
        <f>VLOOKUP($A848,'Medical Examinations'!$A:$M,8,0)</f>
        <v>2</v>
      </c>
      <c r="I848" t="str">
        <f>VLOOKUP($A848,'Medical Examinations'!$A:$M,9,0)</f>
        <v>No</v>
      </c>
      <c r="J848" t="str">
        <f>VLOOKUP($A848,'Medical Examinations'!$A:$M,11,0)</f>
        <v>Obesity</v>
      </c>
      <c r="K848" t="str">
        <f>VLOOKUP($A848,'Medical Examinations'!$A:$M,12,0)</f>
        <v>Diabetes</v>
      </c>
      <c r="L848" s="11">
        <f>VLOOKUP($A848,'Hospitalisation Details'!$A:$O,5,0)</f>
        <v>25900</v>
      </c>
      <c r="M848">
        <f>VLOOKUP($A848,'Hospitalisation Details'!$A:$O,7,0)</f>
        <v>12624.74</v>
      </c>
      <c r="N848" t="str">
        <f>VLOOKUP($A848,'Hospitalisation Details'!$A:$O,12,0)</f>
        <v>tier - 3</v>
      </c>
      <c r="O848" t="str">
        <f>VLOOKUP($A848,'Hospitalisation Details'!$A:$O,13,0)</f>
        <v>tier - 1</v>
      </c>
      <c r="P848" t="str">
        <f>VLOOKUP($A848,'Hospitalisation Details'!$A:$O,14,0)</f>
        <v>R1012</v>
      </c>
      <c r="Q848">
        <f>VLOOKUP($A848,'Hospitalisation Details'!$A:$O,15,0)</f>
        <v>52</v>
      </c>
    </row>
    <row r="849" spans="1:17" ht="15.75" x14ac:dyDescent="0.25">
      <c r="A849" s="1" t="s">
        <v>1523</v>
      </c>
      <c r="B849" t="str">
        <f>VLOOKUP(Healthcare!A849,'Customer Names'!$A:$D,4,0)</f>
        <v>Beth</v>
      </c>
      <c r="C849">
        <f>VLOOKUP(A849,'Medical Examinations'!$A:$M,2,0)</f>
        <v>31.35</v>
      </c>
      <c r="D849">
        <f>VLOOKUP($A849,'Medical Examinations'!$A:$M,3,0)</f>
        <v>11</v>
      </c>
      <c r="E849" t="str">
        <f>VLOOKUP($A849,'Medical Examinations'!$A:$M,4,0)</f>
        <v>yes</v>
      </c>
      <c r="F849" t="str">
        <f>VLOOKUP($A849,'Medical Examinations'!$A:$M,5,0)</f>
        <v>No</v>
      </c>
      <c r="G849" t="str">
        <f>VLOOKUP($A849,'Medical Examinations'!$A:$M,6,0)</f>
        <v>Yes</v>
      </c>
      <c r="H849">
        <f>VLOOKUP($A849,'Medical Examinations'!$A:$M,8,0)</f>
        <v>1</v>
      </c>
      <c r="I849" t="str">
        <f>VLOOKUP($A849,'Medical Examinations'!$A:$M,9,0)</f>
        <v>No</v>
      </c>
      <c r="J849" t="str">
        <f>VLOOKUP($A849,'Medical Examinations'!$A:$M,11,0)</f>
        <v>Obesity</v>
      </c>
      <c r="K849" t="str">
        <f>VLOOKUP($A849,'Medical Examinations'!$A:$M,12,0)</f>
        <v>Diabetes</v>
      </c>
      <c r="L849" s="11">
        <f>VLOOKUP($A849,'Hospitalisation Details'!$A:$O,5,0)</f>
        <v>23334</v>
      </c>
      <c r="M849">
        <f>VLOOKUP($A849,'Hospitalisation Details'!$A:$O,7,0)</f>
        <v>12622.18</v>
      </c>
      <c r="N849" t="str">
        <f>VLOOKUP($A849,'Hospitalisation Details'!$A:$O,12,0)</f>
        <v>tier - 3</v>
      </c>
      <c r="O849" t="str">
        <f>VLOOKUP($A849,'Hospitalisation Details'!$A:$O,13,0)</f>
        <v>tier - 1</v>
      </c>
      <c r="P849" t="str">
        <f>VLOOKUP($A849,'Hospitalisation Details'!$A:$O,14,0)</f>
        <v>R1012</v>
      </c>
      <c r="Q849">
        <f>VLOOKUP($A849,'Hospitalisation Details'!$A:$O,15,0)</f>
        <v>59</v>
      </c>
    </row>
    <row r="850" spans="1:17" ht="15.75" x14ac:dyDescent="0.25">
      <c r="A850" s="1" t="s">
        <v>1522</v>
      </c>
      <c r="B850" t="str">
        <f>VLOOKUP(Healthcare!A850,'Customer Names'!$A:$D,4,0)</f>
        <v>Alex</v>
      </c>
      <c r="C850">
        <f>VLOOKUP(A850,'Medical Examinations'!$A:$M,2,0)</f>
        <v>26.79</v>
      </c>
      <c r="D850">
        <f>VLOOKUP($A850,'Medical Examinations'!$A:$M,3,0)</f>
        <v>5.0599999999999996</v>
      </c>
      <c r="E850" t="str">
        <f>VLOOKUP($A850,'Medical Examinations'!$A:$M,4,0)</f>
        <v>No</v>
      </c>
      <c r="F850" t="str">
        <f>VLOOKUP($A850,'Medical Examinations'!$A:$M,5,0)</f>
        <v>No</v>
      </c>
      <c r="G850" t="str">
        <f>VLOOKUP($A850,'Medical Examinations'!$A:$M,6,0)</f>
        <v>No</v>
      </c>
      <c r="H850">
        <f>VLOOKUP($A850,'Medical Examinations'!$A:$M,8,0)</f>
        <v>1</v>
      </c>
      <c r="I850" t="str">
        <f>VLOOKUP($A850,'Medical Examinations'!$A:$M,9,0)</f>
        <v>No</v>
      </c>
      <c r="J850" t="str">
        <f>VLOOKUP($A850,'Medical Examinations'!$A:$M,11,0)</f>
        <v>Overweight</v>
      </c>
      <c r="K850" t="str">
        <f>VLOOKUP($A850,'Medical Examinations'!$A:$M,12,0)</f>
        <v>Normal</v>
      </c>
      <c r="L850" s="11">
        <f>VLOOKUP($A850,'Hospitalisation Details'!$A:$O,5,0)</f>
        <v>36086</v>
      </c>
      <c r="M850">
        <f>VLOOKUP($A850,'Hospitalisation Details'!$A:$O,7,0)</f>
        <v>12609.89</v>
      </c>
      <c r="N850" t="str">
        <f>VLOOKUP($A850,'Hospitalisation Details'!$A:$O,12,0)</f>
        <v>tier - 3</v>
      </c>
      <c r="O850" t="str">
        <f>VLOOKUP($A850,'Hospitalisation Details'!$A:$O,13,0)</f>
        <v>tier - 3</v>
      </c>
      <c r="P850" t="str">
        <f>VLOOKUP($A850,'Hospitalisation Details'!$A:$O,14,0)</f>
        <v>R1012</v>
      </c>
      <c r="Q850">
        <f>VLOOKUP($A850,'Hospitalisation Details'!$A:$O,15,0)</f>
        <v>24</v>
      </c>
    </row>
    <row r="851" spans="1:17" ht="15.75" x14ac:dyDescent="0.25">
      <c r="A851" s="1" t="s">
        <v>1521</v>
      </c>
      <c r="B851" t="str">
        <f>VLOOKUP(Healthcare!A851,'Customer Names'!$A:$D,4,0)</f>
        <v>Spencer</v>
      </c>
      <c r="C851">
        <f>VLOOKUP(A851,'Medical Examinations'!$A:$M,2,0)</f>
        <v>42.78</v>
      </c>
      <c r="D851">
        <f>VLOOKUP($A851,'Medical Examinations'!$A:$M,3,0)</f>
        <v>6.11</v>
      </c>
      <c r="E851" t="str">
        <f>VLOOKUP($A851,'Medical Examinations'!$A:$M,4,0)</f>
        <v>yes</v>
      </c>
      <c r="F851" t="str">
        <f>VLOOKUP($A851,'Medical Examinations'!$A:$M,5,0)</f>
        <v>No</v>
      </c>
      <c r="G851" t="str">
        <f>VLOOKUP($A851,'Medical Examinations'!$A:$M,6,0)</f>
        <v>No</v>
      </c>
      <c r="H851">
        <f>VLOOKUP($A851,'Medical Examinations'!$A:$M,8,0)</f>
        <v>1</v>
      </c>
      <c r="I851" t="str">
        <f>VLOOKUP($A851,'Medical Examinations'!$A:$M,9,0)</f>
        <v>No</v>
      </c>
      <c r="J851" t="str">
        <f>VLOOKUP($A851,'Medical Examinations'!$A:$M,11,0)</f>
        <v>Obesity</v>
      </c>
      <c r="K851" t="str">
        <f>VLOOKUP($A851,'Medical Examinations'!$A:$M,12,0)</f>
        <v>Prediabetes</v>
      </c>
      <c r="L851" s="11">
        <f>VLOOKUP($A851,'Hospitalisation Details'!$A:$O,5,0)</f>
        <v>32397</v>
      </c>
      <c r="M851">
        <f>VLOOKUP($A851,'Hospitalisation Details'!$A:$O,7,0)</f>
        <v>12600.46</v>
      </c>
      <c r="N851" t="str">
        <f>VLOOKUP($A851,'Hospitalisation Details'!$A:$O,12,0)</f>
        <v>tier - 3</v>
      </c>
      <c r="O851" t="str">
        <f>VLOOKUP($A851,'Hospitalisation Details'!$A:$O,13,0)</f>
        <v>tier - 1</v>
      </c>
      <c r="P851" t="str">
        <f>VLOOKUP($A851,'Hospitalisation Details'!$A:$O,14,0)</f>
        <v>R1023</v>
      </c>
      <c r="Q851">
        <f>VLOOKUP($A851,'Hospitalisation Details'!$A:$O,15,0)</f>
        <v>34</v>
      </c>
    </row>
    <row r="852" spans="1:17" ht="15.75" x14ac:dyDescent="0.25">
      <c r="A852" s="1" t="s">
        <v>1520</v>
      </c>
      <c r="B852" t="str">
        <f>VLOOKUP(Healthcare!A852,'Customer Names'!$A:$D,4,0)</f>
        <v>Andee W.</v>
      </c>
      <c r="C852">
        <f>VLOOKUP(A852,'Medical Examinations'!$A:$M,2,0)</f>
        <v>46.75</v>
      </c>
      <c r="D852">
        <f>VLOOKUP($A852,'Medical Examinations'!$A:$M,3,0)</f>
        <v>6.66</v>
      </c>
      <c r="E852" t="str">
        <f>VLOOKUP($A852,'Medical Examinations'!$A:$M,4,0)</f>
        <v>yes</v>
      </c>
      <c r="F852" t="str">
        <f>VLOOKUP($A852,'Medical Examinations'!$A:$M,5,0)</f>
        <v>No</v>
      </c>
      <c r="G852" t="str">
        <f>VLOOKUP($A852,'Medical Examinations'!$A:$M,6,0)</f>
        <v>No</v>
      </c>
      <c r="H852">
        <f>VLOOKUP($A852,'Medical Examinations'!$A:$M,8,0)</f>
        <v>2</v>
      </c>
      <c r="I852" t="str">
        <f>VLOOKUP($A852,'Medical Examinations'!$A:$M,9,0)</f>
        <v>No</v>
      </c>
      <c r="J852" t="str">
        <f>VLOOKUP($A852,'Medical Examinations'!$A:$M,11,0)</f>
        <v>Obesity</v>
      </c>
      <c r="K852" t="str">
        <f>VLOOKUP($A852,'Medical Examinations'!$A:$M,12,0)</f>
        <v>Diabetes</v>
      </c>
      <c r="L852" s="11">
        <f>VLOOKUP($A852,'Hospitalisation Details'!$A:$O,5,0)</f>
        <v>25859</v>
      </c>
      <c r="M852">
        <f>VLOOKUP($A852,'Hospitalisation Details'!$A:$O,7,0)</f>
        <v>12592.53</v>
      </c>
      <c r="N852" t="str">
        <f>VLOOKUP($A852,'Hospitalisation Details'!$A:$O,12,0)</f>
        <v>tier - 3</v>
      </c>
      <c r="O852" t="str">
        <f>VLOOKUP($A852,'Hospitalisation Details'!$A:$O,13,0)</f>
        <v>tier - 2</v>
      </c>
      <c r="P852" t="str">
        <f>VLOOKUP($A852,'Hospitalisation Details'!$A:$O,14,0)</f>
        <v>R1013</v>
      </c>
      <c r="Q852">
        <f>VLOOKUP($A852,'Hospitalisation Details'!$A:$O,15,0)</f>
        <v>52</v>
      </c>
    </row>
    <row r="853" spans="1:17" ht="15.75" x14ac:dyDescent="0.25">
      <c r="A853" s="1" t="s">
        <v>1519</v>
      </c>
      <c r="B853" t="str">
        <f>VLOOKUP(Healthcare!A853,'Customer Names'!$A:$D,4,0)</f>
        <v>.  Amy</v>
      </c>
      <c r="C853">
        <f>VLOOKUP(A853,'Medical Examinations'!$A:$M,2,0)</f>
        <v>32.15</v>
      </c>
      <c r="D853">
        <f>VLOOKUP($A853,'Medical Examinations'!$A:$M,3,0)</f>
        <v>4.0199999999999996</v>
      </c>
      <c r="E853" t="str">
        <f>VLOOKUP($A853,'Medical Examinations'!$A:$M,4,0)</f>
        <v>yes</v>
      </c>
      <c r="F853" t="str">
        <f>VLOOKUP($A853,'Medical Examinations'!$A:$M,5,0)</f>
        <v>No</v>
      </c>
      <c r="G853" t="str">
        <f>VLOOKUP($A853,'Medical Examinations'!$A:$M,6,0)</f>
        <v>Yes</v>
      </c>
      <c r="H853">
        <f>VLOOKUP($A853,'Medical Examinations'!$A:$M,8,0)</f>
        <v>1</v>
      </c>
      <c r="I853" t="str">
        <f>VLOOKUP($A853,'Medical Examinations'!$A:$M,9,0)</f>
        <v>No</v>
      </c>
      <c r="J853" t="str">
        <f>VLOOKUP($A853,'Medical Examinations'!$A:$M,11,0)</f>
        <v>Obesity</v>
      </c>
      <c r="K853" t="str">
        <f>VLOOKUP($A853,'Medical Examinations'!$A:$M,12,0)</f>
        <v>Normal</v>
      </c>
      <c r="L853" s="11">
        <f>VLOOKUP($A853,'Hospitalisation Details'!$A:$O,5,0)</f>
        <v>25533</v>
      </c>
      <c r="M853">
        <f>VLOOKUP($A853,'Hospitalisation Details'!$A:$O,7,0)</f>
        <v>12579.92</v>
      </c>
      <c r="N853" t="str">
        <f>VLOOKUP($A853,'Hospitalisation Details'!$A:$O,12,0)</f>
        <v>tier - 3</v>
      </c>
      <c r="O853" t="str">
        <f>VLOOKUP($A853,'Hospitalisation Details'!$A:$O,13,0)</f>
        <v>tier - 1</v>
      </c>
      <c r="P853" t="str">
        <f>VLOOKUP($A853,'Hospitalisation Details'!$A:$O,14,0)</f>
        <v>R1025</v>
      </c>
      <c r="Q853">
        <f>VLOOKUP($A853,'Hospitalisation Details'!$A:$O,15,0)</f>
        <v>53</v>
      </c>
    </row>
    <row r="854" spans="1:17" ht="15.75" x14ac:dyDescent="0.25">
      <c r="A854" s="1" t="s">
        <v>1518</v>
      </c>
      <c r="B854" t="str">
        <f>VLOOKUP(Healthcare!A854,'Customer Names'!$A:$D,4,0)</f>
        <v>Joshua</v>
      </c>
      <c r="C854">
        <f>VLOOKUP(A854,'Medical Examinations'!$A:$M,2,0)</f>
        <v>43.4</v>
      </c>
      <c r="D854">
        <f>VLOOKUP($A854,'Medical Examinations'!$A:$M,3,0)</f>
        <v>8.81</v>
      </c>
      <c r="E854" t="str">
        <f>VLOOKUP($A854,'Medical Examinations'!$A:$M,4,0)</f>
        <v>yes</v>
      </c>
      <c r="F854" t="str">
        <f>VLOOKUP($A854,'Medical Examinations'!$A:$M,5,0)</f>
        <v>No</v>
      </c>
      <c r="G854" t="str">
        <f>VLOOKUP($A854,'Medical Examinations'!$A:$M,6,0)</f>
        <v>No</v>
      </c>
      <c r="H854">
        <f>VLOOKUP($A854,'Medical Examinations'!$A:$M,8,0)</f>
        <v>2</v>
      </c>
      <c r="I854" t="str">
        <f>VLOOKUP($A854,'Medical Examinations'!$A:$M,9,0)</f>
        <v>No</v>
      </c>
      <c r="J854" t="str">
        <f>VLOOKUP($A854,'Medical Examinations'!$A:$M,11,0)</f>
        <v>Obesity</v>
      </c>
      <c r="K854" t="str">
        <f>VLOOKUP($A854,'Medical Examinations'!$A:$M,12,0)</f>
        <v>Diabetes</v>
      </c>
      <c r="L854" s="11">
        <f>VLOOKUP($A854,'Hospitalisation Details'!$A:$O,5,0)</f>
        <v>22460</v>
      </c>
      <c r="M854">
        <f>VLOOKUP($A854,'Hospitalisation Details'!$A:$O,7,0)</f>
        <v>12574.05</v>
      </c>
      <c r="N854" t="str">
        <f>VLOOKUP($A854,'Hospitalisation Details'!$A:$O,12,0)</f>
        <v>tier - 3</v>
      </c>
      <c r="O854" t="str">
        <f>VLOOKUP($A854,'Hospitalisation Details'!$A:$O,13,0)</f>
        <v>tier - 1</v>
      </c>
      <c r="P854" t="str">
        <f>VLOOKUP($A854,'Hospitalisation Details'!$A:$O,14,0)</f>
        <v>R1011</v>
      </c>
      <c r="Q854">
        <f>VLOOKUP($A854,'Hospitalisation Details'!$A:$O,15,0)</f>
        <v>61</v>
      </c>
    </row>
    <row r="855" spans="1:17" ht="15.75" x14ac:dyDescent="0.25">
      <c r="A855" s="1" t="s">
        <v>1517</v>
      </c>
      <c r="B855" t="str">
        <f>VLOOKUP(Healthcare!A855,'Customer Names'!$A:$D,4,0)</f>
        <v>C Fred</v>
      </c>
      <c r="C855">
        <f>VLOOKUP(A855,'Medical Examinations'!$A:$M,2,0)</f>
        <v>31.57</v>
      </c>
      <c r="D855">
        <f>VLOOKUP($A855,'Medical Examinations'!$A:$M,3,0)</f>
        <v>7.92</v>
      </c>
      <c r="E855" t="str">
        <f>VLOOKUP($A855,'Medical Examinations'!$A:$M,4,0)</f>
        <v>yes</v>
      </c>
      <c r="F855" t="str">
        <f>VLOOKUP($A855,'Medical Examinations'!$A:$M,5,0)</f>
        <v>No</v>
      </c>
      <c r="G855" t="str">
        <f>VLOOKUP($A855,'Medical Examinations'!$A:$M,6,0)</f>
        <v>No</v>
      </c>
      <c r="H855">
        <f>VLOOKUP($A855,'Medical Examinations'!$A:$M,8,0)</f>
        <v>2</v>
      </c>
      <c r="I855" t="str">
        <f>VLOOKUP($A855,'Medical Examinations'!$A:$M,9,0)</f>
        <v>No</v>
      </c>
      <c r="J855" t="str">
        <f>VLOOKUP($A855,'Medical Examinations'!$A:$M,11,0)</f>
        <v>Obesity</v>
      </c>
      <c r="K855" t="str">
        <f>VLOOKUP($A855,'Medical Examinations'!$A:$M,12,0)</f>
        <v>Diabetes</v>
      </c>
      <c r="L855" s="11">
        <f>VLOOKUP($A855,'Hospitalisation Details'!$A:$O,5,0)</f>
        <v>22582</v>
      </c>
      <c r="M855">
        <f>VLOOKUP($A855,'Hospitalisation Details'!$A:$O,7,0)</f>
        <v>12557.61</v>
      </c>
      <c r="N855" t="str">
        <f>VLOOKUP($A855,'Hospitalisation Details'!$A:$O,12,0)</f>
        <v>tier - 3</v>
      </c>
      <c r="O855" t="str">
        <f>VLOOKUP($A855,'Hospitalisation Details'!$A:$O,13,0)</f>
        <v>tier - 3</v>
      </c>
      <c r="P855" t="str">
        <f>VLOOKUP($A855,'Hospitalisation Details'!$A:$O,14,0)</f>
        <v>R1013</v>
      </c>
      <c r="Q855">
        <f>VLOOKUP($A855,'Hospitalisation Details'!$A:$O,15,0)</f>
        <v>61</v>
      </c>
    </row>
    <row r="856" spans="1:17" ht="15.75" x14ac:dyDescent="0.25">
      <c r="A856" s="1" t="s">
        <v>1516</v>
      </c>
      <c r="B856" t="str">
        <f>VLOOKUP(Healthcare!A856,'Customer Names'!$A:$D,4,0)</f>
        <v>Jeremy</v>
      </c>
      <c r="C856">
        <f>VLOOKUP(A856,'Medical Examinations'!$A:$M,2,0)</f>
        <v>24.32</v>
      </c>
      <c r="D856">
        <f>VLOOKUP($A856,'Medical Examinations'!$A:$M,3,0)</f>
        <v>7.48</v>
      </c>
      <c r="E856" t="str">
        <f>VLOOKUP($A856,'Medical Examinations'!$A:$M,4,0)</f>
        <v>No</v>
      </c>
      <c r="F856" t="str">
        <f>VLOOKUP($A856,'Medical Examinations'!$A:$M,5,0)</f>
        <v>No</v>
      </c>
      <c r="G856" t="str">
        <f>VLOOKUP($A856,'Medical Examinations'!$A:$M,6,0)</f>
        <v>No</v>
      </c>
      <c r="H856">
        <f>VLOOKUP($A856,'Medical Examinations'!$A:$M,8,0)</f>
        <v>0</v>
      </c>
      <c r="I856" t="str">
        <f>VLOOKUP($A856,'Medical Examinations'!$A:$M,9,0)</f>
        <v>No</v>
      </c>
      <c r="J856" t="str">
        <f>VLOOKUP($A856,'Medical Examinations'!$A:$M,11,0)</f>
        <v>Healthy Weight</v>
      </c>
      <c r="K856" t="str">
        <f>VLOOKUP($A856,'Medical Examinations'!$A:$M,12,0)</f>
        <v>Diabetes</v>
      </c>
      <c r="L856" s="11">
        <f>VLOOKUP($A856,'Hospitalisation Details'!$A:$O,5,0)</f>
        <v>22935</v>
      </c>
      <c r="M856">
        <f>VLOOKUP($A856,'Hospitalisation Details'!$A:$O,7,0)</f>
        <v>12523.6</v>
      </c>
      <c r="N856" t="str">
        <f>VLOOKUP($A856,'Hospitalisation Details'!$A:$O,12,0)</f>
        <v>tier - 3</v>
      </c>
      <c r="O856" t="str">
        <f>VLOOKUP($A856,'Hospitalisation Details'!$A:$O,13,0)</f>
        <v>tier - 3</v>
      </c>
      <c r="P856" t="str">
        <f>VLOOKUP($A856,'Hospitalisation Details'!$A:$O,14,0)</f>
        <v>R1012</v>
      </c>
      <c r="Q856">
        <f>VLOOKUP($A856,'Hospitalisation Details'!$A:$O,15,0)</f>
        <v>60</v>
      </c>
    </row>
    <row r="857" spans="1:17" ht="15.75" x14ac:dyDescent="0.25">
      <c r="A857" s="1" t="s">
        <v>1515</v>
      </c>
      <c r="B857" t="str">
        <f>VLOOKUP(Healthcare!A857,'Customer Names'!$A:$D,4,0)</f>
        <v>Patrick Sr.</v>
      </c>
      <c r="C857">
        <f>VLOOKUP(A857,'Medical Examinations'!$A:$M,2,0)</f>
        <v>31.07</v>
      </c>
      <c r="D857">
        <f>VLOOKUP($A857,'Medical Examinations'!$A:$M,3,0)</f>
        <v>4.62</v>
      </c>
      <c r="E857" t="str">
        <f>VLOOKUP($A857,'Medical Examinations'!$A:$M,4,0)</f>
        <v>yes</v>
      </c>
      <c r="F857" t="str">
        <f>VLOOKUP($A857,'Medical Examinations'!$A:$M,5,0)</f>
        <v>No</v>
      </c>
      <c r="G857" t="str">
        <f>VLOOKUP($A857,'Medical Examinations'!$A:$M,6,0)</f>
        <v>No</v>
      </c>
      <c r="H857">
        <f>VLOOKUP($A857,'Medical Examinations'!$A:$M,8,0)</f>
        <v>2</v>
      </c>
      <c r="I857" t="str">
        <f>VLOOKUP($A857,'Medical Examinations'!$A:$M,9,0)</f>
        <v>No</v>
      </c>
      <c r="J857" t="str">
        <f>VLOOKUP($A857,'Medical Examinations'!$A:$M,11,0)</f>
        <v>Obesity</v>
      </c>
      <c r="K857" t="str">
        <f>VLOOKUP($A857,'Medical Examinations'!$A:$M,12,0)</f>
        <v>Normal</v>
      </c>
      <c r="L857" s="11">
        <f>VLOOKUP($A857,'Hospitalisation Details'!$A:$O,5,0)</f>
        <v>24362</v>
      </c>
      <c r="M857">
        <f>VLOOKUP($A857,'Hospitalisation Details'!$A:$O,7,0)</f>
        <v>12499.88</v>
      </c>
      <c r="N857" t="str">
        <f>VLOOKUP($A857,'Hospitalisation Details'!$A:$O,12,0)</f>
        <v>tier - 3</v>
      </c>
      <c r="O857" t="str">
        <f>VLOOKUP($A857,'Hospitalisation Details'!$A:$O,13,0)</f>
        <v>tier - 2</v>
      </c>
      <c r="P857" t="str">
        <f>VLOOKUP($A857,'Hospitalisation Details'!$A:$O,14,0)</f>
        <v>R1012</v>
      </c>
      <c r="Q857">
        <f>VLOOKUP($A857,'Hospitalisation Details'!$A:$O,15,0)</f>
        <v>56</v>
      </c>
    </row>
    <row r="858" spans="1:17" ht="15.75" x14ac:dyDescent="0.25">
      <c r="A858" s="1" t="s">
        <v>1514</v>
      </c>
      <c r="B858" t="str">
        <f>VLOOKUP(Healthcare!A858,'Customer Names'!$A:$D,4,0)</f>
        <v>Kelly M.</v>
      </c>
      <c r="C858">
        <f>VLOOKUP(A858,'Medical Examinations'!$A:$M,2,0)</f>
        <v>35.814999999999998</v>
      </c>
      <c r="D858">
        <f>VLOOKUP($A858,'Medical Examinations'!$A:$M,3,0)</f>
        <v>8.4700000000000006</v>
      </c>
      <c r="E858" t="str">
        <f>VLOOKUP($A858,'Medical Examinations'!$A:$M,4,0)</f>
        <v>No</v>
      </c>
      <c r="F858" t="str">
        <f>VLOOKUP($A858,'Medical Examinations'!$A:$M,5,0)</f>
        <v>No</v>
      </c>
      <c r="G858" t="str">
        <f>VLOOKUP($A858,'Medical Examinations'!$A:$M,6,0)</f>
        <v>No</v>
      </c>
      <c r="H858">
        <f>VLOOKUP($A858,'Medical Examinations'!$A:$M,8,0)</f>
        <v>0</v>
      </c>
      <c r="I858" t="str">
        <f>VLOOKUP($A858,'Medical Examinations'!$A:$M,9,0)</f>
        <v>No</v>
      </c>
      <c r="J858" t="str">
        <f>VLOOKUP($A858,'Medical Examinations'!$A:$M,11,0)</f>
        <v>Obesity</v>
      </c>
      <c r="K858" t="str">
        <f>VLOOKUP($A858,'Medical Examinations'!$A:$M,12,0)</f>
        <v>Diabetes</v>
      </c>
      <c r="L858" s="11">
        <f>VLOOKUP($A858,'Hospitalisation Details'!$A:$O,5,0)</f>
        <v>25053</v>
      </c>
      <c r="M858">
        <f>VLOOKUP($A858,'Hospitalisation Details'!$A:$O,7,0)</f>
        <v>12495.29</v>
      </c>
      <c r="N858" t="str">
        <f>VLOOKUP($A858,'Hospitalisation Details'!$A:$O,12,0)</f>
        <v>tier - 3</v>
      </c>
      <c r="O858" t="str">
        <f>VLOOKUP($A858,'Hospitalisation Details'!$A:$O,13,0)</f>
        <v>tier - 3</v>
      </c>
      <c r="P858" t="str">
        <f>VLOOKUP($A858,'Hospitalisation Details'!$A:$O,14,0)</f>
        <v>R1012</v>
      </c>
      <c r="Q858">
        <f>VLOOKUP($A858,'Hospitalisation Details'!$A:$O,15,0)</f>
        <v>54</v>
      </c>
    </row>
    <row r="859" spans="1:17" ht="15.75" x14ac:dyDescent="0.25">
      <c r="A859" s="1" t="s">
        <v>1513</v>
      </c>
      <c r="B859" t="str">
        <f>VLOOKUP(Healthcare!A859,'Customer Names'!$A:$D,4,0)</f>
        <v>Katherine</v>
      </c>
      <c r="C859">
        <f>VLOOKUP(A859,'Medical Examinations'!$A:$M,2,0)</f>
        <v>40.81</v>
      </c>
      <c r="D859">
        <f>VLOOKUP($A859,'Medical Examinations'!$A:$M,3,0)</f>
        <v>10.58</v>
      </c>
      <c r="E859" t="str">
        <f>VLOOKUP($A859,'Medical Examinations'!$A:$M,4,0)</f>
        <v>yes</v>
      </c>
      <c r="F859" t="str">
        <f>VLOOKUP($A859,'Medical Examinations'!$A:$M,5,0)</f>
        <v>No</v>
      </c>
      <c r="G859" t="str">
        <f>VLOOKUP($A859,'Medical Examinations'!$A:$M,6,0)</f>
        <v>No</v>
      </c>
      <c r="H859">
        <f>VLOOKUP($A859,'Medical Examinations'!$A:$M,8,0)</f>
        <v>0</v>
      </c>
      <c r="I859" t="str">
        <f>VLOOKUP($A859,'Medical Examinations'!$A:$M,9,0)</f>
        <v>No</v>
      </c>
      <c r="J859" t="str">
        <f>VLOOKUP($A859,'Medical Examinations'!$A:$M,11,0)</f>
        <v>Obesity</v>
      </c>
      <c r="K859" t="str">
        <f>VLOOKUP($A859,'Medical Examinations'!$A:$M,12,0)</f>
        <v>Diabetes</v>
      </c>
      <c r="L859" s="11">
        <f>VLOOKUP($A859,'Hospitalisation Details'!$A:$O,5,0)</f>
        <v>24654</v>
      </c>
      <c r="M859">
        <f>VLOOKUP($A859,'Hospitalisation Details'!$A:$O,7,0)</f>
        <v>12485.8</v>
      </c>
      <c r="N859" t="str">
        <f>VLOOKUP($A859,'Hospitalisation Details'!$A:$O,12,0)</f>
        <v>tier - 3</v>
      </c>
      <c r="O859" t="str">
        <f>VLOOKUP($A859,'Hospitalisation Details'!$A:$O,13,0)</f>
        <v>tier - 3</v>
      </c>
      <c r="P859" t="str">
        <f>VLOOKUP($A859,'Hospitalisation Details'!$A:$O,14,0)</f>
        <v>R1013</v>
      </c>
      <c r="Q859">
        <f>VLOOKUP($A859,'Hospitalisation Details'!$A:$O,15,0)</f>
        <v>55</v>
      </c>
    </row>
    <row r="860" spans="1:17" ht="15.75" x14ac:dyDescent="0.25">
      <c r="A860" s="1" t="s">
        <v>1512</v>
      </c>
      <c r="B860" t="str">
        <f>VLOOKUP(Healthcare!A860,'Customer Names'!$A:$D,4,0)</f>
        <v>Keila L</v>
      </c>
      <c r="C860">
        <f>VLOOKUP(A860,'Medical Examinations'!$A:$M,2,0)</f>
        <v>24.605</v>
      </c>
      <c r="D860">
        <f>VLOOKUP($A860,'Medical Examinations'!$A:$M,3,0)</f>
        <v>7.48</v>
      </c>
      <c r="E860" t="str">
        <f>VLOOKUP($A860,'Medical Examinations'!$A:$M,4,0)</f>
        <v>No</v>
      </c>
      <c r="F860" t="str">
        <f>VLOOKUP($A860,'Medical Examinations'!$A:$M,5,0)</f>
        <v>No</v>
      </c>
      <c r="G860" t="str">
        <f>VLOOKUP($A860,'Medical Examinations'!$A:$M,6,0)</f>
        <v>No</v>
      </c>
      <c r="H860">
        <f>VLOOKUP($A860,'Medical Examinations'!$A:$M,8,0)</f>
        <v>0</v>
      </c>
      <c r="I860" t="str">
        <f>VLOOKUP($A860,'Medical Examinations'!$A:$M,9,0)</f>
        <v>No</v>
      </c>
      <c r="J860" t="str">
        <f>VLOOKUP($A860,'Medical Examinations'!$A:$M,11,0)</f>
        <v>Healthy Weight</v>
      </c>
      <c r="K860" t="str">
        <f>VLOOKUP($A860,'Medical Examinations'!$A:$M,12,0)</f>
        <v>Diabetes</v>
      </c>
      <c r="L860" s="11">
        <f>VLOOKUP($A860,'Hospitalisation Details'!$A:$O,5,0)</f>
        <v>25093</v>
      </c>
      <c r="M860">
        <f>VLOOKUP($A860,'Hospitalisation Details'!$A:$O,7,0)</f>
        <v>12479.71</v>
      </c>
      <c r="N860" t="str">
        <f>VLOOKUP($A860,'Hospitalisation Details'!$A:$O,12,0)</f>
        <v>tier - 3</v>
      </c>
      <c r="O860" t="str">
        <f>VLOOKUP($A860,'Hospitalisation Details'!$A:$O,13,0)</f>
        <v>tier - 3</v>
      </c>
      <c r="P860" t="str">
        <f>VLOOKUP($A860,'Hospitalisation Details'!$A:$O,14,0)</f>
        <v>R1012</v>
      </c>
      <c r="Q860">
        <f>VLOOKUP($A860,'Hospitalisation Details'!$A:$O,15,0)</f>
        <v>54</v>
      </c>
    </row>
    <row r="861" spans="1:17" ht="15.75" x14ac:dyDescent="0.25">
      <c r="A861" s="1" t="s">
        <v>1511</v>
      </c>
      <c r="B861" t="str">
        <f>VLOOKUP(Healthcare!A861,'Customer Names'!$A:$D,4,0)</f>
        <v>Zanae E</v>
      </c>
      <c r="C861">
        <f>VLOOKUP(A861,'Medical Examinations'!$A:$M,2,0)</f>
        <v>21.47</v>
      </c>
      <c r="D861">
        <f>VLOOKUP($A861,'Medical Examinations'!$A:$M,3,0)</f>
        <v>7.82</v>
      </c>
      <c r="E861" t="str">
        <f>VLOOKUP($A861,'Medical Examinations'!$A:$M,4,0)</f>
        <v>No</v>
      </c>
      <c r="F861" t="str">
        <f>VLOOKUP($A861,'Medical Examinations'!$A:$M,5,0)</f>
        <v>No</v>
      </c>
      <c r="G861" t="str">
        <f>VLOOKUP($A861,'Medical Examinations'!$A:$M,6,0)</f>
        <v>No</v>
      </c>
      <c r="H861">
        <f>VLOOKUP($A861,'Medical Examinations'!$A:$M,8,0)</f>
        <v>0</v>
      </c>
      <c r="I861" t="str">
        <f>VLOOKUP($A861,'Medical Examinations'!$A:$M,9,0)</f>
        <v>No</v>
      </c>
      <c r="J861" t="str">
        <f>VLOOKUP($A861,'Medical Examinations'!$A:$M,11,0)</f>
        <v>Healthy Weight</v>
      </c>
      <c r="K861" t="str">
        <f>VLOOKUP($A861,'Medical Examinations'!$A:$M,12,0)</f>
        <v>Diabetes</v>
      </c>
      <c r="L861" s="11">
        <f>VLOOKUP($A861,'Hospitalisation Details'!$A:$O,5,0)</f>
        <v>25168</v>
      </c>
      <c r="M861">
        <f>VLOOKUP($A861,'Hospitalisation Details'!$A:$O,7,0)</f>
        <v>12475.35</v>
      </c>
      <c r="N861" t="str">
        <f>VLOOKUP($A861,'Hospitalisation Details'!$A:$O,12,0)</f>
        <v>tier - 3</v>
      </c>
      <c r="O861" t="str">
        <f>VLOOKUP($A861,'Hospitalisation Details'!$A:$O,13,0)</f>
        <v>tier - 1</v>
      </c>
      <c r="P861" t="str">
        <f>VLOOKUP($A861,'Hospitalisation Details'!$A:$O,14,0)</f>
        <v>R1012</v>
      </c>
      <c r="Q861">
        <f>VLOOKUP($A861,'Hospitalisation Details'!$A:$O,15,0)</f>
        <v>54</v>
      </c>
    </row>
    <row r="862" spans="1:17" ht="15.75" x14ac:dyDescent="0.25">
      <c r="A862" s="1" t="s">
        <v>1510</v>
      </c>
      <c r="B862" t="str">
        <f>VLOOKUP(Healthcare!A862,'Customer Names'!$A:$D,4,0)</f>
        <v>Alex</v>
      </c>
      <c r="C862">
        <f>VLOOKUP(A862,'Medical Examinations'!$A:$M,2,0)</f>
        <v>52.89</v>
      </c>
      <c r="D862">
        <f>VLOOKUP($A862,'Medical Examinations'!$A:$M,3,0)</f>
        <v>4.96</v>
      </c>
      <c r="E862" t="str">
        <f>VLOOKUP($A862,'Medical Examinations'!$A:$M,4,0)</f>
        <v>yes</v>
      </c>
      <c r="F862" t="str">
        <f>VLOOKUP($A862,'Medical Examinations'!$A:$M,5,0)</f>
        <v>No</v>
      </c>
      <c r="G862" t="str">
        <f>VLOOKUP($A862,'Medical Examinations'!$A:$M,6,0)</f>
        <v>No</v>
      </c>
      <c r="H862">
        <f>VLOOKUP($A862,'Medical Examinations'!$A:$M,8,0)</f>
        <v>1</v>
      </c>
      <c r="I862" t="str">
        <f>VLOOKUP($A862,'Medical Examinations'!$A:$M,9,0)</f>
        <v>No</v>
      </c>
      <c r="J862" t="str">
        <f>VLOOKUP($A862,'Medical Examinations'!$A:$M,11,0)</f>
        <v>Obesity</v>
      </c>
      <c r="K862" t="str">
        <f>VLOOKUP($A862,'Medical Examinations'!$A:$M,12,0)</f>
        <v>Normal</v>
      </c>
      <c r="L862" s="11">
        <f>VLOOKUP($A862,'Hospitalisation Details'!$A:$O,5,0)</f>
        <v>34951</v>
      </c>
      <c r="M862">
        <f>VLOOKUP($A862,'Hospitalisation Details'!$A:$O,7,0)</f>
        <v>12452.25</v>
      </c>
      <c r="N862" t="str">
        <f>VLOOKUP($A862,'Hospitalisation Details'!$A:$O,12,0)</f>
        <v>tier - 3</v>
      </c>
      <c r="O862" t="str">
        <f>VLOOKUP($A862,'Hospitalisation Details'!$A:$O,13,0)</f>
        <v>tier - 3</v>
      </c>
      <c r="P862" t="str">
        <f>VLOOKUP($A862,'Hospitalisation Details'!$A:$O,14,0)</f>
        <v>R1012</v>
      </c>
      <c r="Q862">
        <f>VLOOKUP($A862,'Hospitalisation Details'!$A:$O,15,0)</f>
        <v>27</v>
      </c>
    </row>
    <row r="863" spans="1:17" ht="15.75" x14ac:dyDescent="0.25">
      <c r="A863" s="1" t="s">
        <v>1509</v>
      </c>
      <c r="B863" t="str">
        <f>VLOOKUP(Healthcare!A863,'Customer Names'!$A:$D,4,0)</f>
        <v>Kathryn</v>
      </c>
      <c r="C863">
        <f>VLOOKUP(A863,'Medical Examinations'!$A:$M,2,0)</f>
        <v>32.965000000000003</v>
      </c>
      <c r="D863">
        <f>VLOOKUP($A863,'Medical Examinations'!$A:$M,3,0)</f>
        <v>6.15</v>
      </c>
      <c r="E863" t="str">
        <f>VLOOKUP($A863,'Medical Examinations'!$A:$M,4,0)</f>
        <v>yes</v>
      </c>
      <c r="F863" t="str">
        <f>VLOOKUP($A863,'Medical Examinations'!$A:$M,5,0)</f>
        <v>No</v>
      </c>
      <c r="G863" t="str">
        <f>VLOOKUP($A863,'Medical Examinations'!$A:$M,6,0)</f>
        <v>No</v>
      </c>
      <c r="H863">
        <f>VLOOKUP($A863,'Medical Examinations'!$A:$M,8,0)</f>
        <v>1</v>
      </c>
      <c r="I863" t="str">
        <f>VLOOKUP($A863,'Medical Examinations'!$A:$M,9,0)</f>
        <v>No</v>
      </c>
      <c r="J863" t="str">
        <f>VLOOKUP($A863,'Medical Examinations'!$A:$M,11,0)</f>
        <v>Obesity</v>
      </c>
      <c r="K863" t="str">
        <f>VLOOKUP($A863,'Medical Examinations'!$A:$M,12,0)</f>
        <v>Prediabetes</v>
      </c>
      <c r="L863" s="11">
        <f>VLOOKUP($A863,'Hospitalisation Details'!$A:$O,5,0)</f>
        <v>23532</v>
      </c>
      <c r="M863">
        <f>VLOOKUP($A863,'Hospitalisation Details'!$A:$O,7,0)</f>
        <v>12430.95</v>
      </c>
      <c r="N863" t="str">
        <f>VLOOKUP($A863,'Hospitalisation Details'!$A:$O,12,0)</f>
        <v>tier - 3</v>
      </c>
      <c r="O863" t="str">
        <f>VLOOKUP($A863,'Hospitalisation Details'!$A:$O,13,0)</f>
        <v>tier - 3</v>
      </c>
      <c r="P863" t="str">
        <f>VLOOKUP($A863,'Hospitalisation Details'!$A:$O,14,0)</f>
        <v>R1024</v>
      </c>
      <c r="Q863">
        <f>VLOOKUP($A863,'Hospitalisation Details'!$A:$O,15,0)</f>
        <v>59</v>
      </c>
    </row>
    <row r="864" spans="1:17" ht="15.75" x14ac:dyDescent="0.25">
      <c r="A864" s="1" t="s">
        <v>1508</v>
      </c>
      <c r="B864" t="str">
        <f>VLOOKUP(Healthcare!A864,'Customer Names'!$A:$D,4,0)</f>
        <v>Jason L.</v>
      </c>
      <c r="C864">
        <f>VLOOKUP(A864,'Medical Examinations'!$A:$M,2,0)</f>
        <v>36.799999999999997</v>
      </c>
      <c r="D864">
        <f>VLOOKUP($A864,'Medical Examinations'!$A:$M,3,0)</f>
        <v>4.62</v>
      </c>
      <c r="E864" t="str">
        <f>VLOOKUP($A864,'Medical Examinations'!$A:$M,4,0)</f>
        <v>No</v>
      </c>
      <c r="F864" t="str">
        <f>VLOOKUP($A864,'Medical Examinations'!$A:$M,5,0)</f>
        <v>No</v>
      </c>
      <c r="G864" t="str">
        <f>VLOOKUP($A864,'Medical Examinations'!$A:$M,6,0)</f>
        <v>Yes</v>
      </c>
      <c r="H864">
        <f>VLOOKUP($A864,'Medical Examinations'!$A:$M,8,0)</f>
        <v>1</v>
      </c>
      <c r="I864" t="str">
        <f>VLOOKUP($A864,'Medical Examinations'!$A:$M,9,0)</f>
        <v>No</v>
      </c>
      <c r="J864" t="str">
        <f>VLOOKUP($A864,'Medical Examinations'!$A:$M,11,0)</f>
        <v>Obesity</v>
      </c>
      <c r="K864" t="str">
        <f>VLOOKUP($A864,'Medical Examinations'!$A:$M,12,0)</f>
        <v>Normal</v>
      </c>
      <c r="L864" s="11">
        <f>VLOOKUP($A864,'Hospitalisation Details'!$A:$O,5,0)</f>
        <v>29081</v>
      </c>
      <c r="M864">
        <f>VLOOKUP($A864,'Hospitalisation Details'!$A:$O,7,0)</f>
        <v>12408.29</v>
      </c>
      <c r="N864" t="str">
        <f>VLOOKUP($A864,'Hospitalisation Details'!$A:$O,12,0)</f>
        <v>tier - 3</v>
      </c>
      <c r="O864" t="str">
        <f>VLOOKUP($A864,'Hospitalisation Details'!$A:$O,13,0)</f>
        <v>tier - 1</v>
      </c>
      <c r="P864" t="str">
        <f>VLOOKUP($A864,'Hospitalisation Details'!$A:$O,14,0)</f>
        <v>R1022</v>
      </c>
      <c r="Q864">
        <f>VLOOKUP($A864,'Hospitalisation Details'!$A:$O,15,0)</f>
        <v>43</v>
      </c>
    </row>
    <row r="865" spans="1:17" ht="15.75" x14ac:dyDescent="0.25">
      <c r="A865" s="1" t="s">
        <v>1507</v>
      </c>
      <c r="B865" t="str">
        <f>VLOOKUP(Healthcare!A865,'Customer Names'!$A:$D,4,0)</f>
        <v>Benjamin J.</v>
      </c>
      <c r="C865">
        <f>VLOOKUP(A865,'Medical Examinations'!$A:$M,2,0)</f>
        <v>34.299999999999997</v>
      </c>
      <c r="D865">
        <f>VLOOKUP($A865,'Medical Examinations'!$A:$M,3,0)</f>
        <v>4.87</v>
      </c>
      <c r="E865" t="str">
        <f>VLOOKUP($A865,'Medical Examinations'!$A:$M,4,0)</f>
        <v>No</v>
      </c>
      <c r="F865" t="str">
        <f>VLOOKUP($A865,'Medical Examinations'!$A:$M,5,0)</f>
        <v>No</v>
      </c>
      <c r="G865" t="str">
        <f>VLOOKUP($A865,'Medical Examinations'!$A:$M,6,0)</f>
        <v>No</v>
      </c>
      <c r="H865">
        <f>VLOOKUP($A865,'Medical Examinations'!$A:$M,8,0)</f>
        <v>2</v>
      </c>
      <c r="I865" t="str">
        <f>VLOOKUP($A865,'Medical Examinations'!$A:$M,9,0)</f>
        <v>No</v>
      </c>
      <c r="J865" t="str">
        <f>VLOOKUP($A865,'Medical Examinations'!$A:$M,11,0)</f>
        <v>Obesity</v>
      </c>
      <c r="K865" t="str">
        <f>VLOOKUP($A865,'Medical Examinations'!$A:$M,12,0)</f>
        <v>Normal</v>
      </c>
      <c r="L865" s="11">
        <f>VLOOKUP($A865,'Hospitalisation Details'!$A:$O,5,0)</f>
        <v>26593</v>
      </c>
      <c r="M865">
        <f>VLOOKUP($A865,'Hospitalisation Details'!$A:$O,7,0)</f>
        <v>12407.3</v>
      </c>
      <c r="N865" t="str">
        <f>VLOOKUP($A865,'Hospitalisation Details'!$A:$O,12,0)</f>
        <v>tier - 3</v>
      </c>
      <c r="O865" t="str">
        <f>VLOOKUP($A865,'Hospitalisation Details'!$A:$O,13,0)</f>
        <v>tier - 2</v>
      </c>
      <c r="P865" t="str">
        <f>VLOOKUP($A865,'Hospitalisation Details'!$A:$O,14,0)</f>
        <v>R1021</v>
      </c>
      <c r="Q865">
        <f>VLOOKUP($A865,'Hospitalisation Details'!$A:$O,15,0)</f>
        <v>50</v>
      </c>
    </row>
    <row r="866" spans="1:17" ht="15.75" x14ac:dyDescent="0.25">
      <c r="A866" s="1" t="s">
        <v>1506</v>
      </c>
      <c r="B866" t="str">
        <f>VLOOKUP(Healthcare!A866,'Customer Names'!$A:$D,4,0)</f>
        <v>Steven M.</v>
      </c>
      <c r="C866">
        <f>VLOOKUP(A866,'Medical Examinations'!$A:$M,2,0)</f>
        <v>35.244999999999997</v>
      </c>
      <c r="D866">
        <f>VLOOKUP($A866,'Medical Examinations'!$A:$M,3,0)</f>
        <v>4.63</v>
      </c>
      <c r="E866" t="str">
        <f>VLOOKUP($A866,'Medical Examinations'!$A:$M,4,0)</f>
        <v>No</v>
      </c>
      <c r="F866" t="str">
        <f>VLOOKUP($A866,'Medical Examinations'!$A:$M,5,0)</f>
        <v>No</v>
      </c>
      <c r="G866" t="str">
        <f>VLOOKUP($A866,'Medical Examinations'!$A:$M,6,0)</f>
        <v>No</v>
      </c>
      <c r="H866">
        <f>VLOOKUP($A866,'Medical Examinations'!$A:$M,8,0)</f>
        <v>0</v>
      </c>
      <c r="I866" t="str">
        <f>VLOOKUP($A866,'Medical Examinations'!$A:$M,9,0)</f>
        <v>No</v>
      </c>
      <c r="J866" t="str">
        <f>VLOOKUP($A866,'Medical Examinations'!$A:$M,11,0)</f>
        <v>Obesity</v>
      </c>
      <c r="K866" t="str">
        <f>VLOOKUP($A866,'Medical Examinations'!$A:$M,12,0)</f>
        <v>Normal</v>
      </c>
      <c r="L866" s="11">
        <f>VLOOKUP($A866,'Hospitalisation Details'!$A:$O,5,0)</f>
        <v>32688</v>
      </c>
      <c r="M866">
        <f>VLOOKUP($A866,'Hospitalisation Details'!$A:$O,7,0)</f>
        <v>12404.88</v>
      </c>
      <c r="N866" t="str">
        <f>VLOOKUP($A866,'Hospitalisation Details'!$A:$O,12,0)</f>
        <v>tier - 3</v>
      </c>
      <c r="O866" t="str">
        <f>VLOOKUP($A866,'Hospitalisation Details'!$A:$O,13,0)</f>
        <v>tier - 3</v>
      </c>
      <c r="P866" t="str">
        <f>VLOOKUP($A866,'Hospitalisation Details'!$A:$O,14,0)</f>
        <v>R1016</v>
      </c>
      <c r="Q866">
        <f>VLOOKUP($A866,'Hospitalisation Details'!$A:$O,15,0)</f>
        <v>33</v>
      </c>
    </row>
    <row r="867" spans="1:17" ht="15.75" x14ac:dyDescent="0.25">
      <c r="A867" s="1" t="s">
        <v>1505</v>
      </c>
      <c r="B867" t="str">
        <f>VLOOKUP(Healthcare!A867,'Customer Names'!$A:$D,4,0)</f>
        <v>.  Erika</v>
      </c>
      <c r="C867">
        <f>VLOOKUP(A867,'Medical Examinations'!$A:$M,2,0)</f>
        <v>26.23</v>
      </c>
      <c r="D867">
        <f>VLOOKUP($A867,'Medical Examinations'!$A:$M,3,0)</f>
        <v>11.93</v>
      </c>
      <c r="E867" t="str">
        <f>VLOOKUP($A867,'Medical Examinations'!$A:$M,4,0)</f>
        <v>No</v>
      </c>
      <c r="F867" t="str">
        <f>VLOOKUP($A867,'Medical Examinations'!$A:$M,5,0)</f>
        <v>No</v>
      </c>
      <c r="G867" t="str">
        <f>VLOOKUP($A867,'Medical Examinations'!$A:$M,6,0)</f>
        <v>No</v>
      </c>
      <c r="H867">
        <f>VLOOKUP($A867,'Medical Examinations'!$A:$M,8,0)</f>
        <v>0</v>
      </c>
      <c r="I867" t="str">
        <f>VLOOKUP($A867,'Medical Examinations'!$A:$M,9,0)</f>
        <v>No</v>
      </c>
      <c r="J867" t="str">
        <f>VLOOKUP($A867,'Medical Examinations'!$A:$M,11,0)</f>
        <v>Overweight</v>
      </c>
      <c r="K867" t="str">
        <f>VLOOKUP($A867,'Medical Examinations'!$A:$M,12,0)</f>
        <v>Diabetes</v>
      </c>
      <c r="L867" s="11">
        <f>VLOOKUP($A867,'Hospitalisation Details'!$A:$O,5,0)</f>
        <v>22915</v>
      </c>
      <c r="M867">
        <f>VLOOKUP($A867,'Hospitalisation Details'!$A:$O,7,0)</f>
        <v>12369.89</v>
      </c>
      <c r="N867" t="str">
        <f>VLOOKUP($A867,'Hospitalisation Details'!$A:$O,12,0)</f>
        <v>tier - 3</v>
      </c>
      <c r="O867" t="str">
        <f>VLOOKUP($A867,'Hospitalisation Details'!$A:$O,13,0)</f>
        <v>tier - 2</v>
      </c>
      <c r="P867" t="str">
        <f>VLOOKUP($A867,'Hospitalisation Details'!$A:$O,14,0)</f>
        <v>R1024</v>
      </c>
      <c r="Q867">
        <f>VLOOKUP($A867,'Hospitalisation Details'!$A:$O,15,0)</f>
        <v>60</v>
      </c>
    </row>
    <row r="868" spans="1:17" ht="15.75" x14ac:dyDescent="0.25">
      <c r="A868" s="1" t="s">
        <v>1504</v>
      </c>
      <c r="B868" t="str">
        <f>VLOOKUP(Healthcare!A868,'Customer Names'!$A:$D,4,0)</f>
        <v>Chad</v>
      </c>
      <c r="C868">
        <f>VLOOKUP(A868,'Medical Examinations'!$A:$M,2,0)</f>
        <v>36.1</v>
      </c>
      <c r="D868">
        <f>VLOOKUP($A868,'Medical Examinations'!$A:$M,3,0)</f>
        <v>5.65</v>
      </c>
      <c r="E868" t="str">
        <f>VLOOKUP($A868,'Medical Examinations'!$A:$M,4,0)</f>
        <v>yes</v>
      </c>
      <c r="F868" t="str">
        <f>VLOOKUP($A868,'Medical Examinations'!$A:$M,5,0)</f>
        <v>No</v>
      </c>
      <c r="G868" t="str">
        <f>VLOOKUP($A868,'Medical Examinations'!$A:$M,6,0)</f>
        <v>No</v>
      </c>
      <c r="H868">
        <f>VLOOKUP($A868,'Medical Examinations'!$A:$M,8,0)</f>
        <v>2</v>
      </c>
      <c r="I868" t="str">
        <f>VLOOKUP($A868,'Medical Examinations'!$A:$M,9,0)</f>
        <v>No</v>
      </c>
      <c r="J868" t="str">
        <f>VLOOKUP($A868,'Medical Examinations'!$A:$M,11,0)</f>
        <v>Obesity</v>
      </c>
      <c r="K868" t="str">
        <f>VLOOKUP($A868,'Medical Examinations'!$A:$M,12,0)</f>
        <v>Normal</v>
      </c>
      <c r="L868" s="11">
        <f>VLOOKUP($A868,'Hospitalisation Details'!$A:$O,5,0)</f>
        <v>24348</v>
      </c>
      <c r="M868">
        <f>VLOOKUP($A868,'Hospitalisation Details'!$A:$O,7,0)</f>
        <v>12363.55</v>
      </c>
      <c r="N868" t="str">
        <f>VLOOKUP($A868,'Hospitalisation Details'!$A:$O,12,0)</f>
        <v>tier - 3</v>
      </c>
      <c r="O868" t="str">
        <f>VLOOKUP($A868,'Hospitalisation Details'!$A:$O,13,0)</f>
        <v>tier - 3</v>
      </c>
      <c r="P868" t="str">
        <f>VLOOKUP($A868,'Hospitalisation Details'!$A:$O,14,0)</f>
        <v>R1011</v>
      </c>
      <c r="Q868">
        <f>VLOOKUP($A868,'Hospitalisation Details'!$A:$O,15,0)</f>
        <v>56</v>
      </c>
    </row>
    <row r="869" spans="1:17" ht="15.75" x14ac:dyDescent="0.25">
      <c r="A869" s="1" t="s">
        <v>1503</v>
      </c>
      <c r="B869" t="str">
        <f>VLOOKUP(Healthcare!A869,'Customer Names'!$A:$D,4,0)</f>
        <v>Mark</v>
      </c>
      <c r="C869">
        <f>VLOOKUP(A869,'Medical Examinations'!$A:$M,2,0)</f>
        <v>37.1</v>
      </c>
      <c r="D869">
        <f>VLOOKUP($A869,'Medical Examinations'!$A:$M,3,0)</f>
        <v>11.21</v>
      </c>
      <c r="E869" t="str">
        <f>VLOOKUP($A869,'Medical Examinations'!$A:$M,4,0)</f>
        <v>yes</v>
      </c>
      <c r="F869" t="str">
        <f>VLOOKUP($A869,'Medical Examinations'!$A:$M,5,0)</f>
        <v>No</v>
      </c>
      <c r="G869" t="str">
        <f>VLOOKUP($A869,'Medical Examinations'!$A:$M,6,0)</f>
        <v>Yes</v>
      </c>
      <c r="H869">
        <f>VLOOKUP($A869,'Medical Examinations'!$A:$M,8,0)</f>
        <v>1</v>
      </c>
      <c r="I869" t="str">
        <f>VLOOKUP($A869,'Medical Examinations'!$A:$M,9,0)</f>
        <v>No</v>
      </c>
      <c r="J869" t="str">
        <f>VLOOKUP($A869,'Medical Examinations'!$A:$M,11,0)</f>
        <v>Obesity</v>
      </c>
      <c r="K869" t="str">
        <f>VLOOKUP($A869,'Medical Examinations'!$A:$M,12,0)</f>
        <v>Diabetes</v>
      </c>
      <c r="L869" s="11">
        <f>VLOOKUP($A869,'Hospitalisation Details'!$A:$O,5,0)</f>
        <v>23367</v>
      </c>
      <c r="M869">
        <f>VLOOKUP($A869,'Hospitalisation Details'!$A:$O,7,0)</f>
        <v>12347.17</v>
      </c>
      <c r="N869" t="str">
        <f>VLOOKUP($A869,'Hospitalisation Details'!$A:$O,12,0)</f>
        <v>tier - 3</v>
      </c>
      <c r="O869" t="str">
        <f>VLOOKUP($A869,'Hospitalisation Details'!$A:$O,13,0)</f>
        <v>tier - 3</v>
      </c>
      <c r="P869" t="str">
        <f>VLOOKUP($A869,'Hospitalisation Details'!$A:$O,14,0)</f>
        <v>R1011</v>
      </c>
      <c r="Q869">
        <f>VLOOKUP($A869,'Hospitalisation Details'!$A:$O,15,0)</f>
        <v>59</v>
      </c>
    </row>
    <row r="870" spans="1:17" ht="15.75" x14ac:dyDescent="0.25">
      <c r="A870" s="1" t="s">
        <v>1502</v>
      </c>
      <c r="B870" t="str">
        <f>VLOOKUP(Healthcare!A870,'Customer Names'!$A:$D,4,0)</f>
        <v>David</v>
      </c>
      <c r="C870">
        <f>VLOOKUP(A870,'Medical Examinations'!$A:$M,2,0)</f>
        <v>27.5</v>
      </c>
      <c r="D870">
        <f>VLOOKUP($A870,'Medical Examinations'!$A:$M,3,0)</f>
        <v>10.62</v>
      </c>
      <c r="E870" t="str">
        <f>VLOOKUP($A870,'Medical Examinations'!$A:$M,4,0)</f>
        <v>yes</v>
      </c>
      <c r="F870" t="str">
        <f>VLOOKUP($A870,'Medical Examinations'!$A:$M,5,0)</f>
        <v>No</v>
      </c>
      <c r="G870" t="str">
        <f>VLOOKUP($A870,'Medical Examinations'!$A:$M,6,0)</f>
        <v>Yes</v>
      </c>
      <c r="H870">
        <f>VLOOKUP($A870,'Medical Examinations'!$A:$M,8,0)</f>
        <v>1</v>
      </c>
      <c r="I870" t="str">
        <f>VLOOKUP($A870,'Medical Examinations'!$A:$M,9,0)</f>
        <v>No</v>
      </c>
      <c r="J870" t="str">
        <f>VLOOKUP($A870,'Medical Examinations'!$A:$M,11,0)</f>
        <v>Overweight</v>
      </c>
      <c r="K870" t="str">
        <f>VLOOKUP($A870,'Medical Examinations'!$A:$M,12,0)</f>
        <v>Diabetes</v>
      </c>
      <c r="L870" s="11">
        <f>VLOOKUP($A870,'Hospitalisation Details'!$A:$O,5,0)</f>
        <v>23164</v>
      </c>
      <c r="M870">
        <f>VLOOKUP($A870,'Hospitalisation Details'!$A:$O,7,0)</f>
        <v>12333.83</v>
      </c>
      <c r="N870" t="str">
        <f>VLOOKUP($A870,'Hospitalisation Details'!$A:$O,12,0)</f>
        <v>tier - 3</v>
      </c>
      <c r="O870" t="str">
        <f>VLOOKUP($A870,'Hospitalisation Details'!$A:$O,13,0)</f>
        <v>tier - 2</v>
      </c>
      <c r="P870" t="str">
        <f>VLOOKUP($A870,'Hospitalisation Details'!$A:$O,14,0)</f>
        <v>R1011</v>
      </c>
      <c r="Q870">
        <f>VLOOKUP($A870,'Hospitalisation Details'!$A:$O,15,0)</f>
        <v>60</v>
      </c>
    </row>
    <row r="871" spans="1:17" ht="15.75" x14ac:dyDescent="0.25">
      <c r="A871" s="1" t="s">
        <v>1501</v>
      </c>
      <c r="B871" t="str">
        <f>VLOOKUP(Healthcare!A871,'Customer Names'!$A:$D,4,0)</f>
        <v>Matthew R</v>
      </c>
      <c r="C871">
        <f>VLOOKUP(A871,'Medical Examinations'!$A:$M,2,0)</f>
        <v>24.7</v>
      </c>
      <c r="D871">
        <f>VLOOKUP($A871,'Medical Examinations'!$A:$M,3,0)</f>
        <v>10.7</v>
      </c>
      <c r="E871" t="str">
        <f>VLOOKUP($A871,'Medical Examinations'!$A:$M,4,0)</f>
        <v>yes</v>
      </c>
      <c r="F871" t="str">
        <f>VLOOKUP($A871,'Medical Examinations'!$A:$M,5,0)</f>
        <v>No</v>
      </c>
      <c r="G871" t="str">
        <f>VLOOKUP($A871,'Medical Examinations'!$A:$M,6,0)</f>
        <v>Yes</v>
      </c>
      <c r="H871">
        <f>VLOOKUP($A871,'Medical Examinations'!$A:$M,8,0)</f>
        <v>1</v>
      </c>
      <c r="I871" t="str">
        <f>VLOOKUP($A871,'Medical Examinations'!$A:$M,9,0)</f>
        <v>No</v>
      </c>
      <c r="J871" t="str">
        <f>VLOOKUP($A871,'Medical Examinations'!$A:$M,11,0)</f>
        <v>Healthy Weight</v>
      </c>
      <c r="K871" t="str">
        <f>VLOOKUP($A871,'Medical Examinations'!$A:$M,12,0)</f>
        <v>Diabetes</v>
      </c>
      <c r="L871" s="11">
        <f>VLOOKUP($A871,'Hospitalisation Details'!$A:$O,5,0)</f>
        <v>23221</v>
      </c>
      <c r="M871">
        <f>VLOOKUP($A871,'Hospitalisation Details'!$A:$O,7,0)</f>
        <v>12323.94</v>
      </c>
      <c r="N871" t="str">
        <f>VLOOKUP($A871,'Hospitalisation Details'!$A:$O,12,0)</f>
        <v>tier - 3</v>
      </c>
      <c r="O871" t="str">
        <f>VLOOKUP($A871,'Hospitalisation Details'!$A:$O,13,0)</f>
        <v>tier - 3</v>
      </c>
      <c r="P871" t="str">
        <f>VLOOKUP($A871,'Hospitalisation Details'!$A:$O,14,0)</f>
        <v>R1017</v>
      </c>
      <c r="Q871">
        <f>VLOOKUP($A871,'Hospitalisation Details'!$A:$O,15,0)</f>
        <v>59</v>
      </c>
    </row>
    <row r="872" spans="1:17" ht="15.75" x14ac:dyDescent="0.25">
      <c r="A872" s="1" t="s">
        <v>1500</v>
      </c>
      <c r="B872" t="str">
        <f>VLOOKUP(Healthcare!A872,'Customer Names'!$A:$D,4,0)</f>
        <v>.  Orla</v>
      </c>
      <c r="C872">
        <f>VLOOKUP(A872,'Medical Examinations'!$A:$M,2,0)</f>
        <v>26.78</v>
      </c>
      <c r="D872">
        <f>VLOOKUP($A872,'Medical Examinations'!$A:$M,3,0)</f>
        <v>10.02</v>
      </c>
      <c r="E872" t="str">
        <f>VLOOKUP($A872,'Medical Examinations'!$A:$M,4,0)</f>
        <v>yes</v>
      </c>
      <c r="F872" t="str">
        <f>VLOOKUP($A872,'Medical Examinations'!$A:$M,5,0)</f>
        <v>No</v>
      </c>
      <c r="G872" t="str">
        <f>VLOOKUP($A872,'Medical Examinations'!$A:$M,6,0)</f>
        <v>Yes</v>
      </c>
      <c r="H872">
        <f>VLOOKUP($A872,'Medical Examinations'!$A:$M,8,0)</f>
        <v>1</v>
      </c>
      <c r="I872" t="str">
        <f>VLOOKUP($A872,'Medical Examinations'!$A:$M,9,0)</f>
        <v>No</v>
      </c>
      <c r="J872" t="str">
        <f>VLOOKUP($A872,'Medical Examinations'!$A:$M,11,0)</f>
        <v>Overweight</v>
      </c>
      <c r="K872" t="str">
        <f>VLOOKUP($A872,'Medical Examinations'!$A:$M,12,0)</f>
        <v>Diabetes</v>
      </c>
      <c r="L872" s="11">
        <f>VLOOKUP($A872,'Hospitalisation Details'!$A:$O,5,0)</f>
        <v>23220</v>
      </c>
      <c r="M872">
        <f>VLOOKUP($A872,'Hospitalisation Details'!$A:$O,7,0)</f>
        <v>12299.59</v>
      </c>
      <c r="N872" t="str">
        <f>VLOOKUP($A872,'Hospitalisation Details'!$A:$O,12,0)</f>
        <v>tier - 3</v>
      </c>
      <c r="O872" t="str">
        <f>VLOOKUP($A872,'Hospitalisation Details'!$A:$O,13,0)</f>
        <v>tier - 1</v>
      </c>
      <c r="P872" t="str">
        <f>VLOOKUP($A872,'Hospitalisation Details'!$A:$O,14,0)</f>
        <v>R1025</v>
      </c>
      <c r="Q872">
        <f>VLOOKUP($A872,'Hospitalisation Details'!$A:$O,15,0)</f>
        <v>59</v>
      </c>
    </row>
    <row r="873" spans="1:17" ht="15.75" x14ac:dyDescent="0.25">
      <c r="A873" s="1" t="s">
        <v>1499</v>
      </c>
      <c r="B873" t="str">
        <f>VLOOKUP(Healthcare!A873,'Customer Names'!$A:$D,4,0)</f>
        <v>Shaista S</v>
      </c>
      <c r="C873">
        <f>VLOOKUP(A873,'Medical Examinations'!$A:$M,2,0)</f>
        <v>45.8</v>
      </c>
      <c r="D873">
        <f>VLOOKUP($A873,'Medical Examinations'!$A:$M,3,0)</f>
        <v>4.8499999999999996</v>
      </c>
      <c r="E873" t="str">
        <f>VLOOKUP($A873,'Medical Examinations'!$A:$M,4,0)</f>
        <v>No</v>
      </c>
      <c r="F873" t="str">
        <f>VLOOKUP($A873,'Medical Examinations'!$A:$M,5,0)</f>
        <v>No</v>
      </c>
      <c r="G873" t="str">
        <f>VLOOKUP($A873,'Medical Examinations'!$A:$M,6,0)</f>
        <v>No</v>
      </c>
      <c r="H873">
        <f>VLOOKUP($A873,'Medical Examinations'!$A:$M,8,0)</f>
        <v>0</v>
      </c>
      <c r="I873" t="str">
        <f>VLOOKUP($A873,'Medical Examinations'!$A:$M,9,0)</f>
        <v>No</v>
      </c>
      <c r="J873" t="str">
        <f>VLOOKUP($A873,'Medical Examinations'!$A:$M,11,0)</f>
        <v>Obesity</v>
      </c>
      <c r="K873" t="str">
        <f>VLOOKUP($A873,'Medical Examinations'!$A:$M,12,0)</f>
        <v>Normal</v>
      </c>
      <c r="L873" s="11">
        <f>VLOOKUP($A873,'Hospitalisation Details'!$A:$O,5,0)</f>
        <v>33206</v>
      </c>
      <c r="M873">
        <f>VLOOKUP($A873,'Hospitalisation Details'!$A:$O,7,0)</f>
        <v>12282.38</v>
      </c>
      <c r="N873" t="str">
        <f>VLOOKUP($A873,'Hospitalisation Details'!$A:$O,12,0)</f>
        <v>tier - 3</v>
      </c>
      <c r="O873" t="str">
        <f>VLOOKUP($A873,'Hospitalisation Details'!$A:$O,13,0)</f>
        <v>tier - 1</v>
      </c>
      <c r="P873" t="str">
        <f>VLOOKUP($A873,'Hospitalisation Details'!$A:$O,14,0)</f>
        <v>R1011</v>
      </c>
      <c r="Q873">
        <f>VLOOKUP($A873,'Hospitalisation Details'!$A:$O,15,0)</f>
        <v>32</v>
      </c>
    </row>
    <row r="874" spans="1:17" ht="15.75" x14ac:dyDescent="0.25">
      <c r="A874" s="1" t="s">
        <v>1498</v>
      </c>
      <c r="B874" t="str">
        <f>VLOOKUP(Healthcare!A874,'Customer Names'!$A:$D,4,0)</f>
        <v>.  Emily</v>
      </c>
      <c r="C874">
        <f>VLOOKUP(A874,'Medical Examinations'!$A:$M,2,0)</f>
        <v>29</v>
      </c>
      <c r="D874">
        <f>VLOOKUP($A874,'Medical Examinations'!$A:$M,3,0)</f>
        <v>4.3899999999999997</v>
      </c>
      <c r="E874" t="str">
        <f>VLOOKUP($A874,'Medical Examinations'!$A:$M,4,0)</f>
        <v>yes</v>
      </c>
      <c r="F874" t="str">
        <f>VLOOKUP($A874,'Medical Examinations'!$A:$M,5,0)</f>
        <v>No</v>
      </c>
      <c r="G874" t="str">
        <f>VLOOKUP($A874,'Medical Examinations'!$A:$M,6,0)</f>
        <v>No</v>
      </c>
      <c r="H874">
        <f>VLOOKUP($A874,'Medical Examinations'!$A:$M,8,0)</f>
        <v>2</v>
      </c>
      <c r="I874" t="str">
        <f>VLOOKUP($A874,'Medical Examinations'!$A:$M,9,0)</f>
        <v>No</v>
      </c>
      <c r="J874" t="str">
        <f>VLOOKUP($A874,'Medical Examinations'!$A:$M,11,0)</f>
        <v>Overweight</v>
      </c>
      <c r="K874" t="str">
        <f>VLOOKUP($A874,'Medical Examinations'!$A:$M,12,0)</f>
        <v>Normal</v>
      </c>
      <c r="L874" s="11">
        <f>VLOOKUP($A874,'Hospitalisation Details'!$A:$O,5,0)</f>
        <v>24427</v>
      </c>
      <c r="M874">
        <f>VLOOKUP($A874,'Hospitalisation Details'!$A:$O,7,0)</f>
        <v>12282.03</v>
      </c>
      <c r="N874" t="str">
        <f>VLOOKUP($A874,'Hospitalisation Details'!$A:$O,12,0)</f>
        <v>tier - 3</v>
      </c>
      <c r="O874" t="str">
        <f>VLOOKUP($A874,'Hospitalisation Details'!$A:$O,13,0)</f>
        <v>tier - 1</v>
      </c>
      <c r="P874" t="str">
        <f>VLOOKUP($A874,'Hospitalisation Details'!$A:$O,14,0)</f>
        <v>R1025</v>
      </c>
      <c r="Q874">
        <f>VLOOKUP($A874,'Hospitalisation Details'!$A:$O,15,0)</f>
        <v>56</v>
      </c>
    </row>
    <row r="875" spans="1:17" ht="15.75" x14ac:dyDescent="0.25">
      <c r="A875" s="1" t="s">
        <v>1497</v>
      </c>
      <c r="B875" t="str">
        <f>VLOOKUP(Healthcare!A875,'Customer Names'!$A:$D,4,0)</f>
        <v>Julie A.</v>
      </c>
      <c r="C875">
        <f>VLOOKUP(A875,'Medical Examinations'!$A:$M,2,0)</f>
        <v>33.534999999999997</v>
      </c>
      <c r="D875">
        <f>VLOOKUP($A875,'Medical Examinations'!$A:$M,3,0)</f>
        <v>8.24</v>
      </c>
      <c r="E875" t="str">
        <f>VLOOKUP($A875,'Medical Examinations'!$A:$M,4,0)</f>
        <v>yes</v>
      </c>
      <c r="F875" t="str">
        <f>VLOOKUP($A875,'Medical Examinations'!$A:$M,5,0)</f>
        <v>No</v>
      </c>
      <c r="G875" t="str">
        <f>VLOOKUP($A875,'Medical Examinations'!$A:$M,6,0)</f>
        <v>No</v>
      </c>
      <c r="H875">
        <f>VLOOKUP($A875,'Medical Examinations'!$A:$M,8,0)</f>
        <v>0</v>
      </c>
      <c r="I875" t="str">
        <f>VLOOKUP($A875,'Medical Examinations'!$A:$M,9,0)</f>
        <v>No</v>
      </c>
      <c r="J875" t="str">
        <f>VLOOKUP($A875,'Medical Examinations'!$A:$M,11,0)</f>
        <v>Obesity</v>
      </c>
      <c r="K875" t="str">
        <f>VLOOKUP($A875,'Medical Examinations'!$A:$M,12,0)</f>
        <v>Diabetes</v>
      </c>
      <c r="L875" s="11">
        <f>VLOOKUP($A875,'Hospitalisation Details'!$A:$O,5,0)</f>
        <v>24651</v>
      </c>
      <c r="M875">
        <f>VLOOKUP($A875,'Hospitalisation Details'!$A:$O,7,0)</f>
        <v>12269.69</v>
      </c>
      <c r="N875" t="str">
        <f>VLOOKUP($A875,'Hospitalisation Details'!$A:$O,12,0)</f>
        <v>tier - 3</v>
      </c>
      <c r="O875" t="str">
        <f>VLOOKUP($A875,'Hospitalisation Details'!$A:$O,13,0)</f>
        <v>tier - 2</v>
      </c>
      <c r="P875" t="str">
        <f>VLOOKUP($A875,'Hospitalisation Details'!$A:$O,14,0)</f>
        <v>R1012</v>
      </c>
      <c r="Q875">
        <f>VLOOKUP($A875,'Hospitalisation Details'!$A:$O,15,0)</f>
        <v>55</v>
      </c>
    </row>
    <row r="876" spans="1:17" ht="15.75" x14ac:dyDescent="0.25">
      <c r="A876" s="1" t="s">
        <v>1496</v>
      </c>
      <c r="B876" t="str">
        <f>VLOOKUP(Healthcare!A876,'Customer Names'!$A:$D,4,0)</f>
        <v>Megumi</v>
      </c>
      <c r="C876">
        <f>VLOOKUP(A876,'Medical Examinations'!$A:$M,2,0)</f>
        <v>32.774999999999999</v>
      </c>
      <c r="D876">
        <f>VLOOKUP($A876,'Medical Examinations'!$A:$M,3,0)</f>
        <v>9.77</v>
      </c>
      <c r="E876" t="str">
        <f>VLOOKUP($A876,'Medical Examinations'!$A:$M,4,0)</f>
        <v>yes</v>
      </c>
      <c r="F876" t="str">
        <f>VLOOKUP($A876,'Medical Examinations'!$A:$M,5,0)</f>
        <v>No</v>
      </c>
      <c r="G876" t="str">
        <f>VLOOKUP($A876,'Medical Examinations'!$A:$M,6,0)</f>
        <v>No</v>
      </c>
      <c r="H876">
        <f>VLOOKUP($A876,'Medical Examinations'!$A:$M,8,0)</f>
        <v>0</v>
      </c>
      <c r="I876" t="str">
        <f>VLOOKUP($A876,'Medical Examinations'!$A:$M,9,0)</f>
        <v>No</v>
      </c>
      <c r="J876" t="str">
        <f>VLOOKUP($A876,'Medical Examinations'!$A:$M,11,0)</f>
        <v>Obesity</v>
      </c>
      <c r="K876" t="str">
        <f>VLOOKUP($A876,'Medical Examinations'!$A:$M,12,0)</f>
        <v>Diabetes</v>
      </c>
      <c r="L876" s="11">
        <f>VLOOKUP($A876,'Hospitalisation Details'!$A:$O,5,0)</f>
        <v>24806</v>
      </c>
      <c r="M876">
        <f>VLOOKUP($A876,'Hospitalisation Details'!$A:$O,7,0)</f>
        <v>12268.63</v>
      </c>
      <c r="N876" t="str">
        <f>VLOOKUP($A876,'Hospitalisation Details'!$A:$O,12,0)</f>
        <v>tier - 3</v>
      </c>
      <c r="O876" t="str">
        <f>VLOOKUP($A876,'Hospitalisation Details'!$A:$O,13,0)</f>
        <v>tier - 1</v>
      </c>
      <c r="P876" t="str">
        <f>VLOOKUP($A876,'Hospitalisation Details'!$A:$O,14,0)</f>
        <v>R1012</v>
      </c>
      <c r="Q876">
        <f>VLOOKUP($A876,'Hospitalisation Details'!$A:$O,15,0)</f>
        <v>55</v>
      </c>
    </row>
    <row r="877" spans="1:17" ht="15.75" x14ac:dyDescent="0.25">
      <c r="A877" s="1" t="s">
        <v>1495</v>
      </c>
      <c r="B877" t="str">
        <f>VLOOKUP(Healthcare!A877,'Customer Names'!$A:$D,4,0)</f>
        <v>Skylar</v>
      </c>
      <c r="C877">
        <f>VLOOKUP(A877,'Medical Examinations'!$A:$M,2,0)</f>
        <v>37.51</v>
      </c>
      <c r="D877">
        <f>VLOOKUP($A877,'Medical Examinations'!$A:$M,3,0)</f>
        <v>5.5</v>
      </c>
      <c r="E877" t="str">
        <f>VLOOKUP($A877,'Medical Examinations'!$A:$M,4,0)</f>
        <v>yes</v>
      </c>
      <c r="F877" t="str">
        <f>VLOOKUP($A877,'Medical Examinations'!$A:$M,5,0)</f>
        <v>No</v>
      </c>
      <c r="G877" t="str">
        <f>VLOOKUP($A877,'Medical Examinations'!$A:$M,6,0)</f>
        <v>No</v>
      </c>
      <c r="H877">
        <f>VLOOKUP($A877,'Medical Examinations'!$A:$M,8,0)</f>
        <v>2</v>
      </c>
      <c r="I877" t="str">
        <f>VLOOKUP($A877,'Medical Examinations'!$A:$M,9,0)</f>
        <v>No</v>
      </c>
      <c r="J877" t="str">
        <f>VLOOKUP($A877,'Medical Examinations'!$A:$M,11,0)</f>
        <v>Obesity</v>
      </c>
      <c r="K877" t="str">
        <f>VLOOKUP($A877,'Medical Examinations'!$A:$M,12,0)</f>
        <v>Normal</v>
      </c>
      <c r="L877" s="11">
        <f>VLOOKUP($A877,'Hospitalisation Details'!$A:$O,5,0)</f>
        <v>24447</v>
      </c>
      <c r="M877">
        <f>VLOOKUP($A877,'Hospitalisation Details'!$A:$O,7,0)</f>
        <v>12265.51</v>
      </c>
      <c r="N877" t="str">
        <f>VLOOKUP($A877,'Hospitalisation Details'!$A:$O,12,0)</f>
        <v>tier - 3</v>
      </c>
      <c r="O877" t="str">
        <f>VLOOKUP($A877,'Hospitalisation Details'!$A:$O,13,0)</f>
        <v>tier - 3</v>
      </c>
      <c r="P877" t="str">
        <f>VLOOKUP($A877,'Hospitalisation Details'!$A:$O,14,0)</f>
        <v>R1013</v>
      </c>
      <c r="Q877">
        <f>VLOOKUP($A877,'Hospitalisation Details'!$A:$O,15,0)</f>
        <v>56</v>
      </c>
    </row>
    <row r="878" spans="1:17" ht="15.75" x14ac:dyDescent="0.25">
      <c r="A878" s="1" t="s">
        <v>1494</v>
      </c>
      <c r="B878" t="str">
        <f>VLOOKUP(Healthcare!A878,'Customer Names'!$A:$D,4,0)</f>
        <v>.  Victoria</v>
      </c>
      <c r="C878">
        <f>VLOOKUP(A878,'Medical Examinations'!$A:$M,2,0)</f>
        <v>39.86</v>
      </c>
      <c r="D878">
        <f>VLOOKUP($A878,'Medical Examinations'!$A:$M,3,0)</f>
        <v>11.84</v>
      </c>
      <c r="E878" t="str">
        <f>VLOOKUP($A878,'Medical Examinations'!$A:$M,4,0)</f>
        <v>yes</v>
      </c>
      <c r="F878" t="str">
        <f>VLOOKUP($A878,'Medical Examinations'!$A:$M,5,0)</f>
        <v>No</v>
      </c>
      <c r="G878" t="str">
        <f>VLOOKUP($A878,'Medical Examinations'!$A:$M,6,0)</f>
        <v>No</v>
      </c>
      <c r="H878">
        <f>VLOOKUP($A878,'Medical Examinations'!$A:$M,8,0)</f>
        <v>1</v>
      </c>
      <c r="I878" t="str">
        <f>VLOOKUP($A878,'Medical Examinations'!$A:$M,9,0)</f>
        <v>No</v>
      </c>
      <c r="J878" t="str">
        <f>VLOOKUP($A878,'Medical Examinations'!$A:$M,11,0)</f>
        <v>Obesity</v>
      </c>
      <c r="K878" t="str">
        <f>VLOOKUP($A878,'Medical Examinations'!$A:$M,12,0)</f>
        <v>Diabetes</v>
      </c>
      <c r="L878" s="11">
        <f>VLOOKUP($A878,'Hospitalisation Details'!$A:$O,5,0)</f>
        <v>31759</v>
      </c>
      <c r="M878">
        <f>VLOOKUP($A878,'Hospitalisation Details'!$A:$O,7,0)</f>
        <v>12255.04</v>
      </c>
      <c r="N878" t="str">
        <f>VLOOKUP($A878,'Hospitalisation Details'!$A:$O,12,0)</f>
        <v>tier - 3</v>
      </c>
      <c r="O878" t="str">
        <f>VLOOKUP($A878,'Hospitalisation Details'!$A:$O,13,0)</f>
        <v>tier - 2</v>
      </c>
      <c r="P878" t="str">
        <f>VLOOKUP($A878,'Hospitalisation Details'!$A:$O,14,0)</f>
        <v>R1026</v>
      </c>
      <c r="Q878">
        <f>VLOOKUP($A878,'Hospitalisation Details'!$A:$O,15,0)</f>
        <v>36</v>
      </c>
    </row>
    <row r="879" spans="1:17" ht="15.75" x14ac:dyDescent="0.25">
      <c r="A879" s="1" t="s">
        <v>1493</v>
      </c>
      <c r="B879" t="str">
        <f>VLOOKUP(Healthcare!A879,'Customer Names'!$A:$D,4,0)</f>
        <v>.  Amanda L</v>
      </c>
      <c r="C879">
        <f>VLOOKUP(A879,'Medical Examinations'!$A:$M,2,0)</f>
        <v>42.13</v>
      </c>
      <c r="D879">
        <f>VLOOKUP($A879,'Medical Examinations'!$A:$M,3,0)</f>
        <v>4.66</v>
      </c>
      <c r="E879" t="str">
        <f>VLOOKUP($A879,'Medical Examinations'!$A:$M,4,0)</f>
        <v>No</v>
      </c>
      <c r="F879" t="str">
        <f>VLOOKUP($A879,'Medical Examinations'!$A:$M,5,0)</f>
        <v>No</v>
      </c>
      <c r="G879" t="str">
        <f>VLOOKUP($A879,'Medical Examinations'!$A:$M,6,0)</f>
        <v>No</v>
      </c>
      <c r="H879">
        <f>VLOOKUP($A879,'Medical Examinations'!$A:$M,8,0)</f>
        <v>0</v>
      </c>
      <c r="I879" t="str">
        <f>VLOOKUP($A879,'Medical Examinations'!$A:$M,9,0)</f>
        <v>No</v>
      </c>
      <c r="J879" t="str">
        <f>VLOOKUP($A879,'Medical Examinations'!$A:$M,11,0)</f>
        <v>Obesity</v>
      </c>
      <c r="K879" t="str">
        <f>VLOOKUP($A879,'Medical Examinations'!$A:$M,12,0)</f>
        <v>Normal</v>
      </c>
      <c r="L879" s="11">
        <f>VLOOKUP($A879,'Hospitalisation Details'!$A:$O,5,0)</f>
        <v>32682</v>
      </c>
      <c r="M879">
        <f>VLOOKUP($A879,'Hospitalisation Details'!$A:$O,7,0)</f>
        <v>12254.44</v>
      </c>
      <c r="N879" t="str">
        <f>VLOOKUP($A879,'Hospitalisation Details'!$A:$O,12,0)</f>
        <v>tier - 3</v>
      </c>
      <c r="O879" t="str">
        <f>VLOOKUP($A879,'Hospitalisation Details'!$A:$O,13,0)</f>
        <v>tier - 3</v>
      </c>
      <c r="P879" t="str">
        <f>VLOOKUP($A879,'Hospitalisation Details'!$A:$O,14,0)</f>
        <v>R1026</v>
      </c>
      <c r="Q879">
        <f>VLOOKUP($A879,'Hospitalisation Details'!$A:$O,15,0)</f>
        <v>33</v>
      </c>
    </row>
    <row r="880" spans="1:17" ht="15.75" x14ac:dyDescent="0.25">
      <c r="A880" s="1" t="s">
        <v>1492</v>
      </c>
      <c r="B880" t="str">
        <f>VLOOKUP(Healthcare!A880,'Customer Names'!$A:$D,4,0)</f>
        <v>Renee</v>
      </c>
      <c r="C880">
        <f>VLOOKUP(A880,'Medical Examinations'!$A:$M,2,0)</f>
        <v>35.99</v>
      </c>
      <c r="D880">
        <f>VLOOKUP($A880,'Medical Examinations'!$A:$M,3,0)</f>
        <v>11.11</v>
      </c>
      <c r="E880" t="str">
        <f>VLOOKUP($A880,'Medical Examinations'!$A:$M,4,0)</f>
        <v>No</v>
      </c>
      <c r="F880" t="str">
        <f>VLOOKUP($A880,'Medical Examinations'!$A:$M,5,0)</f>
        <v>No</v>
      </c>
      <c r="G880" t="str">
        <f>VLOOKUP($A880,'Medical Examinations'!$A:$M,6,0)</f>
        <v>No</v>
      </c>
      <c r="H880">
        <f>VLOOKUP($A880,'Medical Examinations'!$A:$M,8,0)</f>
        <v>0</v>
      </c>
      <c r="I880" t="str">
        <f>VLOOKUP($A880,'Medical Examinations'!$A:$M,9,0)</f>
        <v>No</v>
      </c>
      <c r="J880" t="str">
        <f>VLOOKUP($A880,'Medical Examinations'!$A:$M,11,0)</f>
        <v>Obesity</v>
      </c>
      <c r="K880" t="str">
        <f>VLOOKUP($A880,'Medical Examinations'!$A:$M,12,0)</f>
        <v>Diabetes</v>
      </c>
      <c r="L880" s="11">
        <f>VLOOKUP($A880,'Hospitalisation Details'!$A:$O,5,0)</f>
        <v>27233</v>
      </c>
      <c r="M880">
        <f>VLOOKUP($A880,'Hospitalisation Details'!$A:$O,7,0)</f>
        <v>12245.17</v>
      </c>
      <c r="N880" t="str">
        <f>VLOOKUP($A880,'Hospitalisation Details'!$A:$O,12,0)</f>
        <v>tier - 3</v>
      </c>
      <c r="O880" t="str">
        <f>VLOOKUP($A880,'Hospitalisation Details'!$A:$O,13,0)</f>
        <v>tier - 1</v>
      </c>
      <c r="P880" t="str">
        <f>VLOOKUP($A880,'Hospitalisation Details'!$A:$O,14,0)</f>
        <v>R1012</v>
      </c>
      <c r="Q880">
        <f>VLOOKUP($A880,'Hospitalisation Details'!$A:$O,15,0)</f>
        <v>48</v>
      </c>
    </row>
    <row r="881" spans="1:17" ht="15.75" x14ac:dyDescent="0.25">
      <c r="A881" s="1" t="s">
        <v>1491</v>
      </c>
      <c r="B881" t="str">
        <f>VLOOKUP(Healthcare!A881,'Customer Names'!$A:$D,4,0)</f>
        <v>Nellie A.</v>
      </c>
      <c r="C881">
        <f>VLOOKUP(A881,'Medical Examinations'!$A:$M,2,0)</f>
        <v>35.200000000000003</v>
      </c>
      <c r="D881">
        <f>VLOOKUP($A881,'Medical Examinations'!$A:$M,3,0)</f>
        <v>7.72</v>
      </c>
      <c r="E881" t="str">
        <f>VLOOKUP($A881,'Medical Examinations'!$A:$M,4,0)</f>
        <v>yes</v>
      </c>
      <c r="F881" t="str">
        <f>VLOOKUP($A881,'Medical Examinations'!$A:$M,5,0)</f>
        <v>No</v>
      </c>
      <c r="G881" t="str">
        <f>VLOOKUP($A881,'Medical Examinations'!$A:$M,6,0)</f>
        <v>Yes</v>
      </c>
      <c r="H881">
        <f>VLOOKUP($A881,'Medical Examinations'!$A:$M,8,0)</f>
        <v>1</v>
      </c>
      <c r="I881" t="str">
        <f>VLOOKUP($A881,'Medical Examinations'!$A:$M,9,0)</f>
        <v>No</v>
      </c>
      <c r="J881" t="str">
        <f>VLOOKUP($A881,'Medical Examinations'!$A:$M,11,0)</f>
        <v>Obesity</v>
      </c>
      <c r="K881" t="str">
        <f>VLOOKUP($A881,'Medical Examinations'!$A:$M,12,0)</f>
        <v>Diabetes</v>
      </c>
      <c r="L881" s="11">
        <f>VLOOKUP($A881,'Hospitalisation Details'!$A:$O,5,0)</f>
        <v>23362</v>
      </c>
      <c r="M881">
        <f>VLOOKUP($A881,'Hospitalisation Details'!$A:$O,7,0)</f>
        <v>12244.53</v>
      </c>
      <c r="N881" t="str">
        <f>VLOOKUP($A881,'Hospitalisation Details'!$A:$O,12,0)</f>
        <v>tier - 3</v>
      </c>
      <c r="O881" t="str">
        <f>VLOOKUP($A881,'Hospitalisation Details'!$A:$O,13,0)</f>
        <v>tier - 1</v>
      </c>
      <c r="P881" t="str">
        <f>VLOOKUP($A881,'Hospitalisation Details'!$A:$O,14,0)</f>
        <v>R1013</v>
      </c>
      <c r="Q881">
        <f>VLOOKUP($A881,'Hospitalisation Details'!$A:$O,15,0)</f>
        <v>59</v>
      </c>
    </row>
    <row r="882" spans="1:17" ht="15.75" x14ac:dyDescent="0.25">
      <c r="A882" s="1" t="s">
        <v>1490</v>
      </c>
      <c r="B882" t="str">
        <f>VLOOKUP(Healthcare!A882,'Customer Names'!$A:$D,4,0)</f>
        <v>Tamara</v>
      </c>
      <c r="C882">
        <f>VLOOKUP(A882,'Medical Examinations'!$A:$M,2,0)</f>
        <v>29.91</v>
      </c>
      <c r="D882">
        <f>VLOOKUP($A882,'Medical Examinations'!$A:$M,3,0)</f>
        <v>5.55</v>
      </c>
      <c r="E882" t="str">
        <f>VLOOKUP($A882,'Medical Examinations'!$A:$M,4,0)</f>
        <v>yes</v>
      </c>
      <c r="F882" t="str">
        <f>VLOOKUP($A882,'Medical Examinations'!$A:$M,5,0)</f>
        <v>No</v>
      </c>
      <c r="G882" t="str">
        <f>VLOOKUP($A882,'Medical Examinations'!$A:$M,6,0)</f>
        <v>No</v>
      </c>
      <c r="H882">
        <f>VLOOKUP($A882,'Medical Examinations'!$A:$M,8,0)</f>
        <v>2</v>
      </c>
      <c r="I882" t="str">
        <f>VLOOKUP($A882,'Medical Examinations'!$A:$M,9,0)</f>
        <v>No</v>
      </c>
      <c r="J882" t="str">
        <f>VLOOKUP($A882,'Medical Examinations'!$A:$M,11,0)</f>
        <v>Obesity</v>
      </c>
      <c r="K882" t="str">
        <f>VLOOKUP($A882,'Medical Examinations'!$A:$M,12,0)</f>
        <v>Normal</v>
      </c>
      <c r="L882" s="11">
        <f>VLOOKUP($A882,'Hospitalisation Details'!$A:$O,5,0)</f>
        <v>24379</v>
      </c>
      <c r="M882">
        <f>VLOOKUP($A882,'Hospitalisation Details'!$A:$O,7,0)</f>
        <v>12237.73</v>
      </c>
      <c r="N882" t="str">
        <f>VLOOKUP($A882,'Hospitalisation Details'!$A:$O,12,0)</f>
        <v>tier - 3</v>
      </c>
      <c r="O882" t="str">
        <f>VLOOKUP($A882,'Hospitalisation Details'!$A:$O,13,0)</f>
        <v>tier - 3</v>
      </c>
      <c r="P882" t="str">
        <f>VLOOKUP($A882,'Hospitalisation Details'!$A:$O,14,0)</f>
        <v>R1012</v>
      </c>
      <c r="Q882">
        <f>VLOOKUP($A882,'Hospitalisation Details'!$A:$O,15,0)</f>
        <v>56</v>
      </c>
    </row>
    <row r="883" spans="1:17" ht="15.75" x14ac:dyDescent="0.25">
      <c r="A883" s="1" t="s">
        <v>1489</v>
      </c>
      <c r="B883" t="str">
        <f>VLOOKUP(Healthcare!A883,'Customer Names'!$A:$D,4,0)</f>
        <v>Joan</v>
      </c>
      <c r="C883">
        <f>VLOOKUP(A883,'Medical Examinations'!$A:$M,2,0)</f>
        <v>36.479999999999997</v>
      </c>
      <c r="D883">
        <f>VLOOKUP($A883,'Medical Examinations'!$A:$M,3,0)</f>
        <v>5.05</v>
      </c>
      <c r="E883" t="str">
        <f>VLOOKUP($A883,'Medical Examinations'!$A:$M,4,0)</f>
        <v>yes</v>
      </c>
      <c r="F883" t="str">
        <f>VLOOKUP($A883,'Medical Examinations'!$A:$M,5,0)</f>
        <v>No</v>
      </c>
      <c r="G883" t="str">
        <f>VLOOKUP($A883,'Medical Examinations'!$A:$M,6,0)</f>
        <v>No</v>
      </c>
      <c r="H883">
        <f>VLOOKUP($A883,'Medical Examinations'!$A:$M,8,0)</f>
        <v>1</v>
      </c>
      <c r="I883" t="str">
        <f>VLOOKUP($A883,'Medical Examinations'!$A:$M,9,0)</f>
        <v>No</v>
      </c>
      <c r="J883" t="str">
        <f>VLOOKUP($A883,'Medical Examinations'!$A:$M,11,0)</f>
        <v>Obesity</v>
      </c>
      <c r="K883" t="str">
        <f>VLOOKUP($A883,'Medical Examinations'!$A:$M,12,0)</f>
        <v>Normal</v>
      </c>
      <c r="L883" s="11">
        <f>VLOOKUP($A883,'Hospitalisation Details'!$A:$O,5,0)</f>
        <v>23665</v>
      </c>
      <c r="M883">
        <f>VLOOKUP($A883,'Hospitalisation Details'!$A:$O,7,0)</f>
        <v>12235.84</v>
      </c>
      <c r="N883" t="str">
        <f>VLOOKUP($A883,'Hospitalisation Details'!$A:$O,12,0)</f>
        <v>tier - 3</v>
      </c>
      <c r="O883" t="str">
        <f>VLOOKUP($A883,'Hospitalisation Details'!$A:$O,13,0)</f>
        <v>tier - 3</v>
      </c>
      <c r="P883" t="str">
        <f>VLOOKUP($A883,'Hospitalisation Details'!$A:$O,14,0)</f>
        <v>R1012</v>
      </c>
      <c r="Q883">
        <f>VLOOKUP($A883,'Hospitalisation Details'!$A:$O,15,0)</f>
        <v>58</v>
      </c>
    </row>
    <row r="884" spans="1:17" ht="15.75" x14ac:dyDescent="0.25">
      <c r="A884" s="1" t="s">
        <v>1488</v>
      </c>
      <c r="B884" t="str">
        <f>VLOOKUP(Healthcare!A884,'Customer Names'!$A:$D,4,0)</f>
        <v>Aimee J.</v>
      </c>
      <c r="C884">
        <f>VLOOKUP(A884,'Medical Examinations'!$A:$M,2,0)</f>
        <v>27.5</v>
      </c>
      <c r="D884">
        <f>VLOOKUP($A884,'Medical Examinations'!$A:$M,3,0)</f>
        <v>8.69</v>
      </c>
      <c r="E884" t="str">
        <f>VLOOKUP($A884,'Medical Examinations'!$A:$M,4,0)</f>
        <v>yes</v>
      </c>
      <c r="F884" t="str">
        <f>VLOOKUP($A884,'Medical Examinations'!$A:$M,5,0)</f>
        <v>No</v>
      </c>
      <c r="G884" t="str">
        <f>VLOOKUP($A884,'Medical Examinations'!$A:$M,6,0)</f>
        <v>Yes</v>
      </c>
      <c r="H884">
        <f>VLOOKUP($A884,'Medical Examinations'!$A:$M,8,0)</f>
        <v>1</v>
      </c>
      <c r="I884" t="str">
        <f>VLOOKUP($A884,'Medical Examinations'!$A:$M,9,0)</f>
        <v>No</v>
      </c>
      <c r="J884" t="str">
        <f>VLOOKUP($A884,'Medical Examinations'!$A:$M,11,0)</f>
        <v>Overweight</v>
      </c>
      <c r="K884" t="str">
        <f>VLOOKUP($A884,'Medical Examinations'!$A:$M,12,0)</f>
        <v>Diabetes</v>
      </c>
      <c r="L884" s="11">
        <f>VLOOKUP($A884,'Hospitalisation Details'!$A:$O,5,0)</f>
        <v>23273</v>
      </c>
      <c r="M884">
        <f>VLOOKUP($A884,'Hospitalisation Details'!$A:$O,7,0)</f>
        <v>12233.83</v>
      </c>
      <c r="N884" t="str">
        <f>VLOOKUP($A884,'Hospitalisation Details'!$A:$O,12,0)</f>
        <v>tier - 3</v>
      </c>
      <c r="O884" t="str">
        <f>VLOOKUP($A884,'Hospitalisation Details'!$A:$O,13,0)</f>
        <v>tier - 1</v>
      </c>
      <c r="P884" t="str">
        <f>VLOOKUP($A884,'Hospitalisation Details'!$A:$O,14,0)</f>
        <v>R1011</v>
      </c>
      <c r="Q884">
        <f>VLOOKUP($A884,'Hospitalisation Details'!$A:$O,15,0)</f>
        <v>59</v>
      </c>
    </row>
    <row r="885" spans="1:17" ht="15.75" x14ac:dyDescent="0.25">
      <c r="A885" s="1" t="s">
        <v>1487</v>
      </c>
      <c r="B885" t="str">
        <f>VLOOKUP(Healthcare!A885,'Customer Names'!$A:$D,4,0)</f>
        <v>Suzanne</v>
      </c>
      <c r="C885">
        <f>VLOOKUP(A885,'Medical Examinations'!$A:$M,2,0)</f>
        <v>33.44</v>
      </c>
      <c r="D885">
        <f>VLOOKUP($A885,'Medical Examinations'!$A:$M,3,0)</f>
        <v>5.9</v>
      </c>
      <c r="E885" t="str">
        <f>VLOOKUP($A885,'Medical Examinations'!$A:$M,4,0)</f>
        <v>yes</v>
      </c>
      <c r="F885" t="str">
        <f>VLOOKUP($A885,'Medical Examinations'!$A:$M,5,0)</f>
        <v>No</v>
      </c>
      <c r="G885" t="str">
        <f>VLOOKUP($A885,'Medical Examinations'!$A:$M,6,0)</f>
        <v>No</v>
      </c>
      <c r="H885">
        <f>VLOOKUP($A885,'Medical Examinations'!$A:$M,8,0)</f>
        <v>1</v>
      </c>
      <c r="I885" t="str">
        <f>VLOOKUP($A885,'Medical Examinations'!$A:$M,9,0)</f>
        <v>No</v>
      </c>
      <c r="J885" t="str">
        <f>VLOOKUP($A885,'Medical Examinations'!$A:$M,11,0)</f>
        <v>Obesity</v>
      </c>
      <c r="K885" t="str">
        <f>VLOOKUP($A885,'Medical Examinations'!$A:$M,12,0)</f>
        <v>Prediabetes</v>
      </c>
      <c r="L885" s="11">
        <f>VLOOKUP($A885,'Hospitalisation Details'!$A:$O,5,0)</f>
        <v>23613</v>
      </c>
      <c r="M885">
        <f>VLOOKUP($A885,'Hospitalisation Details'!$A:$O,7,0)</f>
        <v>12231.61</v>
      </c>
      <c r="N885" t="str">
        <f>VLOOKUP($A885,'Hospitalisation Details'!$A:$O,12,0)</f>
        <v>tier - 3</v>
      </c>
      <c r="O885" t="str">
        <f>VLOOKUP($A885,'Hospitalisation Details'!$A:$O,13,0)</f>
        <v>tier - 3</v>
      </c>
      <c r="P885" t="str">
        <f>VLOOKUP($A885,'Hospitalisation Details'!$A:$O,14,0)</f>
        <v>R1012</v>
      </c>
      <c r="Q885">
        <f>VLOOKUP($A885,'Hospitalisation Details'!$A:$O,15,0)</f>
        <v>58</v>
      </c>
    </row>
    <row r="886" spans="1:17" ht="15.75" x14ac:dyDescent="0.25">
      <c r="A886" s="1" t="s">
        <v>1486</v>
      </c>
      <c r="B886" t="str">
        <f>VLOOKUP(Healthcare!A886,'Customer Names'!$A:$D,4,0)</f>
        <v>Kristin A.</v>
      </c>
      <c r="C886">
        <f>VLOOKUP(A886,'Medical Examinations'!$A:$M,2,0)</f>
        <v>28.215</v>
      </c>
      <c r="D886">
        <f>VLOOKUP($A886,'Medical Examinations'!$A:$M,3,0)</f>
        <v>6.29</v>
      </c>
      <c r="E886" t="str">
        <f>VLOOKUP($A886,'Medical Examinations'!$A:$M,4,0)</f>
        <v>yes</v>
      </c>
      <c r="F886" t="str">
        <f>VLOOKUP($A886,'Medical Examinations'!$A:$M,5,0)</f>
        <v>No</v>
      </c>
      <c r="G886" t="str">
        <f>VLOOKUP($A886,'Medical Examinations'!$A:$M,6,0)</f>
        <v>No</v>
      </c>
      <c r="H886">
        <f>VLOOKUP($A886,'Medical Examinations'!$A:$M,8,0)</f>
        <v>1</v>
      </c>
      <c r="I886" t="str">
        <f>VLOOKUP($A886,'Medical Examinations'!$A:$M,9,0)</f>
        <v>No</v>
      </c>
      <c r="J886" t="str">
        <f>VLOOKUP($A886,'Medical Examinations'!$A:$M,11,0)</f>
        <v>Overweight</v>
      </c>
      <c r="K886" t="str">
        <f>VLOOKUP($A886,'Medical Examinations'!$A:$M,12,0)</f>
        <v>Prediabetes</v>
      </c>
      <c r="L886" s="11">
        <f>VLOOKUP($A886,'Hospitalisation Details'!$A:$O,5,0)</f>
        <v>23560</v>
      </c>
      <c r="M886">
        <f>VLOOKUP($A886,'Hospitalisation Details'!$A:$O,7,0)</f>
        <v>12224.35</v>
      </c>
      <c r="N886" t="str">
        <f>VLOOKUP($A886,'Hospitalisation Details'!$A:$O,12,0)</f>
        <v>tier - 3</v>
      </c>
      <c r="O886" t="str">
        <f>VLOOKUP($A886,'Hospitalisation Details'!$A:$O,13,0)</f>
        <v>tier - 1</v>
      </c>
      <c r="P886" t="str">
        <f>VLOOKUP($A886,'Hospitalisation Details'!$A:$O,14,0)</f>
        <v>R1012</v>
      </c>
      <c r="Q886">
        <f>VLOOKUP($A886,'Hospitalisation Details'!$A:$O,15,0)</f>
        <v>58</v>
      </c>
    </row>
    <row r="887" spans="1:17" ht="15.75" x14ac:dyDescent="0.25">
      <c r="A887" s="1" t="s">
        <v>1485</v>
      </c>
      <c r="B887" t="str">
        <f>VLOOKUP(Healthcare!A887,'Customer Names'!$A:$D,4,0)</f>
        <v>Bronwyn</v>
      </c>
      <c r="C887">
        <f>VLOOKUP(A887,'Medical Examinations'!$A:$M,2,0)</f>
        <v>27.17</v>
      </c>
      <c r="D887">
        <f>VLOOKUP($A887,'Medical Examinations'!$A:$M,3,0)</f>
        <v>5.84</v>
      </c>
      <c r="E887" t="str">
        <f>VLOOKUP($A887,'Medical Examinations'!$A:$M,4,0)</f>
        <v>yes</v>
      </c>
      <c r="F887" t="str">
        <f>VLOOKUP($A887,'Medical Examinations'!$A:$M,5,0)</f>
        <v>No</v>
      </c>
      <c r="G887" t="str">
        <f>VLOOKUP($A887,'Medical Examinations'!$A:$M,6,0)</f>
        <v>No</v>
      </c>
      <c r="H887">
        <f>VLOOKUP($A887,'Medical Examinations'!$A:$M,8,0)</f>
        <v>1</v>
      </c>
      <c r="I887" t="str">
        <f>VLOOKUP($A887,'Medical Examinations'!$A:$M,9,0)</f>
        <v>No</v>
      </c>
      <c r="J887" t="str">
        <f>VLOOKUP($A887,'Medical Examinations'!$A:$M,11,0)</f>
        <v>Overweight</v>
      </c>
      <c r="K887" t="str">
        <f>VLOOKUP($A887,'Medical Examinations'!$A:$M,12,0)</f>
        <v>Prediabetes</v>
      </c>
      <c r="L887" s="11">
        <f>VLOOKUP($A887,'Hospitalisation Details'!$A:$O,5,0)</f>
        <v>23701</v>
      </c>
      <c r="M887">
        <f>VLOOKUP($A887,'Hospitalisation Details'!$A:$O,7,0)</f>
        <v>12222.9</v>
      </c>
      <c r="N887" t="str">
        <f>VLOOKUP($A887,'Hospitalisation Details'!$A:$O,12,0)</f>
        <v>tier - 3</v>
      </c>
      <c r="O887" t="str">
        <f>VLOOKUP($A887,'Hospitalisation Details'!$A:$O,13,0)</f>
        <v>tier - 2</v>
      </c>
      <c r="P887" t="str">
        <f>VLOOKUP($A887,'Hospitalisation Details'!$A:$O,14,0)</f>
        <v>R1012</v>
      </c>
      <c r="Q887">
        <f>VLOOKUP($A887,'Hospitalisation Details'!$A:$O,15,0)</f>
        <v>58</v>
      </c>
    </row>
    <row r="888" spans="1:17" ht="15.75" x14ac:dyDescent="0.25">
      <c r="A888" s="1" t="s">
        <v>1484</v>
      </c>
      <c r="B888" t="str">
        <f>VLOOKUP(Healthcare!A888,'Customer Names'!$A:$D,4,0)</f>
        <v>Taylor J</v>
      </c>
      <c r="C888">
        <f>VLOOKUP(A888,'Medical Examinations'!$A:$M,2,0)</f>
        <v>35.380000000000003</v>
      </c>
      <c r="D888">
        <f>VLOOKUP($A888,'Medical Examinations'!$A:$M,3,0)</f>
        <v>6.12</v>
      </c>
      <c r="E888" t="str">
        <f>VLOOKUP($A888,'Medical Examinations'!$A:$M,4,0)</f>
        <v>No</v>
      </c>
      <c r="F888" t="str">
        <f>VLOOKUP($A888,'Medical Examinations'!$A:$M,5,0)</f>
        <v>No</v>
      </c>
      <c r="G888" t="str">
        <f>VLOOKUP($A888,'Medical Examinations'!$A:$M,6,0)</f>
        <v>No</v>
      </c>
      <c r="H888">
        <f>VLOOKUP($A888,'Medical Examinations'!$A:$M,8,0)</f>
        <v>0</v>
      </c>
      <c r="I888" t="str">
        <f>VLOOKUP($A888,'Medical Examinations'!$A:$M,9,0)</f>
        <v>No</v>
      </c>
      <c r="J888" t="str">
        <f>VLOOKUP($A888,'Medical Examinations'!$A:$M,11,0)</f>
        <v>Obesity</v>
      </c>
      <c r="K888" t="str">
        <f>VLOOKUP($A888,'Medical Examinations'!$A:$M,12,0)</f>
        <v>Prediabetes</v>
      </c>
      <c r="L888" s="11">
        <f>VLOOKUP($A888,'Hospitalisation Details'!$A:$O,5,0)</f>
        <v>28351</v>
      </c>
      <c r="M888">
        <f>VLOOKUP($A888,'Hospitalisation Details'!$A:$O,7,0)</f>
        <v>12218.7</v>
      </c>
      <c r="N888" t="str">
        <f>VLOOKUP($A888,'Hospitalisation Details'!$A:$O,12,0)</f>
        <v>tier - 3</v>
      </c>
      <c r="O888" t="str">
        <f>VLOOKUP($A888,'Hospitalisation Details'!$A:$O,13,0)</f>
        <v>tier - 1</v>
      </c>
      <c r="P888" t="str">
        <f>VLOOKUP($A888,'Hospitalisation Details'!$A:$O,14,0)</f>
        <v>R1012</v>
      </c>
      <c r="Q888">
        <f>VLOOKUP($A888,'Hospitalisation Details'!$A:$O,15,0)</f>
        <v>45</v>
      </c>
    </row>
    <row r="889" spans="1:17" ht="15.75" x14ac:dyDescent="0.25">
      <c r="A889" s="1" t="s">
        <v>1483</v>
      </c>
      <c r="B889" t="str">
        <f>VLOOKUP(Healthcare!A889,'Customer Names'!$A:$D,4,0)</f>
        <v>.  Kimberly M.</v>
      </c>
      <c r="C889">
        <f>VLOOKUP(A889,'Medical Examinations'!$A:$M,2,0)</f>
        <v>43.48</v>
      </c>
      <c r="D889">
        <f>VLOOKUP($A889,'Medical Examinations'!$A:$M,3,0)</f>
        <v>6.24</v>
      </c>
      <c r="E889" t="str">
        <f>VLOOKUP($A889,'Medical Examinations'!$A:$M,4,0)</f>
        <v>No</v>
      </c>
      <c r="F889" t="str">
        <f>VLOOKUP($A889,'Medical Examinations'!$A:$M,5,0)</f>
        <v>No</v>
      </c>
      <c r="G889" t="str">
        <f>VLOOKUP($A889,'Medical Examinations'!$A:$M,6,0)</f>
        <v>No</v>
      </c>
      <c r="H889">
        <f>VLOOKUP($A889,'Medical Examinations'!$A:$M,8,0)</f>
        <v>0</v>
      </c>
      <c r="I889" t="str">
        <f>VLOOKUP($A889,'Medical Examinations'!$A:$M,9,0)</f>
        <v>No</v>
      </c>
      <c r="J889" t="str">
        <f>VLOOKUP($A889,'Medical Examinations'!$A:$M,11,0)</f>
        <v>Obesity</v>
      </c>
      <c r="K889" t="str">
        <f>VLOOKUP($A889,'Medical Examinations'!$A:$M,12,0)</f>
        <v>Prediabetes</v>
      </c>
      <c r="L889" s="11">
        <f>VLOOKUP($A889,'Hospitalisation Details'!$A:$O,5,0)</f>
        <v>33479</v>
      </c>
      <c r="M889">
        <f>VLOOKUP($A889,'Hospitalisation Details'!$A:$O,7,0)</f>
        <v>12198.64</v>
      </c>
      <c r="N889" t="str">
        <f>VLOOKUP($A889,'Hospitalisation Details'!$A:$O,12,0)</f>
        <v>tier - 3</v>
      </c>
      <c r="O889" t="str">
        <f>VLOOKUP($A889,'Hospitalisation Details'!$A:$O,13,0)</f>
        <v>tier - 3</v>
      </c>
      <c r="P889" t="str">
        <f>VLOOKUP($A889,'Hospitalisation Details'!$A:$O,14,0)</f>
        <v>R1026</v>
      </c>
      <c r="Q889">
        <f>VLOOKUP($A889,'Hospitalisation Details'!$A:$O,15,0)</f>
        <v>31</v>
      </c>
    </row>
    <row r="890" spans="1:17" ht="15.75" x14ac:dyDescent="0.25">
      <c r="A890" s="1" t="s">
        <v>1482</v>
      </c>
      <c r="B890" t="str">
        <f>VLOOKUP(Healthcare!A890,'Customer Names'!$A:$D,4,0)</f>
        <v>Joshua E.</v>
      </c>
      <c r="C890">
        <f>VLOOKUP(A890,'Medical Examinations'!$A:$M,2,0)</f>
        <v>41.73</v>
      </c>
      <c r="D890">
        <f>VLOOKUP($A890,'Medical Examinations'!$A:$M,3,0)</f>
        <v>6.25</v>
      </c>
      <c r="E890" t="str">
        <f>VLOOKUP($A890,'Medical Examinations'!$A:$M,4,0)</f>
        <v>No</v>
      </c>
      <c r="F890" t="str">
        <f>VLOOKUP($A890,'Medical Examinations'!$A:$M,5,0)</f>
        <v>No</v>
      </c>
      <c r="G890" t="str">
        <f>VLOOKUP($A890,'Medical Examinations'!$A:$M,6,0)</f>
        <v>No</v>
      </c>
      <c r="H890">
        <f>VLOOKUP($A890,'Medical Examinations'!$A:$M,8,0)</f>
        <v>1</v>
      </c>
      <c r="I890" t="str">
        <f>VLOOKUP($A890,'Medical Examinations'!$A:$M,9,0)</f>
        <v>No</v>
      </c>
      <c r="J890" t="str">
        <f>VLOOKUP($A890,'Medical Examinations'!$A:$M,11,0)</f>
        <v>Obesity</v>
      </c>
      <c r="K890" t="str">
        <f>VLOOKUP($A890,'Medical Examinations'!$A:$M,12,0)</f>
        <v>Prediabetes</v>
      </c>
      <c r="L890" s="11">
        <f>VLOOKUP($A890,'Hospitalisation Details'!$A:$O,5,0)</f>
        <v>31933</v>
      </c>
      <c r="M890">
        <f>VLOOKUP($A890,'Hospitalisation Details'!$A:$O,7,0)</f>
        <v>12148.2</v>
      </c>
      <c r="N890" t="str">
        <f>VLOOKUP($A890,'Hospitalisation Details'!$A:$O,12,0)</f>
        <v>tier - 3</v>
      </c>
      <c r="O890" t="str">
        <f>VLOOKUP($A890,'Hospitalisation Details'!$A:$O,13,0)</f>
        <v>tier - 3</v>
      </c>
      <c r="P890" t="str">
        <f>VLOOKUP($A890,'Hospitalisation Details'!$A:$O,14,0)</f>
        <v>R1012</v>
      </c>
      <c r="Q890">
        <f>VLOOKUP($A890,'Hospitalisation Details'!$A:$O,15,0)</f>
        <v>36</v>
      </c>
    </row>
    <row r="891" spans="1:17" ht="15.75" x14ac:dyDescent="0.25">
      <c r="A891" s="1" t="s">
        <v>1481</v>
      </c>
      <c r="B891" t="str">
        <f>VLOOKUP(Healthcare!A891,'Customer Names'!$A:$D,4,0)</f>
        <v>Jeffrey</v>
      </c>
      <c r="C891">
        <f>VLOOKUP(A891,'Medical Examinations'!$A:$M,2,0)</f>
        <v>28.9</v>
      </c>
      <c r="D891">
        <f>VLOOKUP($A891,'Medical Examinations'!$A:$M,3,0)</f>
        <v>11.96</v>
      </c>
      <c r="E891" t="str">
        <f>VLOOKUP($A891,'Medical Examinations'!$A:$M,4,0)</f>
        <v>No</v>
      </c>
      <c r="F891" t="str">
        <f>VLOOKUP($A891,'Medical Examinations'!$A:$M,5,0)</f>
        <v>No</v>
      </c>
      <c r="G891" t="str">
        <f>VLOOKUP($A891,'Medical Examinations'!$A:$M,6,0)</f>
        <v>No</v>
      </c>
      <c r="H891">
        <f>VLOOKUP($A891,'Medical Examinations'!$A:$M,8,0)</f>
        <v>0</v>
      </c>
      <c r="I891" t="str">
        <f>VLOOKUP($A891,'Medical Examinations'!$A:$M,9,0)</f>
        <v>No</v>
      </c>
      <c r="J891" t="str">
        <f>VLOOKUP($A891,'Medical Examinations'!$A:$M,11,0)</f>
        <v>Overweight</v>
      </c>
      <c r="K891" t="str">
        <f>VLOOKUP($A891,'Medical Examinations'!$A:$M,12,0)</f>
        <v>Diabetes</v>
      </c>
      <c r="L891" s="11">
        <f>VLOOKUP($A891,'Hospitalisation Details'!$A:$O,5,0)</f>
        <v>22842</v>
      </c>
      <c r="M891">
        <f>VLOOKUP($A891,'Hospitalisation Details'!$A:$O,7,0)</f>
        <v>12146.97</v>
      </c>
      <c r="N891" t="str">
        <f>VLOOKUP($A891,'Hospitalisation Details'!$A:$O,12,0)</f>
        <v>tier - 3</v>
      </c>
      <c r="O891" t="str">
        <f>VLOOKUP($A891,'Hospitalisation Details'!$A:$O,13,0)</f>
        <v>tier - 3</v>
      </c>
      <c r="P891" t="str">
        <f>VLOOKUP($A891,'Hospitalisation Details'!$A:$O,14,0)</f>
        <v>R1011</v>
      </c>
      <c r="Q891">
        <f>VLOOKUP($A891,'Hospitalisation Details'!$A:$O,15,0)</f>
        <v>60</v>
      </c>
    </row>
    <row r="892" spans="1:17" ht="15.75" x14ac:dyDescent="0.25">
      <c r="A892" s="1" t="s">
        <v>1480</v>
      </c>
      <c r="B892" t="str">
        <f>VLOOKUP(Healthcare!A892,'Customer Names'!$A:$D,4,0)</f>
        <v>Andrew R</v>
      </c>
      <c r="C892">
        <f>VLOOKUP(A892,'Medical Examinations'!$A:$M,2,0)</f>
        <v>25.74</v>
      </c>
      <c r="D892">
        <f>VLOOKUP($A892,'Medical Examinations'!$A:$M,3,0)</f>
        <v>7.69</v>
      </c>
      <c r="E892" t="str">
        <f>VLOOKUP($A892,'Medical Examinations'!$A:$M,4,0)</f>
        <v>No</v>
      </c>
      <c r="F892" t="str">
        <f>VLOOKUP($A892,'Medical Examinations'!$A:$M,5,0)</f>
        <v>No</v>
      </c>
      <c r="G892" t="str">
        <f>VLOOKUP($A892,'Medical Examinations'!$A:$M,6,0)</f>
        <v>No</v>
      </c>
      <c r="H892">
        <f>VLOOKUP($A892,'Medical Examinations'!$A:$M,8,0)</f>
        <v>0</v>
      </c>
      <c r="I892" t="str">
        <f>VLOOKUP($A892,'Medical Examinations'!$A:$M,9,0)</f>
        <v>No</v>
      </c>
      <c r="J892" t="str">
        <f>VLOOKUP($A892,'Medical Examinations'!$A:$M,11,0)</f>
        <v>Overweight</v>
      </c>
      <c r="K892" t="str">
        <f>VLOOKUP($A892,'Medical Examinations'!$A:$M,12,0)</f>
        <v>Diabetes</v>
      </c>
      <c r="L892" s="11">
        <f>VLOOKUP($A892,'Hospitalisation Details'!$A:$O,5,0)</f>
        <v>22862</v>
      </c>
      <c r="M892">
        <f>VLOOKUP($A892,'Hospitalisation Details'!$A:$O,7,0)</f>
        <v>12142.58</v>
      </c>
      <c r="N892" t="str">
        <f>VLOOKUP($A892,'Hospitalisation Details'!$A:$O,12,0)</f>
        <v>tier - 3</v>
      </c>
      <c r="O892" t="str">
        <f>VLOOKUP($A892,'Hospitalisation Details'!$A:$O,13,0)</f>
        <v>tier - 2</v>
      </c>
      <c r="P892" t="str">
        <f>VLOOKUP($A892,'Hospitalisation Details'!$A:$O,14,0)</f>
        <v>R1013</v>
      </c>
      <c r="Q892">
        <f>VLOOKUP($A892,'Hospitalisation Details'!$A:$O,15,0)</f>
        <v>60</v>
      </c>
    </row>
    <row r="893" spans="1:17" ht="15.75" x14ac:dyDescent="0.25">
      <c r="A893" s="1" t="s">
        <v>1479</v>
      </c>
      <c r="B893" t="str">
        <f>VLOOKUP(Healthcare!A893,'Customer Names'!$A:$D,4,0)</f>
        <v>Francisco J. Sr.</v>
      </c>
      <c r="C893">
        <f>VLOOKUP(A893,'Medical Examinations'!$A:$M,2,0)</f>
        <v>36.06</v>
      </c>
      <c r="D893">
        <f>VLOOKUP($A893,'Medical Examinations'!$A:$M,3,0)</f>
        <v>8.83</v>
      </c>
      <c r="E893" t="str">
        <f>VLOOKUP($A893,'Medical Examinations'!$A:$M,4,0)</f>
        <v>No</v>
      </c>
      <c r="F893" t="str">
        <f>VLOOKUP($A893,'Medical Examinations'!$A:$M,5,0)</f>
        <v>No</v>
      </c>
      <c r="G893" t="str">
        <f>VLOOKUP($A893,'Medical Examinations'!$A:$M,6,0)</f>
        <v>No</v>
      </c>
      <c r="H893">
        <f>VLOOKUP($A893,'Medical Examinations'!$A:$M,8,0)</f>
        <v>0</v>
      </c>
      <c r="I893" t="str">
        <f>VLOOKUP($A893,'Medical Examinations'!$A:$M,9,0)</f>
        <v>No</v>
      </c>
      <c r="J893" t="str">
        <f>VLOOKUP($A893,'Medical Examinations'!$A:$M,11,0)</f>
        <v>Obesity</v>
      </c>
      <c r="K893" t="str">
        <f>VLOOKUP($A893,'Medical Examinations'!$A:$M,12,0)</f>
        <v>Diabetes</v>
      </c>
      <c r="L893" s="11">
        <f>VLOOKUP($A893,'Hospitalisation Details'!$A:$O,5,0)</f>
        <v>27379</v>
      </c>
      <c r="M893">
        <f>VLOOKUP($A893,'Hospitalisation Details'!$A:$O,7,0)</f>
        <v>12137.6</v>
      </c>
      <c r="N893" t="str">
        <f>VLOOKUP($A893,'Hospitalisation Details'!$A:$O,12,0)</f>
        <v>tier - 3</v>
      </c>
      <c r="O893" t="str">
        <f>VLOOKUP($A893,'Hospitalisation Details'!$A:$O,13,0)</f>
        <v>tier - 3</v>
      </c>
      <c r="P893" t="str">
        <f>VLOOKUP($A893,'Hospitalisation Details'!$A:$O,14,0)</f>
        <v>R1012</v>
      </c>
      <c r="Q893">
        <f>VLOOKUP($A893,'Hospitalisation Details'!$A:$O,15,0)</f>
        <v>48</v>
      </c>
    </row>
    <row r="894" spans="1:17" ht="15.75" x14ac:dyDescent="0.25">
      <c r="A894" s="1" t="s">
        <v>1478</v>
      </c>
      <c r="B894" t="str">
        <f>VLOOKUP(Healthcare!A894,'Customer Names'!$A:$D,4,0)</f>
        <v>.  Rhonda</v>
      </c>
      <c r="C894">
        <f>VLOOKUP(A894,'Medical Examinations'!$A:$M,2,0)</f>
        <v>43.28</v>
      </c>
      <c r="D894">
        <f>VLOOKUP($A894,'Medical Examinations'!$A:$M,3,0)</f>
        <v>4.41</v>
      </c>
      <c r="E894" t="str">
        <f>VLOOKUP($A894,'Medical Examinations'!$A:$M,4,0)</f>
        <v>No</v>
      </c>
      <c r="F894" t="str">
        <f>VLOOKUP($A894,'Medical Examinations'!$A:$M,5,0)</f>
        <v>No</v>
      </c>
      <c r="G894" t="str">
        <f>VLOOKUP($A894,'Medical Examinations'!$A:$M,6,0)</f>
        <v>No</v>
      </c>
      <c r="H894">
        <f>VLOOKUP($A894,'Medical Examinations'!$A:$M,8,0)</f>
        <v>0</v>
      </c>
      <c r="I894" t="str">
        <f>VLOOKUP($A894,'Medical Examinations'!$A:$M,9,0)</f>
        <v>No</v>
      </c>
      <c r="J894" t="str">
        <f>VLOOKUP($A894,'Medical Examinations'!$A:$M,11,0)</f>
        <v>Obesity</v>
      </c>
      <c r="K894" t="str">
        <f>VLOOKUP($A894,'Medical Examinations'!$A:$M,12,0)</f>
        <v>Normal</v>
      </c>
      <c r="L894" s="11">
        <f>VLOOKUP($A894,'Hospitalisation Details'!$A:$O,5,0)</f>
        <v>33487</v>
      </c>
      <c r="M894">
        <f>VLOOKUP($A894,'Hospitalisation Details'!$A:$O,7,0)</f>
        <v>12130.8</v>
      </c>
      <c r="N894" t="str">
        <f>VLOOKUP($A894,'Hospitalisation Details'!$A:$O,12,0)</f>
        <v>tier - 3</v>
      </c>
      <c r="O894" t="str">
        <f>VLOOKUP($A894,'Hospitalisation Details'!$A:$O,13,0)</f>
        <v>tier - 3</v>
      </c>
      <c r="P894" t="str">
        <f>VLOOKUP($A894,'Hospitalisation Details'!$A:$O,14,0)</f>
        <v>R1026</v>
      </c>
      <c r="Q894">
        <f>VLOOKUP($A894,'Hospitalisation Details'!$A:$O,15,0)</f>
        <v>31</v>
      </c>
    </row>
    <row r="895" spans="1:17" ht="15.75" x14ac:dyDescent="0.25">
      <c r="A895" s="1" t="s">
        <v>1477</v>
      </c>
      <c r="B895" t="str">
        <f>VLOOKUP(Healthcare!A895,'Customer Names'!$A:$D,4,0)</f>
        <v>John</v>
      </c>
      <c r="C895">
        <f>VLOOKUP(A895,'Medical Examinations'!$A:$M,2,0)</f>
        <v>28.785</v>
      </c>
      <c r="D895">
        <f>VLOOKUP($A895,'Medical Examinations'!$A:$M,3,0)</f>
        <v>9.1</v>
      </c>
      <c r="E895" t="str">
        <f>VLOOKUP($A895,'Medical Examinations'!$A:$M,4,0)</f>
        <v>yes</v>
      </c>
      <c r="F895" t="str">
        <f>VLOOKUP($A895,'Medical Examinations'!$A:$M,5,0)</f>
        <v>No</v>
      </c>
      <c r="G895" t="str">
        <f>VLOOKUP($A895,'Medical Examinations'!$A:$M,6,0)</f>
        <v>Yes</v>
      </c>
      <c r="H895">
        <f>VLOOKUP($A895,'Medical Examinations'!$A:$M,8,0)</f>
        <v>1</v>
      </c>
      <c r="I895" t="str">
        <f>VLOOKUP($A895,'Medical Examinations'!$A:$M,9,0)</f>
        <v>No</v>
      </c>
      <c r="J895" t="str">
        <f>VLOOKUP($A895,'Medical Examinations'!$A:$M,11,0)</f>
        <v>Overweight</v>
      </c>
      <c r="K895" t="str">
        <f>VLOOKUP($A895,'Medical Examinations'!$A:$M,12,0)</f>
        <v>Diabetes</v>
      </c>
      <c r="L895" s="11">
        <f>VLOOKUP($A895,'Hospitalisation Details'!$A:$O,5,0)</f>
        <v>23196</v>
      </c>
      <c r="M895">
        <f>VLOOKUP($A895,'Hospitalisation Details'!$A:$O,7,0)</f>
        <v>12129.61</v>
      </c>
      <c r="N895" t="str">
        <f>VLOOKUP($A895,'Hospitalisation Details'!$A:$O,12,0)</f>
        <v>tier - 3</v>
      </c>
      <c r="O895" t="str">
        <f>VLOOKUP($A895,'Hospitalisation Details'!$A:$O,13,0)</f>
        <v>tier - 1</v>
      </c>
      <c r="P895" t="str">
        <f>VLOOKUP($A895,'Hospitalisation Details'!$A:$O,14,0)</f>
        <v>R1012</v>
      </c>
      <c r="Q895">
        <f>VLOOKUP($A895,'Hospitalisation Details'!$A:$O,15,0)</f>
        <v>59</v>
      </c>
    </row>
    <row r="896" spans="1:17" ht="15.75" x14ac:dyDescent="0.25">
      <c r="A896" s="1" t="s">
        <v>1476</v>
      </c>
      <c r="B896" t="str">
        <f>VLOOKUP(Healthcare!A896,'Customer Names'!$A:$D,4,0)</f>
        <v>Miles J.</v>
      </c>
      <c r="C896">
        <f>VLOOKUP(A896,'Medical Examinations'!$A:$M,2,0)</f>
        <v>25.46</v>
      </c>
      <c r="D896">
        <f>VLOOKUP($A896,'Medical Examinations'!$A:$M,3,0)</f>
        <v>11.52</v>
      </c>
      <c r="E896" t="str">
        <f>VLOOKUP($A896,'Medical Examinations'!$A:$M,4,0)</f>
        <v>yes</v>
      </c>
      <c r="F896" t="str">
        <f>VLOOKUP($A896,'Medical Examinations'!$A:$M,5,0)</f>
        <v>No</v>
      </c>
      <c r="G896" t="str">
        <f>VLOOKUP($A896,'Medical Examinations'!$A:$M,6,0)</f>
        <v>Yes</v>
      </c>
      <c r="H896">
        <f>VLOOKUP($A896,'Medical Examinations'!$A:$M,8,0)</f>
        <v>1</v>
      </c>
      <c r="I896" t="str">
        <f>VLOOKUP($A896,'Medical Examinations'!$A:$M,9,0)</f>
        <v>No</v>
      </c>
      <c r="J896" t="str">
        <f>VLOOKUP($A896,'Medical Examinations'!$A:$M,11,0)</f>
        <v>Overweight</v>
      </c>
      <c r="K896" t="str">
        <f>VLOOKUP($A896,'Medical Examinations'!$A:$M,12,0)</f>
        <v>Diabetes</v>
      </c>
      <c r="L896" s="11">
        <f>VLOOKUP($A896,'Hospitalisation Details'!$A:$O,5,0)</f>
        <v>23243</v>
      </c>
      <c r="M896">
        <f>VLOOKUP($A896,'Hospitalisation Details'!$A:$O,7,0)</f>
        <v>12124.99</v>
      </c>
      <c r="N896" t="str">
        <f>VLOOKUP($A896,'Hospitalisation Details'!$A:$O,12,0)</f>
        <v>tier - 3</v>
      </c>
      <c r="O896" t="str">
        <f>VLOOKUP($A896,'Hospitalisation Details'!$A:$O,13,0)</f>
        <v>tier - 1</v>
      </c>
      <c r="P896" t="str">
        <f>VLOOKUP($A896,'Hospitalisation Details'!$A:$O,14,0)</f>
        <v>R1012</v>
      </c>
      <c r="Q896">
        <f>VLOOKUP($A896,'Hospitalisation Details'!$A:$O,15,0)</f>
        <v>59</v>
      </c>
    </row>
    <row r="897" spans="1:17" ht="15.75" x14ac:dyDescent="0.25">
      <c r="A897" s="1" t="s">
        <v>1475</v>
      </c>
      <c r="B897" t="str">
        <f>VLOOKUP(Healthcare!A897,'Customer Names'!$A:$D,4,0)</f>
        <v>Justyna I.</v>
      </c>
      <c r="C897">
        <f>VLOOKUP(A897,'Medical Examinations'!$A:$M,2,0)</f>
        <v>30.8</v>
      </c>
      <c r="D897">
        <f>VLOOKUP($A897,'Medical Examinations'!$A:$M,3,0)</f>
        <v>10.95</v>
      </c>
      <c r="E897" t="str">
        <f>VLOOKUP($A897,'Medical Examinations'!$A:$M,4,0)</f>
        <v>No</v>
      </c>
      <c r="F897" t="str">
        <f>VLOOKUP($A897,'Medical Examinations'!$A:$M,5,0)</f>
        <v>No</v>
      </c>
      <c r="G897" t="str">
        <f>VLOOKUP($A897,'Medical Examinations'!$A:$M,6,0)</f>
        <v>No</v>
      </c>
      <c r="H897">
        <f>VLOOKUP($A897,'Medical Examinations'!$A:$M,8,0)</f>
        <v>0</v>
      </c>
      <c r="I897" t="str">
        <f>VLOOKUP($A897,'Medical Examinations'!$A:$M,9,0)</f>
        <v>No</v>
      </c>
      <c r="J897" t="str">
        <f>VLOOKUP($A897,'Medical Examinations'!$A:$M,11,0)</f>
        <v>Obesity</v>
      </c>
      <c r="K897" t="str">
        <f>VLOOKUP($A897,'Medical Examinations'!$A:$M,12,0)</f>
        <v>Diabetes</v>
      </c>
      <c r="L897" s="11">
        <f>VLOOKUP($A897,'Hospitalisation Details'!$A:$O,5,0)</f>
        <v>25197</v>
      </c>
      <c r="M897">
        <f>VLOOKUP($A897,'Hospitalisation Details'!$A:$O,7,0)</f>
        <v>12105.32</v>
      </c>
      <c r="N897" t="str">
        <f>VLOOKUP($A897,'Hospitalisation Details'!$A:$O,12,0)</f>
        <v>tier - 3</v>
      </c>
      <c r="O897" t="str">
        <f>VLOOKUP($A897,'Hospitalisation Details'!$A:$O,13,0)</f>
        <v>tier - 3</v>
      </c>
      <c r="P897" t="str">
        <f>VLOOKUP($A897,'Hospitalisation Details'!$A:$O,14,0)</f>
        <v>R1011</v>
      </c>
      <c r="Q897">
        <f>VLOOKUP($A897,'Hospitalisation Details'!$A:$O,15,0)</f>
        <v>54</v>
      </c>
    </row>
    <row r="898" spans="1:17" ht="15.75" x14ac:dyDescent="0.25">
      <c r="A898" s="1" t="s">
        <v>1474</v>
      </c>
      <c r="B898" t="str">
        <f>VLOOKUP(Healthcare!A898,'Customer Names'!$A:$D,4,0)</f>
        <v>Lucille</v>
      </c>
      <c r="C898">
        <f>VLOOKUP(A898,'Medical Examinations'!$A:$M,2,0)</f>
        <v>28.88</v>
      </c>
      <c r="D898">
        <f>VLOOKUP($A898,'Medical Examinations'!$A:$M,3,0)</f>
        <v>11.5</v>
      </c>
      <c r="E898" t="str">
        <f>VLOOKUP($A898,'Medical Examinations'!$A:$M,4,0)</f>
        <v>No</v>
      </c>
      <c r="F898" t="str">
        <f>VLOOKUP($A898,'Medical Examinations'!$A:$M,5,0)</f>
        <v>No</v>
      </c>
      <c r="G898" t="str">
        <f>VLOOKUP($A898,'Medical Examinations'!$A:$M,6,0)</f>
        <v>No</v>
      </c>
      <c r="H898">
        <f>VLOOKUP($A898,'Medical Examinations'!$A:$M,8,0)</f>
        <v>0</v>
      </c>
      <c r="I898" t="str">
        <f>VLOOKUP($A898,'Medical Examinations'!$A:$M,9,0)</f>
        <v>No</v>
      </c>
      <c r="J898" t="str">
        <f>VLOOKUP($A898,'Medical Examinations'!$A:$M,11,0)</f>
        <v>Overweight</v>
      </c>
      <c r="K898" t="str">
        <f>VLOOKUP($A898,'Medical Examinations'!$A:$M,12,0)</f>
        <v>Diabetes</v>
      </c>
      <c r="L898" s="11">
        <f>VLOOKUP($A898,'Hospitalisation Details'!$A:$O,5,0)</f>
        <v>25028</v>
      </c>
      <c r="M898">
        <f>VLOOKUP($A898,'Hospitalisation Details'!$A:$O,7,0)</f>
        <v>12096.65</v>
      </c>
      <c r="N898" t="str">
        <f>VLOOKUP($A898,'Hospitalisation Details'!$A:$O,12,0)</f>
        <v>tier - 3</v>
      </c>
      <c r="O898" t="str">
        <f>VLOOKUP($A898,'Hospitalisation Details'!$A:$O,13,0)</f>
        <v>tier - 1</v>
      </c>
      <c r="P898" t="str">
        <f>VLOOKUP($A898,'Hospitalisation Details'!$A:$O,14,0)</f>
        <v>R1024</v>
      </c>
      <c r="Q898">
        <f>VLOOKUP($A898,'Hospitalisation Details'!$A:$O,15,0)</f>
        <v>54</v>
      </c>
    </row>
    <row r="899" spans="1:17" ht="15.75" x14ac:dyDescent="0.25">
      <c r="A899" s="1" t="s">
        <v>1473</v>
      </c>
      <c r="B899" t="str">
        <f>VLOOKUP(Healthcare!A899,'Customer Names'!$A:$D,4,0)</f>
        <v>April</v>
      </c>
      <c r="C899">
        <f>VLOOKUP(A899,'Medical Examinations'!$A:$M,2,0)</f>
        <v>23</v>
      </c>
      <c r="D899">
        <f>VLOOKUP($A899,'Medical Examinations'!$A:$M,3,0)</f>
        <v>9.8800000000000008</v>
      </c>
      <c r="E899" t="str">
        <f>VLOOKUP($A899,'Medical Examinations'!$A:$M,4,0)</f>
        <v>No</v>
      </c>
      <c r="F899" t="str">
        <f>VLOOKUP($A899,'Medical Examinations'!$A:$M,5,0)</f>
        <v>No</v>
      </c>
      <c r="G899" t="str">
        <f>VLOOKUP($A899,'Medical Examinations'!$A:$M,6,0)</f>
        <v>No</v>
      </c>
      <c r="H899">
        <f>VLOOKUP($A899,'Medical Examinations'!$A:$M,8,0)</f>
        <v>0</v>
      </c>
      <c r="I899" t="str">
        <f>VLOOKUP($A899,'Medical Examinations'!$A:$M,9,0)</f>
        <v>No</v>
      </c>
      <c r="J899" t="str">
        <f>VLOOKUP($A899,'Medical Examinations'!$A:$M,11,0)</f>
        <v>Healthy Weight</v>
      </c>
      <c r="K899" t="str">
        <f>VLOOKUP($A899,'Medical Examinations'!$A:$M,12,0)</f>
        <v>Diabetes</v>
      </c>
      <c r="L899" s="11">
        <f>VLOOKUP($A899,'Hospitalisation Details'!$A:$O,5,0)</f>
        <v>25040</v>
      </c>
      <c r="M899">
        <f>VLOOKUP($A899,'Hospitalisation Details'!$A:$O,7,0)</f>
        <v>12094.48</v>
      </c>
      <c r="N899" t="str">
        <f>VLOOKUP($A899,'Hospitalisation Details'!$A:$O,12,0)</f>
        <v>tier - 3</v>
      </c>
      <c r="O899" t="str">
        <f>VLOOKUP($A899,'Hospitalisation Details'!$A:$O,13,0)</f>
        <v>tier - 3</v>
      </c>
      <c r="P899" t="str">
        <f>VLOOKUP($A899,'Hospitalisation Details'!$A:$O,14,0)</f>
        <v>R1011</v>
      </c>
      <c r="Q899">
        <f>VLOOKUP($A899,'Hospitalisation Details'!$A:$O,15,0)</f>
        <v>54</v>
      </c>
    </row>
    <row r="900" spans="1:17" ht="15.75" x14ac:dyDescent="0.25">
      <c r="A900" s="1" t="s">
        <v>1472</v>
      </c>
      <c r="B900" t="str">
        <f>VLOOKUP(Healthcare!A900,'Customer Names'!$A:$D,4,0)</f>
        <v>Robert</v>
      </c>
      <c r="C900">
        <f>VLOOKUP(A900,'Medical Examinations'!$A:$M,2,0)</f>
        <v>38.25</v>
      </c>
      <c r="D900">
        <f>VLOOKUP($A900,'Medical Examinations'!$A:$M,3,0)</f>
        <v>6.2</v>
      </c>
      <c r="E900" t="str">
        <f>VLOOKUP($A900,'Medical Examinations'!$A:$M,4,0)</f>
        <v>No</v>
      </c>
      <c r="F900" t="str">
        <f>VLOOKUP($A900,'Medical Examinations'!$A:$M,5,0)</f>
        <v>No</v>
      </c>
      <c r="G900" t="str">
        <f>VLOOKUP($A900,'Medical Examinations'!$A:$M,6,0)</f>
        <v>No</v>
      </c>
      <c r="H900">
        <f>VLOOKUP($A900,'Medical Examinations'!$A:$M,8,0)</f>
        <v>1</v>
      </c>
      <c r="I900" t="str">
        <f>VLOOKUP($A900,'Medical Examinations'!$A:$M,9,0)</f>
        <v>No</v>
      </c>
      <c r="J900" t="str">
        <f>VLOOKUP($A900,'Medical Examinations'!$A:$M,11,0)</f>
        <v>Obesity</v>
      </c>
      <c r="K900" t="str">
        <f>VLOOKUP($A900,'Medical Examinations'!$A:$M,12,0)</f>
        <v>Prediabetes</v>
      </c>
      <c r="L900" s="11">
        <f>VLOOKUP($A900,'Hospitalisation Details'!$A:$O,5,0)</f>
        <v>30835</v>
      </c>
      <c r="M900">
        <f>VLOOKUP($A900,'Hospitalisation Details'!$A:$O,7,0)</f>
        <v>12091.34</v>
      </c>
      <c r="N900" t="str">
        <f>VLOOKUP($A900,'Hospitalisation Details'!$A:$O,12,0)</f>
        <v>tier - 3</v>
      </c>
      <c r="O900" t="str">
        <f>VLOOKUP($A900,'Hospitalisation Details'!$A:$O,13,0)</f>
        <v>tier - 2</v>
      </c>
      <c r="P900" t="str">
        <f>VLOOKUP($A900,'Hospitalisation Details'!$A:$O,14,0)</f>
        <v>R1022</v>
      </c>
      <c r="Q900">
        <f>VLOOKUP($A900,'Hospitalisation Details'!$A:$O,15,0)</f>
        <v>39</v>
      </c>
    </row>
    <row r="901" spans="1:17" ht="15.75" x14ac:dyDescent="0.25">
      <c r="A901" s="1" t="s">
        <v>1471</v>
      </c>
      <c r="B901" t="str">
        <f>VLOOKUP(Healthcare!A901,'Customer Names'!$A:$D,4,0)</f>
        <v>.  Alyssa</v>
      </c>
      <c r="C901">
        <f>VLOOKUP(A901,'Medical Examinations'!$A:$M,2,0)</f>
        <v>39.25</v>
      </c>
      <c r="D901">
        <f>VLOOKUP($A901,'Medical Examinations'!$A:$M,3,0)</f>
        <v>8.41</v>
      </c>
      <c r="E901" t="str">
        <f>VLOOKUP($A901,'Medical Examinations'!$A:$M,4,0)</f>
        <v>yes</v>
      </c>
      <c r="F901" t="str">
        <f>VLOOKUP($A901,'Medical Examinations'!$A:$M,5,0)</f>
        <v>No</v>
      </c>
      <c r="G901" t="str">
        <f>VLOOKUP($A901,'Medical Examinations'!$A:$M,6,0)</f>
        <v>No</v>
      </c>
      <c r="H901">
        <f>VLOOKUP($A901,'Medical Examinations'!$A:$M,8,0)</f>
        <v>1</v>
      </c>
      <c r="I901" t="str">
        <f>VLOOKUP($A901,'Medical Examinations'!$A:$M,9,0)</f>
        <v>No</v>
      </c>
      <c r="J901" t="str">
        <f>VLOOKUP($A901,'Medical Examinations'!$A:$M,11,0)</f>
        <v>Obesity</v>
      </c>
      <c r="K901" t="str">
        <f>VLOOKUP($A901,'Medical Examinations'!$A:$M,12,0)</f>
        <v>Diabetes</v>
      </c>
      <c r="L901" s="11">
        <f>VLOOKUP($A901,'Hospitalisation Details'!$A:$O,5,0)</f>
        <v>31631</v>
      </c>
      <c r="M901">
        <f>VLOOKUP($A901,'Hospitalisation Details'!$A:$O,7,0)</f>
        <v>12048.13</v>
      </c>
      <c r="N901" t="str">
        <f>VLOOKUP($A901,'Hospitalisation Details'!$A:$O,12,0)</f>
        <v>tier - 3</v>
      </c>
      <c r="O901" t="str">
        <f>VLOOKUP($A901,'Hospitalisation Details'!$A:$O,13,0)</f>
        <v>tier - 2</v>
      </c>
      <c r="P901" t="str">
        <f>VLOOKUP($A901,'Hospitalisation Details'!$A:$O,14,0)</f>
        <v>R1026</v>
      </c>
      <c r="Q901">
        <f>VLOOKUP($A901,'Hospitalisation Details'!$A:$O,15,0)</f>
        <v>36</v>
      </c>
    </row>
    <row r="902" spans="1:17" ht="15.75" x14ac:dyDescent="0.25">
      <c r="A902" s="1" t="s">
        <v>1470</v>
      </c>
      <c r="B902" t="str">
        <f>VLOOKUP(Healthcare!A902,'Customer Names'!$A:$D,4,0)</f>
        <v>Jessica E.</v>
      </c>
      <c r="C902">
        <f>VLOOKUP(A902,'Medical Examinations'!$A:$M,2,0)</f>
        <v>26.6</v>
      </c>
      <c r="D902">
        <f>VLOOKUP($A902,'Medical Examinations'!$A:$M,3,0)</f>
        <v>5.07</v>
      </c>
      <c r="E902" t="str">
        <f>VLOOKUP($A902,'Medical Examinations'!$A:$M,4,0)</f>
        <v>yes</v>
      </c>
      <c r="F902" t="str">
        <f>VLOOKUP($A902,'Medical Examinations'!$A:$M,5,0)</f>
        <v>No</v>
      </c>
      <c r="G902" t="str">
        <f>VLOOKUP($A902,'Medical Examinations'!$A:$M,6,0)</f>
        <v>No</v>
      </c>
      <c r="H902">
        <f>VLOOKUP($A902,'Medical Examinations'!$A:$M,8,0)</f>
        <v>2</v>
      </c>
      <c r="I902" t="str">
        <f>VLOOKUP($A902,'Medical Examinations'!$A:$M,9,0)</f>
        <v>No</v>
      </c>
      <c r="J902" t="str">
        <f>VLOOKUP($A902,'Medical Examinations'!$A:$M,11,0)</f>
        <v>Overweight</v>
      </c>
      <c r="K902" t="str">
        <f>VLOOKUP($A902,'Medical Examinations'!$A:$M,12,0)</f>
        <v>Normal</v>
      </c>
      <c r="L902" s="11">
        <f>VLOOKUP($A902,'Hospitalisation Details'!$A:$O,5,0)</f>
        <v>24465</v>
      </c>
      <c r="M902">
        <f>VLOOKUP($A902,'Hospitalisation Details'!$A:$O,7,0)</f>
        <v>12044.34</v>
      </c>
      <c r="N902" t="str">
        <f>VLOOKUP($A902,'Hospitalisation Details'!$A:$O,12,0)</f>
        <v>tier - 3</v>
      </c>
      <c r="O902" t="str">
        <f>VLOOKUP($A902,'Hospitalisation Details'!$A:$O,13,0)</f>
        <v>tier - 1</v>
      </c>
      <c r="P902" t="str">
        <f>VLOOKUP($A902,'Hospitalisation Details'!$A:$O,14,0)</f>
        <v>R1012</v>
      </c>
      <c r="Q902">
        <f>VLOOKUP($A902,'Hospitalisation Details'!$A:$O,15,0)</f>
        <v>56</v>
      </c>
    </row>
    <row r="903" spans="1:17" ht="15.75" x14ac:dyDescent="0.25">
      <c r="A903" s="1" t="s">
        <v>1469</v>
      </c>
      <c r="B903" t="str">
        <f>VLOOKUP(Healthcare!A903,'Customer Names'!$A:$D,4,0)</f>
        <v>Patrick J.</v>
      </c>
      <c r="C903">
        <f>VLOOKUP(A903,'Medical Examinations'!$A:$M,2,0)</f>
        <v>35.700000000000003</v>
      </c>
      <c r="D903">
        <f>VLOOKUP($A903,'Medical Examinations'!$A:$M,3,0)</f>
        <v>4.0599999999999996</v>
      </c>
      <c r="E903" t="str">
        <f>VLOOKUP($A903,'Medical Examinations'!$A:$M,4,0)</f>
        <v>No</v>
      </c>
      <c r="F903" t="str">
        <f>VLOOKUP($A903,'Medical Examinations'!$A:$M,5,0)</f>
        <v>No</v>
      </c>
      <c r="G903" t="str">
        <f>VLOOKUP($A903,'Medical Examinations'!$A:$M,6,0)</f>
        <v>Yes</v>
      </c>
      <c r="H903">
        <f>VLOOKUP($A903,'Medical Examinations'!$A:$M,8,0)</f>
        <v>1</v>
      </c>
      <c r="I903" t="str">
        <f>VLOOKUP($A903,'Medical Examinations'!$A:$M,9,0)</f>
        <v>No</v>
      </c>
      <c r="J903" t="str">
        <f>VLOOKUP($A903,'Medical Examinations'!$A:$M,11,0)</f>
        <v>Obesity</v>
      </c>
      <c r="K903" t="str">
        <f>VLOOKUP($A903,'Medical Examinations'!$A:$M,12,0)</f>
        <v>Normal</v>
      </c>
      <c r="L903" s="11">
        <f>VLOOKUP($A903,'Hospitalisation Details'!$A:$O,5,0)</f>
        <v>29205</v>
      </c>
      <c r="M903">
        <f>VLOOKUP($A903,'Hospitalisation Details'!$A:$O,7,0)</f>
        <v>12035.18</v>
      </c>
      <c r="N903" t="str">
        <f>VLOOKUP($A903,'Hospitalisation Details'!$A:$O,12,0)</f>
        <v>tier - 3</v>
      </c>
      <c r="O903" t="str">
        <f>VLOOKUP($A903,'Hospitalisation Details'!$A:$O,13,0)</f>
        <v>tier - 3</v>
      </c>
      <c r="P903" t="str">
        <f>VLOOKUP($A903,'Hospitalisation Details'!$A:$O,14,0)</f>
        <v>R1021</v>
      </c>
      <c r="Q903">
        <f>VLOOKUP($A903,'Hospitalisation Details'!$A:$O,15,0)</f>
        <v>43</v>
      </c>
    </row>
    <row r="904" spans="1:17" ht="15.75" x14ac:dyDescent="0.25">
      <c r="A904" s="1" t="s">
        <v>1468</v>
      </c>
      <c r="B904" t="str">
        <f>VLOOKUP(Healthcare!A904,'Customer Names'!$A:$D,4,0)</f>
        <v>Emilie</v>
      </c>
      <c r="C904">
        <f>VLOOKUP(A904,'Medical Examinations'!$A:$M,2,0)</f>
        <v>20.100000000000001</v>
      </c>
      <c r="D904">
        <f>VLOOKUP($A904,'Medical Examinations'!$A:$M,3,0)</f>
        <v>10.52</v>
      </c>
      <c r="E904" t="str">
        <f>VLOOKUP($A904,'Medical Examinations'!$A:$M,4,0)</f>
        <v>No</v>
      </c>
      <c r="F904" t="str">
        <f>VLOOKUP($A904,'Medical Examinations'!$A:$M,5,0)</f>
        <v>No</v>
      </c>
      <c r="G904" t="str">
        <f>VLOOKUP($A904,'Medical Examinations'!$A:$M,6,0)</f>
        <v>No</v>
      </c>
      <c r="H904">
        <f>VLOOKUP($A904,'Medical Examinations'!$A:$M,8,0)</f>
        <v>0</v>
      </c>
      <c r="I904" t="str">
        <f>VLOOKUP($A904,'Medical Examinations'!$A:$M,9,0)</f>
        <v>No</v>
      </c>
      <c r="J904" t="str">
        <f>VLOOKUP($A904,'Medical Examinations'!$A:$M,11,0)</f>
        <v>Healthy Weight</v>
      </c>
      <c r="K904" t="str">
        <f>VLOOKUP($A904,'Medical Examinations'!$A:$M,12,0)</f>
        <v>Diabetes</v>
      </c>
      <c r="L904" s="11">
        <f>VLOOKUP($A904,'Hospitalisation Details'!$A:$O,5,0)</f>
        <v>23983</v>
      </c>
      <c r="M904">
        <f>VLOOKUP($A904,'Hospitalisation Details'!$A:$O,7,0)</f>
        <v>12032.33</v>
      </c>
      <c r="N904" t="str">
        <f>VLOOKUP($A904,'Hospitalisation Details'!$A:$O,12,0)</f>
        <v>tier - 3</v>
      </c>
      <c r="O904" t="str">
        <f>VLOOKUP($A904,'Hospitalisation Details'!$A:$O,13,0)</f>
        <v>tier - 1</v>
      </c>
      <c r="P904" t="str">
        <f>VLOOKUP($A904,'Hospitalisation Details'!$A:$O,14,0)</f>
        <v>R1011</v>
      </c>
      <c r="Q904">
        <f>VLOOKUP($A904,'Hospitalisation Details'!$A:$O,15,0)</f>
        <v>57</v>
      </c>
    </row>
    <row r="905" spans="1:17" ht="15.75" x14ac:dyDescent="0.25">
      <c r="A905" s="1" t="s">
        <v>1467</v>
      </c>
      <c r="B905" t="str">
        <f>VLOOKUP(Healthcare!A905,'Customer Names'!$A:$D,4,0)</f>
        <v>Caitlin B.</v>
      </c>
      <c r="C905">
        <f>VLOOKUP(A905,'Medical Examinations'!$A:$M,2,0)</f>
        <v>22.23</v>
      </c>
      <c r="D905">
        <f>VLOOKUP($A905,'Medical Examinations'!$A:$M,3,0)</f>
        <v>9.65</v>
      </c>
      <c r="E905" t="str">
        <f>VLOOKUP($A905,'Medical Examinations'!$A:$M,4,0)</f>
        <v>No</v>
      </c>
      <c r="F905" t="str">
        <f>VLOOKUP($A905,'Medical Examinations'!$A:$M,5,0)</f>
        <v>No</v>
      </c>
      <c r="G905" t="str">
        <f>VLOOKUP($A905,'Medical Examinations'!$A:$M,6,0)</f>
        <v>No</v>
      </c>
      <c r="H905">
        <f>VLOOKUP($A905,'Medical Examinations'!$A:$M,8,0)</f>
        <v>0</v>
      </c>
      <c r="I905" t="str">
        <f>VLOOKUP($A905,'Medical Examinations'!$A:$M,9,0)</f>
        <v>No</v>
      </c>
      <c r="J905" t="str">
        <f>VLOOKUP($A905,'Medical Examinations'!$A:$M,11,0)</f>
        <v>Healthy Weight</v>
      </c>
      <c r="K905" t="str">
        <f>VLOOKUP($A905,'Medical Examinations'!$A:$M,12,0)</f>
        <v>Diabetes</v>
      </c>
      <c r="L905" s="11">
        <f>VLOOKUP($A905,'Hospitalisation Details'!$A:$O,5,0)</f>
        <v>24024</v>
      </c>
      <c r="M905">
        <f>VLOOKUP($A905,'Hospitalisation Details'!$A:$O,7,0)</f>
        <v>12029.29</v>
      </c>
      <c r="N905" t="str">
        <f>VLOOKUP($A905,'Hospitalisation Details'!$A:$O,12,0)</f>
        <v>tier - 3</v>
      </c>
      <c r="O905" t="str">
        <f>VLOOKUP($A905,'Hospitalisation Details'!$A:$O,13,0)</f>
        <v>tier - 2</v>
      </c>
      <c r="P905" t="str">
        <f>VLOOKUP($A905,'Hospitalisation Details'!$A:$O,14,0)</f>
        <v>R1024</v>
      </c>
      <c r="Q905">
        <f>VLOOKUP($A905,'Hospitalisation Details'!$A:$O,15,0)</f>
        <v>57</v>
      </c>
    </row>
    <row r="906" spans="1:17" ht="15.75" x14ac:dyDescent="0.25">
      <c r="A906" s="1" t="s">
        <v>1466</v>
      </c>
      <c r="B906" t="str">
        <f>VLOOKUP(Healthcare!A906,'Customer Names'!$A:$D,4,0)</f>
        <v>Joseph W</v>
      </c>
      <c r="C906">
        <f>VLOOKUP(A906,'Medical Examinations'!$A:$M,2,0)</f>
        <v>36.47</v>
      </c>
      <c r="D906">
        <f>VLOOKUP($A906,'Medical Examinations'!$A:$M,3,0)</f>
        <v>6.21</v>
      </c>
      <c r="E906" t="str">
        <f>VLOOKUP($A906,'Medical Examinations'!$A:$M,4,0)</f>
        <v>No</v>
      </c>
      <c r="F906" t="str">
        <f>VLOOKUP($A906,'Medical Examinations'!$A:$M,5,0)</f>
        <v>No</v>
      </c>
      <c r="G906" t="str">
        <f>VLOOKUP($A906,'Medical Examinations'!$A:$M,6,0)</f>
        <v>No</v>
      </c>
      <c r="H906">
        <f>VLOOKUP($A906,'Medical Examinations'!$A:$M,8,0)</f>
        <v>0</v>
      </c>
      <c r="I906" t="str">
        <f>VLOOKUP($A906,'Medical Examinations'!$A:$M,9,0)</f>
        <v>No</v>
      </c>
      <c r="J906" t="str">
        <f>VLOOKUP($A906,'Medical Examinations'!$A:$M,11,0)</f>
        <v>Obesity</v>
      </c>
      <c r="K906" t="str">
        <f>VLOOKUP($A906,'Medical Examinations'!$A:$M,12,0)</f>
        <v>Prediabetes</v>
      </c>
      <c r="L906" s="11">
        <f>VLOOKUP($A906,'Hospitalisation Details'!$A:$O,5,0)</f>
        <v>30241</v>
      </c>
      <c r="M906">
        <f>VLOOKUP($A906,'Hospitalisation Details'!$A:$O,7,0)</f>
        <v>12001.29</v>
      </c>
      <c r="N906" t="str">
        <f>VLOOKUP($A906,'Hospitalisation Details'!$A:$O,12,0)</f>
        <v>tier - 3</v>
      </c>
      <c r="O906" t="str">
        <f>VLOOKUP($A906,'Hospitalisation Details'!$A:$O,13,0)</f>
        <v>tier - 3</v>
      </c>
      <c r="P906" t="str">
        <f>VLOOKUP($A906,'Hospitalisation Details'!$A:$O,14,0)</f>
        <v>R1021</v>
      </c>
      <c r="Q906">
        <f>VLOOKUP($A906,'Hospitalisation Details'!$A:$O,15,0)</f>
        <v>40</v>
      </c>
    </row>
    <row r="907" spans="1:17" ht="15.75" x14ac:dyDescent="0.25">
      <c r="A907" s="1" t="s">
        <v>1465</v>
      </c>
      <c r="B907" t="str">
        <f>VLOOKUP(Healthcare!A907,'Customer Names'!$A:$D,4,0)</f>
        <v>Wendy</v>
      </c>
      <c r="C907">
        <f>VLOOKUP(A907,'Medical Examinations'!$A:$M,2,0)</f>
        <v>49.64</v>
      </c>
      <c r="D907">
        <f>VLOOKUP($A907,'Medical Examinations'!$A:$M,3,0)</f>
        <v>4.76</v>
      </c>
      <c r="E907" t="str">
        <f>VLOOKUP($A907,'Medical Examinations'!$A:$M,4,0)</f>
        <v>No</v>
      </c>
      <c r="F907" t="str">
        <f>VLOOKUP($A907,'Medical Examinations'!$A:$M,5,0)</f>
        <v>No</v>
      </c>
      <c r="G907" t="str">
        <f>VLOOKUP($A907,'Medical Examinations'!$A:$M,6,0)</f>
        <v>Yes</v>
      </c>
      <c r="H907">
        <f>VLOOKUP($A907,'Medical Examinations'!$A:$M,8,0)</f>
        <v>1</v>
      </c>
      <c r="I907" t="str">
        <f>VLOOKUP($A907,'Medical Examinations'!$A:$M,9,0)</f>
        <v>No</v>
      </c>
      <c r="J907" t="str">
        <f>VLOOKUP($A907,'Medical Examinations'!$A:$M,11,0)</f>
        <v>Obesity</v>
      </c>
      <c r="K907" t="str">
        <f>VLOOKUP($A907,'Medical Examinations'!$A:$M,12,0)</f>
        <v>Normal</v>
      </c>
      <c r="L907" s="11">
        <f>VLOOKUP($A907,'Hospitalisation Details'!$A:$O,5,0)</f>
        <v>34193</v>
      </c>
      <c r="M907">
        <f>VLOOKUP($A907,'Hospitalisation Details'!$A:$O,7,0)</f>
        <v>11994.89</v>
      </c>
      <c r="N907" t="str">
        <f>VLOOKUP($A907,'Hospitalisation Details'!$A:$O,12,0)</f>
        <v>tier - 3</v>
      </c>
      <c r="O907" t="str">
        <f>VLOOKUP($A907,'Hospitalisation Details'!$A:$O,13,0)</f>
        <v>tier - 2</v>
      </c>
      <c r="P907" t="str">
        <f>VLOOKUP($A907,'Hospitalisation Details'!$A:$O,14,0)</f>
        <v>R1012</v>
      </c>
      <c r="Q907">
        <f>VLOOKUP($A907,'Hospitalisation Details'!$A:$O,15,0)</f>
        <v>29</v>
      </c>
    </row>
    <row r="908" spans="1:17" ht="15.75" x14ac:dyDescent="0.25">
      <c r="A908" s="1" t="s">
        <v>1464</v>
      </c>
      <c r="B908" t="str">
        <f>VLOOKUP(Healthcare!A908,'Customer Names'!$A:$D,4,0)</f>
        <v>.  Leah L.</v>
      </c>
      <c r="C908">
        <f>VLOOKUP(A908,'Medical Examinations'!$A:$M,2,0)</f>
        <v>36.799999999999997</v>
      </c>
      <c r="D908">
        <f>VLOOKUP($A908,'Medical Examinations'!$A:$M,3,0)</f>
        <v>5.73</v>
      </c>
      <c r="E908" t="str">
        <f>VLOOKUP($A908,'Medical Examinations'!$A:$M,4,0)</f>
        <v>yes</v>
      </c>
      <c r="F908" t="str">
        <f>VLOOKUP($A908,'Medical Examinations'!$A:$M,5,0)</f>
        <v>No</v>
      </c>
      <c r="G908" t="str">
        <f>VLOOKUP($A908,'Medical Examinations'!$A:$M,6,0)</f>
        <v>Yes</v>
      </c>
      <c r="H908">
        <f>VLOOKUP($A908,'Medical Examinations'!$A:$M,8,0)</f>
        <v>1</v>
      </c>
      <c r="I908" t="str">
        <f>VLOOKUP($A908,'Medical Examinations'!$A:$M,9,0)</f>
        <v>No</v>
      </c>
      <c r="J908" t="str">
        <f>VLOOKUP($A908,'Medical Examinations'!$A:$M,11,0)</f>
        <v>Obesity</v>
      </c>
      <c r="K908" t="str">
        <f>VLOOKUP($A908,'Medical Examinations'!$A:$M,12,0)</f>
        <v>Prediabetes</v>
      </c>
      <c r="L908" s="11">
        <f>VLOOKUP($A908,'Hospitalisation Details'!$A:$O,5,0)</f>
        <v>30501</v>
      </c>
      <c r="M908">
        <f>VLOOKUP($A908,'Hospitalisation Details'!$A:$O,7,0)</f>
        <v>11987.68</v>
      </c>
      <c r="N908" t="str">
        <f>VLOOKUP($A908,'Hospitalisation Details'!$A:$O,12,0)</f>
        <v>tier - 3</v>
      </c>
      <c r="O908" t="str">
        <f>VLOOKUP($A908,'Hospitalisation Details'!$A:$O,13,0)</f>
        <v>tier - 2</v>
      </c>
      <c r="P908" t="str">
        <f>VLOOKUP($A908,'Hospitalisation Details'!$A:$O,14,0)</f>
        <v>R1026</v>
      </c>
      <c r="Q908">
        <f>VLOOKUP($A908,'Hospitalisation Details'!$A:$O,15,0)</f>
        <v>39</v>
      </c>
    </row>
    <row r="909" spans="1:17" ht="15.75" x14ac:dyDescent="0.25">
      <c r="A909" s="1" t="s">
        <v>1463</v>
      </c>
      <c r="B909" t="str">
        <f>VLOOKUP(Healthcare!A909,'Customer Names'!$A:$D,4,0)</f>
        <v>Wayne L.</v>
      </c>
      <c r="C909">
        <f>VLOOKUP(A909,'Medical Examinations'!$A:$M,2,0)</f>
        <v>33.880000000000003</v>
      </c>
      <c r="D909">
        <f>VLOOKUP($A909,'Medical Examinations'!$A:$M,3,0)</f>
        <v>10.78</v>
      </c>
      <c r="E909" t="str">
        <f>VLOOKUP($A909,'Medical Examinations'!$A:$M,4,0)</f>
        <v>yes</v>
      </c>
      <c r="F909" t="str">
        <f>VLOOKUP($A909,'Medical Examinations'!$A:$M,5,0)</f>
        <v>No</v>
      </c>
      <c r="G909" t="str">
        <f>VLOOKUP($A909,'Medical Examinations'!$A:$M,6,0)</f>
        <v>No</v>
      </c>
      <c r="H909">
        <f>VLOOKUP($A909,'Medical Examinations'!$A:$M,8,0)</f>
        <v>0</v>
      </c>
      <c r="I909" t="str">
        <f>VLOOKUP($A909,'Medical Examinations'!$A:$M,9,0)</f>
        <v>No</v>
      </c>
      <c r="J909" t="str">
        <f>VLOOKUP($A909,'Medical Examinations'!$A:$M,11,0)</f>
        <v>Obesity</v>
      </c>
      <c r="K909" t="str">
        <f>VLOOKUP($A909,'Medical Examinations'!$A:$M,12,0)</f>
        <v>Diabetes</v>
      </c>
      <c r="L909" s="11">
        <f>VLOOKUP($A909,'Hospitalisation Details'!$A:$O,5,0)</f>
        <v>24767</v>
      </c>
      <c r="M909">
        <f>VLOOKUP($A909,'Hospitalisation Details'!$A:$O,7,0)</f>
        <v>11987.17</v>
      </c>
      <c r="N909" t="str">
        <f>VLOOKUP($A909,'Hospitalisation Details'!$A:$O,12,0)</f>
        <v>tier - 3</v>
      </c>
      <c r="O909" t="str">
        <f>VLOOKUP($A909,'Hospitalisation Details'!$A:$O,13,0)</f>
        <v>tier - 3</v>
      </c>
      <c r="P909" t="str">
        <f>VLOOKUP($A909,'Hospitalisation Details'!$A:$O,14,0)</f>
        <v>R1013</v>
      </c>
      <c r="Q909">
        <f>VLOOKUP($A909,'Hospitalisation Details'!$A:$O,15,0)</f>
        <v>55</v>
      </c>
    </row>
    <row r="910" spans="1:17" ht="15.75" x14ac:dyDescent="0.25">
      <c r="A910" s="1" t="s">
        <v>1462</v>
      </c>
      <c r="B910" t="str">
        <f>VLOOKUP(Healthcare!A910,'Customer Names'!$A:$D,4,0)</f>
        <v>Jason M.</v>
      </c>
      <c r="C910">
        <f>VLOOKUP(A910,'Medical Examinations'!$A:$M,2,0)</f>
        <v>32.01</v>
      </c>
      <c r="D910">
        <f>VLOOKUP($A910,'Medical Examinations'!$A:$M,3,0)</f>
        <v>5.08</v>
      </c>
      <c r="E910" t="str">
        <f>VLOOKUP($A910,'Medical Examinations'!$A:$M,4,0)</f>
        <v>yes</v>
      </c>
      <c r="F910" t="str">
        <f>VLOOKUP($A910,'Medical Examinations'!$A:$M,5,0)</f>
        <v>No</v>
      </c>
      <c r="G910" t="str">
        <f>VLOOKUP($A910,'Medical Examinations'!$A:$M,6,0)</f>
        <v>No</v>
      </c>
      <c r="H910">
        <f>VLOOKUP($A910,'Medical Examinations'!$A:$M,8,0)</f>
        <v>1</v>
      </c>
      <c r="I910" t="str">
        <f>VLOOKUP($A910,'Medical Examinations'!$A:$M,9,0)</f>
        <v>No</v>
      </c>
      <c r="J910" t="str">
        <f>VLOOKUP($A910,'Medical Examinations'!$A:$M,11,0)</f>
        <v>Obesity</v>
      </c>
      <c r="K910" t="str">
        <f>VLOOKUP($A910,'Medical Examinations'!$A:$M,12,0)</f>
        <v>Normal</v>
      </c>
      <c r="L910" s="11">
        <f>VLOOKUP($A910,'Hospitalisation Details'!$A:$O,5,0)</f>
        <v>23557</v>
      </c>
      <c r="M910">
        <f>VLOOKUP($A910,'Hospitalisation Details'!$A:$O,7,0)</f>
        <v>11946.63</v>
      </c>
      <c r="N910" t="str">
        <f>VLOOKUP($A910,'Hospitalisation Details'!$A:$O,12,0)</f>
        <v>tier - 3</v>
      </c>
      <c r="O910" t="str">
        <f>VLOOKUP($A910,'Hospitalisation Details'!$A:$O,13,0)</f>
        <v>tier - 2</v>
      </c>
      <c r="P910" t="str">
        <f>VLOOKUP($A910,'Hospitalisation Details'!$A:$O,14,0)</f>
        <v>R1013</v>
      </c>
      <c r="Q910">
        <f>VLOOKUP($A910,'Hospitalisation Details'!$A:$O,15,0)</f>
        <v>58</v>
      </c>
    </row>
    <row r="911" spans="1:17" ht="15.75" x14ac:dyDescent="0.25">
      <c r="A911" s="1" t="s">
        <v>1461</v>
      </c>
      <c r="B911" t="str">
        <f>VLOOKUP(Healthcare!A911,'Customer Names'!$A:$D,4,0)</f>
        <v>Floris</v>
      </c>
      <c r="C911">
        <f>VLOOKUP(A911,'Medical Examinations'!$A:$M,2,0)</f>
        <v>33.630000000000003</v>
      </c>
      <c r="D911">
        <f>VLOOKUP($A911,'Medical Examinations'!$A:$M,3,0)</f>
        <v>11.39</v>
      </c>
      <c r="E911" t="str">
        <f>VLOOKUP($A911,'Medical Examinations'!$A:$M,4,0)</f>
        <v>No</v>
      </c>
      <c r="F911" t="str">
        <f>VLOOKUP($A911,'Medical Examinations'!$A:$M,5,0)</f>
        <v>No</v>
      </c>
      <c r="G911" t="str">
        <f>VLOOKUP($A911,'Medical Examinations'!$A:$M,6,0)</f>
        <v>No</v>
      </c>
      <c r="H911">
        <f>VLOOKUP($A911,'Medical Examinations'!$A:$M,8,0)</f>
        <v>0</v>
      </c>
      <c r="I911" t="str">
        <f>VLOOKUP($A911,'Medical Examinations'!$A:$M,9,0)</f>
        <v>No</v>
      </c>
      <c r="J911" t="str">
        <f>VLOOKUP($A911,'Medical Examinations'!$A:$M,11,0)</f>
        <v>Obesity</v>
      </c>
      <c r="K911" t="str">
        <f>VLOOKUP($A911,'Medical Examinations'!$A:$M,12,0)</f>
        <v>Diabetes</v>
      </c>
      <c r="L911" s="11">
        <f>VLOOKUP($A911,'Hospitalisation Details'!$A:$O,5,0)</f>
        <v>23955</v>
      </c>
      <c r="M911">
        <f>VLOOKUP($A911,'Hospitalisation Details'!$A:$O,7,0)</f>
        <v>11945.13</v>
      </c>
      <c r="N911" t="str">
        <f>VLOOKUP($A911,'Hospitalisation Details'!$A:$O,12,0)</f>
        <v>tier - 3</v>
      </c>
      <c r="O911" t="str">
        <f>VLOOKUP($A911,'Hospitalisation Details'!$A:$O,13,0)</f>
        <v>tier - 2</v>
      </c>
      <c r="P911" t="str">
        <f>VLOOKUP($A911,'Hospitalisation Details'!$A:$O,14,0)</f>
        <v>R1012</v>
      </c>
      <c r="Q911">
        <f>VLOOKUP($A911,'Hospitalisation Details'!$A:$O,15,0)</f>
        <v>57</v>
      </c>
    </row>
    <row r="912" spans="1:17" ht="15.75" x14ac:dyDescent="0.25">
      <c r="A912" s="1" t="s">
        <v>1460</v>
      </c>
      <c r="B912" t="str">
        <f>VLOOKUP(Healthcare!A912,'Customer Names'!$A:$D,4,0)</f>
        <v>Marc</v>
      </c>
      <c r="C912">
        <f>VLOOKUP(A912,'Medical Examinations'!$A:$M,2,0)</f>
        <v>34.865000000000002</v>
      </c>
      <c r="D912">
        <f>VLOOKUP($A912,'Medical Examinations'!$A:$M,3,0)</f>
        <v>5.35</v>
      </c>
      <c r="E912" t="str">
        <f>VLOOKUP($A912,'Medical Examinations'!$A:$M,4,0)</f>
        <v>yes</v>
      </c>
      <c r="F912" t="str">
        <f>VLOOKUP($A912,'Medical Examinations'!$A:$M,5,0)</f>
        <v>No</v>
      </c>
      <c r="G912" t="str">
        <f>VLOOKUP($A912,'Medical Examinations'!$A:$M,6,0)</f>
        <v>No</v>
      </c>
      <c r="H912">
        <f>VLOOKUP($A912,'Medical Examinations'!$A:$M,8,0)</f>
        <v>1</v>
      </c>
      <c r="I912" t="str">
        <f>VLOOKUP($A912,'Medical Examinations'!$A:$M,9,0)</f>
        <v>No</v>
      </c>
      <c r="J912" t="str">
        <f>VLOOKUP($A912,'Medical Examinations'!$A:$M,11,0)</f>
        <v>Obesity</v>
      </c>
      <c r="K912" t="str">
        <f>VLOOKUP($A912,'Medical Examinations'!$A:$M,12,0)</f>
        <v>Normal</v>
      </c>
      <c r="L912" s="11">
        <f>VLOOKUP($A912,'Hospitalisation Details'!$A:$O,5,0)</f>
        <v>23706</v>
      </c>
      <c r="M912">
        <f>VLOOKUP($A912,'Hospitalisation Details'!$A:$O,7,0)</f>
        <v>11944.59</v>
      </c>
      <c r="N912" t="str">
        <f>VLOOKUP($A912,'Hospitalisation Details'!$A:$O,12,0)</f>
        <v>tier - 3</v>
      </c>
      <c r="O912" t="str">
        <f>VLOOKUP($A912,'Hospitalisation Details'!$A:$O,13,0)</f>
        <v>tier - 2</v>
      </c>
      <c r="P912" t="str">
        <f>VLOOKUP($A912,'Hospitalisation Details'!$A:$O,14,0)</f>
        <v>R1016</v>
      </c>
      <c r="Q912">
        <f>VLOOKUP($A912,'Hospitalisation Details'!$A:$O,15,0)</f>
        <v>58</v>
      </c>
    </row>
    <row r="913" spans="1:17" ht="15.75" x14ac:dyDescent="0.25">
      <c r="A913" s="1" t="s">
        <v>1459</v>
      </c>
      <c r="B913" t="str">
        <f>VLOOKUP(Healthcare!A913,'Customer Names'!$A:$D,4,0)</f>
        <v>Christopher</v>
      </c>
      <c r="C913">
        <f>VLOOKUP(A913,'Medical Examinations'!$A:$M,2,0)</f>
        <v>43.11</v>
      </c>
      <c r="D913">
        <f>VLOOKUP($A913,'Medical Examinations'!$A:$M,3,0)</f>
        <v>5.6</v>
      </c>
      <c r="E913" t="str">
        <f>VLOOKUP($A913,'Medical Examinations'!$A:$M,4,0)</f>
        <v>No</v>
      </c>
      <c r="F913" t="str">
        <f>VLOOKUP($A913,'Medical Examinations'!$A:$M,5,0)</f>
        <v>No</v>
      </c>
      <c r="G913" t="str">
        <f>VLOOKUP($A913,'Medical Examinations'!$A:$M,6,0)</f>
        <v>No</v>
      </c>
      <c r="H913">
        <f>VLOOKUP($A913,'Medical Examinations'!$A:$M,8,0)</f>
        <v>0</v>
      </c>
      <c r="I913" t="str">
        <f>VLOOKUP($A913,'Medical Examinations'!$A:$M,9,0)</f>
        <v>No</v>
      </c>
      <c r="J913" t="str">
        <f>VLOOKUP($A913,'Medical Examinations'!$A:$M,11,0)</f>
        <v>Obesity</v>
      </c>
      <c r="K913" t="str">
        <f>VLOOKUP($A913,'Medical Examinations'!$A:$M,12,0)</f>
        <v>Normal</v>
      </c>
      <c r="L913" s="11">
        <f>VLOOKUP($A913,'Hospitalisation Details'!$A:$O,5,0)</f>
        <v>33438</v>
      </c>
      <c r="M913">
        <f>VLOOKUP($A913,'Hospitalisation Details'!$A:$O,7,0)</f>
        <v>11941.83</v>
      </c>
      <c r="N913" t="str">
        <f>VLOOKUP($A913,'Hospitalisation Details'!$A:$O,12,0)</f>
        <v>tier - 3</v>
      </c>
      <c r="O913" t="str">
        <f>VLOOKUP($A913,'Hospitalisation Details'!$A:$O,13,0)</f>
        <v>tier - 1</v>
      </c>
      <c r="P913" t="str">
        <f>VLOOKUP($A913,'Hospitalisation Details'!$A:$O,14,0)</f>
        <v>R1023</v>
      </c>
      <c r="Q913">
        <f>VLOOKUP($A913,'Hospitalisation Details'!$A:$O,15,0)</f>
        <v>31</v>
      </c>
    </row>
    <row r="914" spans="1:17" ht="15.75" x14ac:dyDescent="0.25">
      <c r="A914" s="1" t="s">
        <v>1458</v>
      </c>
      <c r="B914" t="str">
        <f>VLOOKUP(Healthcare!A914,'Customer Names'!$A:$D,4,0)</f>
        <v>Kevin</v>
      </c>
      <c r="C914">
        <f>VLOOKUP(A914,'Medical Examinations'!$A:$M,2,0)</f>
        <v>30.305</v>
      </c>
      <c r="D914">
        <f>VLOOKUP($A914,'Medical Examinations'!$A:$M,3,0)</f>
        <v>4.2699999999999996</v>
      </c>
      <c r="E914" t="str">
        <f>VLOOKUP($A914,'Medical Examinations'!$A:$M,4,0)</f>
        <v>yes</v>
      </c>
      <c r="F914" t="str">
        <f>VLOOKUP($A914,'Medical Examinations'!$A:$M,5,0)</f>
        <v>No</v>
      </c>
      <c r="G914" t="str">
        <f>VLOOKUP($A914,'Medical Examinations'!$A:$M,6,0)</f>
        <v>No</v>
      </c>
      <c r="H914">
        <f>VLOOKUP($A914,'Medical Examinations'!$A:$M,8,0)</f>
        <v>1</v>
      </c>
      <c r="I914" t="str">
        <f>VLOOKUP($A914,'Medical Examinations'!$A:$M,9,0)</f>
        <v>No</v>
      </c>
      <c r="J914" t="str">
        <f>VLOOKUP($A914,'Medical Examinations'!$A:$M,11,0)</f>
        <v>Obesity</v>
      </c>
      <c r="K914" t="str">
        <f>VLOOKUP($A914,'Medical Examinations'!$A:$M,12,0)</f>
        <v>Normal</v>
      </c>
      <c r="L914" s="11">
        <f>VLOOKUP($A914,'Hospitalisation Details'!$A:$O,5,0)</f>
        <v>23622</v>
      </c>
      <c r="M914">
        <f>VLOOKUP($A914,'Hospitalisation Details'!$A:$O,7,0)</f>
        <v>11938.26</v>
      </c>
      <c r="N914" t="str">
        <f>VLOOKUP($A914,'Hospitalisation Details'!$A:$O,12,0)</f>
        <v>tier - 3</v>
      </c>
      <c r="O914" t="str">
        <f>VLOOKUP($A914,'Hospitalisation Details'!$A:$O,13,0)</f>
        <v>tier - 3</v>
      </c>
      <c r="P914" t="str">
        <f>VLOOKUP($A914,'Hospitalisation Details'!$A:$O,14,0)</f>
        <v>R1019</v>
      </c>
      <c r="Q914">
        <f>VLOOKUP($A914,'Hospitalisation Details'!$A:$O,15,0)</f>
        <v>58</v>
      </c>
    </row>
    <row r="915" spans="1:17" ht="15.75" x14ac:dyDescent="0.25">
      <c r="A915" s="1" t="s">
        <v>1457</v>
      </c>
      <c r="B915" t="str">
        <f>VLOOKUP(Healthcare!A915,'Customer Names'!$A:$D,4,0)</f>
        <v>Aharon N</v>
      </c>
      <c r="C915">
        <f>VLOOKUP(A915,'Medical Examinations'!$A:$M,2,0)</f>
        <v>25.175000000000001</v>
      </c>
      <c r="D915">
        <f>VLOOKUP($A915,'Medical Examinations'!$A:$M,3,0)</f>
        <v>5.57</v>
      </c>
      <c r="E915" t="str">
        <f>VLOOKUP($A915,'Medical Examinations'!$A:$M,4,0)</f>
        <v>yes</v>
      </c>
      <c r="F915" t="str">
        <f>VLOOKUP($A915,'Medical Examinations'!$A:$M,5,0)</f>
        <v>No</v>
      </c>
      <c r="G915" t="str">
        <f>VLOOKUP($A915,'Medical Examinations'!$A:$M,6,0)</f>
        <v>No</v>
      </c>
      <c r="H915">
        <f>VLOOKUP($A915,'Medical Examinations'!$A:$M,8,0)</f>
        <v>1</v>
      </c>
      <c r="I915" t="str">
        <f>VLOOKUP($A915,'Medical Examinations'!$A:$M,9,0)</f>
        <v>No</v>
      </c>
      <c r="J915" t="str">
        <f>VLOOKUP($A915,'Medical Examinations'!$A:$M,11,0)</f>
        <v>Overweight</v>
      </c>
      <c r="K915" t="str">
        <f>VLOOKUP($A915,'Medical Examinations'!$A:$M,12,0)</f>
        <v>Normal</v>
      </c>
      <c r="L915" s="11">
        <f>VLOOKUP($A915,'Hospitalisation Details'!$A:$O,5,0)</f>
        <v>23731</v>
      </c>
      <c r="M915">
        <f>VLOOKUP($A915,'Hospitalisation Details'!$A:$O,7,0)</f>
        <v>11931.13</v>
      </c>
      <c r="N915" t="str">
        <f>VLOOKUP($A915,'Hospitalisation Details'!$A:$O,12,0)</f>
        <v>tier - 3</v>
      </c>
      <c r="O915" t="str">
        <f>VLOOKUP($A915,'Hospitalisation Details'!$A:$O,13,0)</f>
        <v>tier - 1</v>
      </c>
      <c r="P915" t="str">
        <f>VLOOKUP($A915,'Hospitalisation Details'!$A:$O,14,0)</f>
        <v>R1019</v>
      </c>
      <c r="Q915">
        <f>VLOOKUP($A915,'Hospitalisation Details'!$A:$O,15,0)</f>
        <v>58</v>
      </c>
    </row>
    <row r="916" spans="1:17" ht="15.75" x14ac:dyDescent="0.25">
      <c r="A916" s="1" t="s">
        <v>1456</v>
      </c>
      <c r="B916" t="str">
        <f>VLOOKUP(Healthcare!A916,'Customer Names'!$A:$D,4,0)</f>
        <v>Lawrence D.</v>
      </c>
      <c r="C916">
        <f>VLOOKUP(A916,'Medical Examinations'!$A:$M,2,0)</f>
        <v>26.8</v>
      </c>
      <c r="D916">
        <f>VLOOKUP($A916,'Medical Examinations'!$A:$M,3,0)</f>
        <v>5.68</v>
      </c>
      <c r="E916" t="str">
        <f>VLOOKUP($A916,'Medical Examinations'!$A:$M,4,0)</f>
        <v>yes</v>
      </c>
      <c r="F916" t="str">
        <f>VLOOKUP($A916,'Medical Examinations'!$A:$M,5,0)</f>
        <v>No</v>
      </c>
      <c r="G916" t="str">
        <f>VLOOKUP($A916,'Medical Examinations'!$A:$M,6,0)</f>
        <v>No</v>
      </c>
      <c r="H916">
        <f>VLOOKUP($A916,'Medical Examinations'!$A:$M,8,0)</f>
        <v>1</v>
      </c>
      <c r="I916" t="str">
        <f>VLOOKUP($A916,'Medical Examinations'!$A:$M,9,0)</f>
        <v>No</v>
      </c>
      <c r="J916" t="str">
        <f>VLOOKUP($A916,'Medical Examinations'!$A:$M,11,0)</f>
        <v>Overweight</v>
      </c>
      <c r="K916" t="str">
        <f>VLOOKUP($A916,'Medical Examinations'!$A:$M,12,0)</f>
        <v>Normal</v>
      </c>
      <c r="L916" s="11">
        <f>VLOOKUP($A916,'Hospitalisation Details'!$A:$O,5,0)</f>
        <v>23547</v>
      </c>
      <c r="M916">
        <f>VLOOKUP($A916,'Hospitalisation Details'!$A:$O,7,0)</f>
        <v>11918.2</v>
      </c>
      <c r="N916" t="str">
        <f>VLOOKUP($A916,'Hospitalisation Details'!$A:$O,12,0)</f>
        <v>tier - 3</v>
      </c>
      <c r="O916" t="str">
        <f>VLOOKUP($A916,'Hospitalisation Details'!$A:$O,13,0)</f>
        <v>tier - 1</v>
      </c>
      <c r="P916" t="str">
        <f>VLOOKUP($A916,'Hospitalisation Details'!$A:$O,14,0)</f>
        <v>R1021</v>
      </c>
      <c r="Q916">
        <f>VLOOKUP($A916,'Hospitalisation Details'!$A:$O,15,0)</f>
        <v>58</v>
      </c>
    </row>
    <row r="917" spans="1:17" ht="15.75" x14ac:dyDescent="0.25">
      <c r="A917" s="1" t="s">
        <v>1455</v>
      </c>
      <c r="B917" t="str">
        <f>VLOOKUP(Healthcare!A917,'Customer Names'!$A:$D,4,0)</f>
        <v>Malcolm</v>
      </c>
      <c r="C917">
        <f>VLOOKUP(A917,'Medical Examinations'!$A:$M,2,0)</f>
        <v>21.78</v>
      </c>
      <c r="D917">
        <f>VLOOKUP($A917,'Medical Examinations'!$A:$M,3,0)</f>
        <v>5.3</v>
      </c>
      <c r="E917" t="str">
        <f>VLOOKUP($A917,'Medical Examinations'!$A:$M,4,0)</f>
        <v>No</v>
      </c>
      <c r="F917" t="str">
        <f>VLOOKUP($A917,'Medical Examinations'!$A:$M,5,0)</f>
        <v>yes</v>
      </c>
      <c r="G917" t="str">
        <f>VLOOKUP($A917,'Medical Examinations'!$A:$M,6,0)</f>
        <v>No</v>
      </c>
      <c r="H917">
        <f>VLOOKUP($A917,'Medical Examinations'!$A:$M,8,0)</f>
        <v>1</v>
      </c>
      <c r="I917" t="str">
        <f>VLOOKUP($A917,'Medical Examinations'!$A:$M,9,0)</f>
        <v>No</v>
      </c>
      <c r="J917" t="str">
        <f>VLOOKUP($A917,'Medical Examinations'!$A:$M,11,0)</f>
        <v>Healthy Weight</v>
      </c>
      <c r="K917" t="str">
        <f>VLOOKUP($A917,'Medical Examinations'!$A:$M,12,0)</f>
        <v>Normal</v>
      </c>
      <c r="L917" s="11">
        <f>VLOOKUP($A917,'Hospitalisation Details'!$A:$O,5,0)</f>
        <v>38170</v>
      </c>
      <c r="M917">
        <f>VLOOKUP($A917,'Hospitalisation Details'!$A:$O,7,0)</f>
        <v>11884.05</v>
      </c>
      <c r="N917" t="str">
        <f>VLOOKUP($A917,'Hospitalisation Details'!$A:$O,12,0)</f>
        <v>tier - 3</v>
      </c>
      <c r="O917" t="str">
        <f>VLOOKUP($A917,'Hospitalisation Details'!$A:$O,13,0)</f>
        <v>tier - 3</v>
      </c>
      <c r="P917" t="str">
        <f>VLOOKUP($A917,'Hospitalisation Details'!$A:$O,14,0)</f>
        <v>R1013</v>
      </c>
      <c r="Q917">
        <f>VLOOKUP($A917,'Hospitalisation Details'!$A:$O,15,0)</f>
        <v>18</v>
      </c>
    </row>
    <row r="918" spans="1:17" ht="15.75" x14ac:dyDescent="0.25">
      <c r="A918" s="1" t="s">
        <v>1454</v>
      </c>
      <c r="B918" t="str">
        <f>VLOOKUP(Healthcare!A918,'Customer Names'!$A:$D,4,0)</f>
        <v>Anna E.</v>
      </c>
      <c r="C918">
        <f>VLOOKUP(A918,'Medical Examinations'!$A:$M,2,0)</f>
        <v>30.14</v>
      </c>
      <c r="D918">
        <f>VLOOKUP($A918,'Medical Examinations'!$A:$M,3,0)</f>
        <v>9.4499999999999993</v>
      </c>
      <c r="E918" t="str">
        <f>VLOOKUP($A918,'Medical Examinations'!$A:$M,4,0)</f>
        <v>yes</v>
      </c>
      <c r="F918" t="str">
        <f>VLOOKUP($A918,'Medical Examinations'!$A:$M,5,0)</f>
        <v>No</v>
      </c>
      <c r="G918" t="str">
        <f>VLOOKUP($A918,'Medical Examinations'!$A:$M,6,0)</f>
        <v>No</v>
      </c>
      <c r="H918">
        <f>VLOOKUP($A918,'Medical Examinations'!$A:$M,8,0)</f>
        <v>0</v>
      </c>
      <c r="I918" t="str">
        <f>VLOOKUP($A918,'Medical Examinations'!$A:$M,9,0)</f>
        <v>No</v>
      </c>
      <c r="J918" t="str">
        <f>VLOOKUP($A918,'Medical Examinations'!$A:$M,11,0)</f>
        <v>Obesity</v>
      </c>
      <c r="K918" t="str">
        <f>VLOOKUP($A918,'Medical Examinations'!$A:$M,12,0)</f>
        <v>Diabetes</v>
      </c>
      <c r="L918" s="11">
        <f>VLOOKUP($A918,'Hospitalisation Details'!$A:$O,5,0)</f>
        <v>24713</v>
      </c>
      <c r="M918">
        <f>VLOOKUP($A918,'Hospitalisation Details'!$A:$O,7,0)</f>
        <v>11881.97</v>
      </c>
      <c r="N918" t="str">
        <f>VLOOKUP($A918,'Hospitalisation Details'!$A:$O,12,0)</f>
        <v>tier - 3</v>
      </c>
      <c r="O918" t="str">
        <f>VLOOKUP($A918,'Hospitalisation Details'!$A:$O,13,0)</f>
        <v>tier - 1</v>
      </c>
      <c r="P918" t="str">
        <f>VLOOKUP($A918,'Hospitalisation Details'!$A:$O,14,0)</f>
        <v>R1013</v>
      </c>
      <c r="Q918">
        <f>VLOOKUP($A918,'Hospitalisation Details'!$A:$O,15,0)</f>
        <v>55</v>
      </c>
    </row>
    <row r="919" spans="1:17" ht="15.75" x14ac:dyDescent="0.25">
      <c r="A919" s="1" t="s">
        <v>1453</v>
      </c>
      <c r="B919" t="str">
        <f>VLOOKUP(Healthcare!A919,'Customer Names'!$A:$D,4,0)</f>
        <v>Jenny</v>
      </c>
      <c r="C919">
        <f>VLOOKUP(A919,'Medical Examinations'!$A:$M,2,0)</f>
        <v>29.7</v>
      </c>
      <c r="D919">
        <f>VLOOKUP($A919,'Medical Examinations'!$A:$M,3,0)</f>
        <v>6.79</v>
      </c>
      <c r="E919" t="str">
        <f>VLOOKUP($A919,'Medical Examinations'!$A:$M,4,0)</f>
        <v>yes</v>
      </c>
      <c r="F919" t="str">
        <f>VLOOKUP($A919,'Medical Examinations'!$A:$M,5,0)</f>
        <v>No</v>
      </c>
      <c r="G919" t="str">
        <f>VLOOKUP($A919,'Medical Examinations'!$A:$M,6,0)</f>
        <v>No</v>
      </c>
      <c r="H919">
        <f>VLOOKUP($A919,'Medical Examinations'!$A:$M,8,0)</f>
        <v>0</v>
      </c>
      <c r="I919" t="str">
        <f>VLOOKUP($A919,'Medical Examinations'!$A:$M,9,0)</f>
        <v>No</v>
      </c>
      <c r="J919" t="str">
        <f>VLOOKUP($A919,'Medical Examinations'!$A:$M,11,0)</f>
        <v>Overweight</v>
      </c>
      <c r="K919" t="str">
        <f>VLOOKUP($A919,'Medical Examinations'!$A:$M,12,0)</f>
        <v>Diabetes</v>
      </c>
      <c r="L919" s="11">
        <f>VLOOKUP($A919,'Hospitalisation Details'!$A:$O,5,0)</f>
        <v>24729</v>
      </c>
      <c r="M919">
        <f>VLOOKUP($A919,'Hospitalisation Details'!$A:$O,7,0)</f>
        <v>11881.36</v>
      </c>
      <c r="N919" t="str">
        <f>VLOOKUP($A919,'Hospitalisation Details'!$A:$O,12,0)</f>
        <v>tier - 3</v>
      </c>
      <c r="O919" t="str">
        <f>VLOOKUP($A919,'Hospitalisation Details'!$A:$O,13,0)</f>
        <v>tier - 2</v>
      </c>
      <c r="P919" t="str">
        <f>VLOOKUP($A919,'Hospitalisation Details'!$A:$O,14,0)</f>
        <v>R1011</v>
      </c>
      <c r="Q919">
        <f>VLOOKUP($A919,'Hospitalisation Details'!$A:$O,15,0)</f>
        <v>55</v>
      </c>
    </row>
    <row r="920" spans="1:17" ht="15.75" x14ac:dyDescent="0.25">
      <c r="A920" s="1" t="s">
        <v>1452</v>
      </c>
      <c r="B920" t="str">
        <f>VLOOKUP(Healthcare!A920,'Customer Names'!$A:$D,4,0)</f>
        <v>Melissa L</v>
      </c>
      <c r="C920">
        <f>VLOOKUP(A920,'Medical Examinations'!$A:$M,2,0)</f>
        <v>32.395000000000003</v>
      </c>
      <c r="D920">
        <f>VLOOKUP($A920,'Medical Examinations'!$A:$M,3,0)</f>
        <v>11.1</v>
      </c>
      <c r="E920" t="str">
        <f>VLOOKUP($A920,'Medical Examinations'!$A:$M,4,0)</f>
        <v>yes</v>
      </c>
      <c r="F920" t="str">
        <f>VLOOKUP($A920,'Medical Examinations'!$A:$M,5,0)</f>
        <v>No</v>
      </c>
      <c r="G920" t="str">
        <f>VLOOKUP($A920,'Medical Examinations'!$A:$M,6,0)</f>
        <v>No</v>
      </c>
      <c r="H920">
        <f>VLOOKUP($A920,'Medical Examinations'!$A:$M,8,0)</f>
        <v>0</v>
      </c>
      <c r="I920" t="str">
        <f>VLOOKUP($A920,'Medical Examinations'!$A:$M,9,0)</f>
        <v>No</v>
      </c>
      <c r="J920" t="str">
        <f>VLOOKUP($A920,'Medical Examinations'!$A:$M,11,0)</f>
        <v>Obesity</v>
      </c>
      <c r="K920" t="str">
        <f>VLOOKUP($A920,'Medical Examinations'!$A:$M,12,0)</f>
        <v>Diabetes</v>
      </c>
      <c r="L920" s="11">
        <f>VLOOKUP($A920,'Hospitalisation Details'!$A:$O,5,0)</f>
        <v>24739</v>
      </c>
      <c r="M920">
        <f>VLOOKUP($A920,'Hospitalisation Details'!$A:$O,7,0)</f>
        <v>11879.1</v>
      </c>
      <c r="N920" t="str">
        <f>VLOOKUP($A920,'Hospitalisation Details'!$A:$O,12,0)</f>
        <v>tier - 3</v>
      </c>
      <c r="O920" t="str">
        <f>VLOOKUP($A920,'Hospitalisation Details'!$A:$O,13,0)</f>
        <v>tier - 3</v>
      </c>
      <c r="P920" t="str">
        <f>VLOOKUP($A920,'Hospitalisation Details'!$A:$O,14,0)</f>
        <v>R1024</v>
      </c>
      <c r="Q920">
        <f>VLOOKUP($A920,'Hospitalisation Details'!$A:$O,15,0)</f>
        <v>55</v>
      </c>
    </row>
    <row r="921" spans="1:17" ht="15.75" x14ac:dyDescent="0.25">
      <c r="A921" s="1" t="s">
        <v>1451</v>
      </c>
      <c r="B921" t="str">
        <f>VLOOKUP(Healthcare!A921,'Customer Names'!$A:$D,4,0)</f>
        <v>Chia J.</v>
      </c>
      <c r="C921">
        <f>VLOOKUP(A921,'Medical Examinations'!$A:$M,2,0)</f>
        <v>36.64</v>
      </c>
      <c r="D921">
        <f>VLOOKUP($A921,'Medical Examinations'!$A:$M,3,0)</f>
        <v>7.26</v>
      </c>
      <c r="E921" t="str">
        <f>VLOOKUP($A921,'Medical Examinations'!$A:$M,4,0)</f>
        <v>No</v>
      </c>
      <c r="F921" t="str">
        <f>VLOOKUP($A921,'Medical Examinations'!$A:$M,5,0)</f>
        <v>No</v>
      </c>
      <c r="G921" t="str">
        <f>VLOOKUP($A921,'Medical Examinations'!$A:$M,6,0)</f>
        <v>No</v>
      </c>
      <c r="H921">
        <f>VLOOKUP($A921,'Medical Examinations'!$A:$M,8,0)</f>
        <v>0</v>
      </c>
      <c r="I921" t="str">
        <f>VLOOKUP($A921,'Medical Examinations'!$A:$M,9,0)</f>
        <v>No</v>
      </c>
      <c r="J921" t="str">
        <f>VLOOKUP($A921,'Medical Examinations'!$A:$M,11,0)</f>
        <v>Obesity</v>
      </c>
      <c r="K921" t="str">
        <f>VLOOKUP($A921,'Medical Examinations'!$A:$M,12,0)</f>
        <v>Diabetes</v>
      </c>
      <c r="L921" s="11">
        <f>VLOOKUP($A921,'Hospitalisation Details'!$A:$O,5,0)</f>
        <v>27309</v>
      </c>
      <c r="M921">
        <f>VLOOKUP($A921,'Hospitalisation Details'!$A:$O,7,0)</f>
        <v>11858.56</v>
      </c>
      <c r="N921" t="str">
        <f>VLOOKUP($A921,'Hospitalisation Details'!$A:$O,12,0)</f>
        <v>tier - 3</v>
      </c>
      <c r="O921" t="str">
        <f>VLOOKUP($A921,'Hospitalisation Details'!$A:$O,13,0)</f>
        <v>tier - 3</v>
      </c>
      <c r="P921" t="str">
        <f>VLOOKUP($A921,'Hospitalisation Details'!$A:$O,14,0)</f>
        <v>R1011</v>
      </c>
      <c r="Q921">
        <f>VLOOKUP($A921,'Hospitalisation Details'!$A:$O,15,0)</f>
        <v>48</v>
      </c>
    </row>
    <row r="922" spans="1:17" ht="15.75" x14ac:dyDescent="0.25">
      <c r="A922" s="1" t="s">
        <v>1450</v>
      </c>
      <c r="B922" t="str">
        <f>VLOOKUP(Healthcare!A922,'Customer Names'!$A:$D,4,0)</f>
        <v>Laura A</v>
      </c>
      <c r="C922">
        <f>VLOOKUP(A922,'Medical Examinations'!$A:$M,2,0)</f>
        <v>39.049999999999997</v>
      </c>
      <c r="D922">
        <f>VLOOKUP($A922,'Medical Examinations'!$A:$M,3,0)</f>
        <v>5.27</v>
      </c>
      <c r="E922" t="str">
        <f>VLOOKUP($A922,'Medical Examinations'!$A:$M,4,0)</f>
        <v>yes</v>
      </c>
      <c r="F922" t="str">
        <f>VLOOKUP($A922,'Medical Examinations'!$A:$M,5,0)</f>
        <v>No</v>
      </c>
      <c r="G922" t="str">
        <f>VLOOKUP($A922,'Medical Examinations'!$A:$M,6,0)</f>
        <v>No</v>
      </c>
      <c r="H922">
        <f>VLOOKUP($A922,'Medical Examinations'!$A:$M,8,0)</f>
        <v>1</v>
      </c>
      <c r="I922" t="str">
        <f>VLOOKUP($A922,'Medical Examinations'!$A:$M,9,0)</f>
        <v>No</v>
      </c>
      <c r="J922" t="str">
        <f>VLOOKUP($A922,'Medical Examinations'!$A:$M,11,0)</f>
        <v>Obesity</v>
      </c>
      <c r="K922" t="str">
        <f>VLOOKUP($A922,'Medical Examinations'!$A:$M,12,0)</f>
        <v>Normal</v>
      </c>
      <c r="L922" s="11">
        <f>VLOOKUP($A922,'Hospitalisation Details'!$A:$O,5,0)</f>
        <v>23618</v>
      </c>
      <c r="M922">
        <f>VLOOKUP($A922,'Hospitalisation Details'!$A:$O,7,0)</f>
        <v>11856.41</v>
      </c>
      <c r="N922" t="str">
        <f>VLOOKUP($A922,'Hospitalisation Details'!$A:$O,12,0)</f>
        <v>tier - 3</v>
      </c>
      <c r="O922" t="str">
        <f>VLOOKUP($A922,'Hospitalisation Details'!$A:$O,13,0)</f>
        <v>tier - 2</v>
      </c>
      <c r="P922" t="str">
        <f>VLOOKUP($A922,'Hospitalisation Details'!$A:$O,14,0)</f>
        <v>R1013</v>
      </c>
      <c r="Q922">
        <f>VLOOKUP($A922,'Hospitalisation Details'!$A:$O,15,0)</f>
        <v>58</v>
      </c>
    </row>
    <row r="923" spans="1:17" ht="15.75" x14ac:dyDescent="0.25">
      <c r="A923" s="1" t="s">
        <v>1449</v>
      </c>
      <c r="B923" t="str">
        <f>VLOOKUP(Healthcare!A923,'Customer Names'!$A:$D,4,0)</f>
        <v>Aditi</v>
      </c>
      <c r="C923">
        <f>VLOOKUP(A923,'Medical Examinations'!$A:$M,2,0)</f>
        <v>33.1</v>
      </c>
      <c r="D923">
        <f>VLOOKUP($A923,'Medical Examinations'!$A:$M,3,0)</f>
        <v>5.46</v>
      </c>
      <c r="E923" t="str">
        <f>VLOOKUP($A923,'Medical Examinations'!$A:$M,4,0)</f>
        <v>yes</v>
      </c>
      <c r="F923" t="str">
        <f>VLOOKUP($A923,'Medical Examinations'!$A:$M,5,0)</f>
        <v>No</v>
      </c>
      <c r="G923" t="str">
        <f>VLOOKUP($A923,'Medical Examinations'!$A:$M,6,0)</f>
        <v>No</v>
      </c>
      <c r="H923">
        <f>VLOOKUP($A923,'Medical Examinations'!$A:$M,8,0)</f>
        <v>1</v>
      </c>
      <c r="I923" t="str">
        <f>VLOOKUP($A923,'Medical Examinations'!$A:$M,9,0)</f>
        <v>No</v>
      </c>
      <c r="J923" t="str">
        <f>VLOOKUP($A923,'Medical Examinations'!$A:$M,11,0)</f>
        <v>Obesity</v>
      </c>
      <c r="K923" t="str">
        <f>VLOOKUP($A923,'Medical Examinations'!$A:$M,12,0)</f>
        <v>Normal</v>
      </c>
      <c r="L923" s="11">
        <f>VLOOKUP($A923,'Hospitalisation Details'!$A:$O,5,0)</f>
        <v>23647</v>
      </c>
      <c r="M923">
        <f>VLOOKUP($A923,'Hospitalisation Details'!$A:$O,7,0)</f>
        <v>11848.14</v>
      </c>
      <c r="N923" t="str">
        <f>VLOOKUP($A923,'Hospitalisation Details'!$A:$O,12,0)</f>
        <v>tier - 3</v>
      </c>
      <c r="O923" t="str">
        <f>VLOOKUP($A923,'Hospitalisation Details'!$A:$O,13,0)</f>
        <v>tier - 2</v>
      </c>
      <c r="P923" t="str">
        <f>VLOOKUP($A923,'Hospitalisation Details'!$A:$O,14,0)</f>
        <v>R1011</v>
      </c>
      <c r="Q923">
        <f>VLOOKUP($A923,'Hospitalisation Details'!$A:$O,15,0)</f>
        <v>58</v>
      </c>
    </row>
    <row r="924" spans="1:17" ht="15.75" x14ac:dyDescent="0.25">
      <c r="A924" s="1" t="s">
        <v>1448</v>
      </c>
      <c r="B924" t="str">
        <f>VLOOKUP(Healthcare!A924,'Customer Names'!$A:$D,4,0)</f>
        <v>Leah A.</v>
      </c>
      <c r="C924">
        <f>VLOOKUP(A924,'Medical Examinations'!$A:$M,2,0)</f>
        <v>31.824999999999999</v>
      </c>
      <c r="D924">
        <f>VLOOKUP($A924,'Medical Examinations'!$A:$M,3,0)</f>
        <v>8.1300000000000008</v>
      </c>
      <c r="E924" t="str">
        <f>VLOOKUP($A924,'Medical Examinations'!$A:$M,4,0)</f>
        <v>No</v>
      </c>
      <c r="F924" t="str">
        <f>VLOOKUP($A924,'Medical Examinations'!$A:$M,5,0)</f>
        <v>No</v>
      </c>
      <c r="G924" t="str">
        <f>VLOOKUP($A924,'Medical Examinations'!$A:$M,6,0)</f>
        <v>No</v>
      </c>
      <c r="H924">
        <f>VLOOKUP($A924,'Medical Examinations'!$A:$M,8,0)</f>
        <v>0</v>
      </c>
      <c r="I924" t="str">
        <f>VLOOKUP($A924,'Medical Examinations'!$A:$M,9,0)</f>
        <v>No</v>
      </c>
      <c r="J924" t="str">
        <f>VLOOKUP($A924,'Medical Examinations'!$A:$M,11,0)</f>
        <v>Obesity</v>
      </c>
      <c r="K924" t="str">
        <f>VLOOKUP($A924,'Medical Examinations'!$A:$M,12,0)</f>
        <v>Diabetes</v>
      </c>
      <c r="L924" s="11">
        <f>VLOOKUP($A924,'Hospitalisation Details'!$A:$O,5,0)</f>
        <v>23964</v>
      </c>
      <c r="M924">
        <f>VLOOKUP($A924,'Hospitalisation Details'!$A:$O,7,0)</f>
        <v>11842.62</v>
      </c>
      <c r="N924" t="str">
        <f>VLOOKUP($A924,'Hospitalisation Details'!$A:$O,12,0)</f>
        <v>tier - 3</v>
      </c>
      <c r="O924" t="str">
        <f>VLOOKUP($A924,'Hospitalisation Details'!$A:$O,13,0)</f>
        <v>tier - 3</v>
      </c>
      <c r="P924" t="str">
        <f>VLOOKUP($A924,'Hospitalisation Details'!$A:$O,14,0)</f>
        <v>R1012</v>
      </c>
      <c r="Q924">
        <f>VLOOKUP($A924,'Hospitalisation Details'!$A:$O,15,0)</f>
        <v>57</v>
      </c>
    </row>
    <row r="925" spans="1:17" ht="15.75" x14ac:dyDescent="0.25">
      <c r="A925" s="1" t="s">
        <v>1447</v>
      </c>
      <c r="B925" t="str">
        <f>VLOOKUP(Healthcare!A925,'Customer Names'!$A:$D,4,0)</f>
        <v>Marianne</v>
      </c>
      <c r="C925">
        <f>VLOOKUP(A925,'Medical Examinations'!$A:$M,2,0)</f>
        <v>29</v>
      </c>
      <c r="D925">
        <f>VLOOKUP($A925,'Medical Examinations'!$A:$M,3,0)</f>
        <v>4.25</v>
      </c>
      <c r="E925" t="str">
        <f>VLOOKUP($A925,'Medical Examinations'!$A:$M,4,0)</f>
        <v>yes</v>
      </c>
      <c r="F925" t="str">
        <f>VLOOKUP($A925,'Medical Examinations'!$A:$M,5,0)</f>
        <v>No</v>
      </c>
      <c r="G925" t="str">
        <f>VLOOKUP($A925,'Medical Examinations'!$A:$M,6,0)</f>
        <v>No</v>
      </c>
      <c r="H925">
        <f>VLOOKUP($A925,'Medical Examinations'!$A:$M,8,0)</f>
        <v>1</v>
      </c>
      <c r="I925" t="str">
        <f>VLOOKUP($A925,'Medical Examinations'!$A:$M,9,0)</f>
        <v>No</v>
      </c>
      <c r="J925" t="str">
        <f>VLOOKUP($A925,'Medical Examinations'!$A:$M,11,0)</f>
        <v>Overweight</v>
      </c>
      <c r="K925" t="str">
        <f>VLOOKUP($A925,'Medical Examinations'!$A:$M,12,0)</f>
        <v>Normal</v>
      </c>
      <c r="L925" s="11">
        <f>VLOOKUP($A925,'Hospitalisation Details'!$A:$O,5,0)</f>
        <v>23539</v>
      </c>
      <c r="M925">
        <f>VLOOKUP($A925,'Hospitalisation Details'!$A:$O,7,0)</f>
        <v>11842.44</v>
      </c>
      <c r="N925" t="str">
        <f>VLOOKUP($A925,'Hospitalisation Details'!$A:$O,12,0)</f>
        <v>tier - 3</v>
      </c>
      <c r="O925" t="str">
        <f>VLOOKUP($A925,'Hospitalisation Details'!$A:$O,13,0)</f>
        <v>tier - 2</v>
      </c>
      <c r="P925" t="str">
        <f>VLOOKUP($A925,'Hospitalisation Details'!$A:$O,14,0)</f>
        <v>R1011</v>
      </c>
      <c r="Q925">
        <f>VLOOKUP($A925,'Hospitalisation Details'!$A:$O,15,0)</f>
        <v>58</v>
      </c>
    </row>
    <row r="926" spans="1:17" ht="15.75" x14ac:dyDescent="0.25">
      <c r="A926" s="1" t="s">
        <v>1446</v>
      </c>
      <c r="B926" t="str">
        <f>VLOOKUP(Healthcare!A926,'Customer Names'!$A:$D,4,0)</f>
        <v>Carla</v>
      </c>
      <c r="C926">
        <f>VLOOKUP(A926,'Medical Examinations'!$A:$M,2,0)</f>
        <v>30.495000000000001</v>
      </c>
      <c r="D926">
        <f>VLOOKUP($A926,'Medical Examinations'!$A:$M,3,0)</f>
        <v>8.68</v>
      </c>
      <c r="E926" t="str">
        <f>VLOOKUP($A926,'Medical Examinations'!$A:$M,4,0)</f>
        <v>No</v>
      </c>
      <c r="F926" t="str">
        <f>VLOOKUP($A926,'Medical Examinations'!$A:$M,5,0)</f>
        <v>No</v>
      </c>
      <c r="G926" t="str">
        <f>VLOOKUP($A926,'Medical Examinations'!$A:$M,6,0)</f>
        <v>No</v>
      </c>
      <c r="H926">
        <f>VLOOKUP($A926,'Medical Examinations'!$A:$M,8,0)</f>
        <v>0</v>
      </c>
      <c r="I926" t="str">
        <f>VLOOKUP($A926,'Medical Examinations'!$A:$M,9,0)</f>
        <v>No</v>
      </c>
      <c r="J926" t="str">
        <f>VLOOKUP($A926,'Medical Examinations'!$A:$M,11,0)</f>
        <v>Obesity</v>
      </c>
      <c r="K926" t="str">
        <f>VLOOKUP($A926,'Medical Examinations'!$A:$M,12,0)</f>
        <v>Diabetes</v>
      </c>
      <c r="L926" s="11">
        <f>VLOOKUP($A926,'Hospitalisation Details'!$A:$O,5,0)</f>
        <v>23979</v>
      </c>
      <c r="M926">
        <f>VLOOKUP($A926,'Hospitalisation Details'!$A:$O,7,0)</f>
        <v>11840.78</v>
      </c>
      <c r="N926" t="str">
        <f>VLOOKUP($A926,'Hospitalisation Details'!$A:$O,12,0)</f>
        <v>tier - 3</v>
      </c>
      <c r="O926" t="str">
        <f>VLOOKUP($A926,'Hospitalisation Details'!$A:$O,13,0)</f>
        <v>tier - 2</v>
      </c>
      <c r="P926" t="str">
        <f>VLOOKUP($A926,'Hospitalisation Details'!$A:$O,14,0)</f>
        <v>R1012</v>
      </c>
      <c r="Q926">
        <f>VLOOKUP($A926,'Hospitalisation Details'!$A:$O,15,0)</f>
        <v>57</v>
      </c>
    </row>
    <row r="927" spans="1:17" ht="15.75" x14ac:dyDescent="0.25">
      <c r="A927" s="1" t="s">
        <v>1445</v>
      </c>
      <c r="B927" t="str">
        <f>VLOOKUP(Healthcare!A927,'Customer Names'!$A:$D,4,0)</f>
        <v>Oksana</v>
      </c>
      <c r="C927">
        <f>VLOOKUP(A927,'Medical Examinations'!$A:$M,2,0)</f>
        <v>25.2</v>
      </c>
      <c r="D927">
        <f>VLOOKUP($A927,'Medical Examinations'!$A:$M,3,0)</f>
        <v>6.25</v>
      </c>
      <c r="E927" t="str">
        <f>VLOOKUP($A927,'Medical Examinations'!$A:$M,4,0)</f>
        <v>yes</v>
      </c>
      <c r="F927" t="str">
        <f>VLOOKUP($A927,'Medical Examinations'!$A:$M,5,0)</f>
        <v>No</v>
      </c>
      <c r="G927" t="str">
        <f>VLOOKUP($A927,'Medical Examinations'!$A:$M,6,0)</f>
        <v>No</v>
      </c>
      <c r="H927">
        <f>VLOOKUP($A927,'Medical Examinations'!$A:$M,8,0)</f>
        <v>1</v>
      </c>
      <c r="I927" t="str">
        <f>VLOOKUP($A927,'Medical Examinations'!$A:$M,9,0)</f>
        <v>No</v>
      </c>
      <c r="J927" t="str">
        <f>VLOOKUP($A927,'Medical Examinations'!$A:$M,11,0)</f>
        <v>Overweight</v>
      </c>
      <c r="K927" t="str">
        <f>VLOOKUP($A927,'Medical Examinations'!$A:$M,12,0)</f>
        <v>Prediabetes</v>
      </c>
      <c r="L927" s="11">
        <f>VLOOKUP($A927,'Hospitalisation Details'!$A:$O,5,0)</f>
        <v>23661</v>
      </c>
      <c r="M927">
        <f>VLOOKUP($A927,'Hospitalisation Details'!$A:$O,7,0)</f>
        <v>11837.16</v>
      </c>
      <c r="N927" t="str">
        <f>VLOOKUP($A927,'Hospitalisation Details'!$A:$O,12,0)</f>
        <v>tier - 3</v>
      </c>
      <c r="O927" t="str">
        <f>VLOOKUP($A927,'Hospitalisation Details'!$A:$O,13,0)</f>
        <v>tier - 3</v>
      </c>
      <c r="P927" t="str">
        <f>VLOOKUP($A927,'Hospitalisation Details'!$A:$O,14,0)</f>
        <v>R1011</v>
      </c>
      <c r="Q927">
        <f>VLOOKUP($A927,'Hospitalisation Details'!$A:$O,15,0)</f>
        <v>58</v>
      </c>
    </row>
    <row r="928" spans="1:17" ht="15.75" x14ac:dyDescent="0.25">
      <c r="A928" s="1" t="s">
        <v>1444</v>
      </c>
      <c r="B928" t="str">
        <f>VLOOKUP(Healthcare!A928,'Customer Names'!$A:$D,4,0)</f>
        <v>Rebecca B.</v>
      </c>
      <c r="C928">
        <f>VLOOKUP(A928,'Medical Examinations'!$A:$M,2,0)</f>
        <v>22.77</v>
      </c>
      <c r="D928">
        <f>VLOOKUP($A928,'Medical Examinations'!$A:$M,3,0)</f>
        <v>4.47</v>
      </c>
      <c r="E928" t="str">
        <f>VLOOKUP($A928,'Medical Examinations'!$A:$M,4,0)</f>
        <v>yes</v>
      </c>
      <c r="F928" t="str">
        <f>VLOOKUP($A928,'Medical Examinations'!$A:$M,5,0)</f>
        <v>No</v>
      </c>
      <c r="G928" t="str">
        <f>VLOOKUP($A928,'Medical Examinations'!$A:$M,6,0)</f>
        <v>No</v>
      </c>
      <c r="H928">
        <f>VLOOKUP($A928,'Medical Examinations'!$A:$M,8,0)</f>
        <v>1</v>
      </c>
      <c r="I928" t="str">
        <f>VLOOKUP($A928,'Medical Examinations'!$A:$M,9,0)</f>
        <v>No</v>
      </c>
      <c r="J928" t="str">
        <f>VLOOKUP($A928,'Medical Examinations'!$A:$M,11,0)</f>
        <v>Healthy Weight</v>
      </c>
      <c r="K928" t="str">
        <f>VLOOKUP($A928,'Medical Examinations'!$A:$M,12,0)</f>
        <v>Normal</v>
      </c>
      <c r="L928" s="11">
        <f>VLOOKUP($A928,'Hospitalisation Details'!$A:$O,5,0)</f>
        <v>23677</v>
      </c>
      <c r="M928">
        <f>VLOOKUP($A928,'Hospitalisation Details'!$A:$O,7,0)</f>
        <v>11833.78</v>
      </c>
      <c r="N928" t="str">
        <f>VLOOKUP($A928,'Hospitalisation Details'!$A:$O,12,0)</f>
        <v>tier - 3</v>
      </c>
      <c r="O928" t="str">
        <f>VLOOKUP($A928,'Hospitalisation Details'!$A:$O,13,0)</f>
        <v>tier - 3</v>
      </c>
      <c r="P928" t="str">
        <f>VLOOKUP($A928,'Hospitalisation Details'!$A:$O,14,0)</f>
        <v>R1013</v>
      </c>
      <c r="Q928">
        <f>VLOOKUP($A928,'Hospitalisation Details'!$A:$O,15,0)</f>
        <v>58</v>
      </c>
    </row>
    <row r="929" spans="1:17" ht="15.75" x14ac:dyDescent="0.25">
      <c r="A929" s="1" t="s">
        <v>1443</v>
      </c>
      <c r="B929" t="str">
        <f>VLOOKUP(Healthcare!A929,'Customer Names'!$A:$D,4,0)</f>
        <v>Maria A.</v>
      </c>
      <c r="C929">
        <f>VLOOKUP(A929,'Medical Examinations'!$A:$M,2,0)</f>
        <v>23.18</v>
      </c>
      <c r="D929">
        <f>VLOOKUP($A929,'Medical Examinations'!$A:$M,3,0)</f>
        <v>8.31</v>
      </c>
      <c r="E929" t="str">
        <f>VLOOKUP($A929,'Medical Examinations'!$A:$M,4,0)</f>
        <v>No</v>
      </c>
      <c r="F929" t="str">
        <f>VLOOKUP($A929,'Medical Examinations'!$A:$M,5,0)</f>
        <v>No</v>
      </c>
      <c r="G929" t="str">
        <f>VLOOKUP($A929,'Medical Examinations'!$A:$M,6,0)</f>
        <v>No</v>
      </c>
      <c r="H929">
        <f>VLOOKUP($A929,'Medical Examinations'!$A:$M,8,0)</f>
        <v>0</v>
      </c>
      <c r="I929" t="str">
        <f>VLOOKUP($A929,'Medical Examinations'!$A:$M,9,0)</f>
        <v>No</v>
      </c>
      <c r="J929" t="str">
        <f>VLOOKUP($A929,'Medical Examinations'!$A:$M,11,0)</f>
        <v>Healthy Weight</v>
      </c>
      <c r="K929" t="str">
        <f>VLOOKUP($A929,'Medical Examinations'!$A:$M,12,0)</f>
        <v>Diabetes</v>
      </c>
      <c r="L929" s="11">
        <f>VLOOKUP($A929,'Hospitalisation Details'!$A:$O,5,0)</f>
        <v>24079</v>
      </c>
      <c r="M929">
        <f>VLOOKUP($A929,'Hospitalisation Details'!$A:$O,7,0)</f>
        <v>11830.61</v>
      </c>
      <c r="N929" t="str">
        <f>VLOOKUP($A929,'Hospitalisation Details'!$A:$O,12,0)</f>
        <v>tier - 3</v>
      </c>
      <c r="O929" t="str">
        <f>VLOOKUP($A929,'Hospitalisation Details'!$A:$O,13,0)</f>
        <v>tier - 1</v>
      </c>
      <c r="P929" t="str">
        <f>VLOOKUP($A929,'Hospitalisation Details'!$A:$O,14,0)</f>
        <v>R1012</v>
      </c>
      <c r="Q929">
        <f>VLOOKUP($A929,'Hospitalisation Details'!$A:$O,15,0)</f>
        <v>57</v>
      </c>
    </row>
    <row r="930" spans="1:17" ht="15.75" x14ac:dyDescent="0.25">
      <c r="A930" s="1" t="s">
        <v>1442</v>
      </c>
      <c r="B930" t="str">
        <f>VLOOKUP(Healthcare!A930,'Customer Names'!$A:$D,4,0)</f>
        <v>.  Lisa M</v>
      </c>
      <c r="C930">
        <f>VLOOKUP(A930,'Medical Examinations'!$A:$M,2,0)</f>
        <v>35.409999999999997</v>
      </c>
      <c r="D930">
        <f>VLOOKUP($A930,'Medical Examinations'!$A:$M,3,0)</f>
        <v>5.68</v>
      </c>
      <c r="E930" t="str">
        <f>VLOOKUP($A930,'Medical Examinations'!$A:$M,4,0)</f>
        <v>No</v>
      </c>
      <c r="F930" t="str">
        <f>VLOOKUP($A930,'Medical Examinations'!$A:$M,5,0)</f>
        <v>No</v>
      </c>
      <c r="G930" t="str">
        <f>VLOOKUP($A930,'Medical Examinations'!$A:$M,6,0)</f>
        <v>No</v>
      </c>
      <c r="H930">
        <f>VLOOKUP($A930,'Medical Examinations'!$A:$M,8,0)</f>
        <v>0</v>
      </c>
      <c r="I930" t="str">
        <f>VLOOKUP($A930,'Medical Examinations'!$A:$M,9,0)</f>
        <v>No</v>
      </c>
      <c r="J930" t="str">
        <f>VLOOKUP($A930,'Medical Examinations'!$A:$M,11,0)</f>
        <v>Obesity</v>
      </c>
      <c r="K930" t="str">
        <f>VLOOKUP($A930,'Medical Examinations'!$A:$M,12,0)</f>
        <v>Normal</v>
      </c>
      <c r="L930" s="11">
        <f>VLOOKUP($A930,'Hospitalisation Details'!$A:$O,5,0)</f>
        <v>30275</v>
      </c>
      <c r="M930">
        <f>VLOOKUP($A930,'Hospitalisation Details'!$A:$O,7,0)</f>
        <v>11773.06</v>
      </c>
      <c r="N930" t="str">
        <f>VLOOKUP($A930,'Hospitalisation Details'!$A:$O,12,0)</f>
        <v>tier - 3</v>
      </c>
      <c r="O930" t="str">
        <f>VLOOKUP($A930,'Hospitalisation Details'!$A:$O,13,0)</f>
        <v>tier - 3</v>
      </c>
      <c r="P930" t="str">
        <f>VLOOKUP($A930,'Hospitalisation Details'!$A:$O,14,0)</f>
        <v>R1026</v>
      </c>
      <c r="Q930">
        <f>VLOOKUP($A930,'Hospitalisation Details'!$A:$O,15,0)</f>
        <v>40</v>
      </c>
    </row>
    <row r="931" spans="1:17" ht="15.75" x14ac:dyDescent="0.25">
      <c r="A931" s="1" t="s">
        <v>1441</v>
      </c>
      <c r="B931" t="str">
        <f>VLOOKUP(Healthcare!A931,'Customer Names'!$A:$D,4,0)</f>
        <v>Steve Jr.</v>
      </c>
      <c r="C931">
        <f>VLOOKUP(A931,'Medical Examinations'!$A:$M,2,0)</f>
        <v>32.11</v>
      </c>
      <c r="D931">
        <f>VLOOKUP($A931,'Medical Examinations'!$A:$M,3,0)</f>
        <v>4.75</v>
      </c>
      <c r="E931" t="str">
        <f>VLOOKUP($A931,'Medical Examinations'!$A:$M,4,0)</f>
        <v>yes</v>
      </c>
      <c r="F931" t="str">
        <f>VLOOKUP($A931,'Medical Examinations'!$A:$M,5,0)</f>
        <v>No</v>
      </c>
      <c r="G931" t="str">
        <f>VLOOKUP($A931,'Medical Examinations'!$A:$M,6,0)</f>
        <v>No</v>
      </c>
      <c r="H931">
        <f>VLOOKUP($A931,'Medical Examinations'!$A:$M,8,0)</f>
        <v>2</v>
      </c>
      <c r="I931" t="str">
        <f>VLOOKUP($A931,'Medical Examinations'!$A:$M,9,0)</f>
        <v>No</v>
      </c>
      <c r="J931" t="str">
        <f>VLOOKUP($A931,'Medical Examinations'!$A:$M,11,0)</f>
        <v>Obesity</v>
      </c>
      <c r="K931" t="str">
        <f>VLOOKUP($A931,'Medical Examinations'!$A:$M,12,0)</f>
        <v>Normal</v>
      </c>
      <c r="L931" s="11">
        <f>VLOOKUP($A931,'Hospitalisation Details'!$A:$O,5,0)</f>
        <v>24436</v>
      </c>
      <c r="M931">
        <f>VLOOKUP($A931,'Hospitalisation Details'!$A:$O,7,0)</f>
        <v>11763</v>
      </c>
      <c r="N931" t="str">
        <f>VLOOKUP($A931,'Hospitalisation Details'!$A:$O,12,0)</f>
        <v>tier - 3</v>
      </c>
      <c r="O931" t="str">
        <f>VLOOKUP($A931,'Hospitalisation Details'!$A:$O,13,0)</f>
        <v>tier - 3</v>
      </c>
      <c r="P931" t="str">
        <f>VLOOKUP($A931,'Hospitalisation Details'!$A:$O,14,0)</f>
        <v>R1016</v>
      </c>
      <c r="Q931">
        <f>VLOOKUP($A931,'Hospitalisation Details'!$A:$O,15,0)</f>
        <v>56</v>
      </c>
    </row>
    <row r="932" spans="1:17" ht="15.75" x14ac:dyDescent="0.25">
      <c r="A932" s="1" t="s">
        <v>1440</v>
      </c>
      <c r="B932" t="str">
        <f>VLOOKUP(Healthcare!A932,'Customer Names'!$A:$D,4,0)</f>
        <v>.  Tiffany</v>
      </c>
      <c r="C932">
        <f>VLOOKUP(A932,'Medical Examinations'!$A:$M,2,0)</f>
        <v>34.479999999999997</v>
      </c>
      <c r="D932">
        <f>VLOOKUP($A932,'Medical Examinations'!$A:$M,3,0)</f>
        <v>6.31</v>
      </c>
      <c r="E932" t="str">
        <f>VLOOKUP($A932,'Medical Examinations'!$A:$M,4,0)</f>
        <v>No</v>
      </c>
      <c r="F932" t="str">
        <f>VLOOKUP($A932,'Medical Examinations'!$A:$M,5,0)</f>
        <v>No</v>
      </c>
      <c r="G932" t="str">
        <f>VLOOKUP($A932,'Medical Examinations'!$A:$M,6,0)</f>
        <v>Yes</v>
      </c>
      <c r="H932">
        <f>VLOOKUP($A932,'Medical Examinations'!$A:$M,8,0)</f>
        <v>1</v>
      </c>
      <c r="I932" t="str">
        <f>VLOOKUP($A932,'Medical Examinations'!$A:$M,9,0)</f>
        <v>No</v>
      </c>
      <c r="J932" t="str">
        <f>VLOOKUP($A932,'Medical Examinations'!$A:$M,11,0)</f>
        <v>Obesity</v>
      </c>
      <c r="K932" t="str">
        <f>VLOOKUP($A932,'Medical Examinations'!$A:$M,12,0)</f>
        <v>Prediabetes</v>
      </c>
      <c r="L932" s="11">
        <f>VLOOKUP($A932,'Hospitalisation Details'!$A:$O,5,0)</f>
        <v>29104</v>
      </c>
      <c r="M932">
        <f>VLOOKUP($A932,'Hospitalisation Details'!$A:$O,7,0)</f>
        <v>11752.68</v>
      </c>
      <c r="N932" t="str">
        <f>VLOOKUP($A932,'Hospitalisation Details'!$A:$O,12,0)</f>
        <v>tier - 3</v>
      </c>
      <c r="O932" t="str">
        <f>VLOOKUP($A932,'Hospitalisation Details'!$A:$O,13,0)</f>
        <v>tier - 1</v>
      </c>
      <c r="P932" t="str">
        <f>VLOOKUP($A932,'Hospitalisation Details'!$A:$O,14,0)</f>
        <v>R1026</v>
      </c>
      <c r="Q932">
        <f>VLOOKUP($A932,'Hospitalisation Details'!$A:$O,15,0)</f>
        <v>43</v>
      </c>
    </row>
    <row r="933" spans="1:17" ht="15.75" x14ac:dyDescent="0.25">
      <c r="A933" s="1" t="s">
        <v>1439</v>
      </c>
      <c r="B933" t="str">
        <f>VLOOKUP(Healthcare!A933,'Customer Names'!$A:$D,4,0)</f>
        <v>Greg</v>
      </c>
      <c r="C933">
        <f>VLOOKUP(A933,'Medical Examinations'!$A:$M,2,0)</f>
        <v>34.39</v>
      </c>
      <c r="D933">
        <f>VLOOKUP($A933,'Medical Examinations'!$A:$M,3,0)</f>
        <v>6.28</v>
      </c>
      <c r="E933" t="str">
        <f>VLOOKUP($A933,'Medical Examinations'!$A:$M,4,0)</f>
        <v>yes</v>
      </c>
      <c r="F933" t="str">
        <f>VLOOKUP($A933,'Medical Examinations'!$A:$M,5,0)</f>
        <v>No</v>
      </c>
      <c r="G933" t="str">
        <f>VLOOKUP($A933,'Medical Examinations'!$A:$M,6,0)</f>
        <v>No</v>
      </c>
      <c r="H933">
        <f>VLOOKUP($A933,'Medical Examinations'!$A:$M,8,0)</f>
        <v>1</v>
      </c>
      <c r="I933" t="str">
        <f>VLOOKUP($A933,'Medical Examinations'!$A:$M,9,0)</f>
        <v>No</v>
      </c>
      <c r="J933" t="str">
        <f>VLOOKUP($A933,'Medical Examinations'!$A:$M,11,0)</f>
        <v>Obesity</v>
      </c>
      <c r="K933" t="str">
        <f>VLOOKUP($A933,'Medical Examinations'!$A:$M,12,0)</f>
        <v>Prediabetes</v>
      </c>
      <c r="L933" s="11">
        <f>VLOOKUP($A933,'Hospitalisation Details'!$A:$O,5,0)</f>
        <v>23622</v>
      </c>
      <c r="M933">
        <f>VLOOKUP($A933,'Hospitalisation Details'!$A:$O,7,0)</f>
        <v>11743.93</v>
      </c>
      <c r="N933" t="str">
        <f>VLOOKUP($A933,'Hospitalisation Details'!$A:$O,12,0)</f>
        <v>tier - 3</v>
      </c>
      <c r="O933" t="str">
        <f>VLOOKUP($A933,'Hospitalisation Details'!$A:$O,13,0)</f>
        <v>tier - 1</v>
      </c>
      <c r="P933" t="str">
        <f>VLOOKUP($A933,'Hospitalisation Details'!$A:$O,14,0)</f>
        <v>R1012</v>
      </c>
      <c r="Q933">
        <f>VLOOKUP($A933,'Hospitalisation Details'!$A:$O,15,0)</f>
        <v>58</v>
      </c>
    </row>
    <row r="934" spans="1:17" ht="15.75" x14ac:dyDescent="0.25">
      <c r="A934" s="1" t="s">
        <v>1438</v>
      </c>
      <c r="B934" t="str">
        <f>VLOOKUP(Healthcare!A934,'Customer Names'!$A:$D,4,0)</f>
        <v>Dale</v>
      </c>
      <c r="C934">
        <f>VLOOKUP(A934,'Medical Examinations'!$A:$M,2,0)</f>
        <v>26.4</v>
      </c>
      <c r="D934">
        <f>VLOOKUP($A934,'Medical Examinations'!$A:$M,3,0)</f>
        <v>9.2899999999999991</v>
      </c>
      <c r="E934" t="str">
        <f>VLOOKUP($A934,'Medical Examinations'!$A:$M,4,0)</f>
        <v>yes</v>
      </c>
      <c r="F934" t="str">
        <f>VLOOKUP($A934,'Medical Examinations'!$A:$M,5,0)</f>
        <v>No</v>
      </c>
      <c r="G934" t="str">
        <f>VLOOKUP($A934,'Medical Examinations'!$A:$M,6,0)</f>
        <v>Yes</v>
      </c>
      <c r="H934">
        <f>VLOOKUP($A934,'Medical Examinations'!$A:$M,8,0)</f>
        <v>1</v>
      </c>
      <c r="I934" t="str">
        <f>VLOOKUP($A934,'Medical Examinations'!$A:$M,9,0)</f>
        <v>No</v>
      </c>
      <c r="J934" t="str">
        <f>VLOOKUP($A934,'Medical Examinations'!$A:$M,11,0)</f>
        <v>Overweight</v>
      </c>
      <c r="K934" t="str">
        <f>VLOOKUP($A934,'Medical Examinations'!$A:$M,12,0)</f>
        <v>Diabetes</v>
      </c>
      <c r="L934" s="11">
        <f>VLOOKUP($A934,'Hospitalisation Details'!$A:$O,5,0)</f>
        <v>23263</v>
      </c>
      <c r="M934">
        <f>VLOOKUP($A934,'Hospitalisation Details'!$A:$O,7,0)</f>
        <v>11743.3</v>
      </c>
      <c r="N934" t="str">
        <f>VLOOKUP($A934,'Hospitalisation Details'!$A:$O,12,0)</f>
        <v>tier - 3</v>
      </c>
      <c r="O934" t="str">
        <f>VLOOKUP($A934,'Hospitalisation Details'!$A:$O,13,0)</f>
        <v>tier - 3</v>
      </c>
      <c r="P934" t="str">
        <f>VLOOKUP($A934,'Hospitalisation Details'!$A:$O,14,0)</f>
        <v>R1013</v>
      </c>
      <c r="Q934">
        <f>VLOOKUP($A934,'Hospitalisation Details'!$A:$O,15,0)</f>
        <v>59</v>
      </c>
    </row>
    <row r="935" spans="1:17" ht="15.75" x14ac:dyDescent="0.25">
      <c r="A935" s="1" t="s">
        <v>1437</v>
      </c>
      <c r="B935" t="str">
        <f>VLOOKUP(Healthcare!A935,'Customer Names'!$A:$D,4,0)</f>
        <v>Brittany A.</v>
      </c>
      <c r="C935">
        <f>VLOOKUP(A935,'Medical Examinations'!$A:$M,2,0)</f>
        <v>28.1</v>
      </c>
      <c r="D935">
        <f>VLOOKUP($A935,'Medical Examinations'!$A:$M,3,0)</f>
        <v>5.79</v>
      </c>
      <c r="E935" t="str">
        <f>VLOOKUP($A935,'Medical Examinations'!$A:$M,4,0)</f>
        <v>yes</v>
      </c>
      <c r="F935" t="str">
        <f>VLOOKUP($A935,'Medical Examinations'!$A:$M,5,0)</f>
        <v>No</v>
      </c>
      <c r="G935" t="str">
        <f>VLOOKUP($A935,'Medical Examinations'!$A:$M,6,0)</f>
        <v>Yes</v>
      </c>
      <c r="H935">
        <f>VLOOKUP($A935,'Medical Examinations'!$A:$M,8,0)</f>
        <v>1</v>
      </c>
      <c r="I935" t="str">
        <f>VLOOKUP($A935,'Medical Examinations'!$A:$M,9,0)</f>
        <v>No</v>
      </c>
      <c r="J935" t="str">
        <f>VLOOKUP($A935,'Medical Examinations'!$A:$M,11,0)</f>
        <v>Overweight</v>
      </c>
      <c r="K935" t="str">
        <f>VLOOKUP($A935,'Medical Examinations'!$A:$M,12,0)</f>
        <v>Prediabetes</v>
      </c>
      <c r="L935" s="11">
        <f>VLOOKUP($A935,'Hospitalisation Details'!$A:$O,5,0)</f>
        <v>25366</v>
      </c>
      <c r="M935">
        <f>VLOOKUP($A935,'Hospitalisation Details'!$A:$O,7,0)</f>
        <v>11741.73</v>
      </c>
      <c r="N935" t="str">
        <f>VLOOKUP($A935,'Hospitalisation Details'!$A:$O,12,0)</f>
        <v>tier - 3</v>
      </c>
      <c r="O935" t="str">
        <f>VLOOKUP($A935,'Hospitalisation Details'!$A:$O,13,0)</f>
        <v>tier - 1</v>
      </c>
      <c r="P935" t="str">
        <f>VLOOKUP($A935,'Hospitalisation Details'!$A:$O,14,0)</f>
        <v>R1011</v>
      </c>
      <c r="Q935">
        <f>VLOOKUP($A935,'Hospitalisation Details'!$A:$O,15,0)</f>
        <v>53</v>
      </c>
    </row>
    <row r="936" spans="1:17" ht="15.75" x14ac:dyDescent="0.25">
      <c r="A936" s="1" t="s">
        <v>1436</v>
      </c>
      <c r="B936" t="str">
        <f>VLOOKUP(Healthcare!A936,'Customer Names'!$A:$D,4,0)</f>
        <v>Robert S</v>
      </c>
      <c r="C936">
        <f>VLOOKUP(A936,'Medical Examinations'!$A:$M,2,0)</f>
        <v>27</v>
      </c>
      <c r="D936">
        <f>VLOOKUP($A936,'Medical Examinations'!$A:$M,3,0)</f>
        <v>4.54</v>
      </c>
      <c r="E936" t="str">
        <f>VLOOKUP($A936,'Medical Examinations'!$A:$M,4,0)</f>
        <v>yes</v>
      </c>
      <c r="F936" t="str">
        <f>VLOOKUP($A936,'Medical Examinations'!$A:$M,5,0)</f>
        <v>No</v>
      </c>
      <c r="G936" t="str">
        <f>VLOOKUP($A936,'Medical Examinations'!$A:$M,6,0)</f>
        <v>No</v>
      </c>
      <c r="H936">
        <f>VLOOKUP($A936,'Medical Examinations'!$A:$M,8,0)</f>
        <v>1</v>
      </c>
      <c r="I936" t="str">
        <f>VLOOKUP($A936,'Medical Examinations'!$A:$M,9,0)</f>
        <v>No</v>
      </c>
      <c r="J936" t="str">
        <f>VLOOKUP($A936,'Medical Examinations'!$A:$M,11,0)</f>
        <v>Overweight</v>
      </c>
      <c r="K936" t="str">
        <f>VLOOKUP($A936,'Medical Examinations'!$A:$M,12,0)</f>
        <v>Normal</v>
      </c>
      <c r="L936" s="11">
        <f>VLOOKUP($A936,'Hospitalisation Details'!$A:$O,5,0)</f>
        <v>32452</v>
      </c>
      <c r="M936">
        <f>VLOOKUP($A936,'Hospitalisation Details'!$A:$O,7,0)</f>
        <v>11737.85</v>
      </c>
      <c r="N936" t="str">
        <f>VLOOKUP($A936,'Hospitalisation Details'!$A:$O,12,0)</f>
        <v>tier - 3</v>
      </c>
      <c r="O936" t="str">
        <f>VLOOKUP($A936,'Hospitalisation Details'!$A:$O,13,0)</f>
        <v>tier - 1</v>
      </c>
      <c r="P936" t="str">
        <f>VLOOKUP($A936,'Hospitalisation Details'!$A:$O,14,0)</f>
        <v>R1011</v>
      </c>
      <c r="Q936">
        <f>VLOOKUP($A936,'Hospitalisation Details'!$A:$O,15,0)</f>
        <v>34</v>
      </c>
    </row>
    <row r="937" spans="1:17" ht="15.75" x14ac:dyDescent="0.25">
      <c r="A937" s="1" t="s">
        <v>1435</v>
      </c>
      <c r="B937" t="str">
        <f>VLOOKUP(Healthcare!A937,'Customer Names'!$A:$D,4,0)</f>
        <v>Cameron</v>
      </c>
      <c r="C937">
        <f>VLOOKUP(A937,'Medical Examinations'!$A:$M,2,0)</f>
        <v>28.594999999999999</v>
      </c>
      <c r="D937">
        <f>VLOOKUP($A937,'Medical Examinations'!$A:$M,3,0)</f>
        <v>4.68</v>
      </c>
      <c r="E937" t="str">
        <f>VLOOKUP($A937,'Medical Examinations'!$A:$M,4,0)</f>
        <v>yes</v>
      </c>
      <c r="F937" t="str">
        <f>VLOOKUP($A937,'Medical Examinations'!$A:$M,5,0)</f>
        <v>No</v>
      </c>
      <c r="G937" t="str">
        <f>VLOOKUP($A937,'Medical Examinations'!$A:$M,6,0)</f>
        <v>No</v>
      </c>
      <c r="H937">
        <f>VLOOKUP($A937,'Medical Examinations'!$A:$M,8,0)</f>
        <v>1</v>
      </c>
      <c r="I937" t="str">
        <f>VLOOKUP($A937,'Medical Examinations'!$A:$M,9,0)</f>
        <v>No</v>
      </c>
      <c r="J937" t="str">
        <f>VLOOKUP($A937,'Medical Examinations'!$A:$M,11,0)</f>
        <v>Overweight</v>
      </c>
      <c r="K937" t="str">
        <f>VLOOKUP($A937,'Medical Examinations'!$A:$M,12,0)</f>
        <v>Normal</v>
      </c>
      <c r="L937" s="11">
        <f>VLOOKUP($A937,'Hospitalisation Details'!$A:$O,5,0)</f>
        <v>23720</v>
      </c>
      <c r="M937">
        <f>VLOOKUP($A937,'Hospitalisation Details'!$A:$O,7,0)</f>
        <v>11735.88</v>
      </c>
      <c r="N937" t="str">
        <f>VLOOKUP($A937,'Hospitalisation Details'!$A:$O,12,0)</f>
        <v>tier - 3</v>
      </c>
      <c r="O937" t="str">
        <f>VLOOKUP($A937,'Hospitalisation Details'!$A:$O,13,0)</f>
        <v>tier - 1</v>
      </c>
      <c r="P937" t="str">
        <f>VLOOKUP($A937,'Hospitalisation Details'!$A:$O,14,0)</f>
        <v>R1012</v>
      </c>
      <c r="Q937">
        <f>VLOOKUP($A937,'Hospitalisation Details'!$A:$O,15,0)</f>
        <v>58</v>
      </c>
    </row>
    <row r="938" spans="1:17" ht="15.75" x14ac:dyDescent="0.25">
      <c r="A938" s="1" t="s">
        <v>1434</v>
      </c>
      <c r="B938" t="str">
        <f>VLOOKUP(Healthcare!A938,'Customer Names'!$A:$D,4,0)</f>
        <v>.  Ulrike</v>
      </c>
      <c r="C938">
        <f>VLOOKUP(A938,'Medical Examinations'!$A:$M,2,0)</f>
        <v>36.799999999999997</v>
      </c>
      <c r="D938">
        <f>VLOOKUP($A938,'Medical Examinations'!$A:$M,3,0)</f>
        <v>5.88</v>
      </c>
      <c r="E938" t="str">
        <f>VLOOKUP($A938,'Medical Examinations'!$A:$M,4,0)</f>
        <v>No</v>
      </c>
      <c r="F938" t="str">
        <f>VLOOKUP($A938,'Medical Examinations'!$A:$M,5,0)</f>
        <v>No</v>
      </c>
      <c r="G938" t="str">
        <f>VLOOKUP($A938,'Medical Examinations'!$A:$M,6,0)</f>
        <v>No</v>
      </c>
      <c r="H938">
        <f>VLOOKUP($A938,'Medical Examinations'!$A:$M,8,0)</f>
        <v>1</v>
      </c>
      <c r="I938" t="str">
        <f>VLOOKUP($A938,'Medical Examinations'!$A:$M,9,0)</f>
        <v>No</v>
      </c>
      <c r="J938" t="str">
        <f>VLOOKUP($A938,'Medical Examinations'!$A:$M,11,0)</f>
        <v>Obesity</v>
      </c>
      <c r="K938" t="str">
        <f>VLOOKUP($A938,'Medical Examinations'!$A:$M,12,0)</f>
        <v>Prediabetes</v>
      </c>
      <c r="L938" s="11">
        <f>VLOOKUP($A938,'Hospitalisation Details'!$A:$O,5,0)</f>
        <v>31012</v>
      </c>
      <c r="M938">
        <f>VLOOKUP($A938,'Hospitalisation Details'!$A:$O,7,0)</f>
        <v>11730.82</v>
      </c>
      <c r="N938" t="str">
        <f>VLOOKUP($A938,'Hospitalisation Details'!$A:$O,12,0)</f>
        <v>tier - 3</v>
      </c>
      <c r="O938" t="str">
        <f>VLOOKUP($A938,'Hospitalisation Details'!$A:$O,13,0)</f>
        <v>tier - 3</v>
      </c>
      <c r="P938" t="str">
        <f>VLOOKUP($A938,'Hospitalisation Details'!$A:$O,14,0)</f>
        <v>R1026</v>
      </c>
      <c r="Q938">
        <f>VLOOKUP($A938,'Hospitalisation Details'!$A:$O,15,0)</f>
        <v>38</v>
      </c>
    </row>
    <row r="939" spans="1:17" ht="15.75" x14ac:dyDescent="0.25">
      <c r="A939" s="1" t="s">
        <v>1433</v>
      </c>
      <c r="B939" t="str">
        <f>VLOOKUP(Healthcare!A939,'Customer Names'!$A:$D,4,0)</f>
        <v>Katlyn A.</v>
      </c>
      <c r="C939">
        <f>VLOOKUP(A939,'Medical Examinations'!$A:$M,2,0)</f>
        <v>23.75</v>
      </c>
      <c r="D939">
        <f>VLOOKUP($A939,'Medical Examinations'!$A:$M,3,0)</f>
        <v>5.42</v>
      </c>
      <c r="E939" t="str">
        <f>VLOOKUP($A939,'Medical Examinations'!$A:$M,4,0)</f>
        <v>yes</v>
      </c>
      <c r="F939" t="str">
        <f>VLOOKUP($A939,'Medical Examinations'!$A:$M,5,0)</f>
        <v>No</v>
      </c>
      <c r="G939" t="str">
        <f>VLOOKUP($A939,'Medical Examinations'!$A:$M,6,0)</f>
        <v>Yes</v>
      </c>
      <c r="H939">
        <f>VLOOKUP($A939,'Medical Examinations'!$A:$M,8,0)</f>
        <v>1</v>
      </c>
      <c r="I939" t="str">
        <f>VLOOKUP($A939,'Medical Examinations'!$A:$M,9,0)</f>
        <v>No</v>
      </c>
      <c r="J939" t="str">
        <f>VLOOKUP($A939,'Medical Examinations'!$A:$M,11,0)</f>
        <v>Healthy Weight</v>
      </c>
      <c r="K939" t="str">
        <f>VLOOKUP($A939,'Medical Examinations'!$A:$M,12,0)</f>
        <v>Normal</v>
      </c>
      <c r="L939" s="11">
        <f>VLOOKUP($A939,'Hospitalisation Details'!$A:$O,5,0)</f>
        <v>25549</v>
      </c>
      <c r="M939">
        <f>VLOOKUP($A939,'Hospitalisation Details'!$A:$O,7,0)</f>
        <v>11729.68</v>
      </c>
      <c r="N939" t="str">
        <f>VLOOKUP($A939,'Hospitalisation Details'!$A:$O,12,0)</f>
        <v>tier - 3</v>
      </c>
      <c r="O939" t="str">
        <f>VLOOKUP($A939,'Hospitalisation Details'!$A:$O,13,0)</f>
        <v>tier - 1</v>
      </c>
      <c r="P939" t="str">
        <f>VLOOKUP($A939,'Hospitalisation Details'!$A:$O,14,0)</f>
        <v>R1024</v>
      </c>
      <c r="Q939">
        <f>VLOOKUP($A939,'Hospitalisation Details'!$A:$O,15,0)</f>
        <v>53</v>
      </c>
    </row>
    <row r="940" spans="1:17" ht="15.75" x14ac:dyDescent="0.25">
      <c r="A940" s="1" t="s">
        <v>1432</v>
      </c>
      <c r="B940" t="str">
        <f>VLOOKUP(Healthcare!A940,'Customer Names'!$A:$D,4,0)</f>
        <v>Morgan B.</v>
      </c>
      <c r="C940">
        <f>VLOOKUP(A940,'Medical Examinations'!$A:$M,2,0)</f>
        <v>35.619999999999997</v>
      </c>
      <c r="D940">
        <f>VLOOKUP($A940,'Medical Examinations'!$A:$M,3,0)</f>
        <v>4.16</v>
      </c>
      <c r="E940" t="str">
        <f>VLOOKUP($A940,'Medical Examinations'!$A:$M,4,0)</f>
        <v>No</v>
      </c>
      <c r="F940" t="str">
        <f>VLOOKUP($A940,'Medical Examinations'!$A:$M,5,0)</f>
        <v>No</v>
      </c>
      <c r="G940" t="str">
        <f>VLOOKUP($A940,'Medical Examinations'!$A:$M,6,0)</f>
        <v>No</v>
      </c>
      <c r="H940">
        <f>VLOOKUP($A940,'Medical Examinations'!$A:$M,8,0)</f>
        <v>0</v>
      </c>
      <c r="I940" t="str">
        <f>VLOOKUP($A940,'Medical Examinations'!$A:$M,9,0)</f>
        <v>No</v>
      </c>
      <c r="J940" t="str">
        <f>VLOOKUP($A940,'Medical Examinations'!$A:$M,11,0)</f>
        <v>Obesity</v>
      </c>
      <c r="K940" t="str">
        <f>VLOOKUP($A940,'Medical Examinations'!$A:$M,12,0)</f>
        <v>Normal</v>
      </c>
      <c r="L940" s="11">
        <f>VLOOKUP($A940,'Hospitalisation Details'!$A:$O,5,0)</f>
        <v>30153</v>
      </c>
      <c r="M940">
        <f>VLOOKUP($A940,'Hospitalisation Details'!$A:$O,7,0)</f>
        <v>11712.97</v>
      </c>
      <c r="N940" t="str">
        <f>VLOOKUP($A940,'Hospitalisation Details'!$A:$O,12,0)</f>
        <v>tier - 3</v>
      </c>
      <c r="O940" t="str">
        <f>VLOOKUP($A940,'Hospitalisation Details'!$A:$O,13,0)</f>
        <v>tier - 2</v>
      </c>
      <c r="P940" t="str">
        <f>VLOOKUP($A940,'Hospitalisation Details'!$A:$O,14,0)</f>
        <v>R1021</v>
      </c>
      <c r="Q940">
        <f>VLOOKUP($A940,'Hospitalisation Details'!$A:$O,15,0)</f>
        <v>40</v>
      </c>
    </row>
    <row r="941" spans="1:17" ht="15.75" x14ac:dyDescent="0.25">
      <c r="A941" s="1" t="s">
        <v>1431</v>
      </c>
      <c r="B941" t="str">
        <f>VLOOKUP(Healthcare!A941,'Customer Names'!$A:$D,4,0)</f>
        <v>Peter</v>
      </c>
      <c r="C941">
        <f>VLOOKUP(A941,'Medical Examinations'!$A:$M,2,0)</f>
        <v>30.69</v>
      </c>
      <c r="D941">
        <f>VLOOKUP($A941,'Medical Examinations'!$A:$M,3,0)</f>
        <v>7.05</v>
      </c>
      <c r="E941" t="str">
        <f>VLOOKUP($A941,'Medical Examinations'!$A:$M,4,0)</f>
        <v>yes</v>
      </c>
      <c r="F941" t="str">
        <f>VLOOKUP($A941,'Medical Examinations'!$A:$M,5,0)</f>
        <v>No</v>
      </c>
      <c r="G941" t="str">
        <f>VLOOKUP($A941,'Medical Examinations'!$A:$M,6,0)</f>
        <v>No</v>
      </c>
      <c r="H941">
        <f>VLOOKUP($A941,'Medical Examinations'!$A:$M,8,0)</f>
        <v>2</v>
      </c>
      <c r="I941" t="str">
        <f>VLOOKUP($A941,'Medical Examinations'!$A:$M,9,0)</f>
        <v>No</v>
      </c>
      <c r="J941" t="str">
        <f>VLOOKUP($A941,'Medical Examinations'!$A:$M,11,0)</f>
        <v>Obesity</v>
      </c>
      <c r="K941" t="str">
        <f>VLOOKUP($A941,'Medical Examinations'!$A:$M,12,0)</f>
        <v>Diabetes</v>
      </c>
      <c r="L941" s="11">
        <f>VLOOKUP($A941,'Hospitalisation Details'!$A:$O,5,0)</f>
        <v>25781</v>
      </c>
      <c r="M941">
        <f>VLOOKUP($A941,'Hospitalisation Details'!$A:$O,7,0)</f>
        <v>11696.52</v>
      </c>
      <c r="N941" t="str">
        <f>VLOOKUP($A941,'Hospitalisation Details'!$A:$O,12,0)</f>
        <v>tier - 3</v>
      </c>
      <c r="O941" t="str">
        <f>VLOOKUP($A941,'Hospitalisation Details'!$A:$O,13,0)</f>
        <v>tier - 1</v>
      </c>
      <c r="P941" t="str">
        <f>VLOOKUP($A941,'Hospitalisation Details'!$A:$O,14,0)</f>
        <v>R1021</v>
      </c>
      <c r="Q941">
        <f>VLOOKUP($A941,'Hospitalisation Details'!$A:$O,15,0)</f>
        <v>52</v>
      </c>
    </row>
    <row r="942" spans="1:17" ht="15.75" x14ac:dyDescent="0.25">
      <c r="A942" s="1" t="s">
        <v>1430</v>
      </c>
      <c r="B942" t="str">
        <f>VLOOKUP(Healthcare!A942,'Customer Names'!$A:$D,4,0)</f>
        <v>Chandler</v>
      </c>
      <c r="C942">
        <f>VLOOKUP(A942,'Medical Examinations'!$A:$M,2,0)</f>
        <v>35.799999999999997</v>
      </c>
      <c r="D942">
        <f>VLOOKUP($A942,'Medical Examinations'!$A:$M,3,0)</f>
        <v>5.63</v>
      </c>
      <c r="E942" t="str">
        <f>VLOOKUP($A942,'Medical Examinations'!$A:$M,4,0)</f>
        <v>yes</v>
      </c>
      <c r="F942" t="str">
        <f>VLOOKUP($A942,'Medical Examinations'!$A:$M,5,0)</f>
        <v>No</v>
      </c>
      <c r="G942" t="str">
        <f>VLOOKUP($A942,'Medical Examinations'!$A:$M,6,0)</f>
        <v>No</v>
      </c>
      <c r="H942">
        <f>VLOOKUP($A942,'Medical Examinations'!$A:$M,8,0)</f>
        <v>2</v>
      </c>
      <c r="I942" t="str">
        <f>VLOOKUP($A942,'Medical Examinations'!$A:$M,9,0)</f>
        <v>No</v>
      </c>
      <c r="J942" t="str">
        <f>VLOOKUP($A942,'Medical Examinations'!$A:$M,11,0)</f>
        <v>Obesity</v>
      </c>
      <c r="K942" t="str">
        <f>VLOOKUP($A942,'Medical Examinations'!$A:$M,12,0)</f>
        <v>Normal</v>
      </c>
      <c r="L942" s="11">
        <f>VLOOKUP($A942,'Hospitalisation Details'!$A:$O,5,0)</f>
        <v>24267</v>
      </c>
      <c r="M942">
        <f>VLOOKUP($A942,'Hospitalisation Details'!$A:$O,7,0)</f>
        <v>11674.13</v>
      </c>
      <c r="N942" t="str">
        <f>VLOOKUP($A942,'Hospitalisation Details'!$A:$O,12,0)</f>
        <v>tier - 3</v>
      </c>
      <c r="O942" t="str">
        <f>VLOOKUP($A942,'Hospitalisation Details'!$A:$O,13,0)</f>
        <v>tier - 1</v>
      </c>
      <c r="P942" t="str">
        <f>VLOOKUP($A942,'Hospitalisation Details'!$A:$O,14,0)</f>
        <v>R1011</v>
      </c>
      <c r="Q942">
        <f>VLOOKUP($A942,'Hospitalisation Details'!$A:$O,15,0)</f>
        <v>56</v>
      </c>
    </row>
    <row r="943" spans="1:17" ht="15.75" x14ac:dyDescent="0.25">
      <c r="A943" s="1" t="s">
        <v>1429</v>
      </c>
      <c r="B943" t="str">
        <f>VLOOKUP(Healthcare!A943,'Customer Names'!$A:$D,4,0)</f>
        <v>Silvana M.</v>
      </c>
      <c r="C943">
        <f>VLOOKUP(A943,'Medical Examinations'!$A:$M,2,0)</f>
        <v>28.785</v>
      </c>
      <c r="D943">
        <f>VLOOKUP($A943,'Medical Examinations'!$A:$M,3,0)</f>
        <v>4.24</v>
      </c>
      <c r="E943" t="str">
        <f>VLOOKUP($A943,'Medical Examinations'!$A:$M,4,0)</f>
        <v>yes</v>
      </c>
      <c r="F943" t="str">
        <f>VLOOKUP($A943,'Medical Examinations'!$A:$M,5,0)</f>
        <v>No</v>
      </c>
      <c r="G943" t="str">
        <f>VLOOKUP($A943,'Medical Examinations'!$A:$M,6,0)</f>
        <v>No</v>
      </c>
      <c r="H943">
        <f>VLOOKUP($A943,'Medical Examinations'!$A:$M,8,0)</f>
        <v>2</v>
      </c>
      <c r="I943" t="str">
        <f>VLOOKUP($A943,'Medical Examinations'!$A:$M,9,0)</f>
        <v>No</v>
      </c>
      <c r="J943" t="str">
        <f>VLOOKUP($A943,'Medical Examinations'!$A:$M,11,0)</f>
        <v>Overweight</v>
      </c>
      <c r="K943" t="str">
        <f>VLOOKUP($A943,'Medical Examinations'!$A:$M,12,0)</f>
        <v>Normal</v>
      </c>
      <c r="L943" s="11">
        <f>VLOOKUP($A943,'Hospitalisation Details'!$A:$O,5,0)</f>
        <v>24342</v>
      </c>
      <c r="M943">
        <f>VLOOKUP($A943,'Hospitalisation Details'!$A:$O,7,0)</f>
        <v>11658.38</v>
      </c>
      <c r="N943" t="str">
        <f>VLOOKUP($A943,'Hospitalisation Details'!$A:$O,12,0)</f>
        <v>tier - 3</v>
      </c>
      <c r="O943" t="str">
        <f>VLOOKUP($A943,'Hospitalisation Details'!$A:$O,13,0)</f>
        <v>tier - 3</v>
      </c>
      <c r="P943" t="str">
        <f>VLOOKUP($A943,'Hospitalisation Details'!$A:$O,14,0)</f>
        <v>R1024</v>
      </c>
      <c r="Q943">
        <f>VLOOKUP($A943,'Hospitalisation Details'!$A:$O,15,0)</f>
        <v>56</v>
      </c>
    </row>
    <row r="944" spans="1:17" ht="15.75" x14ac:dyDescent="0.25">
      <c r="A944" s="1" t="s">
        <v>1428</v>
      </c>
      <c r="B944" t="str">
        <f>VLOOKUP(Healthcare!A944,'Customer Names'!$A:$D,4,0)</f>
        <v>Natty</v>
      </c>
      <c r="C944">
        <f>VLOOKUP(A944,'Medical Examinations'!$A:$M,2,0)</f>
        <v>28.594999999999999</v>
      </c>
      <c r="D944">
        <f>VLOOKUP($A944,'Medical Examinations'!$A:$M,3,0)</f>
        <v>4.96</v>
      </c>
      <c r="E944" t="str">
        <f>VLOOKUP($A944,'Medical Examinations'!$A:$M,4,0)</f>
        <v>yes</v>
      </c>
      <c r="F944" t="str">
        <f>VLOOKUP($A944,'Medical Examinations'!$A:$M,5,0)</f>
        <v>No</v>
      </c>
      <c r="G944" t="str">
        <f>VLOOKUP($A944,'Medical Examinations'!$A:$M,6,0)</f>
        <v>No</v>
      </c>
      <c r="H944">
        <f>VLOOKUP($A944,'Medical Examinations'!$A:$M,8,0)</f>
        <v>2</v>
      </c>
      <c r="I944" t="str">
        <f>VLOOKUP($A944,'Medical Examinations'!$A:$M,9,0)</f>
        <v>No</v>
      </c>
      <c r="J944" t="str">
        <f>VLOOKUP($A944,'Medical Examinations'!$A:$M,11,0)</f>
        <v>Overweight</v>
      </c>
      <c r="K944" t="str">
        <f>VLOOKUP($A944,'Medical Examinations'!$A:$M,12,0)</f>
        <v>Normal</v>
      </c>
      <c r="L944" s="11">
        <f>VLOOKUP($A944,'Hospitalisation Details'!$A:$O,5,0)</f>
        <v>24264</v>
      </c>
      <c r="M944">
        <f>VLOOKUP($A944,'Hospitalisation Details'!$A:$O,7,0)</f>
        <v>11658.12</v>
      </c>
      <c r="N944" t="str">
        <f>VLOOKUP($A944,'Hospitalisation Details'!$A:$O,12,0)</f>
        <v>tier - 3</v>
      </c>
      <c r="O944" t="str">
        <f>VLOOKUP($A944,'Hospitalisation Details'!$A:$O,13,0)</f>
        <v>tier - 1</v>
      </c>
      <c r="P944" t="str">
        <f>VLOOKUP($A944,'Hospitalisation Details'!$A:$O,14,0)</f>
        <v>R1024</v>
      </c>
      <c r="Q944">
        <f>VLOOKUP($A944,'Hospitalisation Details'!$A:$O,15,0)</f>
        <v>57</v>
      </c>
    </row>
    <row r="945" spans="1:17" ht="15.75" x14ac:dyDescent="0.25">
      <c r="A945" s="1" t="s">
        <v>1427</v>
      </c>
      <c r="B945" t="str">
        <f>VLOOKUP(Healthcare!A945,'Customer Names'!$A:$D,4,0)</f>
        <v>Nicholas T</v>
      </c>
      <c r="C945">
        <f>VLOOKUP(A945,'Medical Examinations'!$A:$M,2,0)</f>
        <v>48.75</v>
      </c>
      <c r="D945">
        <f>VLOOKUP($A945,'Medical Examinations'!$A:$M,3,0)</f>
        <v>4.34</v>
      </c>
      <c r="E945" t="str">
        <f>VLOOKUP($A945,'Medical Examinations'!$A:$M,4,0)</f>
        <v>No</v>
      </c>
      <c r="F945" t="str">
        <f>VLOOKUP($A945,'Medical Examinations'!$A:$M,5,0)</f>
        <v>No</v>
      </c>
      <c r="G945" t="str">
        <f>VLOOKUP($A945,'Medical Examinations'!$A:$M,6,0)</f>
        <v>No</v>
      </c>
      <c r="H945">
        <f>VLOOKUP($A945,'Medical Examinations'!$A:$M,8,0)</f>
        <v>0</v>
      </c>
      <c r="I945" t="str">
        <f>VLOOKUP($A945,'Medical Examinations'!$A:$M,9,0)</f>
        <v>No</v>
      </c>
      <c r="J945" t="str">
        <f>VLOOKUP($A945,'Medical Examinations'!$A:$M,11,0)</f>
        <v>Obesity</v>
      </c>
      <c r="K945" t="str">
        <f>VLOOKUP($A945,'Medical Examinations'!$A:$M,12,0)</f>
        <v>Normal</v>
      </c>
      <c r="L945" s="11">
        <f>VLOOKUP($A945,'Hospitalisation Details'!$A:$O,5,0)</f>
        <v>34688</v>
      </c>
      <c r="M945">
        <f>VLOOKUP($A945,'Hospitalisation Details'!$A:$O,7,0)</f>
        <v>11657.81</v>
      </c>
      <c r="N945" t="str">
        <f>VLOOKUP($A945,'Hospitalisation Details'!$A:$O,12,0)</f>
        <v>tier - 3</v>
      </c>
      <c r="O945" t="str">
        <f>VLOOKUP($A945,'Hospitalisation Details'!$A:$O,13,0)</f>
        <v>tier - 2</v>
      </c>
      <c r="P945" t="str">
        <f>VLOOKUP($A945,'Hospitalisation Details'!$A:$O,14,0)</f>
        <v>R1023</v>
      </c>
      <c r="Q945">
        <f>VLOOKUP($A945,'Hospitalisation Details'!$A:$O,15,0)</f>
        <v>28</v>
      </c>
    </row>
    <row r="946" spans="1:17" ht="15.75" x14ac:dyDescent="0.25">
      <c r="A946" s="1" t="s">
        <v>1426</v>
      </c>
      <c r="B946" t="str">
        <f>VLOOKUP(Healthcare!A946,'Customer Names'!$A:$D,4,0)</f>
        <v>Rebecca</v>
      </c>
      <c r="C946">
        <f>VLOOKUP(A946,'Medical Examinations'!$A:$M,2,0)</f>
        <v>28.31</v>
      </c>
      <c r="D946">
        <f>VLOOKUP($A946,'Medical Examinations'!$A:$M,3,0)</f>
        <v>5.43</v>
      </c>
      <c r="E946" t="str">
        <f>VLOOKUP($A946,'Medical Examinations'!$A:$M,4,0)</f>
        <v>yes</v>
      </c>
      <c r="F946" t="str">
        <f>VLOOKUP($A946,'Medical Examinations'!$A:$M,5,0)</f>
        <v>No</v>
      </c>
      <c r="G946" t="str">
        <f>VLOOKUP($A946,'Medical Examinations'!$A:$M,6,0)</f>
        <v>No</v>
      </c>
      <c r="H946">
        <f>VLOOKUP($A946,'Medical Examinations'!$A:$M,8,0)</f>
        <v>2</v>
      </c>
      <c r="I946" t="str">
        <f>VLOOKUP($A946,'Medical Examinations'!$A:$M,9,0)</f>
        <v>No</v>
      </c>
      <c r="J946" t="str">
        <f>VLOOKUP($A946,'Medical Examinations'!$A:$M,11,0)</f>
        <v>Overweight</v>
      </c>
      <c r="K946" t="str">
        <f>VLOOKUP($A946,'Medical Examinations'!$A:$M,12,0)</f>
        <v>Normal</v>
      </c>
      <c r="L946" s="11">
        <f>VLOOKUP($A946,'Hospitalisation Details'!$A:$O,5,0)</f>
        <v>24415</v>
      </c>
      <c r="M946">
        <f>VLOOKUP($A946,'Hospitalisation Details'!$A:$O,7,0)</f>
        <v>11657.72</v>
      </c>
      <c r="N946" t="str">
        <f>VLOOKUP($A946,'Hospitalisation Details'!$A:$O,12,0)</f>
        <v>tier - 3</v>
      </c>
      <c r="O946" t="str">
        <f>VLOOKUP($A946,'Hospitalisation Details'!$A:$O,13,0)</f>
        <v>tier - 2</v>
      </c>
      <c r="P946" t="str">
        <f>VLOOKUP($A946,'Hospitalisation Details'!$A:$O,14,0)</f>
        <v>R1024</v>
      </c>
      <c r="Q946">
        <f>VLOOKUP($A946,'Hospitalisation Details'!$A:$O,15,0)</f>
        <v>56</v>
      </c>
    </row>
    <row r="947" spans="1:17" ht="15.75" x14ac:dyDescent="0.25">
      <c r="A947" s="1" t="s">
        <v>1425</v>
      </c>
      <c r="B947" t="str">
        <f>VLOOKUP(Healthcare!A947,'Customer Names'!$A:$D,4,0)</f>
        <v>John</v>
      </c>
      <c r="C947">
        <f>VLOOKUP(A947,'Medical Examinations'!$A:$M,2,0)</f>
        <v>38.39</v>
      </c>
      <c r="D947">
        <f>VLOOKUP($A947,'Medical Examinations'!$A:$M,3,0)</f>
        <v>8.33</v>
      </c>
      <c r="E947" t="str">
        <f>VLOOKUP($A947,'Medical Examinations'!$A:$M,4,0)</f>
        <v>yes</v>
      </c>
      <c r="F947" t="str">
        <f>VLOOKUP($A947,'Medical Examinations'!$A:$M,5,0)</f>
        <v>No</v>
      </c>
      <c r="G947" t="str">
        <f>VLOOKUP($A947,'Medical Examinations'!$A:$M,6,0)</f>
        <v>No</v>
      </c>
      <c r="H947">
        <f>VLOOKUP($A947,'Medical Examinations'!$A:$M,8,0)</f>
        <v>1</v>
      </c>
      <c r="I947" t="str">
        <f>VLOOKUP($A947,'Medical Examinations'!$A:$M,9,0)</f>
        <v>No</v>
      </c>
      <c r="J947" t="str">
        <f>VLOOKUP($A947,'Medical Examinations'!$A:$M,11,0)</f>
        <v>Obesity</v>
      </c>
      <c r="K947" t="str">
        <f>VLOOKUP($A947,'Medical Examinations'!$A:$M,12,0)</f>
        <v>Diabetes</v>
      </c>
      <c r="L947" s="11">
        <f>VLOOKUP($A947,'Hospitalisation Details'!$A:$O,5,0)</f>
        <v>31702</v>
      </c>
      <c r="M947">
        <f>VLOOKUP($A947,'Hospitalisation Details'!$A:$O,7,0)</f>
        <v>11625.11</v>
      </c>
      <c r="N947" t="str">
        <f>VLOOKUP($A947,'Hospitalisation Details'!$A:$O,12,0)</f>
        <v>tier - 3</v>
      </c>
      <c r="O947" t="str">
        <f>VLOOKUP($A947,'Hospitalisation Details'!$A:$O,13,0)</f>
        <v>tier - 3</v>
      </c>
      <c r="P947" t="str">
        <f>VLOOKUP($A947,'Hospitalisation Details'!$A:$O,14,0)</f>
        <v>R1022</v>
      </c>
      <c r="Q947">
        <f>VLOOKUP($A947,'Hospitalisation Details'!$A:$O,15,0)</f>
        <v>36</v>
      </c>
    </row>
    <row r="948" spans="1:17" ht="15.75" x14ac:dyDescent="0.25">
      <c r="A948" s="1" t="s">
        <v>1424</v>
      </c>
      <c r="B948" t="str">
        <f>VLOOKUP(Healthcare!A948,'Customer Names'!$A:$D,4,0)</f>
        <v>Antony G</v>
      </c>
      <c r="C948">
        <f>VLOOKUP(A948,'Medical Examinations'!$A:$M,2,0)</f>
        <v>25.87</v>
      </c>
      <c r="D948">
        <f>VLOOKUP($A948,'Medical Examinations'!$A:$M,3,0)</f>
        <v>5.63</v>
      </c>
      <c r="E948" t="str">
        <f>VLOOKUP($A948,'Medical Examinations'!$A:$M,4,0)</f>
        <v>yes</v>
      </c>
      <c r="F948" t="str">
        <f>VLOOKUP($A948,'Medical Examinations'!$A:$M,5,0)</f>
        <v>No</v>
      </c>
      <c r="G948" t="str">
        <f>VLOOKUP($A948,'Medical Examinations'!$A:$M,6,0)</f>
        <v>No</v>
      </c>
      <c r="H948">
        <f>VLOOKUP($A948,'Medical Examinations'!$A:$M,8,0)</f>
        <v>1</v>
      </c>
      <c r="I948" t="str">
        <f>VLOOKUP($A948,'Medical Examinations'!$A:$M,9,0)</f>
        <v>No</v>
      </c>
      <c r="J948" t="str">
        <f>VLOOKUP($A948,'Medical Examinations'!$A:$M,11,0)</f>
        <v>Overweight</v>
      </c>
      <c r="K948" t="str">
        <f>VLOOKUP($A948,'Medical Examinations'!$A:$M,12,0)</f>
        <v>Normal</v>
      </c>
      <c r="L948" s="11">
        <f>VLOOKUP($A948,'Hospitalisation Details'!$A:$O,5,0)</f>
        <v>23670</v>
      </c>
      <c r="M948">
        <f>VLOOKUP($A948,'Hospitalisation Details'!$A:$O,7,0)</f>
        <v>11602.75</v>
      </c>
      <c r="N948" t="str">
        <f>VLOOKUP($A948,'Hospitalisation Details'!$A:$O,12,0)</f>
        <v>tier - 3</v>
      </c>
      <c r="O948" t="str">
        <f>VLOOKUP($A948,'Hospitalisation Details'!$A:$O,13,0)</f>
        <v>tier - 1</v>
      </c>
      <c r="P948" t="str">
        <f>VLOOKUP($A948,'Hospitalisation Details'!$A:$O,14,0)</f>
        <v>R1020</v>
      </c>
      <c r="Q948">
        <f>VLOOKUP($A948,'Hospitalisation Details'!$A:$O,15,0)</f>
        <v>58</v>
      </c>
    </row>
    <row r="949" spans="1:17" ht="15.75" x14ac:dyDescent="0.25">
      <c r="A949" s="1" t="s">
        <v>1423</v>
      </c>
      <c r="B949" t="str">
        <f>VLOOKUP(Healthcare!A949,'Customer Names'!$A:$D,4,0)</f>
        <v>Eric</v>
      </c>
      <c r="C949">
        <f>VLOOKUP(A949,'Medical Examinations'!$A:$M,2,0)</f>
        <v>43.7</v>
      </c>
      <c r="D949">
        <f>VLOOKUP($A949,'Medical Examinations'!$A:$M,3,0)</f>
        <v>7.23</v>
      </c>
      <c r="E949" t="str">
        <f>VLOOKUP($A949,'Medical Examinations'!$A:$M,4,0)</f>
        <v>No</v>
      </c>
      <c r="F949" t="str">
        <f>VLOOKUP($A949,'Medical Examinations'!$A:$M,5,0)</f>
        <v>No</v>
      </c>
      <c r="G949" t="str">
        <f>VLOOKUP($A949,'Medical Examinations'!$A:$M,6,0)</f>
        <v>No</v>
      </c>
      <c r="H949">
        <f>VLOOKUP($A949,'Medical Examinations'!$A:$M,8,0)</f>
        <v>0</v>
      </c>
      <c r="I949" t="str">
        <f>VLOOKUP($A949,'Medical Examinations'!$A:$M,9,0)</f>
        <v>No</v>
      </c>
      <c r="J949" t="str">
        <f>VLOOKUP($A949,'Medical Examinations'!$A:$M,11,0)</f>
        <v>Obesity</v>
      </c>
      <c r="K949" t="str">
        <f>VLOOKUP($A949,'Medical Examinations'!$A:$M,12,0)</f>
        <v>Diabetes</v>
      </c>
      <c r="L949" s="11">
        <f>VLOOKUP($A949,'Hospitalisation Details'!$A:$O,5,0)</f>
        <v>23991</v>
      </c>
      <c r="M949">
        <f>VLOOKUP($A949,'Hospitalisation Details'!$A:$O,7,0)</f>
        <v>11576.13</v>
      </c>
      <c r="N949" t="str">
        <f>VLOOKUP($A949,'Hospitalisation Details'!$A:$O,12,0)</f>
        <v>tier - 3</v>
      </c>
      <c r="O949" t="str">
        <f>VLOOKUP($A949,'Hospitalisation Details'!$A:$O,13,0)</f>
        <v>tier - 3</v>
      </c>
      <c r="P949" t="str">
        <f>VLOOKUP($A949,'Hospitalisation Details'!$A:$O,14,0)</f>
        <v>R1011</v>
      </c>
      <c r="Q949">
        <f>VLOOKUP($A949,'Hospitalisation Details'!$A:$O,15,0)</f>
        <v>57</v>
      </c>
    </row>
    <row r="950" spans="1:17" ht="15.75" x14ac:dyDescent="0.25">
      <c r="A950" s="1" t="s">
        <v>1422</v>
      </c>
      <c r="B950" t="str">
        <f>VLOOKUP(Healthcare!A950,'Customer Names'!$A:$D,4,0)</f>
        <v>Erik</v>
      </c>
      <c r="C950">
        <f>VLOOKUP(A950,'Medical Examinations'!$A:$M,2,0)</f>
        <v>40.945</v>
      </c>
      <c r="D950">
        <f>VLOOKUP($A950,'Medical Examinations'!$A:$M,3,0)</f>
        <v>10.57</v>
      </c>
      <c r="E950" t="str">
        <f>VLOOKUP($A950,'Medical Examinations'!$A:$M,4,0)</f>
        <v>No</v>
      </c>
      <c r="F950" t="str">
        <f>VLOOKUP($A950,'Medical Examinations'!$A:$M,5,0)</f>
        <v>No</v>
      </c>
      <c r="G950" t="str">
        <f>VLOOKUP($A950,'Medical Examinations'!$A:$M,6,0)</f>
        <v>No</v>
      </c>
      <c r="H950">
        <f>VLOOKUP($A950,'Medical Examinations'!$A:$M,8,0)</f>
        <v>0</v>
      </c>
      <c r="I950" t="str">
        <f>VLOOKUP($A950,'Medical Examinations'!$A:$M,9,0)</f>
        <v>No</v>
      </c>
      <c r="J950" t="str">
        <f>VLOOKUP($A950,'Medical Examinations'!$A:$M,11,0)</f>
        <v>Obesity</v>
      </c>
      <c r="K950" t="str">
        <f>VLOOKUP($A950,'Medical Examinations'!$A:$M,12,0)</f>
        <v>Diabetes</v>
      </c>
      <c r="L950" s="11">
        <f>VLOOKUP($A950,'Hospitalisation Details'!$A:$O,5,0)</f>
        <v>24040</v>
      </c>
      <c r="M950">
        <f>VLOOKUP($A950,'Hospitalisation Details'!$A:$O,7,0)</f>
        <v>11566.3</v>
      </c>
      <c r="N950" t="str">
        <f>VLOOKUP($A950,'Hospitalisation Details'!$A:$O,12,0)</f>
        <v>tier - 3</v>
      </c>
      <c r="O950" t="str">
        <f>VLOOKUP($A950,'Hospitalisation Details'!$A:$O,13,0)</f>
        <v>tier - 3</v>
      </c>
      <c r="P950" t="str">
        <f>VLOOKUP($A950,'Hospitalisation Details'!$A:$O,14,0)</f>
        <v>R1016</v>
      </c>
      <c r="Q950">
        <f>VLOOKUP($A950,'Hospitalisation Details'!$A:$O,15,0)</f>
        <v>57</v>
      </c>
    </row>
    <row r="951" spans="1:17" ht="15.75" x14ac:dyDescent="0.25">
      <c r="A951" s="1" t="s">
        <v>1421</v>
      </c>
      <c r="B951" t="str">
        <f>VLOOKUP(Healthcare!A951,'Customer Names'!$A:$D,4,0)</f>
        <v>Matthew T</v>
      </c>
      <c r="C951">
        <f>VLOOKUP(A951,'Medical Examinations'!$A:$M,2,0)</f>
        <v>27.94</v>
      </c>
      <c r="D951">
        <f>VLOOKUP($A951,'Medical Examinations'!$A:$M,3,0)</f>
        <v>7.92</v>
      </c>
      <c r="E951" t="str">
        <f>VLOOKUP($A951,'Medical Examinations'!$A:$M,4,0)</f>
        <v>No</v>
      </c>
      <c r="F951" t="str">
        <f>VLOOKUP($A951,'Medical Examinations'!$A:$M,5,0)</f>
        <v>No</v>
      </c>
      <c r="G951" t="str">
        <f>VLOOKUP($A951,'Medical Examinations'!$A:$M,6,0)</f>
        <v>No</v>
      </c>
      <c r="H951">
        <f>VLOOKUP($A951,'Medical Examinations'!$A:$M,8,0)</f>
        <v>0</v>
      </c>
      <c r="I951" t="str">
        <f>VLOOKUP($A951,'Medical Examinations'!$A:$M,9,0)</f>
        <v>No</v>
      </c>
      <c r="J951" t="str">
        <f>VLOOKUP($A951,'Medical Examinations'!$A:$M,11,0)</f>
        <v>Overweight</v>
      </c>
      <c r="K951" t="str">
        <f>VLOOKUP($A951,'Medical Examinations'!$A:$M,12,0)</f>
        <v>Diabetes</v>
      </c>
      <c r="L951" s="11">
        <f>VLOOKUP($A951,'Hospitalisation Details'!$A:$O,5,0)</f>
        <v>24073</v>
      </c>
      <c r="M951">
        <f>VLOOKUP($A951,'Hospitalisation Details'!$A:$O,7,0)</f>
        <v>11554.22</v>
      </c>
      <c r="N951" t="str">
        <f>VLOOKUP($A951,'Hospitalisation Details'!$A:$O,12,0)</f>
        <v>tier - 3</v>
      </c>
      <c r="O951" t="str">
        <f>VLOOKUP($A951,'Hospitalisation Details'!$A:$O,13,0)</f>
        <v>tier - 1</v>
      </c>
      <c r="P951" t="str">
        <f>VLOOKUP($A951,'Hospitalisation Details'!$A:$O,14,0)</f>
        <v>R1013</v>
      </c>
      <c r="Q951">
        <f>VLOOKUP($A951,'Hospitalisation Details'!$A:$O,15,0)</f>
        <v>57</v>
      </c>
    </row>
    <row r="952" spans="1:17" ht="15.75" x14ac:dyDescent="0.25">
      <c r="A952" s="1" t="s">
        <v>1420</v>
      </c>
      <c r="B952" t="str">
        <f>VLOOKUP(Healthcare!A952,'Customer Names'!$A:$D,4,0)</f>
        <v>Cassandra</v>
      </c>
      <c r="C952">
        <f>VLOOKUP(A952,'Medical Examinations'!$A:$M,2,0)</f>
        <v>31.9</v>
      </c>
      <c r="D952">
        <f>VLOOKUP($A952,'Medical Examinations'!$A:$M,3,0)</f>
        <v>10.119999999999999</v>
      </c>
      <c r="E952" t="str">
        <f>VLOOKUP($A952,'Medical Examinations'!$A:$M,4,0)</f>
        <v>No</v>
      </c>
      <c r="F952" t="str">
        <f>VLOOKUP($A952,'Medical Examinations'!$A:$M,5,0)</f>
        <v>No</v>
      </c>
      <c r="G952" t="str">
        <f>VLOOKUP($A952,'Medical Examinations'!$A:$M,6,0)</f>
        <v>No</v>
      </c>
      <c r="H952">
        <f>VLOOKUP($A952,'Medical Examinations'!$A:$M,8,0)</f>
        <v>2</v>
      </c>
      <c r="I952" t="str">
        <f>VLOOKUP($A952,'Medical Examinations'!$A:$M,9,0)</f>
        <v>No</v>
      </c>
      <c r="J952" t="str">
        <f>VLOOKUP($A952,'Medical Examinations'!$A:$M,11,0)</f>
        <v>Obesity</v>
      </c>
      <c r="K952" t="str">
        <f>VLOOKUP($A952,'Medical Examinations'!$A:$M,12,0)</f>
        <v>Diabetes</v>
      </c>
      <c r="L952" s="11">
        <f>VLOOKUP($A952,'Hospitalisation Details'!$A:$O,5,0)</f>
        <v>27021</v>
      </c>
      <c r="M952">
        <f>VLOOKUP($A952,'Hospitalisation Details'!$A:$O,7,0)</f>
        <v>11552.9</v>
      </c>
      <c r="N952" t="str">
        <f>VLOOKUP($A952,'Hospitalisation Details'!$A:$O,12,0)</f>
        <v>tier - 3</v>
      </c>
      <c r="O952" t="str">
        <f>VLOOKUP($A952,'Hospitalisation Details'!$A:$O,13,0)</f>
        <v>tier - 2</v>
      </c>
      <c r="P952" t="str">
        <f>VLOOKUP($A952,'Hospitalisation Details'!$A:$O,14,0)</f>
        <v>R1011</v>
      </c>
      <c r="Q952">
        <f>VLOOKUP($A952,'Hospitalisation Details'!$A:$O,15,0)</f>
        <v>49</v>
      </c>
    </row>
    <row r="953" spans="1:17" ht="15.75" x14ac:dyDescent="0.25">
      <c r="A953" s="1" t="s">
        <v>1419</v>
      </c>
      <c r="B953" t="str">
        <f>VLOOKUP(Healthcare!A953,'Customer Names'!$A:$D,4,0)</f>
        <v>Rosemary C</v>
      </c>
      <c r="C953">
        <f>VLOOKUP(A953,'Medical Examinations'!$A:$M,2,0)</f>
        <v>31.64</v>
      </c>
      <c r="D953">
        <f>VLOOKUP($A953,'Medical Examinations'!$A:$M,3,0)</f>
        <v>7.91</v>
      </c>
      <c r="E953" t="str">
        <f>VLOOKUP($A953,'Medical Examinations'!$A:$M,4,0)</f>
        <v>No</v>
      </c>
      <c r="F953" t="str">
        <f>VLOOKUP($A953,'Medical Examinations'!$A:$M,5,0)</f>
        <v>No</v>
      </c>
      <c r="G953" t="str">
        <f>VLOOKUP($A953,'Medical Examinations'!$A:$M,6,0)</f>
        <v>No</v>
      </c>
      <c r="H953">
        <f>VLOOKUP($A953,'Medical Examinations'!$A:$M,8,0)</f>
        <v>0</v>
      </c>
      <c r="I953" t="str">
        <f>VLOOKUP($A953,'Medical Examinations'!$A:$M,9,0)</f>
        <v>No</v>
      </c>
      <c r="J953" t="str">
        <f>VLOOKUP($A953,'Medical Examinations'!$A:$M,11,0)</f>
        <v>Obesity</v>
      </c>
      <c r="K953" t="str">
        <f>VLOOKUP($A953,'Medical Examinations'!$A:$M,12,0)</f>
        <v>Diabetes</v>
      </c>
      <c r="L953" s="11">
        <f>VLOOKUP($A953,'Hospitalisation Details'!$A:$O,5,0)</f>
        <v>26146</v>
      </c>
      <c r="M953">
        <f>VLOOKUP($A953,'Hospitalisation Details'!$A:$O,7,0)</f>
        <v>11540.25</v>
      </c>
      <c r="N953" t="str">
        <f>VLOOKUP($A953,'Hospitalisation Details'!$A:$O,12,0)</f>
        <v>tier - 3</v>
      </c>
      <c r="O953" t="str">
        <f>VLOOKUP($A953,'Hospitalisation Details'!$A:$O,13,0)</f>
        <v>tier - 1</v>
      </c>
      <c r="P953" t="str">
        <f>VLOOKUP($A953,'Hospitalisation Details'!$A:$O,14,0)</f>
        <v>R1012</v>
      </c>
      <c r="Q953">
        <f>VLOOKUP($A953,'Hospitalisation Details'!$A:$O,15,0)</f>
        <v>51</v>
      </c>
    </row>
    <row r="954" spans="1:17" ht="15.75" x14ac:dyDescent="0.25">
      <c r="A954" s="1" t="s">
        <v>1418</v>
      </c>
      <c r="B954" t="str">
        <f>VLOOKUP(Healthcare!A954,'Customer Names'!$A:$D,4,0)</f>
        <v>Carrie A.</v>
      </c>
      <c r="C954">
        <f>VLOOKUP(A954,'Medical Examinations'!$A:$M,2,0)</f>
        <v>46.7</v>
      </c>
      <c r="D954">
        <f>VLOOKUP($A954,'Medical Examinations'!$A:$M,3,0)</f>
        <v>10.9</v>
      </c>
      <c r="E954" t="str">
        <f>VLOOKUP($A954,'Medical Examinations'!$A:$M,4,0)</f>
        <v>No</v>
      </c>
      <c r="F954" t="str">
        <f>VLOOKUP($A954,'Medical Examinations'!$A:$M,5,0)</f>
        <v>No</v>
      </c>
      <c r="G954" t="str">
        <f>VLOOKUP($A954,'Medical Examinations'!$A:$M,6,0)</f>
        <v>No</v>
      </c>
      <c r="H954">
        <f>VLOOKUP($A954,'Medical Examinations'!$A:$M,8,0)</f>
        <v>0</v>
      </c>
      <c r="I954" t="str">
        <f>VLOOKUP($A954,'Medical Examinations'!$A:$M,9,0)</f>
        <v>No</v>
      </c>
      <c r="J954" t="str">
        <f>VLOOKUP($A954,'Medical Examinations'!$A:$M,11,0)</f>
        <v>Obesity</v>
      </c>
      <c r="K954" t="str">
        <f>VLOOKUP($A954,'Medical Examinations'!$A:$M,12,0)</f>
        <v>Diabetes</v>
      </c>
      <c r="L954" s="11">
        <f>VLOOKUP($A954,'Hospitalisation Details'!$A:$O,5,0)</f>
        <v>25186</v>
      </c>
      <c r="M954">
        <f>VLOOKUP($A954,'Hospitalisation Details'!$A:$O,7,0)</f>
        <v>11538.42</v>
      </c>
      <c r="N954" t="str">
        <f>VLOOKUP($A954,'Hospitalisation Details'!$A:$O,12,0)</f>
        <v>tier - 3</v>
      </c>
      <c r="O954" t="str">
        <f>VLOOKUP($A954,'Hospitalisation Details'!$A:$O,13,0)</f>
        <v>tier - 1</v>
      </c>
      <c r="P954" t="str">
        <f>VLOOKUP($A954,'Hospitalisation Details'!$A:$O,14,0)</f>
        <v>R1011</v>
      </c>
      <c r="Q954">
        <f>VLOOKUP($A954,'Hospitalisation Details'!$A:$O,15,0)</f>
        <v>54</v>
      </c>
    </row>
    <row r="955" spans="1:17" ht="15.75" x14ac:dyDescent="0.25">
      <c r="A955" s="1" t="s">
        <v>1417</v>
      </c>
      <c r="B955" t="str">
        <f>VLOOKUP(Healthcare!A955,'Customer Names'!$A:$D,4,0)</f>
        <v>Gerardo Sr.</v>
      </c>
      <c r="C955">
        <f>VLOOKUP(A955,'Medical Examinations'!$A:$M,2,0)</f>
        <v>18.335000000000001</v>
      </c>
      <c r="D955">
        <f>VLOOKUP($A955,'Medical Examinations'!$A:$M,3,0)</f>
        <v>11.83</v>
      </c>
      <c r="E955" t="str">
        <f>VLOOKUP($A955,'Medical Examinations'!$A:$M,4,0)</f>
        <v>No</v>
      </c>
      <c r="F955" t="str">
        <f>VLOOKUP($A955,'Medical Examinations'!$A:$M,5,0)</f>
        <v>No</v>
      </c>
      <c r="G955" t="str">
        <f>VLOOKUP($A955,'Medical Examinations'!$A:$M,6,0)</f>
        <v>No</v>
      </c>
      <c r="H955">
        <f>VLOOKUP($A955,'Medical Examinations'!$A:$M,8,0)</f>
        <v>0</v>
      </c>
      <c r="I955" t="str">
        <f>VLOOKUP($A955,'Medical Examinations'!$A:$M,9,0)</f>
        <v>No</v>
      </c>
      <c r="J955" t="str">
        <f>VLOOKUP($A955,'Medical Examinations'!$A:$M,11,0)</f>
        <v>Underweight</v>
      </c>
      <c r="K955" t="str">
        <f>VLOOKUP($A955,'Medical Examinations'!$A:$M,12,0)</f>
        <v>Diabetes</v>
      </c>
      <c r="L955" s="11">
        <f>VLOOKUP($A955,'Hospitalisation Details'!$A:$O,5,0)</f>
        <v>24018</v>
      </c>
      <c r="M955">
        <f>VLOOKUP($A955,'Hospitalisation Details'!$A:$O,7,0)</f>
        <v>11534.87</v>
      </c>
      <c r="N955" t="str">
        <f>VLOOKUP($A955,'Hospitalisation Details'!$A:$O,12,0)</f>
        <v>tier - 3</v>
      </c>
      <c r="O955" t="str">
        <f>VLOOKUP($A955,'Hospitalisation Details'!$A:$O,13,0)</f>
        <v>tier - 1</v>
      </c>
      <c r="P955" t="str">
        <f>VLOOKUP($A955,'Hospitalisation Details'!$A:$O,14,0)</f>
        <v>R1017</v>
      </c>
      <c r="Q955">
        <f>VLOOKUP($A955,'Hospitalisation Details'!$A:$O,15,0)</f>
        <v>57</v>
      </c>
    </row>
    <row r="956" spans="1:17" ht="15.75" x14ac:dyDescent="0.25">
      <c r="A956" s="1" t="s">
        <v>1416</v>
      </c>
      <c r="B956" t="str">
        <f>VLOOKUP(Healthcare!A956,'Customer Names'!$A:$D,4,0)</f>
        <v>Matthew R.</v>
      </c>
      <c r="C956">
        <f>VLOOKUP(A956,'Medical Examinations'!$A:$M,2,0)</f>
        <v>31.24</v>
      </c>
      <c r="D956">
        <f>VLOOKUP($A956,'Medical Examinations'!$A:$M,3,0)</f>
        <v>7.42</v>
      </c>
      <c r="E956" t="str">
        <f>VLOOKUP($A956,'Medical Examinations'!$A:$M,4,0)</f>
        <v>yes</v>
      </c>
      <c r="F956" t="str">
        <f>VLOOKUP($A956,'Medical Examinations'!$A:$M,5,0)</f>
        <v>No</v>
      </c>
      <c r="G956" t="str">
        <f>VLOOKUP($A956,'Medical Examinations'!$A:$M,6,0)</f>
        <v>No</v>
      </c>
      <c r="H956">
        <f>VLOOKUP($A956,'Medical Examinations'!$A:$M,8,0)</f>
        <v>2</v>
      </c>
      <c r="I956" t="str">
        <f>VLOOKUP($A956,'Medical Examinations'!$A:$M,9,0)</f>
        <v>No</v>
      </c>
      <c r="J956" t="str">
        <f>VLOOKUP($A956,'Medical Examinations'!$A:$M,11,0)</f>
        <v>Obesity</v>
      </c>
      <c r="K956" t="str">
        <f>VLOOKUP($A956,'Medical Examinations'!$A:$M,12,0)</f>
        <v>Diabetes</v>
      </c>
      <c r="L956" s="11">
        <f>VLOOKUP($A956,'Hospitalisation Details'!$A:$O,5,0)</f>
        <v>25772</v>
      </c>
      <c r="M956">
        <f>VLOOKUP($A956,'Hospitalisation Details'!$A:$O,7,0)</f>
        <v>11530.12</v>
      </c>
      <c r="N956" t="str">
        <f>VLOOKUP($A956,'Hospitalisation Details'!$A:$O,12,0)</f>
        <v>tier - 3</v>
      </c>
      <c r="O956" t="str">
        <f>VLOOKUP($A956,'Hospitalisation Details'!$A:$O,13,0)</f>
        <v>tier - 1</v>
      </c>
      <c r="P956" t="str">
        <f>VLOOKUP($A956,'Hospitalisation Details'!$A:$O,14,0)</f>
        <v>R1012</v>
      </c>
      <c r="Q956">
        <f>VLOOKUP($A956,'Hospitalisation Details'!$A:$O,15,0)</f>
        <v>52</v>
      </c>
    </row>
    <row r="957" spans="1:17" ht="15.75" x14ac:dyDescent="0.25">
      <c r="A957" s="1" t="s">
        <v>1415</v>
      </c>
      <c r="B957" t="str">
        <f>VLOOKUP(Healthcare!A957,'Customer Names'!$A:$D,4,0)</f>
        <v>.  Meghan E</v>
      </c>
      <c r="C957">
        <f>VLOOKUP(A957,'Medical Examinations'!$A:$M,2,0)</f>
        <v>39.22</v>
      </c>
      <c r="D957">
        <f>VLOOKUP($A957,'Medical Examinations'!$A:$M,3,0)</f>
        <v>5.62</v>
      </c>
      <c r="E957" t="str">
        <f>VLOOKUP($A957,'Medical Examinations'!$A:$M,4,0)</f>
        <v>yes</v>
      </c>
      <c r="F957" t="str">
        <f>VLOOKUP($A957,'Medical Examinations'!$A:$M,5,0)</f>
        <v>No</v>
      </c>
      <c r="G957" t="str">
        <f>VLOOKUP($A957,'Medical Examinations'!$A:$M,6,0)</f>
        <v>No</v>
      </c>
      <c r="H957">
        <f>VLOOKUP($A957,'Medical Examinations'!$A:$M,8,0)</f>
        <v>1</v>
      </c>
      <c r="I957" t="str">
        <f>VLOOKUP($A957,'Medical Examinations'!$A:$M,9,0)</f>
        <v>No</v>
      </c>
      <c r="J957" t="str">
        <f>VLOOKUP($A957,'Medical Examinations'!$A:$M,11,0)</f>
        <v>Obesity</v>
      </c>
      <c r="K957" t="str">
        <f>VLOOKUP($A957,'Medical Examinations'!$A:$M,12,0)</f>
        <v>Normal</v>
      </c>
      <c r="L957" s="11">
        <f>VLOOKUP($A957,'Hospitalisation Details'!$A:$O,5,0)</f>
        <v>32459</v>
      </c>
      <c r="M957">
        <f>VLOOKUP($A957,'Hospitalisation Details'!$A:$O,7,0)</f>
        <v>11524.25</v>
      </c>
      <c r="N957" t="str">
        <f>VLOOKUP($A957,'Hospitalisation Details'!$A:$O,12,0)</f>
        <v>tier - 3</v>
      </c>
      <c r="O957" t="str">
        <f>VLOOKUP($A957,'Hospitalisation Details'!$A:$O,13,0)</f>
        <v>tier - 1</v>
      </c>
      <c r="P957" t="str">
        <f>VLOOKUP($A957,'Hospitalisation Details'!$A:$O,14,0)</f>
        <v>R1026</v>
      </c>
      <c r="Q957">
        <f>VLOOKUP($A957,'Hospitalisation Details'!$A:$O,15,0)</f>
        <v>34</v>
      </c>
    </row>
    <row r="958" spans="1:17" ht="15.75" x14ac:dyDescent="0.25">
      <c r="A958" s="1" t="s">
        <v>1414</v>
      </c>
      <c r="B958" t="str">
        <f>VLOOKUP(Healthcare!A958,'Customer Names'!$A:$D,4,0)</f>
        <v>Eric</v>
      </c>
      <c r="C958">
        <f>VLOOKUP(A958,'Medical Examinations'!$A:$M,2,0)</f>
        <v>24.414999999999999</v>
      </c>
      <c r="D958">
        <f>VLOOKUP($A958,'Medical Examinations'!$A:$M,3,0)</f>
        <v>7.16</v>
      </c>
      <c r="E958" t="str">
        <f>VLOOKUP($A958,'Medical Examinations'!$A:$M,4,0)</f>
        <v>No</v>
      </c>
      <c r="F958" t="str">
        <f>VLOOKUP($A958,'Medical Examinations'!$A:$M,5,0)</f>
        <v>No</v>
      </c>
      <c r="G958" t="str">
        <f>VLOOKUP($A958,'Medical Examinations'!$A:$M,6,0)</f>
        <v>No</v>
      </c>
      <c r="H958">
        <f>VLOOKUP($A958,'Medical Examinations'!$A:$M,8,0)</f>
        <v>0</v>
      </c>
      <c r="I958" t="str">
        <f>VLOOKUP($A958,'Medical Examinations'!$A:$M,9,0)</f>
        <v>No</v>
      </c>
      <c r="J958" t="str">
        <f>VLOOKUP($A958,'Medical Examinations'!$A:$M,11,0)</f>
        <v>Healthy Weight</v>
      </c>
      <c r="K958" t="str">
        <f>VLOOKUP($A958,'Medical Examinations'!$A:$M,12,0)</f>
        <v>Diabetes</v>
      </c>
      <c r="L958" s="11">
        <f>VLOOKUP($A958,'Hospitalisation Details'!$A:$O,5,0)</f>
        <v>26225</v>
      </c>
      <c r="M958">
        <f>VLOOKUP($A958,'Hospitalisation Details'!$A:$O,7,0)</f>
        <v>11520.1</v>
      </c>
      <c r="N958" t="str">
        <f>VLOOKUP($A958,'Hospitalisation Details'!$A:$O,12,0)</f>
        <v>tier - 3</v>
      </c>
      <c r="O958" t="str">
        <f>VLOOKUP($A958,'Hospitalisation Details'!$A:$O,13,0)</f>
        <v>tier - 1</v>
      </c>
      <c r="P958" t="str">
        <f>VLOOKUP($A958,'Hospitalisation Details'!$A:$O,14,0)</f>
        <v>R1012</v>
      </c>
      <c r="Q958">
        <f>VLOOKUP($A958,'Hospitalisation Details'!$A:$O,15,0)</f>
        <v>51</v>
      </c>
    </row>
    <row r="959" spans="1:17" ht="15.75" x14ac:dyDescent="0.25">
      <c r="A959" s="1" t="s">
        <v>1413</v>
      </c>
      <c r="B959" t="str">
        <f>VLOOKUP(Healthcare!A959,'Customer Names'!$A:$D,4,0)</f>
        <v>Lisa B</v>
      </c>
      <c r="C959">
        <f>VLOOKUP(A959,'Medical Examinations'!$A:$M,2,0)</f>
        <v>32.299999999999997</v>
      </c>
      <c r="D959">
        <f>VLOOKUP($A959,'Medical Examinations'!$A:$M,3,0)</f>
        <v>9.89</v>
      </c>
      <c r="E959" t="str">
        <f>VLOOKUP($A959,'Medical Examinations'!$A:$M,4,0)</f>
        <v>No</v>
      </c>
      <c r="F959" t="str">
        <f>VLOOKUP($A959,'Medical Examinations'!$A:$M,5,0)</f>
        <v>No</v>
      </c>
      <c r="G959" t="str">
        <f>VLOOKUP($A959,'Medical Examinations'!$A:$M,6,0)</f>
        <v>No</v>
      </c>
      <c r="H959">
        <f>VLOOKUP($A959,'Medical Examinations'!$A:$M,8,0)</f>
        <v>0</v>
      </c>
      <c r="I959" t="str">
        <f>VLOOKUP($A959,'Medical Examinations'!$A:$M,9,0)</f>
        <v>No</v>
      </c>
      <c r="J959" t="str">
        <f>VLOOKUP($A959,'Medical Examinations'!$A:$M,11,0)</f>
        <v>Obesity</v>
      </c>
      <c r="K959" t="str">
        <f>VLOOKUP($A959,'Medical Examinations'!$A:$M,12,0)</f>
        <v>Diabetes</v>
      </c>
      <c r="L959" s="11">
        <f>VLOOKUP($A959,'Hospitalisation Details'!$A:$O,5,0)</f>
        <v>25043</v>
      </c>
      <c r="M959">
        <f>VLOOKUP($A959,'Hospitalisation Details'!$A:$O,7,0)</f>
        <v>11512.41</v>
      </c>
      <c r="N959" t="str">
        <f>VLOOKUP($A959,'Hospitalisation Details'!$A:$O,12,0)</f>
        <v>tier - 3</v>
      </c>
      <c r="O959" t="str">
        <f>VLOOKUP($A959,'Hospitalisation Details'!$A:$O,13,0)</f>
        <v>tier - 1</v>
      </c>
      <c r="P959" t="str">
        <f>VLOOKUP($A959,'Hospitalisation Details'!$A:$O,14,0)</f>
        <v>R1024</v>
      </c>
      <c r="Q959">
        <f>VLOOKUP($A959,'Hospitalisation Details'!$A:$O,15,0)</f>
        <v>54</v>
      </c>
    </row>
    <row r="960" spans="1:17" ht="15.75" x14ac:dyDescent="0.25">
      <c r="A960" s="1" t="s">
        <v>1412</v>
      </c>
      <c r="B960" t="str">
        <f>VLOOKUP(Healthcare!A960,'Customer Names'!$A:$D,4,0)</f>
        <v>.  Jane R.</v>
      </c>
      <c r="C960">
        <f>VLOOKUP(A960,'Medical Examinations'!$A:$M,2,0)</f>
        <v>39.94</v>
      </c>
      <c r="D960">
        <f>VLOOKUP($A960,'Medical Examinations'!$A:$M,3,0)</f>
        <v>5.14</v>
      </c>
      <c r="E960" t="str">
        <f>VLOOKUP($A960,'Medical Examinations'!$A:$M,4,0)</f>
        <v>No</v>
      </c>
      <c r="F960" t="str">
        <f>VLOOKUP($A960,'Medical Examinations'!$A:$M,5,0)</f>
        <v>No</v>
      </c>
      <c r="G960" t="str">
        <f>VLOOKUP($A960,'Medical Examinations'!$A:$M,6,0)</f>
        <v>No</v>
      </c>
      <c r="H960">
        <f>VLOOKUP($A960,'Medical Examinations'!$A:$M,8,0)</f>
        <v>0</v>
      </c>
      <c r="I960" t="str">
        <f>VLOOKUP($A960,'Medical Examinations'!$A:$M,9,0)</f>
        <v>No</v>
      </c>
      <c r="J960" t="str">
        <f>VLOOKUP($A960,'Medical Examinations'!$A:$M,11,0)</f>
        <v>Obesity</v>
      </c>
      <c r="K960" t="str">
        <f>VLOOKUP($A960,'Medical Examinations'!$A:$M,12,0)</f>
        <v>Normal</v>
      </c>
      <c r="L960" s="11">
        <f>VLOOKUP($A960,'Hospitalisation Details'!$A:$O,5,0)</f>
        <v>32665</v>
      </c>
      <c r="M960">
        <f>VLOOKUP($A960,'Hospitalisation Details'!$A:$O,7,0)</f>
        <v>11511.61</v>
      </c>
      <c r="N960" t="str">
        <f>VLOOKUP($A960,'Hospitalisation Details'!$A:$O,12,0)</f>
        <v>tier - 3</v>
      </c>
      <c r="O960" t="str">
        <f>VLOOKUP($A960,'Hospitalisation Details'!$A:$O,13,0)</f>
        <v>tier - 3</v>
      </c>
      <c r="P960" t="str">
        <f>VLOOKUP($A960,'Hospitalisation Details'!$A:$O,14,0)</f>
        <v>R1026</v>
      </c>
      <c r="Q960">
        <f>VLOOKUP($A960,'Hospitalisation Details'!$A:$O,15,0)</f>
        <v>34</v>
      </c>
    </row>
    <row r="961" spans="1:17" ht="15.75" x14ac:dyDescent="0.25">
      <c r="A961" s="1" t="s">
        <v>1411</v>
      </c>
      <c r="B961" t="str">
        <f>VLOOKUP(Healthcare!A961,'Customer Names'!$A:$D,4,0)</f>
        <v>Allison M</v>
      </c>
      <c r="C961">
        <f>VLOOKUP(A961,'Medical Examinations'!$A:$M,2,0)</f>
        <v>30</v>
      </c>
      <c r="D961">
        <f>VLOOKUP($A961,'Medical Examinations'!$A:$M,3,0)</f>
        <v>5.61</v>
      </c>
      <c r="E961" t="str">
        <f>VLOOKUP($A961,'Medical Examinations'!$A:$M,4,0)</f>
        <v>yes</v>
      </c>
      <c r="F961" t="str">
        <f>VLOOKUP($A961,'Medical Examinations'!$A:$M,5,0)</f>
        <v>No</v>
      </c>
      <c r="G961" t="str">
        <f>VLOOKUP($A961,'Medical Examinations'!$A:$M,6,0)</f>
        <v>Yes</v>
      </c>
      <c r="H961">
        <f>VLOOKUP($A961,'Medical Examinations'!$A:$M,8,0)</f>
        <v>1</v>
      </c>
      <c r="I961" t="str">
        <f>VLOOKUP($A961,'Medical Examinations'!$A:$M,9,0)</f>
        <v>No</v>
      </c>
      <c r="J961" t="str">
        <f>VLOOKUP($A961,'Medical Examinations'!$A:$M,11,0)</f>
        <v>Obesity</v>
      </c>
      <c r="K961" t="str">
        <f>VLOOKUP($A961,'Medical Examinations'!$A:$M,12,0)</f>
        <v>Normal</v>
      </c>
      <c r="L961" s="11">
        <f>VLOOKUP($A961,'Hospitalisation Details'!$A:$O,5,0)</f>
        <v>25487</v>
      </c>
      <c r="M961">
        <f>VLOOKUP($A961,'Hospitalisation Details'!$A:$O,7,0)</f>
        <v>11497.69</v>
      </c>
      <c r="N961" t="str">
        <f>VLOOKUP($A961,'Hospitalisation Details'!$A:$O,12,0)</f>
        <v>tier - 3</v>
      </c>
      <c r="O961" t="str">
        <f>VLOOKUP($A961,'Hospitalisation Details'!$A:$O,13,0)</f>
        <v>tier - 1</v>
      </c>
      <c r="P961" t="str">
        <f>VLOOKUP($A961,'Hospitalisation Details'!$A:$O,14,0)</f>
        <v>R1012</v>
      </c>
      <c r="Q961">
        <f>VLOOKUP($A961,'Hospitalisation Details'!$A:$O,15,0)</f>
        <v>53</v>
      </c>
    </row>
    <row r="962" spans="1:17" ht="15.75" x14ac:dyDescent="0.25">
      <c r="A962" s="1" t="s">
        <v>1410</v>
      </c>
      <c r="B962" t="str">
        <f>VLOOKUP(Healthcare!A962,'Customer Names'!$A:$D,4,0)</f>
        <v>.  Sarah E.</v>
      </c>
      <c r="C962">
        <f>VLOOKUP(A962,'Medical Examinations'!$A:$M,2,0)</f>
        <v>35.340000000000003</v>
      </c>
      <c r="D962">
        <f>VLOOKUP($A962,'Medical Examinations'!$A:$M,3,0)</f>
        <v>5.51</v>
      </c>
      <c r="E962" t="str">
        <f>VLOOKUP($A962,'Medical Examinations'!$A:$M,4,0)</f>
        <v>yes</v>
      </c>
      <c r="F962" t="str">
        <f>VLOOKUP($A962,'Medical Examinations'!$A:$M,5,0)</f>
        <v>No</v>
      </c>
      <c r="G962" t="str">
        <f>VLOOKUP($A962,'Medical Examinations'!$A:$M,6,0)</f>
        <v>Yes</v>
      </c>
      <c r="H962">
        <f>VLOOKUP($A962,'Medical Examinations'!$A:$M,8,0)</f>
        <v>1</v>
      </c>
      <c r="I962" t="str">
        <f>VLOOKUP($A962,'Medical Examinations'!$A:$M,9,0)</f>
        <v>No</v>
      </c>
      <c r="J962" t="str">
        <f>VLOOKUP($A962,'Medical Examinations'!$A:$M,11,0)</f>
        <v>Obesity</v>
      </c>
      <c r="K962" t="str">
        <f>VLOOKUP($A962,'Medical Examinations'!$A:$M,12,0)</f>
        <v>Normal</v>
      </c>
      <c r="L962" s="11">
        <f>VLOOKUP($A962,'Hospitalisation Details'!$A:$O,5,0)</f>
        <v>30566</v>
      </c>
      <c r="M962">
        <f>VLOOKUP($A962,'Hospitalisation Details'!$A:$O,7,0)</f>
        <v>11492.46</v>
      </c>
      <c r="N962" t="str">
        <f>VLOOKUP($A962,'Hospitalisation Details'!$A:$O,12,0)</f>
        <v>tier - 3</v>
      </c>
      <c r="O962" t="str">
        <f>VLOOKUP($A962,'Hospitalisation Details'!$A:$O,13,0)</f>
        <v>tier - 3</v>
      </c>
      <c r="P962" t="str">
        <f>VLOOKUP($A962,'Hospitalisation Details'!$A:$O,14,0)</f>
        <v>R1026</v>
      </c>
      <c r="Q962">
        <f>VLOOKUP($A962,'Hospitalisation Details'!$A:$O,15,0)</f>
        <v>39</v>
      </c>
    </row>
    <row r="963" spans="1:17" ht="15.75" x14ac:dyDescent="0.25">
      <c r="A963" s="1" t="s">
        <v>1409</v>
      </c>
      <c r="B963" t="str">
        <f>VLOOKUP(Healthcare!A963,'Customer Names'!$A:$D,4,0)</f>
        <v>Philip J</v>
      </c>
      <c r="C963">
        <f>VLOOKUP(A963,'Medical Examinations'!$A:$M,2,0)</f>
        <v>32.204999999999998</v>
      </c>
      <c r="D963">
        <f>VLOOKUP($A963,'Medical Examinations'!$A:$M,3,0)</f>
        <v>8.3800000000000008</v>
      </c>
      <c r="E963" t="str">
        <f>VLOOKUP($A963,'Medical Examinations'!$A:$M,4,0)</f>
        <v>yes</v>
      </c>
      <c r="F963" t="str">
        <f>VLOOKUP($A963,'Medical Examinations'!$A:$M,5,0)</f>
        <v>No</v>
      </c>
      <c r="G963" t="str">
        <f>VLOOKUP($A963,'Medical Examinations'!$A:$M,6,0)</f>
        <v>No</v>
      </c>
      <c r="H963">
        <f>VLOOKUP($A963,'Medical Examinations'!$A:$M,8,0)</f>
        <v>2</v>
      </c>
      <c r="I963" t="str">
        <f>VLOOKUP($A963,'Medical Examinations'!$A:$M,9,0)</f>
        <v>No</v>
      </c>
      <c r="J963" t="str">
        <f>VLOOKUP($A963,'Medical Examinations'!$A:$M,11,0)</f>
        <v>Obesity</v>
      </c>
      <c r="K963" t="str">
        <f>VLOOKUP($A963,'Medical Examinations'!$A:$M,12,0)</f>
        <v>Diabetes</v>
      </c>
      <c r="L963" s="11">
        <f>VLOOKUP($A963,'Hospitalisation Details'!$A:$O,5,0)</f>
        <v>25793</v>
      </c>
      <c r="M963">
        <f>VLOOKUP($A963,'Hospitalisation Details'!$A:$O,7,0)</f>
        <v>11488.32</v>
      </c>
      <c r="N963" t="str">
        <f>VLOOKUP($A963,'Hospitalisation Details'!$A:$O,12,0)</f>
        <v>tier - 3</v>
      </c>
      <c r="O963" t="str">
        <f>VLOOKUP($A963,'Hospitalisation Details'!$A:$O,13,0)</f>
        <v>tier - 1</v>
      </c>
      <c r="P963" t="str">
        <f>VLOOKUP($A963,'Hospitalisation Details'!$A:$O,14,0)</f>
        <v>R1014</v>
      </c>
      <c r="Q963">
        <f>VLOOKUP($A963,'Hospitalisation Details'!$A:$O,15,0)</f>
        <v>52</v>
      </c>
    </row>
    <row r="964" spans="1:17" ht="15.75" x14ac:dyDescent="0.25">
      <c r="A964" s="1" t="s">
        <v>1408</v>
      </c>
      <c r="B964" t="str">
        <f>VLOOKUP(Healthcare!A964,'Customer Names'!$A:$D,4,0)</f>
        <v>Jillian A.</v>
      </c>
      <c r="C964">
        <f>VLOOKUP(A964,'Medical Examinations'!$A:$M,2,0)</f>
        <v>33.880000000000003</v>
      </c>
      <c r="D964">
        <f>VLOOKUP($A964,'Medical Examinations'!$A:$M,3,0)</f>
        <v>4.68</v>
      </c>
      <c r="E964" t="str">
        <f>VLOOKUP($A964,'Medical Examinations'!$A:$M,4,0)</f>
        <v>No</v>
      </c>
      <c r="F964" t="str">
        <f>VLOOKUP($A964,'Medical Examinations'!$A:$M,5,0)</f>
        <v>yes</v>
      </c>
      <c r="G964" t="str">
        <f>VLOOKUP($A964,'Medical Examinations'!$A:$M,6,0)</f>
        <v>No</v>
      </c>
      <c r="H964">
        <f>VLOOKUP($A964,'Medical Examinations'!$A:$M,8,0)</f>
        <v>1</v>
      </c>
      <c r="I964" t="str">
        <f>VLOOKUP($A964,'Medical Examinations'!$A:$M,9,0)</f>
        <v>No</v>
      </c>
      <c r="J964" t="str">
        <f>VLOOKUP($A964,'Medical Examinations'!$A:$M,11,0)</f>
        <v>Obesity</v>
      </c>
      <c r="K964" t="str">
        <f>VLOOKUP($A964,'Medical Examinations'!$A:$M,12,0)</f>
        <v>Normal</v>
      </c>
      <c r="L964" s="11">
        <f>VLOOKUP($A964,'Hospitalisation Details'!$A:$O,5,0)</f>
        <v>38270</v>
      </c>
      <c r="M964">
        <f>VLOOKUP($A964,'Hospitalisation Details'!$A:$O,7,0)</f>
        <v>11482.63</v>
      </c>
      <c r="N964" t="str">
        <f>VLOOKUP($A964,'Hospitalisation Details'!$A:$O,12,0)</f>
        <v>tier - 3</v>
      </c>
      <c r="O964" t="str">
        <f>VLOOKUP($A964,'Hospitalisation Details'!$A:$O,13,0)</f>
        <v>tier - 2</v>
      </c>
      <c r="P964" t="str">
        <f>VLOOKUP($A964,'Hospitalisation Details'!$A:$O,14,0)</f>
        <v>R1013</v>
      </c>
      <c r="Q964">
        <f>VLOOKUP($A964,'Hospitalisation Details'!$A:$O,15,0)</f>
        <v>18</v>
      </c>
    </row>
    <row r="965" spans="1:17" ht="15.75" x14ac:dyDescent="0.25">
      <c r="A965" s="1" t="s">
        <v>1407</v>
      </c>
      <c r="B965" t="str">
        <f>VLOOKUP(Healthcare!A965,'Customer Names'!$A:$D,4,0)</f>
        <v>.  Laura D</v>
      </c>
      <c r="C965">
        <f>VLOOKUP(A965,'Medical Examinations'!$A:$M,2,0)</f>
        <v>26.63</v>
      </c>
      <c r="D965">
        <f>VLOOKUP($A965,'Medical Examinations'!$A:$M,3,0)</f>
        <v>4.3600000000000003</v>
      </c>
      <c r="E965" t="str">
        <f>VLOOKUP($A965,'Medical Examinations'!$A:$M,4,0)</f>
        <v>yes</v>
      </c>
      <c r="F965" t="str">
        <f>VLOOKUP($A965,'Medical Examinations'!$A:$M,5,0)</f>
        <v>No</v>
      </c>
      <c r="G965" t="str">
        <f>VLOOKUP($A965,'Medical Examinations'!$A:$M,6,0)</f>
        <v>No</v>
      </c>
      <c r="H965">
        <f>VLOOKUP($A965,'Medical Examinations'!$A:$M,8,0)</f>
        <v>2</v>
      </c>
      <c r="I965" t="str">
        <f>VLOOKUP($A965,'Medical Examinations'!$A:$M,9,0)</f>
        <v>No</v>
      </c>
      <c r="J965" t="str">
        <f>VLOOKUP($A965,'Medical Examinations'!$A:$M,11,0)</f>
        <v>Overweight</v>
      </c>
      <c r="K965" t="str">
        <f>VLOOKUP($A965,'Medical Examinations'!$A:$M,12,0)</f>
        <v>Normal</v>
      </c>
      <c r="L965" s="11">
        <f>VLOOKUP($A965,'Hospitalisation Details'!$A:$O,5,0)</f>
        <v>24326</v>
      </c>
      <c r="M965">
        <f>VLOOKUP($A965,'Hospitalisation Details'!$A:$O,7,0)</f>
        <v>11478.14</v>
      </c>
      <c r="N965" t="str">
        <f>VLOOKUP($A965,'Hospitalisation Details'!$A:$O,12,0)</f>
        <v>tier - 3</v>
      </c>
      <c r="O965" t="str">
        <f>VLOOKUP($A965,'Hospitalisation Details'!$A:$O,13,0)</f>
        <v>tier - 2</v>
      </c>
      <c r="P965" t="str">
        <f>VLOOKUP($A965,'Hospitalisation Details'!$A:$O,14,0)</f>
        <v>R1025</v>
      </c>
      <c r="Q965">
        <f>VLOOKUP($A965,'Hospitalisation Details'!$A:$O,15,0)</f>
        <v>56</v>
      </c>
    </row>
    <row r="966" spans="1:17" ht="15.75" x14ac:dyDescent="0.25">
      <c r="A966" s="1" t="s">
        <v>1406</v>
      </c>
      <c r="B966" t="str">
        <f>VLOOKUP(Healthcare!A966,'Customer Names'!$A:$D,4,0)</f>
        <v>Megan E.</v>
      </c>
      <c r="C966">
        <f>VLOOKUP(A966,'Medical Examinations'!$A:$M,2,0)</f>
        <v>28.7</v>
      </c>
      <c r="D966">
        <f>VLOOKUP($A966,'Medical Examinations'!$A:$M,3,0)</f>
        <v>7.74</v>
      </c>
      <c r="E966" t="str">
        <f>VLOOKUP($A966,'Medical Examinations'!$A:$M,4,0)</f>
        <v>No</v>
      </c>
      <c r="F966" t="str">
        <f>VLOOKUP($A966,'Medical Examinations'!$A:$M,5,0)</f>
        <v>No</v>
      </c>
      <c r="G966" t="str">
        <f>VLOOKUP($A966,'Medical Examinations'!$A:$M,6,0)</f>
        <v>No</v>
      </c>
      <c r="H966">
        <f>VLOOKUP($A966,'Medical Examinations'!$A:$M,8,0)</f>
        <v>0</v>
      </c>
      <c r="I966" t="str">
        <f>VLOOKUP($A966,'Medical Examinations'!$A:$M,9,0)</f>
        <v>No</v>
      </c>
      <c r="J966" t="str">
        <f>VLOOKUP($A966,'Medical Examinations'!$A:$M,11,0)</f>
        <v>Overweight</v>
      </c>
      <c r="K966" t="str">
        <f>VLOOKUP($A966,'Medical Examinations'!$A:$M,12,0)</f>
        <v>Diabetes</v>
      </c>
      <c r="L966" s="11">
        <f>VLOOKUP($A966,'Hospitalisation Details'!$A:$O,5,0)</f>
        <v>24099</v>
      </c>
      <c r="M966">
        <f>VLOOKUP($A966,'Hospitalisation Details'!$A:$O,7,0)</f>
        <v>11455.28</v>
      </c>
      <c r="N966" t="str">
        <f>VLOOKUP($A966,'Hospitalisation Details'!$A:$O,12,0)</f>
        <v>tier - 3</v>
      </c>
      <c r="O966" t="str">
        <f>VLOOKUP($A966,'Hospitalisation Details'!$A:$O,13,0)</f>
        <v>tier - 2</v>
      </c>
      <c r="P966" t="str">
        <f>VLOOKUP($A966,'Hospitalisation Details'!$A:$O,14,0)</f>
        <v>R1011</v>
      </c>
      <c r="Q966">
        <f>VLOOKUP($A966,'Hospitalisation Details'!$A:$O,15,0)</f>
        <v>57</v>
      </c>
    </row>
    <row r="967" spans="1:17" ht="15.75" x14ac:dyDescent="0.25">
      <c r="A967" s="1" t="s">
        <v>1405</v>
      </c>
      <c r="B967" t="str">
        <f>VLOOKUP(Healthcare!A967,'Customer Names'!$A:$D,4,0)</f>
        <v>Shannon J.</v>
      </c>
      <c r="C967">
        <f>VLOOKUP(A967,'Medical Examinations'!$A:$M,2,0)</f>
        <v>25.65</v>
      </c>
      <c r="D967">
        <f>VLOOKUP($A967,'Medical Examinations'!$A:$M,3,0)</f>
        <v>4.05</v>
      </c>
      <c r="E967" t="str">
        <f>VLOOKUP($A967,'Medical Examinations'!$A:$M,4,0)</f>
        <v>yes</v>
      </c>
      <c r="F967" t="str">
        <f>VLOOKUP($A967,'Medical Examinations'!$A:$M,5,0)</f>
        <v>No</v>
      </c>
      <c r="G967" t="str">
        <f>VLOOKUP($A967,'Medical Examinations'!$A:$M,6,0)</f>
        <v>No</v>
      </c>
      <c r="H967">
        <f>VLOOKUP($A967,'Medical Examinations'!$A:$M,8,0)</f>
        <v>2</v>
      </c>
      <c r="I967" t="str">
        <f>VLOOKUP($A967,'Medical Examinations'!$A:$M,9,0)</f>
        <v>No</v>
      </c>
      <c r="J967" t="str">
        <f>VLOOKUP($A967,'Medical Examinations'!$A:$M,11,0)</f>
        <v>Overweight</v>
      </c>
      <c r="K967" t="str">
        <f>VLOOKUP($A967,'Medical Examinations'!$A:$M,12,0)</f>
        <v>Normal</v>
      </c>
      <c r="L967" s="11">
        <f>VLOOKUP($A967,'Hospitalisation Details'!$A:$O,5,0)</f>
        <v>24333</v>
      </c>
      <c r="M967">
        <f>VLOOKUP($A967,'Hospitalisation Details'!$A:$O,7,0)</f>
        <v>11454.02</v>
      </c>
      <c r="N967" t="str">
        <f>VLOOKUP($A967,'Hospitalisation Details'!$A:$O,12,0)</f>
        <v>tier - 3</v>
      </c>
      <c r="O967" t="str">
        <f>VLOOKUP($A967,'Hospitalisation Details'!$A:$O,13,0)</f>
        <v>tier - 1</v>
      </c>
      <c r="P967" t="str">
        <f>VLOOKUP($A967,'Hospitalisation Details'!$A:$O,14,0)</f>
        <v>R1012</v>
      </c>
      <c r="Q967">
        <f>VLOOKUP($A967,'Hospitalisation Details'!$A:$O,15,0)</f>
        <v>56</v>
      </c>
    </row>
    <row r="968" spans="1:17" ht="15.75" x14ac:dyDescent="0.25">
      <c r="A968" s="1" t="s">
        <v>1404</v>
      </c>
      <c r="B968" t="str">
        <f>VLOOKUP(Healthcare!A968,'Customer Names'!$A:$D,4,0)</f>
        <v>Rachelle M</v>
      </c>
      <c r="C968">
        <f>VLOOKUP(A968,'Medical Examinations'!$A:$M,2,0)</f>
        <v>36.384999999999998</v>
      </c>
      <c r="D968">
        <f>VLOOKUP($A968,'Medical Examinations'!$A:$M,3,0)</f>
        <v>11.49</v>
      </c>
      <c r="E968" t="str">
        <f>VLOOKUP($A968,'Medical Examinations'!$A:$M,4,0)</f>
        <v>No</v>
      </c>
      <c r="F968" t="str">
        <f>VLOOKUP($A968,'Medical Examinations'!$A:$M,5,0)</f>
        <v>No</v>
      </c>
      <c r="G968" t="str">
        <f>VLOOKUP($A968,'Medical Examinations'!$A:$M,6,0)</f>
        <v>No</v>
      </c>
      <c r="H968">
        <f>VLOOKUP($A968,'Medical Examinations'!$A:$M,8,0)</f>
        <v>0</v>
      </c>
      <c r="I968" t="str">
        <f>VLOOKUP($A968,'Medical Examinations'!$A:$M,9,0)</f>
        <v>No</v>
      </c>
      <c r="J968" t="str">
        <f>VLOOKUP($A968,'Medical Examinations'!$A:$M,11,0)</f>
        <v>Obesity</v>
      </c>
      <c r="K968" t="str">
        <f>VLOOKUP($A968,'Medical Examinations'!$A:$M,12,0)</f>
        <v>Diabetes</v>
      </c>
      <c r="L968" s="11">
        <f>VLOOKUP($A968,'Hospitalisation Details'!$A:$O,5,0)</f>
        <v>26279</v>
      </c>
      <c r="M968">
        <f>VLOOKUP($A968,'Hospitalisation Details'!$A:$O,7,0)</f>
        <v>11436.74</v>
      </c>
      <c r="N968" t="str">
        <f>VLOOKUP($A968,'Hospitalisation Details'!$A:$O,12,0)</f>
        <v>tier - 3</v>
      </c>
      <c r="O968" t="str">
        <f>VLOOKUP($A968,'Hospitalisation Details'!$A:$O,13,0)</f>
        <v>tier - 3</v>
      </c>
      <c r="P968" t="str">
        <f>VLOOKUP($A968,'Hospitalisation Details'!$A:$O,14,0)</f>
        <v>R1012</v>
      </c>
      <c r="Q968">
        <f>VLOOKUP($A968,'Hospitalisation Details'!$A:$O,15,0)</f>
        <v>51</v>
      </c>
    </row>
    <row r="969" spans="1:17" ht="15.75" x14ac:dyDescent="0.25">
      <c r="A969" s="1" t="s">
        <v>1403</v>
      </c>
      <c r="B969" t="str">
        <f>VLOOKUP(Healthcare!A969,'Customer Names'!$A:$D,4,0)</f>
        <v>Casey</v>
      </c>
      <c r="C969">
        <f>VLOOKUP(A969,'Medical Examinations'!$A:$M,2,0)</f>
        <v>34.69</v>
      </c>
      <c r="D969">
        <f>VLOOKUP($A969,'Medical Examinations'!$A:$M,3,0)</f>
        <v>5.65</v>
      </c>
      <c r="E969" t="str">
        <f>VLOOKUP($A969,'Medical Examinations'!$A:$M,4,0)</f>
        <v>No</v>
      </c>
      <c r="F969" t="str">
        <f>VLOOKUP($A969,'Medical Examinations'!$A:$M,5,0)</f>
        <v>No</v>
      </c>
      <c r="G969" t="str">
        <f>VLOOKUP($A969,'Medical Examinations'!$A:$M,6,0)</f>
        <v>No</v>
      </c>
      <c r="H969">
        <f>VLOOKUP($A969,'Medical Examinations'!$A:$M,8,0)</f>
        <v>0</v>
      </c>
      <c r="I969" t="str">
        <f>VLOOKUP($A969,'Medical Examinations'!$A:$M,9,0)</f>
        <v>No</v>
      </c>
      <c r="J969" t="str">
        <f>VLOOKUP($A969,'Medical Examinations'!$A:$M,11,0)</f>
        <v>Obesity</v>
      </c>
      <c r="K969" t="str">
        <f>VLOOKUP($A969,'Medical Examinations'!$A:$M,12,0)</f>
        <v>Normal</v>
      </c>
      <c r="L969" s="11">
        <f>VLOOKUP($A969,'Hospitalisation Details'!$A:$O,5,0)</f>
        <v>29450</v>
      </c>
      <c r="M969">
        <f>VLOOKUP($A969,'Hospitalisation Details'!$A:$O,7,0)</f>
        <v>11435.74</v>
      </c>
      <c r="N969" t="str">
        <f>VLOOKUP($A969,'Hospitalisation Details'!$A:$O,12,0)</f>
        <v>tier - 3</v>
      </c>
      <c r="O969" t="str">
        <f>VLOOKUP($A969,'Hospitalisation Details'!$A:$O,13,0)</f>
        <v>tier - 3</v>
      </c>
      <c r="P969" t="str">
        <f>VLOOKUP($A969,'Hospitalisation Details'!$A:$O,14,0)</f>
        <v>R1021</v>
      </c>
      <c r="Q969">
        <f>VLOOKUP($A969,'Hospitalisation Details'!$A:$O,15,0)</f>
        <v>42</v>
      </c>
    </row>
    <row r="970" spans="1:17" ht="15.75" x14ac:dyDescent="0.25">
      <c r="A970" s="1" t="s">
        <v>1402</v>
      </c>
      <c r="B970" t="str">
        <f>VLOOKUP(Healthcare!A970,'Customer Names'!$A:$D,4,0)</f>
        <v>Jessica L</v>
      </c>
      <c r="C970">
        <f>VLOOKUP(A970,'Medical Examinations'!$A:$M,2,0)</f>
        <v>37.68</v>
      </c>
      <c r="D970">
        <f>VLOOKUP($A970,'Medical Examinations'!$A:$M,3,0)</f>
        <v>4.29</v>
      </c>
      <c r="E970" t="str">
        <f>VLOOKUP($A970,'Medical Examinations'!$A:$M,4,0)</f>
        <v>yes</v>
      </c>
      <c r="F970" t="str">
        <f>VLOOKUP($A970,'Medical Examinations'!$A:$M,5,0)</f>
        <v>No</v>
      </c>
      <c r="G970" t="str">
        <f>VLOOKUP($A970,'Medical Examinations'!$A:$M,6,0)</f>
        <v>No</v>
      </c>
      <c r="H970">
        <f>VLOOKUP($A970,'Medical Examinations'!$A:$M,8,0)</f>
        <v>0</v>
      </c>
      <c r="I970" t="str">
        <f>VLOOKUP($A970,'Medical Examinations'!$A:$M,9,0)</f>
        <v>No</v>
      </c>
      <c r="J970" t="str">
        <f>VLOOKUP($A970,'Medical Examinations'!$A:$M,11,0)</f>
        <v>Obesity</v>
      </c>
      <c r="K970" t="str">
        <f>VLOOKUP($A970,'Medical Examinations'!$A:$M,12,0)</f>
        <v>Normal</v>
      </c>
      <c r="L970" s="11">
        <f>VLOOKUP($A970,'Hospitalisation Details'!$A:$O,5,0)</f>
        <v>31299</v>
      </c>
      <c r="M970">
        <f>VLOOKUP($A970,'Hospitalisation Details'!$A:$O,7,0)</f>
        <v>11419.49</v>
      </c>
      <c r="N970" t="str">
        <f>VLOOKUP($A970,'Hospitalisation Details'!$A:$O,12,0)</f>
        <v>tier - 3</v>
      </c>
      <c r="O970" t="str">
        <f>VLOOKUP($A970,'Hospitalisation Details'!$A:$O,13,0)</f>
        <v>tier - 1</v>
      </c>
      <c r="P970" t="str">
        <f>VLOOKUP($A970,'Hospitalisation Details'!$A:$O,14,0)</f>
        <v>R1012</v>
      </c>
      <c r="Q970">
        <f>VLOOKUP($A970,'Hospitalisation Details'!$A:$O,15,0)</f>
        <v>37</v>
      </c>
    </row>
    <row r="971" spans="1:17" ht="15.75" x14ac:dyDescent="0.25">
      <c r="A971" s="1" t="s">
        <v>1401</v>
      </c>
      <c r="B971" t="str">
        <f>VLOOKUP(Healthcare!A971,'Customer Names'!$A:$D,4,0)</f>
        <v>Brandon F</v>
      </c>
      <c r="C971">
        <f>VLOOKUP(A971,'Medical Examinations'!$A:$M,2,0)</f>
        <v>35.49</v>
      </c>
      <c r="D971">
        <f>VLOOKUP($A971,'Medical Examinations'!$A:$M,3,0)</f>
        <v>4.74</v>
      </c>
      <c r="E971" t="str">
        <f>VLOOKUP($A971,'Medical Examinations'!$A:$M,4,0)</f>
        <v>yes</v>
      </c>
      <c r="F971" t="str">
        <f>VLOOKUP($A971,'Medical Examinations'!$A:$M,5,0)</f>
        <v>No</v>
      </c>
      <c r="G971" t="str">
        <f>VLOOKUP($A971,'Medical Examinations'!$A:$M,6,0)</f>
        <v>Yes</v>
      </c>
      <c r="H971">
        <f>VLOOKUP($A971,'Medical Examinations'!$A:$M,8,0)</f>
        <v>1</v>
      </c>
      <c r="I971" t="str">
        <f>VLOOKUP($A971,'Medical Examinations'!$A:$M,9,0)</f>
        <v>No</v>
      </c>
      <c r="J971" t="str">
        <f>VLOOKUP($A971,'Medical Examinations'!$A:$M,11,0)</f>
        <v>Obesity</v>
      </c>
      <c r="K971" t="str">
        <f>VLOOKUP($A971,'Medical Examinations'!$A:$M,12,0)</f>
        <v>Normal</v>
      </c>
      <c r="L971" s="11">
        <f>VLOOKUP($A971,'Hospitalisation Details'!$A:$O,5,0)</f>
        <v>30673</v>
      </c>
      <c r="M971">
        <f>VLOOKUP($A971,'Hospitalisation Details'!$A:$O,7,0)</f>
        <v>11412.02</v>
      </c>
      <c r="N971" t="str">
        <f>VLOOKUP($A971,'Hospitalisation Details'!$A:$O,12,0)</f>
        <v>tier - 3</v>
      </c>
      <c r="O971" t="str">
        <f>VLOOKUP($A971,'Hospitalisation Details'!$A:$O,13,0)</f>
        <v>tier - 1</v>
      </c>
      <c r="P971" t="str">
        <f>VLOOKUP($A971,'Hospitalisation Details'!$A:$O,14,0)</f>
        <v>R1021</v>
      </c>
      <c r="Q971">
        <f>VLOOKUP($A971,'Hospitalisation Details'!$A:$O,15,0)</f>
        <v>39</v>
      </c>
    </row>
    <row r="972" spans="1:17" ht="15.75" x14ac:dyDescent="0.25">
      <c r="A972" s="1" t="s">
        <v>1400</v>
      </c>
      <c r="B972" t="str">
        <f>VLOOKUP(Healthcare!A972,'Customer Names'!$A:$D,4,0)</f>
        <v>Melissa</v>
      </c>
      <c r="C972">
        <f>VLOOKUP(A972,'Medical Examinations'!$A:$M,2,0)</f>
        <v>44.7</v>
      </c>
      <c r="D972">
        <f>VLOOKUP($A972,'Medical Examinations'!$A:$M,3,0)</f>
        <v>7.6</v>
      </c>
      <c r="E972" t="str">
        <f>VLOOKUP($A972,'Medical Examinations'!$A:$M,4,0)</f>
        <v>yes</v>
      </c>
      <c r="F972" t="str">
        <f>VLOOKUP($A972,'Medical Examinations'!$A:$M,5,0)</f>
        <v>No</v>
      </c>
      <c r="G972" t="str">
        <f>VLOOKUP($A972,'Medical Examinations'!$A:$M,6,0)</f>
        <v>No</v>
      </c>
      <c r="H972">
        <f>VLOOKUP($A972,'Medical Examinations'!$A:$M,8,0)</f>
        <v>2</v>
      </c>
      <c r="I972" t="str">
        <f>VLOOKUP($A972,'Medical Examinations'!$A:$M,9,0)</f>
        <v>No</v>
      </c>
      <c r="J972" t="str">
        <f>VLOOKUP($A972,'Medical Examinations'!$A:$M,11,0)</f>
        <v>Obesity</v>
      </c>
      <c r="K972" t="str">
        <f>VLOOKUP($A972,'Medical Examinations'!$A:$M,12,0)</f>
        <v>Diabetes</v>
      </c>
      <c r="L972" s="11">
        <f>VLOOKUP($A972,'Hospitalisation Details'!$A:$O,5,0)</f>
        <v>25787</v>
      </c>
      <c r="M972">
        <f>VLOOKUP($A972,'Hospitalisation Details'!$A:$O,7,0)</f>
        <v>11411.69</v>
      </c>
      <c r="N972" t="str">
        <f>VLOOKUP($A972,'Hospitalisation Details'!$A:$O,12,0)</f>
        <v>tier - 3</v>
      </c>
      <c r="O972" t="str">
        <f>VLOOKUP($A972,'Hospitalisation Details'!$A:$O,13,0)</f>
        <v>tier - 2</v>
      </c>
      <c r="P972" t="str">
        <f>VLOOKUP($A972,'Hospitalisation Details'!$A:$O,14,0)</f>
        <v>R1011</v>
      </c>
      <c r="Q972">
        <f>VLOOKUP($A972,'Hospitalisation Details'!$A:$O,15,0)</f>
        <v>52</v>
      </c>
    </row>
    <row r="973" spans="1:17" ht="15.75" x14ac:dyDescent="0.25">
      <c r="A973" s="1" t="s">
        <v>1399</v>
      </c>
      <c r="B973" t="str">
        <f>VLOOKUP(Healthcare!A973,'Customer Names'!$A:$D,4,0)</f>
        <v>Danielle N</v>
      </c>
      <c r="C973">
        <f>VLOOKUP(A973,'Medical Examinations'!$A:$M,2,0)</f>
        <v>38.380000000000003</v>
      </c>
      <c r="D973">
        <f>VLOOKUP($A973,'Medical Examinations'!$A:$M,3,0)</f>
        <v>8.5</v>
      </c>
      <c r="E973" t="str">
        <f>VLOOKUP($A973,'Medical Examinations'!$A:$M,4,0)</f>
        <v>yes</v>
      </c>
      <c r="F973" t="str">
        <f>VLOOKUP($A973,'Medical Examinations'!$A:$M,5,0)</f>
        <v>No</v>
      </c>
      <c r="G973" t="str">
        <f>VLOOKUP($A973,'Medical Examinations'!$A:$M,6,0)</f>
        <v>No</v>
      </c>
      <c r="H973">
        <f>VLOOKUP($A973,'Medical Examinations'!$A:$M,8,0)</f>
        <v>2</v>
      </c>
      <c r="I973" t="str">
        <f>VLOOKUP($A973,'Medical Examinations'!$A:$M,9,0)</f>
        <v>No</v>
      </c>
      <c r="J973" t="str">
        <f>VLOOKUP($A973,'Medical Examinations'!$A:$M,11,0)</f>
        <v>Obesity</v>
      </c>
      <c r="K973" t="str">
        <f>VLOOKUP($A973,'Medical Examinations'!$A:$M,12,0)</f>
        <v>Diabetes</v>
      </c>
      <c r="L973" s="11">
        <f>VLOOKUP($A973,'Hospitalisation Details'!$A:$O,5,0)</f>
        <v>25904</v>
      </c>
      <c r="M973">
        <f>VLOOKUP($A973,'Hospitalisation Details'!$A:$O,7,0)</f>
        <v>11396.9</v>
      </c>
      <c r="N973" t="str">
        <f>VLOOKUP($A973,'Hospitalisation Details'!$A:$O,12,0)</f>
        <v>tier - 3</v>
      </c>
      <c r="O973" t="str">
        <f>VLOOKUP($A973,'Hospitalisation Details'!$A:$O,13,0)</f>
        <v>tier - 3</v>
      </c>
      <c r="P973" t="str">
        <f>VLOOKUP($A973,'Hospitalisation Details'!$A:$O,14,0)</f>
        <v>R1024</v>
      </c>
      <c r="Q973">
        <f>VLOOKUP($A973,'Hospitalisation Details'!$A:$O,15,0)</f>
        <v>52</v>
      </c>
    </row>
    <row r="974" spans="1:17" ht="15.75" x14ac:dyDescent="0.25">
      <c r="A974" s="1" t="s">
        <v>1398</v>
      </c>
      <c r="B974" t="str">
        <f>VLOOKUP(Healthcare!A974,'Customer Names'!$A:$D,4,0)</f>
        <v>Matthew</v>
      </c>
      <c r="C974">
        <f>VLOOKUP(A974,'Medical Examinations'!$A:$M,2,0)</f>
        <v>35.244999999999997</v>
      </c>
      <c r="D974">
        <f>VLOOKUP($A974,'Medical Examinations'!$A:$M,3,0)</f>
        <v>11.22</v>
      </c>
      <c r="E974" t="str">
        <f>VLOOKUP($A974,'Medical Examinations'!$A:$M,4,0)</f>
        <v>yes</v>
      </c>
      <c r="F974" t="str">
        <f>VLOOKUP($A974,'Medical Examinations'!$A:$M,5,0)</f>
        <v>No</v>
      </c>
      <c r="G974" t="str">
        <f>VLOOKUP($A974,'Medical Examinations'!$A:$M,6,0)</f>
        <v>No</v>
      </c>
      <c r="H974">
        <f>VLOOKUP($A974,'Medical Examinations'!$A:$M,8,0)</f>
        <v>0</v>
      </c>
      <c r="I974" t="str">
        <f>VLOOKUP($A974,'Medical Examinations'!$A:$M,9,0)</f>
        <v>No</v>
      </c>
      <c r="J974" t="str">
        <f>VLOOKUP($A974,'Medical Examinations'!$A:$M,11,0)</f>
        <v>Obesity</v>
      </c>
      <c r="K974" t="str">
        <f>VLOOKUP($A974,'Medical Examinations'!$A:$M,12,0)</f>
        <v>Diabetes</v>
      </c>
      <c r="L974" s="11">
        <f>VLOOKUP($A974,'Hospitalisation Details'!$A:$O,5,0)</f>
        <v>24703</v>
      </c>
      <c r="M974">
        <f>VLOOKUP($A974,'Hospitalisation Details'!$A:$O,7,0)</f>
        <v>11394.07</v>
      </c>
      <c r="N974" t="str">
        <f>VLOOKUP($A974,'Hospitalisation Details'!$A:$O,12,0)</f>
        <v>tier - 3</v>
      </c>
      <c r="O974" t="str">
        <f>VLOOKUP($A974,'Hospitalisation Details'!$A:$O,13,0)</f>
        <v>tier - 1</v>
      </c>
      <c r="P974" t="str">
        <f>VLOOKUP($A974,'Hospitalisation Details'!$A:$O,14,0)</f>
        <v>R1018</v>
      </c>
      <c r="Q974">
        <f>VLOOKUP($A974,'Hospitalisation Details'!$A:$O,15,0)</f>
        <v>55</v>
      </c>
    </row>
    <row r="975" spans="1:17" ht="15.75" x14ac:dyDescent="0.25">
      <c r="A975" s="1" t="s">
        <v>1397</v>
      </c>
      <c r="B975" t="str">
        <f>VLOOKUP(Healthcare!A975,'Customer Names'!$A:$D,4,0)</f>
        <v>.  Bettina</v>
      </c>
      <c r="C975">
        <f>VLOOKUP(A975,'Medical Examinations'!$A:$M,2,0)</f>
        <v>49.84</v>
      </c>
      <c r="D975">
        <f>VLOOKUP($A975,'Medical Examinations'!$A:$M,3,0)</f>
        <v>5.0999999999999996</v>
      </c>
      <c r="E975" t="str">
        <f>VLOOKUP($A975,'Medical Examinations'!$A:$M,4,0)</f>
        <v>yes</v>
      </c>
      <c r="F975" t="str">
        <f>VLOOKUP($A975,'Medical Examinations'!$A:$M,5,0)</f>
        <v>No</v>
      </c>
      <c r="G975" t="str">
        <f>VLOOKUP($A975,'Medical Examinations'!$A:$M,6,0)</f>
        <v>Yes</v>
      </c>
      <c r="H975">
        <f>VLOOKUP($A975,'Medical Examinations'!$A:$M,8,0)</f>
        <v>1</v>
      </c>
      <c r="I975" t="str">
        <f>VLOOKUP($A975,'Medical Examinations'!$A:$M,9,0)</f>
        <v>No</v>
      </c>
      <c r="J975" t="str">
        <f>VLOOKUP($A975,'Medical Examinations'!$A:$M,11,0)</f>
        <v>Obesity</v>
      </c>
      <c r="K975" t="str">
        <f>VLOOKUP($A975,'Medical Examinations'!$A:$M,12,0)</f>
        <v>Normal</v>
      </c>
      <c r="L975" s="11">
        <f>VLOOKUP($A975,'Hospitalisation Details'!$A:$O,5,0)</f>
        <v>35609</v>
      </c>
      <c r="M975">
        <f>VLOOKUP($A975,'Hospitalisation Details'!$A:$O,7,0)</f>
        <v>11388.27</v>
      </c>
      <c r="N975" t="str">
        <f>VLOOKUP($A975,'Hospitalisation Details'!$A:$O,12,0)</f>
        <v>tier - 3</v>
      </c>
      <c r="O975" t="str">
        <f>VLOOKUP($A975,'Hospitalisation Details'!$A:$O,13,0)</f>
        <v>tier - 2</v>
      </c>
      <c r="P975" t="str">
        <f>VLOOKUP($A975,'Hospitalisation Details'!$A:$O,14,0)</f>
        <v>R1026</v>
      </c>
      <c r="Q975">
        <f>VLOOKUP($A975,'Hospitalisation Details'!$A:$O,15,0)</f>
        <v>25</v>
      </c>
    </row>
    <row r="976" spans="1:17" ht="15.75" x14ac:dyDescent="0.25">
      <c r="A976" s="1" t="s">
        <v>1396</v>
      </c>
      <c r="B976" t="str">
        <f>VLOOKUP(Healthcare!A976,'Customer Names'!$A:$D,4,0)</f>
        <v>Alexander</v>
      </c>
      <c r="C976">
        <f>VLOOKUP(A976,'Medical Examinations'!$A:$M,2,0)</f>
        <v>49.06</v>
      </c>
      <c r="D976">
        <f>VLOOKUP($A976,'Medical Examinations'!$A:$M,3,0)</f>
        <v>5.43</v>
      </c>
      <c r="E976" t="str">
        <f>VLOOKUP($A976,'Medical Examinations'!$A:$M,4,0)</f>
        <v>yes</v>
      </c>
      <c r="F976" t="str">
        <f>VLOOKUP($A976,'Medical Examinations'!$A:$M,5,0)</f>
        <v>No</v>
      </c>
      <c r="G976" t="str">
        <f>VLOOKUP($A976,'Medical Examinations'!$A:$M,6,0)</f>
        <v>No</v>
      </c>
      <c r="H976">
        <f>VLOOKUP($A976,'Medical Examinations'!$A:$M,8,0)</f>
        <v>1</v>
      </c>
      <c r="I976" t="str">
        <f>VLOOKUP($A976,'Medical Examinations'!$A:$M,9,0)</f>
        <v>No</v>
      </c>
      <c r="J976" t="str">
        <f>VLOOKUP($A976,'Medical Examinations'!$A:$M,11,0)</f>
        <v>Obesity</v>
      </c>
      <c r="K976" t="str">
        <f>VLOOKUP($A976,'Medical Examinations'!$A:$M,12,0)</f>
        <v>Normal</v>
      </c>
      <c r="L976" s="11">
        <f>VLOOKUP($A976,'Hospitalisation Details'!$A:$O,5,0)</f>
        <v>23694</v>
      </c>
      <c r="M976">
        <f>VLOOKUP($A976,'Hospitalisation Details'!$A:$O,7,0)</f>
        <v>11381.33</v>
      </c>
      <c r="N976" t="str">
        <f>VLOOKUP($A976,'Hospitalisation Details'!$A:$O,12,0)</f>
        <v>tier - 3</v>
      </c>
      <c r="O976" t="str">
        <f>VLOOKUP($A976,'Hospitalisation Details'!$A:$O,13,0)</f>
        <v>tier - 2</v>
      </c>
      <c r="P976" t="str">
        <f>VLOOKUP($A976,'Hospitalisation Details'!$A:$O,14,0)</f>
        <v>R1013</v>
      </c>
      <c r="Q976">
        <f>VLOOKUP($A976,'Hospitalisation Details'!$A:$O,15,0)</f>
        <v>58</v>
      </c>
    </row>
    <row r="977" spans="1:17" ht="15.75" x14ac:dyDescent="0.25">
      <c r="A977" s="1" t="s">
        <v>1395</v>
      </c>
      <c r="B977" t="str">
        <f>VLOOKUP(Healthcare!A977,'Customer Names'!$A:$D,4,0)</f>
        <v>.  Holli</v>
      </c>
      <c r="C977">
        <f>VLOOKUP(A977,'Medical Examinations'!$A:$M,2,0)</f>
        <v>30.88</v>
      </c>
      <c r="D977">
        <f>VLOOKUP($A977,'Medical Examinations'!$A:$M,3,0)</f>
        <v>5.82</v>
      </c>
      <c r="E977" t="str">
        <f>VLOOKUP($A977,'Medical Examinations'!$A:$M,4,0)</f>
        <v>No</v>
      </c>
      <c r="F977" t="str">
        <f>VLOOKUP($A977,'Medical Examinations'!$A:$M,5,0)</f>
        <v>No</v>
      </c>
      <c r="G977" t="str">
        <f>VLOOKUP($A977,'Medical Examinations'!$A:$M,6,0)</f>
        <v>No</v>
      </c>
      <c r="H977">
        <f>VLOOKUP($A977,'Medical Examinations'!$A:$M,8,0)</f>
        <v>2</v>
      </c>
      <c r="I977" t="str">
        <f>VLOOKUP($A977,'Medical Examinations'!$A:$M,9,0)</f>
        <v>No</v>
      </c>
      <c r="J977" t="str">
        <f>VLOOKUP($A977,'Medical Examinations'!$A:$M,11,0)</f>
        <v>Obesity</v>
      </c>
      <c r="K977" t="str">
        <f>VLOOKUP($A977,'Medical Examinations'!$A:$M,12,0)</f>
        <v>Prediabetes</v>
      </c>
      <c r="L977" s="11">
        <f>VLOOKUP($A977,'Hospitalisation Details'!$A:$O,5,0)</f>
        <v>26548</v>
      </c>
      <c r="M977">
        <f>VLOOKUP($A977,'Hospitalisation Details'!$A:$O,7,0)</f>
        <v>11378.57</v>
      </c>
      <c r="N977" t="str">
        <f>VLOOKUP($A977,'Hospitalisation Details'!$A:$O,12,0)</f>
        <v>tier - 3</v>
      </c>
      <c r="O977" t="str">
        <f>VLOOKUP($A977,'Hospitalisation Details'!$A:$O,13,0)</f>
        <v>tier - 2</v>
      </c>
      <c r="P977" t="str">
        <f>VLOOKUP($A977,'Hospitalisation Details'!$A:$O,14,0)</f>
        <v>R1025</v>
      </c>
      <c r="Q977">
        <f>VLOOKUP($A977,'Hospitalisation Details'!$A:$O,15,0)</f>
        <v>50</v>
      </c>
    </row>
    <row r="978" spans="1:17" ht="15.75" x14ac:dyDescent="0.25">
      <c r="A978" s="1" t="s">
        <v>1394</v>
      </c>
      <c r="B978" t="str">
        <f>VLOOKUP(Healthcare!A978,'Customer Names'!$A:$D,4,0)</f>
        <v>.  Heather C</v>
      </c>
      <c r="C978">
        <f>VLOOKUP(A978,'Medical Examinations'!$A:$M,2,0)</f>
        <v>33.35</v>
      </c>
      <c r="D978">
        <f>VLOOKUP($A978,'Medical Examinations'!$A:$M,3,0)</f>
        <v>6.05</v>
      </c>
      <c r="E978" t="str">
        <f>VLOOKUP($A978,'Medical Examinations'!$A:$M,4,0)</f>
        <v>No</v>
      </c>
      <c r="F978" t="str">
        <f>VLOOKUP($A978,'Medical Examinations'!$A:$M,5,0)</f>
        <v>No</v>
      </c>
      <c r="G978" t="str">
        <f>VLOOKUP($A978,'Medical Examinations'!$A:$M,6,0)</f>
        <v>Yes</v>
      </c>
      <c r="H978">
        <f>VLOOKUP($A978,'Medical Examinations'!$A:$M,8,0)</f>
        <v>1</v>
      </c>
      <c r="I978" t="str">
        <f>VLOOKUP($A978,'Medical Examinations'!$A:$M,9,0)</f>
        <v>No</v>
      </c>
      <c r="J978" t="str">
        <f>VLOOKUP($A978,'Medical Examinations'!$A:$M,11,0)</f>
        <v>Obesity</v>
      </c>
      <c r="K978" t="str">
        <f>VLOOKUP($A978,'Medical Examinations'!$A:$M,12,0)</f>
        <v>Prediabetes</v>
      </c>
      <c r="L978" s="11">
        <f>VLOOKUP($A978,'Hospitalisation Details'!$A:$O,5,0)</f>
        <v>29043</v>
      </c>
      <c r="M978">
        <f>VLOOKUP($A978,'Hospitalisation Details'!$A:$O,7,0)</f>
        <v>11369.39</v>
      </c>
      <c r="N978" t="str">
        <f>VLOOKUP($A978,'Hospitalisation Details'!$A:$O,12,0)</f>
        <v>tier - 3</v>
      </c>
      <c r="O978" t="str">
        <f>VLOOKUP($A978,'Hospitalisation Details'!$A:$O,13,0)</f>
        <v>tier - 1</v>
      </c>
      <c r="P978" t="str">
        <f>VLOOKUP($A978,'Hospitalisation Details'!$A:$O,14,0)</f>
        <v>R1026</v>
      </c>
      <c r="Q978">
        <f>VLOOKUP($A978,'Hospitalisation Details'!$A:$O,15,0)</f>
        <v>43</v>
      </c>
    </row>
    <row r="979" spans="1:17" ht="15.75" x14ac:dyDescent="0.25">
      <c r="A979" s="1" t="s">
        <v>1393</v>
      </c>
      <c r="B979" t="str">
        <f>VLOOKUP(Healthcare!A979,'Customer Names'!$A:$D,4,0)</f>
        <v>Kyle</v>
      </c>
      <c r="C979">
        <f>VLOOKUP(A979,'Medical Examinations'!$A:$M,2,0)</f>
        <v>38</v>
      </c>
      <c r="D979">
        <f>VLOOKUP($A979,'Medical Examinations'!$A:$M,3,0)</f>
        <v>6.38</v>
      </c>
      <c r="E979" t="str">
        <f>VLOOKUP($A979,'Medical Examinations'!$A:$M,4,0)</f>
        <v>yes</v>
      </c>
      <c r="F979" t="str">
        <f>VLOOKUP($A979,'Medical Examinations'!$A:$M,5,0)</f>
        <v>No</v>
      </c>
      <c r="G979" t="str">
        <f>VLOOKUP($A979,'Medical Examinations'!$A:$M,6,0)</f>
        <v>No</v>
      </c>
      <c r="H979">
        <f>VLOOKUP($A979,'Medical Examinations'!$A:$M,8,0)</f>
        <v>1</v>
      </c>
      <c r="I979" t="str">
        <f>VLOOKUP($A979,'Medical Examinations'!$A:$M,9,0)</f>
        <v>No</v>
      </c>
      <c r="J979" t="str">
        <f>VLOOKUP($A979,'Medical Examinations'!$A:$M,11,0)</f>
        <v>Obesity</v>
      </c>
      <c r="K979" t="str">
        <f>VLOOKUP($A979,'Medical Examinations'!$A:$M,12,0)</f>
        <v>Prediabetes</v>
      </c>
      <c r="L979" s="11">
        <f>VLOOKUP($A979,'Hospitalisation Details'!$A:$O,5,0)</f>
        <v>23724</v>
      </c>
      <c r="M979">
        <f>VLOOKUP($A979,'Hospitalisation Details'!$A:$O,7,0)</f>
        <v>11365.95</v>
      </c>
      <c r="N979" t="str">
        <f>VLOOKUP($A979,'Hospitalisation Details'!$A:$O,12,0)</f>
        <v>tier - 3</v>
      </c>
      <c r="O979" t="str">
        <f>VLOOKUP($A979,'Hospitalisation Details'!$A:$O,13,0)</f>
        <v>tier - 2</v>
      </c>
      <c r="P979" t="str">
        <f>VLOOKUP($A979,'Hospitalisation Details'!$A:$O,14,0)</f>
        <v>R1011</v>
      </c>
      <c r="Q979">
        <f>VLOOKUP($A979,'Hospitalisation Details'!$A:$O,15,0)</f>
        <v>58</v>
      </c>
    </row>
    <row r="980" spans="1:17" ht="15.75" x14ac:dyDescent="0.25">
      <c r="A980" s="1" t="s">
        <v>1392</v>
      </c>
      <c r="B980" t="str">
        <f>VLOOKUP(Healthcare!A980,'Customer Names'!$A:$D,4,0)</f>
        <v>Thomas J</v>
      </c>
      <c r="C980">
        <f>VLOOKUP(A980,'Medical Examinations'!$A:$M,2,0)</f>
        <v>36.08</v>
      </c>
      <c r="D980">
        <f>VLOOKUP($A980,'Medical Examinations'!$A:$M,3,0)</f>
        <v>5.73</v>
      </c>
      <c r="E980" t="str">
        <f>VLOOKUP($A980,'Medical Examinations'!$A:$M,4,0)</f>
        <v>yes</v>
      </c>
      <c r="F980" t="str">
        <f>VLOOKUP($A980,'Medical Examinations'!$A:$M,5,0)</f>
        <v>No</v>
      </c>
      <c r="G980" t="str">
        <f>VLOOKUP($A980,'Medical Examinations'!$A:$M,6,0)</f>
        <v>No</v>
      </c>
      <c r="H980">
        <f>VLOOKUP($A980,'Medical Examinations'!$A:$M,8,0)</f>
        <v>1</v>
      </c>
      <c r="I980" t="str">
        <f>VLOOKUP($A980,'Medical Examinations'!$A:$M,9,0)</f>
        <v>No</v>
      </c>
      <c r="J980" t="str">
        <f>VLOOKUP($A980,'Medical Examinations'!$A:$M,11,0)</f>
        <v>Obesity</v>
      </c>
      <c r="K980" t="str">
        <f>VLOOKUP($A980,'Medical Examinations'!$A:$M,12,0)</f>
        <v>Prediabetes</v>
      </c>
      <c r="L980" s="11">
        <f>VLOOKUP($A980,'Hospitalisation Details'!$A:$O,5,0)</f>
        <v>23623</v>
      </c>
      <c r="M980">
        <f>VLOOKUP($A980,'Hospitalisation Details'!$A:$O,7,0)</f>
        <v>11363.28</v>
      </c>
      <c r="N980" t="str">
        <f>VLOOKUP($A980,'Hospitalisation Details'!$A:$O,12,0)</f>
        <v>tier - 3</v>
      </c>
      <c r="O980" t="str">
        <f>VLOOKUP($A980,'Hospitalisation Details'!$A:$O,13,0)</f>
        <v>tier - 1</v>
      </c>
      <c r="P980" t="str">
        <f>VLOOKUP($A980,'Hospitalisation Details'!$A:$O,14,0)</f>
        <v>R1013</v>
      </c>
      <c r="Q980">
        <f>VLOOKUP($A980,'Hospitalisation Details'!$A:$O,15,0)</f>
        <v>58</v>
      </c>
    </row>
    <row r="981" spans="1:17" ht="15.75" x14ac:dyDescent="0.25">
      <c r="A981" s="1" t="s">
        <v>1391</v>
      </c>
      <c r="B981" t="str">
        <f>VLOOKUP(Healthcare!A981,'Customer Names'!$A:$D,4,0)</f>
        <v>Chris</v>
      </c>
      <c r="C981">
        <f>VLOOKUP(A981,'Medical Examinations'!$A:$M,2,0)</f>
        <v>35.700000000000003</v>
      </c>
      <c r="D981">
        <f>VLOOKUP($A981,'Medical Examinations'!$A:$M,3,0)</f>
        <v>5.47</v>
      </c>
      <c r="E981" t="str">
        <f>VLOOKUP($A981,'Medical Examinations'!$A:$M,4,0)</f>
        <v>yes</v>
      </c>
      <c r="F981" t="str">
        <f>VLOOKUP($A981,'Medical Examinations'!$A:$M,5,0)</f>
        <v>No</v>
      </c>
      <c r="G981" t="str">
        <f>VLOOKUP($A981,'Medical Examinations'!$A:$M,6,0)</f>
        <v>No</v>
      </c>
      <c r="H981">
        <f>VLOOKUP($A981,'Medical Examinations'!$A:$M,8,0)</f>
        <v>1</v>
      </c>
      <c r="I981" t="str">
        <f>VLOOKUP($A981,'Medical Examinations'!$A:$M,9,0)</f>
        <v>No</v>
      </c>
      <c r="J981" t="str">
        <f>VLOOKUP($A981,'Medical Examinations'!$A:$M,11,0)</f>
        <v>Obesity</v>
      </c>
      <c r="K981" t="str">
        <f>VLOOKUP($A981,'Medical Examinations'!$A:$M,12,0)</f>
        <v>Normal</v>
      </c>
      <c r="L981" s="11">
        <f>VLOOKUP($A981,'Hospitalisation Details'!$A:$O,5,0)</f>
        <v>23532</v>
      </c>
      <c r="M981">
        <f>VLOOKUP($A981,'Hospitalisation Details'!$A:$O,7,0)</f>
        <v>11362.76</v>
      </c>
      <c r="N981" t="str">
        <f>VLOOKUP($A981,'Hospitalisation Details'!$A:$O,12,0)</f>
        <v>tier - 3</v>
      </c>
      <c r="O981" t="str">
        <f>VLOOKUP($A981,'Hospitalisation Details'!$A:$O,13,0)</f>
        <v>tier - 1</v>
      </c>
      <c r="P981" t="str">
        <f>VLOOKUP($A981,'Hospitalisation Details'!$A:$O,14,0)</f>
        <v>R1011</v>
      </c>
      <c r="Q981">
        <f>VLOOKUP($A981,'Hospitalisation Details'!$A:$O,15,0)</f>
        <v>59</v>
      </c>
    </row>
    <row r="982" spans="1:17" ht="15.75" x14ac:dyDescent="0.25">
      <c r="A982" s="1" t="s">
        <v>1390</v>
      </c>
      <c r="B982" t="str">
        <f>VLOOKUP(Healthcare!A982,'Customer Names'!$A:$D,4,0)</f>
        <v>Graham</v>
      </c>
      <c r="C982">
        <f>VLOOKUP(A982,'Medical Examinations'!$A:$M,2,0)</f>
        <v>34.01</v>
      </c>
      <c r="D982">
        <f>VLOOKUP($A982,'Medical Examinations'!$A:$M,3,0)</f>
        <v>11.3</v>
      </c>
      <c r="E982" t="str">
        <f>VLOOKUP($A982,'Medical Examinations'!$A:$M,4,0)</f>
        <v>No</v>
      </c>
      <c r="F982" t="str">
        <f>VLOOKUP($A982,'Medical Examinations'!$A:$M,5,0)</f>
        <v>No</v>
      </c>
      <c r="G982" t="str">
        <f>VLOOKUP($A982,'Medical Examinations'!$A:$M,6,0)</f>
        <v>No</v>
      </c>
      <c r="H982">
        <f>VLOOKUP($A982,'Medical Examinations'!$A:$M,8,0)</f>
        <v>0</v>
      </c>
      <c r="I982" t="str">
        <f>VLOOKUP($A982,'Medical Examinations'!$A:$M,9,0)</f>
        <v>No</v>
      </c>
      <c r="J982" t="str">
        <f>VLOOKUP($A982,'Medical Examinations'!$A:$M,11,0)</f>
        <v>Obesity</v>
      </c>
      <c r="K982" t="str">
        <f>VLOOKUP($A982,'Medical Examinations'!$A:$M,12,0)</f>
        <v>Diabetes</v>
      </c>
      <c r="L982" s="11">
        <f>VLOOKUP($A982,'Hospitalisation Details'!$A:$O,5,0)</f>
        <v>24011</v>
      </c>
      <c r="M982">
        <f>VLOOKUP($A982,'Hospitalisation Details'!$A:$O,7,0)</f>
        <v>11356.66</v>
      </c>
      <c r="N982" t="str">
        <f>VLOOKUP($A982,'Hospitalisation Details'!$A:$O,12,0)</f>
        <v>tier - 3</v>
      </c>
      <c r="O982" t="str">
        <f>VLOOKUP($A982,'Hospitalisation Details'!$A:$O,13,0)</f>
        <v>tier - 3</v>
      </c>
      <c r="P982" t="str">
        <f>VLOOKUP($A982,'Hospitalisation Details'!$A:$O,14,0)</f>
        <v>R1012</v>
      </c>
      <c r="Q982">
        <f>VLOOKUP($A982,'Hospitalisation Details'!$A:$O,15,0)</f>
        <v>57</v>
      </c>
    </row>
    <row r="983" spans="1:17" ht="15.75" x14ac:dyDescent="0.25">
      <c r="A983" s="1" t="s">
        <v>1389</v>
      </c>
      <c r="B983" t="str">
        <f>VLOOKUP(Healthcare!A983,'Customer Names'!$A:$D,4,0)</f>
        <v>Garrett</v>
      </c>
      <c r="C983">
        <f>VLOOKUP(A983,'Medical Examinations'!$A:$M,2,0)</f>
        <v>31.54</v>
      </c>
      <c r="D983">
        <f>VLOOKUP($A983,'Medical Examinations'!$A:$M,3,0)</f>
        <v>6.72</v>
      </c>
      <c r="E983" t="str">
        <f>VLOOKUP($A983,'Medical Examinations'!$A:$M,4,0)</f>
        <v>No</v>
      </c>
      <c r="F983" t="str">
        <f>VLOOKUP($A983,'Medical Examinations'!$A:$M,5,0)</f>
        <v>No</v>
      </c>
      <c r="G983" t="str">
        <f>VLOOKUP($A983,'Medical Examinations'!$A:$M,6,0)</f>
        <v>No</v>
      </c>
      <c r="H983">
        <f>VLOOKUP($A983,'Medical Examinations'!$A:$M,8,0)</f>
        <v>0</v>
      </c>
      <c r="I983" t="str">
        <f>VLOOKUP($A983,'Medical Examinations'!$A:$M,9,0)</f>
        <v>No</v>
      </c>
      <c r="J983" t="str">
        <f>VLOOKUP($A983,'Medical Examinations'!$A:$M,11,0)</f>
        <v>Obesity</v>
      </c>
      <c r="K983" t="str">
        <f>VLOOKUP($A983,'Medical Examinations'!$A:$M,12,0)</f>
        <v>Diabetes</v>
      </c>
      <c r="L983" s="11">
        <f>VLOOKUP($A983,'Hospitalisation Details'!$A:$O,5,0)</f>
        <v>24075</v>
      </c>
      <c r="M983">
        <f>VLOOKUP($A983,'Hospitalisation Details'!$A:$O,7,0)</f>
        <v>11353.23</v>
      </c>
      <c r="N983" t="str">
        <f>VLOOKUP($A983,'Hospitalisation Details'!$A:$O,12,0)</f>
        <v>tier - 3</v>
      </c>
      <c r="O983" t="str">
        <f>VLOOKUP($A983,'Hospitalisation Details'!$A:$O,13,0)</f>
        <v>tier - 1</v>
      </c>
      <c r="P983" t="str">
        <f>VLOOKUP($A983,'Hospitalisation Details'!$A:$O,14,0)</f>
        <v>R1012</v>
      </c>
      <c r="Q983">
        <f>VLOOKUP($A983,'Hospitalisation Details'!$A:$O,15,0)</f>
        <v>57</v>
      </c>
    </row>
    <row r="984" spans="1:17" ht="15.75" x14ac:dyDescent="0.25">
      <c r="A984" s="1" t="s">
        <v>1388</v>
      </c>
      <c r="B984" t="str">
        <f>VLOOKUP(Healthcare!A984,'Customer Names'!$A:$D,4,0)</f>
        <v>Andrew</v>
      </c>
      <c r="C984">
        <f>VLOOKUP(A984,'Medical Examinations'!$A:$M,2,0)</f>
        <v>23.3</v>
      </c>
      <c r="D984">
        <f>VLOOKUP($A984,'Medical Examinations'!$A:$M,3,0)</f>
        <v>5.36</v>
      </c>
      <c r="E984" t="str">
        <f>VLOOKUP($A984,'Medical Examinations'!$A:$M,4,0)</f>
        <v>yes</v>
      </c>
      <c r="F984" t="str">
        <f>VLOOKUP($A984,'Medical Examinations'!$A:$M,5,0)</f>
        <v>No</v>
      </c>
      <c r="G984" t="str">
        <f>VLOOKUP($A984,'Medical Examinations'!$A:$M,6,0)</f>
        <v>No</v>
      </c>
      <c r="H984">
        <f>VLOOKUP($A984,'Medical Examinations'!$A:$M,8,0)</f>
        <v>1</v>
      </c>
      <c r="I984" t="str">
        <f>VLOOKUP($A984,'Medical Examinations'!$A:$M,9,0)</f>
        <v>No</v>
      </c>
      <c r="J984" t="str">
        <f>VLOOKUP($A984,'Medical Examinations'!$A:$M,11,0)</f>
        <v>Healthy Weight</v>
      </c>
      <c r="K984" t="str">
        <f>VLOOKUP($A984,'Medical Examinations'!$A:$M,12,0)</f>
        <v>Normal</v>
      </c>
      <c r="L984" s="11">
        <f>VLOOKUP($A984,'Hospitalisation Details'!$A:$O,5,0)</f>
        <v>23601</v>
      </c>
      <c r="M984">
        <f>VLOOKUP($A984,'Hospitalisation Details'!$A:$O,7,0)</f>
        <v>11345.52</v>
      </c>
      <c r="N984" t="str">
        <f>VLOOKUP($A984,'Hospitalisation Details'!$A:$O,12,0)</f>
        <v>tier - 3</v>
      </c>
      <c r="O984" t="str">
        <f>VLOOKUP($A984,'Hospitalisation Details'!$A:$O,13,0)</f>
        <v>tier - 3</v>
      </c>
      <c r="P984" t="str">
        <f>VLOOKUP($A984,'Hospitalisation Details'!$A:$O,14,0)</f>
        <v>R1011</v>
      </c>
      <c r="Q984">
        <f>VLOOKUP($A984,'Hospitalisation Details'!$A:$O,15,0)</f>
        <v>58</v>
      </c>
    </row>
    <row r="985" spans="1:17" ht="15.75" x14ac:dyDescent="0.25">
      <c r="A985" s="1" t="s">
        <v>1387</v>
      </c>
      <c r="B985" t="str">
        <f>VLOOKUP(Healthcare!A985,'Customer Names'!$A:$D,4,0)</f>
        <v>.  Annabelle M</v>
      </c>
      <c r="C985">
        <f>VLOOKUP(A985,'Medical Examinations'!$A:$M,2,0)</f>
        <v>27.75</v>
      </c>
      <c r="D985">
        <f>VLOOKUP($A985,'Medical Examinations'!$A:$M,3,0)</f>
        <v>9.8800000000000008</v>
      </c>
      <c r="E985" t="str">
        <f>VLOOKUP($A985,'Medical Examinations'!$A:$M,4,0)</f>
        <v>No</v>
      </c>
      <c r="F985" t="str">
        <f>VLOOKUP($A985,'Medical Examinations'!$A:$M,5,0)</f>
        <v>No</v>
      </c>
      <c r="G985" t="str">
        <f>VLOOKUP($A985,'Medical Examinations'!$A:$M,6,0)</f>
        <v>No</v>
      </c>
      <c r="H985">
        <f>VLOOKUP($A985,'Medical Examinations'!$A:$M,8,0)</f>
        <v>0</v>
      </c>
      <c r="I985" t="str">
        <f>VLOOKUP($A985,'Medical Examinations'!$A:$M,9,0)</f>
        <v>No</v>
      </c>
      <c r="J985" t="str">
        <f>VLOOKUP($A985,'Medical Examinations'!$A:$M,11,0)</f>
        <v>Overweight</v>
      </c>
      <c r="K985" t="str">
        <f>VLOOKUP($A985,'Medical Examinations'!$A:$M,12,0)</f>
        <v>Diabetes</v>
      </c>
      <c r="L985" s="11">
        <f>VLOOKUP($A985,'Hospitalisation Details'!$A:$O,5,0)</f>
        <v>25144</v>
      </c>
      <c r="M985">
        <f>VLOOKUP($A985,'Hospitalisation Details'!$A:$O,7,0)</f>
        <v>11344.32</v>
      </c>
      <c r="N985" t="str">
        <f>VLOOKUP($A985,'Hospitalisation Details'!$A:$O,12,0)</f>
        <v>tier - 3</v>
      </c>
      <c r="O985" t="str">
        <f>VLOOKUP($A985,'Hospitalisation Details'!$A:$O,13,0)</f>
        <v>tier - 2</v>
      </c>
      <c r="P985" t="str">
        <f>VLOOKUP($A985,'Hospitalisation Details'!$A:$O,14,0)</f>
        <v>R1025</v>
      </c>
      <c r="Q985">
        <f>VLOOKUP($A985,'Hospitalisation Details'!$A:$O,15,0)</f>
        <v>54</v>
      </c>
    </row>
    <row r="986" spans="1:17" ht="15.75" x14ac:dyDescent="0.25">
      <c r="A986" s="1" t="s">
        <v>1386</v>
      </c>
      <c r="B986" t="str">
        <f>VLOOKUP(Healthcare!A986,'Customer Names'!$A:$D,4,0)</f>
        <v>Daniel T.</v>
      </c>
      <c r="C986">
        <f>VLOOKUP(A986,'Medical Examinations'!$A:$M,2,0)</f>
        <v>42.46</v>
      </c>
      <c r="D986">
        <f>VLOOKUP($A986,'Medical Examinations'!$A:$M,3,0)</f>
        <v>4.1100000000000003</v>
      </c>
      <c r="E986" t="str">
        <f>VLOOKUP($A986,'Medical Examinations'!$A:$M,4,0)</f>
        <v>No</v>
      </c>
      <c r="F986" t="str">
        <f>VLOOKUP($A986,'Medical Examinations'!$A:$M,5,0)</f>
        <v>No</v>
      </c>
      <c r="G986" t="str">
        <f>VLOOKUP($A986,'Medical Examinations'!$A:$M,6,0)</f>
        <v>No</v>
      </c>
      <c r="H986">
        <f>VLOOKUP($A986,'Medical Examinations'!$A:$M,8,0)</f>
        <v>0</v>
      </c>
      <c r="I986" t="str">
        <f>VLOOKUP($A986,'Medical Examinations'!$A:$M,9,0)</f>
        <v>No</v>
      </c>
      <c r="J986" t="str">
        <f>VLOOKUP($A986,'Medical Examinations'!$A:$M,11,0)</f>
        <v>Obesity</v>
      </c>
      <c r="K986" t="str">
        <f>VLOOKUP($A986,'Medical Examinations'!$A:$M,12,0)</f>
        <v>Normal</v>
      </c>
      <c r="L986" s="11">
        <f>VLOOKUP($A986,'Hospitalisation Details'!$A:$O,5,0)</f>
        <v>32739</v>
      </c>
      <c r="M986">
        <f>VLOOKUP($A986,'Hospitalisation Details'!$A:$O,7,0)</f>
        <v>11326.71</v>
      </c>
      <c r="N986" t="str">
        <f>VLOOKUP($A986,'Hospitalisation Details'!$A:$O,12,0)</f>
        <v>tier - 3</v>
      </c>
      <c r="O986" t="str">
        <f>VLOOKUP($A986,'Hospitalisation Details'!$A:$O,13,0)</f>
        <v>tier - 3</v>
      </c>
      <c r="P986" t="str">
        <f>VLOOKUP($A986,'Hospitalisation Details'!$A:$O,14,0)</f>
        <v>R1013</v>
      </c>
      <c r="Q986">
        <f>VLOOKUP($A986,'Hospitalisation Details'!$A:$O,15,0)</f>
        <v>33</v>
      </c>
    </row>
    <row r="987" spans="1:17" ht="15.75" x14ac:dyDescent="0.25">
      <c r="A987" s="1" t="s">
        <v>1385</v>
      </c>
      <c r="B987" t="str">
        <f>VLOOKUP(Healthcare!A987,'Customer Names'!$A:$D,4,0)</f>
        <v>Deanne</v>
      </c>
      <c r="C987">
        <f>VLOOKUP(A987,'Medical Examinations'!$A:$M,2,0)</f>
        <v>54.47</v>
      </c>
      <c r="D987">
        <f>VLOOKUP($A987,'Medical Examinations'!$A:$M,3,0)</f>
        <v>7.48</v>
      </c>
      <c r="E987" t="str">
        <f>VLOOKUP($A987,'Medical Examinations'!$A:$M,4,0)</f>
        <v>No</v>
      </c>
      <c r="F987" t="str">
        <f>VLOOKUP($A987,'Medical Examinations'!$A:$M,5,0)</f>
        <v>No</v>
      </c>
      <c r="G987" t="str">
        <f>VLOOKUP($A987,'Medical Examinations'!$A:$M,6,0)</f>
        <v>No</v>
      </c>
      <c r="H987">
        <f>VLOOKUP($A987,'Medical Examinations'!$A:$M,8,0)</f>
        <v>0</v>
      </c>
      <c r="I987" t="str">
        <f>VLOOKUP($A987,'Medical Examinations'!$A:$M,9,0)</f>
        <v>No</v>
      </c>
      <c r="J987" t="str">
        <f>VLOOKUP($A987,'Medical Examinations'!$A:$M,11,0)</f>
        <v>Obesity</v>
      </c>
      <c r="K987" t="str">
        <f>VLOOKUP($A987,'Medical Examinations'!$A:$M,12,0)</f>
        <v>Diabetes</v>
      </c>
      <c r="L987" s="11">
        <f>VLOOKUP($A987,'Hospitalisation Details'!$A:$O,5,0)</f>
        <v>37610</v>
      </c>
      <c r="M987">
        <f>VLOOKUP($A987,'Hospitalisation Details'!$A:$O,7,0)</f>
        <v>11321.49</v>
      </c>
      <c r="N987" t="str">
        <f>VLOOKUP($A987,'Hospitalisation Details'!$A:$O,12,0)</f>
        <v>tier - 3</v>
      </c>
      <c r="O987" t="str">
        <f>VLOOKUP($A987,'Hospitalisation Details'!$A:$O,13,0)</f>
        <v>tier - 3</v>
      </c>
      <c r="P987" t="str">
        <f>VLOOKUP($A987,'Hospitalisation Details'!$A:$O,14,0)</f>
        <v>R1012</v>
      </c>
      <c r="Q987">
        <f>VLOOKUP($A987,'Hospitalisation Details'!$A:$O,15,0)</f>
        <v>20</v>
      </c>
    </row>
    <row r="988" spans="1:17" ht="15.75" x14ac:dyDescent="0.25">
      <c r="A988" s="1" t="s">
        <v>1384</v>
      </c>
      <c r="B988" t="str">
        <f>VLOOKUP(Healthcare!A988,'Customer Names'!$A:$D,4,0)</f>
        <v>Carrie</v>
      </c>
      <c r="C988">
        <f>VLOOKUP(A988,'Medical Examinations'!$A:$M,2,0)</f>
        <v>24.93</v>
      </c>
      <c r="D988">
        <f>VLOOKUP($A988,'Medical Examinations'!$A:$M,3,0)</f>
        <v>9.18</v>
      </c>
      <c r="E988" t="str">
        <f>VLOOKUP($A988,'Medical Examinations'!$A:$M,4,0)</f>
        <v>yes</v>
      </c>
      <c r="F988" t="str">
        <f>VLOOKUP($A988,'Medical Examinations'!$A:$M,5,0)</f>
        <v>No</v>
      </c>
      <c r="G988" t="str">
        <f>VLOOKUP($A988,'Medical Examinations'!$A:$M,6,0)</f>
        <v>Yes</v>
      </c>
      <c r="H988">
        <f>VLOOKUP($A988,'Medical Examinations'!$A:$M,8,0)</f>
        <v>1</v>
      </c>
      <c r="I988" t="str">
        <f>VLOOKUP($A988,'Medical Examinations'!$A:$M,9,0)</f>
        <v>No</v>
      </c>
      <c r="J988" t="str">
        <f>VLOOKUP($A988,'Medical Examinations'!$A:$M,11,0)</f>
        <v>Overweight</v>
      </c>
      <c r="K988" t="str">
        <f>VLOOKUP($A988,'Medical Examinations'!$A:$M,12,0)</f>
        <v>Diabetes</v>
      </c>
      <c r="L988" s="11">
        <f>VLOOKUP($A988,'Hospitalisation Details'!$A:$O,5,0)</f>
        <v>23356</v>
      </c>
      <c r="M988">
        <f>VLOOKUP($A988,'Hospitalisation Details'!$A:$O,7,0)</f>
        <v>11319.12</v>
      </c>
      <c r="N988" t="str">
        <f>VLOOKUP($A988,'Hospitalisation Details'!$A:$O,12,0)</f>
        <v>tier - 3</v>
      </c>
      <c r="O988" t="str">
        <f>VLOOKUP($A988,'Hospitalisation Details'!$A:$O,13,0)</f>
        <v>tier - 1</v>
      </c>
      <c r="P988" t="str">
        <f>VLOOKUP($A988,'Hospitalisation Details'!$A:$O,14,0)</f>
        <v>R1012</v>
      </c>
      <c r="Q988">
        <f>VLOOKUP($A988,'Hospitalisation Details'!$A:$O,15,0)</f>
        <v>59</v>
      </c>
    </row>
    <row r="989" spans="1:17" ht="15.75" x14ac:dyDescent="0.25">
      <c r="A989" s="1" t="s">
        <v>1383</v>
      </c>
      <c r="B989" t="str">
        <f>VLOOKUP(Healthcare!A989,'Customer Names'!$A:$D,4,0)</f>
        <v>.  Suzanne</v>
      </c>
      <c r="C989">
        <f>VLOOKUP(A989,'Medical Examinations'!$A:$M,2,0)</f>
        <v>48.12</v>
      </c>
      <c r="D989">
        <f>VLOOKUP($A989,'Medical Examinations'!$A:$M,3,0)</f>
        <v>4.51</v>
      </c>
      <c r="E989" t="str">
        <f>VLOOKUP($A989,'Medical Examinations'!$A:$M,4,0)</f>
        <v>yes</v>
      </c>
      <c r="F989" t="str">
        <f>VLOOKUP($A989,'Medical Examinations'!$A:$M,5,0)</f>
        <v>No</v>
      </c>
      <c r="G989" t="str">
        <f>VLOOKUP($A989,'Medical Examinations'!$A:$M,6,0)</f>
        <v>No</v>
      </c>
      <c r="H989">
        <f>VLOOKUP($A989,'Medical Examinations'!$A:$M,8,0)</f>
        <v>1</v>
      </c>
      <c r="I989" t="str">
        <f>VLOOKUP($A989,'Medical Examinations'!$A:$M,9,0)</f>
        <v>No</v>
      </c>
      <c r="J989" t="str">
        <f>VLOOKUP($A989,'Medical Examinations'!$A:$M,11,0)</f>
        <v>Obesity</v>
      </c>
      <c r="K989" t="str">
        <f>VLOOKUP($A989,'Medical Examinations'!$A:$M,12,0)</f>
        <v>Normal</v>
      </c>
      <c r="L989" s="11">
        <f>VLOOKUP($A989,'Hospitalisation Details'!$A:$O,5,0)</f>
        <v>34982</v>
      </c>
      <c r="M989">
        <f>VLOOKUP($A989,'Hospitalisation Details'!$A:$O,7,0)</f>
        <v>11318.57</v>
      </c>
      <c r="N989" t="str">
        <f>VLOOKUP($A989,'Hospitalisation Details'!$A:$O,12,0)</f>
        <v>tier - 3</v>
      </c>
      <c r="O989" t="str">
        <f>VLOOKUP($A989,'Hospitalisation Details'!$A:$O,13,0)</f>
        <v>tier - 2</v>
      </c>
      <c r="P989" t="str">
        <f>VLOOKUP($A989,'Hospitalisation Details'!$A:$O,14,0)</f>
        <v>R1026</v>
      </c>
      <c r="Q989">
        <f>VLOOKUP($A989,'Hospitalisation Details'!$A:$O,15,0)</f>
        <v>27</v>
      </c>
    </row>
    <row r="990" spans="1:17" ht="15.75" x14ac:dyDescent="0.25">
      <c r="A990" s="1" t="s">
        <v>1382</v>
      </c>
      <c r="B990" t="str">
        <f>VLOOKUP(Healthcare!A990,'Customer Names'!$A:$D,4,0)</f>
        <v>Jasmine P.</v>
      </c>
      <c r="C990">
        <f>VLOOKUP(A990,'Medical Examinations'!$A:$M,2,0)</f>
        <v>24.91</v>
      </c>
      <c r="D990">
        <f>VLOOKUP($A990,'Medical Examinations'!$A:$M,3,0)</f>
        <v>7.33</v>
      </c>
      <c r="E990" t="str">
        <f>VLOOKUP($A990,'Medical Examinations'!$A:$M,4,0)</f>
        <v>yes</v>
      </c>
      <c r="F990" t="str">
        <f>VLOOKUP($A990,'Medical Examinations'!$A:$M,5,0)</f>
        <v>No</v>
      </c>
      <c r="G990" t="str">
        <f>VLOOKUP($A990,'Medical Examinations'!$A:$M,6,0)</f>
        <v>Yes</v>
      </c>
      <c r="H990">
        <f>VLOOKUP($A990,'Medical Examinations'!$A:$M,8,0)</f>
        <v>1</v>
      </c>
      <c r="I990" t="str">
        <f>VLOOKUP($A990,'Medical Examinations'!$A:$M,9,0)</f>
        <v>No</v>
      </c>
      <c r="J990" t="str">
        <f>VLOOKUP($A990,'Medical Examinations'!$A:$M,11,0)</f>
        <v>Overweight</v>
      </c>
      <c r="K990" t="str">
        <f>VLOOKUP($A990,'Medical Examinations'!$A:$M,12,0)</f>
        <v>Diabetes</v>
      </c>
      <c r="L990" s="11">
        <f>VLOOKUP($A990,'Hospitalisation Details'!$A:$O,5,0)</f>
        <v>23306</v>
      </c>
      <c r="M990">
        <f>VLOOKUP($A990,'Hospitalisation Details'!$A:$O,7,0)</f>
        <v>11312.33</v>
      </c>
      <c r="N990" t="str">
        <f>VLOOKUP($A990,'Hospitalisation Details'!$A:$O,12,0)</f>
        <v>tier - 3</v>
      </c>
      <c r="O990" t="str">
        <f>VLOOKUP($A990,'Hospitalisation Details'!$A:$O,13,0)</f>
        <v>tier - 3</v>
      </c>
      <c r="P990" t="str">
        <f>VLOOKUP($A990,'Hospitalisation Details'!$A:$O,14,0)</f>
        <v>R1012</v>
      </c>
      <c r="Q990">
        <f>VLOOKUP($A990,'Hospitalisation Details'!$A:$O,15,0)</f>
        <v>59</v>
      </c>
    </row>
    <row r="991" spans="1:17" ht="15.75" x14ac:dyDescent="0.25">
      <c r="A991" s="1" t="s">
        <v>1381</v>
      </c>
      <c r="B991" t="str">
        <f>VLOOKUP(Healthcare!A991,'Customer Names'!$A:$D,4,0)</f>
        <v>Jennifer</v>
      </c>
      <c r="C991">
        <f>VLOOKUP(A991,'Medical Examinations'!$A:$M,2,0)</f>
        <v>27.645</v>
      </c>
      <c r="D991">
        <f>VLOOKUP($A991,'Medical Examinations'!$A:$M,3,0)</f>
        <v>10.56</v>
      </c>
      <c r="E991" t="str">
        <f>VLOOKUP($A991,'Medical Examinations'!$A:$M,4,0)</f>
        <v>No</v>
      </c>
      <c r="F991" t="str">
        <f>VLOOKUP($A991,'Medical Examinations'!$A:$M,5,0)</f>
        <v>No</v>
      </c>
      <c r="G991" t="str">
        <f>VLOOKUP($A991,'Medical Examinations'!$A:$M,6,0)</f>
        <v>No</v>
      </c>
      <c r="H991">
        <f>VLOOKUP($A991,'Medical Examinations'!$A:$M,8,0)</f>
        <v>0</v>
      </c>
      <c r="I991" t="str">
        <f>VLOOKUP($A991,'Medical Examinations'!$A:$M,9,0)</f>
        <v>No</v>
      </c>
      <c r="J991" t="str">
        <f>VLOOKUP($A991,'Medical Examinations'!$A:$M,11,0)</f>
        <v>Overweight</v>
      </c>
      <c r="K991" t="str">
        <f>VLOOKUP($A991,'Medical Examinations'!$A:$M,12,0)</f>
        <v>Diabetes</v>
      </c>
      <c r="L991" s="11">
        <f>VLOOKUP($A991,'Hospitalisation Details'!$A:$O,5,0)</f>
        <v>25178</v>
      </c>
      <c r="M991">
        <f>VLOOKUP($A991,'Hospitalisation Details'!$A:$O,7,0)</f>
        <v>11305.93</v>
      </c>
      <c r="N991" t="str">
        <f>VLOOKUP($A991,'Hospitalisation Details'!$A:$O,12,0)</f>
        <v>tier - 3</v>
      </c>
      <c r="O991" t="str">
        <f>VLOOKUP($A991,'Hospitalisation Details'!$A:$O,13,0)</f>
        <v>tier - 1</v>
      </c>
      <c r="P991" t="str">
        <f>VLOOKUP($A991,'Hospitalisation Details'!$A:$O,14,0)</f>
        <v>R1012</v>
      </c>
      <c r="Q991">
        <f>VLOOKUP($A991,'Hospitalisation Details'!$A:$O,15,0)</f>
        <v>54</v>
      </c>
    </row>
    <row r="992" spans="1:17" ht="15.75" x14ac:dyDescent="0.25">
      <c r="A992" s="1" t="s">
        <v>1380</v>
      </c>
      <c r="B992" t="str">
        <f>VLOOKUP(Healthcare!A992,'Customer Names'!$A:$D,4,0)</f>
        <v>Tracie</v>
      </c>
      <c r="C992">
        <f>VLOOKUP(A992,'Medical Examinations'!$A:$M,2,0)</f>
        <v>33.700000000000003</v>
      </c>
      <c r="D992">
        <f>VLOOKUP($A992,'Medical Examinations'!$A:$M,3,0)</f>
        <v>4.01</v>
      </c>
      <c r="E992" t="str">
        <f>VLOOKUP($A992,'Medical Examinations'!$A:$M,4,0)</f>
        <v>No</v>
      </c>
      <c r="F992" t="str">
        <f>VLOOKUP($A992,'Medical Examinations'!$A:$M,5,0)</f>
        <v>No</v>
      </c>
      <c r="G992" t="str">
        <f>VLOOKUP($A992,'Medical Examinations'!$A:$M,6,0)</f>
        <v>No</v>
      </c>
      <c r="H992">
        <f>VLOOKUP($A992,'Medical Examinations'!$A:$M,8,0)</f>
        <v>2</v>
      </c>
      <c r="I992" t="str">
        <f>VLOOKUP($A992,'Medical Examinations'!$A:$M,9,0)</f>
        <v>No</v>
      </c>
      <c r="J992" t="str">
        <f>VLOOKUP($A992,'Medical Examinations'!$A:$M,11,0)</f>
        <v>Obesity</v>
      </c>
      <c r="K992" t="str">
        <f>VLOOKUP($A992,'Medical Examinations'!$A:$M,12,0)</f>
        <v>Normal</v>
      </c>
      <c r="L992" s="11">
        <f>VLOOKUP($A992,'Hospitalisation Details'!$A:$O,5,0)</f>
        <v>26567</v>
      </c>
      <c r="M992">
        <f>VLOOKUP($A992,'Hospitalisation Details'!$A:$O,7,0)</f>
        <v>11299.34</v>
      </c>
      <c r="N992" t="str">
        <f>VLOOKUP($A992,'Hospitalisation Details'!$A:$O,12,0)</f>
        <v>tier - 3</v>
      </c>
      <c r="O992" t="str">
        <f>VLOOKUP($A992,'Hospitalisation Details'!$A:$O,13,0)</f>
        <v>tier - 2</v>
      </c>
      <c r="P992" t="str">
        <f>VLOOKUP($A992,'Hospitalisation Details'!$A:$O,14,0)</f>
        <v>R1011</v>
      </c>
      <c r="Q992">
        <f>VLOOKUP($A992,'Hospitalisation Details'!$A:$O,15,0)</f>
        <v>50</v>
      </c>
    </row>
    <row r="993" spans="1:17" ht="15.75" x14ac:dyDescent="0.25">
      <c r="A993" s="1" t="s">
        <v>1379</v>
      </c>
      <c r="B993" t="str">
        <f>VLOOKUP(Healthcare!A993,'Customer Names'!$A:$D,4,0)</f>
        <v>Tristan D.</v>
      </c>
      <c r="C993">
        <f>VLOOKUP(A993,'Medical Examinations'!$A:$M,2,0)</f>
        <v>38.93</v>
      </c>
      <c r="D993">
        <f>VLOOKUP($A993,'Medical Examinations'!$A:$M,3,0)</f>
        <v>5.64</v>
      </c>
      <c r="E993" t="str">
        <f>VLOOKUP($A993,'Medical Examinations'!$A:$M,4,0)</f>
        <v>yes</v>
      </c>
      <c r="F993" t="str">
        <f>VLOOKUP($A993,'Medical Examinations'!$A:$M,5,0)</f>
        <v>No</v>
      </c>
      <c r="G993" t="str">
        <f>VLOOKUP($A993,'Medical Examinations'!$A:$M,6,0)</f>
        <v>No</v>
      </c>
      <c r="H993">
        <f>VLOOKUP($A993,'Medical Examinations'!$A:$M,8,0)</f>
        <v>1</v>
      </c>
      <c r="I993" t="str">
        <f>VLOOKUP($A993,'Medical Examinations'!$A:$M,9,0)</f>
        <v>No</v>
      </c>
      <c r="J993" t="str">
        <f>VLOOKUP($A993,'Medical Examinations'!$A:$M,11,0)</f>
        <v>Obesity</v>
      </c>
      <c r="K993" t="str">
        <f>VLOOKUP($A993,'Medical Examinations'!$A:$M,12,0)</f>
        <v>Normal</v>
      </c>
      <c r="L993" s="11">
        <f>VLOOKUP($A993,'Hospitalisation Details'!$A:$O,5,0)</f>
        <v>32308</v>
      </c>
      <c r="M993">
        <f>VLOOKUP($A993,'Hospitalisation Details'!$A:$O,7,0)</f>
        <v>11294.57</v>
      </c>
      <c r="N993" t="str">
        <f>VLOOKUP($A993,'Hospitalisation Details'!$A:$O,12,0)</f>
        <v>tier - 3</v>
      </c>
      <c r="O993" t="str">
        <f>VLOOKUP($A993,'Hospitalisation Details'!$A:$O,13,0)</f>
        <v>tier - 1</v>
      </c>
      <c r="P993" t="str">
        <f>VLOOKUP($A993,'Hospitalisation Details'!$A:$O,14,0)</f>
        <v>R1022</v>
      </c>
      <c r="Q993">
        <f>VLOOKUP($A993,'Hospitalisation Details'!$A:$O,15,0)</f>
        <v>34</v>
      </c>
    </row>
    <row r="994" spans="1:17" ht="15.75" x14ac:dyDescent="0.25">
      <c r="A994" s="1" t="s">
        <v>1378</v>
      </c>
      <c r="B994" t="str">
        <f>VLOOKUP(Healthcare!A994,'Customer Names'!$A:$D,4,0)</f>
        <v>Peiweng</v>
      </c>
      <c r="C994">
        <f>VLOOKUP(A994,'Medical Examinations'!$A:$M,2,0)</f>
        <v>32.774999999999999</v>
      </c>
      <c r="D994">
        <f>VLOOKUP($A994,'Medical Examinations'!$A:$M,3,0)</f>
        <v>8.02</v>
      </c>
      <c r="E994" t="str">
        <f>VLOOKUP($A994,'Medical Examinations'!$A:$M,4,0)</f>
        <v>yes</v>
      </c>
      <c r="F994" t="str">
        <f>VLOOKUP($A994,'Medical Examinations'!$A:$M,5,0)</f>
        <v>No</v>
      </c>
      <c r="G994" t="str">
        <f>VLOOKUP($A994,'Medical Examinations'!$A:$M,6,0)</f>
        <v>No</v>
      </c>
      <c r="H994">
        <f>VLOOKUP($A994,'Medical Examinations'!$A:$M,8,0)</f>
        <v>2</v>
      </c>
      <c r="I994" t="str">
        <f>VLOOKUP($A994,'Medical Examinations'!$A:$M,9,0)</f>
        <v>No</v>
      </c>
      <c r="J994" t="str">
        <f>VLOOKUP($A994,'Medical Examinations'!$A:$M,11,0)</f>
        <v>Obesity</v>
      </c>
      <c r="K994" t="str">
        <f>VLOOKUP($A994,'Medical Examinations'!$A:$M,12,0)</f>
        <v>Diabetes</v>
      </c>
      <c r="L994" s="11">
        <f>VLOOKUP($A994,'Hospitalisation Details'!$A:$O,5,0)</f>
        <v>25863</v>
      </c>
      <c r="M994">
        <f>VLOOKUP($A994,'Hospitalisation Details'!$A:$O,7,0)</f>
        <v>11289.11</v>
      </c>
      <c r="N994" t="str">
        <f>VLOOKUP($A994,'Hospitalisation Details'!$A:$O,12,0)</f>
        <v>tier - 3</v>
      </c>
      <c r="O994" t="str">
        <f>VLOOKUP($A994,'Hospitalisation Details'!$A:$O,13,0)</f>
        <v>tier - 1</v>
      </c>
      <c r="P994" t="str">
        <f>VLOOKUP($A994,'Hospitalisation Details'!$A:$O,14,0)</f>
        <v>R1012</v>
      </c>
      <c r="Q994">
        <f>VLOOKUP($A994,'Hospitalisation Details'!$A:$O,15,0)</f>
        <v>52</v>
      </c>
    </row>
    <row r="995" spans="1:17" ht="15.75" x14ac:dyDescent="0.25">
      <c r="A995" s="1" t="s">
        <v>1377</v>
      </c>
      <c r="B995" t="str">
        <f>VLOOKUP(Healthcare!A995,'Customer Names'!$A:$D,4,0)</f>
        <v>Theresa M.</v>
      </c>
      <c r="C995">
        <f>VLOOKUP(A995,'Medical Examinations'!$A:$M,2,0)</f>
        <v>29.83</v>
      </c>
      <c r="D995">
        <f>VLOOKUP($A995,'Medical Examinations'!$A:$M,3,0)</f>
        <v>7.2</v>
      </c>
      <c r="E995" t="str">
        <f>VLOOKUP($A995,'Medical Examinations'!$A:$M,4,0)</f>
        <v>yes</v>
      </c>
      <c r="F995" t="str">
        <f>VLOOKUP($A995,'Medical Examinations'!$A:$M,5,0)</f>
        <v>No</v>
      </c>
      <c r="G995" t="str">
        <f>VLOOKUP($A995,'Medical Examinations'!$A:$M,6,0)</f>
        <v>No</v>
      </c>
      <c r="H995">
        <f>VLOOKUP($A995,'Medical Examinations'!$A:$M,8,0)</f>
        <v>0</v>
      </c>
      <c r="I995" t="str">
        <f>VLOOKUP($A995,'Medical Examinations'!$A:$M,9,0)</f>
        <v>No</v>
      </c>
      <c r="J995" t="str">
        <f>VLOOKUP($A995,'Medical Examinations'!$A:$M,11,0)</f>
        <v>Overweight</v>
      </c>
      <c r="K995" t="str">
        <f>VLOOKUP($A995,'Medical Examinations'!$A:$M,12,0)</f>
        <v>Diabetes</v>
      </c>
      <c r="L995" s="11">
        <f>VLOOKUP($A995,'Hospitalisation Details'!$A:$O,5,0)</f>
        <v>24698</v>
      </c>
      <c r="M995">
        <f>VLOOKUP($A995,'Hospitalisation Details'!$A:$O,7,0)</f>
        <v>11286.54</v>
      </c>
      <c r="N995" t="str">
        <f>VLOOKUP($A995,'Hospitalisation Details'!$A:$O,12,0)</f>
        <v>tier - 3</v>
      </c>
      <c r="O995" t="str">
        <f>VLOOKUP($A995,'Hospitalisation Details'!$A:$O,13,0)</f>
        <v>tier - 3</v>
      </c>
      <c r="P995" t="str">
        <f>VLOOKUP($A995,'Hospitalisation Details'!$A:$O,14,0)</f>
        <v>R1024</v>
      </c>
      <c r="Q995">
        <f>VLOOKUP($A995,'Hospitalisation Details'!$A:$O,15,0)</f>
        <v>55</v>
      </c>
    </row>
    <row r="996" spans="1:17" ht="15.75" x14ac:dyDescent="0.25">
      <c r="A996" s="1" t="s">
        <v>1376</v>
      </c>
      <c r="B996" t="str">
        <f>VLOOKUP(Healthcare!A996,'Customer Names'!$A:$D,4,0)</f>
        <v>Daniel J</v>
      </c>
      <c r="C996">
        <f>VLOOKUP(A996,'Medical Examinations'!$A:$M,2,0)</f>
        <v>28.31</v>
      </c>
      <c r="D996">
        <f>VLOOKUP($A996,'Medical Examinations'!$A:$M,3,0)</f>
        <v>4.55</v>
      </c>
      <c r="E996" t="str">
        <f>VLOOKUP($A996,'Medical Examinations'!$A:$M,4,0)</f>
        <v>No</v>
      </c>
      <c r="F996" t="str">
        <f>VLOOKUP($A996,'Medical Examinations'!$A:$M,5,0)</f>
        <v>yes</v>
      </c>
      <c r="G996" t="str">
        <f>VLOOKUP($A996,'Medical Examinations'!$A:$M,6,0)</f>
        <v>No</v>
      </c>
      <c r="H996">
        <f>VLOOKUP($A996,'Medical Examinations'!$A:$M,8,0)</f>
        <v>1</v>
      </c>
      <c r="I996" t="str">
        <f>VLOOKUP($A996,'Medical Examinations'!$A:$M,9,0)</f>
        <v>No</v>
      </c>
      <c r="J996" t="str">
        <f>VLOOKUP($A996,'Medical Examinations'!$A:$M,11,0)</f>
        <v>Overweight</v>
      </c>
      <c r="K996" t="str">
        <f>VLOOKUP($A996,'Medical Examinations'!$A:$M,12,0)</f>
        <v>Normal</v>
      </c>
      <c r="L996" s="11">
        <f>VLOOKUP($A996,'Hospitalisation Details'!$A:$O,5,0)</f>
        <v>38142</v>
      </c>
      <c r="M996">
        <f>VLOOKUP($A996,'Hospitalisation Details'!$A:$O,7,0)</f>
        <v>11272.33</v>
      </c>
      <c r="N996" t="str">
        <f>VLOOKUP($A996,'Hospitalisation Details'!$A:$O,12,0)</f>
        <v>tier - 3</v>
      </c>
      <c r="O996" t="str">
        <f>VLOOKUP($A996,'Hospitalisation Details'!$A:$O,13,0)</f>
        <v>tier - 2</v>
      </c>
      <c r="P996" t="str">
        <f>VLOOKUP($A996,'Hospitalisation Details'!$A:$O,14,0)</f>
        <v>R1019</v>
      </c>
      <c r="Q996">
        <f>VLOOKUP($A996,'Hospitalisation Details'!$A:$O,15,0)</f>
        <v>19</v>
      </c>
    </row>
    <row r="997" spans="1:17" ht="15.75" x14ac:dyDescent="0.25">
      <c r="A997" s="1" t="s">
        <v>1375</v>
      </c>
      <c r="B997" t="str">
        <f>VLOOKUP(Healthcare!A997,'Customer Names'!$A:$D,4,0)</f>
        <v>.  Courtney M.</v>
      </c>
      <c r="C997">
        <f>VLOOKUP(A997,'Medical Examinations'!$A:$M,2,0)</f>
        <v>29.79</v>
      </c>
      <c r="D997">
        <f>VLOOKUP($A997,'Medical Examinations'!$A:$M,3,0)</f>
        <v>9.0299999999999994</v>
      </c>
      <c r="E997" t="str">
        <f>VLOOKUP($A997,'Medical Examinations'!$A:$M,4,0)</f>
        <v>No</v>
      </c>
      <c r="F997" t="str">
        <f>VLOOKUP($A997,'Medical Examinations'!$A:$M,5,0)</f>
        <v>No</v>
      </c>
      <c r="G997" t="str">
        <f>VLOOKUP($A997,'Medical Examinations'!$A:$M,6,0)</f>
        <v>No</v>
      </c>
      <c r="H997">
        <f>VLOOKUP($A997,'Medical Examinations'!$A:$M,8,0)</f>
        <v>0</v>
      </c>
      <c r="I997" t="str">
        <f>VLOOKUP($A997,'Medical Examinations'!$A:$M,9,0)</f>
        <v>No</v>
      </c>
      <c r="J997" t="str">
        <f>VLOOKUP($A997,'Medical Examinations'!$A:$M,11,0)</f>
        <v>Overweight</v>
      </c>
      <c r="K997" t="str">
        <f>VLOOKUP($A997,'Medical Examinations'!$A:$M,12,0)</f>
        <v>Diabetes</v>
      </c>
      <c r="L997" s="11">
        <f>VLOOKUP($A997,'Hospitalisation Details'!$A:$O,5,0)</f>
        <v>26110</v>
      </c>
      <c r="M997">
        <f>VLOOKUP($A997,'Hospitalisation Details'!$A:$O,7,0)</f>
        <v>11265.71</v>
      </c>
      <c r="N997" t="str">
        <f>VLOOKUP($A997,'Hospitalisation Details'!$A:$O,12,0)</f>
        <v>tier - 3</v>
      </c>
      <c r="O997" t="str">
        <f>VLOOKUP($A997,'Hospitalisation Details'!$A:$O,13,0)</f>
        <v>tier - 1</v>
      </c>
      <c r="P997" t="str">
        <f>VLOOKUP($A997,'Hospitalisation Details'!$A:$O,14,0)</f>
        <v>R1025</v>
      </c>
      <c r="Q997">
        <f>VLOOKUP($A997,'Hospitalisation Details'!$A:$O,15,0)</f>
        <v>51</v>
      </c>
    </row>
    <row r="998" spans="1:17" ht="15.75" x14ac:dyDescent="0.25">
      <c r="A998" s="1" t="s">
        <v>1374</v>
      </c>
      <c r="B998" t="str">
        <f>VLOOKUP(Healthcare!A998,'Customer Names'!$A:$D,4,0)</f>
        <v>Jose A.</v>
      </c>
      <c r="C998">
        <f>VLOOKUP(A998,'Medical Examinations'!$A:$M,2,0)</f>
        <v>36.6</v>
      </c>
      <c r="D998">
        <f>VLOOKUP($A998,'Medical Examinations'!$A:$M,3,0)</f>
        <v>5.2</v>
      </c>
      <c r="E998" t="str">
        <f>VLOOKUP($A998,'Medical Examinations'!$A:$M,4,0)</f>
        <v>yes</v>
      </c>
      <c r="F998" t="str">
        <f>VLOOKUP($A998,'Medical Examinations'!$A:$M,5,0)</f>
        <v>No</v>
      </c>
      <c r="G998" t="str">
        <f>VLOOKUP($A998,'Medical Examinations'!$A:$M,6,0)</f>
        <v>Yes</v>
      </c>
      <c r="H998">
        <f>VLOOKUP($A998,'Medical Examinations'!$A:$M,8,0)</f>
        <v>1</v>
      </c>
      <c r="I998" t="str">
        <f>VLOOKUP($A998,'Medical Examinations'!$A:$M,9,0)</f>
        <v>No</v>
      </c>
      <c r="J998" t="str">
        <f>VLOOKUP($A998,'Medical Examinations'!$A:$M,11,0)</f>
        <v>Obesity</v>
      </c>
      <c r="K998" t="str">
        <f>VLOOKUP($A998,'Medical Examinations'!$A:$M,12,0)</f>
        <v>Normal</v>
      </c>
      <c r="L998" s="11">
        <f>VLOOKUP($A998,'Hospitalisation Details'!$A:$O,5,0)</f>
        <v>25457</v>
      </c>
      <c r="M998">
        <f>VLOOKUP($A998,'Hospitalisation Details'!$A:$O,7,0)</f>
        <v>11264.54</v>
      </c>
      <c r="N998" t="str">
        <f>VLOOKUP($A998,'Hospitalisation Details'!$A:$O,12,0)</f>
        <v>tier - 3</v>
      </c>
      <c r="O998" t="str">
        <f>VLOOKUP($A998,'Hospitalisation Details'!$A:$O,13,0)</f>
        <v>tier - 2</v>
      </c>
      <c r="P998" t="str">
        <f>VLOOKUP($A998,'Hospitalisation Details'!$A:$O,14,0)</f>
        <v>R1011</v>
      </c>
      <c r="Q998">
        <f>VLOOKUP($A998,'Hospitalisation Details'!$A:$O,15,0)</f>
        <v>53</v>
      </c>
    </row>
    <row r="999" spans="1:17" ht="15.75" x14ac:dyDescent="0.25">
      <c r="A999" s="1" t="s">
        <v>1373</v>
      </c>
      <c r="B999" t="str">
        <f>VLOOKUP(Healthcare!A999,'Customer Names'!$A:$D,4,0)</f>
        <v>.  Lauren</v>
      </c>
      <c r="C999">
        <f>VLOOKUP(A999,'Medical Examinations'!$A:$M,2,0)</f>
        <v>35.93</v>
      </c>
      <c r="D999">
        <f>VLOOKUP($A999,'Medical Examinations'!$A:$M,3,0)</f>
        <v>8.3000000000000007</v>
      </c>
      <c r="E999" t="str">
        <f>VLOOKUP($A999,'Medical Examinations'!$A:$M,4,0)</f>
        <v>yes</v>
      </c>
      <c r="F999" t="str">
        <f>VLOOKUP($A999,'Medical Examinations'!$A:$M,5,0)</f>
        <v>No</v>
      </c>
      <c r="G999" t="str">
        <f>VLOOKUP($A999,'Medical Examinations'!$A:$M,6,0)</f>
        <v>No</v>
      </c>
      <c r="H999">
        <f>VLOOKUP($A999,'Medical Examinations'!$A:$M,8,0)</f>
        <v>0</v>
      </c>
      <c r="I999" t="str">
        <f>VLOOKUP($A999,'Medical Examinations'!$A:$M,9,0)</f>
        <v>No</v>
      </c>
      <c r="J999" t="str">
        <f>VLOOKUP($A999,'Medical Examinations'!$A:$M,11,0)</f>
        <v>Obesity</v>
      </c>
      <c r="K999" t="str">
        <f>VLOOKUP($A999,'Medical Examinations'!$A:$M,12,0)</f>
        <v>Diabetes</v>
      </c>
      <c r="L999" s="11">
        <f>VLOOKUP($A999,'Hospitalisation Details'!$A:$O,5,0)</f>
        <v>29739</v>
      </c>
      <c r="M999">
        <f>VLOOKUP($A999,'Hospitalisation Details'!$A:$O,7,0)</f>
        <v>11255.29</v>
      </c>
      <c r="N999" t="str">
        <f>VLOOKUP($A999,'Hospitalisation Details'!$A:$O,12,0)</f>
        <v>tier - 3</v>
      </c>
      <c r="O999" t="str">
        <f>VLOOKUP($A999,'Hospitalisation Details'!$A:$O,13,0)</f>
        <v>tier - 1</v>
      </c>
      <c r="P999" t="str">
        <f>VLOOKUP($A999,'Hospitalisation Details'!$A:$O,14,0)</f>
        <v>R1026</v>
      </c>
      <c r="Q999">
        <f>VLOOKUP($A999,'Hospitalisation Details'!$A:$O,15,0)</f>
        <v>42</v>
      </c>
    </row>
    <row r="1000" spans="1:17" ht="15.75" x14ac:dyDescent="0.25">
      <c r="A1000" s="1" t="s">
        <v>1372</v>
      </c>
      <c r="B1000" t="str">
        <f>VLOOKUP(Healthcare!A1000,'Customer Names'!$A:$D,4,0)</f>
        <v>Jonathon M.</v>
      </c>
      <c r="C1000">
        <f>VLOOKUP(A1000,'Medical Examinations'!$A:$M,2,0)</f>
        <v>28.6</v>
      </c>
      <c r="D1000">
        <f>VLOOKUP($A1000,'Medical Examinations'!$A:$M,3,0)</f>
        <v>5.56</v>
      </c>
      <c r="E1000" t="str">
        <f>VLOOKUP($A1000,'Medical Examinations'!$A:$M,4,0)</f>
        <v>yes</v>
      </c>
      <c r="F1000" t="str">
        <f>VLOOKUP($A1000,'Medical Examinations'!$A:$M,5,0)</f>
        <v>No</v>
      </c>
      <c r="G1000" t="str">
        <f>VLOOKUP($A1000,'Medical Examinations'!$A:$M,6,0)</f>
        <v>Yes</v>
      </c>
      <c r="H1000">
        <f>VLOOKUP($A1000,'Medical Examinations'!$A:$M,8,0)</f>
        <v>1</v>
      </c>
      <c r="I1000" t="str">
        <f>VLOOKUP($A1000,'Medical Examinations'!$A:$M,9,0)</f>
        <v>No</v>
      </c>
      <c r="J1000" t="str">
        <f>VLOOKUP($A1000,'Medical Examinations'!$A:$M,11,0)</f>
        <v>Overweight</v>
      </c>
      <c r="K1000" t="str">
        <f>VLOOKUP($A1000,'Medical Examinations'!$A:$M,12,0)</f>
        <v>Normal</v>
      </c>
      <c r="L1000" s="11">
        <f>VLOOKUP($A1000,'Hospitalisation Details'!$A:$O,5,0)</f>
        <v>25496</v>
      </c>
      <c r="M1000">
        <f>VLOOKUP($A1000,'Hospitalisation Details'!$A:$O,7,0)</f>
        <v>11253.42</v>
      </c>
      <c r="N1000" t="str">
        <f>VLOOKUP($A1000,'Hospitalisation Details'!$A:$O,12,0)</f>
        <v>tier - 3</v>
      </c>
      <c r="O1000" t="str">
        <f>VLOOKUP($A1000,'Hospitalisation Details'!$A:$O,13,0)</f>
        <v>tier - 1</v>
      </c>
      <c r="P1000" t="str">
        <f>VLOOKUP($A1000,'Hospitalisation Details'!$A:$O,14,0)</f>
        <v>R1011</v>
      </c>
      <c r="Q1000">
        <f>VLOOKUP($A1000,'Hospitalisation Details'!$A:$O,15,0)</f>
        <v>53</v>
      </c>
    </row>
    <row r="1001" spans="1:17" ht="15.75" x14ac:dyDescent="0.25">
      <c r="A1001" s="1" t="s">
        <v>1371</v>
      </c>
      <c r="B1001" t="str">
        <f>VLOOKUP(Healthcare!A1001,'Customer Names'!$A:$D,4,0)</f>
        <v>.  Stephanie A</v>
      </c>
      <c r="C1001">
        <f>VLOOKUP(A1001,'Medical Examinations'!$A:$M,2,0)</f>
        <v>39.17</v>
      </c>
      <c r="D1001">
        <f>VLOOKUP($A1001,'Medical Examinations'!$A:$M,3,0)</f>
        <v>4.1500000000000004</v>
      </c>
      <c r="E1001" t="str">
        <f>VLOOKUP($A1001,'Medical Examinations'!$A:$M,4,0)</f>
        <v>No</v>
      </c>
      <c r="F1001" t="str">
        <f>VLOOKUP($A1001,'Medical Examinations'!$A:$M,5,0)</f>
        <v>No</v>
      </c>
      <c r="G1001" t="str">
        <f>VLOOKUP($A1001,'Medical Examinations'!$A:$M,6,0)</f>
        <v>No</v>
      </c>
      <c r="H1001">
        <f>VLOOKUP($A1001,'Medical Examinations'!$A:$M,8,0)</f>
        <v>0</v>
      </c>
      <c r="I1001" t="str">
        <f>VLOOKUP($A1001,'Medical Examinations'!$A:$M,9,0)</f>
        <v>No</v>
      </c>
      <c r="J1001" t="str">
        <f>VLOOKUP($A1001,'Medical Examinations'!$A:$M,11,0)</f>
        <v>Obesity</v>
      </c>
      <c r="K1001" t="str">
        <f>VLOOKUP($A1001,'Medical Examinations'!$A:$M,12,0)</f>
        <v>Normal</v>
      </c>
      <c r="L1001" s="11">
        <f>VLOOKUP($A1001,'Hospitalisation Details'!$A:$O,5,0)</f>
        <v>32829</v>
      </c>
      <c r="M1001">
        <f>VLOOKUP($A1001,'Hospitalisation Details'!$A:$O,7,0)</f>
        <v>11250.43</v>
      </c>
      <c r="N1001" t="str">
        <f>VLOOKUP($A1001,'Hospitalisation Details'!$A:$O,12,0)</f>
        <v>tier - 3</v>
      </c>
      <c r="O1001" t="str">
        <f>VLOOKUP($A1001,'Hospitalisation Details'!$A:$O,13,0)</f>
        <v>tier - 2</v>
      </c>
      <c r="P1001" t="str">
        <f>VLOOKUP($A1001,'Hospitalisation Details'!$A:$O,14,0)</f>
        <v>R1026</v>
      </c>
      <c r="Q1001">
        <f>VLOOKUP($A1001,'Hospitalisation Details'!$A:$O,15,0)</f>
        <v>33</v>
      </c>
    </row>
    <row r="1002" spans="1:17" ht="15.75" x14ac:dyDescent="0.25">
      <c r="A1002" s="1" t="s">
        <v>1370</v>
      </c>
      <c r="B1002" t="str">
        <f>VLOOKUP(Healthcare!A1002,'Customer Names'!$A:$D,4,0)</f>
        <v>Patrick</v>
      </c>
      <c r="C1002">
        <f>VLOOKUP(A1002,'Medical Examinations'!$A:$M,2,0)</f>
        <v>26.41</v>
      </c>
      <c r="D1002">
        <f>VLOOKUP($A1002,'Medical Examinations'!$A:$M,3,0)</f>
        <v>5.99</v>
      </c>
      <c r="E1002" t="str">
        <f>VLOOKUP($A1002,'Medical Examinations'!$A:$M,4,0)</f>
        <v>yes</v>
      </c>
      <c r="F1002" t="str">
        <f>VLOOKUP($A1002,'Medical Examinations'!$A:$M,5,0)</f>
        <v>No</v>
      </c>
      <c r="G1002" t="str">
        <f>VLOOKUP($A1002,'Medical Examinations'!$A:$M,6,0)</f>
        <v>Yes</v>
      </c>
      <c r="H1002">
        <f>VLOOKUP($A1002,'Medical Examinations'!$A:$M,8,0)</f>
        <v>1</v>
      </c>
      <c r="I1002" t="str">
        <f>VLOOKUP($A1002,'Medical Examinations'!$A:$M,9,0)</f>
        <v>No</v>
      </c>
      <c r="J1002" t="str">
        <f>VLOOKUP($A1002,'Medical Examinations'!$A:$M,11,0)</f>
        <v>Overweight</v>
      </c>
      <c r="K1002" t="str">
        <f>VLOOKUP($A1002,'Medical Examinations'!$A:$M,12,0)</f>
        <v>Prediabetes</v>
      </c>
      <c r="L1002" s="11">
        <f>VLOOKUP($A1002,'Hospitalisation Details'!$A:$O,5,0)</f>
        <v>25476</v>
      </c>
      <c r="M1002">
        <f>VLOOKUP($A1002,'Hospitalisation Details'!$A:$O,7,0)</f>
        <v>11244.38</v>
      </c>
      <c r="N1002" t="str">
        <f>VLOOKUP($A1002,'Hospitalisation Details'!$A:$O,12,0)</f>
        <v>tier - 3</v>
      </c>
      <c r="O1002" t="str">
        <f>VLOOKUP($A1002,'Hospitalisation Details'!$A:$O,13,0)</f>
        <v>tier - 1</v>
      </c>
      <c r="P1002" t="str">
        <f>VLOOKUP($A1002,'Hospitalisation Details'!$A:$O,14,0)</f>
        <v>R1016</v>
      </c>
      <c r="Q1002">
        <f>VLOOKUP($A1002,'Hospitalisation Details'!$A:$O,15,0)</f>
        <v>53</v>
      </c>
    </row>
    <row r="1003" spans="1:17" ht="15.75" x14ac:dyDescent="0.25">
      <c r="A1003" s="1" t="s">
        <v>1369</v>
      </c>
      <c r="B1003" t="str">
        <f>VLOOKUP(Healthcare!A1003,'Customer Names'!$A:$D,4,0)</f>
        <v>.  Krista</v>
      </c>
      <c r="C1003">
        <f>VLOOKUP(A1003,'Medical Examinations'!$A:$M,2,0)</f>
        <v>30.63</v>
      </c>
      <c r="D1003">
        <f>VLOOKUP($A1003,'Medical Examinations'!$A:$M,3,0)</f>
        <v>5.8</v>
      </c>
      <c r="E1003" t="str">
        <f>VLOOKUP($A1003,'Medical Examinations'!$A:$M,4,0)</f>
        <v>yes</v>
      </c>
      <c r="F1003" t="str">
        <f>VLOOKUP($A1003,'Medical Examinations'!$A:$M,5,0)</f>
        <v>No</v>
      </c>
      <c r="G1003" t="str">
        <f>VLOOKUP($A1003,'Medical Examinations'!$A:$M,6,0)</f>
        <v>No</v>
      </c>
      <c r="H1003">
        <f>VLOOKUP($A1003,'Medical Examinations'!$A:$M,8,0)</f>
        <v>0</v>
      </c>
      <c r="I1003" t="str">
        <f>VLOOKUP($A1003,'Medical Examinations'!$A:$M,9,0)</f>
        <v>No</v>
      </c>
      <c r="J1003" t="str">
        <f>VLOOKUP($A1003,'Medical Examinations'!$A:$M,11,0)</f>
        <v>Obesity</v>
      </c>
      <c r="K1003" t="str">
        <f>VLOOKUP($A1003,'Medical Examinations'!$A:$M,12,0)</f>
        <v>Prediabetes</v>
      </c>
      <c r="L1003" s="11">
        <f>VLOOKUP($A1003,'Hospitalisation Details'!$A:$O,5,0)</f>
        <v>28122</v>
      </c>
      <c r="M1003">
        <f>VLOOKUP($A1003,'Hospitalisation Details'!$A:$O,7,0)</f>
        <v>11217.35</v>
      </c>
      <c r="N1003" t="str">
        <f>VLOOKUP($A1003,'Hospitalisation Details'!$A:$O,12,0)</f>
        <v>tier - 3</v>
      </c>
      <c r="O1003" t="str">
        <f>VLOOKUP($A1003,'Hospitalisation Details'!$A:$O,13,0)</f>
        <v>tier - 2</v>
      </c>
      <c r="P1003" t="str">
        <f>VLOOKUP($A1003,'Hospitalisation Details'!$A:$O,14,0)</f>
        <v>R1025</v>
      </c>
      <c r="Q1003">
        <f>VLOOKUP($A1003,'Hospitalisation Details'!$A:$O,15,0)</f>
        <v>46</v>
      </c>
    </row>
    <row r="1004" spans="1:17" ht="15.75" x14ac:dyDescent="0.25">
      <c r="A1004" s="1" t="s">
        <v>1368</v>
      </c>
      <c r="B1004" t="str">
        <f>VLOOKUP(Healthcare!A1004,'Customer Names'!$A:$D,4,0)</f>
        <v>Jenessa</v>
      </c>
      <c r="C1004">
        <f>VLOOKUP(A1004,'Medical Examinations'!$A:$M,2,0)</f>
        <v>31.73</v>
      </c>
      <c r="D1004">
        <f>VLOOKUP($A1004,'Medical Examinations'!$A:$M,3,0)</f>
        <v>7.32</v>
      </c>
      <c r="E1004" t="str">
        <f>VLOOKUP($A1004,'Medical Examinations'!$A:$M,4,0)</f>
        <v>yes</v>
      </c>
      <c r="F1004" t="str">
        <f>VLOOKUP($A1004,'Medical Examinations'!$A:$M,5,0)</f>
        <v>No</v>
      </c>
      <c r="G1004" t="str">
        <f>VLOOKUP($A1004,'Medical Examinations'!$A:$M,6,0)</f>
        <v>No</v>
      </c>
      <c r="H1004">
        <f>VLOOKUP($A1004,'Medical Examinations'!$A:$M,8,0)</f>
        <v>2</v>
      </c>
      <c r="I1004" t="str">
        <f>VLOOKUP($A1004,'Medical Examinations'!$A:$M,9,0)</f>
        <v>No</v>
      </c>
      <c r="J1004" t="str">
        <f>VLOOKUP($A1004,'Medical Examinations'!$A:$M,11,0)</f>
        <v>Obesity</v>
      </c>
      <c r="K1004" t="str">
        <f>VLOOKUP($A1004,'Medical Examinations'!$A:$M,12,0)</f>
        <v>Diabetes</v>
      </c>
      <c r="L1004" s="11">
        <f>VLOOKUP($A1004,'Hospitalisation Details'!$A:$O,5,0)</f>
        <v>25916</v>
      </c>
      <c r="M1004">
        <f>VLOOKUP($A1004,'Hospitalisation Details'!$A:$O,7,0)</f>
        <v>11187.66</v>
      </c>
      <c r="N1004" t="str">
        <f>VLOOKUP($A1004,'Hospitalisation Details'!$A:$O,12,0)</f>
        <v>tier - 3</v>
      </c>
      <c r="O1004" t="str">
        <f>VLOOKUP($A1004,'Hospitalisation Details'!$A:$O,13,0)</f>
        <v>tier - 2</v>
      </c>
      <c r="P1004" t="str">
        <f>VLOOKUP($A1004,'Hospitalisation Details'!$A:$O,14,0)</f>
        <v>R1012</v>
      </c>
      <c r="Q1004">
        <f>VLOOKUP($A1004,'Hospitalisation Details'!$A:$O,15,0)</f>
        <v>52</v>
      </c>
    </row>
    <row r="1005" spans="1:17" ht="15.75" x14ac:dyDescent="0.25">
      <c r="A1005" s="1" t="s">
        <v>1367</v>
      </c>
      <c r="B1005" t="str">
        <f>VLOOKUP(Healthcare!A1005,'Customer Names'!$A:$D,4,0)</f>
        <v>Ryan M.</v>
      </c>
      <c r="C1005">
        <f>VLOOKUP(A1005,'Medical Examinations'!$A:$M,2,0)</f>
        <v>30.7</v>
      </c>
      <c r="D1005">
        <f>VLOOKUP($A1005,'Medical Examinations'!$A:$M,3,0)</f>
        <v>5.16</v>
      </c>
      <c r="E1005" t="str">
        <f>VLOOKUP($A1005,'Medical Examinations'!$A:$M,4,0)</f>
        <v>No</v>
      </c>
      <c r="F1005" t="str">
        <f>VLOOKUP($A1005,'Medical Examinations'!$A:$M,5,0)</f>
        <v>No</v>
      </c>
      <c r="G1005" t="str">
        <f>VLOOKUP($A1005,'Medical Examinations'!$A:$M,6,0)</f>
        <v>No</v>
      </c>
      <c r="H1005">
        <f>VLOOKUP($A1005,'Medical Examinations'!$A:$M,8,0)</f>
        <v>2</v>
      </c>
      <c r="I1005" t="str">
        <f>VLOOKUP($A1005,'Medical Examinations'!$A:$M,9,0)</f>
        <v>No</v>
      </c>
      <c r="J1005" t="str">
        <f>VLOOKUP($A1005,'Medical Examinations'!$A:$M,11,0)</f>
        <v>Obesity</v>
      </c>
      <c r="K1005" t="str">
        <f>VLOOKUP($A1005,'Medical Examinations'!$A:$M,12,0)</f>
        <v>Normal</v>
      </c>
      <c r="L1005" s="11">
        <f>VLOOKUP($A1005,'Hospitalisation Details'!$A:$O,5,0)</f>
        <v>26545</v>
      </c>
      <c r="M1005">
        <f>VLOOKUP($A1005,'Hospitalisation Details'!$A:$O,7,0)</f>
        <v>11186.2</v>
      </c>
      <c r="N1005" t="str">
        <f>VLOOKUP($A1005,'Hospitalisation Details'!$A:$O,12,0)</f>
        <v>tier - 3</v>
      </c>
      <c r="O1005" t="str">
        <f>VLOOKUP($A1005,'Hospitalisation Details'!$A:$O,13,0)</f>
        <v>tier - 2</v>
      </c>
      <c r="P1005" t="str">
        <f>VLOOKUP($A1005,'Hospitalisation Details'!$A:$O,14,0)</f>
        <v>R1021</v>
      </c>
      <c r="Q1005">
        <f>VLOOKUP($A1005,'Hospitalisation Details'!$A:$O,15,0)</f>
        <v>50</v>
      </c>
    </row>
    <row r="1006" spans="1:17" ht="15.75" x14ac:dyDescent="0.25">
      <c r="A1006" s="1" t="s">
        <v>1366</v>
      </c>
      <c r="B1006" t="str">
        <f>VLOOKUP(Healthcare!A1006,'Customer Names'!$A:$D,4,0)</f>
        <v>Thomas</v>
      </c>
      <c r="C1006">
        <f>VLOOKUP(A1006,'Medical Examinations'!$A:$M,2,0)</f>
        <v>25.934999999999999</v>
      </c>
      <c r="D1006">
        <f>VLOOKUP($A1006,'Medical Examinations'!$A:$M,3,0)</f>
        <v>5.96</v>
      </c>
      <c r="E1006" t="str">
        <f>VLOOKUP($A1006,'Medical Examinations'!$A:$M,4,0)</f>
        <v>yes</v>
      </c>
      <c r="F1006" t="str">
        <f>VLOOKUP($A1006,'Medical Examinations'!$A:$M,5,0)</f>
        <v>No</v>
      </c>
      <c r="G1006" t="str">
        <f>VLOOKUP($A1006,'Medical Examinations'!$A:$M,6,0)</f>
        <v>No</v>
      </c>
      <c r="H1006">
        <f>VLOOKUP($A1006,'Medical Examinations'!$A:$M,8,0)</f>
        <v>2</v>
      </c>
      <c r="I1006" t="str">
        <f>VLOOKUP($A1006,'Medical Examinations'!$A:$M,9,0)</f>
        <v>No</v>
      </c>
      <c r="J1006" t="str">
        <f>VLOOKUP($A1006,'Medical Examinations'!$A:$M,11,0)</f>
        <v>Overweight</v>
      </c>
      <c r="K1006" t="str">
        <f>VLOOKUP($A1006,'Medical Examinations'!$A:$M,12,0)</f>
        <v>Prediabetes</v>
      </c>
      <c r="L1006" s="11">
        <f>VLOOKUP($A1006,'Hospitalisation Details'!$A:$O,5,0)</f>
        <v>24325</v>
      </c>
      <c r="M1006">
        <f>VLOOKUP($A1006,'Hospitalisation Details'!$A:$O,7,0)</f>
        <v>11165.42</v>
      </c>
      <c r="N1006" t="str">
        <f>VLOOKUP($A1006,'Hospitalisation Details'!$A:$O,12,0)</f>
        <v>tier - 3</v>
      </c>
      <c r="O1006" t="str">
        <f>VLOOKUP($A1006,'Hospitalisation Details'!$A:$O,13,0)</f>
        <v>tier - 1</v>
      </c>
      <c r="P1006" t="str">
        <f>VLOOKUP($A1006,'Hospitalisation Details'!$A:$O,14,0)</f>
        <v>R1016</v>
      </c>
      <c r="Q1006">
        <f>VLOOKUP($A1006,'Hospitalisation Details'!$A:$O,15,0)</f>
        <v>56</v>
      </c>
    </row>
    <row r="1007" spans="1:17" ht="15.75" x14ac:dyDescent="0.25">
      <c r="A1007" s="1" t="s">
        <v>1365</v>
      </c>
      <c r="B1007" t="str">
        <f>VLOOKUP(Healthcare!A1007,'Customer Names'!$A:$D,4,0)</f>
        <v>Amanda N.</v>
      </c>
      <c r="C1007">
        <f>VLOOKUP(A1007,'Medical Examinations'!$A:$M,2,0)</f>
        <v>35.9</v>
      </c>
      <c r="D1007">
        <f>VLOOKUP($A1007,'Medical Examinations'!$A:$M,3,0)</f>
        <v>4.8499999999999996</v>
      </c>
      <c r="E1007" t="str">
        <f>VLOOKUP($A1007,'Medical Examinations'!$A:$M,4,0)</f>
        <v>yes</v>
      </c>
      <c r="F1007" t="str">
        <f>VLOOKUP($A1007,'Medical Examinations'!$A:$M,5,0)</f>
        <v>No</v>
      </c>
      <c r="G1007" t="str">
        <f>VLOOKUP($A1007,'Medical Examinations'!$A:$M,6,0)</f>
        <v>Yes</v>
      </c>
      <c r="H1007">
        <f>VLOOKUP($A1007,'Medical Examinations'!$A:$M,8,0)</f>
        <v>1</v>
      </c>
      <c r="I1007" t="str">
        <f>VLOOKUP($A1007,'Medical Examinations'!$A:$M,9,0)</f>
        <v>No</v>
      </c>
      <c r="J1007" t="str">
        <f>VLOOKUP($A1007,'Medical Examinations'!$A:$M,11,0)</f>
        <v>Obesity</v>
      </c>
      <c r="K1007" t="str">
        <f>VLOOKUP($A1007,'Medical Examinations'!$A:$M,12,0)</f>
        <v>Normal</v>
      </c>
      <c r="L1007" s="11">
        <f>VLOOKUP($A1007,'Hospitalisation Details'!$A:$O,5,0)</f>
        <v>25501</v>
      </c>
      <c r="M1007">
        <f>VLOOKUP($A1007,'Hospitalisation Details'!$A:$O,7,0)</f>
        <v>11163.57</v>
      </c>
      <c r="N1007" t="str">
        <f>VLOOKUP($A1007,'Hospitalisation Details'!$A:$O,12,0)</f>
        <v>tier - 3</v>
      </c>
      <c r="O1007" t="str">
        <f>VLOOKUP($A1007,'Hospitalisation Details'!$A:$O,13,0)</f>
        <v>tier - 2</v>
      </c>
      <c r="P1007" t="str">
        <f>VLOOKUP($A1007,'Hospitalisation Details'!$A:$O,14,0)</f>
        <v>R1011</v>
      </c>
      <c r="Q1007">
        <f>VLOOKUP($A1007,'Hospitalisation Details'!$A:$O,15,0)</f>
        <v>53</v>
      </c>
    </row>
    <row r="1008" spans="1:17" ht="15.75" x14ac:dyDescent="0.25">
      <c r="A1008" s="1" t="s">
        <v>1364</v>
      </c>
      <c r="B1008" t="str">
        <f>VLOOKUP(Healthcare!A1008,'Customer Names'!$A:$D,4,0)</f>
        <v>Teresa P.</v>
      </c>
      <c r="C1008">
        <f>VLOOKUP(A1008,'Medical Examinations'!$A:$M,2,0)</f>
        <v>26.7</v>
      </c>
      <c r="D1008">
        <f>VLOOKUP($A1008,'Medical Examinations'!$A:$M,3,0)</f>
        <v>5.09</v>
      </c>
      <c r="E1008" t="str">
        <f>VLOOKUP($A1008,'Medical Examinations'!$A:$M,4,0)</f>
        <v>yes</v>
      </c>
      <c r="F1008" t="str">
        <f>VLOOKUP($A1008,'Medical Examinations'!$A:$M,5,0)</f>
        <v>No</v>
      </c>
      <c r="G1008" t="str">
        <f>VLOOKUP($A1008,'Medical Examinations'!$A:$M,6,0)</f>
        <v>Yes</v>
      </c>
      <c r="H1008">
        <f>VLOOKUP($A1008,'Medical Examinations'!$A:$M,8,0)</f>
        <v>1</v>
      </c>
      <c r="I1008" t="str">
        <f>VLOOKUP($A1008,'Medical Examinations'!$A:$M,9,0)</f>
        <v>No</v>
      </c>
      <c r="J1008" t="str">
        <f>VLOOKUP($A1008,'Medical Examinations'!$A:$M,11,0)</f>
        <v>Overweight</v>
      </c>
      <c r="K1008" t="str">
        <f>VLOOKUP($A1008,'Medical Examinations'!$A:$M,12,0)</f>
        <v>Normal</v>
      </c>
      <c r="L1008" s="11">
        <f>VLOOKUP($A1008,'Hospitalisation Details'!$A:$O,5,0)</f>
        <v>25384</v>
      </c>
      <c r="M1008">
        <f>VLOOKUP($A1008,'Hospitalisation Details'!$A:$O,7,0)</f>
        <v>11150.78</v>
      </c>
      <c r="N1008" t="str">
        <f>VLOOKUP($A1008,'Hospitalisation Details'!$A:$O,12,0)</f>
        <v>tier - 3</v>
      </c>
      <c r="O1008" t="str">
        <f>VLOOKUP($A1008,'Hospitalisation Details'!$A:$O,13,0)</f>
        <v>tier - 2</v>
      </c>
      <c r="P1008" t="str">
        <f>VLOOKUP($A1008,'Hospitalisation Details'!$A:$O,14,0)</f>
        <v>R1011</v>
      </c>
      <c r="Q1008">
        <f>VLOOKUP($A1008,'Hospitalisation Details'!$A:$O,15,0)</f>
        <v>53</v>
      </c>
    </row>
    <row r="1009" spans="1:17" ht="15.75" x14ac:dyDescent="0.25">
      <c r="A1009" s="1" t="s">
        <v>1363</v>
      </c>
      <c r="B1009" t="str">
        <f>VLOOKUP(Healthcare!A1009,'Customer Names'!$A:$D,4,0)</f>
        <v>Dorian</v>
      </c>
      <c r="C1009">
        <f>VLOOKUP(A1009,'Medical Examinations'!$A:$M,2,0)</f>
        <v>33.71</v>
      </c>
      <c r="D1009">
        <f>VLOOKUP($A1009,'Medical Examinations'!$A:$M,3,0)</f>
        <v>4.9400000000000004</v>
      </c>
      <c r="E1009" t="str">
        <f>VLOOKUP($A1009,'Medical Examinations'!$A:$M,4,0)</f>
        <v>No</v>
      </c>
      <c r="F1009" t="str">
        <f>VLOOKUP($A1009,'Medical Examinations'!$A:$M,5,0)</f>
        <v>No</v>
      </c>
      <c r="G1009" t="str">
        <f>VLOOKUP($A1009,'Medical Examinations'!$A:$M,6,0)</f>
        <v>No</v>
      </c>
      <c r="H1009">
        <f>VLOOKUP($A1009,'Medical Examinations'!$A:$M,8,0)</f>
        <v>0</v>
      </c>
      <c r="I1009" t="str">
        <f>VLOOKUP($A1009,'Medical Examinations'!$A:$M,9,0)</f>
        <v>No</v>
      </c>
      <c r="J1009" t="str">
        <f>VLOOKUP($A1009,'Medical Examinations'!$A:$M,11,0)</f>
        <v>Obesity</v>
      </c>
      <c r="K1009" t="str">
        <f>VLOOKUP($A1009,'Medical Examinations'!$A:$M,12,0)</f>
        <v>Normal</v>
      </c>
      <c r="L1009" s="11">
        <f>VLOOKUP($A1009,'Hospitalisation Details'!$A:$O,5,0)</f>
        <v>29484</v>
      </c>
      <c r="M1009">
        <f>VLOOKUP($A1009,'Hospitalisation Details'!$A:$O,7,0)</f>
        <v>11103.33</v>
      </c>
      <c r="N1009" t="str">
        <f>VLOOKUP($A1009,'Hospitalisation Details'!$A:$O,12,0)</f>
        <v>tier - 3</v>
      </c>
      <c r="O1009" t="str">
        <f>VLOOKUP($A1009,'Hospitalisation Details'!$A:$O,13,0)</f>
        <v>tier - 1</v>
      </c>
      <c r="P1009" t="str">
        <f>VLOOKUP($A1009,'Hospitalisation Details'!$A:$O,14,0)</f>
        <v>R1021</v>
      </c>
      <c r="Q1009">
        <f>VLOOKUP($A1009,'Hospitalisation Details'!$A:$O,15,0)</f>
        <v>42</v>
      </c>
    </row>
    <row r="1010" spans="1:17" ht="15.75" x14ac:dyDescent="0.25">
      <c r="A1010" s="1" t="s">
        <v>1362</v>
      </c>
      <c r="B1010" t="str">
        <f>VLOOKUP(Healthcare!A1010,'Customer Names'!$A:$D,4,0)</f>
        <v>Amy</v>
      </c>
      <c r="C1010">
        <f>VLOOKUP(A1010,'Medical Examinations'!$A:$M,2,0)</f>
        <v>41.91</v>
      </c>
      <c r="D1010">
        <f>VLOOKUP($A1010,'Medical Examinations'!$A:$M,3,0)</f>
        <v>4.92</v>
      </c>
      <c r="E1010" t="str">
        <f>VLOOKUP($A1010,'Medical Examinations'!$A:$M,4,0)</f>
        <v>yes</v>
      </c>
      <c r="F1010" t="str">
        <f>VLOOKUP($A1010,'Medical Examinations'!$A:$M,5,0)</f>
        <v>No</v>
      </c>
      <c r="G1010" t="str">
        <f>VLOOKUP($A1010,'Medical Examinations'!$A:$M,6,0)</f>
        <v>No</v>
      </c>
      <c r="H1010">
        <f>VLOOKUP($A1010,'Medical Examinations'!$A:$M,8,0)</f>
        <v>2</v>
      </c>
      <c r="I1010" t="str">
        <f>VLOOKUP($A1010,'Medical Examinations'!$A:$M,9,0)</f>
        <v>No</v>
      </c>
      <c r="J1010" t="str">
        <f>VLOOKUP($A1010,'Medical Examinations'!$A:$M,11,0)</f>
        <v>Obesity</v>
      </c>
      <c r="K1010" t="str">
        <f>VLOOKUP($A1010,'Medical Examinations'!$A:$M,12,0)</f>
        <v>Normal</v>
      </c>
      <c r="L1010" s="11">
        <f>VLOOKUP($A1010,'Hospitalisation Details'!$A:$O,5,0)</f>
        <v>24446</v>
      </c>
      <c r="M1010">
        <f>VLOOKUP($A1010,'Hospitalisation Details'!$A:$O,7,0)</f>
        <v>11093.62</v>
      </c>
      <c r="N1010" t="str">
        <f>VLOOKUP($A1010,'Hospitalisation Details'!$A:$O,12,0)</f>
        <v>tier - 3</v>
      </c>
      <c r="O1010" t="str">
        <f>VLOOKUP($A1010,'Hospitalisation Details'!$A:$O,13,0)</f>
        <v>tier - 1</v>
      </c>
      <c r="P1010" t="str">
        <f>VLOOKUP($A1010,'Hospitalisation Details'!$A:$O,14,0)</f>
        <v>R1013</v>
      </c>
      <c r="Q1010">
        <f>VLOOKUP($A1010,'Hospitalisation Details'!$A:$O,15,0)</f>
        <v>56</v>
      </c>
    </row>
    <row r="1011" spans="1:17" ht="15.75" x14ac:dyDescent="0.25">
      <c r="A1011" s="1" t="s">
        <v>1361</v>
      </c>
      <c r="B1011" t="str">
        <f>VLOOKUP(Healthcare!A1011,'Customer Names'!$A:$D,4,0)</f>
        <v>Aberu</v>
      </c>
      <c r="C1011">
        <f>VLOOKUP(A1011,'Medical Examinations'!$A:$M,2,0)</f>
        <v>39.82</v>
      </c>
      <c r="D1011">
        <f>VLOOKUP($A1011,'Medical Examinations'!$A:$M,3,0)</f>
        <v>6.05</v>
      </c>
      <c r="E1011" t="str">
        <f>VLOOKUP($A1011,'Medical Examinations'!$A:$M,4,0)</f>
        <v>yes</v>
      </c>
      <c r="F1011" t="str">
        <f>VLOOKUP($A1011,'Medical Examinations'!$A:$M,5,0)</f>
        <v>No</v>
      </c>
      <c r="G1011" t="str">
        <f>VLOOKUP($A1011,'Medical Examinations'!$A:$M,6,0)</f>
        <v>No</v>
      </c>
      <c r="H1011">
        <f>VLOOKUP($A1011,'Medical Examinations'!$A:$M,8,0)</f>
        <v>2</v>
      </c>
      <c r="I1011" t="str">
        <f>VLOOKUP($A1011,'Medical Examinations'!$A:$M,9,0)</f>
        <v>No</v>
      </c>
      <c r="J1011" t="str">
        <f>VLOOKUP($A1011,'Medical Examinations'!$A:$M,11,0)</f>
        <v>Obesity</v>
      </c>
      <c r="K1011" t="str">
        <f>VLOOKUP($A1011,'Medical Examinations'!$A:$M,12,0)</f>
        <v>Prediabetes</v>
      </c>
      <c r="L1011" s="11">
        <f>VLOOKUP($A1011,'Hospitalisation Details'!$A:$O,5,0)</f>
        <v>24420</v>
      </c>
      <c r="M1011">
        <f>VLOOKUP($A1011,'Hospitalisation Details'!$A:$O,7,0)</f>
        <v>11090.72</v>
      </c>
      <c r="N1011" t="str">
        <f>VLOOKUP($A1011,'Hospitalisation Details'!$A:$O,12,0)</f>
        <v>tier - 3</v>
      </c>
      <c r="O1011" t="str">
        <f>VLOOKUP($A1011,'Hospitalisation Details'!$A:$O,13,0)</f>
        <v>tier - 1</v>
      </c>
      <c r="P1011" t="str">
        <f>VLOOKUP($A1011,'Hospitalisation Details'!$A:$O,14,0)</f>
        <v>R1013</v>
      </c>
      <c r="Q1011">
        <f>VLOOKUP($A1011,'Hospitalisation Details'!$A:$O,15,0)</f>
        <v>56</v>
      </c>
    </row>
    <row r="1012" spans="1:17" ht="15.75" x14ac:dyDescent="0.25">
      <c r="A1012" s="1" t="s">
        <v>1360</v>
      </c>
      <c r="B1012" t="str">
        <f>VLOOKUP(Healthcare!A1012,'Customer Names'!$A:$D,4,0)</f>
        <v>Ashley</v>
      </c>
      <c r="C1012">
        <f>VLOOKUP(A1012,'Medical Examinations'!$A:$M,2,0)</f>
        <v>28.12</v>
      </c>
      <c r="D1012">
        <f>VLOOKUP($A1012,'Medical Examinations'!$A:$M,3,0)</f>
        <v>4.67</v>
      </c>
      <c r="E1012" t="str">
        <f>VLOOKUP($A1012,'Medical Examinations'!$A:$M,4,0)</f>
        <v>No</v>
      </c>
      <c r="F1012" t="str">
        <f>VLOOKUP($A1012,'Medical Examinations'!$A:$M,5,0)</f>
        <v>No</v>
      </c>
      <c r="G1012" t="str">
        <f>VLOOKUP($A1012,'Medical Examinations'!$A:$M,6,0)</f>
        <v>No</v>
      </c>
      <c r="H1012">
        <f>VLOOKUP($A1012,'Medical Examinations'!$A:$M,8,0)</f>
        <v>2</v>
      </c>
      <c r="I1012" t="str">
        <f>VLOOKUP($A1012,'Medical Examinations'!$A:$M,9,0)</f>
        <v>No</v>
      </c>
      <c r="J1012" t="str">
        <f>VLOOKUP($A1012,'Medical Examinations'!$A:$M,11,0)</f>
        <v>Overweight</v>
      </c>
      <c r="K1012" t="str">
        <f>VLOOKUP($A1012,'Medical Examinations'!$A:$M,12,0)</f>
        <v>Normal</v>
      </c>
      <c r="L1012" s="11">
        <f>VLOOKUP($A1012,'Hospitalisation Details'!$A:$O,5,0)</f>
        <v>26610</v>
      </c>
      <c r="M1012">
        <f>VLOOKUP($A1012,'Hospitalisation Details'!$A:$O,7,0)</f>
        <v>11085.59</v>
      </c>
      <c r="N1012" t="str">
        <f>VLOOKUP($A1012,'Hospitalisation Details'!$A:$O,12,0)</f>
        <v>tier - 3</v>
      </c>
      <c r="O1012" t="str">
        <f>VLOOKUP($A1012,'Hospitalisation Details'!$A:$O,13,0)</f>
        <v>tier - 2</v>
      </c>
      <c r="P1012" t="str">
        <f>VLOOKUP($A1012,'Hospitalisation Details'!$A:$O,14,0)</f>
        <v>R1012</v>
      </c>
      <c r="Q1012">
        <f>VLOOKUP($A1012,'Hospitalisation Details'!$A:$O,15,0)</f>
        <v>50</v>
      </c>
    </row>
    <row r="1013" spans="1:17" ht="15.75" x14ac:dyDescent="0.25">
      <c r="A1013" s="1" t="s">
        <v>1359</v>
      </c>
      <c r="B1013" t="str">
        <f>VLOOKUP(Healthcare!A1013,'Customer Names'!$A:$D,4,0)</f>
        <v>Anna E</v>
      </c>
      <c r="C1013">
        <f>VLOOKUP(A1013,'Medical Examinations'!$A:$M,2,0)</f>
        <v>26.98</v>
      </c>
      <c r="D1013">
        <f>VLOOKUP($A1013,'Medical Examinations'!$A:$M,3,0)</f>
        <v>9.81</v>
      </c>
      <c r="E1013" t="str">
        <f>VLOOKUP($A1013,'Medical Examinations'!$A:$M,4,0)</f>
        <v>yes</v>
      </c>
      <c r="F1013" t="str">
        <f>VLOOKUP($A1013,'Medical Examinations'!$A:$M,5,0)</f>
        <v>No</v>
      </c>
      <c r="G1013" t="str">
        <f>VLOOKUP($A1013,'Medical Examinations'!$A:$M,6,0)</f>
        <v>No</v>
      </c>
      <c r="H1013">
        <f>VLOOKUP($A1013,'Medical Examinations'!$A:$M,8,0)</f>
        <v>0</v>
      </c>
      <c r="I1013" t="str">
        <f>VLOOKUP($A1013,'Medical Examinations'!$A:$M,9,0)</f>
        <v>No</v>
      </c>
      <c r="J1013" t="str">
        <f>VLOOKUP($A1013,'Medical Examinations'!$A:$M,11,0)</f>
        <v>Overweight</v>
      </c>
      <c r="K1013" t="str">
        <f>VLOOKUP($A1013,'Medical Examinations'!$A:$M,12,0)</f>
        <v>Diabetes</v>
      </c>
      <c r="L1013" s="11">
        <f>VLOOKUP($A1013,'Hospitalisation Details'!$A:$O,5,0)</f>
        <v>24749</v>
      </c>
      <c r="M1013">
        <f>VLOOKUP($A1013,'Hospitalisation Details'!$A:$O,7,0)</f>
        <v>11082.58</v>
      </c>
      <c r="N1013" t="str">
        <f>VLOOKUP($A1013,'Hospitalisation Details'!$A:$O,12,0)</f>
        <v>tier - 3</v>
      </c>
      <c r="O1013" t="str">
        <f>VLOOKUP($A1013,'Hospitalisation Details'!$A:$O,13,0)</f>
        <v>tier - 2</v>
      </c>
      <c r="P1013" t="str">
        <f>VLOOKUP($A1013,'Hospitalisation Details'!$A:$O,14,0)</f>
        <v>R1012</v>
      </c>
      <c r="Q1013">
        <f>VLOOKUP($A1013,'Hospitalisation Details'!$A:$O,15,0)</f>
        <v>55</v>
      </c>
    </row>
    <row r="1014" spans="1:17" ht="15.75" x14ac:dyDescent="0.25">
      <c r="A1014" s="1" t="s">
        <v>1358</v>
      </c>
      <c r="B1014" t="str">
        <f>VLOOKUP(Healthcare!A1014,'Customer Names'!$A:$D,4,0)</f>
        <v>Tania K.</v>
      </c>
      <c r="C1014">
        <f>VLOOKUP(A1014,'Medical Examinations'!$A:$M,2,0)</f>
        <v>27.2</v>
      </c>
      <c r="D1014">
        <f>VLOOKUP($A1014,'Medical Examinations'!$A:$M,3,0)</f>
        <v>6.06</v>
      </c>
      <c r="E1014" t="str">
        <f>VLOOKUP($A1014,'Medical Examinations'!$A:$M,4,0)</f>
        <v>yes</v>
      </c>
      <c r="F1014" t="str">
        <f>VLOOKUP($A1014,'Medical Examinations'!$A:$M,5,0)</f>
        <v>No</v>
      </c>
      <c r="G1014" t="str">
        <f>VLOOKUP($A1014,'Medical Examinations'!$A:$M,6,0)</f>
        <v>No</v>
      </c>
      <c r="H1014">
        <f>VLOOKUP($A1014,'Medical Examinations'!$A:$M,8,0)</f>
        <v>2</v>
      </c>
      <c r="I1014" t="str">
        <f>VLOOKUP($A1014,'Medical Examinations'!$A:$M,9,0)</f>
        <v>No</v>
      </c>
      <c r="J1014" t="str">
        <f>VLOOKUP($A1014,'Medical Examinations'!$A:$M,11,0)</f>
        <v>Overweight</v>
      </c>
      <c r="K1014" t="str">
        <f>VLOOKUP($A1014,'Medical Examinations'!$A:$M,12,0)</f>
        <v>Prediabetes</v>
      </c>
      <c r="L1014" s="11">
        <f>VLOOKUP($A1014,'Hospitalisation Details'!$A:$O,5,0)</f>
        <v>24400</v>
      </c>
      <c r="M1014">
        <f>VLOOKUP($A1014,'Hospitalisation Details'!$A:$O,7,0)</f>
        <v>11073.18</v>
      </c>
      <c r="N1014" t="str">
        <f>VLOOKUP($A1014,'Hospitalisation Details'!$A:$O,12,0)</f>
        <v>tier - 3</v>
      </c>
      <c r="O1014" t="str">
        <f>VLOOKUP($A1014,'Hospitalisation Details'!$A:$O,13,0)</f>
        <v>tier - 3</v>
      </c>
      <c r="P1014" t="str">
        <f>VLOOKUP($A1014,'Hospitalisation Details'!$A:$O,14,0)</f>
        <v>R1011</v>
      </c>
      <c r="Q1014">
        <f>VLOOKUP($A1014,'Hospitalisation Details'!$A:$O,15,0)</f>
        <v>56</v>
      </c>
    </row>
    <row r="1015" spans="1:17" ht="15.75" x14ac:dyDescent="0.25">
      <c r="A1015" s="1" t="s">
        <v>1357</v>
      </c>
      <c r="B1015" t="str">
        <f>VLOOKUP(Healthcare!A1015,'Customer Names'!$A:$D,4,0)</f>
        <v>Ashley E</v>
      </c>
      <c r="C1015">
        <f>VLOOKUP(A1015,'Medical Examinations'!$A:$M,2,0)</f>
        <v>25.3</v>
      </c>
      <c r="D1015">
        <f>VLOOKUP($A1015,'Medical Examinations'!$A:$M,3,0)</f>
        <v>5.19</v>
      </c>
      <c r="E1015" t="str">
        <f>VLOOKUP($A1015,'Medical Examinations'!$A:$M,4,0)</f>
        <v>yes</v>
      </c>
      <c r="F1015" t="str">
        <f>VLOOKUP($A1015,'Medical Examinations'!$A:$M,5,0)</f>
        <v>No</v>
      </c>
      <c r="G1015" t="str">
        <f>VLOOKUP($A1015,'Medical Examinations'!$A:$M,6,0)</f>
        <v>No</v>
      </c>
      <c r="H1015">
        <f>VLOOKUP($A1015,'Medical Examinations'!$A:$M,8,0)</f>
        <v>2</v>
      </c>
      <c r="I1015" t="str">
        <f>VLOOKUP($A1015,'Medical Examinations'!$A:$M,9,0)</f>
        <v>No</v>
      </c>
      <c r="J1015" t="str">
        <f>VLOOKUP($A1015,'Medical Examinations'!$A:$M,11,0)</f>
        <v>Overweight</v>
      </c>
      <c r="K1015" t="str">
        <f>VLOOKUP($A1015,'Medical Examinations'!$A:$M,12,0)</f>
        <v>Normal</v>
      </c>
      <c r="L1015" s="11">
        <f>VLOOKUP($A1015,'Hospitalisation Details'!$A:$O,5,0)</f>
        <v>24326</v>
      </c>
      <c r="M1015">
        <f>VLOOKUP($A1015,'Hospitalisation Details'!$A:$O,7,0)</f>
        <v>11070.54</v>
      </c>
      <c r="N1015" t="str">
        <f>VLOOKUP($A1015,'Hospitalisation Details'!$A:$O,12,0)</f>
        <v>tier - 3</v>
      </c>
      <c r="O1015" t="str">
        <f>VLOOKUP($A1015,'Hospitalisation Details'!$A:$O,13,0)</f>
        <v>tier - 3</v>
      </c>
      <c r="P1015" t="str">
        <f>VLOOKUP($A1015,'Hospitalisation Details'!$A:$O,14,0)</f>
        <v>R1011</v>
      </c>
      <c r="Q1015">
        <f>VLOOKUP($A1015,'Hospitalisation Details'!$A:$O,15,0)</f>
        <v>56</v>
      </c>
    </row>
    <row r="1016" spans="1:17" ht="15.75" x14ac:dyDescent="0.25">
      <c r="A1016" s="1" t="s">
        <v>1356</v>
      </c>
      <c r="B1016" t="str">
        <f>VLOOKUP(Healthcare!A1016,'Customer Names'!$A:$D,4,0)</f>
        <v>Aleksandra</v>
      </c>
      <c r="C1016">
        <f>VLOOKUP(A1016,'Medical Examinations'!$A:$M,2,0)</f>
        <v>30.25</v>
      </c>
      <c r="D1016">
        <f>VLOOKUP($A1016,'Medical Examinations'!$A:$M,3,0)</f>
        <v>10.16</v>
      </c>
      <c r="E1016" t="str">
        <f>VLOOKUP($A1016,'Medical Examinations'!$A:$M,4,0)</f>
        <v>No</v>
      </c>
      <c r="F1016" t="str">
        <f>VLOOKUP($A1016,'Medical Examinations'!$A:$M,5,0)</f>
        <v>No</v>
      </c>
      <c r="G1016" t="str">
        <f>VLOOKUP($A1016,'Medical Examinations'!$A:$M,6,0)</f>
        <v>No</v>
      </c>
      <c r="H1016">
        <f>VLOOKUP($A1016,'Medical Examinations'!$A:$M,8,0)</f>
        <v>0</v>
      </c>
      <c r="I1016" t="str">
        <f>VLOOKUP($A1016,'Medical Examinations'!$A:$M,9,0)</f>
        <v>No</v>
      </c>
      <c r="J1016" t="str">
        <f>VLOOKUP($A1016,'Medical Examinations'!$A:$M,11,0)</f>
        <v>Obesity</v>
      </c>
      <c r="K1016" t="str">
        <f>VLOOKUP($A1016,'Medical Examinations'!$A:$M,12,0)</f>
        <v>Diabetes</v>
      </c>
      <c r="L1016" s="11">
        <f>VLOOKUP($A1016,'Hospitalisation Details'!$A:$O,5,0)</f>
        <v>26246</v>
      </c>
      <c r="M1016">
        <f>VLOOKUP($A1016,'Hospitalisation Details'!$A:$O,7,0)</f>
        <v>11068.77</v>
      </c>
      <c r="N1016" t="str">
        <f>VLOOKUP($A1016,'Hospitalisation Details'!$A:$O,12,0)</f>
        <v>tier - 3</v>
      </c>
      <c r="O1016" t="str">
        <f>VLOOKUP($A1016,'Hospitalisation Details'!$A:$O,13,0)</f>
        <v>tier - 2</v>
      </c>
      <c r="P1016" t="str">
        <f>VLOOKUP($A1016,'Hospitalisation Details'!$A:$O,14,0)</f>
        <v>R1012</v>
      </c>
      <c r="Q1016">
        <f>VLOOKUP($A1016,'Hospitalisation Details'!$A:$O,15,0)</f>
        <v>51</v>
      </c>
    </row>
    <row r="1017" spans="1:17" ht="15.75" x14ac:dyDescent="0.25">
      <c r="A1017" s="1" t="s">
        <v>1355</v>
      </c>
      <c r="B1017" t="str">
        <f>VLOOKUP(Healthcare!A1017,'Customer Names'!$A:$D,4,0)</f>
        <v>Valery L</v>
      </c>
      <c r="C1017">
        <f>VLOOKUP(A1017,'Medical Examinations'!$A:$M,2,0)</f>
        <v>54</v>
      </c>
      <c r="D1017">
        <f>VLOOKUP($A1017,'Medical Examinations'!$A:$M,3,0)</f>
        <v>4.68</v>
      </c>
      <c r="E1017" t="str">
        <f>VLOOKUP($A1017,'Medical Examinations'!$A:$M,4,0)</f>
        <v>yes</v>
      </c>
      <c r="F1017" t="str">
        <f>VLOOKUP($A1017,'Medical Examinations'!$A:$M,5,0)</f>
        <v>yes</v>
      </c>
      <c r="G1017" t="str">
        <f>VLOOKUP($A1017,'Medical Examinations'!$A:$M,6,0)</f>
        <v>No</v>
      </c>
      <c r="H1017">
        <f>VLOOKUP($A1017,'Medical Examinations'!$A:$M,8,0)</f>
        <v>2</v>
      </c>
      <c r="I1017" t="str">
        <f>VLOOKUP($A1017,'Medical Examinations'!$A:$M,9,0)</f>
        <v>No</v>
      </c>
      <c r="J1017" t="str">
        <f>VLOOKUP($A1017,'Medical Examinations'!$A:$M,11,0)</f>
        <v>Obesity</v>
      </c>
      <c r="K1017" t="str">
        <f>VLOOKUP($A1017,'Medical Examinations'!$A:$M,12,0)</f>
        <v>Normal</v>
      </c>
      <c r="L1017" s="11">
        <f>VLOOKUP($A1017,'Hospitalisation Details'!$A:$O,5,0)</f>
        <v>36817</v>
      </c>
      <c r="M1017">
        <f>VLOOKUP($A1017,'Hospitalisation Details'!$A:$O,7,0)</f>
        <v>11068.7</v>
      </c>
      <c r="N1017" t="str">
        <f>VLOOKUP($A1017,'Hospitalisation Details'!$A:$O,12,0)</f>
        <v>tier - 3</v>
      </c>
      <c r="O1017" t="str">
        <f>VLOOKUP($A1017,'Hospitalisation Details'!$A:$O,13,0)</f>
        <v>tier - 1</v>
      </c>
      <c r="P1017" t="str">
        <f>VLOOKUP($A1017,'Hospitalisation Details'!$A:$O,14,0)</f>
        <v>R1011</v>
      </c>
      <c r="Q1017">
        <f>VLOOKUP($A1017,'Hospitalisation Details'!$A:$O,15,0)</f>
        <v>22</v>
      </c>
    </row>
    <row r="1018" spans="1:17" ht="15.75" x14ac:dyDescent="0.25">
      <c r="A1018" s="1" t="s">
        <v>1354</v>
      </c>
      <c r="B1018" t="str">
        <f>VLOOKUP(Healthcare!A1018,'Customer Names'!$A:$D,4,0)</f>
        <v>.  Joanna G.</v>
      </c>
      <c r="C1018">
        <f>VLOOKUP(A1018,'Medical Examinations'!$A:$M,2,0)</f>
        <v>51.86</v>
      </c>
      <c r="D1018">
        <f>VLOOKUP($A1018,'Medical Examinations'!$A:$M,3,0)</f>
        <v>5.32</v>
      </c>
      <c r="E1018" t="str">
        <f>VLOOKUP($A1018,'Medical Examinations'!$A:$M,4,0)</f>
        <v>yes</v>
      </c>
      <c r="F1018" t="str">
        <f>VLOOKUP($A1018,'Medical Examinations'!$A:$M,5,0)</f>
        <v>No</v>
      </c>
      <c r="G1018" t="str">
        <f>VLOOKUP($A1018,'Medical Examinations'!$A:$M,6,0)</f>
        <v>No</v>
      </c>
      <c r="H1018">
        <f>VLOOKUP($A1018,'Medical Examinations'!$A:$M,8,0)</f>
        <v>0</v>
      </c>
      <c r="I1018" t="str">
        <f>VLOOKUP($A1018,'Medical Examinations'!$A:$M,9,0)</f>
        <v>No</v>
      </c>
      <c r="J1018" t="str">
        <f>VLOOKUP($A1018,'Medical Examinations'!$A:$M,11,0)</f>
        <v>Obesity</v>
      </c>
      <c r="K1018" t="str">
        <f>VLOOKUP($A1018,'Medical Examinations'!$A:$M,12,0)</f>
        <v>Normal</v>
      </c>
      <c r="L1018" s="11">
        <f>VLOOKUP($A1018,'Hospitalisation Details'!$A:$O,5,0)</f>
        <v>37120</v>
      </c>
      <c r="M1018">
        <f>VLOOKUP($A1018,'Hospitalisation Details'!$A:$O,7,0)</f>
        <v>11046.02</v>
      </c>
      <c r="N1018" t="str">
        <f>VLOOKUP($A1018,'Hospitalisation Details'!$A:$O,12,0)</f>
        <v>tier - 3</v>
      </c>
      <c r="O1018" t="str">
        <f>VLOOKUP($A1018,'Hospitalisation Details'!$A:$O,13,0)</f>
        <v>tier - 1</v>
      </c>
      <c r="P1018" t="str">
        <f>VLOOKUP($A1018,'Hospitalisation Details'!$A:$O,14,0)</f>
        <v>R1026</v>
      </c>
      <c r="Q1018">
        <f>VLOOKUP($A1018,'Hospitalisation Details'!$A:$O,15,0)</f>
        <v>21</v>
      </c>
    </row>
    <row r="1019" spans="1:17" ht="15.75" x14ac:dyDescent="0.25">
      <c r="A1019" s="1" t="s">
        <v>1353</v>
      </c>
      <c r="B1019" t="str">
        <f>VLOOKUP(Healthcare!A1019,'Customer Names'!$A:$D,4,0)</f>
        <v>.  Stefanie F.</v>
      </c>
      <c r="C1019">
        <f>VLOOKUP(A1019,'Medical Examinations'!$A:$M,2,0)</f>
        <v>31.39</v>
      </c>
      <c r="D1019">
        <f>VLOOKUP($A1019,'Medical Examinations'!$A:$M,3,0)</f>
        <v>6.99</v>
      </c>
      <c r="E1019" t="str">
        <f>VLOOKUP($A1019,'Medical Examinations'!$A:$M,4,0)</f>
        <v>No</v>
      </c>
      <c r="F1019" t="str">
        <f>VLOOKUP($A1019,'Medical Examinations'!$A:$M,5,0)</f>
        <v>No</v>
      </c>
      <c r="G1019" t="str">
        <f>VLOOKUP($A1019,'Medical Examinations'!$A:$M,6,0)</f>
        <v>No</v>
      </c>
      <c r="H1019">
        <f>VLOOKUP($A1019,'Medical Examinations'!$A:$M,8,0)</f>
        <v>0</v>
      </c>
      <c r="I1019" t="str">
        <f>VLOOKUP($A1019,'Medical Examinations'!$A:$M,9,0)</f>
        <v>No</v>
      </c>
      <c r="J1019" t="str">
        <f>VLOOKUP($A1019,'Medical Examinations'!$A:$M,11,0)</f>
        <v>Obesity</v>
      </c>
      <c r="K1019" t="str">
        <f>VLOOKUP($A1019,'Medical Examinations'!$A:$M,12,0)</f>
        <v>Diabetes</v>
      </c>
      <c r="L1019" s="11">
        <f>VLOOKUP($A1019,'Hospitalisation Details'!$A:$O,5,0)</f>
        <v>27332</v>
      </c>
      <c r="M1019">
        <f>VLOOKUP($A1019,'Hospitalisation Details'!$A:$O,7,0)</f>
        <v>11037.85</v>
      </c>
      <c r="N1019" t="str">
        <f>VLOOKUP($A1019,'Hospitalisation Details'!$A:$O,12,0)</f>
        <v>tier - 3</v>
      </c>
      <c r="O1019" t="str">
        <f>VLOOKUP($A1019,'Hospitalisation Details'!$A:$O,13,0)</f>
        <v>tier - 2</v>
      </c>
      <c r="P1019" t="str">
        <f>VLOOKUP($A1019,'Hospitalisation Details'!$A:$O,14,0)</f>
        <v>R1025</v>
      </c>
      <c r="Q1019">
        <f>VLOOKUP($A1019,'Hospitalisation Details'!$A:$O,15,0)</f>
        <v>48</v>
      </c>
    </row>
    <row r="1020" spans="1:17" ht="15.75" x14ac:dyDescent="0.25">
      <c r="A1020" s="1" t="s">
        <v>1352</v>
      </c>
      <c r="B1020" t="str">
        <f>VLOOKUP(Healthcare!A1020,'Customer Names'!$A:$D,4,0)</f>
        <v>Stephen</v>
      </c>
      <c r="C1020">
        <f>VLOOKUP(A1020,'Medical Examinations'!$A:$M,2,0)</f>
        <v>39.97</v>
      </c>
      <c r="D1020">
        <f>VLOOKUP($A1020,'Medical Examinations'!$A:$M,3,0)</f>
        <v>5.55</v>
      </c>
      <c r="E1020" t="str">
        <f>VLOOKUP($A1020,'Medical Examinations'!$A:$M,4,0)</f>
        <v>No</v>
      </c>
      <c r="F1020" t="str">
        <f>VLOOKUP($A1020,'Medical Examinations'!$A:$M,5,0)</f>
        <v>No</v>
      </c>
      <c r="G1020" t="str">
        <f>VLOOKUP($A1020,'Medical Examinations'!$A:$M,6,0)</f>
        <v>No</v>
      </c>
      <c r="H1020">
        <f>VLOOKUP($A1020,'Medical Examinations'!$A:$M,8,0)</f>
        <v>0</v>
      </c>
      <c r="I1020" t="str">
        <f>VLOOKUP($A1020,'Medical Examinations'!$A:$M,9,0)</f>
        <v>No</v>
      </c>
      <c r="J1020" t="str">
        <f>VLOOKUP($A1020,'Medical Examinations'!$A:$M,11,0)</f>
        <v>Obesity</v>
      </c>
      <c r="K1020" t="str">
        <f>VLOOKUP($A1020,'Medical Examinations'!$A:$M,12,0)</f>
        <v>Normal</v>
      </c>
      <c r="L1020" s="11">
        <f>VLOOKUP($A1020,'Hospitalisation Details'!$A:$O,5,0)</f>
        <v>32837</v>
      </c>
      <c r="M1020">
        <f>VLOOKUP($A1020,'Hospitalisation Details'!$A:$O,7,0)</f>
        <v>11037.51</v>
      </c>
      <c r="N1020" t="str">
        <f>VLOOKUP($A1020,'Hospitalisation Details'!$A:$O,12,0)</f>
        <v>tier - 3</v>
      </c>
      <c r="O1020" t="str">
        <f>VLOOKUP($A1020,'Hospitalisation Details'!$A:$O,13,0)</f>
        <v>tier - 1</v>
      </c>
      <c r="P1020" t="str">
        <f>VLOOKUP($A1020,'Hospitalisation Details'!$A:$O,14,0)</f>
        <v>R1012</v>
      </c>
      <c r="Q1020">
        <f>VLOOKUP($A1020,'Hospitalisation Details'!$A:$O,15,0)</f>
        <v>33</v>
      </c>
    </row>
    <row r="1021" spans="1:17" ht="15.75" x14ac:dyDescent="0.25">
      <c r="A1021" s="1" t="s">
        <v>1351</v>
      </c>
      <c r="B1021" t="str">
        <f>VLOOKUP(Healthcare!A1021,'Customer Names'!$A:$D,4,0)</f>
        <v>Liza J.</v>
      </c>
      <c r="C1021">
        <f>VLOOKUP(A1021,'Medical Examinations'!$A:$M,2,0)</f>
        <v>41.23</v>
      </c>
      <c r="D1021">
        <f>VLOOKUP($A1021,'Medical Examinations'!$A:$M,3,0)</f>
        <v>6.94</v>
      </c>
      <c r="E1021" t="str">
        <f>VLOOKUP($A1021,'Medical Examinations'!$A:$M,4,0)</f>
        <v>No</v>
      </c>
      <c r="F1021" t="str">
        <f>VLOOKUP($A1021,'Medical Examinations'!$A:$M,5,0)</f>
        <v>No</v>
      </c>
      <c r="G1021" t="str">
        <f>VLOOKUP($A1021,'Medical Examinations'!$A:$M,6,0)</f>
        <v>No</v>
      </c>
      <c r="H1021">
        <f>VLOOKUP($A1021,'Medical Examinations'!$A:$M,8,0)</f>
        <v>0</v>
      </c>
      <c r="I1021" t="str">
        <f>VLOOKUP($A1021,'Medical Examinations'!$A:$M,9,0)</f>
        <v>No</v>
      </c>
      <c r="J1021" t="str">
        <f>VLOOKUP($A1021,'Medical Examinations'!$A:$M,11,0)</f>
        <v>Obesity</v>
      </c>
      <c r="K1021" t="str">
        <f>VLOOKUP($A1021,'Medical Examinations'!$A:$M,12,0)</f>
        <v>Diabetes</v>
      </c>
      <c r="L1021" s="11">
        <f>VLOOKUP($A1021,'Hospitalisation Details'!$A:$O,5,0)</f>
        <v>27220</v>
      </c>
      <c r="M1021">
        <f>VLOOKUP($A1021,'Hospitalisation Details'!$A:$O,7,0)</f>
        <v>11033.66</v>
      </c>
      <c r="N1021" t="str">
        <f>VLOOKUP($A1021,'Hospitalisation Details'!$A:$O,12,0)</f>
        <v>tier - 3</v>
      </c>
      <c r="O1021" t="str">
        <f>VLOOKUP($A1021,'Hospitalisation Details'!$A:$O,13,0)</f>
        <v>tier - 3</v>
      </c>
      <c r="P1021" t="str">
        <f>VLOOKUP($A1021,'Hospitalisation Details'!$A:$O,14,0)</f>
        <v>R1012</v>
      </c>
      <c r="Q1021">
        <f>VLOOKUP($A1021,'Hospitalisation Details'!$A:$O,15,0)</f>
        <v>48</v>
      </c>
    </row>
    <row r="1022" spans="1:17" ht="15.75" x14ac:dyDescent="0.25">
      <c r="A1022" s="1" t="s">
        <v>1350</v>
      </c>
      <c r="B1022" t="str">
        <f>VLOOKUP(Healthcare!A1022,'Customer Names'!$A:$D,4,0)</f>
        <v>Ian M.</v>
      </c>
      <c r="C1022">
        <f>VLOOKUP(A1022,'Medical Examinations'!$A:$M,2,0)</f>
        <v>49.45</v>
      </c>
      <c r="D1022">
        <f>VLOOKUP($A1022,'Medical Examinations'!$A:$M,3,0)</f>
        <v>4.2</v>
      </c>
      <c r="E1022" t="str">
        <f>VLOOKUP($A1022,'Medical Examinations'!$A:$M,4,0)</f>
        <v>yes</v>
      </c>
      <c r="F1022" t="str">
        <f>VLOOKUP($A1022,'Medical Examinations'!$A:$M,5,0)</f>
        <v>No</v>
      </c>
      <c r="G1022" t="str">
        <f>VLOOKUP($A1022,'Medical Examinations'!$A:$M,6,0)</f>
        <v>No</v>
      </c>
      <c r="H1022">
        <f>VLOOKUP($A1022,'Medical Examinations'!$A:$M,8,0)</f>
        <v>0</v>
      </c>
      <c r="I1022" t="str">
        <f>VLOOKUP($A1022,'Medical Examinations'!$A:$M,9,0)</f>
        <v>No</v>
      </c>
      <c r="J1022" t="str">
        <f>VLOOKUP($A1022,'Medical Examinations'!$A:$M,11,0)</f>
        <v>Obesity</v>
      </c>
      <c r="K1022" t="str">
        <f>VLOOKUP($A1022,'Medical Examinations'!$A:$M,12,0)</f>
        <v>Normal</v>
      </c>
      <c r="L1022" s="11">
        <f>VLOOKUP($A1022,'Hospitalisation Details'!$A:$O,5,0)</f>
        <v>35237</v>
      </c>
      <c r="M1022">
        <f>VLOOKUP($A1022,'Hospitalisation Details'!$A:$O,7,0)</f>
        <v>11028.56</v>
      </c>
      <c r="N1022" t="str">
        <f>VLOOKUP($A1022,'Hospitalisation Details'!$A:$O,12,0)</f>
        <v>tier - 3</v>
      </c>
      <c r="O1022" t="str">
        <f>VLOOKUP($A1022,'Hospitalisation Details'!$A:$O,13,0)</f>
        <v>tier - 3</v>
      </c>
      <c r="P1022" t="str">
        <f>VLOOKUP($A1022,'Hospitalisation Details'!$A:$O,14,0)</f>
        <v>R1012</v>
      </c>
      <c r="Q1022">
        <f>VLOOKUP($A1022,'Hospitalisation Details'!$A:$O,15,0)</f>
        <v>26</v>
      </c>
    </row>
    <row r="1023" spans="1:17" ht="15.75" x14ac:dyDescent="0.25">
      <c r="A1023" s="1" t="s">
        <v>1349</v>
      </c>
      <c r="B1023" t="str">
        <f>VLOOKUP(Healthcare!A1023,'Customer Names'!$A:$D,4,0)</f>
        <v>Claudia L.</v>
      </c>
      <c r="C1023">
        <f>VLOOKUP(A1023,'Medical Examinations'!$A:$M,2,0)</f>
        <v>41.04</v>
      </c>
      <c r="D1023">
        <f>VLOOKUP($A1023,'Medical Examinations'!$A:$M,3,0)</f>
        <v>5.59</v>
      </c>
      <c r="E1023" t="str">
        <f>VLOOKUP($A1023,'Medical Examinations'!$A:$M,4,0)</f>
        <v>No</v>
      </c>
      <c r="F1023" t="str">
        <f>VLOOKUP($A1023,'Medical Examinations'!$A:$M,5,0)</f>
        <v>No</v>
      </c>
      <c r="G1023" t="str">
        <f>VLOOKUP($A1023,'Medical Examinations'!$A:$M,6,0)</f>
        <v>No</v>
      </c>
      <c r="H1023">
        <f>VLOOKUP($A1023,'Medical Examinations'!$A:$M,8,0)</f>
        <v>0</v>
      </c>
      <c r="I1023" t="str">
        <f>VLOOKUP($A1023,'Medical Examinations'!$A:$M,9,0)</f>
        <v>No</v>
      </c>
      <c r="J1023" t="str">
        <f>VLOOKUP($A1023,'Medical Examinations'!$A:$M,11,0)</f>
        <v>Obesity</v>
      </c>
      <c r="K1023" t="str">
        <f>VLOOKUP($A1023,'Medical Examinations'!$A:$M,12,0)</f>
        <v>Normal</v>
      </c>
      <c r="L1023" s="11">
        <f>VLOOKUP($A1023,'Hospitalisation Details'!$A:$O,5,0)</f>
        <v>33507</v>
      </c>
      <c r="M1023">
        <f>VLOOKUP($A1023,'Hospitalisation Details'!$A:$O,7,0)</f>
        <v>11018.05</v>
      </c>
      <c r="N1023" t="str">
        <f>VLOOKUP($A1023,'Hospitalisation Details'!$A:$O,12,0)</f>
        <v>tier - 3</v>
      </c>
      <c r="O1023" t="str">
        <f>VLOOKUP($A1023,'Hospitalisation Details'!$A:$O,13,0)</f>
        <v>tier - 2</v>
      </c>
      <c r="P1023" t="str">
        <f>VLOOKUP($A1023,'Hospitalisation Details'!$A:$O,14,0)</f>
        <v>R1012</v>
      </c>
      <c r="Q1023">
        <f>VLOOKUP($A1023,'Hospitalisation Details'!$A:$O,15,0)</f>
        <v>31</v>
      </c>
    </row>
    <row r="1024" spans="1:17" ht="15.75" x14ac:dyDescent="0.25">
      <c r="A1024" s="1" t="s">
        <v>1348</v>
      </c>
      <c r="B1024" t="str">
        <f>VLOOKUP(Healthcare!A1024,'Customer Names'!$A:$D,4,0)</f>
        <v>Jessica M</v>
      </c>
      <c r="C1024">
        <f>VLOOKUP(A1024,'Medical Examinations'!$A:$M,2,0)</f>
        <v>27.93</v>
      </c>
      <c r="D1024">
        <f>VLOOKUP($A1024,'Medical Examinations'!$A:$M,3,0)</f>
        <v>9.9600000000000009</v>
      </c>
      <c r="E1024" t="str">
        <f>VLOOKUP($A1024,'Medical Examinations'!$A:$M,4,0)</f>
        <v>No</v>
      </c>
      <c r="F1024" t="str">
        <f>VLOOKUP($A1024,'Medical Examinations'!$A:$M,5,0)</f>
        <v>No</v>
      </c>
      <c r="G1024" t="str">
        <f>VLOOKUP($A1024,'Medical Examinations'!$A:$M,6,0)</f>
        <v>No</v>
      </c>
      <c r="H1024">
        <f>VLOOKUP($A1024,'Medical Examinations'!$A:$M,8,0)</f>
        <v>0</v>
      </c>
      <c r="I1024" t="str">
        <f>VLOOKUP($A1024,'Medical Examinations'!$A:$M,9,0)</f>
        <v>No</v>
      </c>
      <c r="J1024" t="str">
        <f>VLOOKUP($A1024,'Medical Examinations'!$A:$M,11,0)</f>
        <v>Overweight</v>
      </c>
      <c r="K1024" t="str">
        <f>VLOOKUP($A1024,'Medical Examinations'!$A:$M,12,0)</f>
        <v>Diabetes</v>
      </c>
      <c r="L1024" s="11">
        <f>VLOOKUP($A1024,'Hospitalisation Details'!$A:$O,5,0)</f>
        <v>27256</v>
      </c>
      <c r="M1024">
        <f>VLOOKUP($A1024,'Hospitalisation Details'!$A:$O,7,0)</f>
        <v>11015.17</v>
      </c>
      <c r="N1024" t="str">
        <f>VLOOKUP($A1024,'Hospitalisation Details'!$A:$O,12,0)</f>
        <v>tier - 3</v>
      </c>
      <c r="O1024" t="str">
        <f>VLOOKUP($A1024,'Hospitalisation Details'!$A:$O,13,0)</f>
        <v>tier - 1</v>
      </c>
      <c r="P1024" t="str">
        <f>VLOOKUP($A1024,'Hospitalisation Details'!$A:$O,14,0)</f>
        <v>R1012</v>
      </c>
      <c r="Q1024">
        <f>VLOOKUP($A1024,'Hospitalisation Details'!$A:$O,15,0)</f>
        <v>48</v>
      </c>
    </row>
    <row r="1025" spans="1:17" ht="15.75" x14ac:dyDescent="0.25">
      <c r="A1025" s="1" t="s">
        <v>1347</v>
      </c>
      <c r="B1025" t="str">
        <f>VLOOKUP(Healthcare!A1025,'Customer Names'!$A:$D,4,0)</f>
        <v>Billy Jr.</v>
      </c>
      <c r="C1025">
        <f>VLOOKUP(A1025,'Medical Examinations'!$A:$M,2,0)</f>
        <v>21.01</v>
      </c>
      <c r="D1025">
        <f>VLOOKUP($A1025,'Medical Examinations'!$A:$M,3,0)</f>
        <v>7.37</v>
      </c>
      <c r="E1025" t="str">
        <f>VLOOKUP($A1025,'Medical Examinations'!$A:$M,4,0)</f>
        <v>No</v>
      </c>
      <c r="F1025" t="str">
        <f>VLOOKUP($A1025,'Medical Examinations'!$A:$M,5,0)</f>
        <v>No</v>
      </c>
      <c r="G1025" t="str">
        <f>VLOOKUP($A1025,'Medical Examinations'!$A:$M,6,0)</f>
        <v>No</v>
      </c>
      <c r="H1025">
        <f>VLOOKUP($A1025,'Medical Examinations'!$A:$M,8,0)</f>
        <v>0</v>
      </c>
      <c r="I1025" t="str">
        <f>VLOOKUP($A1025,'Medical Examinations'!$A:$M,9,0)</f>
        <v>No</v>
      </c>
      <c r="J1025" t="str">
        <f>VLOOKUP($A1025,'Medical Examinations'!$A:$M,11,0)</f>
        <v>Healthy Weight</v>
      </c>
      <c r="K1025" t="str">
        <f>VLOOKUP($A1025,'Medical Examinations'!$A:$M,12,0)</f>
        <v>Diabetes</v>
      </c>
      <c r="L1025" s="11">
        <f>VLOOKUP($A1025,'Hospitalisation Details'!$A:$O,5,0)</f>
        <v>25074</v>
      </c>
      <c r="M1025">
        <f>VLOOKUP($A1025,'Hospitalisation Details'!$A:$O,7,0)</f>
        <v>11013.71</v>
      </c>
      <c r="N1025" t="str">
        <f>VLOOKUP($A1025,'Hospitalisation Details'!$A:$O,12,0)</f>
        <v>tier - 3</v>
      </c>
      <c r="O1025" t="str">
        <f>VLOOKUP($A1025,'Hospitalisation Details'!$A:$O,13,0)</f>
        <v>tier - 1</v>
      </c>
      <c r="P1025" t="str">
        <f>VLOOKUP($A1025,'Hospitalisation Details'!$A:$O,14,0)</f>
        <v>R1013</v>
      </c>
      <c r="Q1025">
        <f>VLOOKUP($A1025,'Hospitalisation Details'!$A:$O,15,0)</f>
        <v>54</v>
      </c>
    </row>
    <row r="1026" spans="1:17" ht="15.75" x14ac:dyDescent="0.25">
      <c r="A1026" s="1" t="s">
        <v>1346</v>
      </c>
      <c r="B1026" t="str">
        <f>VLOOKUP(Healthcare!A1026,'Customer Names'!$A:$D,4,0)</f>
        <v>David</v>
      </c>
      <c r="C1026">
        <f>VLOOKUP(A1026,'Medical Examinations'!$A:$M,2,0)</f>
        <v>52.37</v>
      </c>
      <c r="D1026">
        <f>VLOOKUP($A1026,'Medical Examinations'!$A:$M,3,0)</f>
        <v>5.0599999999999996</v>
      </c>
      <c r="E1026" t="str">
        <f>VLOOKUP($A1026,'Medical Examinations'!$A:$M,4,0)</f>
        <v>yes</v>
      </c>
      <c r="F1026" t="str">
        <f>VLOOKUP($A1026,'Medical Examinations'!$A:$M,5,0)</f>
        <v>yes</v>
      </c>
      <c r="G1026" t="str">
        <f>VLOOKUP($A1026,'Medical Examinations'!$A:$M,6,0)</f>
        <v>No</v>
      </c>
      <c r="H1026">
        <f>VLOOKUP($A1026,'Medical Examinations'!$A:$M,8,0)</f>
        <v>2</v>
      </c>
      <c r="I1026" t="str">
        <f>VLOOKUP($A1026,'Medical Examinations'!$A:$M,9,0)</f>
        <v>No</v>
      </c>
      <c r="J1026" t="str">
        <f>VLOOKUP($A1026,'Medical Examinations'!$A:$M,11,0)</f>
        <v>Obesity</v>
      </c>
      <c r="K1026" t="str">
        <f>VLOOKUP($A1026,'Medical Examinations'!$A:$M,12,0)</f>
        <v>Normal</v>
      </c>
      <c r="L1026" s="11">
        <f>VLOOKUP($A1026,'Hospitalisation Details'!$A:$O,5,0)</f>
        <v>36877</v>
      </c>
      <c r="M1026">
        <f>VLOOKUP($A1026,'Hospitalisation Details'!$A:$O,7,0)</f>
        <v>10991.58</v>
      </c>
      <c r="N1026" t="str">
        <f>VLOOKUP($A1026,'Hospitalisation Details'!$A:$O,12,0)</f>
        <v>tier - 3</v>
      </c>
      <c r="O1026" t="str">
        <f>VLOOKUP($A1026,'Hospitalisation Details'!$A:$O,13,0)</f>
        <v>tier - 3</v>
      </c>
      <c r="P1026" t="str">
        <f>VLOOKUP($A1026,'Hospitalisation Details'!$A:$O,14,0)</f>
        <v>R1012</v>
      </c>
      <c r="Q1026">
        <f>VLOOKUP($A1026,'Hospitalisation Details'!$A:$O,15,0)</f>
        <v>22</v>
      </c>
    </row>
    <row r="1027" spans="1:17" ht="15.75" x14ac:dyDescent="0.25">
      <c r="A1027" s="1" t="s">
        <v>1345</v>
      </c>
      <c r="B1027" t="str">
        <f>VLOOKUP(Healthcare!A1027,'Customer Names'!$A:$D,4,0)</f>
        <v>Tim</v>
      </c>
      <c r="C1027">
        <f>VLOOKUP(A1027,'Medical Examinations'!$A:$M,2,0)</f>
        <v>40.369999999999997</v>
      </c>
      <c r="D1027">
        <f>VLOOKUP($A1027,'Medical Examinations'!$A:$M,3,0)</f>
        <v>8.2100000000000009</v>
      </c>
      <c r="E1027" t="str">
        <f>VLOOKUP($A1027,'Medical Examinations'!$A:$M,4,0)</f>
        <v>No</v>
      </c>
      <c r="F1027" t="str">
        <f>VLOOKUP($A1027,'Medical Examinations'!$A:$M,5,0)</f>
        <v>No</v>
      </c>
      <c r="G1027" t="str">
        <f>VLOOKUP($A1027,'Medical Examinations'!$A:$M,6,0)</f>
        <v>No</v>
      </c>
      <c r="H1027">
        <f>VLOOKUP($A1027,'Medical Examinations'!$A:$M,8,0)</f>
        <v>0</v>
      </c>
      <c r="I1027" t="str">
        <f>VLOOKUP($A1027,'Medical Examinations'!$A:$M,9,0)</f>
        <v>No</v>
      </c>
      <c r="J1027" t="str">
        <f>VLOOKUP($A1027,'Medical Examinations'!$A:$M,11,0)</f>
        <v>Obesity</v>
      </c>
      <c r="K1027" t="str">
        <f>VLOOKUP($A1027,'Medical Examinations'!$A:$M,12,0)</f>
        <v>Diabetes</v>
      </c>
      <c r="L1027" s="11">
        <f>VLOOKUP($A1027,'Hospitalisation Details'!$A:$O,5,0)</f>
        <v>23972</v>
      </c>
      <c r="M1027">
        <f>VLOOKUP($A1027,'Hospitalisation Details'!$A:$O,7,0)</f>
        <v>10982.5</v>
      </c>
      <c r="N1027" t="str">
        <f>VLOOKUP($A1027,'Hospitalisation Details'!$A:$O,12,0)</f>
        <v>tier - 3</v>
      </c>
      <c r="O1027" t="str">
        <f>VLOOKUP($A1027,'Hospitalisation Details'!$A:$O,13,0)</f>
        <v>tier - 3</v>
      </c>
      <c r="P1027" t="str">
        <f>VLOOKUP($A1027,'Hospitalisation Details'!$A:$O,14,0)</f>
        <v>R1013</v>
      </c>
      <c r="Q1027">
        <f>VLOOKUP($A1027,'Hospitalisation Details'!$A:$O,15,0)</f>
        <v>57</v>
      </c>
    </row>
    <row r="1028" spans="1:17" ht="15.75" x14ac:dyDescent="0.25">
      <c r="A1028" s="1" t="s">
        <v>1344</v>
      </c>
      <c r="B1028" t="str">
        <f>VLOOKUP(Healthcare!A1028,'Customer Names'!$A:$D,4,0)</f>
        <v>Emma M</v>
      </c>
      <c r="C1028">
        <f>VLOOKUP(A1028,'Medical Examinations'!$A:$M,2,0)</f>
        <v>41.47</v>
      </c>
      <c r="D1028">
        <f>VLOOKUP($A1028,'Medical Examinations'!$A:$M,3,0)</f>
        <v>10.34</v>
      </c>
      <c r="E1028" t="str">
        <f>VLOOKUP($A1028,'Medical Examinations'!$A:$M,4,0)</f>
        <v>No</v>
      </c>
      <c r="F1028" t="str">
        <f>VLOOKUP($A1028,'Medical Examinations'!$A:$M,5,0)</f>
        <v>No</v>
      </c>
      <c r="G1028" t="str">
        <f>VLOOKUP($A1028,'Medical Examinations'!$A:$M,6,0)</f>
        <v>No</v>
      </c>
      <c r="H1028">
        <f>VLOOKUP($A1028,'Medical Examinations'!$A:$M,8,0)</f>
        <v>2</v>
      </c>
      <c r="I1028" t="str">
        <f>VLOOKUP($A1028,'Medical Examinations'!$A:$M,9,0)</f>
        <v>No</v>
      </c>
      <c r="J1028" t="str">
        <f>VLOOKUP($A1028,'Medical Examinations'!$A:$M,11,0)</f>
        <v>Obesity</v>
      </c>
      <c r="K1028" t="str">
        <f>VLOOKUP($A1028,'Medical Examinations'!$A:$M,12,0)</f>
        <v>Diabetes</v>
      </c>
      <c r="L1028" s="11">
        <f>VLOOKUP($A1028,'Hospitalisation Details'!$A:$O,5,0)</f>
        <v>26989</v>
      </c>
      <c r="M1028">
        <f>VLOOKUP($A1028,'Hospitalisation Details'!$A:$O,7,0)</f>
        <v>10977.21</v>
      </c>
      <c r="N1028" t="str">
        <f>VLOOKUP($A1028,'Hospitalisation Details'!$A:$O,12,0)</f>
        <v>tier - 3</v>
      </c>
      <c r="O1028" t="str">
        <f>VLOOKUP($A1028,'Hospitalisation Details'!$A:$O,13,0)</f>
        <v>tier - 1</v>
      </c>
      <c r="P1028" t="str">
        <f>VLOOKUP($A1028,'Hospitalisation Details'!$A:$O,14,0)</f>
        <v>R1013</v>
      </c>
      <c r="Q1028">
        <f>VLOOKUP($A1028,'Hospitalisation Details'!$A:$O,15,0)</f>
        <v>49</v>
      </c>
    </row>
    <row r="1029" spans="1:17" ht="15.75" x14ac:dyDescent="0.25">
      <c r="A1029" s="1" t="s">
        <v>1343</v>
      </c>
      <c r="B1029" t="str">
        <f>VLOOKUP(Healthcare!A1029,'Customer Names'!$A:$D,4,0)</f>
        <v>Tim</v>
      </c>
      <c r="C1029">
        <f>VLOOKUP(A1029,'Medical Examinations'!$A:$M,2,0)</f>
        <v>33.725000000000001</v>
      </c>
      <c r="D1029">
        <f>VLOOKUP($A1029,'Medical Examinations'!$A:$M,3,0)</f>
        <v>5.51</v>
      </c>
      <c r="E1029" t="str">
        <f>VLOOKUP($A1029,'Medical Examinations'!$A:$M,4,0)</f>
        <v>yes</v>
      </c>
      <c r="F1029" t="str">
        <f>VLOOKUP($A1029,'Medical Examinations'!$A:$M,5,0)</f>
        <v>No</v>
      </c>
      <c r="G1029" t="str">
        <f>VLOOKUP($A1029,'Medical Examinations'!$A:$M,6,0)</f>
        <v>No</v>
      </c>
      <c r="H1029">
        <f>VLOOKUP($A1029,'Medical Examinations'!$A:$M,8,0)</f>
        <v>2</v>
      </c>
      <c r="I1029" t="str">
        <f>VLOOKUP($A1029,'Medical Examinations'!$A:$M,9,0)</f>
        <v>No</v>
      </c>
      <c r="J1029" t="str">
        <f>VLOOKUP($A1029,'Medical Examinations'!$A:$M,11,0)</f>
        <v>Obesity</v>
      </c>
      <c r="K1029" t="str">
        <f>VLOOKUP($A1029,'Medical Examinations'!$A:$M,12,0)</f>
        <v>Normal</v>
      </c>
      <c r="L1029" s="11">
        <f>VLOOKUP($A1029,'Hospitalisation Details'!$A:$O,5,0)</f>
        <v>24267</v>
      </c>
      <c r="M1029">
        <f>VLOOKUP($A1029,'Hospitalisation Details'!$A:$O,7,0)</f>
        <v>10976.25</v>
      </c>
      <c r="N1029" t="str">
        <f>VLOOKUP($A1029,'Hospitalisation Details'!$A:$O,12,0)</f>
        <v>tier - 3</v>
      </c>
      <c r="O1029" t="str">
        <f>VLOOKUP($A1029,'Hospitalisation Details'!$A:$O,13,0)</f>
        <v>tier - 2</v>
      </c>
      <c r="P1029" t="str">
        <f>VLOOKUP($A1029,'Hospitalisation Details'!$A:$O,14,0)</f>
        <v>R1012</v>
      </c>
      <c r="Q1029">
        <f>VLOOKUP($A1029,'Hospitalisation Details'!$A:$O,15,0)</f>
        <v>56</v>
      </c>
    </row>
    <row r="1030" spans="1:17" ht="15.75" x14ac:dyDescent="0.25">
      <c r="A1030" s="1" t="s">
        <v>1342</v>
      </c>
      <c r="B1030" t="str">
        <f>VLOOKUP(Healthcare!A1030,'Customer Names'!$A:$D,4,0)</f>
        <v>Patrick</v>
      </c>
      <c r="C1030">
        <f>VLOOKUP(A1030,'Medical Examinations'!$A:$M,2,0)</f>
        <v>28.1</v>
      </c>
      <c r="D1030">
        <f>VLOOKUP($A1030,'Medical Examinations'!$A:$M,3,0)</f>
        <v>11.2</v>
      </c>
      <c r="E1030" t="str">
        <f>VLOOKUP($A1030,'Medical Examinations'!$A:$M,4,0)</f>
        <v>No</v>
      </c>
      <c r="F1030" t="str">
        <f>VLOOKUP($A1030,'Medical Examinations'!$A:$M,5,0)</f>
        <v>No</v>
      </c>
      <c r="G1030" t="str">
        <f>VLOOKUP($A1030,'Medical Examinations'!$A:$M,6,0)</f>
        <v>No</v>
      </c>
      <c r="H1030">
        <f>VLOOKUP($A1030,'Medical Examinations'!$A:$M,8,0)</f>
        <v>0</v>
      </c>
      <c r="I1030" t="str">
        <f>VLOOKUP($A1030,'Medical Examinations'!$A:$M,9,0)</f>
        <v>No</v>
      </c>
      <c r="J1030" t="str">
        <f>VLOOKUP($A1030,'Medical Examinations'!$A:$M,11,0)</f>
        <v>Overweight</v>
      </c>
      <c r="K1030" t="str">
        <f>VLOOKUP($A1030,'Medical Examinations'!$A:$M,12,0)</f>
        <v>Diabetes</v>
      </c>
      <c r="L1030" s="11">
        <f>VLOOKUP($A1030,'Hospitalisation Details'!$A:$O,5,0)</f>
        <v>23942</v>
      </c>
      <c r="M1030">
        <f>VLOOKUP($A1030,'Hospitalisation Details'!$A:$O,7,0)</f>
        <v>10965.45</v>
      </c>
      <c r="N1030" t="str">
        <f>VLOOKUP($A1030,'Hospitalisation Details'!$A:$O,12,0)</f>
        <v>tier - 3</v>
      </c>
      <c r="O1030" t="str">
        <f>VLOOKUP($A1030,'Hospitalisation Details'!$A:$O,13,0)</f>
        <v>tier - 2</v>
      </c>
      <c r="P1030" t="str">
        <f>VLOOKUP($A1030,'Hospitalisation Details'!$A:$O,14,0)</f>
        <v>R1011</v>
      </c>
      <c r="Q1030">
        <f>VLOOKUP($A1030,'Hospitalisation Details'!$A:$O,15,0)</f>
        <v>57</v>
      </c>
    </row>
    <row r="1031" spans="1:17" ht="15.75" x14ac:dyDescent="0.25">
      <c r="A1031" s="1" t="s">
        <v>1341</v>
      </c>
      <c r="B1031" t="str">
        <f>VLOOKUP(Healthcare!A1031,'Customer Names'!$A:$D,4,0)</f>
        <v>Bridget K.</v>
      </c>
      <c r="C1031">
        <f>VLOOKUP(A1031,'Medical Examinations'!$A:$M,2,0)</f>
        <v>37.43</v>
      </c>
      <c r="D1031">
        <f>VLOOKUP($A1031,'Medical Examinations'!$A:$M,3,0)</f>
        <v>4.3499999999999996</v>
      </c>
      <c r="E1031" t="str">
        <f>VLOOKUP($A1031,'Medical Examinations'!$A:$M,4,0)</f>
        <v>yes</v>
      </c>
      <c r="F1031" t="str">
        <f>VLOOKUP($A1031,'Medical Examinations'!$A:$M,5,0)</f>
        <v>No</v>
      </c>
      <c r="G1031" t="str">
        <f>VLOOKUP($A1031,'Medical Examinations'!$A:$M,6,0)</f>
        <v>Yes</v>
      </c>
      <c r="H1031">
        <f>VLOOKUP($A1031,'Medical Examinations'!$A:$M,8,0)</f>
        <v>1</v>
      </c>
      <c r="I1031" t="str">
        <f>VLOOKUP($A1031,'Medical Examinations'!$A:$M,9,0)</f>
        <v>No</v>
      </c>
      <c r="J1031" t="str">
        <f>VLOOKUP($A1031,'Medical Examinations'!$A:$M,11,0)</f>
        <v>Obesity</v>
      </c>
      <c r="K1031" t="str">
        <f>VLOOKUP($A1031,'Medical Examinations'!$A:$M,12,0)</f>
        <v>Normal</v>
      </c>
      <c r="L1031" s="11">
        <f>VLOOKUP($A1031,'Hospitalisation Details'!$A:$O,5,0)</f>
        <v>25368</v>
      </c>
      <c r="M1031">
        <f>VLOOKUP($A1031,'Hospitalisation Details'!$A:$O,7,0)</f>
        <v>10959.69</v>
      </c>
      <c r="N1031" t="str">
        <f>VLOOKUP($A1031,'Hospitalisation Details'!$A:$O,12,0)</f>
        <v>tier - 3</v>
      </c>
      <c r="O1031" t="str">
        <f>VLOOKUP($A1031,'Hospitalisation Details'!$A:$O,13,0)</f>
        <v>tier - 3</v>
      </c>
      <c r="P1031" t="str">
        <f>VLOOKUP($A1031,'Hospitalisation Details'!$A:$O,14,0)</f>
        <v>R1012</v>
      </c>
      <c r="Q1031">
        <f>VLOOKUP($A1031,'Hospitalisation Details'!$A:$O,15,0)</f>
        <v>53</v>
      </c>
    </row>
    <row r="1032" spans="1:17" ht="15.75" x14ac:dyDescent="0.25">
      <c r="A1032" s="1" t="s">
        <v>1340</v>
      </c>
      <c r="B1032" t="str">
        <f>VLOOKUP(Healthcare!A1032,'Customer Names'!$A:$D,4,0)</f>
        <v>Gabriel</v>
      </c>
      <c r="C1032">
        <f>VLOOKUP(A1032,'Medical Examinations'!$A:$M,2,0)</f>
        <v>23.7</v>
      </c>
      <c r="D1032">
        <f>VLOOKUP($A1032,'Medical Examinations'!$A:$M,3,0)</f>
        <v>10.45</v>
      </c>
      <c r="E1032" t="str">
        <f>VLOOKUP($A1032,'Medical Examinations'!$A:$M,4,0)</f>
        <v>No</v>
      </c>
      <c r="F1032" t="str">
        <f>VLOOKUP($A1032,'Medical Examinations'!$A:$M,5,0)</f>
        <v>No</v>
      </c>
      <c r="G1032" t="str">
        <f>VLOOKUP($A1032,'Medical Examinations'!$A:$M,6,0)</f>
        <v>No</v>
      </c>
      <c r="H1032">
        <f>VLOOKUP($A1032,'Medical Examinations'!$A:$M,8,0)</f>
        <v>0</v>
      </c>
      <c r="I1032" t="str">
        <f>VLOOKUP($A1032,'Medical Examinations'!$A:$M,9,0)</f>
        <v>No</v>
      </c>
      <c r="J1032" t="str">
        <f>VLOOKUP($A1032,'Medical Examinations'!$A:$M,11,0)</f>
        <v>Healthy Weight</v>
      </c>
      <c r="K1032" t="str">
        <f>VLOOKUP($A1032,'Medical Examinations'!$A:$M,12,0)</f>
        <v>Diabetes</v>
      </c>
      <c r="L1032" s="11">
        <f>VLOOKUP($A1032,'Hospitalisation Details'!$A:$O,5,0)</f>
        <v>24050</v>
      </c>
      <c r="M1032">
        <f>VLOOKUP($A1032,'Hospitalisation Details'!$A:$O,7,0)</f>
        <v>10959.33</v>
      </c>
      <c r="N1032" t="str">
        <f>VLOOKUP($A1032,'Hospitalisation Details'!$A:$O,12,0)</f>
        <v>tier - 3</v>
      </c>
      <c r="O1032" t="str">
        <f>VLOOKUP($A1032,'Hospitalisation Details'!$A:$O,13,0)</f>
        <v>tier - 3</v>
      </c>
      <c r="P1032" t="str">
        <f>VLOOKUP($A1032,'Hospitalisation Details'!$A:$O,14,0)</f>
        <v>R1011</v>
      </c>
      <c r="Q1032">
        <f>VLOOKUP($A1032,'Hospitalisation Details'!$A:$O,15,0)</f>
        <v>57</v>
      </c>
    </row>
    <row r="1033" spans="1:17" ht="15.75" x14ac:dyDescent="0.25">
      <c r="A1033" s="1" t="s">
        <v>1339</v>
      </c>
      <c r="B1033" t="str">
        <f>VLOOKUP(Healthcare!A1033,'Customer Names'!$A:$D,4,0)</f>
        <v>Natasha</v>
      </c>
      <c r="C1033">
        <f>VLOOKUP(A1033,'Medical Examinations'!$A:$M,2,0)</f>
        <v>24.795000000000002</v>
      </c>
      <c r="D1033">
        <f>VLOOKUP($A1033,'Medical Examinations'!$A:$M,3,0)</f>
        <v>4.07</v>
      </c>
      <c r="E1033" t="str">
        <f>VLOOKUP($A1033,'Medical Examinations'!$A:$M,4,0)</f>
        <v>yes</v>
      </c>
      <c r="F1033" t="str">
        <f>VLOOKUP($A1033,'Medical Examinations'!$A:$M,5,0)</f>
        <v>No</v>
      </c>
      <c r="G1033" t="str">
        <f>VLOOKUP($A1033,'Medical Examinations'!$A:$M,6,0)</f>
        <v>Yes</v>
      </c>
      <c r="H1033">
        <f>VLOOKUP($A1033,'Medical Examinations'!$A:$M,8,0)</f>
        <v>1</v>
      </c>
      <c r="I1033" t="str">
        <f>VLOOKUP($A1033,'Medical Examinations'!$A:$M,9,0)</f>
        <v>No</v>
      </c>
      <c r="J1033" t="str">
        <f>VLOOKUP($A1033,'Medical Examinations'!$A:$M,11,0)</f>
        <v>Healthy Weight</v>
      </c>
      <c r="K1033" t="str">
        <f>VLOOKUP($A1033,'Medical Examinations'!$A:$M,12,0)</f>
        <v>Normal</v>
      </c>
      <c r="L1033" s="11">
        <f>VLOOKUP($A1033,'Hospitalisation Details'!$A:$O,5,0)</f>
        <v>25425</v>
      </c>
      <c r="M1033">
        <f>VLOOKUP($A1033,'Hospitalisation Details'!$A:$O,7,0)</f>
        <v>10942.13</v>
      </c>
      <c r="N1033" t="str">
        <f>VLOOKUP($A1033,'Hospitalisation Details'!$A:$O,12,0)</f>
        <v>tier - 3</v>
      </c>
      <c r="O1033" t="str">
        <f>VLOOKUP($A1033,'Hospitalisation Details'!$A:$O,13,0)</f>
        <v>tier - 3</v>
      </c>
      <c r="P1033" t="str">
        <f>VLOOKUP($A1033,'Hospitalisation Details'!$A:$O,14,0)</f>
        <v>R1012</v>
      </c>
      <c r="Q1033">
        <f>VLOOKUP($A1033,'Hospitalisation Details'!$A:$O,15,0)</f>
        <v>53</v>
      </c>
    </row>
    <row r="1034" spans="1:17" ht="15.75" x14ac:dyDescent="0.25">
      <c r="A1034" s="1" t="s">
        <v>1338</v>
      </c>
      <c r="B1034" t="str">
        <f>VLOOKUP(Healthcare!A1034,'Customer Names'!$A:$D,4,0)</f>
        <v>Abby A.</v>
      </c>
      <c r="C1034">
        <f>VLOOKUP(A1034,'Medical Examinations'!$A:$M,2,0)</f>
        <v>31.9</v>
      </c>
      <c r="D1034">
        <f>VLOOKUP($A1034,'Medical Examinations'!$A:$M,3,0)</f>
        <v>8.34</v>
      </c>
      <c r="E1034" t="str">
        <f>VLOOKUP($A1034,'Medical Examinations'!$A:$M,4,0)</f>
        <v>No</v>
      </c>
      <c r="F1034" t="str">
        <f>VLOOKUP($A1034,'Medical Examinations'!$A:$M,5,0)</f>
        <v>No</v>
      </c>
      <c r="G1034" t="str">
        <f>VLOOKUP($A1034,'Medical Examinations'!$A:$M,6,0)</f>
        <v>No</v>
      </c>
      <c r="H1034">
        <f>VLOOKUP($A1034,'Medical Examinations'!$A:$M,8,0)</f>
        <v>0</v>
      </c>
      <c r="I1034" t="str">
        <f>VLOOKUP($A1034,'Medical Examinations'!$A:$M,9,0)</f>
        <v>No</v>
      </c>
      <c r="J1034" t="str">
        <f>VLOOKUP($A1034,'Medical Examinations'!$A:$M,11,0)</f>
        <v>Obesity</v>
      </c>
      <c r="K1034" t="str">
        <f>VLOOKUP($A1034,'Medical Examinations'!$A:$M,12,0)</f>
        <v>Diabetes</v>
      </c>
      <c r="L1034" s="11">
        <f>VLOOKUP($A1034,'Hospitalisation Details'!$A:$O,5,0)</f>
        <v>25154</v>
      </c>
      <c r="M1034">
        <f>VLOOKUP($A1034,'Hospitalisation Details'!$A:$O,7,0)</f>
        <v>10928.85</v>
      </c>
      <c r="N1034" t="str">
        <f>VLOOKUP($A1034,'Hospitalisation Details'!$A:$O,12,0)</f>
        <v>tier - 3</v>
      </c>
      <c r="O1034" t="str">
        <f>VLOOKUP($A1034,'Hospitalisation Details'!$A:$O,13,0)</f>
        <v>tier - 3</v>
      </c>
      <c r="P1034" t="str">
        <f>VLOOKUP($A1034,'Hospitalisation Details'!$A:$O,14,0)</f>
        <v>R1013</v>
      </c>
      <c r="Q1034">
        <f>VLOOKUP($A1034,'Hospitalisation Details'!$A:$O,15,0)</f>
        <v>54</v>
      </c>
    </row>
    <row r="1035" spans="1:17" ht="15.75" x14ac:dyDescent="0.25">
      <c r="A1035" s="1" t="s">
        <v>1337</v>
      </c>
      <c r="B1035" t="str">
        <f>VLOOKUP(Healthcare!A1035,'Customer Names'!$A:$D,4,0)</f>
        <v>Michelle</v>
      </c>
      <c r="C1035">
        <f>VLOOKUP(A1035,'Medical Examinations'!$A:$M,2,0)</f>
        <v>32.68</v>
      </c>
      <c r="D1035">
        <f>VLOOKUP($A1035,'Medical Examinations'!$A:$M,3,0)</f>
        <v>7.41</v>
      </c>
      <c r="E1035" t="str">
        <f>VLOOKUP($A1035,'Medical Examinations'!$A:$M,4,0)</f>
        <v>No</v>
      </c>
      <c r="F1035" t="str">
        <f>VLOOKUP($A1035,'Medical Examinations'!$A:$M,5,0)</f>
        <v>No</v>
      </c>
      <c r="G1035" t="str">
        <f>VLOOKUP($A1035,'Medical Examinations'!$A:$M,6,0)</f>
        <v>No</v>
      </c>
      <c r="H1035">
        <f>VLOOKUP($A1035,'Medical Examinations'!$A:$M,8,0)</f>
        <v>0</v>
      </c>
      <c r="I1035" t="str">
        <f>VLOOKUP($A1035,'Medical Examinations'!$A:$M,9,0)</f>
        <v>No</v>
      </c>
      <c r="J1035" t="str">
        <f>VLOOKUP($A1035,'Medical Examinations'!$A:$M,11,0)</f>
        <v>Obesity</v>
      </c>
      <c r="K1035" t="str">
        <f>VLOOKUP($A1035,'Medical Examinations'!$A:$M,12,0)</f>
        <v>Diabetes</v>
      </c>
      <c r="L1035" s="11">
        <f>VLOOKUP($A1035,'Hospitalisation Details'!$A:$O,5,0)</f>
        <v>25124</v>
      </c>
      <c r="M1035">
        <f>VLOOKUP($A1035,'Hospitalisation Details'!$A:$O,7,0)</f>
        <v>10923.93</v>
      </c>
      <c r="N1035" t="str">
        <f>VLOOKUP($A1035,'Hospitalisation Details'!$A:$O,12,0)</f>
        <v>tier - 3</v>
      </c>
      <c r="O1035" t="str">
        <f>VLOOKUP($A1035,'Hospitalisation Details'!$A:$O,13,0)</f>
        <v>tier - 1</v>
      </c>
      <c r="P1035" t="str">
        <f>VLOOKUP($A1035,'Hospitalisation Details'!$A:$O,14,0)</f>
        <v>R1024</v>
      </c>
      <c r="Q1035">
        <f>VLOOKUP($A1035,'Hospitalisation Details'!$A:$O,15,0)</f>
        <v>54</v>
      </c>
    </row>
    <row r="1036" spans="1:17" ht="15.75" x14ac:dyDescent="0.25">
      <c r="A1036" s="1" t="s">
        <v>1336</v>
      </c>
      <c r="B1036" t="str">
        <f>VLOOKUP(Healthcare!A1036,'Customer Names'!$A:$D,4,0)</f>
        <v>Mckendree</v>
      </c>
      <c r="C1036">
        <f>VLOOKUP(A1036,'Medical Examinations'!$A:$M,2,0)</f>
        <v>47.13</v>
      </c>
      <c r="D1036">
        <f>VLOOKUP($A1036,'Medical Examinations'!$A:$M,3,0)</f>
        <v>4.3099999999999996</v>
      </c>
      <c r="E1036" t="str">
        <f>VLOOKUP($A1036,'Medical Examinations'!$A:$M,4,0)</f>
        <v>No</v>
      </c>
      <c r="F1036" t="str">
        <f>VLOOKUP($A1036,'Medical Examinations'!$A:$M,5,0)</f>
        <v>No</v>
      </c>
      <c r="G1036" t="str">
        <f>VLOOKUP($A1036,'Medical Examinations'!$A:$M,6,0)</f>
        <v>No</v>
      </c>
      <c r="H1036">
        <f>VLOOKUP($A1036,'Medical Examinations'!$A:$M,8,0)</f>
        <v>0</v>
      </c>
      <c r="I1036" t="str">
        <f>VLOOKUP($A1036,'Medical Examinations'!$A:$M,9,0)</f>
        <v>No</v>
      </c>
      <c r="J1036" t="str">
        <f>VLOOKUP($A1036,'Medical Examinations'!$A:$M,11,0)</f>
        <v>Obesity</v>
      </c>
      <c r="K1036" t="str">
        <f>VLOOKUP($A1036,'Medical Examinations'!$A:$M,12,0)</f>
        <v>Normal</v>
      </c>
      <c r="L1036" s="11">
        <f>VLOOKUP($A1036,'Hospitalisation Details'!$A:$O,5,0)</f>
        <v>34644</v>
      </c>
      <c r="M1036">
        <f>VLOOKUP($A1036,'Hospitalisation Details'!$A:$O,7,0)</f>
        <v>10886.66</v>
      </c>
      <c r="N1036" t="str">
        <f>VLOOKUP($A1036,'Hospitalisation Details'!$A:$O,12,0)</f>
        <v>tier - 3</v>
      </c>
      <c r="O1036" t="str">
        <f>VLOOKUP($A1036,'Hospitalisation Details'!$A:$O,13,0)</f>
        <v>tier - 3</v>
      </c>
      <c r="P1036" t="str">
        <f>VLOOKUP($A1036,'Hospitalisation Details'!$A:$O,14,0)</f>
        <v>R1012</v>
      </c>
      <c r="Q1036">
        <f>VLOOKUP($A1036,'Hospitalisation Details'!$A:$O,15,0)</f>
        <v>28</v>
      </c>
    </row>
    <row r="1037" spans="1:17" ht="15.75" x14ac:dyDescent="0.25">
      <c r="A1037" s="1" t="s">
        <v>1335</v>
      </c>
      <c r="B1037" t="str">
        <f>VLOOKUP(Healthcare!A1037,'Customer Names'!$A:$D,4,0)</f>
        <v>Tara</v>
      </c>
      <c r="C1037">
        <f>VLOOKUP(A1037,'Medical Examinations'!$A:$M,2,0)</f>
        <v>36.67</v>
      </c>
      <c r="D1037">
        <f>VLOOKUP($A1037,'Medical Examinations'!$A:$M,3,0)</f>
        <v>10.83</v>
      </c>
      <c r="E1037" t="str">
        <f>VLOOKUP($A1037,'Medical Examinations'!$A:$M,4,0)</f>
        <v>No</v>
      </c>
      <c r="F1037" t="str">
        <f>VLOOKUP($A1037,'Medical Examinations'!$A:$M,5,0)</f>
        <v>No</v>
      </c>
      <c r="G1037" t="str">
        <f>VLOOKUP($A1037,'Medical Examinations'!$A:$M,6,0)</f>
        <v>No</v>
      </c>
      <c r="H1037">
        <f>VLOOKUP($A1037,'Medical Examinations'!$A:$M,8,0)</f>
        <v>0</v>
      </c>
      <c r="I1037" t="str">
        <f>VLOOKUP($A1037,'Medical Examinations'!$A:$M,9,0)</f>
        <v>No</v>
      </c>
      <c r="J1037" t="str">
        <f>VLOOKUP($A1037,'Medical Examinations'!$A:$M,11,0)</f>
        <v>Obesity</v>
      </c>
      <c r="K1037" t="str">
        <f>VLOOKUP($A1037,'Medical Examinations'!$A:$M,12,0)</f>
        <v>Diabetes</v>
      </c>
      <c r="L1037" s="11">
        <f>VLOOKUP($A1037,'Hospitalisation Details'!$A:$O,5,0)</f>
        <v>26226</v>
      </c>
      <c r="M1037">
        <f>VLOOKUP($A1037,'Hospitalisation Details'!$A:$O,7,0)</f>
        <v>10848.13</v>
      </c>
      <c r="N1037" t="str">
        <f>VLOOKUP($A1037,'Hospitalisation Details'!$A:$O,12,0)</f>
        <v>tier - 3</v>
      </c>
      <c r="O1037" t="str">
        <f>VLOOKUP($A1037,'Hospitalisation Details'!$A:$O,13,0)</f>
        <v>tier - 3</v>
      </c>
      <c r="P1037" t="str">
        <f>VLOOKUP($A1037,'Hospitalisation Details'!$A:$O,14,0)</f>
        <v>R1012</v>
      </c>
      <c r="Q1037">
        <f>VLOOKUP($A1037,'Hospitalisation Details'!$A:$O,15,0)</f>
        <v>51</v>
      </c>
    </row>
    <row r="1038" spans="1:17" ht="15.75" x14ac:dyDescent="0.25">
      <c r="A1038" s="1" t="s">
        <v>1334</v>
      </c>
      <c r="B1038" t="str">
        <f>VLOOKUP(Healthcare!A1038,'Customer Names'!$A:$D,4,0)</f>
        <v>Daniel</v>
      </c>
      <c r="C1038">
        <f>VLOOKUP(A1038,'Medical Examinations'!$A:$M,2,0)</f>
        <v>33.630000000000003</v>
      </c>
      <c r="D1038">
        <f>VLOOKUP($A1038,'Medical Examinations'!$A:$M,3,0)</f>
        <v>11.31</v>
      </c>
      <c r="E1038" t="str">
        <f>VLOOKUP($A1038,'Medical Examinations'!$A:$M,4,0)</f>
        <v>No</v>
      </c>
      <c r="F1038" t="str">
        <f>VLOOKUP($A1038,'Medical Examinations'!$A:$M,5,0)</f>
        <v>No</v>
      </c>
      <c r="G1038" t="str">
        <f>VLOOKUP($A1038,'Medical Examinations'!$A:$M,6,0)</f>
        <v>No</v>
      </c>
      <c r="H1038">
        <f>VLOOKUP($A1038,'Medical Examinations'!$A:$M,8,0)</f>
        <v>0</v>
      </c>
      <c r="I1038" t="str">
        <f>VLOOKUP($A1038,'Medical Examinations'!$A:$M,9,0)</f>
        <v>No</v>
      </c>
      <c r="J1038" t="str">
        <f>VLOOKUP($A1038,'Medical Examinations'!$A:$M,11,0)</f>
        <v>Obesity</v>
      </c>
      <c r="K1038" t="str">
        <f>VLOOKUP($A1038,'Medical Examinations'!$A:$M,12,0)</f>
        <v>Diabetes</v>
      </c>
      <c r="L1038" s="11">
        <f>VLOOKUP($A1038,'Hospitalisation Details'!$A:$O,5,0)</f>
        <v>25109</v>
      </c>
      <c r="M1038">
        <f>VLOOKUP($A1038,'Hospitalisation Details'!$A:$O,7,0)</f>
        <v>10825.25</v>
      </c>
      <c r="N1038" t="str">
        <f>VLOOKUP($A1038,'Hospitalisation Details'!$A:$O,12,0)</f>
        <v>tier - 3</v>
      </c>
      <c r="O1038" t="str">
        <f>VLOOKUP($A1038,'Hospitalisation Details'!$A:$O,13,0)</f>
        <v>tier - 3</v>
      </c>
      <c r="P1038" t="str">
        <f>VLOOKUP($A1038,'Hospitalisation Details'!$A:$O,14,0)</f>
        <v>R1012</v>
      </c>
      <c r="Q1038">
        <f>VLOOKUP($A1038,'Hospitalisation Details'!$A:$O,15,0)</f>
        <v>54</v>
      </c>
    </row>
    <row r="1039" spans="1:17" ht="15.75" x14ac:dyDescent="0.25">
      <c r="A1039" s="1" t="s">
        <v>1333</v>
      </c>
      <c r="B1039" t="str">
        <f>VLOOKUP(Healthcare!A1039,'Customer Names'!$A:$D,4,0)</f>
        <v>Joshua P</v>
      </c>
      <c r="C1039">
        <f>VLOOKUP(A1039,'Medical Examinations'!$A:$M,2,0)</f>
        <v>32.67</v>
      </c>
      <c r="D1039">
        <f>VLOOKUP($A1039,'Medical Examinations'!$A:$M,3,0)</f>
        <v>11.81</v>
      </c>
      <c r="E1039" t="str">
        <f>VLOOKUP($A1039,'Medical Examinations'!$A:$M,4,0)</f>
        <v>yes</v>
      </c>
      <c r="F1039" t="str">
        <f>VLOOKUP($A1039,'Medical Examinations'!$A:$M,5,0)</f>
        <v>No</v>
      </c>
      <c r="G1039" t="str">
        <f>VLOOKUP($A1039,'Medical Examinations'!$A:$M,6,0)</f>
        <v>No</v>
      </c>
      <c r="H1039">
        <f>VLOOKUP($A1039,'Medical Examinations'!$A:$M,8,0)</f>
        <v>0</v>
      </c>
      <c r="I1039" t="str">
        <f>VLOOKUP($A1039,'Medical Examinations'!$A:$M,9,0)</f>
        <v>No</v>
      </c>
      <c r="J1039" t="str">
        <f>VLOOKUP($A1039,'Medical Examinations'!$A:$M,11,0)</f>
        <v>Obesity</v>
      </c>
      <c r="K1039" t="str">
        <f>VLOOKUP($A1039,'Medical Examinations'!$A:$M,12,0)</f>
        <v>Diabetes</v>
      </c>
      <c r="L1039" s="11">
        <f>VLOOKUP($A1039,'Hospitalisation Details'!$A:$O,5,0)</f>
        <v>24747</v>
      </c>
      <c r="M1039">
        <f>VLOOKUP($A1039,'Hospitalisation Details'!$A:$O,7,0)</f>
        <v>10807.49</v>
      </c>
      <c r="N1039" t="str">
        <f>VLOOKUP($A1039,'Hospitalisation Details'!$A:$O,12,0)</f>
        <v>tier - 3</v>
      </c>
      <c r="O1039" t="str">
        <f>VLOOKUP($A1039,'Hospitalisation Details'!$A:$O,13,0)</f>
        <v>tier - 2</v>
      </c>
      <c r="P1039" t="str">
        <f>VLOOKUP($A1039,'Hospitalisation Details'!$A:$O,14,0)</f>
        <v>R1013</v>
      </c>
      <c r="Q1039">
        <f>VLOOKUP($A1039,'Hospitalisation Details'!$A:$O,15,0)</f>
        <v>55</v>
      </c>
    </row>
    <row r="1040" spans="1:17" ht="15.75" x14ac:dyDescent="0.25">
      <c r="A1040" s="1" t="s">
        <v>1332</v>
      </c>
      <c r="B1040" t="str">
        <f>VLOOKUP(Healthcare!A1040,'Customer Names'!$A:$D,4,0)</f>
        <v>Erin C</v>
      </c>
      <c r="C1040">
        <f>VLOOKUP(A1040,'Medical Examinations'!$A:$M,2,0)</f>
        <v>33.299999999999997</v>
      </c>
      <c r="D1040">
        <f>VLOOKUP($A1040,'Medical Examinations'!$A:$M,3,0)</f>
        <v>8.26</v>
      </c>
      <c r="E1040" t="str">
        <f>VLOOKUP($A1040,'Medical Examinations'!$A:$M,4,0)</f>
        <v>yes</v>
      </c>
      <c r="F1040" t="str">
        <f>VLOOKUP($A1040,'Medical Examinations'!$A:$M,5,0)</f>
        <v>No</v>
      </c>
      <c r="G1040" t="str">
        <f>VLOOKUP($A1040,'Medical Examinations'!$A:$M,6,0)</f>
        <v>No</v>
      </c>
      <c r="H1040">
        <f>VLOOKUP($A1040,'Medical Examinations'!$A:$M,8,0)</f>
        <v>2</v>
      </c>
      <c r="I1040" t="str">
        <f>VLOOKUP($A1040,'Medical Examinations'!$A:$M,9,0)</f>
        <v>No</v>
      </c>
      <c r="J1040" t="str">
        <f>VLOOKUP($A1040,'Medical Examinations'!$A:$M,11,0)</f>
        <v>Obesity</v>
      </c>
      <c r="K1040" t="str">
        <f>VLOOKUP($A1040,'Medical Examinations'!$A:$M,12,0)</f>
        <v>Diabetes</v>
      </c>
      <c r="L1040" s="11">
        <f>VLOOKUP($A1040,'Hospitalisation Details'!$A:$O,5,0)</f>
        <v>25737</v>
      </c>
      <c r="M1040">
        <f>VLOOKUP($A1040,'Hospitalisation Details'!$A:$O,7,0)</f>
        <v>10806.84</v>
      </c>
      <c r="N1040" t="str">
        <f>VLOOKUP($A1040,'Hospitalisation Details'!$A:$O,12,0)</f>
        <v>tier - 3</v>
      </c>
      <c r="O1040" t="str">
        <f>VLOOKUP($A1040,'Hospitalisation Details'!$A:$O,13,0)</f>
        <v>tier - 2</v>
      </c>
      <c r="P1040" t="str">
        <f>VLOOKUP($A1040,'Hospitalisation Details'!$A:$O,14,0)</f>
        <v>R1011</v>
      </c>
      <c r="Q1040">
        <f>VLOOKUP($A1040,'Hospitalisation Details'!$A:$O,15,0)</f>
        <v>52</v>
      </c>
    </row>
    <row r="1041" spans="1:17" ht="15.75" x14ac:dyDescent="0.25">
      <c r="A1041" s="1" t="s">
        <v>1331</v>
      </c>
      <c r="B1041" t="str">
        <f>VLOOKUP(Healthcare!A1041,'Customer Names'!$A:$D,4,0)</f>
        <v>Shure</v>
      </c>
      <c r="C1041">
        <f>VLOOKUP(A1041,'Medical Examinations'!$A:$M,2,0)</f>
        <v>30.78</v>
      </c>
      <c r="D1041">
        <f>VLOOKUP($A1041,'Medical Examinations'!$A:$M,3,0)</f>
        <v>10.74</v>
      </c>
      <c r="E1041" t="str">
        <f>VLOOKUP($A1041,'Medical Examinations'!$A:$M,4,0)</f>
        <v>yes</v>
      </c>
      <c r="F1041" t="str">
        <f>VLOOKUP($A1041,'Medical Examinations'!$A:$M,5,0)</f>
        <v>No</v>
      </c>
      <c r="G1041" t="str">
        <f>VLOOKUP($A1041,'Medical Examinations'!$A:$M,6,0)</f>
        <v>No</v>
      </c>
      <c r="H1041">
        <f>VLOOKUP($A1041,'Medical Examinations'!$A:$M,8,0)</f>
        <v>2</v>
      </c>
      <c r="I1041" t="str">
        <f>VLOOKUP($A1041,'Medical Examinations'!$A:$M,9,0)</f>
        <v>No</v>
      </c>
      <c r="J1041" t="str">
        <f>VLOOKUP($A1041,'Medical Examinations'!$A:$M,11,0)</f>
        <v>Obesity</v>
      </c>
      <c r="K1041" t="str">
        <f>VLOOKUP($A1041,'Medical Examinations'!$A:$M,12,0)</f>
        <v>Diabetes</v>
      </c>
      <c r="L1041" s="11">
        <f>VLOOKUP($A1041,'Hospitalisation Details'!$A:$O,5,0)</f>
        <v>25777</v>
      </c>
      <c r="M1041">
        <f>VLOOKUP($A1041,'Hospitalisation Details'!$A:$O,7,0)</f>
        <v>10797.34</v>
      </c>
      <c r="N1041" t="str">
        <f>VLOOKUP($A1041,'Hospitalisation Details'!$A:$O,12,0)</f>
        <v>tier - 3</v>
      </c>
      <c r="O1041" t="str">
        <f>VLOOKUP($A1041,'Hospitalisation Details'!$A:$O,13,0)</f>
        <v>tier - 2</v>
      </c>
      <c r="P1041" t="str">
        <f>VLOOKUP($A1041,'Hospitalisation Details'!$A:$O,14,0)</f>
        <v>R1023</v>
      </c>
      <c r="Q1041">
        <f>VLOOKUP($A1041,'Hospitalisation Details'!$A:$O,15,0)</f>
        <v>52</v>
      </c>
    </row>
    <row r="1042" spans="1:17" ht="15.75" x14ac:dyDescent="0.25">
      <c r="A1042" s="1" t="s">
        <v>1330</v>
      </c>
      <c r="B1042" t="str">
        <f>VLOOKUP(Healthcare!A1042,'Customer Names'!$A:$D,4,0)</f>
        <v>Richard</v>
      </c>
      <c r="C1042">
        <f>VLOOKUP(A1042,'Medical Examinations'!$A:$M,2,0)</f>
        <v>28.975000000000001</v>
      </c>
      <c r="D1042">
        <f>VLOOKUP($A1042,'Medical Examinations'!$A:$M,3,0)</f>
        <v>7.69</v>
      </c>
      <c r="E1042" t="str">
        <f>VLOOKUP($A1042,'Medical Examinations'!$A:$M,4,0)</f>
        <v>yes</v>
      </c>
      <c r="F1042" t="str">
        <f>VLOOKUP($A1042,'Medical Examinations'!$A:$M,5,0)</f>
        <v>No</v>
      </c>
      <c r="G1042" t="str">
        <f>VLOOKUP($A1042,'Medical Examinations'!$A:$M,6,0)</f>
        <v>No</v>
      </c>
      <c r="H1042">
        <f>VLOOKUP($A1042,'Medical Examinations'!$A:$M,8,0)</f>
        <v>0</v>
      </c>
      <c r="I1042" t="str">
        <f>VLOOKUP($A1042,'Medical Examinations'!$A:$M,9,0)</f>
        <v>No</v>
      </c>
      <c r="J1042" t="str">
        <f>VLOOKUP($A1042,'Medical Examinations'!$A:$M,11,0)</f>
        <v>Overweight</v>
      </c>
      <c r="K1042" t="str">
        <f>VLOOKUP($A1042,'Medical Examinations'!$A:$M,12,0)</f>
        <v>Diabetes</v>
      </c>
      <c r="L1042" s="11">
        <f>VLOOKUP($A1042,'Hospitalisation Details'!$A:$O,5,0)</f>
        <v>24676</v>
      </c>
      <c r="M1042">
        <f>VLOOKUP($A1042,'Hospitalisation Details'!$A:$O,7,0)</f>
        <v>10796.35</v>
      </c>
      <c r="N1042" t="str">
        <f>VLOOKUP($A1042,'Hospitalisation Details'!$A:$O,12,0)</f>
        <v>tier - 3</v>
      </c>
      <c r="O1042" t="str">
        <f>VLOOKUP($A1042,'Hospitalisation Details'!$A:$O,13,0)</f>
        <v>tier - 1</v>
      </c>
      <c r="P1042" t="str">
        <f>VLOOKUP($A1042,'Hospitalisation Details'!$A:$O,14,0)</f>
        <v>R1019</v>
      </c>
      <c r="Q1042">
        <f>VLOOKUP($A1042,'Hospitalisation Details'!$A:$O,15,0)</f>
        <v>55</v>
      </c>
    </row>
    <row r="1043" spans="1:17" ht="15.75" x14ac:dyDescent="0.25">
      <c r="A1043" s="1" t="s">
        <v>1329</v>
      </c>
      <c r="B1043" t="str">
        <f>VLOOKUP(Healthcare!A1043,'Customer Names'!$A:$D,4,0)</f>
        <v>Brenda</v>
      </c>
      <c r="C1043">
        <f>VLOOKUP(A1043,'Medical Examinations'!$A:$M,2,0)</f>
        <v>33.4</v>
      </c>
      <c r="D1043">
        <f>VLOOKUP($A1043,'Medical Examinations'!$A:$M,3,0)</f>
        <v>4.84</v>
      </c>
      <c r="E1043" t="str">
        <f>VLOOKUP($A1043,'Medical Examinations'!$A:$M,4,0)</f>
        <v>No</v>
      </c>
      <c r="F1043" t="str">
        <f>VLOOKUP($A1043,'Medical Examinations'!$A:$M,5,0)</f>
        <v>No</v>
      </c>
      <c r="G1043" t="str">
        <f>VLOOKUP($A1043,'Medical Examinations'!$A:$M,6,0)</f>
        <v>No</v>
      </c>
      <c r="H1043">
        <f>VLOOKUP($A1043,'Medical Examinations'!$A:$M,8,0)</f>
        <v>0</v>
      </c>
      <c r="I1043" t="str">
        <f>VLOOKUP($A1043,'Medical Examinations'!$A:$M,9,0)</f>
        <v>No</v>
      </c>
      <c r="J1043" t="str">
        <f>VLOOKUP($A1043,'Medical Examinations'!$A:$M,11,0)</f>
        <v>Obesity</v>
      </c>
      <c r="K1043" t="str">
        <f>VLOOKUP($A1043,'Medical Examinations'!$A:$M,12,0)</f>
        <v>Normal</v>
      </c>
      <c r="L1043" s="11">
        <f>VLOOKUP($A1043,'Hospitalisation Details'!$A:$O,5,0)</f>
        <v>36488</v>
      </c>
      <c r="M1043">
        <f>VLOOKUP($A1043,'Hospitalisation Details'!$A:$O,7,0)</f>
        <v>10795.94</v>
      </c>
      <c r="N1043" t="str">
        <f>VLOOKUP($A1043,'Hospitalisation Details'!$A:$O,12,0)</f>
        <v>tier - 3</v>
      </c>
      <c r="O1043" t="str">
        <f>VLOOKUP($A1043,'Hospitalisation Details'!$A:$O,13,0)</f>
        <v>tier - 1</v>
      </c>
      <c r="P1043" t="str">
        <f>VLOOKUP($A1043,'Hospitalisation Details'!$A:$O,14,0)</f>
        <v>R1011</v>
      </c>
      <c r="Q1043">
        <f>VLOOKUP($A1043,'Hospitalisation Details'!$A:$O,15,0)</f>
        <v>23</v>
      </c>
    </row>
    <row r="1044" spans="1:17" ht="15.75" x14ac:dyDescent="0.25">
      <c r="A1044" s="1" t="s">
        <v>1328</v>
      </c>
      <c r="B1044" t="str">
        <f>VLOOKUP(Healthcare!A1044,'Customer Names'!$A:$D,4,0)</f>
        <v>Joseph M</v>
      </c>
      <c r="C1044">
        <f>VLOOKUP(A1044,'Medical Examinations'!$A:$M,2,0)</f>
        <v>21.5</v>
      </c>
      <c r="D1044">
        <f>VLOOKUP($A1044,'Medical Examinations'!$A:$M,3,0)</f>
        <v>9.77</v>
      </c>
      <c r="E1044" t="str">
        <f>VLOOKUP($A1044,'Medical Examinations'!$A:$M,4,0)</f>
        <v>yes</v>
      </c>
      <c r="F1044" t="str">
        <f>VLOOKUP($A1044,'Medical Examinations'!$A:$M,5,0)</f>
        <v>No</v>
      </c>
      <c r="G1044" t="str">
        <f>VLOOKUP($A1044,'Medical Examinations'!$A:$M,6,0)</f>
        <v>No</v>
      </c>
      <c r="H1044">
        <f>VLOOKUP($A1044,'Medical Examinations'!$A:$M,8,0)</f>
        <v>0</v>
      </c>
      <c r="I1044" t="str">
        <f>VLOOKUP($A1044,'Medical Examinations'!$A:$M,9,0)</f>
        <v>No</v>
      </c>
      <c r="J1044" t="str">
        <f>VLOOKUP($A1044,'Medical Examinations'!$A:$M,11,0)</f>
        <v>Healthy Weight</v>
      </c>
      <c r="K1044" t="str">
        <f>VLOOKUP($A1044,'Medical Examinations'!$A:$M,12,0)</f>
        <v>Diabetes</v>
      </c>
      <c r="L1044" s="11">
        <f>VLOOKUP($A1044,'Hospitalisation Details'!$A:$O,5,0)</f>
        <v>24634</v>
      </c>
      <c r="M1044">
        <f>VLOOKUP($A1044,'Hospitalisation Details'!$A:$O,7,0)</f>
        <v>10791.96</v>
      </c>
      <c r="N1044" t="str">
        <f>VLOOKUP($A1044,'Hospitalisation Details'!$A:$O,12,0)</f>
        <v>tier - 3</v>
      </c>
      <c r="O1044" t="str">
        <f>VLOOKUP($A1044,'Hospitalisation Details'!$A:$O,13,0)</f>
        <v>tier - 2</v>
      </c>
      <c r="P1044" t="str">
        <f>VLOOKUP($A1044,'Hospitalisation Details'!$A:$O,14,0)</f>
        <v>R1011</v>
      </c>
      <c r="Q1044">
        <f>VLOOKUP($A1044,'Hospitalisation Details'!$A:$O,15,0)</f>
        <v>55</v>
      </c>
    </row>
    <row r="1045" spans="1:17" ht="15.75" x14ac:dyDescent="0.25">
      <c r="A1045" s="1" t="s">
        <v>1327</v>
      </c>
      <c r="B1045" t="str">
        <f>VLOOKUP(Healthcare!A1045,'Customer Names'!$A:$D,4,0)</f>
        <v>Stephen J.</v>
      </c>
      <c r="C1045">
        <f>VLOOKUP(A1045,'Medical Examinations'!$A:$M,2,0)</f>
        <v>38.14</v>
      </c>
      <c r="D1045">
        <f>VLOOKUP($A1045,'Medical Examinations'!$A:$M,3,0)</f>
        <v>5.84</v>
      </c>
      <c r="E1045" t="str">
        <f>VLOOKUP($A1045,'Medical Examinations'!$A:$M,4,0)</f>
        <v>No</v>
      </c>
      <c r="F1045" t="str">
        <f>VLOOKUP($A1045,'Medical Examinations'!$A:$M,5,0)</f>
        <v>No</v>
      </c>
      <c r="G1045" t="str">
        <f>VLOOKUP($A1045,'Medical Examinations'!$A:$M,6,0)</f>
        <v>No</v>
      </c>
      <c r="H1045">
        <f>VLOOKUP($A1045,'Medical Examinations'!$A:$M,8,0)</f>
        <v>0</v>
      </c>
      <c r="I1045" t="str">
        <f>VLOOKUP($A1045,'Medical Examinations'!$A:$M,9,0)</f>
        <v>No</v>
      </c>
      <c r="J1045" t="str">
        <f>VLOOKUP($A1045,'Medical Examinations'!$A:$M,11,0)</f>
        <v>Obesity</v>
      </c>
      <c r="K1045" t="str">
        <f>VLOOKUP($A1045,'Medical Examinations'!$A:$M,12,0)</f>
        <v>Prediabetes</v>
      </c>
      <c r="L1045" s="11">
        <f>VLOOKUP($A1045,'Hospitalisation Details'!$A:$O,5,0)</f>
        <v>32837</v>
      </c>
      <c r="M1045">
        <f>VLOOKUP($A1045,'Hospitalisation Details'!$A:$O,7,0)</f>
        <v>10769.75</v>
      </c>
      <c r="N1045" t="str">
        <f>VLOOKUP($A1045,'Hospitalisation Details'!$A:$O,12,0)</f>
        <v>tier - 3</v>
      </c>
      <c r="O1045" t="str">
        <f>VLOOKUP($A1045,'Hospitalisation Details'!$A:$O,13,0)</f>
        <v>tier - 2</v>
      </c>
      <c r="P1045" t="str">
        <f>VLOOKUP($A1045,'Hospitalisation Details'!$A:$O,14,0)</f>
        <v>R1022</v>
      </c>
      <c r="Q1045">
        <f>VLOOKUP($A1045,'Hospitalisation Details'!$A:$O,15,0)</f>
        <v>33</v>
      </c>
    </row>
    <row r="1046" spans="1:17" ht="15.75" x14ac:dyDescent="0.25">
      <c r="A1046" s="1" t="s">
        <v>1326</v>
      </c>
      <c r="B1046" t="str">
        <f>VLOOKUP(Healthcare!A1046,'Customer Names'!$A:$D,4,0)</f>
        <v>.  Kathya</v>
      </c>
      <c r="C1046">
        <f>VLOOKUP(A1046,'Medical Examinations'!$A:$M,2,0)</f>
        <v>35.42</v>
      </c>
      <c r="D1046">
        <f>VLOOKUP($A1046,'Medical Examinations'!$A:$M,3,0)</f>
        <v>8.6999999999999993</v>
      </c>
      <c r="E1046" t="str">
        <f>VLOOKUP($A1046,'Medical Examinations'!$A:$M,4,0)</f>
        <v>yes</v>
      </c>
      <c r="F1046" t="str">
        <f>VLOOKUP($A1046,'Medical Examinations'!$A:$M,5,0)</f>
        <v>No</v>
      </c>
      <c r="G1046" t="str">
        <f>VLOOKUP($A1046,'Medical Examinations'!$A:$M,6,0)</f>
        <v>No</v>
      </c>
      <c r="H1046">
        <f>VLOOKUP($A1046,'Medical Examinations'!$A:$M,8,0)</f>
        <v>1</v>
      </c>
      <c r="I1046" t="str">
        <f>VLOOKUP($A1046,'Medical Examinations'!$A:$M,9,0)</f>
        <v>No</v>
      </c>
      <c r="J1046" t="str">
        <f>VLOOKUP($A1046,'Medical Examinations'!$A:$M,11,0)</f>
        <v>Obesity</v>
      </c>
      <c r="K1046" t="str">
        <f>VLOOKUP($A1046,'Medical Examinations'!$A:$M,12,0)</f>
        <v>Diabetes</v>
      </c>
      <c r="L1046" s="11">
        <f>VLOOKUP($A1046,'Hospitalisation Details'!$A:$O,5,0)</f>
        <v>31653</v>
      </c>
      <c r="M1046">
        <f>VLOOKUP($A1046,'Hospitalisation Details'!$A:$O,7,0)</f>
        <v>10749.02</v>
      </c>
      <c r="N1046" t="str">
        <f>VLOOKUP($A1046,'Hospitalisation Details'!$A:$O,12,0)</f>
        <v>tier - 3</v>
      </c>
      <c r="O1046" t="str">
        <f>VLOOKUP($A1046,'Hospitalisation Details'!$A:$O,13,0)</f>
        <v>tier - 1</v>
      </c>
      <c r="P1046" t="str">
        <f>VLOOKUP($A1046,'Hospitalisation Details'!$A:$O,14,0)</f>
        <v>R1026</v>
      </c>
      <c r="Q1046">
        <f>VLOOKUP($A1046,'Hospitalisation Details'!$A:$O,15,0)</f>
        <v>36</v>
      </c>
    </row>
    <row r="1047" spans="1:17" ht="15.75" x14ac:dyDescent="0.25">
      <c r="A1047" s="1" t="s">
        <v>1325</v>
      </c>
      <c r="B1047" t="str">
        <f>VLOOKUP(Healthcare!A1047,'Customer Names'!$A:$D,4,0)</f>
        <v>Wesley</v>
      </c>
      <c r="C1047">
        <f>VLOOKUP(A1047,'Medical Examinations'!$A:$M,2,0)</f>
        <v>35.625</v>
      </c>
      <c r="D1047">
        <f>VLOOKUP($A1047,'Medical Examinations'!$A:$M,3,0)</f>
        <v>10.79</v>
      </c>
      <c r="E1047" t="str">
        <f>VLOOKUP($A1047,'Medical Examinations'!$A:$M,4,0)</f>
        <v>No</v>
      </c>
      <c r="F1047" t="str">
        <f>VLOOKUP($A1047,'Medical Examinations'!$A:$M,5,0)</f>
        <v>No</v>
      </c>
      <c r="G1047" t="str">
        <f>VLOOKUP($A1047,'Medical Examinations'!$A:$M,6,0)</f>
        <v>No</v>
      </c>
      <c r="H1047">
        <f>VLOOKUP($A1047,'Medical Examinations'!$A:$M,8,0)</f>
        <v>0</v>
      </c>
      <c r="I1047" t="str">
        <f>VLOOKUP($A1047,'Medical Examinations'!$A:$M,9,0)</f>
        <v>No</v>
      </c>
      <c r="J1047" t="str">
        <f>VLOOKUP($A1047,'Medical Examinations'!$A:$M,11,0)</f>
        <v>Obesity</v>
      </c>
      <c r="K1047" t="str">
        <f>VLOOKUP($A1047,'Medical Examinations'!$A:$M,12,0)</f>
        <v>Diabetes</v>
      </c>
      <c r="L1047" s="11">
        <f>VLOOKUP($A1047,'Hospitalisation Details'!$A:$O,5,0)</f>
        <v>27189</v>
      </c>
      <c r="M1047">
        <f>VLOOKUP($A1047,'Hospitalisation Details'!$A:$O,7,0)</f>
        <v>10736.87</v>
      </c>
      <c r="N1047" t="str">
        <f>VLOOKUP($A1047,'Hospitalisation Details'!$A:$O,12,0)</f>
        <v>tier - 3</v>
      </c>
      <c r="O1047" t="str">
        <f>VLOOKUP($A1047,'Hospitalisation Details'!$A:$O,13,0)</f>
        <v>tier - 1</v>
      </c>
      <c r="P1047" t="str">
        <f>VLOOKUP($A1047,'Hospitalisation Details'!$A:$O,14,0)</f>
        <v>R1016</v>
      </c>
      <c r="Q1047">
        <f>VLOOKUP($A1047,'Hospitalisation Details'!$A:$O,15,0)</f>
        <v>48</v>
      </c>
    </row>
    <row r="1048" spans="1:17" ht="15.75" x14ac:dyDescent="0.25">
      <c r="A1048" s="1" t="s">
        <v>1324</v>
      </c>
      <c r="B1048" t="str">
        <f>VLOOKUP(Healthcare!A1048,'Customer Names'!$A:$D,4,0)</f>
        <v>Tim</v>
      </c>
      <c r="C1048">
        <f>VLOOKUP(A1048,'Medical Examinations'!$A:$M,2,0)</f>
        <v>45.51</v>
      </c>
      <c r="D1048">
        <f>VLOOKUP($A1048,'Medical Examinations'!$A:$M,3,0)</f>
        <v>4.32</v>
      </c>
      <c r="E1048" t="str">
        <f>VLOOKUP($A1048,'Medical Examinations'!$A:$M,4,0)</f>
        <v>No</v>
      </c>
      <c r="F1048" t="str">
        <f>VLOOKUP($A1048,'Medical Examinations'!$A:$M,5,0)</f>
        <v>No</v>
      </c>
      <c r="G1048" t="str">
        <f>VLOOKUP($A1048,'Medical Examinations'!$A:$M,6,0)</f>
        <v>No</v>
      </c>
      <c r="H1048">
        <f>VLOOKUP($A1048,'Medical Examinations'!$A:$M,8,0)</f>
        <v>1</v>
      </c>
      <c r="I1048" t="str">
        <f>VLOOKUP($A1048,'Medical Examinations'!$A:$M,9,0)</f>
        <v>No</v>
      </c>
      <c r="J1048" t="str">
        <f>VLOOKUP($A1048,'Medical Examinations'!$A:$M,11,0)</f>
        <v>Obesity</v>
      </c>
      <c r="K1048" t="str">
        <f>VLOOKUP($A1048,'Medical Examinations'!$A:$M,12,0)</f>
        <v>Normal</v>
      </c>
      <c r="L1048" s="11">
        <f>VLOOKUP($A1048,'Hospitalisation Details'!$A:$O,5,0)</f>
        <v>33841</v>
      </c>
      <c r="M1048">
        <f>VLOOKUP($A1048,'Hospitalisation Details'!$A:$O,7,0)</f>
        <v>10719.57</v>
      </c>
      <c r="N1048" t="str">
        <f>VLOOKUP($A1048,'Hospitalisation Details'!$A:$O,12,0)</f>
        <v>tier - 3</v>
      </c>
      <c r="O1048" t="str">
        <f>VLOOKUP($A1048,'Hospitalisation Details'!$A:$O,13,0)</f>
        <v>tier - 1</v>
      </c>
      <c r="P1048" t="str">
        <f>VLOOKUP($A1048,'Hospitalisation Details'!$A:$O,14,0)</f>
        <v>R1012</v>
      </c>
      <c r="Q1048">
        <f>VLOOKUP($A1048,'Hospitalisation Details'!$A:$O,15,0)</f>
        <v>30</v>
      </c>
    </row>
    <row r="1049" spans="1:17" ht="15.75" x14ac:dyDescent="0.25">
      <c r="A1049" s="1" t="s">
        <v>1323</v>
      </c>
      <c r="B1049" t="str">
        <f>VLOOKUP(Healthcare!A1049,'Customer Names'!$A:$D,4,0)</f>
        <v>Jamie L.</v>
      </c>
      <c r="C1049">
        <f>VLOOKUP(A1049,'Medical Examinations'!$A:$M,2,0)</f>
        <v>37.1</v>
      </c>
      <c r="D1049">
        <f>VLOOKUP($A1049,'Medical Examinations'!$A:$M,3,0)</f>
        <v>7.19</v>
      </c>
      <c r="E1049" t="str">
        <f>VLOOKUP($A1049,'Medical Examinations'!$A:$M,4,0)</f>
        <v>yes</v>
      </c>
      <c r="F1049" t="str">
        <f>VLOOKUP($A1049,'Medical Examinations'!$A:$M,5,0)</f>
        <v>No</v>
      </c>
      <c r="G1049" t="str">
        <f>VLOOKUP($A1049,'Medical Examinations'!$A:$M,6,0)</f>
        <v>No</v>
      </c>
      <c r="H1049">
        <f>VLOOKUP($A1049,'Medical Examinations'!$A:$M,8,0)</f>
        <v>0</v>
      </c>
      <c r="I1049" t="str">
        <f>VLOOKUP($A1049,'Medical Examinations'!$A:$M,9,0)</f>
        <v>No</v>
      </c>
      <c r="J1049" t="str">
        <f>VLOOKUP($A1049,'Medical Examinations'!$A:$M,11,0)</f>
        <v>Obesity</v>
      </c>
      <c r="K1049" t="str">
        <f>VLOOKUP($A1049,'Medical Examinations'!$A:$M,12,0)</f>
        <v>Diabetes</v>
      </c>
      <c r="L1049" s="11">
        <f>VLOOKUP($A1049,'Hospitalisation Details'!$A:$O,5,0)</f>
        <v>24628</v>
      </c>
      <c r="M1049">
        <f>VLOOKUP($A1049,'Hospitalisation Details'!$A:$O,7,0)</f>
        <v>10713.64</v>
      </c>
      <c r="N1049" t="str">
        <f>VLOOKUP($A1049,'Hospitalisation Details'!$A:$O,12,0)</f>
        <v>tier - 3</v>
      </c>
      <c r="O1049" t="str">
        <f>VLOOKUP($A1049,'Hospitalisation Details'!$A:$O,13,0)</f>
        <v>tier - 3</v>
      </c>
      <c r="P1049" t="str">
        <f>VLOOKUP($A1049,'Hospitalisation Details'!$A:$O,14,0)</f>
        <v>R1011</v>
      </c>
      <c r="Q1049">
        <f>VLOOKUP($A1049,'Hospitalisation Details'!$A:$O,15,0)</f>
        <v>56</v>
      </c>
    </row>
    <row r="1050" spans="1:17" ht="15.75" x14ac:dyDescent="0.25">
      <c r="A1050" s="1" t="s">
        <v>1322</v>
      </c>
      <c r="B1050" t="str">
        <f>VLOOKUP(Healthcare!A1050,'Customer Names'!$A:$D,4,0)</f>
        <v>Alexandra</v>
      </c>
      <c r="C1050">
        <f>VLOOKUP(A1050,'Medical Examinations'!$A:$M,2,0)</f>
        <v>30.5</v>
      </c>
      <c r="D1050">
        <f>VLOOKUP($A1050,'Medical Examinations'!$A:$M,3,0)</f>
        <v>11.94</v>
      </c>
      <c r="E1050" t="str">
        <f>VLOOKUP($A1050,'Medical Examinations'!$A:$M,4,0)</f>
        <v>yes</v>
      </c>
      <c r="F1050" t="str">
        <f>VLOOKUP($A1050,'Medical Examinations'!$A:$M,5,0)</f>
        <v>No</v>
      </c>
      <c r="G1050" t="str">
        <f>VLOOKUP($A1050,'Medical Examinations'!$A:$M,6,0)</f>
        <v>No</v>
      </c>
      <c r="H1050">
        <f>VLOOKUP($A1050,'Medical Examinations'!$A:$M,8,0)</f>
        <v>0</v>
      </c>
      <c r="I1050" t="str">
        <f>VLOOKUP($A1050,'Medical Examinations'!$A:$M,9,0)</f>
        <v>No</v>
      </c>
      <c r="J1050" t="str">
        <f>VLOOKUP($A1050,'Medical Examinations'!$A:$M,11,0)</f>
        <v>Obesity</v>
      </c>
      <c r="K1050" t="str">
        <f>VLOOKUP($A1050,'Medical Examinations'!$A:$M,12,0)</f>
        <v>Diabetes</v>
      </c>
      <c r="L1050" s="11">
        <f>VLOOKUP($A1050,'Hospitalisation Details'!$A:$O,5,0)</f>
        <v>24775</v>
      </c>
      <c r="M1050">
        <f>VLOOKUP($A1050,'Hospitalisation Details'!$A:$O,7,0)</f>
        <v>10704.47</v>
      </c>
      <c r="N1050" t="str">
        <f>VLOOKUP($A1050,'Hospitalisation Details'!$A:$O,12,0)</f>
        <v>tier - 3</v>
      </c>
      <c r="O1050" t="str">
        <f>VLOOKUP($A1050,'Hospitalisation Details'!$A:$O,13,0)</f>
        <v>tier - 2</v>
      </c>
      <c r="P1050" t="str">
        <f>VLOOKUP($A1050,'Hospitalisation Details'!$A:$O,14,0)</f>
        <v>R1011</v>
      </c>
      <c r="Q1050">
        <f>VLOOKUP($A1050,'Hospitalisation Details'!$A:$O,15,0)</f>
        <v>55</v>
      </c>
    </row>
    <row r="1051" spans="1:17" ht="15.75" x14ac:dyDescent="0.25">
      <c r="A1051" s="1" t="s">
        <v>1321</v>
      </c>
      <c r="B1051" t="str">
        <f>VLOOKUP(Healthcare!A1051,'Customer Names'!$A:$D,4,0)</f>
        <v>Tiffany</v>
      </c>
      <c r="C1051">
        <f>VLOOKUP(A1051,'Medical Examinations'!$A:$M,2,0)</f>
        <v>28.16</v>
      </c>
      <c r="D1051">
        <f>VLOOKUP($A1051,'Medical Examinations'!$A:$M,3,0)</f>
        <v>5.56</v>
      </c>
      <c r="E1051" t="str">
        <f>VLOOKUP($A1051,'Medical Examinations'!$A:$M,4,0)</f>
        <v>No</v>
      </c>
      <c r="F1051" t="str">
        <f>VLOOKUP($A1051,'Medical Examinations'!$A:$M,5,0)</f>
        <v>No</v>
      </c>
      <c r="G1051" t="str">
        <f>VLOOKUP($A1051,'Medical Examinations'!$A:$M,6,0)</f>
        <v>No</v>
      </c>
      <c r="H1051">
        <f>VLOOKUP($A1051,'Medical Examinations'!$A:$M,8,0)</f>
        <v>2</v>
      </c>
      <c r="I1051" t="str">
        <f>VLOOKUP($A1051,'Medical Examinations'!$A:$M,9,0)</f>
        <v>No</v>
      </c>
      <c r="J1051" t="str">
        <f>VLOOKUP($A1051,'Medical Examinations'!$A:$M,11,0)</f>
        <v>Overweight</v>
      </c>
      <c r="K1051" t="str">
        <f>VLOOKUP($A1051,'Medical Examinations'!$A:$M,12,0)</f>
        <v>Normal</v>
      </c>
      <c r="L1051" s="11">
        <f>VLOOKUP($A1051,'Hospitalisation Details'!$A:$O,5,0)</f>
        <v>26627</v>
      </c>
      <c r="M1051">
        <f>VLOOKUP($A1051,'Hospitalisation Details'!$A:$O,7,0)</f>
        <v>10702.64</v>
      </c>
      <c r="N1051" t="str">
        <f>VLOOKUP($A1051,'Hospitalisation Details'!$A:$O,12,0)</f>
        <v>tier - 3</v>
      </c>
      <c r="O1051" t="str">
        <f>VLOOKUP($A1051,'Hospitalisation Details'!$A:$O,13,0)</f>
        <v>tier - 3</v>
      </c>
      <c r="P1051" t="str">
        <f>VLOOKUP($A1051,'Hospitalisation Details'!$A:$O,14,0)</f>
        <v>R1013</v>
      </c>
      <c r="Q1051">
        <f>VLOOKUP($A1051,'Hospitalisation Details'!$A:$O,15,0)</f>
        <v>50</v>
      </c>
    </row>
    <row r="1052" spans="1:17" ht="15.75" x14ac:dyDescent="0.25">
      <c r="A1052" s="1" t="s">
        <v>1320</v>
      </c>
      <c r="B1052" t="str">
        <f>VLOOKUP(Healthcare!A1052,'Customer Names'!$A:$D,4,0)</f>
        <v>.  Rebecca J</v>
      </c>
      <c r="C1052">
        <f>VLOOKUP(A1052,'Medical Examinations'!$A:$M,2,0)</f>
        <v>29.1</v>
      </c>
      <c r="D1052">
        <f>VLOOKUP($A1052,'Medical Examinations'!$A:$M,3,0)</f>
        <v>5.64</v>
      </c>
      <c r="E1052" t="str">
        <f>VLOOKUP($A1052,'Medical Examinations'!$A:$M,4,0)</f>
        <v>yes</v>
      </c>
      <c r="F1052" t="str">
        <f>VLOOKUP($A1052,'Medical Examinations'!$A:$M,5,0)</f>
        <v>No</v>
      </c>
      <c r="G1052" t="str">
        <f>VLOOKUP($A1052,'Medical Examinations'!$A:$M,6,0)</f>
        <v>No</v>
      </c>
      <c r="H1052">
        <f>VLOOKUP($A1052,'Medical Examinations'!$A:$M,8,0)</f>
        <v>0</v>
      </c>
      <c r="I1052" t="str">
        <f>VLOOKUP($A1052,'Medical Examinations'!$A:$M,9,0)</f>
        <v>No</v>
      </c>
      <c r="J1052" t="str">
        <f>VLOOKUP($A1052,'Medical Examinations'!$A:$M,11,0)</f>
        <v>Overweight</v>
      </c>
      <c r="K1052" t="str">
        <f>VLOOKUP($A1052,'Medical Examinations'!$A:$M,12,0)</f>
        <v>Normal</v>
      </c>
      <c r="L1052" s="11">
        <f>VLOOKUP($A1052,'Hospitalisation Details'!$A:$O,5,0)</f>
        <v>27971</v>
      </c>
      <c r="M1052">
        <f>VLOOKUP($A1052,'Hospitalisation Details'!$A:$O,7,0)</f>
        <v>10698.38</v>
      </c>
      <c r="N1052" t="str">
        <f>VLOOKUP($A1052,'Hospitalisation Details'!$A:$O,12,0)</f>
        <v>tier - 3</v>
      </c>
      <c r="O1052" t="str">
        <f>VLOOKUP($A1052,'Hospitalisation Details'!$A:$O,13,0)</f>
        <v>tier - 1</v>
      </c>
      <c r="P1052" t="str">
        <f>VLOOKUP($A1052,'Hospitalisation Details'!$A:$O,14,0)</f>
        <v>R1025</v>
      </c>
      <c r="Q1052">
        <f>VLOOKUP($A1052,'Hospitalisation Details'!$A:$O,15,0)</f>
        <v>46</v>
      </c>
    </row>
    <row r="1053" spans="1:17" ht="15.75" x14ac:dyDescent="0.25">
      <c r="A1053" s="1" t="s">
        <v>1319</v>
      </c>
      <c r="B1053" t="str">
        <f>VLOOKUP(Healthcare!A1053,'Customer Names'!$A:$D,4,0)</f>
        <v>Austin T.</v>
      </c>
      <c r="C1053">
        <f>VLOOKUP(A1053,'Medical Examinations'!$A:$M,2,0)</f>
        <v>30.22</v>
      </c>
      <c r="D1053">
        <f>VLOOKUP($A1053,'Medical Examinations'!$A:$M,3,0)</f>
        <v>4.6500000000000004</v>
      </c>
      <c r="E1053" t="str">
        <f>VLOOKUP($A1053,'Medical Examinations'!$A:$M,4,0)</f>
        <v>No</v>
      </c>
      <c r="F1053" t="str">
        <f>VLOOKUP($A1053,'Medical Examinations'!$A:$M,5,0)</f>
        <v>No</v>
      </c>
      <c r="G1053" t="str">
        <f>VLOOKUP($A1053,'Medical Examinations'!$A:$M,6,0)</f>
        <v>No</v>
      </c>
      <c r="H1053">
        <f>VLOOKUP($A1053,'Medical Examinations'!$A:$M,8,0)</f>
        <v>0</v>
      </c>
      <c r="I1053" t="str">
        <f>VLOOKUP($A1053,'Medical Examinations'!$A:$M,9,0)</f>
        <v>No</v>
      </c>
      <c r="J1053" t="str">
        <f>VLOOKUP($A1053,'Medical Examinations'!$A:$M,11,0)</f>
        <v>Obesity</v>
      </c>
      <c r="K1053" t="str">
        <f>VLOOKUP($A1053,'Medical Examinations'!$A:$M,12,0)</f>
        <v>Normal</v>
      </c>
      <c r="L1053" s="11">
        <f>VLOOKUP($A1053,'Hospitalisation Details'!$A:$O,5,0)</f>
        <v>28400</v>
      </c>
      <c r="M1053">
        <f>VLOOKUP($A1053,'Hospitalisation Details'!$A:$O,7,0)</f>
        <v>10690.11</v>
      </c>
      <c r="N1053" t="str">
        <f>VLOOKUP($A1053,'Hospitalisation Details'!$A:$O,12,0)</f>
        <v>tier - 3</v>
      </c>
      <c r="O1053" t="str">
        <f>VLOOKUP($A1053,'Hospitalisation Details'!$A:$O,13,0)</f>
        <v>tier - 2</v>
      </c>
      <c r="P1053" t="str">
        <f>VLOOKUP($A1053,'Hospitalisation Details'!$A:$O,14,0)</f>
        <v>R1021</v>
      </c>
      <c r="Q1053">
        <f>VLOOKUP($A1053,'Hospitalisation Details'!$A:$O,15,0)</f>
        <v>45</v>
      </c>
    </row>
    <row r="1054" spans="1:17" ht="15.75" x14ac:dyDescent="0.25">
      <c r="A1054" s="1" t="s">
        <v>1318</v>
      </c>
      <c r="B1054" t="str">
        <f>VLOOKUP(Healthcare!A1054,'Customer Names'!$A:$D,4,0)</f>
        <v>Jamie T</v>
      </c>
      <c r="C1054">
        <f>VLOOKUP(A1054,'Medical Examinations'!$A:$M,2,0)</f>
        <v>24.29</v>
      </c>
      <c r="D1054">
        <f>VLOOKUP($A1054,'Medical Examinations'!$A:$M,3,0)</f>
        <v>9.0500000000000007</v>
      </c>
      <c r="E1054" t="str">
        <f>VLOOKUP($A1054,'Medical Examinations'!$A:$M,4,0)</f>
        <v>No</v>
      </c>
      <c r="F1054" t="str">
        <f>VLOOKUP($A1054,'Medical Examinations'!$A:$M,5,0)</f>
        <v>No</v>
      </c>
      <c r="G1054" t="str">
        <f>VLOOKUP($A1054,'Medical Examinations'!$A:$M,6,0)</f>
        <v>No</v>
      </c>
      <c r="H1054">
        <f>VLOOKUP($A1054,'Medical Examinations'!$A:$M,8,0)</f>
        <v>0</v>
      </c>
      <c r="I1054" t="str">
        <f>VLOOKUP($A1054,'Medical Examinations'!$A:$M,9,0)</f>
        <v>No</v>
      </c>
      <c r="J1054" t="str">
        <f>VLOOKUP($A1054,'Medical Examinations'!$A:$M,11,0)</f>
        <v>Healthy Weight</v>
      </c>
      <c r="K1054" t="str">
        <f>VLOOKUP($A1054,'Medical Examinations'!$A:$M,12,0)</f>
        <v>Diabetes</v>
      </c>
      <c r="L1054" s="11">
        <f>VLOOKUP($A1054,'Hospitalisation Details'!$A:$O,5,0)</f>
        <v>22834</v>
      </c>
      <c r="M1054">
        <f>VLOOKUP($A1054,'Hospitalisation Details'!$A:$O,7,0)</f>
        <v>10676.83</v>
      </c>
      <c r="N1054" t="str">
        <f>VLOOKUP($A1054,'Hospitalisation Details'!$A:$O,12,0)</f>
        <v>tier - 3</v>
      </c>
      <c r="O1054" t="str">
        <f>VLOOKUP($A1054,'Hospitalisation Details'!$A:$O,13,0)</f>
        <v>tier - 3</v>
      </c>
      <c r="P1054" t="str">
        <f>VLOOKUP($A1054,'Hospitalisation Details'!$A:$O,14,0)</f>
        <v>R1013</v>
      </c>
      <c r="Q1054">
        <f>VLOOKUP($A1054,'Hospitalisation Details'!$A:$O,15,0)</f>
        <v>60</v>
      </c>
    </row>
    <row r="1055" spans="1:17" ht="15.75" x14ac:dyDescent="0.25">
      <c r="A1055" s="1" t="s">
        <v>1317</v>
      </c>
      <c r="B1055" t="str">
        <f>VLOOKUP(Healthcare!A1055,'Customer Names'!$A:$D,4,0)</f>
        <v>Matthew T.</v>
      </c>
      <c r="C1055">
        <f>VLOOKUP(A1055,'Medical Examinations'!$A:$M,2,0)</f>
        <v>29.39</v>
      </c>
      <c r="D1055">
        <f>VLOOKUP($A1055,'Medical Examinations'!$A:$M,3,0)</f>
        <v>4.5199999999999996</v>
      </c>
      <c r="E1055" t="str">
        <f>VLOOKUP($A1055,'Medical Examinations'!$A:$M,4,0)</f>
        <v>yes</v>
      </c>
      <c r="F1055" t="str">
        <f>VLOOKUP($A1055,'Medical Examinations'!$A:$M,5,0)</f>
        <v>No</v>
      </c>
      <c r="G1055" t="str">
        <f>VLOOKUP($A1055,'Medical Examinations'!$A:$M,6,0)</f>
        <v>No</v>
      </c>
      <c r="H1055">
        <f>VLOOKUP($A1055,'Medical Examinations'!$A:$M,8,0)</f>
        <v>0</v>
      </c>
      <c r="I1055" t="str">
        <f>VLOOKUP($A1055,'Medical Examinations'!$A:$M,9,0)</f>
        <v>No</v>
      </c>
      <c r="J1055" t="str">
        <f>VLOOKUP($A1055,'Medical Examinations'!$A:$M,11,0)</f>
        <v>Overweight</v>
      </c>
      <c r="K1055" t="str">
        <f>VLOOKUP($A1055,'Medical Examinations'!$A:$M,12,0)</f>
        <v>Normal</v>
      </c>
      <c r="L1055" s="11">
        <f>VLOOKUP($A1055,'Hospitalisation Details'!$A:$O,5,0)</f>
        <v>28116</v>
      </c>
      <c r="M1055">
        <f>VLOOKUP($A1055,'Hospitalisation Details'!$A:$O,7,0)</f>
        <v>10665.44</v>
      </c>
      <c r="N1055" t="str">
        <f>VLOOKUP($A1055,'Hospitalisation Details'!$A:$O,12,0)</f>
        <v>tier - 3</v>
      </c>
      <c r="O1055" t="str">
        <f>VLOOKUP($A1055,'Hospitalisation Details'!$A:$O,13,0)</f>
        <v>tier - 2</v>
      </c>
      <c r="P1055" t="str">
        <f>VLOOKUP($A1055,'Hospitalisation Details'!$A:$O,14,0)</f>
        <v>R1021</v>
      </c>
      <c r="Q1055">
        <f>VLOOKUP($A1055,'Hospitalisation Details'!$A:$O,15,0)</f>
        <v>46</v>
      </c>
    </row>
    <row r="1056" spans="1:17" ht="15.75" x14ac:dyDescent="0.25">
      <c r="A1056" s="1" t="s">
        <v>1316</v>
      </c>
      <c r="B1056" t="str">
        <f>VLOOKUP(Healthcare!A1056,'Customer Names'!$A:$D,4,0)</f>
        <v>.  Emily</v>
      </c>
      <c r="C1056">
        <f>VLOOKUP(A1056,'Medical Examinations'!$A:$M,2,0)</f>
        <v>25.66</v>
      </c>
      <c r="D1056">
        <f>VLOOKUP($A1056,'Medical Examinations'!$A:$M,3,0)</f>
        <v>4.62</v>
      </c>
      <c r="E1056" t="str">
        <f>VLOOKUP($A1056,'Medical Examinations'!$A:$M,4,0)</f>
        <v>yes</v>
      </c>
      <c r="F1056" t="str">
        <f>VLOOKUP($A1056,'Medical Examinations'!$A:$M,5,0)</f>
        <v>No</v>
      </c>
      <c r="G1056" t="str">
        <f>VLOOKUP($A1056,'Medical Examinations'!$A:$M,6,0)</f>
        <v>No</v>
      </c>
      <c r="H1056">
        <f>VLOOKUP($A1056,'Medical Examinations'!$A:$M,8,0)</f>
        <v>1</v>
      </c>
      <c r="I1056" t="str">
        <f>VLOOKUP($A1056,'Medical Examinations'!$A:$M,9,0)</f>
        <v>No</v>
      </c>
      <c r="J1056" t="str">
        <f>VLOOKUP($A1056,'Medical Examinations'!$A:$M,11,0)</f>
        <v>Overweight</v>
      </c>
      <c r="K1056" t="str">
        <f>VLOOKUP($A1056,'Medical Examinations'!$A:$M,12,0)</f>
        <v>Normal</v>
      </c>
      <c r="L1056" s="11">
        <f>VLOOKUP($A1056,'Hospitalisation Details'!$A:$O,5,0)</f>
        <v>23658</v>
      </c>
      <c r="M1056">
        <f>VLOOKUP($A1056,'Hospitalisation Details'!$A:$O,7,0)</f>
        <v>10627.81</v>
      </c>
      <c r="N1056" t="str">
        <f>VLOOKUP($A1056,'Hospitalisation Details'!$A:$O,12,0)</f>
        <v>tier - 3</v>
      </c>
      <c r="O1056" t="str">
        <f>VLOOKUP($A1056,'Hospitalisation Details'!$A:$O,13,0)</f>
        <v>tier - 3</v>
      </c>
      <c r="P1056" t="str">
        <f>VLOOKUP($A1056,'Hospitalisation Details'!$A:$O,14,0)</f>
        <v>R1013</v>
      </c>
      <c r="Q1056">
        <f>VLOOKUP($A1056,'Hospitalisation Details'!$A:$O,15,0)</f>
        <v>58</v>
      </c>
    </row>
    <row r="1057" spans="1:17" ht="15.75" x14ac:dyDescent="0.25">
      <c r="A1057" s="1" t="s">
        <v>1315</v>
      </c>
      <c r="B1057" t="str">
        <f>VLOOKUP(Healthcare!A1057,'Customer Names'!$A:$D,4,0)</f>
        <v>Gillian</v>
      </c>
      <c r="C1057">
        <f>VLOOKUP(A1057,'Medical Examinations'!$A:$M,2,0)</f>
        <v>39.11</v>
      </c>
      <c r="D1057">
        <f>VLOOKUP($A1057,'Medical Examinations'!$A:$M,3,0)</f>
        <v>5.87</v>
      </c>
      <c r="E1057" t="str">
        <f>VLOOKUP($A1057,'Medical Examinations'!$A:$M,4,0)</f>
        <v>No</v>
      </c>
      <c r="F1057" t="str">
        <f>VLOOKUP($A1057,'Medical Examinations'!$A:$M,5,0)</f>
        <v>No</v>
      </c>
      <c r="G1057" t="str">
        <f>VLOOKUP($A1057,'Medical Examinations'!$A:$M,6,0)</f>
        <v>No</v>
      </c>
      <c r="H1057">
        <f>VLOOKUP($A1057,'Medical Examinations'!$A:$M,8,0)</f>
        <v>0</v>
      </c>
      <c r="I1057" t="str">
        <f>VLOOKUP($A1057,'Medical Examinations'!$A:$M,9,0)</f>
        <v>No</v>
      </c>
      <c r="J1057" t="str">
        <f>VLOOKUP($A1057,'Medical Examinations'!$A:$M,11,0)</f>
        <v>Obesity</v>
      </c>
      <c r="K1057" t="str">
        <f>VLOOKUP($A1057,'Medical Examinations'!$A:$M,12,0)</f>
        <v>Prediabetes</v>
      </c>
      <c r="L1057" s="11">
        <f>VLOOKUP($A1057,'Hospitalisation Details'!$A:$O,5,0)</f>
        <v>33060</v>
      </c>
      <c r="M1057">
        <f>VLOOKUP($A1057,'Hospitalisation Details'!$A:$O,7,0)</f>
        <v>10620.26</v>
      </c>
      <c r="N1057" t="str">
        <f>VLOOKUP($A1057,'Hospitalisation Details'!$A:$O,12,0)</f>
        <v>tier - 3</v>
      </c>
      <c r="O1057" t="str">
        <f>VLOOKUP($A1057,'Hospitalisation Details'!$A:$O,13,0)</f>
        <v>tier - 3</v>
      </c>
      <c r="P1057" t="str">
        <f>VLOOKUP($A1057,'Hospitalisation Details'!$A:$O,14,0)</f>
        <v>R1012</v>
      </c>
      <c r="Q1057">
        <f>VLOOKUP($A1057,'Hospitalisation Details'!$A:$O,15,0)</f>
        <v>32</v>
      </c>
    </row>
    <row r="1058" spans="1:17" ht="15.75" x14ac:dyDescent="0.25">
      <c r="A1058" s="1" t="s">
        <v>1314</v>
      </c>
      <c r="B1058" t="str">
        <f>VLOOKUP(Healthcare!A1058,'Customer Names'!$A:$D,4,0)</f>
        <v>.  Brenn E.</v>
      </c>
      <c r="C1058">
        <f>VLOOKUP(A1058,'Medical Examinations'!$A:$M,2,0)</f>
        <v>43.78</v>
      </c>
      <c r="D1058">
        <f>VLOOKUP($A1058,'Medical Examinations'!$A:$M,3,0)</f>
        <v>5.71</v>
      </c>
      <c r="E1058" t="str">
        <f>VLOOKUP($A1058,'Medical Examinations'!$A:$M,4,0)</f>
        <v>No</v>
      </c>
      <c r="F1058" t="str">
        <f>VLOOKUP($A1058,'Medical Examinations'!$A:$M,5,0)</f>
        <v>No</v>
      </c>
      <c r="G1058" t="str">
        <f>VLOOKUP($A1058,'Medical Examinations'!$A:$M,6,0)</f>
        <v>No</v>
      </c>
      <c r="H1058">
        <f>VLOOKUP($A1058,'Medical Examinations'!$A:$M,8,0)</f>
        <v>1</v>
      </c>
      <c r="I1058" t="str">
        <f>VLOOKUP($A1058,'Medical Examinations'!$A:$M,9,0)</f>
        <v>No</v>
      </c>
      <c r="J1058" t="str">
        <f>VLOOKUP($A1058,'Medical Examinations'!$A:$M,11,0)</f>
        <v>Obesity</v>
      </c>
      <c r="K1058" t="str">
        <f>VLOOKUP($A1058,'Medical Examinations'!$A:$M,12,0)</f>
        <v>Prediabetes</v>
      </c>
      <c r="L1058" s="11">
        <f>VLOOKUP($A1058,'Hospitalisation Details'!$A:$O,5,0)</f>
        <v>33839</v>
      </c>
      <c r="M1058">
        <f>VLOOKUP($A1058,'Hospitalisation Details'!$A:$O,7,0)</f>
        <v>10617.04</v>
      </c>
      <c r="N1058" t="str">
        <f>VLOOKUP($A1058,'Hospitalisation Details'!$A:$O,12,0)</f>
        <v>tier - 3</v>
      </c>
      <c r="O1058" t="str">
        <f>VLOOKUP($A1058,'Hospitalisation Details'!$A:$O,13,0)</f>
        <v>tier - 3</v>
      </c>
      <c r="P1058" t="str">
        <f>VLOOKUP($A1058,'Hospitalisation Details'!$A:$O,14,0)</f>
        <v>R1026</v>
      </c>
      <c r="Q1058">
        <f>VLOOKUP($A1058,'Hospitalisation Details'!$A:$O,15,0)</f>
        <v>30</v>
      </c>
    </row>
    <row r="1059" spans="1:17" ht="15.75" x14ac:dyDescent="0.25">
      <c r="A1059" s="1" t="s">
        <v>1313</v>
      </c>
      <c r="B1059" t="str">
        <f>VLOOKUP(Healthcare!A1059,'Customer Names'!$A:$D,4,0)</f>
        <v>Lisa M</v>
      </c>
      <c r="C1059">
        <f>VLOOKUP(A1059,'Medical Examinations'!$A:$M,2,0)</f>
        <v>24.35</v>
      </c>
      <c r="D1059">
        <f>VLOOKUP($A1059,'Medical Examinations'!$A:$M,3,0)</f>
        <v>9.08</v>
      </c>
      <c r="E1059" t="str">
        <f>VLOOKUP($A1059,'Medical Examinations'!$A:$M,4,0)</f>
        <v>No</v>
      </c>
      <c r="F1059" t="str">
        <f>VLOOKUP($A1059,'Medical Examinations'!$A:$M,5,0)</f>
        <v>No</v>
      </c>
      <c r="G1059" t="str">
        <f>VLOOKUP($A1059,'Medical Examinations'!$A:$M,6,0)</f>
        <v>No</v>
      </c>
      <c r="H1059">
        <f>VLOOKUP($A1059,'Medical Examinations'!$A:$M,8,0)</f>
        <v>0</v>
      </c>
      <c r="I1059" t="str">
        <f>VLOOKUP($A1059,'Medical Examinations'!$A:$M,9,0)</f>
        <v>No</v>
      </c>
      <c r="J1059" t="str">
        <f>VLOOKUP($A1059,'Medical Examinations'!$A:$M,11,0)</f>
        <v>Healthy Weight</v>
      </c>
      <c r="K1059" t="str">
        <f>VLOOKUP($A1059,'Medical Examinations'!$A:$M,12,0)</f>
        <v>Diabetes</v>
      </c>
      <c r="L1059" s="11">
        <f>VLOOKUP($A1059,'Hospitalisation Details'!$A:$O,5,0)</f>
        <v>24012</v>
      </c>
      <c r="M1059">
        <f>VLOOKUP($A1059,'Hospitalisation Details'!$A:$O,7,0)</f>
        <v>10608.67</v>
      </c>
      <c r="N1059" t="str">
        <f>VLOOKUP($A1059,'Hospitalisation Details'!$A:$O,12,0)</f>
        <v>tier - 3</v>
      </c>
      <c r="O1059" t="str">
        <f>VLOOKUP($A1059,'Hospitalisation Details'!$A:$O,13,0)</f>
        <v>tier - 3</v>
      </c>
      <c r="P1059" t="str">
        <f>VLOOKUP($A1059,'Hospitalisation Details'!$A:$O,14,0)</f>
        <v>R1012</v>
      </c>
      <c r="Q1059">
        <f>VLOOKUP($A1059,'Hospitalisation Details'!$A:$O,15,0)</f>
        <v>57</v>
      </c>
    </row>
    <row r="1060" spans="1:17" ht="15.75" x14ac:dyDescent="0.25">
      <c r="A1060" s="1" t="s">
        <v>1312</v>
      </c>
      <c r="B1060" t="str">
        <f>VLOOKUP(Healthcare!A1060,'Customer Names'!$A:$D,4,0)</f>
        <v>Matt</v>
      </c>
      <c r="C1060">
        <f>VLOOKUP(A1060,'Medical Examinations'!$A:$M,2,0)</f>
        <v>40.299999999999997</v>
      </c>
      <c r="D1060">
        <f>VLOOKUP($A1060,'Medical Examinations'!$A:$M,3,0)</f>
        <v>5.3</v>
      </c>
      <c r="E1060" t="str">
        <f>VLOOKUP($A1060,'Medical Examinations'!$A:$M,4,0)</f>
        <v>yes</v>
      </c>
      <c r="F1060" t="str">
        <f>VLOOKUP($A1060,'Medical Examinations'!$A:$M,5,0)</f>
        <v>No</v>
      </c>
      <c r="G1060" t="str">
        <f>VLOOKUP($A1060,'Medical Examinations'!$A:$M,6,0)</f>
        <v>No</v>
      </c>
      <c r="H1060">
        <f>VLOOKUP($A1060,'Medical Examinations'!$A:$M,8,0)</f>
        <v>2</v>
      </c>
      <c r="I1060" t="str">
        <f>VLOOKUP($A1060,'Medical Examinations'!$A:$M,9,0)</f>
        <v>No</v>
      </c>
      <c r="J1060" t="str">
        <f>VLOOKUP($A1060,'Medical Examinations'!$A:$M,11,0)</f>
        <v>Obesity</v>
      </c>
      <c r="K1060" t="str">
        <f>VLOOKUP($A1060,'Medical Examinations'!$A:$M,12,0)</f>
        <v>Normal</v>
      </c>
      <c r="L1060" s="11">
        <f>VLOOKUP($A1060,'Hospitalisation Details'!$A:$O,5,0)</f>
        <v>24352</v>
      </c>
      <c r="M1060">
        <f>VLOOKUP($A1060,'Hospitalisation Details'!$A:$O,7,0)</f>
        <v>10602.39</v>
      </c>
      <c r="N1060" t="str">
        <f>VLOOKUP($A1060,'Hospitalisation Details'!$A:$O,12,0)</f>
        <v>tier - 3</v>
      </c>
      <c r="O1060" t="str">
        <f>VLOOKUP($A1060,'Hospitalisation Details'!$A:$O,13,0)</f>
        <v>tier - 3</v>
      </c>
      <c r="P1060" t="str">
        <f>VLOOKUP($A1060,'Hospitalisation Details'!$A:$O,14,0)</f>
        <v>R1011</v>
      </c>
      <c r="Q1060">
        <f>VLOOKUP($A1060,'Hospitalisation Details'!$A:$O,15,0)</f>
        <v>56</v>
      </c>
    </row>
    <row r="1061" spans="1:17" ht="15.75" x14ac:dyDescent="0.25">
      <c r="A1061" s="1" t="s">
        <v>1311</v>
      </c>
      <c r="B1061" t="str">
        <f>VLOOKUP(Healthcare!A1061,'Customer Names'!$A:$D,4,0)</f>
        <v>Thomas A.</v>
      </c>
      <c r="C1061">
        <f>VLOOKUP(A1061,'Medical Examinations'!$A:$M,2,0)</f>
        <v>32.774999999999999</v>
      </c>
      <c r="D1061">
        <f>VLOOKUP($A1061,'Medical Examinations'!$A:$M,3,0)</f>
        <v>11.76</v>
      </c>
      <c r="E1061" t="str">
        <f>VLOOKUP($A1061,'Medical Examinations'!$A:$M,4,0)</f>
        <v>yes</v>
      </c>
      <c r="F1061" t="str">
        <f>VLOOKUP($A1061,'Medical Examinations'!$A:$M,5,0)</f>
        <v>No</v>
      </c>
      <c r="G1061" t="str">
        <f>VLOOKUP($A1061,'Medical Examinations'!$A:$M,6,0)</f>
        <v>No</v>
      </c>
      <c r="H1061">
        <f>VLOOKUP($A1061,'Medical Examinations'!$A:$M,8,0)</f>
        <v>0</v>
      </c>
      <c r="I1061" t="str">
        <f>VLOOKUP($A1061,'Medical Examinations'!$A:$M,9,0)</f>
        <v>No</v>
      </c>
      <c r="J1061" t="str">
        <f>VLOOKUP($A1061,'Medical Examinations'!$A:$M,11,0)</f>
        <v>Obesity</v>
      </c>
      <c r="K1061" t="str">
        <f>VLOOKUP($A1061,'Medical Examinations'!$A:$M,12,0)</f>
        <v>Diabetes</v>
      </c>
      <c r="L1061" s="11">
        <f>VLOOKUP($A1061,'Hospitalisation Details'!$A:$O,5,0)</f>
        <v>24799</v>
      </c>
      <c r="M1061">
        <f>VLOOKUP($A1061,'Hospitalisation Details'!$A:$O,7,0)</f>
        <v>10601.63</v>
      </c>
      <c r="N1061" t="str">
        <f>VLOOKUP($A1061,'Hospitalisation Details'!$A:$O,12,0)</f>
        <v>tier - 3</v>
      </c>
      <c r="O1061" t="str">
        <f>VLOOKUP($A1061,'Hospitalisation Details'!$A:$O,13,0)</f>
        <v>tier - 2</v>
      </c>
      <c r="P1061" t="str">
        <f>VLOOKUP($A1061,'Hospitalisation Details'!$A:$O,14,0)</f>
        <v>R1012</v>
      </c>
      <c r="Q1061">
        <f>VLOOKUP($A1061,'Hospitalisation Details'!$A:$O,15,0)</f>
        <v>55</v>
      </c>
    </row>
    <row r="1062" spans="1:17" ht="15.75" x14ac:dyDescent="0.25">
      <c r="A1062" s="1" t="s">
        <v>1310</v>
      </c>
      <c r="B1062" t="str">
        <f>VLOOKUP(Healthcare!A1062,'Customer Names'!$A:$D,4,0)</f>
        <v>Kevin J</v>
      </c>
      <c r="C1062">
        <f>VLOOKUP(A1062,'Medical Examinations'!$A:$M,2,0)</f>
        <v>39.6</v>
      </c>
      <c r="D1062">
        <f>VLOOKUP($A1062,'Medical Examinations'!$A:$M,3,0)</f>
        <v>5.1100000000000003</v>
      </c>
      <c r="E1062" t="str">
        <f>VLOOKUP($A1062,'Medical Examinations'!$A:$M,4,0)</f>
        <v>yes</v>
      </c>
      <c r="F1062" t="str">
        <f>VLOOKUP($A1062,'Medical Examinations'!$A:$M,5,0)</f>
        <v>No</v>
      </c>
      <c r="G1062" t="str">
        <f>VLOOKUP($A1062,'Medical Examinations'!$A:$M,6,0)</f>
        <v>No</v>
      </c>
      <c r="H1062">
        <f>VLOOKUP($A1062,'Medical Examinations'!$A:$M,8,0)</f>
        <v>2</v>
      </c>
      <c r="I1062" t="str">
        <f>VLOOKUP($A1062,'Medical Examinations'!$A:$M,9,0)</f>
        <v>No</v>
      </c>
      <c r="J1062" t="str">
        <f>VLOOKUP($A1062,'Medical Examinations'!$A:$M,11,0)</f>
        <v>Obesity</v>
      </c>
      <c r="K1062" t="str">
        <f>VLOOKUP($A1062,'Medical Examinations'!$A:$M,12,0)</f>
        <v>Normal</v>
      </c>
      <c r="L1062" s="11">
        <f>VLOOKUP($A1062,'Hospitalisation Details'!$A:$O,5,0)</f>
        <v>24461</v>
      </c>
      <c r="M1062">
        <f>VLOOKUP($A1062,'Hospitalisation Details'!$A:$O,7,0)</f>
        <v>10601.41</v>
      </c>
      <c r="N1062" t="str">
        <f>VLOOKUP($A1062,'Hospitalisation Details'!$A:$O,12,0)</f>
        <v>tier - 3</v>
      </c>
      <c r="O1062" t="str">
        <f>VLOOKUP($A1062,'Hospitalisation Details'!$A:$O,13,0)</f>
        <v>tier - 2</v>
      </c>
      <c r="P1062" t="str">
        <f>VLOOKUP($A1062,'Hospitalisation Details'!$A:$O,14,0)</f>
        <v>R1011</v>
      </c>
      <c r="Q1062">
        <f>VLOOKUP($A1062,'Hospitalisation Details'!$A:$O,15,0)</f>
        <v>56</v>
      </c>
    </row>
    <row r="1063" spans="1:17" ht="15.75" x14ac:dyDescent="0.25">
      <c r="A1063" s="1" t="s">
        <v>1309</v>
      </c>
      <c r="B1063" t="str">
        <f>VLOOKUP(Healthcare!A1063,'Customer Names'!$A:$D,4,0)</f>
        <v>William H. III</v>
      </c>
      <c r="C1063">
        <f>VLOOKUP(A1063,'Medical Examinations'!$A:$M,2,0)</f>
        <v>30.97</v>
      </c>
      <c r="D1063">
        <f>VLOOKUP($A1063,'Medical Examinations'!$A:$M,3,0)</f>
        <v>5.54</v>
      </c>
      <c r="E1063" t="str">
        <f>VLOOKUP($A1063,'Medical Examinations'!$A:$M,4,0)</f>
        <v>No</v>
      </c>
      <c r="F1063" t="str">
        <f>VLOOKUP($A1063,'Medical Examinations'!$A:$M,5,0)</f>
        <v>No</v>
      </c>
      <c r="G1063" t="str">
        <f>VLOOKUP($A1063,'Medical Examinations'!$A:$M,6,0)</f>
        <v>No</v>
      </c>
      <c r="H1063">
        <f>VLOOKUP($A1063,'Medical Examinations'!$A:$M,8,0)</f>
        <v>2</v>
      </c>
      <c r="I1063" t="str">
        <f>VLOOKUP($A1063,'Medical Examinations'!$A:$M,9,0)</f>
        <v>No</v>
      </c>
      <c r="J1063" t="str">
        <f>VLOOKUP($A1063,'Medical Examinations'!$A:$M,11,0)</f>
        <v>Obesity</v>
      </c>
      <c r="K1063" t="str">
        <f>VLOOKUP($A1063,'Medical Examinations'!$A:$M,12,0)</f>
        <v>Normal</v>
      </c>
      <c r="L1063" s="11">
        <f>VLOOKUP($A1063,'Hospitalisation Details'!$A:$O,5,0)</f>
        <v>26586</v>
      </c>
      <c r="M1063">
        <f>VLOOKUP($A1063,'Hospitalisation Details'!$A:$O,7,0)</f>
        <v>10600.55</v>
      </c>
      <c r="N1063" t="str">
        <f>VLOOKUP($A1063,'Hospitalisation Details'!$A:$O,12,0)</f>
        <v>tier - 3</v>
      </c>
      <c r="O1063" t="str">
        <f>VLOOKUP($A1063,'Hospitalisation Details'!$A:$O,13,0)</f>
        <v>tier - 1</v>
      </c>
      <c r="P1063" t="str">
        <f>VLOOKUP($A1063,'Hospitalisation Details'!$A:$O,14,0)</f>
        <v>R1012</v>
      </c>
      <c r="Q1063">
        <f>VLOOKUP($A1063,'Hospitalisation Details'!$A:$O,15,0)</f>
        <v>50</v>
      </c>
    </row>
    <row r="1064" spans="1:17" ht="15.75" x14ac:dyDescent="0.25">
      <c r="A1064" s="1" t="s">
        <v>1308</v>
      </c>
      <c r="B1064" t="str">
        <f>VLOOKUP(Healthcare!A1064,'Customer Names'!$A:$D,4,0)</f>
        <v>Gal</v>
      </c>
      <c r="C1064">
        <f>VLOOKUP(A1064,'Medical Examinations'!$A:$M,2,0)</f>
        <v>27.645</v>
      </c>
      <c r="D1064">
        <f>VLOOKUP($A1064,'Medical Examinations'!$A:$M,3,0)</f>
        <v>8.8699999999999992</v>
      </c>
      <c r="E1064" t="str">
        <f>VLOOKUP($A1064,'Medical Examinations'!$A:$M,4,0)</f>
        <v>yes</v>
      </c>
      <c r="F1064" t="str">
        <f>VLOOKUP($A1064,'Medical Examinations'!$A:$M,5,0)</f>
        <v>No</v>
      </c>
      <c r="G1064" t="str">
        <f>VLOOKUP($A1064,'Medical Examinations'!$A:$M,6,0)</f>
        <v>No</v>
      </c>
      <c r="H1064">
        <f>VLOOKUP($A1064,'Medical Examinations'!$A:$M,8,0)</f>
        <v>0</v>
      </c>
      <c r="I1064" t="str">
        <f>VLOOKUP($A1064,'Medical Examinations'!$A:$M,9,0)</f>
        <v>No</v>
      </c>
      <c r="J1064" t="str">
        <f>VLOOKUP($A1064,'Medical Examinations'!$A:$M,11,0)</f>
        <v>Overweight</v>
      </c>
      <c r="K1064" t="str">
        <f>VLOOKUP($A1064,'Medical Examinations'!$A:$M,12,0)</f>
        <v>Diabetes</v>
      </c>
      <c r="L1064" s="11">
        <f>VLOOKUP($A1064,'Hospitalisation Details'!$A:$O,5,0)</f>
        <v>24774</v>
      </c>
      <c r="M1064">
        <f>VLOOKUP($A1064,'Hospitalisation Details'!$A:$O,7,0)</f>
        <v>10594.5</v>
      </c>
      <c r="N1064" t="str">
        <f>VLOOKUP($A1064,'Hospitalisation Details'!$A:$O,12,0)</f>
        <v>tier - 3</v>
      </c>
      <c r="O1064" t="str">
        <f>VLOOKUP($A1064,'Hospitalisation Details'!$A:$O,13,0)</f>
        <v>tier - 1</v>
      </c>
      <c r="P1064" t="str">
        <f>VLOOKUP($A1064,'Hospitalisation Details'!$A:$O,14,0)</f>
        <v>R1012</v>
      </c>
      <c r="Q1064">
        <f>VLOOKUP($A1064,'Hospitalisation Details'!$A:$O,15,0)</f>
        <v>55</v>
      </c>
    </row>
    <row r="1065" spans="1:17" ht="15.75" x14ac:dyDescent="0.25">
      <c r="A1065" s="1" t="s">
        <v>1307</v>
      </c>
      <c r="B1065" t="str">
        <f>VLOOKUP(Healthcare!A1065,'Customer Names'!$A:$D,4,0)</f>
        <v>Anton</v>
      </c>
      <c r="C1065">
        <f>VLOOKUP(A1065,'Medical Examinations'!$A:$M,2,0)</f>
        <v>34.43</v>
      </c>
      <c r="D1065">
        <f>VLOOKUP($A1065,'Medical Examinations'!$A:$M,3,0)</f>
        <v>5.96</v>
      </c>
      <c r="E1065" t="str">
        <f>VLOOKUP($A1065,'Medical Examinations'!$A:$M,4,0)</f>
        <v>yes</v>
      </c>
      <c r="F1065" t="str">
        <f>VLOOKUP($A1065,'Medical Examinations'!$A:$M,5,0)</f>
        <v>No</v>
      </c>
      <c r="G1065" t="str">
        <f>VLOOKUP($A1065,'Medical Examinations'!$A:$M,6,0)</f>
        <v>No</v>
      </c>
      <c r="H1065">
        <f>VLOOKUP($A1065,'Medical Examinations'!$A:$M,8,0)</f>
        <v>2</v>
      </c>
      <c r="I1065" t="str">
        <f>VLOOKUP($A1065,'Medical Examinations'!$A:$M,9,0)</f>
        <v>No</v>
      </c>
      <c r="J1065" t="str">
        <f>VLOOKUP($A1065,'Medical Examinations'!$A:$M,11,0)</f>
        <v>Obesity</v>
      </c>
      <c r="K1065" t="str">
        <f>VLOOKUP($A1065,'Medical Examinations'!$A:$M,12,0)</f>
        <v>Prediabetes</v>
      </c>
      <c r="L1065" s="11">
        <f>VLOOKUP($A1065,'Hospitalisation Details'!$A:$O,5,0)</f>
        <v>24322</v>
      </c>
      <c r="M1065">
        <f>VLOOKUP($A1065,'Hospitalisation Details'!$A:$O,7,0)</f>
        <v>10594.23</v>
      </c>
      <c r="N1065" t="str">
        <f>VLOOKUP($A1065,'Hospitalisation Details'!$A:$O,12,0)</f>
        <v>tier - 3</v>
      </c>
      <c r="O1065" t="str">
        <f>VLOOKUP($A1065,'Hospitalisation Details'!$A:$O,13,0)</f>
        <v>tier - 3</v>
      </c>
      <c r="P1065" t="str">
        <f>VLOOKUP($A1065,'Hospitalisation Details'!$A:$O,14,0)</f>
        <v>R1013</v>
      </c>
      <c r="Q1065">
        <f>VLOOKUP($A1065,'Hospitalisation Details'!$A:$O,15,0)</f>
        <v>56</v>
      </c>
    </row>
    <row r="1066" spans="1:17" ht="15.75" x14ac:dyDescent="0.25">
      <c r="A1066" s="1" t="s">
        <v>1306</v>
      </c>
      <c r="B1066" t="str">
        <f>VLOOKUP(Healthcare!A1066,'Customer Names'!$A:$D,4,0)</f>
        <v>Yazmin</v>
      </c>
      <c r="C1066">
        <f>VLOOKUP(A1066,'Medical Examinations'!$A:$M,2,0)</f>
        <v>39.6</v>
      </c>
      <c r="D1066">
        <f>VLOOKUP($A1066,'Medical Examinations'!$A:$M,3,0)</f>
        <v>4.4400000000000004</v>
      </c>
      <c r="E1066" t="str">
        <f>VLOOKUP($A1066,'Medical Examinations'!$A:$M,4,0)</f>
        <v>yes</v>
      </c>
      <c r="F1066" t="str">
        <f>VLOOKUP($A1066,'Medical Examinations'!$A:$M,5,0)</f>
        <v>No</v>
      </c>
      <c r="G1066" t="str">
        <f>VLOOKUP($A1066,'Medical Examinations'!$A:$M,6,0)</f>
        <v>Yes</v>
      </c>
      <c r="H1066">
        <f>VLOOKUP($A1066,'Medical Examinations'!$A:$M,8,0)</f>
        <v>1</v>
      </c>
      <c r="I1066" t="str">
        <f>VLOOKUP($A1066,'Medical Examinations'!$A:$M,9,0)</f>
        <v>No</v>
      </c>
      <c r="J1066" t="str">
        <f>VLOOKUP($A1066,'Medical Examinations'!$A:$M,11,0)</f>
        <v>Obesity</v>
      </c>
      <c r="K1066" t="str">
        <f>VLOOKUP($A1066,'Medical Examinations'!$A:$M,12,0)</f>
        <v>Normal</v>
      </c>
      <c r="L1066" s="11">
        <f>VLOOKUP($A1066,'Hospitalisation Details'!$A:$O,5,0)</f>
        <v>25532</v>
      </c>
      <c r="M1066">
        <f>VLOOKUP($A1066,'Hospitalisation Details'!$A:$O,7,0)</f>
        <v>10579.71</v>
      </c>
      <c r="N1066" t="str">
        <f>VLOOKUP($A1066,'Hospitalisation Details'!$A:$O,12,0)</f>
        <v>tier - 3</v>
      </c>
      <c r="O1066" t="str">
        <f>VLOOKUP($A1066,'Hospitalisation Details'!$A:$O,13,0)</f>
        <v>tier - 3</v>
      </c>
      <c r="P1066" t="str">
        <f>VLOOKUP($A1066,'Hospitalisation Details'!$A:$O,14,0)</f>
        <v>R1013</v>
      </c>
      <c r="Q1066">
        <f>VLOOKUP($A1066,'Hospitalisation Details'!$A:$O,15,0)</f>
        <v>53</v>
      </c>
    </row>
    <row r="1067" spans="1:17" ht="15.75" x14ac:dyDescent="0.25">
      <c r="A1067" s="1" t="s">
        <v>1305</v>
      </c>
      <c r="B1067" t="str">
        <f>VLOOKUP(Healthcare!A1067,'Customer Names'!$A:$D,4,0)</f>
        <v>Florian</v>
      </c>
      <c r="C1067">
        <f>VLOOKUP(A1067,'Medical Examinations'!$A:$M,2,0)</f>
        <v>22.1</v>
      </c>
      <c r="D1067">
        <f>VLOOKUP($A1067,'Medical Examinations'!$A:$M,3,0)</f>
        <v>4.6500000000000004</v>
      </c>
      <c r="E1067" t="str">
        <f>VLOOKUP($A1067,'Medical Examinations'!$A:$M,4,0)</f>
        <v>yes</v>
      </c>
      <c r="F1067" t="str">
        <f>VLOOKUP($A1067,'Medical Examinations'!$A:$M,5,0)</f>
        <v>No</v>
      </c>
      <c r="G1067" t="str">
        <f>VLOOKUP($A1067,'Medical Examinations'!$A:$M,6,0)</f>
        <v>No</v>
      </c>
      <c r="H1067">
        <f>VLOOKUP($A1067,'Medical Examinations'!$A:$M,8,0)</f>
        <v>2</v>
      </c>
      <c r="I1067" t="str">
        <f>VLOOKUP($A1067,'Medical Examinations'!$A:$M,9,0)</f>
        <v>No</v>
      </c>
      <c r="J1067" t="str">
        <f>VLOOKUP($A1067,'Medical Examinations'!$A:$M,11,0)</f>
        <v>Healthy Weight</v>
      </c>
      <c r="K1067" t="str">
        <f>VLOOKUP($A1067,'Medical Examinations'!$A:$M,12,0)</f>
        <v>Normal</v>
      </c>
      <c r="L1067" s="11">
        <f>VLOOKUP($A1067,'Hospitalisation Details'!$A:$O,5,0)</f>
        <v>24452</v>
      </c>
      <c r="M1067">
        <f>VLOOKUP($A1067,'Hospitalisation Details'!$A:$O,7,0)</f>
        <v>10577.09</v>
      </c>
      <c r="N1067" t="str">
        <f>VLOOKUP($A1067,'Hospitalisation Details'!$A:$O,12,0)</f>
        <v>tier - 3</v>
      </c>
      <c r="O1067" t="str">
        <f>VLOOKUP($A1067,'Hospitalisation Details'!$A:$O,13,0)</f>
        <v>tier - 3</v>
      </c>
      <c r="P1067" t="str">
        <f>VLOOKUP($A1067,'Hospitalisation Details'!$A:$O,14,0)</f>
        <v>R1011</v>
      </c>
      <c r="Q1067">
        <f>VLOOKUP($A1067,'Hospitalisation Details'!$A:$O,15,0)</f>
        <v>56</v>
      </c>
    </row>
    <row r="1068" spans="1:17" ht="15.75" x14ac:dyDescent="0.25">
      <c r="A1068" s="1" t="s">
        <v>1304</v>
      </c>
      <c r="B1068" t="str">
        <f>VLOOKUP(Healthcare!A1068,'Customer Names'!$A:$D,4,0)</f>
        <v>Karen L</v>
      </c>
      <c r="C1068">
        <f>VLOOKUP(A1068,'Medical Examinations'!$A:$M,2,0)</f>
        <v>33.25</v>
      </c>
      <c r="D1068">
        <f>VLOOKUP($A1068,'Medical Examinations'!$A:$M,3,0)</f>
        <v>5.64</v>
      </c>
      <c r="E1068" t="str">
        <f>VLOOKUP($A1068,'Medical Examinations'!$A:$M,4,0)</f>
        <v>yes</v>
      </c>
      <c r="F1068" t="str">
        <f>VLOOKUP($A1068,'Medical Examinations'!$A:$M,5,0)</f>
        <v>No</v>
      </c>
      <c r="G1068" t="str">
        <f>VLOOKUP($A1068,'Medical Examinations'!$A:$M,6,0)</f>
        <v>Yes</v>
      </c>
      <c r="H1068">
        <f>VLOOKUP($A1068,'Medical Examinations'!$A:$M,8,0)</f>
        <v>1</v>
      </c>
      <c r="I1068" t="str">
        <f>VLOOKUP($A1068,'Medical Examinations'!$A:$M,9,0)</f>
        <v>No</v>
      </c>
      <c r="J1068" t="str">
        <f>VLOOKUP($A1068,'Medical Examinations'!$A:$M,11,0)</f>
        <v>Obesity</v>
      </c>
      <c r="K1068" t="str">
        <f>VLOOKUP($A1068,'Medical Examinations'!$A:$M,12,0)</f>
        <v>Normal</v>
      </c>
      <c r="L1068" s="11">
        <f>VLOOKUP($A1068,'Hospitalisation Details'!$A:$O,5,0)</f>
        <v>25493</v>
      </c>
      <c r="M1068">
        <f>VLOOKUP($A1068,'Hospitalisation Details'!$A:$O,7,0)</f>
        <v>10564.88</v>
      </c>
      <c r="N1068" t="str">
        <f>VLOOKUP($A1068,'Hospitalisation Details'!$A:$O,12,0)</f>
        <v>tier - 3</v>
      </c>
      <c r="O1068" t="str">
        <f>VLOOKUP($A1068,'Hospitalisation Details'!$A:$O,13,0)</f>
        <v>tier - 1</v>
      </c>
      <c r="P1068" t="str">
        <f>VLOOKUP($A1068,'Hospitalisation Details'!$A:$O,14,0)</f>
        <v>R1024</v>
      </c>
      <c r="Q1068">
        <f>VLOOKUP($A1068,'Hospitalisation Details'!$A:$O,15,0)</f>
        <v>53</v>
      </c>
    </row>
    <row r="1069" spans="1:17" ht="15.75" x14ac:dyDescent="0.25">
      <c r="A1069" s="1" t="s">
        <v>1303</v>
      </c>
      <c r="B1069" t="str">
        <f>VLOOKUP(Healthcare!A1069,'Customer Names'!$A:$D,4,0)</f>
        <v>Scott</v>
      </c>
      <c r="C1069">
        <f>VLOOKUP(A1069,'Medical Examinations'!$A:$M,2,0)</f>
        <v>33.33</v>
      </c>
      <c r="D1069">
        <f>VLOOKUP($A1069,'Medical Examinations'!$A:$M,3,0)</f>
        <v>10.19</v>
      </c>
      <c r="E1069" t="str">
        <f>VLOOKUP($A1069,'Medical Examinations'!$A:$M,4,0)</f>
        <v>No</v>
      </c>
      <c r="F1069" t="str">
        <f>VLOOKUP($A1069,'Medical Examinations'!$A:$M,5,0)</f>
        <v>No</v>
      </c>
      <c r="G1069" t="str">
        <f>VLOOKUP($A1069,'Medical Examinations'!$A:$M,6,0)</f>
        <v>No</v>
      </c>
      <c r="H1069">
        <f>VLOOKUP($A1069,'Medical Examinations'!$A:$M,8,0)</f>
        <v>0</v>
      </c>
      <c r="I1069" t="str">
        <f>VLOOKUP($A1069,'Medical Examinations'!$A:$M,9,0)</f>
        <v>No</v>
      </c>
      <c r="J1069" t="str">
        <f>VLOOKUP($A1069,'Medical Examinations'!$A:$M,11,0)</f>
        <v>Obesity</v>
      </c>
      <c r="K1069" t="str">
        <f>VLOOKUP($A1069,'Medical Examinations'!$A:$M,12,0)</f>
        <v>Diabetes</v>
      </c>
      <c r="L1069" s="11">
        <f>VLOOKUP($A1069,'Hospitalisation Details'!$A:$O,5,0)</f>
        <v>26205</v>
      </c>
      <c r="M1069">
        <f>VLOOKUP($A1069,'Hospitalisation Details'!$A:$O,7,0)</f>
        <v>10560.49</v>
      </c>
      <c r="N1069" t="str">
        <f>VLOOKUP($A1069,'Hospitalisation Details'!$A:$O,12,0)</f>
        <v>tier - 3</v>
      </c>
      <c r="O1069" t="str">
        <f>VLOOKUP($A1069,'Hospitalisation Details'!$A:$O,13,0)</f>
        <v>tier - 2</v>
      </c>
      <c r="P1069" t="str">
        <f>VLOOKUP($A1069,'Hospitalisation Details'!$A:$O,14,0)</f>
        <v>R1013</v>
      </c>
      <c r="Q1069">
        <f>VLOOKUP($A1069,'Hospitalisation Details'!$A:$O,15,0)</f>
        <v>51</v>
      </c>
    </row>
    <row r="1070" spans="1:17" ht="15.75" x14ac:dyDescent="0.25">
      <c r="A1070" s="1" t="s">
        <v>1302</v>
      </c>
      <c r="B1070" t="str">
        <f>VLOOKUP(Healthcare!A1070,'Customer Names'!$A:$D,4,0)</f>
        <v>Claire</v>
      </c>
      <c r="C1070">
        <f>VLOOKUP(A1070,'Medical Examinations'!$A:$M,2,0)</f>
        <v>30.5</v>
      </c>
      <c r="D1070">
        <f>VLOOKUP($A1070,'Medical Examinations'!$A:$M,3,0)</f>
        <v>10.79</v>
      </c>
      <c r="E1070" t="str">
        <f>VLOOKUP($A1070,'Medical Examinations'!$A:$M,4,0)</f>
        <v>No</v>
      </c>
      <c r="F1070" t="str">
        <f>VLOOKUP($A1070,'Medical Examinations'!$A:$M,5,0)</f>
        <v>No</v>
      </c>
      <c r="G1070" t="str">
        <f>VLOOKUP($A1070,'Medical Examinations'!$A:$M,6,0)</f>
        <v>No</v>
      </c>
      <c r="H1070">
        <f>VLOOKUP($A1070,'Medical Examinations'!$A:$M,8,0)</f>
        <v>0</v>
      </c>
      <c r="I1070" t="str">
        <f>VLOOKUP($A1070,'Medical Examinations'!$A:$M,9,0)</f>
        <v>No</v>
      </c>
      <c r="J1070" t="str">
        <f>VLOOKUP($A1070,'Medical Examinations'!$A:$M,11,0)</f>
        <v>Obesity</v>
      </c>
      <c r="K1070" t="str">
        <f>VLOOKUP($A1070,'Medical Examinations'!$A:$M,12,0)</f>
        <v>Diabetes</v>
      </c>
      <c r="L1070" s="11">
        <f>VLOOKUP($A1070,'Hospitalisation Details'!$A:$O,5,0)</f>
        <v>26140</v>
      </c>
      <c r="M1070">
        <f>VLOOKUP($A1070,'Hospitalisation Details'!$A:$O,7,0)</f>
        <v>10546.48</v>
      </c>
      <c r="N1070" t="str">
        <f>VLOOKUP($A1070,'Hospitalisation Details'!$A:$O,12,0)</f>
        <v>tier - 3</v>
      </c>
      <c r="O1070" t="str">
        <f>VLOOKUP($A1070,'Hospitalisation Details'!$A:$O,13,0)</f>
        <v>tier - 3</v>
      </c>
      <c r="P1070" t="str">
        <f>VLOOKUP($A1070,'Hospitalisation Details'!$A:$O,14,0)</f>
        <v>R1011</v>
      </c>
      <c r="Q1070">
        <f>VLOOKUP($A1070,'Hospitalisation Details'!$A:$O,15,0)</f>
        <v>51</v>
      </c>
    </row>
    <row r="1071" spans="1:17" ht="15.75" x14ac:dyDescent="0.25">
      <c r="A1071" s="1" t="s">
        <v>1301</v>
      </c>
      <c r="B1071" t="str">
        <f>VLOOKUP(Healthcare!A1071,'Customer Names'!$A:$D,4,0)</f>
        <v>Lynn M.</v>
      </c>
      <c r="C1071">
        <f>VLOOKUP(A1071,'Medical Examinations'!$A:$M,2,0)</f>
        <v>30.3</v>
      </c>
      <c r="D1071">
        <f>VLOOKUP($A1071,'Medical Examinations'!$A:$M,3,0)</f>
        <v>4.24</v>
      </c>
      <c r="E1071" t="str">
        <f>VLOOKUP($A1071,'Medical Examinations'!$A:$M,4,0)</f>
        <v>No</v>
      </c>
      <c r="F1071" t="str">
        <f>VLOOKUP($A1071,'Medical Examinations'!$A:$M,5,0)</f>
        <v>No</v>
      </c>
      <c r="G1071" t="str">
        <f>VLOOKUP($A1071,'Medical Examinations'!$A:$M,6,0)</f>
        <v>No</v>
      </c>
      <c r="H1071">
        <f>VLOOKUP($A1071,'Medical Examinations'!$A:$M,8,0)</f>
        <v>0</v>
      </c>
      <c r="I1071" t="str">
        <f>VLOOKUP($A1071,'Medical Examinations'!$A:$M,9,0)</f>
        <v>No</v>
      </c>
      <c r="J1071" t="str">
        <f>VLOOKUP($A1071,'Medical Examinations'!$A:$M,11,0)</f>
        <v>Obesity</v>
      </c>
      <c r="K1071" t="str">
        <f>VLOOKUP($A1071,'Medical Examinations'!$A:$M,12,0)</f>
        <v>Normal</v>
      </c>
      <c r="L1071" s="11">
        <f>VLOOKUP($A1071,'Hospitalisation Details'!$A:$O,5,0)</f>
        <v>28301</v>
      </c>
      <c r="M1071">
        <f>VLOOKUP($A1071,'Hospitalisation Details'!$A:$O,7,0)</f>
        <v>10495.6</v>
      </c>
      <c r="N1071" t="str">
        <f>VLOOKUP($A1071,'Hospitalisation Details'!$A:$O,12,0)</f>
        <v>tier - 3</v>
      </c>
      <c r="O1071" t="str">
        <f>VLOOKUP($A1071,'Hospitalisation Details'!$A:$O,13,0)</f>
        <v>tier - 1</v>
      </c>
      <c r="P1071" t="str">
        <f>VLOOKUP($A1071,'Hospitalisation Details'!$A:$O,14,0)</f>
        <v>R1012</v>
      </c>
      <c r="Q1071">
        <f>VLOOKUP($A1071,'Hospitalisation Details'!$A:$O,15,0)</f>
        <v>45</v>
      </c>
    </row>
    <row r="1072" spans="1:17" ht="15.75" x14ac:dyDescent="0.25">
      <c r="A1072" s="1" t="s">
        <v>1300</v>
      </c>
      <c r="B1072" t="str">
        <f>VLOOKUP(Healthcare!A1072,'Customer Names'!$A:$D,4,0)</f>
        <v>Sharon</v>
      </c>
      <c r="C1072">
        <f>VLOOKUP(A1072,'Medical Examinations'!$A:$M,2,0)</f>
        <v>26.22</v>
      </c>
      <c r="D1072">
        <f>VLOOKUP($A1072,'Medical Examinations'!$A:$M,3,0)</f>
        <v>5.83</v>
      </c>
      <c r="E1072" t="str">
        <f>VLOOKUP($A1072,'Medical Examinations'!$A:$M,4,0)</f>
        <v>No</v>
      </c>
      <c r="F1072" t="str">
        <f>VLOOKUP($A1072,'Medical Examinations'!$A:$M,5,0)</f>
        <v>No</v>
      </c>
      <c r="G1072" t="str">
        <f>VLOOKUP($A1072,'Medical Examinations'!$A:$M,6,0)</f>
        <v>No</v>
      </c>
      <c r="H1072">
        <f>VLOOKUP($A1072,'Medical Examinations'!$A:$M,8,0)</f>
        <v>2</v>
      </c>
      <c r="I1072" t="str">
        <f>VLOOKUP($A1072,'Medical Examinations'!$A:$M,9,0)</f>
        <v>No</v>
      </c>
      <c r="J1072" t="str">
        <f>VLOOKUP($A1072,'Medical Examinations'!$A:$M,11,0)</f>
        <v>Overweight</v>
      </c>
      <c r="K1072" t="str">
        <f>VLOOKUP($A1072,'Medical Examinations'!$A:$M,12,0)</f>
        <v>Prediabetes</v>
      </c>
      <c r="L1072" s="11">
        <f>VLOOKUP($A1072,'Hospitalisation Details'!$A:$O,5,0)</f>
        <v>26622</v>
      </c>
      <c r="M1072">
        <f>VLOOKUP($A1072,'Hospitalisation Details'!$A:$O,7,0)</f>
        <v>10493.95</v>
      </c>
      <c r="N1072" t="str">
        <f>VLOOKUP($A1072,'Hospitalisation Details'!$A:$O,12,0)</f>
        <v>tier - 3</v>
      </c>
      <c r="O1072" t="str">
        <f>VLOOKUP($A1072,'Hospitalisation Details'!$A:$O,13,0)</f>
        <v>tier - 1</v>
      </c>
      <c r="P1072" t="str">
        <f>VLOOKUP($A1072,'Hospitalisation Details'!$A:$O,14,0)</f>
        <v>R1012</v>
      </c>
      <c r="Q1072">
        <f>VLOOKUP($A1072,'Hospitalisation Details'!$A:$O,15,0)</f>
        <v>50</v>
      </c>
    </row>
    <row r="1073" spans="1:17" ht="15.75" x14ac:dyDescent="0.25">
      <c r="A1073" s="1" t="s">
        <v>1299</v>
      </c>
      <c r="B1073" t="str">
        <f>VLOOKUP(Healthcare!A1073,'Customer Names'!$A:$D,4,0)</f>
        <v>.  Candice</v>
      </c>
      <c r="C1073">
        <f>VLOOKUP(A1073,'Medical Examinations'!$A:$M,2,0)</f>
        <v>29.99</v>
      </c>
      <c r="D1073">
        <f>VLOOKUP($A1073,'Medical Examinations'!$A:$M,3,0)</f>
        <v>11.85</v>
      </c>
      <c r="E1073" t="str">
        <f>VLOOKUP($A1073,'Medical Examinations'!$A:$M,4,0)</f>
        <v>No</v>
      </c>
      <c r="F1073" t="str">
        <f>VLOOKUP($A1073,'Medical Examinations'!$A:$M,5,0)</f>
        <v>No</v>
      </c>
      <c r="G1073" t="str">
        <f>VLOOKUP($A1073,'Medical Examinations'!$A:$M,6,0)</f>
        <v>No</v>
      </c>
      <c r="H1073">
        <f>VLOOKUP($A1073,'Medical Examinations'!$A:$M,8,0)</f>
        <v>0</v>
      </c>
      <c r="I1073" t="str">
        <f>VLOOKUP($A1073,'Medical Examinations'!$A:$M,9,0)</f>
        <v>No</v>
      </c>
      <c r="J1073" t="str">
        <f>VLOOKUP($A1073,'Medical Examinations'!$A:$M,11,0)</f>
        <v>Obesity</v>
      </c>
      <c r="K1073" t="str">
        <f>VLOOKUP($A1073,'Medical Examinations'!$A:$M,12,0)</f>
        <v>Diabetes</v>
      </c>
      <c r="L1073" s="11">
        <f>VLOOKUP($A1073,'Hospitalisation Details'!$A:$O,5,0)</f>
        <v>28845</v>
      </c>
      <c r="M1073">
        <f>VLOOKUP($A1073,'Hospitalisation Details'!$A:$O,7,0)</f>
        <v>10486.55</v>
      </c>
      <c r="N1073" t="str">
        <f>VLOOKUP($A1073,'Hospitalisation Details'!$A:$O,12,0)</f>
        <v>tier - 3</v>
      </c>
      <c r="O1073" t="str">
        <f>VLOOKUP($A1073,'Hospitalisation Details'!$A:$O,13,0)</f>
        <v>tier - 3</v>
      </c>
      <c r="P1073" t="str">
        <f>VLOOKUP($A1073,'Hospitalisation Details'!$A:$O,14,0)</f>
        <v>R1025</v>
      </c>
      <c r="Q1073">
        <f>VLOOKUP($A1073,'Hospitalisation Details'!$A:$O,15,0)</f>
        <v>44</v>
      </c>
    </row>
    <row r="1074" spans="1:17" ht="15.75" x14ac:dyDescent="0.25">
      <c r="A1074" s="1" t="s">
        <v>1298</v>
      </c>
      <c r="B1074" t="str">
        <f>VLOOKUP(Healthcare!A1074,'Customer Names'!$A:$D,4,0)</f>
        <v>Jennifer D</v>
      </c>
      <c r="C1074">
        <f>VLOOKUP(A1074,'Medical Examinations'!$A:$M,2,0)</f>
        <v>36.380000000000003</v>
      </c>
      <c r="D1074">
        <f>VLOOKUP($A1074,'Medical Examinations'!$A:$M,3,0)</f>
        <v>5.98</v>
      </c>
      <c r="E1074" t="str">
        <f>VLOOKUP($A1074,'Medical Examinations'!$A:$M,4,0)</f>
        <v>No</v>
      </c>
      <c r="F1074" t="str">
        <f>VLOOKUP($A1074,'Medical Examinations'!$A:$M,5,0)</f>
        <v>No</v>
      </c>
      <c r="G1074" t="str">
        <f>VLOOKUP($A1074,'Medical Examinations'!$A:$M,6,0)</f>
        <v>No</v>
      </c>
      <c r="H1074">
        <f>VLOOKUP($A1074,'Medical Examinations'!$A:$M,8,0)</f>
        <v>1</v>
      </c>
      <c r="I1074" t="str">
        <f>VLOOKUP($A1074,'Medical Examinations'!$A:$M,9,0)</f>
        <v>No</v>
      </c>
      <c r="J1074" t="str">
        <f>VLOOKUP($A1074,'Medical Examinations'!$A:$M,11,0)</f>
        <v>Obesity</v>
      </c>
      <c r="K1074" t="str">
        <f>VLOOKUP($A1074,'Medical Examinations'!$A:$M,12,0)</f>
        <v>Prediabetes</v>
      </c>
      <c r="L1074" s="11">
        <f>VLOOKUP($A1074,'Hospitalisation Details'!$A:$O,5,0)</f>
        <v>32139</v>
      </c>
      <c r="M1074">
        <f>VLOOKUP($A1074,'Hospitalisation Details'!$A:$O,7,0)</f>
        <v>10464.83</v>
      </c>
      <c r="N1074" t="str">
        <f>VLOOKUP($A1074,'Hospitalisation Details'!$A:$O,12,0)</f>
        <v>tier - 3</v>
      </c>
      <c r="O1074" t="str">
        <f>VLOOKUP($A1074,'Hospitalisation Details'!$A:$O,13,0)</f>
        <v>tier - 1</v>
      </c>
      <c r="P1074" t="str">
        <f>VLOOKUP($A1074,'Hospitalisation Details'!$A:$O,14,0)</f>
        <v>R1012</v>
      </c>
      <c r="Q1074">
        <f>VLOOKUP($A1074,'Hospitalisation Details'!$A:$O,15,0)</f>
        <v>35</v>
      </c>
    </row>
    <row r="1075" spans="1:17" ht="15.75" x14ac:dyDescent="0.25">
      <c r="A1075" s="1" t="s">
        <v>1297</v>
      </c>
      <c r="B1075" t="str">
        <f>VLOOKUP(Healthcare!A1075,'Customer Names'!$A:$D,4,0)</f>
        <v>Eric</v>
      </c>
      <c r="C1075">
        <f>VLOOKUP(A1075,'Medical Examinations'!$A:$M,2,0)</f>
        <v>31.16</v>
      </c>
      <c r="D1075">
        <f>VLOOKUP($A1075,'Medical Examinations'!$A:$M,3,0)</f>
        <v>4.26</v>
      </c>
      <c r="E1075" t="str">
        <f>VLOOKUP($A1075,'Medical Examinations'!$A:$M,4,0)</f>
        <v>yes</v>
      </c>
      <c r="F1075" t="str">
        <f>VLOOKUP($A1075,'Medical Examinations'!$A:$M,5,0)</f>
        <v>No</v>
      </c>
      <c r="G1075" t="str">
        <f>VLOOKUP($A1075,'Medical Examinations'!$A:$M,6,0)</f>
        <v>Yes</v>
      </c>
      <c r="H1075">
        <f>VLOOKUP($A1075,'Medical Examinations'!$A:$M,8,0)</f>
        <v>1</v>
      </c>
      <c r="I1075" t="str">
        <f>VLOOKUP($A1075,'Medical Examinations'!$A:$M,9,0)</f>
        <v>No</v>
      </c>
      <c r="J1075" t="str">
        <f>VLOOKUP($A1075,'Medical Examinations'!$A:$M,11,0)</f>
        <v>Obesity</v>
      </c>
      <c r="K1075" t="str">
        <f>VLOOKUP($A1075,'Medical Examinations'!$A:$M,12,0)</f>
        <v>Normal</v>
      </c>
      <c r="L1075" s="11">
        <f>VLOOKUP($A1075,'Hospitalisation Details'!$A:$O,5,0)</f>
        <v>25498</v>
      </c>
      <c r="M1075">
        <f>VLOOKUP($A1075,'Hospitalisation Details'!$A:$O,7,0)</f>
        <v>10461.98</v>
      </c>
      <c r="N1075" t="str">
        <f>VLOOKUP($A1075,'Hospitalisation Details'!$A:$O,12,0)</f>
        <v>tier - 3</v>
      </c>
      <c r="O1075" t="str">
        <f>VLOOKUP($A1075,'Hospitalisation Details'!$A:$O,13,0)</f>
        <v>tier - 1</v>
      </c>
      <c r="P1075" t="str">
        <f>VLOOKUP($A1075,'Hospitalisation Details'!$A:$O,14,0)</f>
        <v>R1012</v>
      </c>
      <c r="Q1075">
        <f>VLOOKUP($A1075,'Hospitalisation Details'!$A:$O,15,0)</f>
        <v>53</v>
      </c>
    </row>
    <row r="1076" spans="1:17" ht="15.75" x14ac:dyDescent="0.25">
      <c r="A1076" s="1" t="s">
        <v>1296</v>
      </c>
      <c r="B1076" t="str">
        <f>VLOOKUP(Healthcare!A1076,'Customer Names'!$A:$D,4,0)</f>
        <v>Bryan</v>
      </c>
      <c r="C1076">
        <f>VLOOKUP(A1076,'Medical Examinations'!$A:$M,2,0)</f>
        <v>25.55</v>
      </c>
      <c r="D1076">
        <f>VLOOKUP($A1076,'Medical Examinations'!$A:$M,3,0)</f>
        <v>4.96</v>
      </c>
      <c r="E1076" t="str">
        <f>VLOOKUP($A1076,'Medical Examinations'!$A:$M,4,0)</f>
        <v>yes</v>
      </c>
      <c r="F1076" t="str">
        <f>VLOOKUP($A1076,'Medical Examinations'!$A:$M,5,0)</f>
        <v>No</v>
      </c>
      <c r="G1076" t="str">
        <f>VLOOKUP($A1076,'Medical Examinations'!$A:$M,6,0)</f>
        <v>No</v>
      </c>
      <c r="H1076">
        <f>VLOOKUP($A1076,'Medical Examinations'!$A:$M,8,0)</f>
        <v>1</v>
      </c>
      <c r="I1076" t="str">
        <f>VLOOKUP($A1076,'Medical Examinations'!$A:$M,9,0)</f>
        <v>No</v>
      </c>
      <c r="J1076" t="str">
        <f>VLOOKUP($A1076,'Medical Examinations'!$A:$M,11,0)</f>
        <v>Overweight</v>
      </c>
      <c r="K1076" t="str">
        <f>VLOOKUP($A1076,'Medical Examinations'!$A:$M,12,0)</f>
        <v>Normal</v>
      </c>
      <c r="L1076" s="11">
        <f>VLOOKUP($A1076,'Hospitalisation Details'!$A:$O,5,0)</f>
        <v>23677</v>
      </c>
      <c r="M1076">
        <f>VLOOKUP($A1076,'Hospitalisation Details'!$A:$O,7,0)</f>
        <v>10459.19</v>
      </c>
      <c r="N1076" t="str">
        <f>VLOOKUP($A1076,'Hospitalisation Details'!$A:$O,12,0)</f>
        <v>tier - 3</v>
      </c>
      <c r="O1076" t="str">
        <f>VLOOKUP($A1076,'Hospitalisation Details'!$A:$O,13,0)</f>
        <v>tier - 1</v>
      </c>
      <c r="P1076" t="str">
        <f>VLOOKUP($A1076,'Hospitalisation Details'!$A:$O,14,0)</f>
        <v>R1013</v>
      </c>
      <c r="Q1076">
        <f>VLOOKUP($A1076,'Hospitalisation Details'!$A:$O,15,0)</f>
        <v>58</v>
      </c>
    </row>
    <row r="1077" spans="1:17" ht="15.75" x14ac:dyDescent="0.25">
      <c r="A1077" s="1" t="s">
        <v>1295</v>
      </c>
      <c r="B1077" t="str">
        <f>VLOOKUP(Healthcare!A1077,'Customer Names'!$A:$D,4,0)</f>
        <v>Devon R.</v>
      </c>
      <c r="C1077">
        <f>VLOOKUP(A1077,'Medical Examinations'!$A:$M,2,0)</f>
        <v>28.77</v>
      </c>
      <c r="D1077">
        <f>VLOOKUP($A1077,'Medical Examinations'!$A:$M,3,0)</f>
        <v>4</v>
      </c>
      <c r="E1077" t="str">
        <f>VLOOKUP($A1077,'Medical Examinations'!$A:$M,4,0)</f>
        <v>yes</v>
      </c>
      <c r="F1077" t="str">
        <f>VLOOKUP($A1077,'Medical Examinations'!$A:$M,5,0)</f>
        <v>No</v>
      </c>
      <c r="G1077" t="str">
        <f>VLOOKUP($A1077,'Medical Examinations'!$A:$M,6,0)</f>
        <v>No</v>
      </c>
      <c r="H1077">
        <f>VLOOKUP($A1077,'Medical Examinations'!$A:$M,8,0)</f>
        <v>0</v>
      </c>
      <c r="I1077" t="str">
        <f>VLOOKUP($A1077,'Medical Examinations'!$A:$M,9,0)</f>
        <v>No</v>
      </c>
      <c r="J1077" t="str">
        <f>VLOOKUP($A1077,'Medical Examinations'!$A:$M,11,0)</f>
        <v>Overweight</v>
      </c>
      <c r="K1077" t="str">
        <f>VLOOKUP($A1077,'Medical Examinations'!$A:$M,12,0)</f>
        <v>Normal</v>
      </c>
      <c r="L1077" s="11">
        <f>VLOOKUP($A1077,'Hospitalisation Details'!$A:$O,5,0)</f>
        <v>27944</v>
      </c>
      <c r="M1077">
        <f>VLOOKUP($A1077,'Hospitalisation Details'!$A:$O,7,0)</f>
        <v>10455.14</v>
      </c>
      <c r="N1077" t="str">
        <f>VLOOKUP($A1077,'Hospitalisation Details'!$A:$O,12,0)</f>
        <v>tier - 3</v>
      </c>
      <c r="O1077" t="str">
        <f>VLOOKUP($A1077,'Hospitalisation Details'!$A:$O,13,0)</f>
        <v>tier - 2</v>
      </c>
      <c r="P1077" t="str">
        <f>VLOOKUP($A1077,'Hospitalisation Details'!$A:$O,14,0)</f>
        <v>R1021</v>
      </c>
      <c r="Q1077">
        <f>VLOOKUP($A1077,'Hospitalisation Details'!$A:$O,15,0)</f>
        <v>46</v>
      </c>
    </row>
    <row r="1078" spans="1:17" ht="15.75" x14ac:dyDescent="0.25">
      <c r="A1078" s="1" t="s">
        <v>1294</v>
      </c>
      <c r="B1078" t="str">
        <f>VLOOKUP(Healthcare!A1078,'Customer Names'!$A:$D,4,0)</f>
        <v>Elena</v>
      </c>
      <c r="C1078">
        <f>VLOOKUP(A1078,'Medical Examinations'!$A:$M,2,0)</f>
        <v>23.14</v>
      </c>
      <c r="D1078">
        <f>VLOOKUP($A1078,'Medical Examinations'!$A:$M,3,0)</f>
        <v>4.1500000000000004</v>
      </c>
      <c r="E1078" t="str">
        <f>VLOOKUP($A1078,'Medical Examinations'!$A:$M,4,0)</f>
        <v>yes</v>
      </c>
      <c r="F1078" t="str">
        <f>VLOOKUP($A1078,'Medical Examinations'!$A:$M,5,0)</f>
        <v>No</v>
      </c>
      <c r="G1078" t="str">
        <f>VLOOKUP($A1078,'Medical Examinations'!$A:$M,6,0)</f>
        <v>No</v>
      </c>
      <c r="H1078">
        <f>VLOOKUP($A1078,'Medical Examinations'!$A:$M,8,0)</f>
        <v>1</v>
      </c>
      <c r="I1078" t="str">
        <f>VLOOKUP($A1078,'Medical Examinations'!$A:$M,9,0)</f>
        <v>No</v>
      </c>
      <c r="J1078" t="str">
        <f>VLOOKUP($A1078,'Medical Examinations'!$A:$M,11,0)</f>
        <v>Healthy Weight</v>
      </c>
      <c r="K1078" t="str">
        <f>VLOOKUP($A1078,'Medical Examinations'!$A:$M,12,0)</f>
        <v>Normal</v>
      </c>
      <c r="L1078" s="11">
        <f>VLOOKUP($A1078,'Hospitalisation Details'!$A:$O,5,0)</f>
        <v>23572</v>
      </c>
      <c r="M1078">
        <f>VLOOKUP($A1078,'Hospitalisation Details'!$A:$O,7,0)</f>
        <v>10455.1</v>
      </c>
      <c r="N1078" t="str">
        <f>VLOOKUP($A1078,'Hospitalisation Details'!$A:$O,12,0)</f>
        <v>tier - 3</v>
      </c>
      <c r="O1078" t="str">
        <f>VLOOKUP($A1078,'Hospitalisation Details'!$A:$O,13,0)</f>
        <v>tier - 1</v>
      </c>
      <c r="P1078" t="str">
        <f>VLOOKUP($A1078,'Hospitalisation Details'!$A:$O,14,0)</f>
        <v>R1012</v>
      </c>
      <c r="Q1078">
        <f>VLOOKUP($A1078,'Hospitalisation Details'!$A:$O,15,0)</f>
        <v>58</v>
      </c>
    </row>
    <row r="1079" spans="1:17" ht="15.75" x14ac:dyDescent="0.25">
      <c r="A1079" s="1" t="s">
        <v>1293</v>
      </c>
      <c r="B1079" t="str">
        <f>VLOOKUP(Healthcare!A1079,'Customer Names'!$A:$D,4,0)</f>
        <v>Chris</v>
      </c>
      <c r="C1079">
        <f>VLOOKUP(A1079,'Medical Examinations'!$A:$M,2,0)</f>
        <v>39.6</v>
      </c>
      <c r="D1079">
        <f>VLOOKUP($A1079,'Medical Examinations'!$A:$M,3,0)</f>
        <v>11.36</v>
      </c>
      <c r="E1079" t="str">
        <f>VLOOKUP($A1079,'Medical Examinations'!$A:$M,4,0)</f>
        <v>No</v>
      </c>
      <c r="F1079" t="str">
        <f>VLOOKUP($A1079,'Medical Examinations'!$A:$M,5,0)</f>
        <v>No</v>
      </c>
      <c r="G1079" t="str">
        <f>VLOOKUP($A1079,'Medical Examinations'!$A:$M,6,0)</f>
        <v>No</v>
      </c>
      <c r="H1079">
        <f>VLOOKUP($A1079,'Medical Examinations'!$A:$M,8,0)</f>
        <v>0</v>
      </c>
      <c r="I1079" t="str">
        <f>VLOOKUP($A1079,'Medical Examinations'!$A:$M,9,0)</f>
        <v>No</v>
      </c>
      <c r="J1079" t="str">
        <f>VLOOKUP($A1079,'Medical Examinations'!$A:$M,11,0)</f>
        <v>Obesity</v>
      </c>
      <c r="K1079" t="str">
        <f>VLOOKUP($A1079,'Medical Examinations'!$A:$M,12,0)</f>
        <v>Diabetes</v>
      </c>
      <c r="L1079" s="11">
        <f>VLOOKUP($A1079,'Hospitalisation Details'!$A:$O,5,0)</f>
        <v>25150</v>
      </c>
      <c r="M1079">
        <f>VLOOKUP($A1079,'Hospitalisation Details'!$A:$O,7,0)</f>
        <v>10450.549999999999</v>
      </c>
      <c r="N1079" t="str">
        <f>VLOOKUP($A1079,'Hospitalisation Details'!$A:$O,12,0)</f>
        <v>tier - 3</v>
      </c>
      <c r="O1079" t="str">
        <f>VLOOKUP($A1079,'Hospitalisation Details'!$A:$O,13,0)</f>
        <v>tier - 1</v>
      </c>
      <c r="P1079" t="str">
        <f>VLOOKUP($A1079,'Hospitalisation Details'!$A:$O,14,0)</f>
        <v>R1011</v>
      </c>
      <c r="Q1079">
        <f>VLOOKUP($A1079,'Hospitalisation Details'!$A:$O,15,0)</f>
        <v>54</v>
      </c>
    </row>
    <row r="1080" spans="1:17" ht="15.75" x14ac:dyDescent="0.25">
      <c r="A1080" s="1" t="s">
        <v>1292</v>
      </c>
      <c r="B1080" t="str">
        <f>VLOOKUP(Healthcare!A1080,'Customer Names'!$A:$D,4,0)</f>
        <v>Bert</v>
      </c>
      <c r="C1080">
        <f>VLOOKUP(A1080,'Medical Examinations'!$A:$M,2,0)</f>
        <v>29.2</v>
      </c>
      <c r="D1080">
        <f>VLOOKUP($A1080,'Medical Examinations'!$A:$M,3,0)</f>
        <v>7.53</v>
      </c>
      <c r="E1080" t="str">
        <f>VLOOKUP($A1080,'Medical Examinations'!$A:$M,4,0)</f>
        <v>No</v>
      </c>
      <c r="F1080" t="str">
        <f>VLOOKUP($A1080,'Medical Examinations'!$A:$M,5,0)</f>
        <v>No</v>
      </c>
      <c r="G1080" t="str">
        <f>VLOOKUP($A1080,'Medical Examinations'!$A:$M,6,0)</f>
        <v>No</v>
      </c>
      <c r="H1080">
        <f>VLOOKUP($A1080,'Medical Examinations'!$A:$M,8,0)</f>
        <v>0</v>
      </c>
      <c r="I1080" t="str">
        <f>VLOOKUP($A1080,'Medical Examinations'!$A:$M,9,0)</f>
        <v>No</v>
      </c>
      <c r="J1080" t="str">
        <f>VLOOKUP($A1080,'Medical Examinations'!$A:$M,11,0)</f>
        <v>Overweight</v>
      </c>
      <c r="K1080" t="str">
        <f>VLOOKUP($A1080,'Medical Examinations'!$A:$M,12,0)</f>
        <v>Diabetes</v>
      </c>
      <c r="L1080" s="11">
        <f>VLOOKUP($A1080,'Hospitalisation Details'!$A:$O,5,0)</f>
        <v>25201</v>
      </c>
      <c r="M1080">
        <f>VLOOKUP($A1080,'Hospitalisation Details'!$A:$O,7,0)</f>
        <v>10436.1</v>
      </c>
      <c r="N1080" t="str">
        <f>VLOOKUP($A1080,'Hospitalisation Details'!$A:$O,12,0)</f>
        <v>tier - 3</v>
      </c>
      <c r="O1080" t="str">
        <f>VLOOKUP($A1080,'Hospitalisation Details'!$A:$O,13,0)</f>
        <v>tier - 3</v>
      </c>
      <c r="P1080" t="str">
        <f>VLOOKUP($A1080,'Hospitalisation Details'!$A:$O,14,0)</f>
        <v>R1011</v>
      </c>
      <c r="Q1080">
        <f>VLOOKUP($A1080,'Hospitalisation Details'!$A:$O,15,0)</f>
        <v>54</v>
      </c>
    </row>
    <row r="1081" spans="1:17" ht="15.75" x14ac:dyDescent="0.25">
      <c r="A1081" s="1" t="s">
        <v>1291</v>
      </c>
      <c r="B1081" t="str">
        <f>VLOOKUP(Healthcare!A1081,'Customer Names'!$A:$D,4,0)</f>
        <v>John P.</v>
      </c>
      <c r="C1081">
        <f>VLOOKUP(A1081,'Medical Examinations'!$A:$M,2,0)</f>
        <v>32.774999999999999</v>
      </c>
      <c r="D1081">
        <f>VLOOKUP($A1081,'Medical Examinations'!$A:$M,3,0)</f>
        <v>7.95</v>
      </c>
      <c r="E1081" t="str">
        <f>VLOOKUP($A1081,'Medical Examinations'!$A:$M,4,0)</f>
        <v>No</v>
      </c>
      <c r="F1081" t="str">
        <f>VLOOKUP($A1081,'Medical Examinations'!$A:$M,5,0)</f>
        <v>No</v>
      </c>
      <c r="G1081" t="str">
        <f>VLOOKUP($A1081,'Medical Examinations'!$A:$M,6,0)</f>
        <v>No</v>
      </c>
      <c r="H1081">
        <f>VLOOKUP($A1081,'Medical Examinations'!$A:$M,8,0)</f>
        <v>0</v>
      </c>
      <c r="I1081" t="str">
        <f>VLOOKUP($A1081,'Medical Examinations'!$A:$M,9,0)</f>
        <v>No</v>
      </c>
      <c r="J1081" t="str">
        <f>VLOOKUP($A1081,'Medical Examinations'!$A:$M,11,0)</f>
        <v>Obesity</v>
      </c>
      <c r="K1081" t="str">
        <f>VLOOKUP($A1081,'Medical Examinations'!$A:$M,12,0)</f>
        <v>Diabetes</v>
      </c>
      <c r="L1081" s="11">
        <f>VLOOKUP($A1081,'Hospitalisation Details'!$A:$O,5,0)</f>
        <v>25042</v>
      </c>
      <c r="M1081">
        <f>VLOOKUP($A1081,'Hospitalisation Details'!$A:$O,7,0)</f>
        <v>10435.07</v>
      </c>
      <c r="N1081" t="str">
        <f>VLOOKUP($A1081,'Hospitalisation Details'!$A:$O,12,0)</f>
        <v>tier - 3</v>
      </c>
      <c r="O1081" t="str">
        <f>VLOOKUP($A1081,'Hospitalisation Details'!$A:$O,13,0)</f>
        <v>tier - 1</v>
      </c>
      <c r="P1081" t="str">
        <f>VLOOKUP($A1081,'Hospitalisation Details'!$A:$O,14,0)</f>
        <v>R1016</v>
      </c>
      <c r="Q1081">
        <f>VLOOKUP($A1081,'Hospitalisation Details'!$A:$O,15,0)</f>
        <v>54</v>
      </c>
    </row>
    <row r="1082" spans="1:17" ht="15.75" x14ac:dyDescent="0.25">
      <c r="A1082" s="1" t="s">
        <v>1290</v>
      </c>
      <c r="B1082" t="str">
        <f>VLOOKUP(Healthcare!A1082,'Customer Names'!$A:$D,4,0)</f>
        <v>Daniel P</v>
      </c>
      <c r="C1082">
        <f>VLOOKUP(A1082,'Medical Examinations'!$A:$M,2,0)</f>
        <v>24.035</v>
      </c>
      <c r="D1082">
        <f>VLOOKUP($A1082,'Medical Examinations'!$A:$M,3,0)</f>
        <v>8.5</v>
      </c>
      <c r="E1082" t="str">
        <f>VLOOKUP($A1082,'Medical Examinations'!$A:$M,4,0)</f>
        <v>No</v>
      </c>
      <c r="F1082" t="str">
        <f>VLOOKUP($A1082,'Medical Examinations'!$A:$M,5,0)</f>
        <v>No</v>
      </c>
      <c r="G1082" t="str">
        <f>VLOOKUP($A1082,'Medical Examinations'!$A:$M,6,0)</f>
        <v>No</v>
      </c>
      <c r="H1082">
        <f>VLOOKUP($A1082,'Medical Examinations'!$A:$M,8,0)</f>
        <v>0</v>
      </c>
      <c r="I1082" t="str">
        <f>VLOOKUP($A1082,'Medical Examinations'!$A:$M,9,0)</f>
        <v>No</v>
      </c>
      <c r="J1082" t="str">
        <f>VLOOKUP($A1082,'Medical Examinations'!$A:$M,11,0)</f>
        <v>Healthy Weight</v>
      </c>
      <c r="K1082" t="str">
        <f>VLOOKUP($A1082,'Medical Examinations'!$A:$M,12,0)</f>
        <v>Diabetes</v>
      </c>
      <c r="L1082" s="11">
        <f>VLOOKUP($A1082,'Hospitalisation Details'!$A:$O,5,0)</f>
        <v>25169</v>
      </c>
      <c r="M1082">
        <f>VLOOKUP($A1082,'Hospitalisation Details'!$A:$O,7,0)</f>
        <v>10422.92</v>
      </c>
      <c r="N1082" t="str">
        <f>VLOOKUP($A1082,'Hospitalisation Details'!$A:$O,12,0)</f>
        <v>tier - 3</v>
      </c>
      <c r="O1082" t="str">
        <f>VLOOKUP($A1082,'Hospitalisation Details'!$A:$O,13,0)</f>
        <v>tier - 1</v>
      </c>
      <c r="P1082" t="str">
        <f>VLOOKUP($A1082,'Hospitalisation Details'!$A:$O,14,0)</f>
        <v>R1017</v>
      </c>
      <c r="Q1082">
        <f>VLOOKUP($A1082,'Hospitalisation Details'!$A:$O,15,0)</f>
        <v>54</v>
      </c>
    </row>
    <row r="1083" spans="1:17" ht="15.75" x14ac:dyDescent="0.25">
      <c r="A1083" s="1" t="s">
        <v>1289</v>
      </c>
      <c r="B1083" t="str">
        <f>VLOOKUP(Healthcare!A1083,'Customer Names'!$A:$D,4,0)</f>
        <v>.  Lisa K.</v>
      </c>
      <c r="C1083">
        <f>VLOOKUP(A1083,'Medical Examinations'!$A:$M,2,0)</f>
        <v>30.55</v>
      </c>
      <c r="D1083">
        <f>VLOOKUP($A1083,'Medical Examinations'!$A:$M,3,0)</f>
        <v>5.89</v>
      </c>
      <c r="E1083" t="str">
        <f>VLOOKUP($A1083,'Medical Examinations'!$A:$M,4,0)</f>
        <v>No</v>
      </c>
      <c r="F1083" t="str">
        <f>VLOOKUP($A1083,'Medical Examinations'!$A:$M,5,0)</f>
        <v>No</v>
      </c>
      <c r="G1083" t="str">
        <f>VLOOKUP($A1083,'Medical Examinations'!$A:$M,6,0)</f>
        <v>Yes</v>
      </c>
      <c r="H1083">
        <f>VLOOKUP($A1083,'Medical Examinations'!$A:$M,8,0)</f>
        <v>1</v>
      </c>
      <c r="I1083" t="str">
        <f>VLOOKUP($A1083,'Medical Examinations'!$A:$M,9,0)</f>
        <v>No</v>
      </c>
      <c r="J1083" t="str">
        <f>VLOOKUP($A1083,'Medical Examinations'!$A:$M,11,0)</f>
        <v>Obesity</v>
      </c>
      <c r="K1083" t="str">
        <f>VLOOKUP($A1083,'Medical Examinations'!$A:$M,12,0)</f>
        <v>Prediabetes</v>
      </c>
      <c r="L1083" s="11">
        <f>VLOOKUP($A1083,'Hospitalisation Details'!$A:$O,5,0)</f>
        <v>29214</v>
      </c>
      <c r="M1083">
        <f>VLOOKUP($A1083,'Hospitalisation Details'!$A:$O,7,0)</f>
        <v>10419.65</v>
      </c>
      <c r="N1083" t="str">
        <f>VLOOKUP($A1083,'Hospitalisation Details'!$A:$O,12,0)</f>
        <v>tier - 3</v>
      </c>
      <c r="O1083" t="str">
        <f>VLOOKUP($A1083,'Hospitalisation Details'!$A:$O,13,0)</f>
        <v>tier - 2</v>
      </c>
      <c r="P1083" t="str">
        <f>VLOOKUP($A1083,'Hospitalisation Details'!$A:$O,14,0)</f>
        <v>R1025</v>
      </c>
      <c r="Q1083">
        <f>VLOOKUP($A1083,'Hospitalisation Details'!$A:$O,15,0)</f>
        <v>43</v>
      </c>
    </row>
    <row r="1084" spans="1:17" ht="15.75" x14ac:dyDescent="0.25">
      <c r="A1084" s="1" t="s">
        <v>1288</v>
      </c>
      <c r="B1084" t="str">
        <f>VLOOKUP(Healthcare!A1084,'Customer Names'!$A:$D,4,0)</f>
        <v>.  Kristine</v>
      </c>
      <c r="C1084">
        <f>VLOOKUP(A1084,'Medical Examinations'!$A:$M,2,0)</f>
        <v>28.81</v>
      </c>
      <c r="D1084">
        <f>VLOOKUP($A1084,'Medical Examinations'!$A:$M,3,0)</f>
        <v>8.76</v>
      </c>
      <c r="E1084" t="str">
        <f>VLOOKUP($A1084,'Medical Examinations'!$A:$M,4,0)</f>
        <v>No</v>
      </c>
      <c r="F1084" t="str">
        <f>VLOOKUP($A1084,'Medical Examinations'!$A:$M,5,0)</f>
        <v>No</v>
      </c>
      <c r="G1084" t="str">
        <f>VLOOKUP($A1084,'Medical Examinations'!$A:$M,6,0)</f>
        <v>No</v>
      </c>
      <c r="H1084">
        <f>VLOOKUP($A1084,'Medical Examinations'!$A:$M,8,0)</f>
        <v>2</v>
      </c>
      <c r="I1084" t="str">
        <f>VLOOKUP($A1084,'Medical Examinations'!$A:$M,9,0)</f>
        <v>No</v>
      </c>
      <c r="J1084" t="str">
        <f>VLOOKUP($A1084,'Medical Examinations'!$A:$M,11,0)</f>
        <v>Overweight</v>
      </c>
      <c r="K1084" t="str">
        <f>VLOOKUP($A1084,'Medical Examinations'!$A:$M,12,0)</f>
        <v>Diabetes</v>
      </c>
      <c r="L1084" s="11">
        <f>VLOOKUP($A1084,'Hospitalisation Details'!$A:$O,5,0)</f>
        <v>26918</v>
      </c>
      <c r="M1084">
        <f>VLOOKUP($A1084,'Hospitalisation Details'!$A:$O,7,0)</f>
        <v>10419.59</v>
      </c>
      <c r="N1084" t="str">
        <f>VLOOKUP($A1084,'Hospitalisation Details'!$A:$O,12,0)</f>
        <v>tier - 3</v>
      </c>
      <c r="O1084" t="str">
        <f>VLOOKUP($A1084,'Hospitalisation Details'!$A:$O,13,0)</f>
        <v>tier - 2</v>
      </c>
      <c r="P1084" t="str">
        <f>VLOOKUP($A1084,'Hospitalisation Details'!$A:$O,14,0)</f>
        <v>R1025</v>
      </c>
      <c r="Q1084">
        <f>VLOOKUP($A1084,'Hospitalisation Details'!$A:$O,15,0)</f>
        <v>49</v>
      </c>
    </row>
    <row r="1085" spans="1:17" ht="15.75" x14ac:dyDescent="0.25">
      <c r="A1085" s="1" t="s">
        <v>1287</v>
      </c>
      <c r="B1085" t="str">
        <f>VLOOKUP(Healthcare!A1085,'Customer Names'!$A:$D,4,0)</f>
        <v>Paul A</v>
      </c>
      <c r="C1085">
        <f>VLOOKUP(A1085,'Medical Examinations'!$A:$M,2,0)</f>
        <v>31.66</v>
      </c>
      <c r="D1085">
        <f>VLOOKUP($A1085,'Medical Examinations'!$A:$M,3,0)</f>
        <v>4.1100000000000003</v>
      </c>
      <c r="E1085" t="str">
        <f>VLOOKUP($A1085,'Medical Examinations'!$A:$M,4,0)</f>
        <v>No</v>
      </c>
      <c r="F1085" t="str">
        <f>VLOOKUP($A1085,'Medical Examinations'!$A:$M,5,0)</f>
        <v>No</v>
      </c>
      <c r="G1085" t="str">
        <f>VLOOKUP($A1085,'Medical Examinations'!$A:$M,6,0)</f>
        <v>No</v>
      </c>
      <c r="H1085">
        <f>VLOOKUP($A1085,'Medical Examinations'!$A:$M,8,0)</f>
        <v>0</v>
      </c>
      <c r="I1085" t="str">
        <f>VLOOKUP($A1085,'Medical Examinations'!$A:$M,9,0)</f>
        <v>No</v>
      </c>
      <c r="J1085" t="str">
        <f>VLOOKUP($A1085,'Medical Examinations'!$A:$M,11,0)</f>
        <v>Obesity</v>
      </c>
      <c r="K1085" t="str">
        <f>VLOOKUP($A1085,'Medical Examinations'!$A:$M,12,0)</f>
        <v>Normal</v>
      </c>
      <c r="L1085" s="11">
        <f>VLOOKUP($A1085,'Hospitalisation Details'!$A:$O,5,0)</f>
        <v>29518</v>
      </c>
      <c r="M1085">
        <f>VLOOKUP($A1085,'Hospitalisation Details'!$A:$O,7,0)</f>
        <v>10407.98</v>
      </c>
      <c r="N1085" t="str">
        <f>VLOOKUP($A1085,'Hospitalisation Details'!$A:$O,12,0)</f>
        <v>tier - 3</v>
      </c>
      <c r="O1085" t="str">
        <f>VLOOKUP($A1085,'Hospitalisation Details'!$A:$O,13,0)</f>
        <v>tier - 1</v>
      </c>
      <c r="P1085" t="str">
        <f>VLOOKUP($A1085,'Hospitalisation Details'!$A:$O,14,0)</f>
        <v>R1021</v>
      </c>
      <c r="Q1085">
        <f>VLOOKUP($A1085,'Hospitalisation Details'!$A:$O,15,0)</f>
        <v>42</v>
      </c>
    </row>
    <row r="1086" spans="1:17" ht="15.75" x14ac:dyDescent="0.25">
      <c r="A1086" s="1" t="s">
        <v>1286</v>
      </c>
      <c r="B1086" t="str">
        <f>VLOOKUP(Healthcare!A1086,'Customer Names'!$A:$D,4,0)</f>
        <v>Bryan</v>
      </c>
      <c r="C1086">
        <f>VLOOKUP(A1086,'Medical Examinations'!$A:$M,2,0)</f>
        <v>28.215</v>
      </c>
      <c r="D1086">
        <f>VLOOKUP($A1086,'Medical Examinations'!$A:$M,3,0)</f>
        <v>7.56</v>
      </c>
      <c r="E1086" t="str">
        <f>VLOOKUP($A1086,'Medical Examinations'!$A:$M,4,0)</f>
        <v>yes</v>
      </c>
      <c r="F1086" t="str">
        <f>VLOOKUP($A1086,'Medical Examinations'!$A:$M,5,0)</f>
        <v>No</v>
      </c>
      <c r="G1086" t="str">
        <f>VLOOKUP($A1086,'Medical Examinations'!$A:$M,6,0)</f>
        <v>No</v>
      </c>
      <c r="H1086">
        <f>VLOOKUP($A1086,'Medical Examinations'!$A:$M,8,0)</f>
        <v>1</v>
      </c>
      <c r="I1086" t="str">
        <f>VLOOKUP($A1086,'Medical Examinations'!$A:$M,9,0)</f>
        <v>No</v>
      </c>
      <c r="J1086" t="str">
        <f>VLOOKUP($A1086,'Medical Examinations'!$A:$M,11,0)</f>
        <v>Overweight</v>
      </c>
      <c r="K1086" t="str">
        <f>VLOOKUP($A1086,'Medical Examinations'!$A:$M,12,0)</f>
        <v>Diabetes</v>
      </c>
      <c r="L1086" s="11">
        <f>VLOOKUP($A1086,'Hospitalisation Details'!$A:$O,5,0)</f>
        <v>27550</v>
      </c>
      <c r="M1086">
        <f>VLOOKUP($A1086,'Hospitalisation Details'!$A:$O,7,0)</f>
        <v>10407.09</v>
      </c>
      <c r="N1086" t="str">
        <f>VLOOKUP($A1086,'Hospitalisation Details'!$A:$O,12,0)</f>
        <v>tier - 3</v>
      </c>
      <c r="O1086" t="str">
        <f>VLOOKUP($A1086,'Hospitalisation Details'!$A:$O,13,0)</f>
        <v>tier - 1</v>
      </c>
      <c r="P1086" t="str">
        <f>VLOOKUP($A1086,'Hospitalisation Details'!$A:$O,14,0)</f>
        <v>R1015</v>
      </c>
      <c r="Q1086">
        <f>VLOOKUP($A1086,'Hospitalisation Details'!$A:$O,15,0)</f>
        <v>48</v>
      </c>
    </row>
    <row r="1087" spans="1:17" ht="15.75" x14ac:dyDescent="0.25">
      <c r="A1087" s="1" t="s">
        <v>1285</v>
      </c>
      <c r="B1087" t="str">
        <f>VLOOKUP(Healthcare!A1087,'Customer Names'!$A:$D,4,0)</f>
        <v>Chris</v>
      </c>
      <c r="C1087">
        <f>VLOOKUP(A1087,'Medical Examinations'!$A:$M,2,0)</f>
        <v>26.12</v>
      </c>
      <c r="D1087">
        <f>VLOOKUP($A1087,'Medical Examinations'!$A:$M,3,0)</f>
        <v>4.17</v>
      </c>
      <c r="E1087" t="str">
        <f>VLOOKUP($A1087,'Medical Examinations'!$A:$M,4,0)</f>
        <v>yes</v>
      </c>
      <c r="F1087" t="str">
        <f>VLOOKUP($A1087,'Medical Examinations'!$A:$M,5,0)</f>
        <v>No</v>
      </c>
      <c r="G1087" t="str">
        <f>VLOOKUP($A1087,'Medical Examinations'!$A:$M,6,0)</f>
        <v>Yes</v>
      </c>
      <c r="H1087">
        <f>VLOOKUP($A1087,'Medical Examinations'!$A:$M,8,0)</f>
        <v>1</v>
      </c>
      <c r="I1087" t="str">
        <f>VLOOKUP($A1087,'Medical Examinations'!$A:$M,9,0)</f>
        <v>No</v>
      </c>
      <c r="J1087" t="str">
        <f>VLOOKUP($A1087,'Medical Examinations'!$A:$M,11,0)</f>
        <v>Overweight</v>
      </c>
      <c r="K1087" t="str">
        <f>VLOOKUP($A1087,'Medical Examinations'!$A:$M,12,0)</f>
        <v>Normal</v>
      </c>
      <c r="L1087" s="11">
        <f>VLOOKUP($A1087,'Hospitalisation Details'!$A:$O,5,0)</f>
        <v>25422</v>
      </c>
      <c r="M1087">
        <f>VLOOKUP($A1087,'Hospitalisation Details'!$A:$O,7,0)</f>
        <v>10403.27</v>
      </c>
      <c r="N1087" t="str">
        <f>VLOOKUP($A1087,'Hospitalisation Details'!$A:$O,12,0)</f>
        <v>tier - 3</v>
      </c>
      <c r="O1087" t="str">
        <f>VLOOKUP($A1087,'Hospitalisation Details'!$A:$O,13,0)</f>
        <v>tier - 2</v>
      </c>
      <c r="P1087" t="str">
        <f>VLOOKUP($A1087,'Hospitalisation Details'!$A:$O,14,0)</f>
        <v>R1020</v>
      </c>
      <c r="Q1087">
        <f>VLOOKUP($A1087,'Hospitalisation Details'!$A:$O,15,0)</f>
        <v>53</v>
      </c>
    </row>
    <row r="1088" spans="1:17" ht="15.75" x14ac:dyDescent="0.25">
      <c r="A1088" s="1" t="s">
        <v>1284</v>
      </c>
      <c r="B1088" t="str">
        <f>VLOOKUP(Healthcare!A1088,'Customer Names'!$A:$D,4,0)</f>
        <v>Milah B</v>
      </c>
      <c r="C1088">
        <f>VLOOKUP(A1088,'Medical Examinations'!$A:$M,2,0)</f>
        <v>36.630000000000003</v>
      </c>
      <c r="D1088">
        <f>VLOOKUP($A1088,'Medical Examinations'!$A:$M,3,0)</f>
        <v>11.42</v>
      </c>
      <c r="E1088" t="str">
        <f>VLOOKUP($A1088,'Medical Examinations'!$A:$M,4,0)</f>
        <v>No</v>
      </c>
      <c r="F1088" t="str">
        <f>VLOOKUP($A1088,'Medical Examinations'!$A:$M,5,0)</f>
        <v>No</v>
      </c>
      <c r="G1088" t="str">
        <f>VLOOKUP($A1088,'Medical Examinations'!$A:$M,6,0)</f>
        <v>No</v>
      </c>
      <c r="H1088">
        <f>VLOOKUP($A1088,'Medical Examinations'!$A:$M,8,0)</f>
        <v>2</v>
      </c>
      <c r="I1088" t="str">
        <f>VLOOKUP($A1088,'Medical Examinations'!$A:$M,9,0)</f>
        <v>No</v>
      </c>
      <c r="J1088" t="str">
        <f>VLOOKUP($A1088,'Medical Examinations'!$A:$M,11,0)</f>
        <v>Obesity</v>
      </c>
      <c r="K1088" t="str">
        <f>VLOOKUP($A1088,'Medical Examinations'!$A:$M,12,0)</f>
        <v>Diabetes</v>
      </c>
      <c r="L1088" s="11">
        <f>VLOOKUP($A1088,'Hospitalisation Details'!$A:$O,5,0)</f>
        <v>27017</v>
      </c>
      <c r="M1088">
        <f>VLOOKUP($A1088,'Hospitalisation Details'!$A:$O,7,0)</f>
        <v>10381.48</v>
      </c>
      <c r="N1088" t="str">
        <f>VLOOKUP($A1088,'Hospitalisation Details'!$A:$O,12,0)</f>
        <v>tier - 3</v>
      </c>
      <c r="O1088" t="str">
        <f>VLOOKUP($A1088,'Hospitalisation Details'!$A:$O,13,0)</f>
        <v>tier - 3</v>
      </c>
      <c r="P1088" t="str">
        <f>VLOOKUP($A1088,'Hospitalisation Details'!$A:$O,14,0)</f>
        <v>R1013</v>
      </c>
      <c r="Q1088">
        <f>VLOOKUP($A1088,'Hospitalisation Details'!$A:$O,15,0)</f>
        <v>49</v>
      </c>
    </row>
    <row r="1089" spans="1:17" ht="15.75" x14ac:dyDescent="0.25">
      <c r="A1089" s="1" t="s">
        <v>1283</v>
      </c>
      <c r="B1089" t="str">
        <f>VLOOKUP(Healthcare!A1089,'Customer Names'!$A:$D,4,0)</f>
        <v>Annette M.</v>
      </c>
      <c r="C1089">
        <f>VLOOKUP(A1089,'Medical Examinations'!$A:$M,2,0)</f>
        <v>33.344999999999999</v>
      </c>
      <c r="D1089">
        <f>VLOOKUP($A1089,'Medical Examinations'!$A:$M,3,0)</f>
        <v>7.33</v>
      </c>
      <c r="E1089" t="str">
        <f>VLOOKUP($A1089,'Medical Examinations'!$A:$M,4,0)</f>
        <v>No</v>
      </c>
      <c r="F1089" t="str">
        <f>VLOOKUP($A1089,'Medical Examinations'!$A:$M,5,0)</f>
        <v>No</v>
      </c>
      <c r="G1089" t="str">
        <f>VLOOKUP($A1089,'Medical Examinations'!$A:$M,6,0)</f>
        <v>No</v>
      </c>
      <c r="H1089">
        <f>VLOOKUP($A1089,'Medical Examinations'!$A:$M,8,0)</f>
        <v>2</v>
      </c>
      <c r="I1089" t="str">
        <f>VLOOKUP($A1089,'Medical Examinations'!$A:$M,9,0)</f>
        <v>No</v>
      </c>
      <c r="J1089" t="str">
        <f>VLOOKUP($A1089,'Medical Examinations'!$A:$M,11,0)</f>
        <v>Obesity</v>
      </c>
      <c r="K1089" t="str">
        <f>VLOOKUP($A1089,'Medical Examinations'!$A:$M,12,0)</f>
        <v>Diabetes</v>
      </c>
      <c r="L1089" s="11">
        <f>VLOOKUP($A1089,'Hospitalisation Details'!$A:$O,5,0)</f>
        <v>26936</v>
      </c>
      <c r="M1089">
        <f>VLOOKUP($A1089,'Hospitalisation Details'!$A:$O,7,0)</f>
        <v>10370.91</v>
      </c>
      <c r="N1089" t="str">
        <f>VLOOKUP($A1089,'Hospitalisation Details'!$A:$O,12,0)</f>
        <v>tier - 3</v>
      </c>
      <c r="O1089" t="str">
        <f>VLOOKUP($A1089,'Hospitalisation Details'!$A:$O,13,0)</f>
        <v>tier - 3</v>
      </c>
      <c r="P1089" t="str">
        <f>VLOOKUP($A1089,'Hospitalisation Details'!$A:$O,14,0)</f>
        <v>R1024</v>
      </c>
      <c r="Q1089">
        <f>VLOOKUP($A1089,'Hospitalisation Details'!$A:$O,15,0)</f>
        <v>49</v>
      </c>
    </row>
    <row r="1090" spans="1:17" ht="15.75" x14ac:dyDescent="0.25">
      <c r="A1090" s="1" t="s">
        <v>1282</v>
      </c>
      <c r="B1090" t="str">
        <f>VLOOKUP(Healthcare!A1090,'Customer Names'!$A:$D,4,0)</f>
        <v>.  Yoko</v>
      </c>
      <c r="C1090">
        <f>VLOOKUP(A1090,'Medical Examinations'!$A:$M,2,0)</f>
        <v>27.11</v>
      </c>
      <c r="D1090">
        <f>VLOOKUP($A1090,'Medical Examinations'!$A:$M,3,0)</f>
        <v>6.7</v>
      </c>
      <c r="E1090" t="str">
        <f>VLOOKUP($A1090,'Medical Examinations'!$A:$M,4,0)</f>
        <v>No</v>
      </c>
      <c r="F1090" t="str">
        <f>VLOOKUP($A1090,'Medical Examinations'!$A:$M,5,0)</f>
        <v>No</v>
      </c>
      <c r="G1090" t="str">
        <f>VLOOKUP($A1090,'Medical Examinations'!$A:$M,6,0)</f>
        <v>No</v>
      </c>
      <c r="H1090">
        <f>VLOOKUP($A1090,'Medical Examinations'!$A:$M,8,0)</f>
        <v>0</v>
      </c>
      <c r="I1090" t="str">
        <f>VLOOKUP($A1090,'Medical Examinations'!$A:$M,9,0)</f>
        <v>No</v>
      </c>
      <c r="J1090" t="str">
        <f>VLOOKUP($A1090,'Medical Examinations'!$A:$M,11,0)</f>
        <v>Overweight</v>
      </c>
      <c r="K1090" t="str">
        <f>VLOOKUP($A1090,'Medical Examinations'!$A:$M,12,0)</f>
        <v>Diabetes</v>
      </c>
      <c r="L1090" s="11">
        <f>VLOOKUP($A1090,'Hospitalisation Details'!$A:$O,5,0)</f>
        <v>26090</v>
      </c>
      <c r="M1090">
        <f>VLOOKUP($A1090,'Hospitalisation Details'!$A:$O,7,0)</f>
        <v>10356.67</v>
      </c>
      <c r="N1090" t="str">
        <f>VLOOKUP($A1090,'Hospitalisation Details'!$A:$O,12,0)</f>
        <v>tier - 3</v>
      </c>
      <c r="O1090" t="str">
        <f>VLOOKUP($A1090,'Hospitalisation Details'!$A:$O,13,0)</f>
        <v>tier - 1</v>
      </c>
      <c r="P1090" t="str">
        <f>VLOOKUP($A1090,'Hospitalisation Details'!$A:$O,14,0)</f>
        <v>R1025</v>
      </c>
      <c r="Q1090">
        <f>VLOOKUP($A1090,'Hospitalisation Details'!$A:$O,15,0)</f>
        <v>52</v>
      </c>
    </row>
    <row r="1091" spans="1:17" ht="15.75" x14ac:dyDescent="0.25">
      <c r="A1091" s="1" t="s">
        <v>1281</v>
      </c>
      <c r="B1091" t="str">
        <f>VLOOKUP(Healthcare!A1091,'Customer Names'!$A:$D,4,0)</f>
        <v>Laura</v>
      </c>
      <c r="C1091">
        <f>VLOOKUP(A1091,'Medical Examinations'!$A:$M,2,0)</f>
        <v>26.6</v>
      </c>
      <c r="D1091">
        <f>VLOOKUP($A1091,'Medical Examinations'!$A:$M,3,0)</f>
        <v>5.27</v>
      </c>
      <c r="E1091" t="str">
        <f>VLOOKUP($A1091,'Medical Examinations'!$A:$M,4,0)</f>
        <v>yes</v>
      </c>
      <c r="F1091" t="str">
        <f>VLOOKUP($A1091,'Medical Examinations'!$A:$M,5,0)</f>
        <v>No</v>
      </c>
      <c r="G1091" t="str">
        <f>VLOOKUP($A1091,'Medical Examinations'!$A:$M,6,0)</f>
        <v>Yes</v>
      </c>
      <c r="H1091">
        <f>VLOOKUP($A1091,'Medical Examinations'!$A:$M,8,0)</f>
        <v>1</v>
      </c>
      <c r="I1091" t="str">
        <f>VLOOKUP($A1091,'Medical Examinations'!$A:$M,9,0)</f>
        <v>No</v>
      </c>
      <c r="J1091" t="str">
        <f>VLOOKUP($A1091,'Medical Examinations'!$A:$M,11,0)</f>
        <v>Overweight</v>
      </c>
      <c r="K1091" t="str">
        <f>VLOOKUP($A1091,'Medical Examinations'!$A:$M,12,0)</f>
        <v>Normal</v>
      </c>
      <c r="L1091" s="11">
        <f>VLOOKUP($A1091,'Hospitalisation Details'!$A:$O,5,0)</f>
        <v>25554</v>
      </c>
      <c r="M1091">
        <f>VLOOKUP($A1091,'Hospitalisation Details'!$A:$O,7,0)</f>
        <v>10355.64</v>
      </c>
      <c r="N1091" t="str">
        <f>VLOOKUP($A1091,'Hospitalisation Details'!$A:$O,12,0)</f>
        <v>tier - 3</v>
      </c>
      <c r="O1091" t="str">
        <f>VLOOKUP($A1091,'Hospitalisation Details'!$A:$O,13,0)</f>
        <v>tier - 1</v>
      </c>
      <c r="P1091" t="str">
        <f>VLOOKUP($A1091,'Hospitalisation Details'!$A:$O,14,0)</f>
        <v>R1012</v>
      </c>
      <c r="Q1091">
        <f>VLOOKUP($A1091,'Hospitalisation Details'!$A:$O,15,0)</f>
        <v>53</v>
      </c>
    </row>
    <row r="1092" spans="1:17" ht="15.75" x14ac:dyDescent="0.25">
      <c r="A1092" s="1" t="s">
        <v>1280</v>
      </c>
      <c r="B1092" t="str">
        <f>VLOOKUP(Healthcare!A1092,'Customer Names'!$A:$D,4,0)</f>
        <v>Tess A.</v>
      </c>
      <c r="C1092">
        <f>VLOOKUP(A1092,'Medical Examinations'!$A:$M,2,0)</f>
        <v>30.41</v>
      </c>
      <c r="D1092">
        <f>VLOOKUP($A1092,'Medical Examinations'!$A:$M,3,0)</f>
        <v>7.72</v>
      </c>
      <c r="E1092" t="str">
        <f>VLOOKUP($A1092,'Medical Examinations'!$A:$M,4,0)</f>
        <v>No</v>
      </c>
      <c r="F1092" t="str">
        <f>VLOOKUP($A1092,'Medical Examinations'!$A:$M,5,0)</f>
        <v>No</v>
      </c>
      <c r="G1092" t="str">
        <f>VLOOKUP($A1092,'Medical Examinations'!$A:$M,6,0)</f>
        <v>No</v>
      </c>
      <c r="H1092">
        <f>VLOOKUP($A1092,'Medical Examinations'!$A:$M,8,0)</f>
        <v>0</v>
      </c>
      <c r="I1092" t="str">
        <f>VLOOKUP($A1092,'Medical Examinations'!$A:$M,9,0)</f>
        <v>No</v>
      </c>
      <c r="J1092" t="str">
        <f>VLOOKUP($A1092,'Medical Examinations'!$A:$M,11,0)</f>
        <v>Obesity</v>
      </c>
      <c r="K1092" t="str">
        <f>VLOOKUP($A1092,'Medical Examinations'!$A:$M,12,0)</f>
        <v>Diabetes</v>
      </c>
      <c r="L1092" s="11">
        <f>VLOOKUP($A1092,'Hospitalisation Details'!$A:$O,5,0)</f>
        <v>27209</v>
      </c>
      <c r="M1092">
        <f>VLOOKUP($A1092,'Hospitalisation Details'!$A:$O,7,0)</f>
        <v>10352.48</v>
      </c>
      <c r="N1092" t="str">
        <f>VLOOKUP($A1092,'Hospitalisation Details'!$A:$O,12,0)</f>
        <v>tier - 3</v>
      </c>
      <c r="O1092" t="str">
        <f>VLOOKUP($A1092,'Hospitalisation Details'!$A:$O,13,0)</f>
        <v>tier - 1</v>
      </c>
      <c r="P1092" t="str">
        <f>VLOOKUP($A1092,'Hospitalisation Details'!$A:$O,14,0)</f>
        <v>R1012</v>
      </c>
      <c r="Q1092">
        <f>VLOOKUP($A1092,'Hospitalisation Details'!$A:$O,15,0)</f>
        <v>48</v>
      </c>
    </row>
    <row r="1093" spans="1:17" ht="15.75" x14ac:dyDescent="0.25">
      <c r="A1093" s="1" t="s">
        <v>1279</v>
      </c>
      <c r="B1093" t="str">
        <f>VLOOKUP(Healthcare!A1093,'Customer Names'!$A:$D,4,0)</f>
        <v>William G.</v>
      </c>
      <c r="C1093">
        <f>VLOOKUP(A1093,'Medical Examinations'!$A:$M,2,0)</f>
        <v>28.98</v>
      </c>
      <c r="D1093">
        <f>VLOOKUP($A1093,'Medical Examinations'!$A:$M,3,0)</f>
        <v>8.68</v>
      </c>
      <c r="E1093" t="str">
        <f>VLOOKUP($A1093,'Medical Examinations'!$A:$M,4,0)</f>
        <v>No</v>
      </c>
      <c r="F1093" t="str">
        <f>VLOOKUP($A1093,'Medical Examinations'!$A:$M,5,0)</f>
        <v>No</v>
      </c>
      <c r="G1093" t="str">
        <f>VLOOKUP($A1093,'Medical Examinations'!$A:$M,6,0)</f>
        <v>No</v>
      </c>
      <c r="H1093">
        <f>VLOOKUP($A1093,'Medical Examinations'!$A:$M,8,0)</f>
        <v>2</v>
      </c>
      <c r="I1093" t="str">
        <f>VLOOKUP($A1093,'Medical Examinations'!$A:$M,9,0)</f>
        <v>No</v>
      </c>
      <c r="J1093" t="str">
        <f>VLOOKUP($A1093,'Medical Examinations'!$A:$M,11,0)</f>
        <v>Overweight</v>
      </c>
      <c r="K1093" t="str">
        <f>VLOOKUP($A1093,'Medical Examinations'!$A:$M,12,0)</f>
        <v>Diabetes</v>
      </c>
      <c r="L1093" s="11">
        <f>VLOOKUP($A1093,'Hospitalisation Details'!$A:$O,5,0)</f>
        <v>26945</v>
      </c>
      <c r="M1093">
        <f>VLOOKUP($A1093,'Hospitalisation Details'!$A:$O,7,0)</f>
        <v>10345.93</v>
      </c>
      <c r="N1093" t="str">
        <f>VLOOKUP($A1093,'Hospitalisation Details'!$A:$O,12,0)</f>
        <v>tier - 3</v>
      </c>
      <c r="O1093" t="str">
        <f>VLOOKUP($A1093,'Hospitalisation Details'!$A:$O,13,0)</f>
        <v>tier - 2</v>
      </c>
      <c r="P1093" t="str">
        <f>VLOOKUP($A1093,'Hospitalisation Details'!$A:$O,14,0)</f>
        <v>R1021</v>
      </c>
      <c r="Q1093">
        <f>VLOOKUP($A1093,'Hospitalisation Details'!$A:$O,15,0)</f>
        <v>49</v>
      </c>
    </row>
    <row r="1094" spans="1:17" ht="15.75" x14ac:dyDescent="0.25">
      <c r="A1094" s="1" t="s">
        <v>1278</v>
      </c>
      <c r="B1094" t="str">
        <f>VLOOKUP(Healthcare!A1094,'Customer Names'!$A:$D,4,0)</f>
        <v>Paige</v>
      </c>
      <c r="C1094">
        <f>VLOOKUP(A1094,'Medical Examinations'!$A:$M,2,0)</f>
        <v>31.24</v>
      </c>
      <c r="D1094">
        <f>VLOOKUP($A1094,'Medical Examinations'!$A:$M,3,0)</f>
        <v>9.8000000000000007</v>
      </c>
      <c r="E1094" t="str">
        <f>VLOOKUP($A1094,'Medical Examinations'!$A:$M,4,0)</f>
        <v>No</v>
      </c>
      <c r="F1094" t="str">
        <f>VLOOKUP($A1094,'Medical Examinations'!$A:$M,5,0)</f>
        <v>No</v>
      </c>
      <c r="G1094" t="str">
        <f>VLOOKUP($A1094,'Medical Examinations'!$A:$M,6,0)</f>
        <v>No</v>
      </c>
      <c r="H1094">
        <f>VLOOKUP($A1094,'Medical Examinations'!$A:$M,8,0)</f>
        <v>0</v>
      </c>
      <c r="I1094" t="str">
        <f>VLOOKUP($A1094,'Medical Examinations'!$A:$M,9,0)</f>
        <v>No</v>
      </c>
      <c r="J1094" t="str">
        <f>VLOOKUP($A1094,'Medical Examinations'!$A:$M,11,0)</f>
        <v>Obesity</v>
      </c>
      <c r="K1094" t="str">
        <f>VLOOKUP($A1094,'Medical Examinations'!$A:$M,12,0)</f>
        <v>Diabetes</v>
      </c>
      <c r="L1094" s="11">
        <f>VLOOKUP($A1094,'Hospitalisation Details'!$A:$O,5,0)</f>
        <v>25008</v>
      </c>
      <c r="M1094">
        <f>VLOOKUP($A1094,'Hospitalisation Details'!$A:$O,7,0)</f>
        <v>10338.93</v>
      </c>
      <c r="N1094" t="str">
        <f>VLOOKUP($A1094,'Hospitalisation Details'!$A:$O,12,0)</f>
        <v>tier - 3</v>
      </c>
      <c r="O1094" t="str">
        <f>VLOOKUP($A1094,'Hospitalisation Details'!$A:$O,13,0)</f>
        <v>tier - 1</v>
      </c>
      <c r="P1094" t="str">
        <f>VLOOKUP($A1094,'Hospitalisation Details'!$A:$O,14,0)</f>
        <v>R1013</v>
      </c>
      <c r="Q1094">
        <f>VLOOKUP($A1094,'Hospitalisation Details'!$A:$O,15,0)</f>
        <v>54</v>
      </c>
    </row>
    <row r="1095" spans="1:17" ht="15.75" x14ac:dyDescent="0.25">
      <c r="A1095" s="1" t="s">
        <v>1277</v>
      </c>
      <c r="B1095" t="str">
        <f>VLOOKUP(Healthcare!A1095,'Customer Names'!$A:$D,4,0)</f>
        <v>Matthew J</v>
      </c>
      <c r="C1095">
        <f>VLOOKUP(A1095,'Medical Examinations'!$A:$M,2,0)</f>
        <v>31.54</v>
      </c>
      <c r="D1095">
        <f>VLOOKUP($A1095,'Medical Examinations'!$A:$M,3,0)</f>
        <v>4.4400000000000004</v>
      </c>
      <c r="E1095" t="str">
        <f>VLOOKUP($A1095,'Medical Examinations'!$A:$M,4,0)</f>
        <v>No</v>
      </c>
      <c r="F1095" t="str">
        <f>VLOOKUP($A1095,'Medical Examinations'!$A:$M,5,0)</f>
        <v>No</v>
      </c>
      <c r="G1095" t="str">
        <f>VLOOKUP($A1095,'Medical Examinations'!$A:$M,6,0)</f>
        <v>No</v>
      </c>
      <c r="H1095">
        <f>VLOOKUP($A1095,'Medical Examinations'!$A:$M,8,0)</f>
        <v>0</v>
      </c>
      <c r="I1095" t="str">
        <f>VLOOKUP($A1095,'Medical Examinations'!$A:$M,9,0)</f>
        <v>No</v>
      </c>
      <c r="J1095" t="str">
        <f>VLOOKUP($A1095,'Medical Examinations'!$A:$M,11,0)</f>
        <v>Obesity</v>
      </c>
      <c r="K1095" t="str">
        <f>VLOOKUP($A1095,'Medical Examinations'!$A:$M,12,0)</f>
        <v>Normal</v>
      </c>
      <c r="L1095" s="11">
        <f>VLOOKUP($A1095,'Hospitalisation Details'!$A:$O,5,0)</f>
        <v>30184</v>
      </c>
      <c r="M1095">
        <f>VLOOKUP($A1095,'Hospitalisation Details'!$A:$O,7,0)</f>
        <v>10329.06</v>
      </c>
      <c r="N1095" t="str">
        <f>VLOOKUP($A1095,'Hospitalisation Details'!$A:$O,12,0)</f>
        <v>tier - 3</v>
      </c>
      <c r="O1095" t="str">
        <f>VLOOKUP($A1095,'Hospitalisation Details'!$A:$O,13,0)</f>
        <v>tier - 1</v>
      </c>
      <c r="P1095" t="str">
        <f>VLOOKUP($A1095,'Hospitalisation Details'!$A:$O,14,0)</f>
        <v>R1021</v>
      </c>
      <c r="Q1095">
        <f>VLOOKUP($A1095,'Hospitalisation Details'!$A:$O,15,0)</f>
        <v>40</v>
      </c>
    </row>
    <row r="1096" spans="1:17" ht="15.75" x14ac:dyDescent="0.25">
      <c r="A1096" s="1" t="s">
        <v>1276</v>
      </c>
      <c r="B1096" t="str">
        <f>VLOOKUP(Healthcare!A1096,'Customer Names'!$A:$D,4,0)</f>
        <v>Matthew</v>
      </c>
      <c r="C1096">
        <f>VLOOKUP(A1096,'Medical Examinations'!$A:$M,2,0)</f>
        <v>38.6</v>
      </c>
      <c r="D1096">
        <f>VLOOKUP($A1096,'Medical Examinations'!$A:$M,3,0)</f>
        <v>7.19</v>
      </c>
      <c r="E1096" t="str">
        <f>VLOOKUP($A1096,'Medical Examinations'!$A:$M,4,0)</f>
        <v>yes</v>
      </c>
      <c r="F1096" t="str">
        <f>VLOOKUP($A1096,'Medical Examinations'!$A:$M,5,0)</f>
        <v>No</v>
      </c>
      <c r="G1096" t="str">
        <f>VLOOKUP($A1096,'Medical Examinations'!$A:$M,6,0)</f>
        <v>No</v>
      </c>
      <c r="H1096">
        <f>VLOOKUP($A1096,'Medical Examinations'!$A:$M,8,0)</f>
        <v>2</v>
      </c>
      <c r="I1096" t="str">
        <f>VLOOKUP($A1096,'Medical Examinations'!$A:$M,9,0)</f>
        <v>No</v>
      </c>
      <c r="J1096" t="str">
        <f>VLOOKUP($A1096,'Medical Examinations'!$A:$M,11,0)</f>
        <v>Obesity</v>
      </c>
      <c r="K1096" t="str">
        <f>VLOOKUP($A1096,'Medical Examinations'!$A:$M,12,0)</f>
        <v>Diabetes</v>
      </c>
      <c r="L1096" s="11">
        <f>VLOOKUP($A1096,'Hospitalisation Details'!$A:$O,5,0)</f>
        <v>25750</v>
      </c>
      <c r="M1096">
        <f>VLOOKUP($A1096,'Hospitalisation Details'!$A:$O,7,0)</f>
        <v>10325.209999999999</v>
      </c>
      <c r="N1096" t="str">
        <f>VLOOKUP($A1096,'Hospitalisation Details'!$A:$O,12,0)</f>
        <v>tier - 3</v>
      </c>
      <c r="O1096" t="str">
        <f>VLOOKUP($A1096,'Hospitalisation Details'!$A:$O,13,0)</f>
        <v>tier - 3</v>
      </c>
      <c r="P1096" t="str">
        <f>VLOOKUP($A1096,'Hospitalisation Details'!$A:$O,14,0)</f>
        <v>R1011</v>
      </c>
      <c r="Q1096">
        <f>VLOOKUP($A1096,'Hospitalisation Details'!$A:$O,15,0)</f>
        <v>52</v>
      </c>
    </row>
    <row r="1097" spans="1:17" ht="15.75" x14ac:dyDescent="0.25">
      <c r="A1097" s="1" t="s">
        <v>1275</v>
      </c>
      <c r="B1097" t="str">
        <f>VLOOKUP(Healthcare!A1097,'Customer Names'!$A:$D,4,0)</f>
        <v>.  Maria</v>
      </c>
      <c r="C1097">
        <f>VLOOKUP(A1097,'Medical Examinations'!$A:$M,2,0)</f>
        <v>37.950000000000003</v>
      </c>
      <c r="D1097">
        <f>VLOOKUP($A1097,'Medical Examinations'!$A:$M,3,0)</f>
        <v>6.06</v>
      </c>
      <c r="E1097" t="str">
        <f>VLOOKUP($A1097,'Medical Examinations'!$A:$M,4,0)</f>
        <v>No</v>
      </c>
      <c r="F1097" t="str">
        <f>VLOOKUP($A1097,'Medical Examinations'!$A:$M,5,0)</f>
        <v>No</v>
      </c>
      <c r="G1097" t="str">
        <f>VLOOKUP($A1097,'Medical Examinations'!$A:$M,6,0)</f>
        <v>No</v>
      </c>
      <c r="H1097">
        <f>VLOOKUP($A1097,'Medical Examinations'!$A:$M,8,0)</f>
        <v>0</v>
      </c>
      <c r="I1097" t="str">
        <f>VLOOKUP($A1097,'Medical Examinations'!$A:$M,9,0)</f>
        <v>No</v>
      </c>
      <c r="J1097" t="str">
        <f>VLOOKUP($A1097,'Medical Examinations'!$A:$M,11,0)</f>
        <v>Obesity</v>
      </c>
      <c r="K1097" t="str">
        <f>VLOOKUP($A1097,'Medical Examinations'!$A:$M,12,0)</f>
        <v>Prediabetes</v>
      </c>
      <c r="L1097" s="11">
        <f>VLOOKUP($A1097,'Hospitalisation Details'!$A:$O,5,0)</f>
        <v>33410</v>
      </c>
      <c r="M1097">
        <f>VLOOKUP($A1097,'Hospitalisation Details'!$A:$O,7,0)</f>
        <v>10322.9</v>
      </c>
      <c r="N1097" t="str">
        <f>VLOOKUP($A1097,'Hospitalisation Details'!$A:$O,12,0)</f>
        <v>tier - 3</v>
      </c>
      <c r="O1097" t="str">
        <f>VLOOKUP($A1097,'Hospitalisation Details'!$A:$O,13,0)</f>
        <v>tier - 1</v>
      </c>
      <c r="P1097" t="str">
        <f>VLOOKUP($A1097,'Hospitalisation Details'!$A:$O,14,0)</f>
        <v>R1026</v>
      </c>
      <c r="Q1097">
        <f>VLOOKUP($A1097,'Hospitalisation Details'!$A:$O,15,0)</f>
        <v>31</v>
      </c>
    </row>
    <row r="1098" spans="1:17" ht="15.75" x14ac:dyDescent="0.25">
      <c r="A1098" s="1" t="s">
        <v>1274</v>
      </c>
      <c r="B1098" t="str">
        <f>VLOOKUP(Healthcare!A1098,'Customer Names'!$A:$D,4,0)</f>
        <v>Stephanie D</v>
      </c>
      <c r="C1098">
        <f>VLOOKUP(A1098,'Medical Examinations'!$A:$M,2,0)</f>
        <v>38.97</v>
      </c>
      <c r="D1098">
        <f>VLOOKUP($A1098,'Medical Examinations'!$A:$M,3,0)</f>
        <v>5.12</v>
      </c>
      <c r="E1098" t="str">
        <f>VLOOKUP($A1098,'Medical Examinations'!$A:$M,4,0)</f>
        <v>No</v>
      </c>
      <c r="F1098" t="str">
        <f>VLOOKUP($A1098,'Medical Examinations'!$A:$M,5,0)</f>
        <v>No</v>
      </c>
      <c r="G1098" t="str">
        <f>VLOOKUP($A1098,'Medical Examinations'!$A:$M,6,0)</f>
        <v>No</v>
      </c>
      <c r="H1098">
        <f>VLOOKUP($A1098,'Medical Examinations'!$A:$M,8,0)</f>
        <v>0</v>
      </c>
      <c r="I1098" t="str">
        <f>VLOOKUP($A1098,'Medical Examinations'!$A:$M,9,0)</f>
        <v>No</v>
      </c>
      <c r="J1098" t="str">
        <f>VLOOKUP($A1098,'Medical Examinations'!$A:$M,11,0)</f>
        <v>Obesity</v>
      </c>
      <c r="K1098" t="str">
        <f>VLOOKUP($A1098,'Medical Examinations'!$A:$M,12,0)</f>
        <v>Normal</v>
      </c>
      <c r="L1098" s="11">
        <f>VLOOKUP($A1098,'Hospitalisation Details'!$A:$O,5,0)</f>
        <v>33589</v>
      </c>
      <c r="M1098">
        <f>VLOOKUP($A1098,'Hospitalisation Details'!$A:$O,7,0)</f>
        <v>10315.91</v>
      </c>
      <c r="N1098" t="str">
        <f>VLOOKUP($A1098,'Hospitalisation Details'!$A:$O,12,0)</f>
        <v>tier - 3</v>
      </c>
      <c r="O1098" t="str">
        <f>VLOOKUP($A1098,'Hospitalisation Details'!$A:$O,13,0)</f>
        <v>tier - 2</v>
      </c>
      <c r="P1098" t="str">
        <f>VLOOKUP($A1098,'Hospitalisation Details'!$A:$O,14,0)</f>
        <v>R1012</v>
      </c>
      <c r="Q1098">
        <f>VLOOKUP($A1098,'Hospitalisation Details'!$A:$O,15,0)</f>
        <v>31</v>
      </c>
    </row>
    <row r="1099" spans="1:17" ht="15.75" x14ac:dyDescent="0.25">
      <c r="A1099" s="1" t="s">
        <v>1273</v>
      </c>
      <c r="B1099" t="str">
        <f>VLOOKUP(Healthcare!A1099,'Customer Names'!$A:$D,4,0)</f>
        <v>Tiffany</v>
      </c>
      <c r="C1099">
        <f>VLOOKUP(A1099,'Medical Examinations'!$A:$M,2,0)</f>
        <v>21.2</v>
      </c>
      <c r="D1099">
        <f>VLOOKUP($A1099,'Medical Examinations'!$A:$M,3,0)</f>
        <v>10.72</v>
      </c>
      <c r="E1099" t="str">
        <f>VLOOKUP($A1099,'Medical Examinations'!$A:$M,4,0)</f>
        <v>No</v>
      </c>
      <c r="F1099" t="str">
        <f>VLOOKUP($A1099,'Medical Examinations'!$A:$M,5,0)</f>
        <v>No</v>
      </c>
      <c r="G1099" t="str">
        <f>VLOOKUP($A1099,'Medical Examinations'!$A:$M,6,0)</f>
        <v>No</v>
      </c>
      <c r="H1099">
        <f>VLOOKUP($A1099,'Medical Examinations'!$A:$M,8,0)</f>
        <v>0</v>
      </c>
      <c r="I1099" t="str">
        <f>VLOOKUP($A1099,'Medical Examinations'!$A:$M,9,0)</f>
        <v>No</v>
      </c>
      <c r="J1099" t="str">
        <f>VLOOKUP($A1099,'Medical Examinations'!$A:$M,11,0)</f>
        <v>Healthy Weight</v>
      </c>
      <c r="K1099" t="str">
        <f>VLOOKUP($A1099,'Medical Examinations'!$A:$M,12,0)</f>
        <v>Diabetes</v>
      </c>
      <c r="L1099" s="11">
        <f>VLOOKUP($A1099,'Hospitalisation Details'!$A:$O,5,0)</f>
        <v>22901</v>
      </c>
      <c r="M1099">
        <f>VLOOKUP($A1099,'Hospitalisation Details'!$A:$O,7,0)</f>
        <v>10310.780000000001</v>
      </c>
      <c r="N1099" t="str">
        <f>VLOOKUP($A1099,'Hospitalisation Details'!$A:$O,12,0)</f>
        <v>tier - 3</v>
      </c>
      <c r="O1099" t="str">
        <f>VLOOKUP($A1099,'Hospitalisation Details'!$A:$O,13,0)</f>
        <v>tier - 3</v>
      </c>
      <c r="P1099" t="str">
        <f>VLOOKUP($A1099,'Hospitalisation Details'!$A:$O,14,0)</f>
        <v>R1012</v>
      </c>
      <c r="Q1099">
        <f>VLOOKUP($A1099,'Hospitalisation Details'!$A:$O,15,0)</f>
        <v>60</v>
      </c>
    </row>
    <row r="1100" spans="1:17" ht="15.75" x14ac:dyDescent="0.25">
      <c r="A1100" s="1" t="s">
        <v>1272</v>
      </c>
      <c r="B1100" t="str">
        <f>VLOOKUP(Healthcare!A1100,'Customer Names'!$A:$D,4,0)</f>
        <v>Sara M.</v>
      </c>
      <c r="C1100">
        <f>VLOOKUP(A1100,'Medical Examinations'!$A:$M,2,0)</f>
        <v>23.96</v>
      </c>
      <c r="D1100">
        <f>VLOOKUP($A1100,'Medical Examinations'!$A:$M,3,0)</f>
        <v>9.58</v>
      </c>
      <c r="E1100" t="str">
        <f>VLOOKUP($A1100,'Medical Examinations'!$A:$M,4,0)</f>
        <v>yes</v>
      </c>
      <c r="F1100" t="str">
        <f>VLOOKUP($A1100,'Medical Examinations'!$A:$M,5,0)</f>
        <v>No</v>
      </c>
      <c r="G1100" t="str">
        <f>VLOOKUP($A1100,'Medical Examinations'!$A:$M,6,0)</f>
        <v>Yes</v>
      </c>
      <c r="H1100">
        <f>VLOOKUP($A1100,'Medical Examinations'!$A:$M,8,0)</f>
        <v>1</v>
      </c>
      <c r="I1100" t="str">
        <f>VLOOKUP($A1100,'Medical Examinations'!$A:$M,9,0)</f>
        <v>No</v>
      </c>
      <c r="J1100" t="str">
        <f>VLOOKUP($A1100,'Medical Examinations'!$A:$M,11,0)</f>
        <v>Healthy Weight</v>
      </c>
      <c r="K1100" t="str">
        <f>VLOOKUP($A1100,'Medical Examinations'!$A:$M,12,0)</f>
        <v>Diabetes</v>
      </c>
      <c r="L1100" s="11">
        <f>VLOOKUP($A1100,'Hospitalisation Details'!$A:$O,5,0)</f>
        <v>23339</v>
      </c>
      <c r="M1100">
        <f>VLOOKUP($A1100,'Hospitalisation Details'!$A:$O,7,0)</f>
        <v>10308.040000000001</v>
      </c>
      <c r="N1100" t="str">
        <f>VLOOKUP($A1100,'Hospitalisation Details'!$A:$O,12,0)</f>
        <v>tier - 3</v>
      </c>
      <c r="O1100" t="str">
        <f>VLOOKUP($A1100,'Hospitalisation Details'!$A:$O,13,0)</f>
        <v>tier - 1</v>
      </c>
      <c r="P1100" t="str">
        <f>VLOOKUP($A1100,'Hospitalisation Details'!$A:$O,14,0)</f>
        <v>R1013</v>
      </c>
      <c r="Q1100">
        <f>VLOOKUP($A1100,'Hospitalisation Details'!$A:$O,15,0)</f>
        <v>59</v>
      </c>
    </row>
    <row r="1101" spans="1:17" ht="15.75" x14ac:dyDescent="0.25">
      <c r="A1101" s="1" t="s">
        <v>1271</v>
      </c>
      <c r="B1101" t="str">
        <f>VLOOKUP(Healthcare!A1101,'Customer Names'!$A:$D,4,0)</f>
        <v>Scott A.</v>
      </c>
      <c r="C1101">
        <f>VLOOKUP(A1101,'Medical Examinations'!$A:$M,2,0)</f>
        <v>35.93</v>
      </c>
      <c r="D1101">
        <f>VLOOKUP($A1101,'Medical Examinations'!$A:$M,3,0)</f>
        <v>6.4</v>
      </c>
      <c r="E1101" t="str">
        <f>VLOOKUP($A1101,'Medical Examinations'!$A:$M,4,0)</f>
        <v>yes</v>
      </c>
      <c r="F1101" t="str">
        <f>VLOOKUP($A1101,'Medical Examinations'!$A:$M,5,0)</f>
        <v>No</v>
      </c>
      <c r="G1101" t="str">
        <f>VLOOKUP($A1101,'Medical Examinations'!$A:$M,6,0)</f>
        <v>No</v>
      </c>
      <c r="H1101">
        <f>VLOOKUP($A1101,'Medical Examinations'!$A:$M,8,0)</f>
        <v>1</v>
      </c>
      <c r="I1101" t="str">
        <f>VLOOKUP($A1101,'Medical Examinations'!$A:$M,9,0)</f>
        <v>No</v>
      </c>
      <c r="J1101" t="str">
        <f>VLOOKUP($A1101,'Medical Examinations'!$A:$M,11,0)</f>
        <v>Obesity</v>
      </c>
      <c r="K1101" t="str">
        <f>VLOOKUP($A1101,'Medical Examinations'!$A:$M,12,0)</f>
        <v>Diabetes</v>
      </c>
      <c r="L1101" s="11">
        <f>VLOOKUP($A1101,'Hospitalisation Details'!$A:$O,5,0)</f>
        <v>32400</v>
      </c>
      <c r="M1101">
        <f>VLOOKUP($A1101,'Hospitalisation Details'!$A:$O,7,0)</f>
        <v>10276.99</v>
      </c>
      <c r="N1101" t="str">
        <f>VLOOKUP($A1101,'Hospitalisation Details'!$A:$O,12,0)</f>
        <v>tier - 3</v>
      </c>
      <c r="O1101" t="str">
        <f>VLOOKUP($A1101,'Hospitalisation Details'!$A:$O,13,0)</f>
        <v>tier - 1</v>
      </c>
      <c r="P1101" t="str">
        <f>VLOOKUP($A1101,'Hospitalisation Details'!$A:$O,14,0)</f>
        <v>R1021</v>
      </c>
      <c r="Q1101">
        <f>VLOOKUP($A1101,'Hospitalisation Details'!$A:$O,15,0)</f>
        <v>34</v>
      </c>
    </row>
    <row r="1102" spans="1:17" ht="15.75" x14ac:dyDescent="0.25">
      <c r="A1102" s="1" t="s">
        <v>1270</v>
      </c>
      <c r="B1102" t="str">
        <f>VLOOKUP(Healthcare!A1102,'Customer Names'!$A:$D,4,0)</f>
        <v>.  Lauren</v>
      </c>
      <c r="C1102">
        <f>VLOOKUP(A1102,'Medical Examinations'!$A:$M,2,0)</f>
        <v>26.11</v>
      </c>
      <c r="D1102">
        <f>VLOOKUP($A1102,'Medical Examinations'!$A:$M,3,0)</f>
        <v>6.8</v>
      </c>
      <c r="E1102" t="str">
        <f>VLOOKUP($A1102,'Medical Examinations'!$A:$M,4,0)</f>
        <v>yes</v>
      </c>
      <c r="F1102" t="str">
        <f>VLOOKUP($A1102,'Medical Examinations'!$A:$M,5,0)</f>
        <v>No</v>
      </c>
      <c r="G1102" t="str">
        <f>VLOOKUP($A1102,'Medical Examinations'!$A:$M,6,0)</f>
        <v>No</v>
      </c>
      <c r="H1102">
        <f>VLOOKUP($A1102,'Medical Examinations'!$A:$M,8,0)</f>
        <v>2</v>
      </c>
      <c r="I1102" t="str">
        <f>VLOOKUP($A1102,'Medical Examinations'!$A:$M,9,0)</f>
        <v>No</v>
      </c>
      <c r="J1102" t="str">
        <f>VLOOKUP($A1102,'Medical Examinations'!$A:$M,11,0)</f>
        <v>Overweight</v>
      </c>
      <c r="K1102" t="str">
        <f>VLOOKUP($A1102,'Medical Examinations'!$A:$M,12,0)</f>
        <v>Diabetes</v>
      </c>
      <c r="L1102" s="11">
        <f>VLOOKUP($A1102,'Hospitalisation Details'!$A:$O,5,0)</f>
        <v>25801</v>
      </c>
      <c r="M1102">
        <f>VLOOKUP($A1102,'Hospitalisation Details'!$A:$O,7,0)</f>
        <v>10274.33</v>
      </c>
      <c r="N1102" t="str">
        <f>VLOOKUP($A1102,'Hospitalisation Details'!$A:$O,12,0)</f>
        <v>tier - 3</v>
      </c>
      <c r="O1102" t="str">
        <f>VLOOKUP($A1102,'Hospitalisation Details'!$A:$O,13,0)</f>
        <v>tier - 1</v>
      </c>
      <c r="P1102" t="str">
        <f>VLOOKUP($A1102,'Hospitalisation Details'!$A:$O,14,0)</f>
        <v>R1024</v>
      </c>
      <c r="Q1102">
        <f>VLOOKUP($A1102,'Hospitalisation Details'!$A:$O,15,0)</f>
        <v>52</v>
      </c>
    </row>
    <row r="1103" spans="1:17" ht="15.75" x14ac:dyDescent="0.25">
      <c r="A1103" s="1" t="s">
        <v>1269</v>
      </c>
      <c r="B1103" t="str">
        <f>VLOOKUP(Healthcare!A1103,'Customer Names'!$A:$D,4,0)</f>
        <v>Scott</v>
      </c>
      <c r="C1103">
        <f>VLOOKUP(A1103,'Medical Examinations'!$A:$M,2,0)</f>
        <v>32.299999999999997</v>
      </c>
      <c r="D1103">
        <f>VLOOKUP($A1103,'Medical Examinations'!$A:$M,3,0)</f>
        <v>9.48</v>
      </c>
      <c r="E1103" t="str">
        <f>VLOOKUP($A1103,'Medical Examinations'!$A:$M,4,0)</f>
        <v>No</v>
      </c>
      <c r="F1103" t="str">
        <f>VLOOKUP($A1103,'Medical Examinations'!$A:$M,5,0)</f>
        <v>No</v>
      </c>
      <c r="G1103" t="str">
        <f>VLOOKUP($A1103,'Medical Examinations'!$A:$M,6,0)</f>
        <v>No</v>
      </c>
      <c r="H1103">
        <f>VLOOKUP($A1103,'Medical Examinations'!$A:$M,8,0)</f>
        <v>2</v>
      </c>
      <c r="I1103" t="str">
        <f>VLOOKUP($A1103,'Medical Examinations'!$A:$M,9,0)</f>
        <v>No</v>
      </c>
      <c r="J1103" t="str">
        <f>VLOOKUP($A1103,'Medical Examinations'!$A:$M,11,0)</f>
        <v>Obesity</v>
      </c>
      <c r="K1103" t="str">
        <f>VLOOKUP($A1103,'Medical Examinations'!$A:$M,12,0)</f>
        <v>Diabetes</v>
      </c>
      <c r="L1103" s="11">
        <f>VLOOKUP($A1103,'Hospitalisation Details'!$A:$O,5,0)</f>
        <v>26872</v>
      </c>
      <c r="M1103">
        <f>VLOOKUP($A1103,'Hospitalisation Details'!$A:$O,7,0)</f>
        <v>10269.459999999999</v>
      </c>
      <c r="N1103" t="str">
        <f>VLOOKUP($A1103,'Hospitalisation Details'!$A:$O,12,0)</f>
        <v>tier - 3</v>
      </c>
      <c r="O1103" t="str">
        <f>VLOOKUP($A1103,'Hospitalisation Details'!$A:$O,13,0)</f>
        <v>tier - 3</v>
      </c>
      <c r="P1103" t="str">
        <f>VLOOKUP($A1103,'Hospitalisation Details'!$A:$O,14,0)</f>
        <v>R1012</v>
      </c>
      <c r="Q1103">
        <f>VLOOKUP($A1103,'Hospitalisation Details'!$A:$O,15,0)</f>
        <v>49</v>
      </c>
    </row>
    <row r="1104" spans="1:17" ht="15.75" x14ac:dyDescent="0.25">
      <c r="A1104" s="1" t="s">
        <v>1268</v>
      </c>
      <c r="B1104" t="str">
        <f>VLOOKUP(Healthcare!A1104,'Customer Names'!$A:$D,4,0)</f>
        <v>Brian A.</v>
      </c>
      <c r="C1104">
        <f>VLOOKUP(A1104,'Medical Examinations'!$A:$M,2,0)</f>
        <v>28.69</v>
      </c>
      <c r="D1104">
        <f>VLOOKUP($A1104,'Medical Examinations'!$A:$M,3,0)</f>
        <v>7.45</v>
      </c>
      <c r="E1104" t="str">
        <f>VLOOKUP($A1104,'Medical Examinations'!$A:$M,4,0)</f>
        <v>No</v>
      </c>
      <c r="F1104" t="str">
        <f>VLOOKUP($A1104,'Medical Examinations'!$A:$M,5,0)</f>
        <v>No</v>
      </c>
      <c r="G1104" t="str">
        <f>VLOOKUP($A1104,'Medical Examinations'!$A:$M,6,0)</f>
        <v>No</v>
      </c>
      <c r="H1104">
        <f>VLOOKUP($A1104,'Medical Examinations'!$A:$M,8,0)</f>
        <v>2</v>
      </c>
      <c r="I1104" t="str">
        <f>VLOOKUP($A1104,'Medical Examinations'!$A:$M,9,0)</f>
        <v>No</v>
      </c>
      <c r="J1104" t="str">
        <f>VLOOKUP($A1104,'Medical Examinations'!$A:$M,11,0)</f>
        <v>Overweight</v>
      </c>
      <c r="K1104" t="str">
        <f>VLOOKUP($A1104,'Medical Examinations'!$A:$M,12,0)</f>
        <v>Diabetes</v>
      </c>
      <c r="L1104" s="11">
        <f>VLOOKUP($A1104,'Hospitalisation Details'!$A:$O,5,0)</f>
        <v>26912</v>
      </c>
      <c r="M1104">
        <f>VLOOKUP($A1104,'Hospitalisation Details'!$A:$O,7,0)</f>
        <v>10264.44</v>
      </c>
      <c r="N1104" t="str">
        <f>VLOOKUP($A1104,'Hospitalisation Details'!$A:$O,12,0)</f>
        <v>tier - 3</v>
      </c>
      <c r="O1104" t="str">
        <f>VLOOKUP($A1104,'Hospitalisation Details'!$A:$O,13,0)</f>
        <v>tier - 2</v>
      </c>
      <c r="P1104" t="str">
        <f>VLOOKUP($A1104,'Hospitalisation Details'!$A:$O,14,0)</f>
        <v>R1012</v>
      </c>
      <c r="Q1104">
        <f>VLOOKUP($A1104,'Hospitalisation Details'!$A:$O,15,0)</f>
        <v>49</v>
      </c>
    </row>
    <row r="1105" spans="1:17" ht="15.75" x14ac:dyDescent="0.25">
      <c r="A1105" s="1" t="s">
        <v>1267</v>
      </c>
      <c r="B1105" t="str">
        <f>VLOOKUP(Healthcare!A1105,'Customer Names'!$A:$D,4,0)</f>
        <v>Kaitlin R.</v>
      </c>
      <c r="C1105">
        <f>VLOOKUP(A1105,'Medical Examinations'!$A:$M,2,0)</f>
        <v>31.28</v>
      </c>
      <c r="D1105">
        <f>VLOOKUP($A1105,'Medical Examinations'!$A:$M,3,0)</f>
        <v>6.94</v>
      </c>
      <c r="E1105" t="str">
        <f>VLOOKUP($A1105,'Medical Examinations'!$A:$M,4,0)</f>
        <v>yes</v>
      </c>
      <c r="F1105" t="str">
        <f>VLOOKUP($A1105,'Medical Examinations'!$A:$M,5,0)</f>
        <v>No</v>
      </c>
      <c r="G1105" t="str">
        <f>VLOOKUP($A1105,'Medical Examinations'!$A:$M,6,0)</f>
        <v>No</v>
      </c>
      <c r="H1105">
        <f>VLOOKUP($A1105,'Medical Examinations'!$A:$M,8,0)</f>
        <v>1</v>
      </c>
      <c r="I1105" t="str">
        <f>VLOOKUP($A1105,'Medical Examinations'!$A:$M,9,0)</f>
        <v>No</v>
      </c>
      <c r="J1105" t="str">
        <f>VLOOKUP($A1105,'Medical Examinations'!$A:$M,11,0)</f>
        <v>Obesity</v>
      </c>
      <c r="K1105" t="str">
        <f>VLOOKUP($A1105,'Medical Examinations'!$A:$M,12,0)</f>
        <v>Diabetes</v>
      </c>
      <c r="L1105" s="11">
        <f>VLOOKUP($A1105,'Hospitalisation Details'!$A:$O,5,0)</f>
        <v>27743</v>
      </c>
      <c r="M1105">
        <f>VLOOKUP($A1105,'Hospitalisation Details'!$A:$O,7,0)</f>
        <v>10259.129999999999</v>
      </c>
      <c r="N1105" t="str">
        <f>VLOOKUP($A1105,'Hospitalisation Details'!$A:$O,12,0)</f>
        <v>tier - 3</v>
      </c>
      <c r="O1105" t="str">
        <f>VLOOKUP($A1105,'Hospitalisation Details'!$A:$O,13,0)</f>
        <v>tier - 2</v>
      </c>
      <c r="P1105" t="str">
        <f>VLOOKUP($A1105,'Hospitalisation Details'!$A:$O,14,0)</f>
        <v>R1011</v>
      </c>
      <c r="Q1105">
        <f>VLOOKUP($A1105,'Hospitalisation Details'!$A:$O,15,0)</f>
        <v>47</v>
      </c>
    </row>
    <row r="1106" spans="1:17" ht="15.75" x14ac:dyDescent="0.25">
      <c r="A1106" s="1" t="s">
        <v>1266</v>
      </c>
      <c r="B1106" t="str">
        <f>VLOOKUP(Healthcare!A1106,'Customer Names'!$A:$D,4,0)</f>
        <v>Mohammad</v>
      </c>
      <c r="C1106">
        <f>VLOOKUP(A1106,'Medical Examinations'!$A:$M,2,0)</f>
        <v>30.21</v>
      </c>
      <c r="D1106">
        <f>VLOOKUP($A1106,'Medical Examinations'!$A:$M,3,0)</f>
        <v>7.83</v>
      </c>
      <c r="E1106" t="str">
        <f>VLOOKUP($A1106,'Medical Examinations'!$A:$M,4,0)</f>
        <v>No</v>
      </c>
      <c r="F1106" t="str">
        <f>VLOOKUP($A1106,'Medical Examinations'!$A:$M,5,0)</f>
        <v>No</v>
      </c>
      <c r="G1106" t="str">
        <f>VLOOKUP($A1106,'Medical Examinations'!$A:$M,6,0)</f>
        <v>No</v>
      </c>
      <c r="H1106">
        <f>VLOOKUP($A1106,'Medical Examinations'!$A:$M,8,0)</f>
        <v>0</v>
      </c>
      <c r="I1106" t="str">
        <f>VLOOKUP($A1106,'Medical Examinations'!$A:$M,9,0)</f>
        <v>No</v>
      </c>
      <c r="J1106" t="str">
        <f>VLOOKUP($A1106,'Medical Examinations'!$A:$M,11,0)</f>
        <v>Obesity</v>
      </c>
      <c r="K1106" t="str">
        <f>VLOOKUP($A1106,'Medical Examinations'!$A:$M,12,0)</f>
        <v>Diabetes</v>
      </c>
      <c r="L1106" s="11">
        <f>VLOOKUP($A1106,'Hospitalisation Details'!$A:$O,5,0)</f>
        <v>25042</v>
      </c>
      <c r="M1106">
        <f>VLOOKUP($A1106,'Hospitalisation Details'!$A:$O,7,0)</f>
        <v>10231.5</v>
      </c>
      <c r="N1106" t="str">
        <f>VLOOKUP($A1106,'Hospitalisation Details'!$A:$O,12,0)</f>
        <v>tier - 3</v>
      </c>
      <c r="O1106" t="str">
        <f>VLOOKUP($A1106,'Hospitalisation Details'!$A:$O,13,0)</f>
        <v>tier - 1</v>
      </c>
      <c r="P1106" t="str">
        <f>VLOOKUP($A1106,'Hospitalisation Details'!$A:$O,14,0)</f>
        <v>R1012</v>
      </c>
      <c r="Q1106">
        <f>VLOOKUP($A1106,'Hospitalisation Details'!$A:$O,15,0)</f>
        <v>54</v>
      </c>
    </row>
    <row r="1107" spans="1:17" ht="15.75" x14ac:dyDescent="0.25">
      <c r="A1107" s="1" t="s">
        <v>1265</v>
      </c>
      <c r="B1107" t="str">
        <f>VLOOKUP(Healthcare!A1107,'Customer Names'!$A:$D,4,0)</f>
        <v>Charlie</v>
      </c>
      <c r="C1107">
        <f>VLOOKUP(A1107,'Medical Examinations'!$A:$M,2,0)</f>
        <v>38.28</v>
      </c>
      <c r="D1107">
        <f>VLOOKUP($A1107,'Medical Examinations'!$A:$M,3,0)</f>
        <v>10.17</v>
      </c>
      <c r="E1107" t="str">
        <f>VLOOKUP($A1107,'Medical Examinations'!$A:$M,4,0)</f>
        <v>yes</v>
      </c>
      <c r="F1107" t="str">
        <f>VLOOKUP($A1107,'Medical Examinations'!$A:$M,5,0)</f>
        <v>No</v>
      </c>
      <c r="G1107" t="str">
        <f>VLOOKUP($A1107,'Medical Examinations'!$A:$M,6,0)</f>
        <v>No</v>
      </c>
      <c r="H1107">
        <f>VLOOKUP($A1107,'Medical Examinations'!$A:$M,8,0)</f>
        <v>0</v>
      </c>
      <c r="I1107" t="str">
        <f>VLOOKUP($A1107,'Medical Examinations'!$A:$M,9,0)</f>
        <v>No</v>
      </c>
      <c r="J1107" t="str">
        <f>VLOOKUP($A1107,'Medical Examinations'!$A:$M,11,0)</f>
        <v>Obesity</v>
      </c>
      <c r="K1107" t="str">
        <f>VLOOKUP($A1107,'Medical Examinations'!$A:$M,12,0)</f>
        <v>Diabetes</v>
      </c>
      <c r="L1107" s="11">
        <f>VLOOKUP($A1107,'Hospitalisation Details'!$A:$O,5,0)</f>
        <v>24773</v>
      </c>
      <c r="M1107">
        <f>VLOOKUP($A1107,'Hospitalisation Details'!$A:$O,7,0)</f>
        <v>10226.280000000001</v>
      </c>
      <c r="N1107" t="str">
        <f>VLOOKUP($A1107,'Hospitalisation Details'!$A:$O,12,0)</f>
        <v>tier - 3</v>
      </c>
      <c r="O1107" t="str">
        <f>VLOOKUP($A1107,'Hospitalisation Details'!$A:$O,13,0)</f>
        <v>tier - 3</v>
      </c>
      <c r="P1107" t="str">
        <f>VLOOKUP($A1107,'Hospitalisation Details'!$A:$O,14,0)</f>
        <v>R1013</v>
      </c>
      <c r="Q1107">
        <f>VLOOKUP($A1107,'Hospitalisation Details'!$A:$O,15,0)</f>
        <v>55</v>
      </c>
    </row>
    <row r="1108" spans="1:17" ht="15.75" x14ac:dyDescent="0.25">
      <c r="A1108" s="1" t="s">
        <v>1264</v>
      </c>
      <c r="B1108" t="str">
        <f>VLOOKUP(Healthcare!A1108,'Customer Names'!$A:$D,4,0)</f>
        <v>Brent</v>
      </c>
      <c r="C1108">
        <f>VLOOKUP(A1108,'Medical Examinations'!$A:$M,2,0)</f>
        <v>29.9</v>
      </c>
      <c r="D1108">
        <f>VLOOKUP($A1108,'Medical Examinations'!$A:$M,3,0)</f>
        <v>8.9600000000000009</v>
      </c>
      <c r="E1108" t="str">
        <f>VLOOKUP($A1108,'Medical Examinations'!$A:$M,4,0)</f>
        <v>yes</v>
      </c>
      <c r="F1108" t="str">
        <f>VLOOKUP($A1108,'Medical Examinations'!$A:$M,5,0)</f>
        <v>No</v>
      </c>
      <c r="G1108" t="str">
        <f>VLOOKUP($A1108,'Medical Examinations'!$A:$M,6,0)</f>
        <v>No</v>
      </c>
      <c r="H1108">
        <f>VLOOKUP($A1108,'Medical Examinations'!$A:$M,8,0)</f>
        <v>0</v>
      </c>
      <c r="I1108" t="str">
        <f>VLOOKUP($A1108,'Medical Examinations'!$A:$M,9,0)</f>
        <v>No</v>
      </c>
      <c r="J1108" t="str">
        <f>VLOOKUP($A1108,'Medical Examinations'!$A:$M,11,0)</f>
        <v>Overweight</v>
      </c>
      <c r="K1108" t="str">
        <f>VLOOKUP($A1108,'Medical Examinations'!$A:$M,12,0)</f>
        <v>Diabetes</v>
      </c>
      <c r="L1108" s="11">
        <f>VLOOKUP($A1108,'Hospitalisation Details'!$A:$O,5,0)</f>
        <v>24832</v>
      </c>
      <c r="M1108">
        <f>VLOOKUP($A1108,'Hospitalisation Details'!$A:$O,7,0)</f>
        <v>10214.64</v>
      </c>
      <c r="N1108" t="str">
        <f>VLOOKUP($A1108,'Hospitalisation Details'!$A:$O,12,0)</f>
        <v>tier - 3</v>
      </c>
      <c r="O1108" t="str">
        <f>VLOOKUP($A1108,'Hospitalisation Details'!$A:$O,13,0)</f>
        <v>tier - 2</v>
      </c>
      <c r="P1108" t="str">
        <f>VLOOKUP($A1108,'Hospitalisation Details'!$A:$O,14,0)</f>
        <v>R1011</v>
      </c>
      <c r="Q1108">
        <f>VLOOKUP($A1108,'Hospitalisation Details'!$A:$O,15,0)</f>
        <v>55</v>
      </c>
    </row>
    <row r="1109" spans="1:17" ht="15.75" x14ac:dyDescent="0.25">
      <c r="A1109" s="1" t="s">
        <v>1263</v>
      </c>
      <c r="B1109" t="str">
        <f>VLOOKUP(Healthcare!A1109,'Customer Names'!$A:$D,4,0)</f>
        <v>Kelli M</v>
      </c>
      <c r="C1109">
        <f>VLOOKUP(A1109,'Medical Examinations'!$A:$M,2,0)</f>
        <v>23.18</v>
      </c>
      <c r="D1109">
        <f>VLOOKUP($A1109,'Medical Examinations'!$A:$M,3,0)</f>
        <v>6.96</v>
      </c>
      <c r="E1109" t="str">
        <f>VLOOKUP($A1109,'Medical Examinations'!$A:$M,4,0)</f>
        <v>yes</v>
      </c>
      <c r="F1109" t="str">
        <f>VLOOKUP($A1109,'Medical Examinations'!$A:$M,5,0)</f>
        <v>No</v>
      </c>
      <c r="G1109" t="str">
        <f>VLOOKUP($A1109,'Medical Examinations'!$A:$M,6,0)</f>
        <v>No</v>
      </c>
      <c r="H1109">
        <f>VLOOKUP($A1109,'Medical Examinations'!$A:$M,8,0)</f>
        <v>2</v>
      </c>
      <c r="I1109" t="str">
        <f>VLOOKUP($A1109,'Medical Examinations'!$A:$M,9,0)</f>
        <v>No</v>
      </c>
      <c r="J1109" t="str">
        <f>VLOOKUP($A1109,'Medical Examinations'!$A:$M,11,0)</f>
        <v>Healthy Weight</v>
      </c>
      <c r="K1109" t="str">
        <f>VLOOKUP($A1109,'Medical Examinations'!$A:$M,12,0)</f>
        <v>Diabetes</v>
      </c>
      <c r="L1109" s="11">
        <f>VLOOKUP($A1109,'Hospitalisation Details'!$A:$O,5,0)</f>
        <v>25773</v>
      </c>
      <c r="M1109">
        <f>VLOOKUP($A1109,'Hospitalisation Details'!$A:$O,7,0)</f>
        <v>10197.77</v>
      </c>
      <c r="N1109" t="str">
        <f>VLOOKUP($A1109,'Hospitalisation Details'!$A:$O,12,0)</f>
        <v>tier - 3</v>
      </c>
      <c r="O1109" t="str">
        <f>VLOOKUP($A1109,'Hospitalisation Details'!$A:$O,13,0)</f>
        <v>tier - 1</v>
      </c>
      <c r="P1109" t="str">
        <f>VLOOKUP($A1109,'Hospitalisation Details'!$A:$O,14,0)</f>
        <v>R1024</v>
      </c>
      <c r="Q1109">
        <f>VLOOKUP($A1109,'Hospitalisation Details'!$A:$O,15,0)</f>
        <v>52</v>
      </c>
    </row>
    <row r="1110" spans="1:17" ht="15.75" x14ac:dyDescent="0.25">
      <c r="A1110" s="1" t="s">
        <v>1262</v>
      </c>
      <c r="B1110" t="str">
        <f>VLOOKUP(Healthcare!A1110,'Customer Names'!$A:$D,4,0)</f>
        <v>.  Sheridan H</v>
      </c>
      <c r="C1110">
        <f>VLOOKUP(A1110,'Medical Examinations'!$A:$M,2,0)</f>
        <v>33.020000000000003</v>
      </c>
      <c r="D1110">
        <f>VLOOKUP($A1110,'Medical Examinations'!$A:$M,3,0)</f>
        <v>5.07</v>
      </c>
      <c r="E1110" t="str">
        <f>VLOOKUP($A1110,'Medical Examinations'!$A:$M,4,0)</f>
        <v>yes</v>
      </c>
      <c r="F1110" t="str">
        <f>VLOOKUP($A1110,'Medical Examinations'!$A:$M,5,0)</f>
        <v>No</v>
      </c>
      <c r="G1110" t="str">
        <f>VLOOKUP($A1110,'Medical Examinations'!$A:$M,6,0)</f>
        <v>No</v>
      </c>
      <c r="H1110">
        <f>VLOOKUP($A1110,'Medical Examinations'!$A:$M,8,0)</f>
        <v>0</v>
      </c>
      <c r="I1110" t="str">
        <f>VLOOKUP($A1110,'Medical Examinations'!$A:$M,9,0)</f>
        <v>No</v>
      </c>
      <c r="J1110" t="str">
        <f>VLOOKUP($A1110,'Medical Examinations'!$A:$M,11,0)</f>
        <v>Obesity</v>
      </c>
      <c r="K1110" t="str">
        <f>VLOOKUP($A1110,'Medical Examinations'!$A:$M,12,0)</f>
        <v>Normal</v>
      </c>
      <c r="L1110" s="11">
        <f>VLOOKUP($A1110,'Hospitalisation Details'!$A:$O,5,0)</f>
        <v>31336</v>
      </c>
      <c r="M1110">
        <f>VLOOKUP($A1110,'Hospitalisation Details'!$A:$O,7,0)</f>
        <v>10191.82</v>
      </c>
      <c r="N1110" t="str">
        <f>VLOOKUP($A1110,'Hospitalisation Details'!$A:$O,12,0)</f>
        <v>tier - 3</v>
      </c>
      <c r="O1110" t="str">
        <f>VLOOKUP($A1110,'Hospitalisation Details'!$A:$O,13,0)</f>
        <v>tier - 2</v>
      </c>
      <c r="P1110" t="str">
        <f>VLOOKUP($A1110,'Hospitalisation Details'!$A:$O,14,0)</f>
        <v>R1026</v>
      </c>
      <c r="Q1110">
        <f>VLOOKUP($A1110,'Hospitalisation Details'!$A:$O,15,0)</f>
        <v>37</v>
      </c>
    </row>
    <row r="1111" spans="1:17" ht="15.75" x14ac:dyDescent="0.25">
      <c r="A1111" s="1" t="s">
        <v>1261</v>
      </c>
      <c r="B1111" t="str">
        <f>VLOOKUP(Healthcare!A1111,'Customer Names'!$A:$D,4,0)</f>
        <v>.  Sarah M.</v>
      </c>
      <c r="C1111">
        <f>VLOOKUP(A1111,'Medical Examinations'!$A:$M,2,0)</f>
        <v>27.29</v>
      </c>
      <c r="D1111">
        <f>VLOOKUP($A1111,'Medical Examinations'!$A:$M,3,0)</f>
        <v>5.85</v>
      </c>
      <c r="E1111" t="str">
        <f>VLOOKUP($A1111,'Medical Examinations'!$A:$M,4,0)</f>
        <v>No</v>
      </c>
      <c r="F1111" t="str">
        <f>VLOOKUP($A1111,'Medical Examinations'!$A:$M,5,0)</f>
        <v>No</v>
      </c>
      <c r="G1111" t="str">
        <f>VLOOKUP($A1111,'Medical Examinations'!$A:$M,6,0)</f>
        <v>No</v>
      </c>
      <c r="H1111">
        <f>VLOOKUP($A1111,'Medical Examinations'!$A:$M,8,0)</f>
        <v>2</v>
      </c>
      <c r="I1111" t="str">
        <f>VLOOKUP($A1111,'Medical Examinations'!$A:$M,9,0)</f>
        <v>No</v>
      </c>
      <c r="J1111" t="str">
        <f>VLOOKUP($A1111,'Medical Examinations'!$A:$M,11,0)</f>
        <v>Overweight</v>
      </c>
      <c r="K1111" t="str">
        <f>VLOOKUP($A1111,'Medical Examinations'!$A:$M,12,0)</f>
        <v>Prediabetes</v>
      </c>
      <c r="L1111" s="11">
        <f>VLOOKUP($A1111,'Hospitalisation Details'!$A:$O,5,0)</f>
        <v>26643</v>
      </c>
      <c r="M1111">
        <f>VLOOKUP($A1111,'Hospitalisation Details'!$A:$O,7,0)</f>
        <v>10160.870000000001</v>
      </c>
      <c r="N1111" t="str">
        <f>VLOOKUP($A1111,'Hospitalisation Details'!$A:$O,12,0)</f>
        <v>tier - 3</v>
      </c>
      <c r="O1111" t="str">
        <f>VLOOKUP($A1111,'Hospitalisation Details'!$A:$O,13,0)</f>
        <v>tier - 3</v>
      </c>
      <c r="P1111" t="str">
        <f>VLOOKUP($A1111,'Hospitalisation Details'!$A:$O,14,0)</f>
        <v>R1025</v>
      </c>
      <c r="Q1111">
        <f>VLOOKUP($A1111,'Hospitalisation Details'!$A:$O,15,0)</f>
        <v>50</v>
      </c>
    </row>
    <row r="1112" spans="1:17" ht="15.75" x14ac:dyDescent="0.25">
      <c r="A1112" s="1" t="s">
        <v>1260</v>
      </c>
      <c r="B1112" t="str">
        <f>VLOOKUP(Healthcare!A1112,'Customer Names'!$A:$D,4,0)</f>
        <v>Jennifer</v>
      </c>
      <c r="C1112">
        <f>VLOOKUP(A1112,'Medical Examinations'!$A:$M,2,0)</f>
        <v>23.18</v>
      </c>
      <c r="D1112">
        <f>VLOOKUP($A1112,'Medical Examinations'!$A:$M,3,0)</f>
        <v>10.56</v>
      </c>
      <c r="E1112" t="str">
        <f>VLOOKUP($A1112,'Medical Examinations'!$A:$M,4,0)</f>
        <v>No</v>
      </c>
      <c r="F1112" t="str">
        <f>VLOOKUP($A1112,'Medical Examinations'!$A:$M,5,0)</f>
        <v>No</v>
      </c>
      <c r="G1112" t="str">
        <f>VLOOKUP($A1112,'Medical Examinations'!$A:$M,6,0)</f>
        <v>No</v>
      </c>
      <c r="H1112">
        <f>VLOOKUP($A1112,'Medical Examinations'!$A:$M,8,0)</f>
        <v>2</v>
      </c>
      <c r="I1112" t="str">
        <f>VLOOKUP($A1112,'Medical Examinations'!$A:$M,9,0)</f>
        <v>No</v>
      </c>
      <c r="J1112" t="str">
        <f>VLOOKUP($A1112,'Medical Examinations'!$A:$M,11,0)</f>
        <v>Healthy Weight</v>
      </c>
      <c r="K1112" t="str">
        <f>VLOOKUP($A1112,'Medical Examinations'!$A:$M,12,0)</f>
        <v>Diabetes</v>
      </c>
      <c r="L1112" s="11">
        <f>VLOOKUP($A1112,'Hospitalisation Details'!$A:$O,5,0)</f>
        <v>26889</v>
      </c>
      <c r="M1112">
        <f>VLOOKUP($A1112,'Hospitalisation Details'!$A:$O,7,0)</f>
        <v>10156.780000000001</v>
      </c>
      <c r="N1112" t="str">
        <f>VLOOKUP($A1112,'Hospitalisation Details'!$A:$O,12,0)</f>
        <v>tier - 3</v>
      </c>
      <c r="O1112" t="str">
        <f>VLOOKUP($A1112,'Hospitalisation Details'!$A:$O,13,0)</f>
        <v>tier - 2</v>
      </c>
      <c r="P1112" t="str">
        <f>VLOOKUP($A1112,'Hospitalisation Details'!$A:$O,14,0)</f>
        <v>R1012</v>
      </c>
      <c r="Q1112">
        <f>VLOOKUP($A1112,'Hospitalisation Details'!$A:$O,15,0)</f>
        <v>49</v>
      </c>
    </row>
    <row r="1113" spans="1:17" ht="15.75" x14ac:dyDescent="0.25">
      <c r="A1113" s="1" t="s">
        <v>1259</v>
      </c>
      <c r="B1113" t="str">
        <f>VLOOKUP(Healthcare!A1113,'Customer Names'!$A:$D,4,0)</f>
        <v>.  Laura J</v>
      </c>
      <c r="C1113">
        <f>VLOOKUP(A1113,'Medical Examinations'!$A:$M,2,0)</f>
        <v>32.659999999999997</v>
      </c>
      <c r="D1113">
        <f>VLOOKUP($A1113,'Medical Examinations'!$A:$M,3,0)</f>
        <v>8.92</v>
      </c>
      <c r="E1113" t="str">
        <f>VLOOKUP($A1113,'Medical Examinations'!$A:$M,4,0)</f>
        <v>yes</v>
      </c>
      <c r="F1113" t="str">
        <f>VLOOKUP($A1113,'Medical Examinations'!$A:$M,5,0)</f>
        <v>No</v>
      </c>
      <c r="G1113" t="str">
        <f>VLOOKUP($A1113,'Medical Examinations'!$A:$M,6,0)</f>
        <v>No</v>
      </c>
      <c r="H1113">
        <f>VLOOKUP($A1113,'Medical Examinations'!$A:$M,8,0)</f>
        <v>0</v>
      </c>
      <c r="I1113" t="str">
        <f>VLOOKUP($A1113,'Medical Examinations'!$A:$M,9,0)</f>
        <v>No</v>
      </c>
      <c r="J1113" t="str">
        <f>VLOOKUP($A1113,'Medical Examinations'!$A:$M,11,0)</f>
        <v>Obesity</v>
      </c>
      <c r="K1113" t="str">
        <f>VLOOKUP($A1113,'Medical Examinations'!$A:$M,12,0)</f>
        <v>Diabetes</v>
      </c>
      <c r="L1113" s="11">
        <f>VLOOKUP($A1113,'Hospitalisation Details'!$A:$O,5,0)</f>
        <v>29749</v>
      </c>
      <c r="M1113">
        <f>VLOOKUP($A1113,'Hospitalisation Details'!$A:$O,7,0)</f>
        <v>10146.129999999999</v>
      </c>
      <c r="N1113" t="str">
        <f>VLOOKUP($A1113,'Hospitalisation Details'!$A:$O,12,0)</f>
        <v>tier - 3</v>
      </c>
      <c r="O1113" t="str">
        <f>VLOOKUP($A1113,'Hospitalisation Details'!$A:$O,13,0)</f>
        <v>tier - 1</v>
      </c>
      <c r="P1113" t="str">
        <f>VLOOKUP($A1113,'Hospitalisation Details'!$A:$O,14,0)</f>
        <v>R1025</v>
      </c>
      <c r="Q1113">
        <f>VLOOKUP($A1113,'Hospitalisation Details'!$A:$O,15,0)</f>
        <v>41</v>
      </c>
    </row>
    <row r="1114" spans="1:17" ht="15.75" x14ac:dyDescent="0.25">
      <c r="A1114" s="1" t="s">
        <v>1258</v>
      </c>
      <c r="B1114" t="str">
        <f>VLOOKUP(Healthcare!A1114,'Customer Names'!$A:$D,4,0)</f>
        <v>Thomas</v>
      </c>
      <c r="C1114">
        <f>VLOOKUP(A1114,'Medical Examinations'!$A:$M,2,0)</f>
        <v>30.78</v>
      </c>
      <c r="D1114">
        <f>VLOOKUP($A1114,'Medical Examinations'!$A:$M,3,0)</f>
        <v>8.6300000000000008</v>
      </c>
      <c r="E1114" t="str">
        <f>VLOOKUP($A1114,'Medical Examinations'!$A:$M,4,0)</f>
        <v>No</v>
      </c>
      <c r="F1114" t="str">
        <f>VLOOKUP($A1114,'Medical Examinations'!$A:$M,5,0)</f>
        <v>No</v>
      </c>
      <c r="G1114" t="str">
        <f>VLOOKUP($A1114,'Medical Examinations'!$A:$M,6,0)</f>
        <v>No</v>
      </c>
      <c r="H1114">
        <f>VLOOKUP($A1114,'Medical Examinations'!$A:$M,8,0)</f>
        <v>0</v>
      </c>
      <c r="I1114" t="str">
        <f>VLOOKUP($A1114,'Medical Examinations'!$A:$M,9,0)</f>
        <v>No</v>
      </c>
      <c r="J1114" t="str">
        <f>VLOOKUP($A1114,'Medical Examinations'!$A:$M,11,0)</f>
        <v>Obesity</v>
      </c>
      <c r="K1114" t="str">
        <f>VLOOKUP($A1114,'Medical Examinations'!$A:$M,12,0)</f>
        <v>Diabetes</v>
      </c>
      <c r="L1114" s="11">
        <f>VLOOKUP($A1114,'Hospitalisation Details'!$A:$O,5,0)</f>
        <v>27393</v>
      </c>
      <c r="M1114">
        <f>VLOOKUP($A1114,'Hospitalisation Details'!$A:$O,7,0)</f>
        <v>10141.14</v>
      </c>
      <c r="N1114" t="str">
        <f>VLOOKUP($A1114,'Hospitalisation Details'!$A:$O,12,0)</f>
        <v>tier - 3</v>
      </c>
      <c r="O1114" t="str">
        <f>VLOOKUP($A1114,'Hospitalisation Details'!$A:$O,13,0)</f>
        <v>tier - 1</v>
      </c>
      <c r="P1114" t="str">
        <f>VLOOKUP($A1114,'Hospitalisation Details'!$A:$O,14,0)</f>
        <v>R1016</v>
      </c>
      <c r="Q1114">
        <f>VLOOKUP($A1114,'Hospitalisation Details'!$A:$O,15,0)</f>
        <v>48</v>
      </c>
    </row>
    <row r="1115" spans="1:17" ht="15.75" x14ac:dyDescent="0.25">
      <c r="A1115" s="1" t="s">
        <v>1257</v>
      </c>
      <c r="B1115" t="str">
        <f>VLOOKUP(Healthcare!A1115,'Customer Names'!$A:$D,4,0)</f>
        <v>Gisele</v>
      </c>
      <c r="C1115">
        <f>VLOOKUP(A1115,'Medical Examinations'!$A:$M,2,0)</f>
        <v>47.2</v>
      </c>
      <c r="D1115">
        <f>VLOOKUP($A1115,'Medical Examinations'!$A:$M,3,0)</f>
        <v>6.29</v>
      </c>
      <c r="E1115" t="str">
        <f>VLOOKUP($A1115,'Medical Examinations'!$A:$M,4,0)</f>
        <v>yes</v>
      </c>
      <c r="F1115" t="str">
        <f>VLOOKUP($A1115,'Medical Examinations'!$A:$M,5,0)</f>
        <v>No</v>
      </c>
      <c r="G1115" t="str">
        <f>VLOOKUP($A1115,'Medical Examinations'!$A:$M,6,0)</f>
        <v>Yes</v>
      </c>
      <c r="H1115">
        <f>VLOOKUP($A1115,'Medical Examinations'!$A:$M,8,0)</f>
        <v>1</v>
      </c>
      <c r="I1115" t="str">
        <f>VLOOKUP($A1115,'Medical Examinations'!$A:$M,9,0)</f>
        <v>No</v>
      </c>
      <c r="J1115" t="str">
        <f>VLOOKUP($A1115,'Medical Examinations'!$A:$M,11,0)</f>
        <v>Obesity</v>
      </c>
      <c r="K1115" t="str">
        <f>VLOOKUP($A1115,'Medical Examinations'!$A:$M,12,0)</f>
        <v>Prediabetes</v>
      </c>
      <c r="L1115" s="11">
        <f>VLOOKUP($A1115,'Hospitalisation Details'!$A:$O,5,0)</f>
        <v>35678</v>
      </c>
      <c r="M1115">
        <f>VLOOKUP($A1115,'Hospitalisation Details'!$A:$O,7,0)</f>
        <v>10139.84</v>
      </c>
      <c r="N1115" t="str">
        <f>VLOOKUP($A1115,'Hospitalisation Details'!$A:$O,12,0)</f>
        <v>tier - 3</v>
      </c>
      <c r="O1115" t="str">
        <f>VLOOKUP($A1115,'Hospitalisation Details'!$A:$O,13,0)</f>
        <v>tier - 2</v>
      </c>
      <c r="P1115" t="str">
        <f>VLOOKUP($A1115,'Hospitalisation Details'!$A:$O,14,0)</f>
        <v>R1012</v>
      </c>
      <c r="Q1115">
        <f>VLOOKUP($A1115,'Hospitalisation Details'!$A:$O,15,0)</f>
        <v>25</v>
      </c>
    </row>
    <row r="1116" spans="1:17" ht="15.75" x14ac:dyDescent="0.25">
      <c r="A1116" s="1" t="s">
        <v>1256</v>
      </c>
      <c r="B1116" t="str">
        <f>VLOOKUP(Healthcare!A1116,'Customer Names'!$A:$D,4,0)</f>
        <v>Myra L</v>
      </c>
      <c r="C1116">
        <f>VLOOKUP(A1116,'Medical Examinations'!$A:$M,2,0)</f>
        <v>31.6</v>
      </c>
      <c r="D1116">
        <f>VLOOKUP($A1116,'Medical Examinations'!$A:$M,3,0)</f>
        <v>5.75</v>
      </c>
      <c r="E1116" t="str">
        <f>VLOOKUP($A1116,'Medical Examinations'!$A:$M,4,0)</f>
        <v>No</v>
      </c>
      <c r="F1116" t="str">
        <f>VLOOKUP($A1116,'Medical Examinations'!$A:$M,5,0)</f>
        <v>No</v>
      </c>
      <c r="G1116" t="str">
        <f>VLOOKUP($A1116,'Medical Examinations'!$A:$M,6,0)</f>
        <v>No</v>
      </c>
      <c r="H1116">
        <f>VLOOKUP($A1116,'Medical Examinations'!$A:$M,8,0)</f>
        <v>2</v>
      </c>
      <c r="I1116" t="str">
        <f>VLOOKUP($A1116,'Medical Examinations'!$A:$M,9,0)</f>
        <v>No</v>
      </c>
      <c r="J1116" t="str">
        <f>VLOOKUP($A1116,'Medical Examinations'!$A:$M,11,0)</f>
        <v>Obesity</v>
      </c>
      <c r="K1116" t="str">
        <f>VLOOKUP($A1116,'Medical Examinations'!$A:$M,12,0)</f>
        <v>Prediabetes</v>
      </c>
      <c r="L1116" s="11">
        <f>VLOOKUP($A1116,'Hospitalisation Details'!$A:$O,5,0)</f>
        <v>26527</v>
      </c>
      <c r="M1116">
        <f>VLOOKUP($A1116,'Hospitalisation Details'!$A:$O,7,0)</f>
        <v>10118.42</v>
      </c>
      <c r="N1116" t="str">
        <f>VLOOKUP($A1116,'Hospitalisation Details'!$A:$O,12,0)</f>
        <v>tier - 3</v>
      </c>
      <c r="O1116" t="str">
        <f>VLOOKUP($A1116,'Hospitalisation Details'!$A:$O,13,0)</f>
        <v>tier - 3</v>
      </c>
      <c r="P1116" t="str">
        <f>VLOOKUP($A1116,'Hospitalisation Details'!$A:$O,14,0)</f>
        <v>R1011</v>
      </c>
      <c r="Q1116">
        <f>VLOOKUP($A1116,'Hospitalisation Details'!$A:$O,15,0)</f>
        <v>50</v>
      </c>
    </row>
    <row r="1117" spans="1:17" ht="15.75" x14ac:dyDescent="0.25">
      <c r="A1117" s="1" t="s">
        <v>1255</v>
      </c>
      <c r="B1117" t="str">
        <f>VLOOKUP(Healthcare!A1117,'Customer Names'!$A:$D,4,0)</f>
        <v>Melissa M.</v>
      </c>
      <c r="C1117">
        <f>VLOOKUP(A1117,'Medical Examinations'!$A:$M,2,0)</f>
        <v>33.914999999999999</v>
      </c>
      <c r="D1117">
        <f>VLOOKUP($A1117,'Medical Examinations'!$A:$M,3,0)</f>
        <v>6.66</v>
      </c>
      <c r="E1117" t="str">
        <f>VLOOKUP($A1117,'Medical Examinations'!$A:$M,4,0)</f>
        <v>yes</v>
      </c>
      <c r="F1117" t="str">
        <f>VLOOKUP($A1117,'Medical Examinations'!$A:$M,5,0)</f>
        <v>No</v>
      </c>
      <c r="G1117" t="str">
        <f>VLOOKUP($A1117,'Medical Examinations'!$A:$M,6,0)</f>
        <v>No</v>
      </c>
      <c r="H1117">
        <f>VLOOKUP($A1117,'Medical Examinations'!$A:$M,8,0)</f>
        <v>1</v>
      </c>
      <c r="I1117" t="str">
        <f>VLOOKUP($A1117,'Medical Examinations'!$A:$M,9,0)</f>
        <v>No</v>
      </c>
      <c r="J1117" t="str">
        <f>VLOOKUP($A1117,'Medical Examinations'!$A:$M,11,0)</f>
        <v>Obesity</v>
      </c>
      <c r="K1117" t="str">
        <f>VLOOKUP($A1117,'Medical Examinations'!$A:$M,12,0)</f>
        <v>Diabetes</v>
      </c>
      <c r="L1117" s="11">
        <f>VLOOKUP($A1117,'Hospitalisation Details'!$A:$O,5,0)</f>
        <v>27730</v>
      </c>
      <c r="M1117">
        <f>VLOOKUP($A1117,'Hospitalisation Details'!$A:$O,7,0)</f>
        <v>10115.01</v>
      </c>
      <c r="N1117" t="str">
        <f>VLOOKUP($A1117,'Hospitalisation Details'!$A:$O,12,0)</f>
        <v>tier - 3</v>
      </c>
      <c r="O1117" t="str">
        <f>VLOOKUP($A1117,'Hospitalisation Details'!$A:$O,13,0)</f>
        <v>tier - 3</v>
      </c>
      <c r="P1117" t="str">
        <f>VLOOKUP($A1117,'Hospitalisation Details'!$A:$O,14,0)</f>
        <v>R1012</v>
      </c>
      <c r="Q1117">
        <f>VLOOKUP($A1117,'Hospitalisation Details'!$A:$O,15,0)</f>
        <v>47</v>
      </c>
    </row>
    <row r="1118" spans="1:17" ht="15.75" x14ac:dyDescent="0.25">
      <c r="A1118" s="1" t="s">
        <v>1254</v>
      </c>
      <c r="B1118" t="str">
        <f>VLOOKUP(Healthcare!A1118,'Customer Names'!$A:$D,4,0)</f>
        <v>Eleanor F.</v>
      </c>
      <c r="C1118">
        <f>VLOOKUP(A1118,'Medical Examinations'!$A:$M,2,0)</f>
        <v>23.54</v>
      </c>
      <c r="D1118">
        <f>VLOOKUP($A1118,'Medical Examinations'!$A:$M,3,0)</f>
        <v>5.0999999999999996</v>
      </c>
      <c r="E1118" t="str">
        <f>VLOOKUP($A1118,'Medical Examinations'!$A:$M,4,0)</f>
        <v>No</v>
      </c>
      <c r="F1118" t="str">
        <f>VLOOKUP($A1118,'Medical Examinations'!$A:$M,5,0)</f>
        <v>No</v>
      </c>
      <c r="G1118" t="str">
        <f>VLOOKUP($A1118,'Medical Examinations'!$A:$M,6,0)</f>
        <v>No</v>
      </c>
      <c r="H1118">
        <f>VLOOKUP($A1118,'Medical Examinations'!$A:$M,8,0)</f>
        <v>2</v>
      </c>
      <c r="I1118" t="str">
        <f>VLOOKUP($A1118,'Medical Examinations'!$A:$M,9,0)</f>
        <v>No</v>
      </c>
      <c r="J1118" t="str">
        <f>VLOOKUP($A1118,'Medical Examinations'!$A:$M,11,0)</f>
        <v>Healthy Weight</v>
      </c>
      <c r="K1118" t="str">
        <f>VLOOKUP($A1118,'Medical Examinations'!$A:$M,12,0)</f>
        <v>Normal</v>
      </c>
      <c r="L1118" s="11">
        <f>VLOOKUP($A1118,'Hospitalisation Details'!$A:$O,5,0)</f>
        <v>26580</v>
      </c>
      <c r="M1118">
        <f>VLOOKUP($A1118,'Hospitalisation Details'!$A:$O,7,0)</f>
        <v>10107.219999999999</v>
      </c>
      <c r="N1118" t="str">
        <f>VLOOKUP($A1118,'Hospitalisation Details'!$A:$O,12,0)</f>
        <v>tier - 3</v>
      </c>
      <c r="O1118" t="str">
        <f>VLOOKUP($A1118,'Hospitalisation Details'!$A:$O,13,0)</f>
        <v>tier - 1</v>
      </c>
      <c r="P1118" t="str">
        <f>VLOOKUP($A1118,'Hospitalisation Details'!$A:$O,14,0)</f>
        <v>R1013</v>
      </c>
      <c r="Q1118">
        <f>VLOOKUP($A1118,'Hospitalisation Details'!$A:$O,15,0)</f>
        <v>50</v>
      </c>
    </row>
    <row r="1119" spans="1:17" ht="15.75" x14ac:dyDescent="0.25">
      <c r="A1119" s="1" t="s">
        <v>1253</v>
      </c>
      <c r="B1119" t="str">
        <f>VLOOKUP(Healthcare!A1119,'Customer Names'!$A:$D,4,0)</f>
        <v>Elizabeth</v>
      </c>
      <c r="C1119">
        <f>VLOOKUP(A1119,'Medical Examinations'!$A:$M,2,0)</f>
        <v>27.074999999999999</v>
      </c>
      <c r="D1119">
        <f>VLOOKUP($A1119,'Medical Examinations'!$A:$M,3,0)</f>
        <v>4.41</v>
      </c>
      <c r="E1119" t="str">
        <f>VLOOKUP($A1119,'Medical Examinations'!$A:$M,4,0)</f>
        <v>No</v>
      </c>
      <c r="F1119" t="str">
        <f>VLOOKUP($A1119,'Medical Examinations'!$A:$M,5,0)</f>
        <v>No</v>
      </c>
      <c r="G1119" t="str">
        <f>VLOOKUP($A1119,'Medical Examinations'!$A:$M,6,0)</f>
        <v>No</v>
      </c>
      <c r="H1119">
        <f>VLOOKUP($A1119,'Medical Examinations'!$A:$M,8,0)</f>
        <v>2</v>
      </c>
      <c r="I1119" t="str">
        <f>VLOOKUP($A1119,'Medical Examinations'!$A:$M,9,0)</f>
        <v>No</v>
      </c>
      <c r="J1119" t="str">
        <f>VLOOKUP($A1119,'Medical Examinations'!$A:$M,11,0)</f>
        <v>Overweight</v>
      </c>
      <c r="K1119" t="str">
        <f>VLOOKUP($A1119,'Medical Examinations'!$A:$M,12,0)</f>
        <v>Normal</v>
      </c>
      <c r="L1119" s="11">
        <f>VLOOKUP($A1119,'Hospitalisation Details'!$A:$O,5,0)</f>
        <v>26469</v>
      </c>
      <c r="M1119">
        <f>VLOOKUP($A1119,'Hospitalisation Details'!$A:$O,7,0)</f>
        <v>10106.129999999999</v>
      </c>
      <c r="N1119" t="str">
        <f>VLOOKUP($A1119,'Hospitalisation Details'!$A:$O,12,0)</f>
        <v>tier - 3</v>
      </c>
      <c r="O1119" t="str">
        <f>VLOOKUP($A1119,'Hospitalisation Details'!$A:$O,13,0)</f>
        <v>tier - 1</v>
      </c>
      <c r="P1119" t="str">
        <f>VLOOKUP($A1119,'Hospitalisation Details'!$A:$O,14,0)</f>
        <v>R1024</v>
      </c>
      <c r="Q1119">
        <f>VLOOKUP($A1119,'Hospitalisation Details'!$A:$O,15,0)</f>
        <v>50</v>
      </c>
    </row>
    <row r="1120" spans="1:17" ht="15.75" x14ac:dyDescent="0.25">
      <c r="A1120" s="1" t="s">
        <v>1252</v>
      </c>
      <c r="B1120" t="str">
        <f>VLOOKUP(Healthcare!A1120,'Customer Names'!$A:$D,4,0)</f>
        <v>Kenneth</v>
      </c>
      <c r="C1120">
        <f>VLOOKUP(A1120,'Medical Examinations'!$A:$M,2,0)</f>
        <v>25.8</v>
      </c>
      <c r="D1120">
        <f>VLOOKUP($A1120,'Medical Examinations'!$A:$M,3,0)</f>
        <v>5.52</v>
      </c>
      <c r="E1120" t="str">
        <f>VLOOKUP($A1120,'Medical Examinations'!$A:$M,4,0)</f>
        <v>yes</v>
      </c>
      <c r="F1120" t="str">
        <f>VLOOKUP($A1120,'Medical Examinations'!$A:$M,5,0)</f>
        <v>No</v>
      </c>
      <c r="G1120" t="str">
        <f>VLOOKUP($A1120,'Medical Examinations'!$A:$M,6,0)</f>
        <v>No</v>
      </c>
      <c r="H1120">
        <f>VLOOKUP($A1120,'Medical Examinations'!$A:$M,8,0)</f>
        <v>0</v>
      </c>
      <c r="I1120" t="str">
        <f>VLOOKUP($A1120,'Medical Examinations'!$A:$M,9,0)</f>
        <v>No</v>
      </c>
      <c r="J1120" t="str">
        <f>VLOOKUP($A1120,'Medical Examinations'!$A:$M,11,0)</f>
        <v>Overweight</v>
      </c>
      <c r="K1120" t="str">
        <f>VLOOKUP($A1120,'Medical Examinations'!$A:$M,12,0)</f>
        <v>Normal</v>
      </c>
      <c r="L1120" s="11">
        <f>VLOOKUP($A1120,'Hospitalisation Details'!$A:$O,5,0)</f>
        <v>28052</v>
      </c>
      <c r="M1120">
        <f>VLOOKUP($A1120,'Hospitalisation Details'!$A:$O,7,0)</f>
        <v>10096.969999999999</v>
      </c>
      <c r="N1120" t="str">
        <f>VLOOKUP($A1120,'Hospitalisation Details'!$A:$O,12,0)</f>
        <v>tier - 3</v>
      </c>
      <c r="O1120" t="str">
        <f>VLOOKUP($A1120,'Hospitalisation Details'!$A:$O,13,0)</f>
        <v>tier - 2</v>
      </c>
      <c r="P1120" t="str">
        <f>VLOOKUP($A1120,'Hospitalisation Details'!$A:$O,14,0)</f>
        <v>R1011</v>
      </c>
      <c r="Q1120">
        <f>VLOOKUP($A1120,'Hospitalisation Details'!$A:$O,15,0)</f>
        <v>46</v>
      </c>
    </row>
    <row r="1121" spans="1:17" ht="15.75" x14ac:dyDescent="0.25">
      <c r="A1121" s="1" t="s">
        <v>1251</v>
      </c>
      <c r="B1121" t="str">
        <f>VLOOKUP(Healthcare!A1121,'Customer Names'!$A:$D,4,0)</f>
        <v>Robert G.</v>
      </c>
      <c r="C1121">
        <f>VLOOKUP(A1121,'Medical Examinations'!$A:$M,2,0)</f>
        <v>36.1</v>
      </c>
      <c r="D1121">
        <f>VLOOKUP($A1121,'Medical Examinations'!$A:$M,3,0)</f>
        <v>4.62</v>
      </c>
      <c r="E1121" t="str">
        <f>VLOOKUP($A1121,'Medical Examinations'!$A:$M,4,0)</f>
        <v>yes</v>
      </c>
      <c r="F1121" t="str">
        <f>VLOOKUP($A1121,'Medical Examinations'!$A:$M,5,0)</f>
        <v>No</v>
      </c>
      <c r="G1121" t="str">
        <f>VLOOKUP($A1121,'Medical Examinations'!$A:$M,6,0)</f>
        <v>Yes</v>
      </c>
      <c r="H1121">
        <f>VLOOKUP($A1121,'Medical Examinations'!$A:$M,8,0)</f>
        <v>1</v>
      </c>
      <c r="I1121" t="str">
        <f>VLOOKUP($A1121,'Medical Examinations'!$A:$M,9,0)</f>
        <v>No</v>
      </c>
      <c r="J1121" t="str">
        <f>VLOOKUP($A1121,'Medical Examinations'!$A:$M,11,0)</f>
        <v>Obesity</v>
      </c>
      <c r="K1121" t="str">
        <f>VLOOKUP($A1121,'Medical Examinations'!$A:$M,12,0)</f>
        <v>Normal</v>
      </c>
      <c r="L1121" s="11">
        <f>VLOOKUP($A1121,'Hospitalisation Details'!$A:$O,5,0)</f>
        <v>25540</v>
      </c>
      <c r="M1121">
        <f>VLOOKUP($A1121,'Hospitalisation Details'!$A:$O,7,0)</f>
        <v>10085.85</v>
      </c>
      <c r="N1121" t="str">
        <f>VLOOKUP($A1121,'Hospitalisation Details'!$A:$O,12,0)</f>
        <v>tier - 3</v>
      </c>
      <c r="O1121" t="str">
        <f>VLOOKUP($A1121,'Hospitalisation Details'!$A:$O,13,0)</f>
        <v>tier - 3</v>
      </c>
      <c r="P1121" t="str">
        <f>VLOOKUP($A1121,'Hospitalisation Details'!$A:$O,14,0)</f>
        <v>R1011</v>
      </c>
      <c r="Q1121">
        <f>VLOOKUP($A1121,'Hospitalisation Details'!$A:$O,15,0)</f>
        <v>53</v>
      </c>
    </row>
    <row r="1122" spans="1:17" ht="15.75" x14ac:dyDescent="0.25">
      <c r="A1122" s="1" t="s">
        <v>1250</v>
      </c>
      <c r="B1122" t="str">
        <f>VLOOKUP(Healthcare!A1122,'Customer Names'!$A:$D,4,0)</f>
        <v>Thomas C.</v>
      </c>
      <c r="C1122">
        <f>VLOOKUP(A1122,'Medical Examinations'!$A:$M,2,0)</f>
        <v>30.495000000000001</v>
      </c>
      <c r="D1122">
        <f>VLOOKUP($A1122,'Medical Examinations'!$A:$M,3,0)</f>
        <v>5.74</v>
      </c>
      <c r="E1122" t="str">
        <f>VLOOKUP($A1122,'Medical Examinations'!$A:$M,4,0)</f>
        <v>yes</v>
      </c>
      <c r="F1122" t="str">
        <f>VLOOKUP($A1122,'Medical Examinations'!$A:$M,5,0)</f>
        <v>No</v>
      </c>
      <c r="G1122" t="str">
        <f>VLOOKUP($A1122,'Medical Examinations'!$A:$M,6,0)</f>
        <v>Yes</v>
      </c>
      <c r="H1122">
        <f>VLOOKUP($A1122,'Medical Examinations'!$A:$M,8,0)</f>
        <v>1</v>
      </c>
      <c r="I1122" t="str">
        <f>VLOOKUP($A1122,'Medical Examinations'!$A:$M,9,0)</f>
        <v>No</v>
      </c>
      <c r="J1122" t="str">
        <f>VLOOKUP($A1122,'Medical Examinations'!$A:$M,11,0)</f>
        <v>Obesity</v>
      </c>
      <c r="K1122" t="str">
        <f>VLOOKUP($A1122,'Medical Examinations'!$A:$M,12,0)</f>
        <v>Prediabetes</v>
      </c>
      <c r="L1122" s="11">
        <f>VLOOKUP($A1122,'Hospitalisation Details'!$A:$O,5,0)</f>
        <v>25534</v>
      </c>
      <c r="M1122">
        <f>VLOOKUP($A1122,'Hospitalisation Details'!$A:$O,7,0)</f>
        <v>10072.06</v>
      </c>
      <c r="N1122" t="str">
        <f>VLOOKUP($A1122,'Hospitalisation Details'!$A:$O,12,0)</f>
        <v>tier - 3</v>
      </c>
      <c r="O1122" t="str">
        <f>VLOOKUP($A1122,'Hospitalisation Details'!$A:$O,13,0)</f>
        <v>tier - 1</v>
      </c>
      <c r="P1122" t="str">
        <f>VLOOKUP($A1122,'Hospitalisation Details'!$A:$O,14,0)</f>
        <v>R1017</v>
      </c>
      <c r="Q1122">
        <f>VLOOKUP($A1122,'Hospitalisation Details'!$A:$O,15,0)</f>
        <v>53</v>
      </c>
    </row>
    <row r="1123" spans="1:17" ht="15.75" x14ac:dyDescent="0.25">
      <c r="A1123" s="1" t="s">
        <v>1249</v>
      </c>
      <c r="B1123" t="str">
        <f>VLOOKUP(Healthcare!A1123,'Customer Names'!$A:$D,4,0)</f>
        <v>Matthew J.</v>
      </c>
      <c r="C1123">
        <f>VLOOKUP(A1123,'Medical Examinations'!$A:$M,2,0)</f>
        <v>21.4</v>
      </c>
      <c r="D1123">
        <f>VLOOKUP($A1123,'Medical Examinations'!$A:$M,3,0)</f>
        <v>6.3</v>
      </c>
      <c r="E1123" t="str">
        <f>VLOOKUP($A1123,'Medical Examinations'!$A:$M,4,0)</f>
        <v>yes</v>
      </c>
      <c r="F1123" t="str">
        <f>VLOOKUP($A1123,'Medical Examinations'!$A:$M,5,0)</f>
        <v>No</v>
      </c>
      <c r="G1123" t="str">
        <f>VLOOKUP($A1123,'Medical Examinations'!$A:$M,6,0)</f>
        <v>Yes</v>
      </c>
      <c r="H1123">
        <f>VLOOKUP($A1123,'Medical Examinations'!$A:$M,8,0)</f>
        <v>1</v>
      </c>
      <c r="I1123" t="str">
        <f>VLOOKUP($A1123,'Medical Examinations'!$A:$M,9,0)</f>
        <v>No</v>
      </c>
      <c r="J1123" t="str">
        <f>VLOOKUP($A1123,'Medical Examinations'!$A:$M,11,0)</f>
        <v>Healthy Weight</v>
      </c>
      <c r="K1123" t="str">
        <f>VLOOKUP($A1123,'Medical Examinations'!$A:$M,12,0)</f>
        <v>Prediabetes</v>
      </c>
      <c r="L1123" s="11">
        <f>VLOOKUP($A1123,'Hospitalisation Details'!$A:$O,5,0)</f>
        <v>25559</v>
      </c>
      <c r="M1123">
        <f>VLOOKUP($A1123,'Hospitalisation Details'!$A:$O,7,0)</f>
        <v>10065.41</v>
      </c>
      <c r="N1123" t="str">
        <f>VLOOKUP($A1123,'Hospitalisation Details'!$A:$O,12,0)</f>
        <v>tier - 3</v>
      </c>
      <c r="O1123" t="str">
        <f>VLOOKUP($A1123,'Hospitalisation Details'!$A:$O,13,0)</f>
        <v>tier - 2</v>
      </c>
      <c r="P1123" t="str">
        <f>VLOOKUP($A1123,'Hospitalisation Details'!$A:$O,14,0)</f>
        <v>R1011</v>
      </c>
      <c r="Q1123">
        <f>VLOOKUP($A1123,'Hospitalisation Details'!$A:$O,15,0)</f>
        <v>53</v>
      </c>
    </row>
    <row r="1124" spans="1:17" ht="15.75" x14ac:dyDescent="0.25">
      <c r="A1124" s="1" t="s">
        <v>1248</v>
      </c>
      <c r="B1124" t="str">
        <f>VLOOKUP(Healthcare!A1124,'Customer Names'!$A:$D,4,0)</f>
        <v>Mallory D.</v>
      </c>
      <c r="C1124">
        <f>VLOOKUP(A1124,'Medical Examinations'!$A:$M,2,0)</f>
        <v>32.299999999999997</v>
      </c>
      <c r="D1124">
        <f>VLOOKUP($A1124,'Medical Examinations'!$A:$M,3,0)</f>
        <v>10.27</v>
      </c>
      <c r="E1124" t="str">
        <f>VLOOKUP($A1124,'Medical Examinations'!$A:$M,4,0)</f>
        <v>No</v>
      </c>
      <c r="F1124" t="str">
        <f>VLOOKUP($A1124,'Medical Examinations'!$A:$M,5,0)</f>
        <v>No</v>
      </c>
      <c r="G1124" t="str">
        <f>VLOOKUP($A1124,'Medical Examinations'!$A:$M,6,0)</f>
        <v>No</v>
      </c>
      <c r="H1124">
        <f>VLOOKUP($A1124,'Medical Examinations'!$A:$M,8,0)</f>
        <v>0</v>
      </c>
      <c r="I1124" t="str">
        <f>VLOOKUP($A1124,'Medical Examinations'!$A:$M,9,0)</f>
        <v>No</v>
      </c>
      <c r="J1124" t="str">
        <f>VLOOKUP($A1124,'Medical Examinations'!$A:$M,11,0)</f>
        <v>Obesity</v>
      </c>
      <c r="K1124" t="str">
        <f>VLOOKUP($A1124,'Medical Examinations'!$A:$M,12,0)</f>
        <v>Diabetes</v>
      </c>
      <c r="L1124" s="11">
        <f>VLOOKUP($A1124,'Hospitalisation Details'!$A:$O,5,0)</f>
        <v>27393</v>
      </c>
      <c r="M1124">
        <f>VLOOKUP($A1124,'Hospitalisation Details'!$A:$O,7,0)</f>
        <v>10043.25</v>
      </c>
      <c r="N1124" t="str">
        <f>VLOOKUP($A1124,'Hospitalisation Details'!$A:$O,12,0)</f>
        <v>tier - 3</v>
      </c>
      <c r="O1124" t="str">
        <f>VLOOKUP($A1124,'Hospitalisation Details'!$A:$O,13,0)</f>
        <v>tier - 2</v>
      </c>
      <c r="P1124" t="str">
        <f>VLOOKUP($A1124,'Hospitalisation Details'!$A:$O,14,0)</f>
        <v>R1024</v>
      </c>
      <c r="Q1124">
        <f>VLOOKUP($A1124,'Hospitalisation Details'!$A:$O,15,0)</f>
        <v>48</v>
      </c>
    </row>
    <row r="1125" spans="1:17" ht="15.75" x14ac:dyDescent="0.25">
      <c r="A1125" s="1" t="s">
        <v>1247</v>
      </c>
      <c r="B1125" t="str">
        <f>VLOOKUP(Healthcare!A1125,'Customer Names'!$A:$D,4,0)</f>
        <v>Christopher D.</v>
      </c>
      <c r="C1125">
        <f>VLOOKUP(A1125,'Medical Examinations'!$A:$M,2,0)</f>
        <v>29.78</v>
      </c>
      <c r="D1125">
        <f>VLOOKUP($A1125,'Medical Examinations'!$A:$M,3,0)</f>
        <v>5.85</v>
      </c>
      <c r="E1125" t="str">
        <f>VLOOKUP($A1125,'Medical Examinations'!$A:$M,4,0)</f>
        <v>No</v>
      </c>
      <c r="F1125" t="str">
        <f>VLOOKUP($A1125,'Medical Examinations'!$A:$M,5,0)</f>
        <v>No</v>
      </c>
      <c r="G1125" t="str">
        <f>VLOOKUP($A1125,'Medical Examinations'!$A:$M,6,0)</f>
        <v>Yes</v>
      </c>
      <c r="H1125">
        <f>VLOOKUP($A1125,'Medical Examinations'!$A:$M,8,0)</f>
        <v>1</v>
      </c>
      <c r="I1125" t="str">
        <f>VLOOKUP($A1125,'Medical Examinations'!$A:$M,9,0)</f>
        <v>No</v>
      </c>
      <c r="J1125" t="str">
        <f>VLOOKUP($A1125,'Medical Examinations'!$A:$M,11,0)</f>
        <v>Overweight</v>
      </c>
      <c r="K1125" t="str">
        <f>VLOOKUP($A1125,'Medical Examinations'!$A:$M,12,0)</f>
        <v>Prediabetes</v>
      </c>
      <c r="L1125" s="11">
        <f>VLOOKUP($A1125,'Hospitalisation Details'!$A:$O,5,0)</f>
        <v>29156</v>
      </c>
      <c r="M1125">
        <f>VLOOKUP($A1125,'Hospitalisation Details'!$A:$O,7,0)</f>
        <v>10027.15</v>
      </c>
      <c r="N1125" t="str">
        <f>VLOOKUP($A1125,'Hospitalisation Details'!$A:$O,12,0)</f>
        <v>tier - 3</v>
      </c>
      <c r="O1125" t="str">
        <f>VLOOKUP($A1125,'Hospitalisation Details'!$A:$O,13,0)</f>
        <v>tier - 1</v>
      </c>
      <c r="P1125" t="str">
        <f>VLOOKUP($A1125,'Hospitalisation Details'!$A:$O,14,0)</f>
        <v>R1021</v>
      </c>
      <c r="Q1125">
        <f>VLOOKUP($A1125,'Hospitalisation Details'!$A:$O,15,0)</f>
        <v>43</v>
      </c>
    </row>
    <row r="1126" spans="1:17" ht="15.75" x14ac:dyDescent="0.25">
      <c r="A1126" s="1" t="s">
        <v>1246</v>
      </c>
      <c r="B1126" t="str">
        <f>VLOOKUP(Healthcare!A1126,'Customer Names'!$A:$D,4,0)</f>
        <v>.  Jamie</v>
      </c>
      <c r="C1126">
        <f>VLOOKUP(A1126,'Medical Examinations'!$A:$M,2,0)</f>
        <v>34.76</v>
      </c>
      <c r="D1126">
        <f>VLOOKUP($A1126,'Medical Examinations'!$A:$M,3,0)</f>
        <v>5.92</v>
      </c>
      <c r="E1126" t="str">
        <f>VLOOKUP($A1126,'Medical Examinations'!$A:$M,4,0)</f>
        <v>yes</v>
      </c>
      <c r="F1126" t="str">
        <f>VLOOKUP($A1126,'Medical Examinations'!$A:$M,5,0)</f>
        <v>No</v>
      </c>
      <c r="G1126" t="str">
        <f>VLOOKUP($A1126,'Medical Examinations'!$A:$M,6,0)</f>
        <v>No</v>
      </c>
      <c r="H1126">
        <f>VLOOKUP($A1126,'Medical Examinations'!$A:$M,8,0)</f>
        <v>1</v>
      </c>
      <c r="I1126" t="str">
        <f>VLOOKUP($A1126,'Medical Examinations'!$A:$M,9,0)</f>
        <v>No</v>
      </c>
      <c r="J1126" t="str">
        <f>VLOOKUP($A1126,'Medical Examinations'!$A:$M,11,0)</f>
        <v>Obesity</v>
      </c>
      <c r="K1126" t="str">
        <f>VLOOKUP($A1126,'Medical Examinations'!$A:$M,12,0)</f>
        <v>Prediabetes</v>
      </c>
      <c r="L1126" s="11">
        <f>VLOOKUP($A1126,'Hospitalisation Details'!$A:$O,5,0)</f>
        <v>32480</v>
      </c>
      <c r="M1126">
        <f>VLOOKUP($A1126,'Hospitalisation Details'!$A:$O,7,0)</f>
        <v>10011.44</v>
      </c>
      <c r="N1126" t="str">
        <f>VLOOKUP($A1126,'Hospitalisation Details'!$A:$O,12,0)</f>
        <v>tier - 3</v>
      </c>
      <c r="O1126" t="str">
        <f>VLOOKUP($A1126,'Hospitalisation Details'!$A:$O,13,0)</f>
        <v>tier - 3</v>
      </c>
      <c r="P1126" t="str">
        <f>VLOOKUP($A1126,'Hospitalisation Details'!$A:$O,14,0)</f>
        <v>R1026</v>
      </c>
      <c r="Q1126">
        <f>VLOOKUP($A1126,'Hospitalisation Details'!$A:$O,15,0)</f>
        <v>34</v>
      </c>
    </row>
    <row r="1127" spans="1:17" ht="15.75" x14ac:dyDescent="0.25">
      <c r="A1127" s="1" t="s">
        <v>1245</v>
      </c>
      <c r="B1127" t="str">
        <f>VLOOKUP(Healthcare!A1127,'Customer Names'!$A:$D,4,0)</f>
        <v>Ariell</v>
      </c>
      <c r="C1127">
        <f>VLOOKUP(A1127,'Medical Examinations'!$A:$M,2,0)</f>
        <v>18.335000000000001</v>
      </c>
      <c r="D1127">
        <f>VLOOKUP($A1127,'Medical Examinations'!$A:$M,3,0)</f>
        <v>10.01</v>
      </c>
      <c r="E1127" t="str">
        <f>VLOOKUP($A1127,'Medical Examinations'!$A:$M,4,0)</f>
        <v>yes</v>
      </c>
      <c r="F1127" t="str">
        <f>VLOOKUP($A1127,'Medical Examinations'!$A:$M,5,0)</f>
        <v>No</v>
      </c>
      <c r="G1127" t="str">
        <f>VLOOKUP($A1127,'Medical Examinations'!$A:$M,6,0)</f>
        <v>No</v>
      </c>
      <c r="H1127">
        <f>VLOOKUP($A1127,'Medical Examinations'!$A:$M,8,0)</f>
        <v>2</v>
      </c>
      <c r="I1127" t="str">
        <f>VLOOKUP($A1127,'Medical Examinations'!$A:$M,9,0)</f>
        <v>No</v>
      </c>
      <c r="J1127" t="str">
        <f>VLOOKUP($A1127,'Medical Examinations'!$A:$M,11,0)</f>
        <v>Underweight</v>
      </c>
      <c r="K1127" t="str">
        <f>VLOOKUP($A1127,'Medical Examinations'!$A:$M,12,0)</f>
        <v>Diabetes</v>
      </c>
      <c r="L1127" s="11">
        <f>VLOOKUP($A1127,'Hospitalisation Details'!$A:$O,5,0)</f>
        <v>25822</v>
      </c>
      <c r="M1127">
        <f>VLOOKUP($A1127,'Hospitalisation Details'!$A:$O,7,0)</f>
        <v>9991.0400000000009</v>
      </c>
      <c r="N1127" t="str">
        <f>VLOOKUP($A1127,'Hospitalisation Details'!$A:$O,12,0)</f>
        <v>tier - 2</v>
      </c>
      <c r="O1127" t="str">
        <f>VLOOKUP($A1127,'Hospitalisation Details'!$A:$O,13,0)</f>
        <v>tier - 3</v>
      </c>
      <c r="P1127" t="str">
        <f>VLOOKUP($A1127,'Hospitalisation Details'!$A:$O,14,0)</f>
        <v>R1012</v>
      </c>
      <c r="Q1127">
        <f>VLOOKUP($A1127,'Hospitalisation Details'!$A:$O,15,0)</f>
        <v>52</v>
      </c>
    </row>
    <row r="1128" spans="1:17" ht="15.75" x14ac:dyDescent="0.25">
      <c r="A1128" s="1" t="s">
        <v>1244</v>
      </c>
      <c r="B1128" t="str">
        <f>VLOOKUP(Healthcare!A1128,'Customer Names'!$A:$D,4,0)</f>
        <v>Christopher</v>
      </c>
      <c r="C1128">
        <f>VLOOKUP(A1128,'Medical Examinations'!$A:$M,2,0)</f>
        <v>32.299999999999997</v>
      </c>
      <c r="D1128">
        <f>VLOOKUP($A1128,'Medical Examinations'!$A:$M,3,0)</f>
        <v>9.59</v>
      </c>
      <c r="E1128" t="str">
        <f>VLOOKUP($A1128,'Medical Examinations'!$A:$M,4,0)</f>
        <v>No</v>
      </c>
      <c r="F1128" t="str">
        <f>VLOOKUP($A1128,'Medical Examinations'!$A:$M,5,0)</f>
        <v>No</v>
      </c>
      <c r="G1128" t="str">
        <f>VLOOKUP($A1128,'Medical Examinations'!$A:$M,6,0)</f>
        <v>No</v>
      </c>
      <c r="H1128">
        <f>VLOOKUP($A1128,'Medical Examinations'!$A:$M,8,0)</f>
        <v>0</v>
      </c>
      <c r="I1128" t="str">
        <f>VLOOKUP($A1128,'Medical Examinations'!$A:$M,9,0)</f>
        <v>No</v>
      </c>
      <c r="J1128" t="str">
        <f>VLOOKUP($A1128,'Medical Examinations'!$A:$M,11,0)</f>
        <v>Obesity</v>
      </c>
      <c r="K1128" t="str">
        <f>VLOOKUP($A1128,'Medical Examinations'!$A:$M,12,0)</f>
        <v>Diabetes</v>
      </c>
      <c r="L1128" s="11">
        <f>VLOOKUP($A1128,'Hospitalisation Details'!$A:$O,5,0)</f>
        <v>26182</v>
      </c>
      <c r="M1128">
        <f>VLOOKUP($A1128,'Hospitalisation Details'!$A:$O,7,0)</f>
        <v>9964.06</v>
      </c>
      <c r="N1128" t="str">
        <f>VLOOKUP($A1128,'Hospitalisation Details'!$A:$O,12,0)</f>
        <v>tier - 2</v>
      </c>
      <c r="O1128" t="str">
        <f>VLOOKUP($A1128,'Hospitalisation Details'!$A:$O,13,0)</f>
        <v>tier - 2</v>
      </c>
      <c r="P1128" t="str">
        <f>VLOOKUP($A1128,'Hospitalisation Details'!$A:$O,14,0)</f>
        <v>R1019</v>
      </c>
      <c r="Q1128">
        <f>VLOOKUP($A1128,'Hospitalisation Details'!$A:$O,15,0)</f>
        <v>51</v>
      </c>
    </row>
    <row r="1129" spans="1:17" ht="15.75" x14ac:dyDescent="0.25">
      <c r="A1129" s="1" t="s">
        <v>1243</v>
      </c>
      <c r="B1129" t="str">
        <f>VLOOKUP(Healthcare!A1129,'Customer Names'!$A:$D,4,0)</f>
        <v>Ryan</v>
      </c>
      <c r="C1129">
        <f>VLOOKUP(A1129,'Medical Examinations'!$A:$M,2,0)</f>
        <v>27.74</v>
      </c>
      <c r="D1129">
        <f>VLOOKUP($A1129,'Medical Examinations'!$A:$M,3,0)</f>
        <v>10.37</v>
      </c>
      <c r="E1129" t="str">
        <f>VLOOKUP($A1129,'Medical Examinations'!$A:$M,4,0)</f>
        <v>No</v>
      </c>
      <c r="F1129" t="str">
        <f>VLOOKUP($A1129,'Medical Examinations'!$A:$M,5,0)</f>
        <v>No</v>
      </c>
      <c r="G1129" t="str">
        <f>VLOOKUP($A1129,'Medical Examinations'!$A:$M,6,0)</f>
        <v>No</v>
      </c>
      <c r="H1129">
        <f>VLOOKUP($A1129,'Medical Examinations'!$A:$M,8,0)</f>
        <v>0</v>
      </c>
      <c r="I1129" t="str">
        <f>VLOOKUP($A1129,'Medical Examinations'!$A:$M,9,0)</f>
        <v>No</v>
      </c>
      <c r="J1129" t="str">
        <f>VLOOKUP($A1129,'Medical Examinations'!$A:$M,11,0)</f>
        <v>Overweight</v>
      </c>
      <c r="K1129" t="str">
        <f>VLOOKUP($A1129,'Medical Examinations'!$A:$M,12,0)</f>
        <v>Diabetes</v>
      </c>
      <c r="L1129" s="11">
        <f>VLOOKUP($A1129,'Hospitalisation Details'!$A:$O,5,0)</f>
        <v>26110</v>
      </c>
      <c r="M1129">
        <f>VLOOKUP($A1129,'Hospitalisation Details'!$A:$O,7,0)</f>
        <v>9957.7199999999993</v>
      </c>
      <c r="N1129" t="str">
        <f>VLOOKUP($A1129,'Hospitalisation Details'!$A:$O,12,0)</f>
        <v>tier - 2</v>
      </c>
      <c r="O1129" t="str">
        <f>VLOOKUP($A1129,'Hospitalisation Details'!$A:$O,13,0)</f>
        <v>tier - 3</v>
      </c>
      <c r="P1129" t="str">
        <f>VLOOKUP($A1129,'Hospitalisation Details'!$A:$O,14,0)</f>
        <v>R1018</v>
      </c>
      <c r="Q1129">
        <f>VLOOKUP($A1129,'Hospitalisation Details'!$A:$O,15,0)</f>
        <v>51</v>
      </c>
    </row>
    <row r="1130" spans="1:17" ht="15.75" x14ac:dyDescent="0.25">
      <c r="A1130" s="1" t="s">
        <v>1242</v>
      </c>
      <c r="B1130" t="str">
        <f>VLOOKUP(Healthcare!A1130,'Customer Names'!$A:$D,4,0)</f>
        <v>Thomas B.</v>
      </c>
      <c r="C1130">
        <f>VLOOKUP(A1130,'Medical Examinations'!$A:$M,2,0)</f>
        <v>24</v>
      </c>
      <c r="D1130">
        <f>VLOOKUP($A1130,'Medical Examinations'!$A:$M,3,0)</f>
        <v>4.01</v>
      </c>
      <c r="E1130" t="str">
        <f>VLOOKUP($A1130,'Medical Examinations'!$A:$M,4,0)</f>
        <v>yes</v>
      </c>
      <c r="F1130" t="str">
        <f>VLOOKUP($A1130,'Medical Examinations'!$A:$M,5,0)</f>
        <v>No</v>
      </c>
      <c r="G1130" t="str">
        <f>VLOOKUP($A1130,'Medical Examinations'!$A:$M,6,0)</f>
        <v>No</v>
      </c>
      <c r="H1130">
        <f>VLOOKUP($A1130,'Medical Examinations'!$A:$M,8,0)</f>
        <v>1</v>
      </c>
      <c r="I1130" t="str">
        <f>VLOOKUP($A1130,'Medical Examinations'!$A:$M,9,0)</f>
        <v>No</v>
      </c>
      <c r="J1130" t="str">
        <f>VLOOKUP($A1130,'Medical Examinations'!$A:$M,11,0)</f>
        <v>Healthy Weight</v>
      </c>
      <c r="K1130" t="str">
        <f>VLOOKUP($A1130,'Medical Examinations'!$A:$M,12,0)</f>
        <v>Normal</v>
      </c>
      <c r="L1130" s="11">
        <f>VLOOKUP($A1130,'Hospitalisation Details'!$A:$O,5,0)</f>
        <v>23631</v>
      </c>
      <c r="M1130">
        <f>VLOOKUP($A1130,'Hospitalisation Details'!$A:$O,7,0)</f>
        <v>9933.44</v>
      </c>
      <c r="N1130" t="str">
        <f>VLOOKUP($A1130,'Hospitalisation Details'!$A:$O,12,0)</f>
        <v>tier - 3</v>
      </c>
      <c r="O1130" t="str">
        <f>VLOOKUP($A1130,'Hospitalisation Details'!$A:$O,13,0)</f>
        <v>tier - 3</v>
      </c>
      <c r="P1130" t="str">
        <f>VLOOKUP($A1130,'Hospitalisation Details'!$A:$O,14,0)</f>
        <v>R1013</v>
      </c>
      <c r="Q1130">
        <f>VLOOKUP($A1130,'Hospitalisation Details'!$A:$O,15,0)</f>
        <v>58</v>
      </c>
    </row>
    <row r="1131" spans="1:17" ht="15.75" x14ac:dyDescent="0.25">
      <c r="A1131" s="1" t="s">
        <v>1241</v>
      </c>
      <c r="B1131" t="str">
        <f>VLOOKUP(Healthcare!A1131,'Customer Names'!$A:$D,4,0)</f>
        <v>Katie</v>
      </c>
      <c r="C1131">
        <f>VLOOKUP(A1131,'Medical Examinations'!$A:$M,2,0)</f>
        <v>31.78</v>
      </c>
      <c r="D1131">
        <f>VLOOKUP($A1131,'Medical Examinations'!$A:$M,3,0)</f>
        <v>4.24</v>
      </c>
      <c r="E1131" t="str">
        <f>VLOOKUP($A1131,'Medical Examinations'!$A:$M,4,0)</f>
        <v>yes</v>
      </c>
      <c r="F1131" t="str">
        <f>VLOOKUP($A1131,'Medical Examinations'!$A:$M,5,0)</f>
        <v>No</v>
      </c>
      <c r="G1131" t="str">
        <f>VLOOKUP($A1131,'Medical Examinations'!$A:$M,6,0)</f>
        <v>Yes</v>
      </c>
      <c r="H1131">
        <f>VLOOKUP($A1131,'Medical Examinations'!$A:$M,8,0)</f>
        <v>1</v>
      </c>
      <c r="I1131" t="str">
        <f>VLOOKUP($A1131,'Medical Examinations'!$A:$M,9,0)</f>
        <v>No</v>
      </c>
      <c r="J1131" t="str">
        <f>VLOOKUP($A1131,'Medical Examinations'!$A:$M,11,0)</f>
        <v>Obesity</v>
      </c>
      <c r="K1131" t="str">
        <f>VLOOKUP($A1131,'Medical Examinations'!$A:$M,12,0)</f>
        <v>Normal</v>
      </c>
      <c r="L1131" s="11">
        <f>VLOOKUP($A1131,'Hospitalisation Details'!$A:$O,5,0)</f>
        <v>30562</v>
      </c>
      <c r="M1131">
        <f>VLOOKUP($A1131,'Hospitalisation Details'!$A:$O,7,0)</f>
        <v>9931.9599999999991</v>
      </c>
      <c r="N1131" t="str">
        <f>VLOOKUP($A1131,'Hospitalisation Details'!$A:$O,12,0)</f>
        <v>tier - 2</v>
      </c>
      <c r="O1131" t="str">
        <f>VLOOKUP($A1131,'Hospitalisation Details'!$A:$O,13,0)</f>
        <v>tier - 2</v>
      </c>
      <c r="P1131" t="str">
        <f>VLOOKUP($A1131,'Hospitalisation Details'!$A:$O,14,0)</f>
        <v>R1012</v>
      </c>
      <c r="Q1131">
        <f>VLOOKUP($A1131,'Hospitalisation Details'!$A:$O,15,0)</f>
        <v>39</v>
      </c>
    </row>
    <row r="1132" spans="1:17" ht="15.75" x14ac:dyDescent="0.25">
      <c r="A1132" s="1" t="s">
        <v>1240</v>
      </c>
      <c r="B1132" t="str">
        <f>VLOOKUP(Healthcare!A1132,'Customer Names'!$A:$D,4,0)</f>
        <v>.  Rachelle L</v>
      </c>
      <c r="C1132">
        <f>VLOOKUP(A1132,'Medical Examinations'!$A:$M,2,0)</f>
        <v>32.25</v>
      </c>
      <c r="D1132">
        <f>VLOOKUP($A1132,'Medical Examinations'!$A:$M,3,0)</f>
        <v>5.36</v>
      </c>
      <c r="E1132" t="str">
        <f>VLOOKUP($A1132,'Medical Examinations'!$A:$M,4,0)</f>
        <v>yes</v>
      </c>
      <c r="F1132" t="str">
        <f>VLOOKUP($A1132,'Medical Examinations'!$A:$M,5,0)</f>
        <v>No</v>
      </c>
      <c r="G1132" t="str">
        <f>VLOOKUP($A1132,'Medical Examinations'!$A:$M,6,0)</f>
        <v>No</v>
      </c>
      <c r="H1132">
        <f>VLOOKUP($A1132,'Medical Examinations'!$A:$M,8,0)</f>
        <v>0</v>
      </c>
      <c r="I1132" t="str">
        <f>VLOOKUP($A1132,'Medical Examinations'!$A:$M,9,0)</f>
        <v>No</v>
      </c>
      <c r="J1132" t="str">
        <f>VLOOKUP($A1132,'Medical Examinations'!$A:$M,11,0)</f>
        <v>Obesity</v>
      </c>
      <c r="K1132" t="str">
        <f>VLOOKUP($A1132,'Medical Examinations'!$A:$M,12,0)</f>
        <v>Normal</v>
      </c>
      <c r="L1132" s="11">
        <f>VLOOKUP($A1132,'Hospitalisation Details'!$A:$O,5,0)</f>
        <v>31370</v>
      </c>
      <c r="M1132">
        <f>VLOOKUP($A1132,'Hospitalisation Details'!$A:$O,7,0)</f>
        <v>9930.64</v>
      </c>
      <c r="N1132" t="str">
        <f>VLOOKUP($A1132,'Hospitalisation Details'!$A:$O,12,0)</f>
        <v>tier - 2</v>
      </c>
      <c r="O1132" t="str">
        <f>VLOOKUP($A1132,'Hospitalisation Details'!$A:$O,13,0)</f>
        <v>tier - 3</v>
      </c>
      <c r="P1132" t="str">
        <f>VLOOKUP($A1132,'Hospitalisation Details'!$A:$O,14,0)</f>
        <v>R1025</v>
      </c>
      <c r="Q1132">
        <f>VLOOKUP($A1132,'Hospitalisation Details'!$A:$O,15,0)</f>
        <v>37</v>
      </c>
    </row>
    <row r="1133" spans="1:17" ht="15.75" x14ac:dyDescent="0.25">
      <c r="A1133" s="1" t="s">
        <v>1239</v>
      </c>
      <c r="B1133" t="str">
        <f>VLOOKUP(Healthcare!A1133,'Customer Names'!$A:$D,4,0)</f>
        <v>Colleen</v>
      </c>
      <c r="C1133">
        <f>VLOOKUP(A1133,'Medical Examinations'!$A:$M,2,0)</f>
        <v>30.114999999999998</v>
      </c>
      <c r="D1133">
        <f>VLOOKUP($A1133,'Medical Examinations'!$A:$M,3,0)</f>
        <v>4.99</v>
      </c>
      <c r="E1133" t="str">
        <f>VLOOKUP($A1133,'Medical Examinations'!$A:$M,4,0)</f>
        <v>No</v>
      </c>
      <c r="F1133" t="str">
        <f>VLOOKUP($A1133,'Medical Examinations'!$A:$M,5,0)</f>
        <v>No</v>
      </c>
      <c r="G1133" t="str">
        <f>VLOOKUP($A1133,'Medical Examinations'!$A:$M,6,0)</f>
        <v>No</v>
      </c>
      <c r="H1133">
        <f>VLOOKUP($A1133,'Medical Examinations'!$A:$M,8,0)</f>
        <v>2</v>
      </c>
      <c r="I1133" t="str">
        <f>VLOOKUP($A1133,'Medical Examinations'!$A:$M,9,0)</f>
        <v>No</v>
      </c>
      <c r="J1133" t="str">
        <f>VLOOKUP($A1133,'Medical Examinations'!$A:$M,11,0)</f>
        <v>Obesity</v>
      </c>
      <c r="K1133" t="str">
        <f>VLOOKUP($A1133,'Medical Examinations'!$A:$M,12,0)</f>
        <v>Normal</v>
      </c>
      <c r="L1133" s="11">
        <f>VLOOKUP($A1133,'Hospitalisation Details'!$A:$O,5,0)</f>
        <v>26556</v>
      </c>
      <c r="M1133">
        <f>VLOOKUP($A1133,'Hospitalisation Details'!$A:$O,7,0)</f>
        <v>9910.36</v>
      </c>
      <c r="N1133" t="str">
        <f>VLOOKUP($A1133,'Hospitalisation Details'!$A:$O,12,0)</f>
        <v>tier - 2</v>
      </c>
      <c r="O1133" t="str">
        <f>VLOOKUP($A1133,'Hospitalisation Details'!$A:$O,13,0)</f>
        <v>tier - 3</v>
      </c>
      <c r="P1133" t="str">
        <f>VLOOKUP($A1133,'Hospitalisation Details'!$A:$O,14,0)</f>
        <v>R1012</v>
      </c>
      <c r="Q1133">
        <f>VLOOKUP($A1133,'Hospitalisation Details'!$A:$O,15,0)</f>
        <v>50</v>
      </c>
    </row>
    <row r="1134" spans="1:17" ht="15.75" x14ac:dyDescent="0.25">
      <c r="A1134" s="1" t="s">
        <v>1238</v>
      </c>
      <c r="B1134" t="str">
        <f>VLOOKUP(Healthcare!A1134,'Customer Names'!$A:$D,4,0)</f>
        <v>Gregory A</v>
      </c>
      <c r="C1134">
        <f>VLOOKUP(A1134,'Medical Examinations'!$A:$M,2,0)</f>
        <v>22.41</v>
      </c>
      <c r="D1134">
        <f>VLOOKUP($A1134,'Medical Examinations'!$A:$M,3,0)</f>
        <v>8.68</v>
      </c>
      <c r="E1134" t="str">
        <f>VLOOKUP($A1134,'Medical Examinations'!$A:$M,4,0)</f>
        <v>No</v>
      </c>
      <c r="F1134" t="str">
        <f>VLOOKUP($A1134,'Medical Examinations'!$A:$M,5,0)</f>
        <v>No</v>
      </c>
      <c r="G1134" t="str">
        <f>VLOOKUP($A1134,'Medical Examinations'!$A:$M,6,0)</f>
        <v>No</v>
      </c>
      <c r="H1134">
        <f>VLOOKUP($A1134,'Medical Examinations'!$A:$M,8,0)</f>
        <v>0</v>
      </c>
      <c r="I1134" t="str">
        <f>VLOOKUP($A1134,'Medical Examinations'!$A:$M,9,0)</f>
        <v>No</v>
      </c>
      <c r="J1134" t="str">
        <f>VLOOKUP($A1134,'Medical Examinations'!$A:$M,11,0)</f>
        <v>Healthy Weight</v>
      </c>
      <c r="K1134" t="str">
        <f>VLOOKUP($A1134,'Medical Examinations'!$A:$M,12,0)</f>
        <v>Diabetes</v>
      </c>
      <c r="L1134" s="11">
        <f>VLOOKUP($A1134,'Hospitalisation Details'!$A:$O,5,0)</f>
        <v>22967</v>
      </c>
      <c r="M1134">
        <f>VLOOKUP($A1134,'Hospitalisation Details'!$A:$O,7,0)</f>
        <v>9907.83</v>
      </c>
      <c r="N1134" t="str">
        <f>VLOOKUP($A1134,'Hospitalisation Details'!$A:$O,12,0)</f>
        <v>tier - 3</v>
      </c>
      <c r="O1134" t="str">
        <f>VLOOKUP($A1134,'Hospitalisation Details'!$A:$O,13,0)</f>
        <v>tier - 2</v>
      </c>
      <c r="P1134" t="str">
        <f>VLOOKUP($A1134,'Hospitalisation Details'!$A:$O,14,0)</f>
        <v>R1013</v>
      </c>
      <c r="Q1134">
        <f>VLOOKUP($A1134,'Hospitalisation Details'!$A:$O,15,0)</f>
        <v>60</v>
      </c>
    </row>
    <row r="1135" spans="1:17" ht="15.75" x14ac:dyDescent="0.25">
      <c r="A1135" s="1" t="s">
        <v>1237</v>
      </c>
      <c r="B1135" t="str">
        <f>VLOOKUP(Healthcare!A1135,'Customer Names'!$A:$D,4,0)</f>
        <v>Lara</v>
      </c>
      <c r="C1135">
        <f>VLOOKUP(A1135,'Medical Examinations'!$A:$M,2,0)</f>
        <v>45.72</v>
      </c>
      <c r="D1135">
        <f>VLOOKUP($A1135,'Medical Examinations'!$A:$M,3,0)</f>
        <v>4.2300000000000004</v>
      </c>
      <c r="E1135" t="str">
        <f>VLOOKUP($A1135,'Medical Examinations'!$A:$M,4,0)</f>
        <v>yes</v>
      </c>
      <c r="F1135" t="str">
        <f>VLOOKUP($A1135,'Medical Examinations'!$A:$M,5,0)</f>
        <v>No</v>
      </c>
      <c r="G1135" t="str">
        <f>VLOOKUP($A1135,'Medical Examinations'!$A:$M,6,0)</f>
        <v>No</v>
      </c>
      <c r="H1135">
        <f>VLOOKUP($A1135,'Medical Examinations'!$A:$M,8,0)</f>
        <v>0</v>
      </c>
      <c r="I1135" t="str">
        <f>VLOOKUP($A1135,'Medical Examinations'!$A:$M,9,0)</f>
        <v>No</v>
      </c>
      <c r="J1135" t="str">
        <f>VLOOKUP($A1135,'Medical Examinations'!$A:$M,11,0)</f>
        <v>Obesity</v>
      </c>
      <c r="K1135" t="str">
        <f>VLOOKUP($A1135,'Medical Examinations'!$A:$M,12,0)</f>
        <v>Normal</v>
      </c>
      <c r="L1135" s="11">
        <f>VLOOKUP($A1135,'Hospitalisation Details'!$A:$O,5,0)</f>
        <v>35377</v>
      </c>
      <c r="M1135">
        <f>VLOOKUP($A1135,'Hospitalisation Details'!$A:$O,7,0)</f>
        <v>9894.69</v>
      </c>
      <c r="N1135" t="str">
        <f>VLOOKUP($A1135,'Hospitalisation Details'!$A:$O,12,0)</f>
        <v>tier - 2</v>
      </c>
      <c r="O1135" t="str">
        <f>VLOOKUP($A1135,'Hospitalisation Details'!$A:$O,13,0)</f>
        <v>tier - 3</v>
      </c>
      <c r="P1135" t="str">
        <f>VLOOKUP($A1135,'Hospitalisation Details'!$A:$O,14,0)</f>
        <v>R1012</v>
      </c>
      <c r="Q1135">
        <f>VLOOKUP($A1135,'Hospitalisation Details'!$A:$O,15,0)</f>
        <v>26</v>
      </c>
    </row>
    <row r="1136" spans="1:17" ht="15.75" x14ac:dyDescent="0.25">
      <c r="A1136" s="1" t="s">
        <v>1236</v>
      </c>
      <c r="B1136" t="str">
        <f>VLOOKUP(Healthcare!A1136,'Customer Names'!$A:$D,4,0)</f>
        <v>Megan</v>
      </c>
      <c r="C1136">
        <f>VLOOKUP(A1136,'Medical Examinations'!$A:$M,2,0)</f>
        <v>25</v>
      </c>
      <c r="D1136">
        <f>VLOOKUP($A1136,'Medical Examinations'!$A:$M,3,0)</f>
        <v>5.32</v>
      </c>
      <c r="E1136" t="str">
        <f>VLOOKUP($A1136,'Medical Examinations'!$A:$M,4,0)</f>
        <v>yes</v>
      </c>
      <c r="F1136" t="str">
        <f>VLOOKUP($A1136,'Medical Examinations'!$A:$M,5,0)</f>
        <v>No</v>
      </c>
      <c r="G1136" t="str">
        <f>VLOOKUP($A1136,'Medical Examinations'!$A:$M,6,0)</f>
        <v>No</v>
      </c>
      <c r="H1136">
        <f>VLOOKUP($A1136,'Medical Examinations'!$A:$M,8,0)</f>
        <v>2</v>
      </c>
      <c r="I1136" t="str">
        <f>VLOOKUP($A1136,'Medical Examinations'!$A:$M,9,0)</f>
        <v>No</v>
      </c>
      <c r="J1136" t="str">
        <f>VLOOKUP($A1136,'Medical Examinations'!$A:$M,11,0)</f>
        <v>Overweight</v>
      </c>
      <c r="K1136" t="str">
        <f>VLOOKUP($A1136,'Medical Examinations'!$A:$M,12,0)</f>
        <v>Normal</v>
      </c>
      <c r="L1136" s="11">
        <f>VLOOKUP($A1136,'Hospitalisation Details'!$A:$O,5,0)</f>
        <v>24293</v>
      </c>
      <c r="M1136">
        <f>VLOOKUP($A1136,'Hospitalisation Details'!$A:$O,7,0)</f>
        <v>9890.23</v>
      </c>
      <c r="N1136" t="str">
        <f>VLOOKUP($A1136,'Hospitalisation Details'!$A:$O,12,0)</f>
        <v>tier - 3</v>
      </c>
      <c r="O1136" t="str">
        <f>VLOOKUP($A1136,'Hospitalisation Details'!$A:$O,13,0)</f>
        <v>tier - 3</v>
      </c>
      <c r="P1136" t="str">
        <f>VLOOKUP($A1136,'Hospitalisation Details'!$A:$O,14,0)</f>
        <v>R1013</v>
      </c>
      <c r="Q1136">
        <f>VLOOKUP($A1136,'Hospitalisation Details'!$A:$O,15,0)</f>
        <v>56</v>
      </c>
    </row>
    <row r="1137" spans="1:17" ht="15.75" x14ac:dyDescent="0.25">
      <c r="A1137" s="1" t="s">
        <v>1235</v>
      </c>
      <c r="B1137" t="str">
        <f>VLOOKUP(Healthcare!A1137,'Customer Names'!$A:$D,4,0)</f>
        <v>Sara</v>
      </c>
      <c r="C1137">
        <f>VLOOKUP(A1137,'Medical Examinations'!$A:$M,2,0)</f>
        <v>39.5</v>
      </c>
      <c r="D1137">
        <f>VLOOKUP($A1137,'Medical Examinations'!$A:$M,3,0)</f>
        <v>6.66</v>
      </c>
      <c r="E1137" t="str">
        <f>VLOOKUP($A1137,'Medical Examinations'!$A:$M,4,0)</f>
        <v>No</v>
      </c>
      <c r="F1137" t="str">
        <f>VLOOKUP($A1137,'Medical Examinations'!$A:$M,5,0)</f>
        <v>No</v>
      </c>
      <c r="G1137" t="str">
        <f>VLOOKUP($A1137,'Medical Examinations'!$A:$M,6,0)</f>
        <v>No</v>
      </c>
      <c r="H1137">
        <f>VLOOKUP($A1137,'Medical Examinations'!$A:$M,8,0)</f>
        <v>0</v>
      </c>
      <c r="I1137" t="str">
        <f>VLOOKUP($A1137,'Medical Examinations'!$A:$M,9,0)</f>
        <v>No</v>
      </c>
      <c r="J1137" t="str">
        <f>VLOOKUP($A1137,'Medical Examinations'!$A:$M,11,0)</f>
        <v>Obesity</v>
      </c>
      <c r="K1137" t="str">
        <f>VLOOKUP($A1137,'Medical Examinations'!$A:$M,12,0)</f>
        <v>Diabetes</v>
      </c>
      <c r="L1137" s="11">
        <f>VLOOKUP($A1137,'Hospitalisation Details'!$A:$O,5,0)</f>
        <v>26122</v>
      </c>
      <c r="M1137">
        <f>VLOOKUP($A1137,'Hospitalisation Details'!$A:$O,7,0)</f>
        <v>9880.07</v>
      </c>
      <c r="N1137" t="str">
        <f>VLOOKUP($A1137,'Hospitalisation Details'!$A:$O,12,0)</f>
        <v>tier - 2</v>
      </c>
      <c r="O1137" t="str">
        <f>VLOOKUP($A1137,'Hospitalisation Details'!$A:$O,13,0)</f>
        <v>tier - 3</v>
      </c>
      <c r="P1137" t="str">
        <f>VLOOKUP($A1137,'Hospitalisation Details'!$A:$O,14,0)</f>
        <v>R1011</v>
      </c>
      <c r="Q1137">
        <f>VLOOKUP($A1137,'Hospitalisation Details'!$A:$O,15,0)</f>
        <v>51</v>
      </c>
    </row>
    <row r="1138" spans="1:17" ht="15.75" x14ac:dyDescent="0.25">
      <c r="A1138" s="1" t="s">
        <v>1234</v>
      </c>
      <c r="B1138" t="str">
        <f>VLOOKUP(Healthcare!A1138,'Customer Names'!$A:$D,4,0)</f>
        <v>Lucie J.</v>
      </c>
      <c r="C1138">
        <f>VLOOKUP(A1138,'Medical Examinations'!$A:$M,2,0)</f>
        <v>37.729999999999997</v>
      </c>
      <c r="D1138">
        <f>VLOOKUP($A1138,'Medical Examinations'!$A:$M,3,0)</f>
        <v>7.4</v>
      </c>
      <c r="E1138" t="str">
        <f>VLOOKUP($A1138,'Medical Examinations'!$A:$M,4,0)</f>
        <v>No</v>
      </c>
      <c r="F1138" t="str">
        <f>VLOOKUP($A1138,'Medical Examinations'!$A:$M,5,0)</f>
        <v>No</v>
      </c>
      <c r="G1138" t="str">
        <f>VLOOKUP($A1138,'Medical Examinations'!$A:$M,6,0)</f>
        <v>No</v>
      </c>
      <c r="H1138">
        <f>VLOOKUP($A1138,'Medical Examinations'!$A:$M,8,0)</f>
        <v>0</v>
      </c>
      <c r="I1138" t="str">
        <f>VLOOKUP($A1138,'Medical Examinations'!$A:$M,9,0)</f>
        <v>No</v>
      </c>
      <c r="J1138" t="str">
        <f>VLOOKUP($A1138,'Medical Examinations'!$A:$M,11,0)</f>
        <v>Obesity</v>
      </c>
      <c r="K1138" t="str">
        <f>VLOOKUP($A1138,'Medical Examinations'!$A:$M,12,0)</f>
        <v>Diabetes</v>
      </c>
      <c r="L1138" s="11">
        <f>VLOOKUP($A1138,'Hospitalisation Details'!$A:$O,5,0)</f>
        <v>26179</v>
      </c>
      <c r="M1138">
        <f>VLOOKUP($A1138,'Hospitalisation Details'!$A:$O,7,0)</f>
        <v>9877.61</v>
      </c>
      <c r="N1138" t="str">
        <f>VLOOKUP($A1138,'Hospitalisation Details'!$A:$O,12,0)</f>
        <v>tier - 2</v>
      </c>
      <c r="O1138" t="str">
        <f>VLOOKUP($A1138,'Hospitalisation Details'!$A:$O,13,0)</f>
        <v>tier - 1</v>
      </c>
      <c r="P1138" t="str">
        <f>VLOOKUP($A1138,'Hospitalisation Details'!$A:$O,14,0)</f>
        <v>R1013</v>
      </c>
      <c r="Q1138">
        <f>VLOOKUP($A1138,'Hospitalisation Details'!$A:$O,15,0)</f>
        <v>51</v>
      </c>
    </row>
    <row r="1139" spans="1:17" ht="15.75" x14ac:dyDescent="0.25">
      <c r="A1139" s="1" t="s">
        <v>1233</v>
      </c>
      <c r="B1139" t="str">
        <f>VLOOKUP(Healthcare!A1139,'Customer Names'!$A:$D,4,0)</f>
        <v>Elizabeth S.</v>
      </c>
      <c r="C1139">
        <f>VLOOKUP(A1139,'Medical Examinations'!$A:$M,2,0)</f>
        <v>40.659999999999997</v>
      </c>
      <c r="D1139">
        <f>VLOOKUP($A1139,'Medical Examinations'!$A:$M,3,0)</f>
        <v>10.08</v>
      </c>
      <c r="E1139" t="str">
        <f>VLOOKUP($A1139,'Medical Examinations'!$A:$M,4,0)</f>
        <v>No</v>
      </c>
      <c r="F1139" t="str">
        <f>VLOOKUP($A1139,'Medical Examinations'!$A:$M,5,0)</f>
        <v>No</v>
      </c>
      <c r="G1139" t="str">
        <f>VLOOKUP($A1139,'Medical Examinations'!$A:$M,6,0)</f>
        <v>No</v>
      </c>
      <c r="H1139">
        <f>VLOOKUP($A1139,'Medical Examinations'!$A:$M,8,0)</f>
        <v>0</v>
      </c>
      <c r="I1139" t="str">
        <f>VLOOKUP($A1139,'Medical Examinations'!$A:$M,9,0)</f>
        <v>No</v>
      </c>
      <c r="J1139" t="str">
        <f>VLOOKUP($A1139,'Medical Examinations'!$A:$M,11,0)</f>
        <v>Obesity</v>
      </c>
      <c r="K1139" t="str">
        <f>VLOOKUP($A1139,'Medical Examinations'!$A:$M,12,0)</f>
        <v>Diabetes</v>
      </c>
      <c r="L1139" s="11">
        <f>VLOOKUP($A1139,'Hospitalisation Details'!$A:$O,5,0)</f>
        <v>26209</v>
      </c>
      <c r="M1139">
        <f>VLOOKUP($A1139,'Hospitalisation Details'!$A:$O,7,0)</f>
        <v>9875.68</v>
      </c>
      <c r="N1139" t="str">
        <f>VLOOKUP($A1139,'Hospitalisation Details'!$A:$O,12,0)</f>
        <v>tier - 2</v>
      </c>
      <c r="O1139" t="str">
        <f>VLOOKUP($A1139,'Hospitalisation Details'!$A:$O,13,0)</f>
        <v>tier - 3</v>
      </c>
      <c r="P1139" t="str">
        <f>VLOOKUP($A1139,'Hospitalisation Details'!$A:$O,14,0)</f>
        <v>R1024</v>
      </c>
      <c r="Q1139">
        <f>VLOOKUP($A1139,'Hospitalisation Details'!$A:$O,15,0)</f>
        <v>51</v>
      </c>
    </row>
    <row r="1140" spans="1:17" ht="15.75" x14ac:dyDescent="0.25">
      <c r="A1140" s="1" t="s">
        <v>1232</v>
      </c>
      <c r="B1140" t="str">
        <f>VLOOKUP(Healthcare!A1140,'Customer Names'!$A:$D,4,0)</f>
        <v>Carma S</v>
      </c>
      <c r="C1140">
        <f>VLOOKUP(A1140,'Medical Examinations'!$A:$M,2,0)</f>
        <v>34.200000000000003</v>
      </c>
      <c r="D1140">
        <f>VLOOKUP($A1140,'Medical Examinations'!$A:$M,3,0)</f>
        <v>8.58</v>
      </c>
      <c r="E1140" t="str">
        <f>VLOOKUP($A1140,'Medical Examinations'!$A:$M,4,0)</f>
        <v>No</v>
      </c>
      <c r="F1140" t="str">
        <f>VLOOKUP($A1140,'Medical Examinations'!$A:$M,5,0)</f>
        <v>No</v>
      </c>
      <c r="G1140" t="str">
        <f>VLOOKUP($A1140,'Medical Examinations'!$A:$M,6,0)</f>
        <v>No</v>
      </c>
      <c r="H1140">
        <f>VLOOKUP($A1140,'Medical Examinations'!$A:$M,8,0)</f>
        <v>0</v>
      </c>
      <c r="I1140" t="str">
        <f>VLOOKUP($A1140,'Medical Examinations'!$A:$M,9,0)</f>
        <v>No</v>
      </c>
      <c r="J1140" t="str">
        <f>VLOOKUP($A1140,'Medical Examinations'!$A:$M,11,0)</f>
        <v>Obesity</v>
      </c>
      <c r="K1140" t="str">
        <f>VLOOKUP($A1140,'Medical Examinations'!$A:$M,12,0)</f>
        <v>Diabetes</v>
      </c>
      <c r="L1140" s="11">
        <f>VLOOKUP($A1140,'Hospitalisation Details'!$A:$O,5,0)</f>
        <v>26259</v>
      </c>
      <c r="M1140">
        <f>VLOOKUP($A1140,'Hospitalisation Details'!$A:$O,7,0)</f>
        <v>9872.7000000000007</v>
      </c>
      <c r="N1140" t="str">
        <f>VLOOKUP($A1140,'Hospitalisation Details'!$A:$O,12,0)</f>
        <v>tier - 2</v>
      </c>
      <c r="O1140" t="str">
        <f>VLOOKUP($A1140,'Hospitalisation Details'!$A:$O,13,0)</f>
        <v>tier - 2</v>
      </c>
      <c r="P1140" t="str">
        <f>VLOOKUP($A1140,'Hospitalisation Details'!$A:$O,14,0)</f>
        <v>R1011</v>
      </c>
      <c r="Q1140">
        <f>VLOOKUP($A1140,'Hospitalisation Details'!$A:$O,15,0)</f>
        <v>51</v>
      </c>
    </row>
    <row r="1141" spans="1:17" ht="15.75" x14ac:dyDescent="0.25">
      <c r="A1141" s="1" t="s">
        <v>1231</v>
      </c>
      <c r="B1141" t="str">
        <f>VLOOKUP(Healthcare!A1141,'Customer Names'!$A:$D,4,0)</f>
        <v>Ryan</v>
      </c>
      <c r="C1141">
        <f>VLOOKUP(A1141,'Medical Examinations'!$A:$M,2,0)</f>
        <v>46.51</v>
      </c>
      <c r="D1141">
        <f>VLOOKUP($A1141,'Medical Examinations'!$A:$M,3,0)</f>
        <v>5.84</v>
      </c>
      <c r="E1141" t="str">
        <f>VLOOKUP($A1141,'Medical Examinations'!$A:$M,4,0)</f>
        <v>No</v>
      </c>
      <c r="F1141" t="str">
        <f>VLOOKUP($A1141,'Medical Examinations'!$A:$M,5,0)</f>
        <v>No</v>
      </c>
      <c r="G1141" t="str">
        <f>VLOOKUP($A1141,'Medical Examinations'!$A:$M,6,0)</f>
        <v>No</v>
      </c>
      <c r="H1141">
        <f>VLOOKUP($A1141,'Medical Examinations'!$A:$M,8,0)</f>
        <v>1</v>
      </c>
      <c r="I1141" t="str">
        <f>VLOOKUP($A1141,'Medical Examinations'!$A:$M,9,0)</f>
        <v>No</v>
      </c>
      <c r="J1141" t="str">
        <f>VLOOKUP($A1141,'Medical Examinations'!$A:$M,11,0)</f>
        <v>Obesity</v>
      </c>
      <c r="K1141" t="str">
        <f>VLOOKUP($A1141,'Medical Examinations'!$A:$M,12,0)</f>
        <v>Prediabetes</v>
      </c>
      <c r="L1141" s="11">
        <f>VLOOKUP($A1141,'Hospitalisation Details'!$A:$O,5,0)</f>
        <v>36044</v>
      </c>
      <c r="M1141">
        <f>VLOOKUP($A1141,'Hospitalisation Details'!$A:$O,7,0)</f>
        <v>9870.59</v>
      </c>
      <c r="N1141" t="str">
        <f>VLOOKUP($A1141,'Hospitalisation Details'!$A:$O,12,0)</f>
        <v>tier - 2</v>
      </c>
      <c r="O1141" t="str">
        <f>VLOOKUP($A1141,'Hospitalisation Details'!$A:$O,13,0)</f>
        <v>tier - 2</v>
      </c>
      <c r="P1141" t="str">
        <f>VLOOKUP($A1141,'Hospitalisation Details'!$A:$O,14,0)</f>
        <v>R1023</v>
      </c>
      <c r="Q1141">
        <f>VLOOKUP($A1141,'Hospitalisation Details'!$A:$O,15,0)</f>
        <v>24</v>
      </c>
    </row>
    <row r="1142" spans="1:17" ht="15.75" x14ac:dyDescent="0.25">
      <c r="A1142" s="1" t="s">
        <v>1230</v>
      </c>
      <c r="B1142" t="str">
        <f>VLOOKUP(Healthcare!A1142,'Customer Names'!$A:$D,4,0)</f>
        <v>Daniel</v>
      </c>
      <c r="C1142">
        <f>VLOOKUP(A1142,'Medical Examinations'!$A:$M,2,0)</f>
        <v>28.88</v>
      </c>
      <c r="D1142">
        <f>VLOOKUP($A1142,'Medical Examinations'!$A:$M,3,0)</f>
        <v>4.8600000000000003</v>
      </c>
      <c r="E1142" t="str">
        <f>VLOOKUP($A1142,'Medical Examinations'!$A:$M,4,0)</f>
        <v>yes</v>
      </c>
      <c r="F1142" t="str">
        <f>VLOOKUP($A1142,'Medical Examinations'!$A:$M,5,0)</f>
        <v>No</v>
      </c>
      <c r="G1142" t="str">
        <f>VLOOKUP($A1142,'Medical Examinations'!$A:$M,6,0)</f>
        <v>Yes</v>
      </c>
      <c r="H1142">
        <f>VLOOKUP($A1142,'Medical Examinations'!$A:$M,8,0)</f>
        <v>1</v>
      </c>
      <c r="I1142" t="str">
        <f>VLOOKUP($A1142,'Medical Examinations'!$A:$M,9,0)</f>
        <v>No</v>
      </c>
      <c r="J1142" t="str">
        <f>VLOOKUP($A1142,'Medical Examinations'!$A:$M,11,0)</f>
        <v>Overweight</v>
      </c>
      <c r="K1142" t="str">
        <f>VLOOKUP($A1142,'Medical Examinations'!$A:$M,12,0)</f>
        <v>Normal</v>
      </c>
      <c r="L1142" s="11">
        <f>VLOOKUP($A1142,'Hospitalisation Details'!$A:$O,5,0)</f>
        <v>25428</v>
      </c>
      <c r="M1142">
        <f>VLOOKUP($A1142,'Hospitalisation Details'!$A:$O,7,0)</f>
        <v>9869.81</v>
      </c>
      <c r="N1142" t="str">
        <f>VLOOKUP($A1142,'Hospitalisation Details'!$A:$O,12,0)</f>
        <v>tier - 3</v>
      </c>
      <c r="O1142" t="str">
        <f>VLOOKUP($A1142,'Hospitalisation Details'!$A:$O,13,0)</f>
        <v>tier - 3</v>
      </c>
      <c r="P1142" t="str">
        <f>VLOOKUP($A1142,'Hospitalisation Details'!$A:$O,14,0)</f>
        <v>R1012</v>
      </c>
      <c r="Q1142">
        <f>VLOOKUP($A1142,'Hospitalisation Details'!$A:$O,15,0)</f>
        <v>53</v>
      </c>
    </row>
    <row r="1143" spans="1:17" ht="15.75" x14ac:dyDescent="0.25">
      <c r="A1143" s="1" t="s">
        <v>1229</v>
      </c>
      <c r="B1143" t="str">
        <f>VLOOKUP(Healthcare!A1143,'Customer Names'!$A:$D,4,0)</f>
        <v>Sarah</v>
      </c>
      <c r="C1143">
        <f>VLOOKUP(A1143,'Medical Examinations'!$A:$M,2,0)</f>
        <v>33.914999999999999</v>
      </c>
      <c r="D1143">
        <f>VLOOKUP($A1143,'Medical Examinations'!$A:$M,3,0)</f>
        <v>11.52</v>
      </c>
      <c r="E1143" t="str">
        <f>VLOOKUP($A1143,'Medical Examinations'!$A:$M,4,0)</f>
        <v>No</v>
      </c>
      <c r="F1143" t="str">
        <f>VLOOKUP($A1143,'Medical Examinations'!$A:$M,5,0)</f>
        <v>No</v>
      </c>
      <c r="G1143" t="str">
        <f>VLOOKUP($A1143,'Medical Examinations'!$A:$M,6,0)</f>
        <v>No</v>
      </c>
      <c r="H1143">
        <f>VLOOKUP($A1143,'Medical Examinations'!$A:$M,8,0)</f>
        <v>0</v>
      </c>
      <c r="I1143" t="str">
        <f>VLOOKUP($A1143,'Medical Examinations'!$A:$M,9,0)</f>
        <v>No</v>
      </c>
      <c r="J1143" t="str">
        <f>VLOOKUP($A1143,'Medical Examinations'!$A:$M,11,0)</f>
        <v>Obesity</v>
      </c>
      <c r="K1143" t="str">
        <f>VLOOKUP($A1143,'Medical Examinations'!$A:$M,12,0)</f>
        <v>Diabetes</v>
      </c>
      <c r="L1143" s="11">
        <f>VLOOKUP($A1143,'Hospitalisation Details'!$A:$O,5,0)</f>
        <v>26246</v>
      </c>
      <c r="M1143">
        <f>VLOOKUP($A1143,'Hospitalisation Details'!$A:$O,7,0)</f>
        <v>9866.2999999999993</v>
      </c>
      <c r="N1143" t="str">
        <f>VLOOKUP($A1143,'Hospitalisation Details'!$A:$O,12,0)</f>
        <v>tier - 2</v>
      </c>
      <c r="O1143" t="str">
        <f>VLOOKUP($A1143,'Hospitalisation Details'!$A:$O,13,0)</f>
        <v>tier - 3</v>
      </c>
      <c r="P1143" t="str">
        <f>VLOOKUP($A1143,'Hospitalisation Details'!$A:$O,14,0)</f>
        <v>R1024</v>
      </c>
      <c r="Q1143">
        <f>VLOOKUP($A1143,'Hospitalisation Details'!$A:$O,15,0)</f>
        <v>51</v>
      </c>
    </row>
    <row r="1144" spans="1:17" ht="15.75" x14ac:dyDescent="0.25">
      <c r="A1144" s="1" t="s">
        <v>1228</v>
      </c>
      <c r="B1144" t="str">
        <f>VLOOKUP(Healthcare!A1144,'Customer Names'!$A:$D,4,0)</f>
        <v>Matthew J</v>
      </c>
      <c r="C1144">
        <f>VLOOKUP(A1144,'Medical Examinations'!$A:$M,2,0)</f>
        <v>24.32</v>
      </c>
      <c r="D1144">
        <f>VLOOKUP($A1144,'Medical Examinations'!$A:$M,3,0)</f>
        <v>6.15</v>
      </c>
      <c r="E1144" t="str">
        <f>VLOOKUP($A1144,'Medical Examinations'!$A:$M,4,0)</f>
        <v>yes</v>
      </c>
      <c r="F1144" t="str">
        <f>VLOOKUP($A1144,'Medical Examinations'!$A:$M,5,0)</f>
        <v>No</v>
      </c>
      <c r="G1144" t="str">
        <f>VLOOKUP($A1144,'Medical Examinations'!$A:$M,6,0)</f>
        <v>Yes</v>
      </c>
      <c r="H1144">
        <f>VLOOKUP($A1144,'Medical Examinations'!$A:$M,8,0)</f>
        <v>1</v>
      </c>
      <c r="I1144" t="str">
        <f>VLOOKUP($A1144,'Medical Examinations'!$A:$M,9,0)</f>
        <v>No</v>
      </c>
      <c r="J1144" t="str">
        <f>VLOOKUP($A1144,'Medical Examinations'!$A:$M,11,0)</f>
        <v>Healthy Weight</v>
      </c>
      <c r="K1144" t="str">
        <f>VLOOKUP($A1144,'Medical Examinations'!$A:$M,12,0)</f>
        <v>Prediabetes</v>
      </c>
      <c r="L1144" s="11">
        <f>VLOOKUP($A1144,'Hospitalisation Details'!$A:$O,5,0)</f>
        <v>25496</v>
      </c>
      <c r="M1144">
        <f>VLOOKUP($A1144,'Hospitalisation Details'!$A:$O,7,0)</f>
        <v>9863.4699999999993</v>
      </c>
      <c r="N1144" t="str">
        <f>VLOOKUP($A1144,'Hospitalisation Details'!$A:$O,12,0)</f>
        <v>tier - 3</v>
      </c>
      <c r="O1144" t="str">
        <f>VLOOKUP($A1144,'Hospitalisation Details'!$A:$O,13,0)</f>
        <v>tier - 3</v>
      </c>
      <c r="P1144" t="str">
        <f>VLOOKUP($A1144,'Hospitalisation Details'!$A:$O,14,0)</f>
        <v>R1012</v>
      </c>
      <c r="Q1144">
        <f>VLOOKUP($A1144,'Hospitalisation Details'!$A:$O,15,0)</f>
        <v>53</v>
      </c>
    </row>
    <row r="1145" spans="1:17" ht="15.75" x14ac:dyDescent="0.25">
      <c r="A1145" s="1" t="s">
        <v>1227</v>
      </c>
      <c r="B1145" t="str">
        <f>VLOOKUP(Healthcare!A1145,'Customer Names'!$A:$D,4,0)</f>
        <v>Francesca</v>
      </c>
      <c r="C1145">
        <f>VLOOKUP(A1145,'Medical Examinations'!$A:$M,2,0)</f>
        <v>25.8</v>
      </c>
      <c r="D1145">
        <f>VLOOKUP($A1145,'Medical Examinations'!$A:$M,3,0)</f>
        <v>9.94</v>
      </c>
      <c r="E1145" t="str">
        <f>VLOOKUP($A1145,'Medical Examinations'!$A:$M,4,0)</f>
        <v>No</v>
      </c>
      <c r="F1145" t="str">
        <f>VLOOKUP($A1145,'Medical Examinations'!$A:$M,5,0)</f>
        <v>No</v>
      </c>
      <c r="G1145" t="str">
        <f>VLOOKUP($A1145,'Medical Examinations'!$A:$M,6,0)</f>
        <v>No</v>
      </c>
      <c r="H1145">
        <f>VLOOKUP($A1145,'Medical Examinations'!$A:$M,8,0)</f>
        <v>0</v>
      </c>
      <c r="I1145" t="str">
        <f>VLOOKUP($A1145,'Medical Examinations'!$A:$M,9,0)</f>
        <v>No</v>
      </c>
      <c r="J1145" t="str">
        <f>VLOOKUP($A1145,'Medical Examinations'!$A:$M,11,0)</f>
        <v>Overweight</v>
      </c>
      <c r="K1145" t="str">
        <f>VLOOKUP($A1145,'Medical Examinations'!$A:$M,12,0)</f>
        <v>Diabetes</v>
      </c>
      <c r="L1145" s="11">
        <f>VLOOKUP($A1145,'Hospitalisation Details'!$A:$O,5,0)</f>
        <v>26162</v>
      </c>
      <c r="M1145">
        <f>VLOOKUP($A1145,'Hospitalisation Details'!$A:$O,7,0)</f>
        <v>9861.0300000000007</v>
      </c>
      <c r="N1145" t="str">
        <f>VLOOKUP($A1145,'Hospitalisation Details'!$A:$O,12,0)</f>
        <v>tier - 2</v>
      </c>
      <c r="O1145" t="str">
        <f>VLOOKUP($A1145,'Hospitalisation Details'!$A:$O,13,0)</f>
        <v>tier - 2</v>
      </c>
      <c r="P1145" t="str">
        <f>VLOOKUP($A1145,'Hospitalisation Details'!$A:$O,14,0)</f>
        <v>R1011</v>
      </c>
      <c r="Q1145">
        <f>VLOOKUP($A1145,'Hospitalisation Details'!$A:$O,15,0)</f>
        <v>51</v>
      </c>
    </row>
    <row r="1146" spans="1:17" ht="15.75" x14ac:dyDescent="0.25">
      <c r="A1146" s="1" t="s">
        <v>1226</v>
      </c>
      <c r="B1146" t="str">
        <f>VLOOKUP(Healthcare!A1146,'Customer Names'!$A:$D,4,0)</f>
        <v>Nicole</v>
      </c>
      <c r="C1146">
        <f>VLOOKUP(A1146,'Medical Examinations'!$A:$M,2,0)</f>
        <v>21.56</v>
      </c>
      <c r="D1146">
        <f>VLOOKUP($A1146,'Medical Examinations'!$A:$M,3,0)</f>
        <v>10.56</v>
      </c>
      <c r="E1146" t="str">
        <f>VLOOKUP($A1146,'Medical Examinations'!$A:$M,4,0)</f>
        <v>No</v>
      </c>
      <c r="F1146" t="str">
        <f>VLOOKUP($A1146,'Medical Examinations'!$A:$M,5,0)</f>
        <v>No</v>
      </c>
      <c r="G1146" t="str">
        <f>VLOOKUP($A1146,'Medical Examinations'!$A:$M,6,0)</f>
        <v>No</v>
      </c>
      <c r="H1146">
        <f>VLOOKUP($A1146,'Medical Examinations'!$A:$M,8,0)</f>
        <v>0</v>
      </c>
      <c r="I1146" t="str">
        <f>VLOOKUP($A1146,'Medical Examinations'!$A:$M,9,0)</f>
        <v>No</v>
      </c>
      <c r="J1146" t="str">
        <f>VLOOKUP($A1146,'Medical Examinations'!$A:$M,11,0)</f>
        <v>Healthy Weight</v>
      </c>
      <c r="K1146" t="str">
        <f>VLOOKUP($A1146,'Medical Examinations'!$A:$M,12,0)</f>
        <v>Diabetes</v>
      </c>
      <c r="L1146" s="11">
        <f>VLOOKUP($A1146,'Hospitalisation Details'!$A:$O,5,0)</f>
        <v>26168</v>
      </c>
      <c r="M1146">
        <f>VLOOKUP($A1146,'Hospitalisation Details'!$A:$O,7,0)</f>
        <v>9855.1299999999992</v>
      </c>
      <c r="N1146" t="str">
        <f>VLOOKUP($A1146,'Hospitalisation Details'!$A:$O,12,0)</f>
        <v>tier - 2</v>
      </c>
      <c r="O1146" t="str">
        <f>VLOOKUP($A1146,'Hospitalisation Details'!$A:$O,13,0)</f>
        <v>tier - 3</v>
      </c>
      <c r="P1146" t="str">
        <f>VLOOKUP($A1146,'Hospitalisation Details'!$A:$O,14,0)</f>
        <v>R1013</v>
      </c>
      <c r="Q1146">
        <f>VLOOKUP($A1146,'Hospitalisation Details'!$A:$O,15,0)</f>
        <v>51</v>
      </c>
    </row>
    <row r="1147" spans="1:17" ht="15.75" x14ac:dyDescent="0.25">
      <c r="A1147" s="1" t="s">
        <v>1225</v>
      </c>
      <c r="B1147" t="str">
        <f>VLOOKUP(Healthcare!A1147,'Customer Names'!$A:$D,4,0)</f>
        <v>Toshiyuki</v>
      </c>
      <c r="C1147">
        <f>VLOOKUP(A1147,'Medical Examinations'!$A:$M,2,0)</f>
        <v>31.6</v>
      </c>
      <c r="D1147">
        <f>VLOOKUP($A1147,'Medical Examinations'!$A:$M,3,0)</f>
        <v>6.79</v>
      </c>
      <c r="E1147" t="str">
        <f>VLOOKUP($A1147,'Medical Examinations'!$A:$M,4,0)</f>
        <v>No</v>
      </c>
      <c r="F1147" t="str">
        <f>VLOOKUP($A1147,'Medical Examinations'!$A:$M,5,0)</f>
        <v>No</v>
      </c>
      <c r="G1147" t="str">
        <f>VLOOKUP($A1147,'Medical Examinations'!$A:$M,6,0)</f>
        <v>No</v>
      </c>
      <c r="H1147">
        <f>VLOOKUP($A1147,'Medical Examinations'!$A:$M,8,0)</f>
        <v>0</v>
      </c>
      <c r="I1147" t="str">
        <f>VLOOKUP($A1147,'Medical Examinations'!$A:$M,9,0)</f>
        <v>No</v>
      </c>
      <c r="J1147" t="str">
        <f>VLOOKUP($A1147,'Medical Examinations'!$A:$M,11,0)</f>
        <v>Obesity</v>
      </c>
      <c r="K1147" t="str">
        <f>VLOOKUP($A1147,'Medical Examinations'!$A:$M,12,0)</f>
        <v>Diabetes</v>
      </c>
      <c r="L1147" s="11">
        <f>VLOOKUP($A1147,'Hospitalisation Details'!$A:$O,5,0)</f>
        <v>25176</v>
      </c>
      <c r="M1147">
        <f>VLOOKUP($A1147,'Hospitalisation Details'!$A:$O,7,0)</f>
        <v>9850.43</v>
      </c>
      <c r="N1147" t="str">
        <f>VLOOKUP($A1147,'Hospitalisation Details'!$A:$O,12,0)</f>
        <v>tier - 3</v>
      </c>
      <c r="O1147" t="str">
        <f>VLOOKUP($A1147,'Hospitalisation Details'!$A:$O,13,0)</f>
        <v>tier - 3</v>
      </c>
      <c r="P1147" t="str">
        <f>VLOOKUP($A1147,'Hospitalisation Details'!$A:$O,14,0)</f>
        <v>R1011</v>
      </c>
      <c r="Q1147">
        <f>VLOOKUP($A1147,'Hospitalisation Details'!$A:$O,15,0)</f>
        <v>54</v>
      </c>
    </row>
    <row r="1148" spans="1:17" ht="15.75" x14ac:dyDescent="0.25">
      <c r="A1148" s="1" t="s">
        <v>1224</v>
      </c>
      <c r="B1148" t="str">
        <f>VLOOKUP(Healthcare!A1148,'Customer Names'!$A:$D,4,0)</f>
        <v>Tom L.</v>
      </c>
      <c r="C1148">
        <f>VLOOKUP(A1148,'Medical Examinations'!$A:$M,2,0)</f>
        <v>42.93</v>
      </c>
      <c r="D1148">
        <f>VLOOKUP($A1148,'Medical Examinations'!$A:$M,3,0)</f>
        <v>4.8</v>
      </c>
      <c r="E1148" t="str">
        <f>VLOOKUP($A1148,'Medical Examinations'!$A:$M,4,0)</f>
        <v>No</v>
      </c>
      <c r="F1148" t="str">
        <f>VLOOKUP($A1148,'Medical Examinations'!$A:$M,5,0)</f>
        <v>No</v>
      </c>
      <c r="G1148" t="str">
        <f>VLOOKUP($A1148,'Medical Examinations'!$A:$M,6,0)</f>
        <v>No</v>
      </c>
      <c r="H1148">
        <f>VLOOKUP($A1148,'Medical Examinations'!$A:$M,8,0)</f>
        <v>1</v>
      </c>
      <c r="I1148" t="str">
        <f>VLOOKUP($A1148,'Medical Examinations'!$A:$M,9,0)</f>
        <v>No</v>
      </c>
      <c r="J1148" t="str">
        <f>VLOOKUP($A1148,'Medical Examinations'!$A:$M,11,0)</f>
        <v>Obesity</v>
      </c>
      <c r="K1148" t="str">
        <f>VLOOKUP($A1148,'Medical Examinations'!$A:$M,12,0)</f>
        <v>Normal</v>
      </c>
      <c r="L1148" s="11">
        <f>VLOOKUP($A1148,'Hospitalisation Details'!$A:$O,5,0)</f>
        <v>33798</v>
      </c>
      <c r="M1148">
        <f>VLOOKUP($A1148,'Hospitalisation Details'!$A:$O,7,0)</f>
        <v>9844.4500000000007</v>
      </c>
      <c r="N1148" t="str">
        <f>VLOOKUP($A1148,'Hospitalisation Details'!$A:$O,12,0)</f>
        <v>tier - 2</v>
      </c>
      <c r="O1148" t="str">
        <f>VLOOKUP($A1148,'Hospitalisation Details'!$A:$O,13,0)</f>
        <v>tier - 1</v>
      </c>
      <c r="P1148" t="str">
        <f>VLOOKUP($A1148,'Hospitalisation Details'!$A:$O,14,0)</f>
        <v>R1012</v>
      </c>
      <c r="Q1148">
        <f>VLOOKUP($A1148,'Hospitalisation Details'!$A:$O,15,0)</f>
        <v>30</v>
      </c>
    </row>
    <row r="1149" spans="1:17" ht="15.75" x14ac:dyDescent="0.25">
      <c r="A1149" s="1" t="s">
        <v>1223</v>
      </c>
      <c r="B1149" t="str">
        <f>VLOOKUP(Healthcare!A1149,'Customer Names'!$A:$D,4,0)</f>
        <v>Brian</v>
      </c>
      <c r="C1149">
        <f>VLOOKUP(A1149,'Medical Examinations'!$A:$M,2,0)</f>
        <v>26.72</v>
      </c>
      <c r="D1149">
        <f>VLOOKUP($A1149,'Medical Examinations'!$A:$M,3,0)</f>
        <v>5.75</v>
      </c>
      <c r="E1149" t="str">
        <f>VLOOKUP($A1149,'Medical Examinations'!$A:$M,4,0)</f>
        <v>No</v>
      </c>
      <c r="F1149" t="str">
        <f>VLOOKUP($A1149,'Medical Examinations'!$A:$M,5,0)</f>
        <v>No</v>
      </c>
      <c r="G1149" t="str">
        <f>VLOOKUP($A1149,'Medical Examinations'!$A:$M,6,0)</f>
        <v>No</v>
      </c>
      <c r="H1149">
        <f>VLOOKUP($A1149,'Medical Examinations'!$A:$M,8,0)</f>
        <v>2</v>
      </c>
      <c r="I1149" t="str">
        <f>VLOOKUP($A1149,'Medical Examinations'!$A:$M,9,0)</f>
        <v>No</v>
      </c>
      <c r="J1149" t="str">
        <f>VLOOKUP($A1149,'Medical Examinations'!$A:$M,11,0)</f>
        <v>Overweight</v>
      </c>
      <c r="K1149" t="str">
        <f>VLOOKUP($A1149,'Medical Examinations'!$A:$M,12,0)</f>
        <v>Prediabetes</v>
      </c>
      <c r="L1149" s="11">
        <f>VLOOKUP($A1149,'Hospitalisation Details'!$A:$O,5,0)</f>
        <v>26659</v>
      </c>
      <c r="M1149">
        <f>VLOOKUP($A1149,'Hospitalisation Details'!$A:$O,7,0)</f>
        <v>9836.2099999999991</v>
      </c>
      <c r="N1149" t="str">
        <f>VLOOKUP($A1149,'Hospitalisation Details'!$A:$O,12,0)</f>
        <v>tier - 2</v>
      </c>
      <c r="O1149" t="str">
        <f>VLOOKUP($A1149,'Hospitalisation Details'!$A:$O,13,0)</f>
        <v>tier - 3</v>
      </c>
      <c r="P1149" t="str">
        <f>VLOOKUP($A1149,'Hospitalisation Details'!$A:$O,14,0)</f>
        <v>R1021</v>
      </c>
      <c r="Q1149">
        <f>VLOOKUP($A1149,'Hospitalisation Details'!$A:$O,15,0)</f>
        <v>50</v>
      </c>
    </row>
    <row r="1150" spans="1:17" ht="15.75" x14ac:dyDescent="0.25">
      <c r="A1150" s="1" t="s">
        <v>1222</v>
      </c>
      <c r="B1150" t="str">
        <f>VLOOKUP(Healthcare!A1150,'Customer Names'!$A:$D,4,0)</f>
        <v>Matthew</v>
      </c>
      <c r="C1150">
        <f>VLOOKUP(A1150,'Medical Examinations'!$A:$M,2,0)</f>
        <v>26.67</v>
      </c>
      <c r="D1150">
        <f>VLOOKUP($A1150,'Medical Examinations'!$A:$M,3,0)</f>
        <v>5.81</v>
      </c>
      <c r="E1150" t="str">
        <f>VLOOKUP($A1150,'Medical Examinations'!$A:$M,4,0)</f>
        <v>No</v>
      </c>
      <c r="F1150" t="str">
        <f>VLOOKUP($A1150,'Medical Examinations'!$A:$M,5,0)</f>
        <v>No</v>
      </c>
      <c r="G1150" t="str">
        <f>VLOOKUP($A1150,'Medical Examinations'!$A:$M,6,0)</f>
        <v>No</v>
      </c>
      <c r="H1150">
        <f>VLOOKUP($A1150,'Medical Examinations'!$A:$M,8,0)</f>
        <v>2</v>
      </c>
      <c r="I1150" t="str">
        <f>VLOOKUP($A1150,'Medical Examinations'!$A:$M,9,0)</f>
        <v>No</v>
      </c>
      <c r="J1150" t="str">
        <f>VLOOKUP($A1150,'Medical Examinations'!$A:$M,11,0)</f>
        <v>Overweight</v>
      </c>
      <c r="K1150" t="str">
        <f>VLOOKUP($A1150,'Medical Examinations'!$A:$M,12,0)</f>
        <v>Prediabetes</v>
      </c>
      <c r="L1150" s="11">
        <f>VLOOKUP($A1150,'Hospitalisation Details'!$A:$O,5,0)</f>
        <v>26661</v>
      </c>
      <c r="M1150">
        <f>VLOOKUP($A1150,'Hospitalisation Details'!$A:$O,7,0)</f>
        <v>9819.25</v>
      </c>
      <c r="N1150" t="str">
        <f>VLOOKUP($A1150,'Hospitalisation Details'!$A:$O,12,0)</f>
        <v>tier - 2</v>
      </c>
      <c r="O1150" t="str">
        <f>VLOOKUP($A1150,'Hospitalisation Details'!$A:$O,13,0)</f>
        <v>tier - 2</v>
      </c>
      <c r="P1150" t="str">
        <f>VLOOKUP($A1150,'Hospitalisation Details'!$A:$O,14,0)</f>
        <v>R1021</v>
      </c>
      <c r="Q1150">
        <f>VLOOKUP($A1150,'Hospitalisation Details'!$A:$O,15,0)</f>
        <v>50</v>
      </c>
    </row>
    <row r="1151" spans="1:17" ht="15.75" x14ac:dyDescent="0.25">
      <c r="A1151" s="1" t="s">
        <v>1221</v>
      </c>
      <c r="B1151" t="str">
        <f>VLOOKUP(Healthcare!A1151,'Customer Names'!$A:$D,4,0)</f>
        <v>Julee</v>
      </c>
      <c r="C1151">
        <f>VLOOKUP(A1151,'Medical Examinations'!$A:$M,2,0)</f>
        <v>42.68</v>
      </c>
      <c r="D1151">
        <f>VLOOKUP($A1151,'Medical Examinations'!$A:$M,3,0)</f>
        <v>9.2799999999999994</v>
      </c>
      <c r="E1151" t="str">
        <f>VLOOKUP($A1151,'Medical Examinations'!$A:$M,4,0)</f>
        <v>No</v>
      </c>
      <c r="F1151" t="str">
        <f>VLOOKUP($A1151,'Medical Examinations'!$A:$M,5,0)</f>
        <v>No</v>
      </c>
      <c r="G1151" t="str">
        <f>VLOOKUP($A1151,'Medical Examinations'!$A:$M,6,0)</f>
        <v>No</v>
      </c>
      <c r="H1151">
        <f>VLOOKUP($A1151,'Medical Examinations'!$A:$M,8,0)</f>
        <v>2</v>
      </c>
      <c r="I1151" t="str">
        <f>VLOOKUP($A1151,'Medical Examinations'!$A:$M,9,0)</f>
        <v>No</v>
      </c>
      <c r="J1151" t="str">
        <f>VLOOKUP($A1151,'Medical Examinations'!$A:$M,11,0)</f>
        <v>Obesity</v>
      </c>
      <c r="K1151" t="str">
        <f>VLOOKUP($A1151,'Medical Examinations'!$A:$M,12,0)</f>
        <v>Diabetes</v>
      </c>
      <c r="L1151" s="11">
        <f>VLOOKUP($A1151,'Hospitalisation Details'!$A:$O,5,0)</f>
        <v>26924</v>
      </c>
      <c r="M1151">
        <f>VLOOKUP($A1151,'Hospitalisation Details'!$A:$O,7,0)</f>
        <v>9800.89</v>
      </c>
      <c r="N1151" t="str">
        <f>VLOOKUP($A1151,'Hospitalisation Details'!$A:$O,12,0)</f>
        <v>tier - 2</v>
      </c>
      <c r="O1151" t="str">
        <f>VLOOKUP($A1151,'Hospitalisation Details'!$A:$O,13,0)</f>
        <v>tier - 1</v>
      </c>
      <c r="P1151" t="str">
        <f>VLOOKUP($A1151,'Hospitalisation Details'!$A:$O,14,0)</f>
        <v>R1013</v>
      </c>
      <c r="Q1151">
        <f>VLOOKUP($A1151,'Hospitalisation Details'!$A:$O,15,0)</f>
        <v>49</v>
      </c>
    </row>
    <row r="1152" spans="1:17" ht="15.75" x14ac:dyDescent="0.25">
      <c r="A1152" s="1" t="s">
        <v>1220</v>
      </c>
      <c r="B1152" t="str">
        <f>VLOOKUP(Healthcare!A1152,'Customer Names'!$A:$D,4,0)</f>
        <v>Christopher M.</v>
      </c>
      <c r="C1152">
        <f>VLOOKUP(A1152,'Medical Examinations'!$A:$M,2,0)</f>
        <v>24.31</v>
      </c>
      <c r="D1152">
        <f>VLOOKUP($A1152,'Medical Examinations'!$A:$M,3,0)</f>
        <v>6.37</v>
      </c>
      <c r="E1152" t="str">
        <f>VLOOKUP($A1152,'Medical Examinations'!$A:$M,4,0)</f>
        <v>No</v>
      </c>
      <c r="F1152" t="str">
        <f>VLOOKUP($A1152,'Medical Examinations'!$A:$M,5,0)</f>
        <v>No</v>
      </c>
      <c r="G1152" t="str">
        <f>VLOOKUP($A1152,'Medical Examinations'!$A:$M,6,0)</f>
        <v>No</v>
      </c>
      <c r="H1152">
        <f>VLOOKUP($A1152,'Medical Examinations'!$A:$M,8,0)</f>
        <v>0</v>
      </c>
      <c r="I1152" t="str">
        <f>VLOOKUP($A1152,'Medical Examinations'!$A:$M,9,0)</f>
        <v>No</v>
      </c>
      <c r="J1152" t="str">
        <f>VLOOKUP($A1152,'Medical Examinations'!$A:$M,11,0)</f>
        <v>Healthy Weight</v>
      </c>
      <c r="K1152" t="str">
        <f>VLOOKUP($A1152,'Medical Examinations'!$A:$M,12,0)</f>
        <v>Prediabetes</v>
      </c>
      <c r="L1152" s="11">
        <f>VLOOKUP($A1152,'Hospitalisation Details'!$A:$O,5,0)</f>
        <v>28405</v>
      </c>
      <c r="M1152">
        <f>VLOOKUP($A1152,'Hospitalisation Details'!$A:$O,7,0)</f>
        <v>9788.8700000000008</v>
      </c>
      <c r="N1152" t="str">
        <f>VLOOKUP($A1152,'Hospitalisation Details'!$A:$O,12,0)</f>
        <v>tier - 3</v>
      </c>
      <c r="O1152" t="str">
        <f>VLOOKUP($A1152,'Hospitalisation Details'!$A:$O,13,0)</f>
        <v>tier - 2</v>
      </c>
      <c r="P1152" t="str">
        <f>VLOOKUP($A1152,'Hospitalisation Details'!$A:$O,14,0)</f>
        <v>R1013</v>
      </c>
      <c r="Q1152">
        <f>VLOOKUP($A1152,'Hospitalisation Details'!$A:$O,15,0)</f>
        <v>45</v>
      </c>
    </row>
    <row r="1153" spans="1:17" ht="15.75" x14ac:dyDescent="0.25">
      <c r="A1153" s="1" t="s">
        <v>1219</v>
      </c>
      <c r="B1153" t="str">
        <f>VLOOKUP(Healthcare!A1153,'Customer Names'!$A:$D,4,0)</f>
        <v>Ciaran</v>
      </c>
      <c r="C1153">
        <f>VLOOKUP(A1153,'Medical Examinations'!$A:$M,2,0)</f>
        <v>44.75</v>
      </c>
      <c r="D1153">
        <f>VLOOKUP($A1153,'Medical Examinations'!$A:$M,3,0)</f>
        <v>5.09</v>
      </c>
      <c r="E1153" t="str">
        <f>VLOOKUP($A1153,'Medical Examinations'!$A:$M,4,0)</f>
        <v>yes</v>
      </c>
      <c r="F1153" t="str">
        <f>VLOOKUP($A1153,'Medical Examinations'!$A:$M,5,0)</f>
        <v>No</v>
      </c>
      <c r="G1153" t="str">
        <f>VLOOKUP($A1153,'Medical Examinations'!$A:$M,6,0)</f>
        <v>No</v>
      </c>
      <c r="H1153">
        <f>VLOOKUP($A1153,'Medical Examinations'!$A:$M,8,0)</f>
        <v>0</v>
      </c>
      <c r="I1153" t="str">
        <f>VLOOKUP($A1153,'Medical Examinations'!$A:$M,9,0)</f>
        <v>No</v>
      </c>
      <c r="J1153" t="str">
        <f>VLOOKUP($A1153,'Medical Examinations'!$A:$M,11,0)</f>
        <v>Obesity</v>
      </c>
      <c r="K1153" t="str">
        <f>VLOOKUP($A1153,'Medical Examinations'!$A:$M,12,0)</f>
        <v>Normal</v>
      </c>
      <c r="L1153" s="11">
        <f>VLOOKUP($A1153,'Hospitalisation Details'!$A:$O,5,0)</f>
        <v>35285</v>
      </c>
      <c r="M1153">
        <f>VLOOKUP($A1153,'Hospitalisation Details'!$A:$O,7,0)</f>
        <v>9787.32</v>
      </c>
      <c r="N1153" t="str">
        <f>VLOOKUP($A1153,'Hospitalisation Details'!$A:$O,12,0)</f>
        <v>tier - 2</v>
      </c>
      <c r="O1153" t="str">
        <f>VLOOKUP($A1153,'Hospitalisation Details'!$A:$O,13,0)</f>
        <v>tier - 3</v>
      </c>
      <c r="P1153" t="str">
        <f>VLOOKUP($A1153,'Hospitalisation Details'!$A:$O,14,0)</f>
        <v>R1023</v>
      </c>
      <c r="Q1153">
        <f>VLOOKUP($A1153,'Hospitalisation Details'!$A:$O,15,0)</f>
        <v>26</v>
      </c>
    </row>
    <row r="1154" spans="1:17" ht="15.75" x14ac:dyDescent="0.25">
      <c r="A1154" s="1" t="s">
        <v>1218</v>
      </c>
      <c r="B1154" t="str">
        <f>VLOOKUP(Healthcare!A1154,'Customer Names'!$A:$D,4,0)</f>
        <v>Kara</v>
      </c>
      <c r="C1154">
        <f>VLOOKUP(A1154,'Medical Examinations'!$A:$M,2,0)</f>
        <v>30.78</v>
      </c>
      <c r="D1154">
        <f>VLOOKUP($A1154,'Medical Examinations'!$A:$M,3,0)</f>
        <v>7.94</v>
      </c>
      <c r="E1154" t="str">
        <f>VLOOKUP($A1154,'Medical Examinations'!$A:$M,4,0)</f>
        <v>No</v>
      </c>
      <c r="F1154" t="str">
        <f>VLOOKUP($A1154,'Medical Examinations'!$A:$M,5,0)</f>
        <v>No</v>
      </c>
      <c r="G1154" t="str">
        <f>VLOOKUP($A1154,'Medical Examinations'!$A:$M,6,0)</f>
        <v>No</v>
      </c>
      <c r="H1154">
        <f>VLOOKUP($A1154,'Medical Examinations'!$A:$M,8,0)</f>
        <v>2</v>
      </c>
      <c r="I1154" t="str">
        <f>VLOOKUP($A1154,'Medical Examinations'!$A:$M,9,0)</f>
        <v>No</v>
      </c>
      <c r="J1154" t="str">
        <f>VLOOKUP($A1154,'Medical Examinations'!$A:$M,11,0)</f>
        <v>Obesity</v>
      </c>
      <c r="K1154" t="str">
        <f>VLOOKUP($A1154,'Medical Examinations'!$A:$M,12,0)</f>
        <v>Diabetes</v>
      </c>
      <c r="L1154" s="11">
        <f>VLOOKUP($A1154,'Hospitalisation Details'!$A:$O,5,0)</f>
        <v>26883</v>
      </c>
      <c r="M1154">
        <f>VLOOKUP($A1154,'Hospitalisation Details'!$A:$O,7,0)</f>
        <v>9778.35</v>
      </c>
      <c r="N1154" t="str">
        <f>VLOOKUP($A1154,'Hospitalisation Details'!$A:$O,12,0)</f>
        <v>tier - 2</v>
      </c>
      <c r="O1154" t="str">
        <f>VLOOKUP($A1154,'Hospitalisation Details'!$A:$O,13,0)</f>
        <v>tier - 2</v>
      </c>
      <c r="P1154" t="str">
        <f>VLOOKUP($A1154,'Hospitalisation Details'!$A:$O,14,0)</f>
        <v>R1024</v>
      </c>
      <c r="Q1154">
        <f>VLOOKUP($A1154,'Hospitalisation Details'!$A:$O,15,0)</f>
        <v>49</v>
      </c>
    </row>
    <row r="1155" spans="1:17" ht="15.75" x14ac:dyDescent="0.25">
      <c r="A1155" s="1" t="s">
        <v>1217</v>
      </c>
      <c r="B1155" t="str">
        <f>VLOOKUP(Healthcare!A1155,'Customer Names'!$A:$D,4,0)</f>
        <v>Makie</v>
      </c>
      <c r="C1155">
        <f>VLOOKUP(A1155,'Medical Examinations'!$A:$M,2,0)</f>
        <v>21.86</v>
      </c>
      <c r="D1155">
        <f>VLOOKUP($A1155,'Medical Examinations'!$A:$M,3,0)</f>
        <v>10.95</v>
      </c>
      <c r="E1155" t="str">
        <f>VLOOKUP($A1155,'Medical Examinations'!$A:$M,4,0)</f>
        <v>No</v>
      </c>
      <c r="F1155" t="str">
        <f>VLOOKUP($A1155,'Medical Examinations'!$A:$M,5,0)</f>
        <v>No</v>
      </c>
      <c r="G1155" t="str">
        <f>VLOOKUP($A1155,'Medical Examinations'!$A:$M,6,0)</f>
        <v>No</v>
      </c>
      <c r="H1155">
        <f>VLOOKUP($A1155,'Medical Examinations'!$A:$M,8,0)</f>
        <v>0</v>
      </c>
      <c r="I1155" t="str">
        <f>VLOOKUP($A1155,'Medical Examinations'!$A:$M,9,0)</f>
        <v>No</v>
      </c>
      <c r="J1155" t="str">
        <f>VLOOKUP($A1155,'Medical Examinations'!$A:$M,11,0)</f>
        <v>Healthy Weight</v>
      </c>
      <c r="K1155" t="str">
        <f>VLOOKUP($A1155,'Medical Examinations'!$A:$M,12,0)</f>
        <v>Diabetes</v>
      </c>
      <c r="L1155" s="11">
        <f>VLOOKUP($A1155,'Hospitalisation Details'!$A:$O,5,0)</f>
        <v>23959</v>
      </c>
      <c r="M1155">
        <f>VLOOKUP($A1155,'Hospitalisation Details'!$A:$O,7,0)</f>
        <v>9764.08</v>
      </c>
      <c r="N1155" t="str">
        <f>VLOOKUP($A1155,'Hospitalisation Details'!$A:$O,12,0)</f>
        <v>tier - 3</v>
      </c>
      <c r="O1155" t="str">
        <f>VLOOKUP($A1155,'Hospitalisation Details'!$A:$O,13,0)</f>
        <v>tier - 1</v>
      </c>
      <c r="P1155" t="str">
        <f>VLOOKUP($A1155,'Hospitalisation Details'!$A:$O,14,0)</f>
        <v>R1012</v>
      </c>
      <c r="Q1155">
        <f>VLOOKUP($A1155,'Hospitalisation Details'!$A:$O,15,0)</f>
        <v>57</v>
      </c>
    </row>
    <row r="1156" spans="1:17" ht="15.75" x14ac:dyDescent="0.25">
      <c r="A1156" s="1" t="s">
        <v>1216</v>
      </c>
      <c r="B1156" t="str">
        <f>VLOOKUP(Healthcare!A1156,'Customer Names'!$A:$D,4,0)</f>
        <v>Emily E</v>
      </c>
      <c r="C1156">
        <f>VLOOKUP(A1156,'Medical Examinations'!$A:$M,2,0)</f>
        <v>49.09</v>
      </c>
      <c r="D1156">
        <f>VLOOKUP($A1156,'Medical Examinations'!$A:$M,3,0)</f>
        <v>6.3</v>
      </c>
      <c r="E1156" t="str">
        <f>VLOOKUP($A1156,'Medical Examinations'!$A:$M,4,0)</f>
        <v>yes</v>
      </c>
      <c r="F1156" t="str">
        <f>VLOOKUP($A1156,'Medical Examinations'!$A:$M,5,0)</f>
        <v>No</v>
      </c>
      <c r="G1156" t="str">
        <f>VLOOKUP($A1156,'Medical Examinations'!$A:$M,6,0)</f>
        <v>No</v>
      </c>
      <c r="H1156">
        <f>VLOOKUP($A1156,'Medical Examinations'!$A:$M,8,0)</f>
        <v>0</v>
      </c>
      <c r="I1156" t="str">
        <f>VLOOKUP($A1156,'Medical Examinations'!$A:$M,9,0)</f>
        <v>No</v>
      </c>
      <c r="J1156" t="str">
        <f>VLOOKUP($A1156,'Medical Examinations'!$A:$M,11,0)</f>
        <v>Obesity</v>
      </c>
      <c r="K1156" t="str">
        <f>VLOOKUP($A1156,'Medical Examinations'!$A:$M,12,0)</f>
        <v>Prediabetes</v>
      </c>
      <c r="L1156" s="11">
        <f>VLOOKUP($A1156,'Hospitalisation Details'!$A:$O,5,0)</f>
        <v>37178</v>
      </c>
      <c r="M1156">
        <f>VLOOKUP($A1156,'Hospitalisation Details'!$A:$O,7,0)</f>
        <v>9753.49</v>
      </c>
      <c r="N1156" t="str">
        <f>VLOOKUP($A1156,'Hospitalisation Details'!$A:$O,12,0)</f>
        <v>tier - 2</v>
      </c>
      <c r="O1156" t="str">
        <f>VLOOKUP($A1156,'Hospitalisation Details'!$A:$O,13,0)</f>
        <v>tier - 2</v>
      </c>
      <c r="P1156" t="str">
        <f>VLOOKUP($A1156,'Hospitalisation Details'!$A:$O,14,0)</f>
        <v>R1012</v>
      </c>
      <c r="Q1156">
        <f>VLOOKUP($A1156,'Hospitalisation Details'!$A:$O,15,0)</f>
        <v>21</v>
      </c>
    </row>
    <row r="1157" spans="1:17" ht="15.75" x14ac:dyDescent="0.25">
      <c r="A1157" s="1" t="s">
        <v>1215</v>
      </c>
      <c r="B1157" t="str">
        <f>VLOOKUP(Healthcare!A1157,'Customer Names'!$A:$D,4,0)</f>
        <v>Cary</v>
      </c>
      <c r="C1157">
        <f>VLOOKUP(A1157,'Medical Examinations'!$A:$M,2,0)</f>
        <v>47.74</v>
      </c>
      <c r="D1157">
        <f>VLOOKUP($A1157,'Medical Examinations'!$A:$M,3,0)</f>
        <v>8.0500000000000007</v>
      </c>
      <c r="E1157" t="str">
        <f>VLOOKUP($A1157,'Medical Examinations'!$A:$M,4,0)</f>
        <v>yes</v>
      </c>
      <c r="F1157" t="str">
        <f>VLOOKUP($A1157,'Medical Examinations'!$A:$M,5,0)</f>
        <v>No</v>
      </c>
      <c r="G1157" t="str">
        <f>VLOOKUP($A1157,'Medical Examinations'!$A:$M,6,0)</f>
        <v>No</v>
      </c>
      <c r="H1157">
        <f>VLOOKUP($A1157,'Medical Examinations'!$A:$M,8,0)</f>
        <v>2</v>
      </c>
      <c r="I1157" t="str">
        <f>VLOOKUP($A1157,'Medical Examinations'!$A:$M,9,0)</f>
        <v>No</v>
      </c>
      <c r="J1157" t="str">
        <f>VLOOKUP($A1157,'Medical Examinations'!$A:$M,11,0)</f>
        <v>Obesity</v>
      </c>
      <c r="K1157" t="str">
        <f>VLOOKUP($A1157,'Medical Examinations'!$A:$M,12,0)</f>
        <v>Diabetes</v>
      </c>
      <c r="L1157" s="11">
        <f>VLOOKUP($A1157,'Hospitalisation Details'!$A:$O,5,0)</f>
        <v>25784</v>
      </c>
      <c r="M1157">
        <f>VLOOKUP($A1157,'Hospitalisation Details'!$A:$O,7,0)</f>
        <v>9748.91</v>
      </c>
      <c r="N1157" t="str">
        <f>VLOOKUP($A1157,'Hospitalisation Details'!$A:$O,12,0)</f>
        <v>tier - 2</v>
      </c>
      <c r="O1157" t="str">
        <f>VLOOKUP($A1157,'Hospitalisation Details'!$A:$O,13,0)</f>
        <v>tier - 1</v>
      </c>
      <c r="P1157" t="str">
        <f>VLOOKUP($A1157,'Hospitalisation Details'!$A:$O,14,0)</f>
        <v>R1013</v>
      </c>
      <c r="Q1157">
        <f>VLOOKUP($A1157,'Hospitalisation Details'!$A:$O,15,0)</f>
        <v>52</v>
      </c>
    </row>
    <row r="1158" spans="1:17" ht="15.75" x14ac:dyDescent="0.25">
      <c r="A1158" s="1" t="s">
        <v>1214</v>
      </c>
      <c r="B1158" t="str">
        <f>VLOOKUP(Healthcare!A1158,'Customer Names'!$A:$D,4,0)</f>
        <v>Steven</v>
      </c>
      <c r="C1158">
        <f>VLOOKUP(A1158,'Medical Examinations'!$A:$M,2,0)</f>
        <v>30.2</v>
      </c>
      <c r="D1158">
        <f>VLOOKUP($A1158,'Medical Examinations'!$A:$M,3,0)</f>
        <v>9.8800000000000008</v>
      </c>
      <c r="E1158" t="str">
        <f>VLOOKUP($A1158,'Medical Examinations'!$A:$M,4,0)</f>
        <v>yes</v>
      </c>
      <c r="F1158" t="str">
        <f>VLOOKUP($A1158,'Medical Examinations'!$A:$M,5,0)</f>
        <v>No</v>
      </c>
      <c r="G1158" t="str">
        <f>VLOOKUP($A1158,'Medical Examinations'!$A:$M,6,0)</f>
        <v>No</v>
      </c>
      <c r="H1158">
        <f>VLOOKUP($A1158,'Medical Examinations'!$A:$M,8,0)</f>
        <v>2</v>
      </c>
      <c r="I1158" t="str">
        <f>VLOOKUP($A1158,'Medical Examinations'!$A:$M,9,0)</f>
        <v>No</v>
      </c>
      <c r="J1158" t="str">
        <f>VLOOKUP($A1158,'Medical Examinations'!$A:$M,11,0)</f>
        <v>Obesity</v>
      </c>
      <c r="K1158" t="str">
        <f>VLOOKUP($A1158,'Medical Examinations'!$A:$M,12,0)</f>
        <v>Diabetes</v>
      </c>
      <c r="L1158" s="11">
        <f>VLOOKUP($A1158,'Hospitalisation Details'!$A:$O,5,0)</f>
        <v>25920</v>
      </c>
      <c r="M1158">
        <f>VLOOKUP($A1158,'Hospitalisation Details'!$A:$O,7,0)</f>
        <v>9724.5300000000007</v>
      </c>
      <c r="N1158" t="str">
        <f>VLOOKUP($A1158,'Hospitalisation Details'!$A:$O,12,0)</f>
        <v>tier - 3</v>
      </c>
      <c r="O1158" t="str">
        <f>VLOOKUP($A1158,'Hospitalisation Details'!$A:$O,13,0)</f>
        <v>tier - 1</v>
      </c>
      <c r="P1158" t="str">
        <f>VLOOKUP($A1158,'Hospitalisation Details'!$A:$O,14,0)</f>
        <v>R1011</v>
      </c>
      <c r="Q1158">
        <f>VLOOKUP($A1158,'Hospitalisation Details'!$A:$O,15,0)</f>
        <v>52</v>
      </c>
    </row>
    <row r="1159" spans="1:17" ht="15.75" x14ac:dyDescent="0.25">
      <c r="A1159" s="1" t="s">
        <v>1213</v>
      </c>
      <c r="B1159" t="str">
        <f>VLOOKUP(Healthcare!A1159,'Customer Names'!$A:$D,4,0)</f>
        <v>Jose Antonio Sr.</v>
      </c>
      <c r="C1159">
        <f>VLOOKUP(A1159,'Medical Examinations'!$A:$M,2,0)</f>
        <v>33.25</v>
      </c>
      <c r="D1159">
        <f>VLOOKUP($A1159,'Medical Examinations'!$A:$M,3,0)</f>
        <v>7.42</v>
      </c>
      <c r="E1159" t="str">
        <f>VLOOKUP($A1159,'Medical Examinations'!$A:$M,4,0)</f>
        <v>yes</v>
      </c>
      <c r="F1159" t="str">
        <f>VLOOKUP($A1159,'Medical Examinations'!$A:$M,5,0)</f>
        <v>No</v>
      </c>
      <c r="G1159" t="str">
        <f>VLOOKUP($A1159,'Medical Examinations'!$A:$M,6,0)</f>
        <v>No</v>
      </c>
      <c r="H1159">
        <f>VLOOKUP($A1159,'Medical Examinations'!$A:$M,8,0)</f>
        <v>2</v>
      </c>
      <c r="I1159" t="str">
        <f>VLOOKUP($A1159,'Medical Examinations'!$A:$M,9,0)</f>
        <v>No</v>
      </c>
      <c r="J1159" t="str">
        <f>VLOOKUP($A1159,'Medical Examinations'!$A:$M,11,0)</f>
        <v>Obesity</v>
      </c>
      <c r="K1159" t="str">
        <f>VLOOKUP($A1159,'Medical Examinations'!$A:$M,12,0)</f>
        <v>Diabetes</v>
      </c>
      <c r="L1159" s="11">
        <f>VLOOKUP($A1159,'Hospitalisation Details'!$A:$O,5,0)</f>
        <v>25823</v>
      </c>
      <c r="M1159">
        <f>VLOOKUP($A1159,'Hospitalisation Details'!$A:$O,7,0)</f>
        <v>9722.77</v>
      </c>
      <c r="N1159" t="str">
        <f>VLOOKUP($A1159,'Hospitalisation Details'!$A:$O,12,0)</f>
        <v>tier - 3</v>
      </c>
      <c r="O1159" t="str">
        <f>VLOOKUP($A1159,'Hospitalisation Details'!$A:$O,13,0)</f>
        <v>tier - 1</v>
      </c>
      <c r="P1159" t="str">
        <f>VLOOKUP($A1159,'Hospitalisation Details'!$A:$O,14,0)</f>
        <v>R1016</v>
      </c>
      <c r="Q1159">
        <f>VLOOKUP($A1159,'Hospitalisation Details'!$A:$O,15,0)</f>
        <v>52</v>
      </c>
    </row>
    <row r="1160" spans="1:17" ht="15.75" x14ac:dyDescent="0.25">
      <c r="A1160" s="1" t="s">
        <v>1212</v>
      </c>
      <c r="B1160" t="str">
        <f>VLOOKUP(Healthcare!A1160,'Customer Names'!$A:$D,4,0)</f>
        <v>Tatiana</v>
      </c>
      <c r="C1160">
        <f>VLOOKUP(A1160,'Medical Examinations'!$A:$M,2,0)</f>
        <v>26.6</v>
      </c>
      <c r="D1160">
        <f>VLOOKUP($A1160,'Medical Examinations'!$A:$M,3,0)</f>
        <v>8.4499999999999993</v>
      </c>
      <c r="E1160" t="str">
        <f>VLOOKUP($A1160,'Medical Examinations'!$A:$M,4,0)</f>
        <v>yes</v>
      </c>
      <c r="F1160" t="str">
        <f>VLOOKUP($A1160,'Medical Examinations'!$A:$M,5,0)</f>
        <v>No</v>
      </c>
      <c r="G1160" t="str">
        <f>VLOOKUP($A1160,'Medical Examinations'!$A:$M,6,0)</f>
        <v>No</v>
      </c>
      <c r="H1160">
        <f>VLOOKUP($A1160,'Medical Examinations'!$A:$M,8,0)</f>
        <v>1</v>
      </c>
      <c r="I1160" t="str">
        <f>VLOOKUP($A1160,'Medical Examinations'!$A:$M,9,0)</f>
        <v>No</v>
      </c>
      <c r="J1160" t="str">
        <f>VLOOKUP($A1160,'Medical Examinations'!$A:$M,11,0)</f>
        <v>Overweight</v>
      </c>
      <c r="K1160" t="str">
        <f>VLOOKUP($A1160,'Medical Examinations'!$A:$M,12,0)</f>
        <v>Diabetes</v>
      </c>
      <c r="L1160" s="11">
        <f>VLOOKUP($A1160,'Hospitalisation Details'!$A:$O,5,0)</f>
        <v>27602</v>
      </c>
      <c r="M1160">
        <f>VLOOKUP($A1160,'Hospitalisation Details'!$A:$O,7,0)</f>
        <v>9715.84</v>
      </c>
      <c r="N1160" t="str">
        <f>VLOOKUP($A1160,'Hospitalisation Details'!$A:$O,12,0)</f>
        <v>tier - 2</v>
      </c>
      <c r="O1160" t="str">
        <f>VLOOKUP($A1160,'Hospitalisation Details'!$A:$O,13,0)</f>
        <v>tier - 1</v>
      </c>
      <c r="P1160" t="str">
        <f>VLOOKUP($A1160,'Hospitalisation Details'!$A:$O,14,0)</f>
        <v>R1024</v>
      </c>
      <c r="Q1160">
        <f>VLOOKUP($A1160,'Hospitalisation Details'!$A:$O,15,0)</f>
        <v>47</v>
      </c>
    </row>
    <row r="1161" spans="1:17" ht="15.75" x14ac:dyDescent="0.25">
      <c r="A1161" s="1" t="s">
        <v>1211</v>
      </c>
      <c r="B1161" t="str">
        <f>VLOOKUP(Healthcare!A1161,'Customer Names'!$A:$D,4,0)</f>
        <v>Dan T.</v>
      </c>
      <c r="C1161">
        <f>VLOOKUP(A1161,'Medical Examinations'!$A:$M,2,0)</f>
        <v>26.35</v>
      </c>
      <c r="D1161">
        <f>VLOOKUP($A1161,'Medical Examinations'!$A:$M,3,0)</f>
        <v>6.21</v>
      </c>
      <c r="E1161" t="str">
        <f>VLOOKUP($A1161,'Medical Examinations'!$A:$M,4,0)</f>
        <v>No</v>
      </c>
      <c r="F1161" t="str">
        <f>VLOOKUP($A1161,'Medical Examinations'!$A:$M,5,0)</f>
        <v>No</v>
      </c>
      <c r="G1161" t="str">
        <f>VLOOKUP($A1161,'Medical Examinations'!$A:$M,6,0)</f>
        <v>No</v>
      </c>
      <c r="H1161">
        <f>VLOOKUP($A1161,'Medical Examinations'!$A:$M,8,0)</f>
        <v>2</v>
      </c>
      <c r="I1161" t="str">
        <f>VLOOKUP($A1161,'Medical Examinations'!$A:$M,9,0)</f>
        <v>No</v>
      </c>
      <c r="J1161" t="str">
        <f>VLOOKUP($A1161,'Medical Examinations'!$A:$M,11,0)</f>
        <v>Overweight</v>
      </c>
      <c r="K1161" t="str">
        <f>VLOOKUP($A1161,'Medical Examinations'!$A:$M,12,0)</f>
        <v>Prediabetes</v>
      </c>
      <c r="L1161" s="11">
        <f>VLOOKUP($A1161,'Hospitalisation Details'!$A:$O,5,0)</f>
        <v>26582</v>
      </c>
      <c r="M1161">
        <f>VLOOKUP($A1161,'Hospitalisation Details'!$A:$O,7,0)</f>
        <v>9710.7099999999991</v>
      </c>
      <c r="N1161" t="str">
        <f>VLOOKUP($A1161,'Hospitalisation Details'!$A:$O,12,0)</f>
        <v>tier - 2</v>
      </c>
      <c r="O1161" t="str">
        <f>VLOOKUP($A1161,'Hospitalisation Details'!$A:$O,13,0)</f>
        <v>tier - 1</v>
      </c>
      <c r="P1161" t="str">
        <f>VLOOKUP($A1161,'Hospitalisation Details'!$A:$O,14,0)</f>
        <v>R1021</v>
      </c>
      <c r="Q1161">
        <f>VLOOKUP($A1161,'Hospitalisation Details'!$A:$O,15,0)</f>
        <v>50</v>
      </c>
    </row>
    <row r="1162" spans="1:17" ht="15.75" x14ac:dyDescent="0.25">
      <c r="A1162" s="1" t="s">
        <v>1210</v>
      </c>
      <c r="B1162" t="str">
        <f>VLOOKUP(Healthcare!A1162,'Customer Names'!$A:$D,4,0)</f>
        <v>Liisa A.</v>
      </c>
      <c r="C1162">
        <f>VLOOKUP(A1162,'Medical Examinations'!$A:$M,2,0)</f>
        <v>39.994999999999997</v>
      </c>
      <c r="D1162">
        <f>VLOOKUP($A1162,'Medical Examinations'!$A:$M,3,0)</f>
        <v>4.6500000000000004</v>
      </c>
      <c r="E1162" t="str">
        <f>VLOOKUP($A1162,'Medical Examinations'!$A:$M,4,0)</f>
        <v>No</v>
      </c>
      <c r="F1162" t="str">
        <f>VLOOKUP($A1162,'Medical Examinations'!$A:$M,5,0)</f>
        <v>No</v>
      </c>
      <c r="G1162" t="str">
        <f>VLOOKUP($A1162,'Medical Examinations'!$A:$M,6,0)</f>
        <v>No</v>
      </c>
      <c r="H1162">
        <f>VLOOKUP($A1162,'Medical Examinations'!$A:$M,8,0)</f>
        <v>0</v>
      </c>
      <c r="I1162" t="str">
        <f>VLOOKUP($A1162,'Medical Examinations'!$A:$M,9,0)</f>
        <v>No</v>
      </c>
      <c r="J1162" t="str">
        <f>VLOOKUP($A1162,'Medical Examinations'!$A:$M,11,0)</f>
        <v>Obesity</v>
      </c>
      <c r="K1162" t="str">
        <f>VLOOKUP($A1162,'Medical Examinations'!$A:$M,12,0)</f>
        <v>Normal</v>
      </c>
      <c r="L1162" s="11">
        <f>VLOOKUP($A1162,'Hospitalisation Details'!$A:$O,5,0)</f>
        <v>28387</v>
      </c>
      <c r="M1162">
        <f>VLOOKUP($A1162,'Hospitalisation Details'!$A:$O,7,0)</f>
        <v>9704.67</v>
      </c>
      <c r="N1162" t="str">
        <f>VLOOKUP($A1162,'Hospitalisation Details'!$A:$O,12,0)</f>
        <v>tier - 2</v>
      </c>
      <c r="O1162" t="str">
        <f>VLOOKUP($A1162,'Hospitalisation Details'!$A:$O,13,0)</f>
        <v>tier - 3</v>
      </c>
      <c r="P1162" t="str">
        <f>VLOOKUP($A1162,'Hospitalisation Details'!$A:$O,14,0)</f>
        <v>R1024</v>
      </c>
      <c r="Q1162">
        <f>VLOOKUP($A1162,'Hospitalisation Details'!$A:$O,15,0)</f>
        <v>45</v>
      </c>
    </row>
    <row r="1163" spans="1:17" ht="15.75" x14ac:dyDescent="0.25">
      <c r="A1163" s="1" t="s">
        <v>1209</v>
      </c>
      <c r="B1163" t="str">
        <f>VLOOKUP(Healthcare!A1163,'Customer Names'!$A:$D,4,0)</f>
        <v>Kathryn E.</v>
      </c>
      <c r="C1163">
        <f>VLOOKUP(A1163,'Medical Examinations'!$A:$M,2,0)</f>
        <v>22.92</v>
      </c>
      <c r="D1163">
        <f>VLOOKUP($A1163,'Medical Examinations'!$A:$M,3,0)</f>
        <v>5.87</v>
      </c>
      <c r="E1163" t="str">
        <f>VLOOKUP($A1163,'Medical Examinations'!$A:$M,4,0)</f>
        <v>yes</v>
      </c>
      <c r="F1163" t="str">
        <f>VLOOKUP($A1163,'Medical Examinations'!$A:$M,5,0)</f>
        <v>No</v>
      </c>
      <c r="G1163" t="str">
        <f>VLOOKUP($A1163,'Medical Examinations'!$A:$M,6,0)</f>
        <v>No</v>
      </c>
      <c r="H1163">
        <f>VLOOKUP($A1163,'Medical Examinations'!$A:$M,8,0)</f>
        <v>1</v>
      </c>
      <c r="I1163" t="str">
        <f>VLOOKUP($A1163,'Medical Examinations'!$A:$M,9,0)</f>
        <v>No</v>
      </c>
      <c r="J1163" t="str">
        <f>VLOOKUP($A1163,'Medical Examinations'!$A:$M,11,0)</f>
        <v>Healthy Weight</v>
      </c>
      <c r="K1163" t="str">
        <f>VLOOKUP($A1163,'Medical Examinations'!$A:$M,12,0)</f>
        <v>Prediabetes</v>
      </c>
      <c r="L1163" s="11">
        <f>VLOOKUP($A1163,'Hospitalisation Details'!$A:$O,5,0)</f>
        <v>23565</v>
      </c>
      <c r="M1163">
        <f>VLOOKUP($A1163,'Hospitalisation Details'!$A:$O,7,0)</f>
        <v>9698.42</v>
      </c>
      <c r="N1163" t="str">
        <f>VLOOKUP($A1163,'Hospitalisation Details'!$A:$O,12,0)</f>
        <v>tier - 3</v>
      </c>
      <c r="O1163" t="str">
        <f>VLOOKUP($A1163,'Hospitalisation Details'!$A:$O,13,0)</f>
        <v>tier - 3</v>
      </c>
      <c r="P1163" t="str">
        <f>VLOOKUP($A1163,'Hospitalisation Details'!$A:$O,14,0)</f>
        <v>R1013</v>
      </c>
      <c r="Q1163">
        <f>VLOOKUP($A1163,'Hospitalisation Details'!$A:$O,15,0)</f>
        <v>58</v>
      </c>
    </row>
    <row r="1164" spans="1:17" ht="15.75" x14ac:dyDescent="0.25">
      <c r="A1164" s="1" t="s">
        <v>1208</v>
      </c>
      <c r="B1164" t="str">
        <f>VLOOKUP(Healthcare!A1164,'Customer Names'!$A:$D,4,0)</f>
        <v>Maxwell</v>
      </c>
      <c r="C1164">
        <f>VLOOKUP(A1164,'Medical Examinations'!$A:$M,2,0)</f>
        <v>24.78</v>
      </c>
      <c r="D1164">
        <f>VLOOKUP($A1164,'Medical Examinations'!$A:$M,3,0)</f>
        <v>4.24</v>
      </c>
      <c r="E1164" t="str">
        <f>VLOOKUP($A1164,'Medical Examinations'!$A:$M,4,0)</f>
        <v>yes</v>
      </c>
      <c r="F1164" t="str">
        <f>VLOOKUP($A1164,'Medical Examinations'!$A:$M,5,0)</f>
        <v>No</v>
      </c>
      <c r="G1164" t="str">
        <f>VLOOKUP($A1164,'Medical Examinations'!$A:$M,6,0)</f>
        <v>No</v>
      </c>
      <c r="H1164">
        <f>VLOOKUP($A1164,'Medical Examinations'!$A:$M,8,0)</f>
        <v>2</v>
      </c>
      <c r="I1164" t="str">
        <f>VLOOKUP($A1164,'Medical Examinations'!$A:$M,9,0)</f>
        <v>No</v>
      </c>
      <c r="J1164" t="str">
        <f>VLOOKUP($A1164,'Medical Examinations'!$A:$M,11,0)</f>
        <v>Healthy Weight</v>
      </c>
      <c r="K1164" t="str">
        <f>VLOOKUP($A1164,'Medical Examinations'!$A:$M,12,0)</f>
        <v>Normal</v>
      </c>
      <c r="L1164" s="11">
        <f>VLOOKUP($A1164,'Hospitalisation Details'!$A:$O,5,0)</f>
        <v>24457</v>
      </c>
      <c r="M1164">
        <f>VLOOKUP($A1164,'Hospitalisation Details'!$A:$O,7,0)</f>
        <v>9684.2900000000009</v>
      </c>
      <c r="N1164" t="str">
        <f>VLOOKUP($A1164,'Hospitalisation Details'!$A:$O,12,0)</f>
        <v>tier - 3</v>
      </c>
      <c r="O1164" t="str">
        <f>VLOOKUP($A1164,'Hospitalisation Details'!$A:$O,13,0)</f>
        <v>tier - 2</v>
      </c>
      <c r="P1164" t="str">
        <f>VLOOKUP($A1164,'Hospitalisation Details'!$A:$O,14,0)</f>
        <v>R1013</v>
      </c>
      <c r="Q1164">
        <f>VLOOKUP($A1164,'Hospitalisation Details'!$A:$O,15,0)</f>
        <v>56</v>
      </c>
    </row>
    <row r="1165" spans="1:17" ht="15.75" x14ac:dyDescent="0.25">
      <c r="A1165" s="1" t="s">
        <v>1207</v>
      </c>
      <c r="B1165" t="str">
        <f>VLOOKUP(Healthcare!A1165,'Customer Names'!$A:$D,4,0)</f>
        <v>Pascale</v>
      </c>
      <c r="C1165">
        <f>VLOOKUP(A1165,'Medical Examinations'!$A:$M,2,0)</f>
        <v>34.07</v>
      </c>
      <c r="D1165">
        <f>VLOOKUP($A1165,'Medical Examinations'!$A:$M,3,0)</f>
        <v>7.81</v>
      </c>
      <c r="E1165" t="str">
        <f>VLOOKUP($A1165,'Medical Examinations'!$A:$M,4,0)</f>
        <v>yes</v>
      </c>
      <c r="F1165" t="str">
        <f>VLOOKUP($A1165,'Medical Examinations'!$A:$M,5,0)</f>
        <v>No</v>
      </c>
      <c r="G1165" t="str">
        <f>VLOOKUP($A1165,'Medical Examinations'!$A:$M,6,0)</f>
        <v>No</v>
      </c>
      <c r="H1165">
        <f>VLOOKUP($A1165,'Medical Examinations'!$A:$M,8,0)</f>
        <v>0</v>
      </c>
      <c r="I1165" t="str">
        <f>VLOOKUP($A1165,'Medical Examinations'!$A:$M,9,0)</f>
        <v>No</v>
      </c>
      <c r="J1165" t="str">
        <f>VLOOKUP($A1165,'Medical Examinations'!$A:$M,11,0)</f>
        <v>Obesity</v>
      </c>
      <c r="K1165" t="str">
        <f>VLOOKUP($A1165,'Medical Examinations'!$A:$M,12,0)</f>
        <v>Diabetes</v>
      </c>
      <c r="L1165" s="11">
        <f>VLOOKUP($A1165,'Hospitalisation Details'!$A:$O,5,0)</f>
        <v>29837</v>
      </c>
      <c r="M1165">
        <f>VLOOKUP($A1165,'Hospitalisation Details'!$A:$O,7,0)</f>
        <v>9664.34</v>
      </c>
      <c r="N1165" t="str">
        <f>VLOOKUP($A1165,'Hospitalisation Details'!$A:$O,12,0)</f>
        <v>tier - 2</v>
      </c>
      <c r="O1165" t="str">
        <f>VLOOKUP($A1165,'Hospitalisation Details'!$A:$O,13,0)</f>
        <v>tier - 3</v>
      </c>
      <c r="P1165" t="str">
        <f>VLOOKUP($A1165,'Hospitalisation Details'!$A:$O,14,0)</f>
        <v>R1011</v>
      </c>
      <c r="Q1165">
        <f>VLOOKUP($A1165,'Hospitalisation Details'!$A:$O,15,0)</f>
        <v>41</v>
      </c>
    </row>
    <row r="1166" spans="1:17" ht="15.75" x14ac:dyDescent="0.25">
      <c r="A1166" s="1" t="s">
        <v>1206</v>
      </c>
      <c r="B1166" t="str">
        <f>VLOOKUP(Healthcare!A1166,'Customer Names'!$A:$D,4,0)</f>
        <v>Becca</v>
      </c>
      <c r="C1166">
        <f>VLOOKUP(A1166,'Medical Examinations'!$A:$M,2,0)</f>
        <v>30.14</v>
      </c>
      <c r="D1166">
        <f>VLOOKUP($A1166,'Medical Examinations'!$A:$M,3,0)</f>
        <v>9.85</v>
      </c>
      <c r="E1166" t="str">
        <f>VLOOKUP($A1166,'Medical Examinations'!$A:$M,4,0)</f>
        <v>No</v>
      </c>
      <c r="F1166" t="str">
        <f>VLOOKUP($A1166,'Medical Examinations'!$A:$M,5,0)</f>
        <v>No</v>
      </c>
      <c r="G1166" t="str">
        <f>VLOOKUP($A1166,'Medical Examinations'!$A:$M,6,0)</f>
        <v>No</v>
      </c>
      <c r="H1166">
        <f>VLOOKUP($A1166,'Medical Examinations'!$A:$M,8,0)</f>
        <v>0</v>
      </c>
      <c r="I1166" t="str">
        <f>VLOOKUP($A1166,'Medical Examinations'!$A:$M,9,0)</f>
        <v>No</v>
      </c>
      <c r="J1166" t="str">
        <f>VLOOKUP($A1166,'Medical Examinations'!$A:$M,11,0)</f>
        <v>Obesity</v>
      </c>
      <c r="K1166" t="str">
        <f>VLOOKUP($A1166,'Medical Examinations'!$A:$M,12,0)</f>
        <v>Diabetes</v>
      </c>
      <c r="L1166" s="11">
        <f>VLOOKUP($A1166,'Hospitalisation Details'!$A:$O,5,0)</f>
        <v>27280</v>
      </c>
      <c r="M1166">
        <f>VLOOKUP($A1166,'Hospitalisation Details'!$A:$O,7,0)</f>
        <v>9653.81</v>
      </c>
      <c r="N1166" t="str">
        <f>VLOOKUP($A1166,'Hospitalisation Details'!$A:$O,12,0)</f>
        <v>tier - 2</v>
      </c>
      <c r="O1166" t="str">
        <f>VLOOKUP($A1166,'Hospitalisation Details'!$A:$O,13,0)</f>
        <v>tier - 2</v>
      </c>
      <c r="P1166" t="str">
        <f>VLOOKUP($A1166,'Hospitalisation Details'!$A:$O,14,0)</f>
        <v>R1011</v>
      </c>
      <c r="Q1166">
        <f>VLOOKUP($A1166,'Hospitalisation Details'!$A:$O,15,0)</f>
        <v>48</v>
      </c>
    </row>
    <row r="1167" spans="1:17" ht="15.75" x14ac:dyDescent="0.25">
      <c r="A1167" s="1" t="s">
        <v>1205</v>
      </c>
      <c r="B1167" t="str">
        <f>VLOOKUP(Healthcare!A1167,'Customer Names'!$A:$D,4,0)</f>
        <v>Grace</v>
      </c>
      <c r="C1167">
        <f>VLOOKUP(A1167,'Medical Examinations'!$A:$M,2,0)</f>
        <v>18.05</v>
      </c>
      <c r="D1167">
        <f>VLOOKUP($A1167,'Medical Examinations'!$A:$M,3,0)</f>
        <v>6.94</v>
      </c>
      <c r="E1167" t="str">
        <f>VLOOKUP($A1167,'Medical Examinations'!$A:$M,4,0)</f>
        <v>No</v>
      </c>
      <c r="F1167" t="str">
        <f>VLOOKUP($A1167,'Medical Examinations'!$A:$M,5,0)</f>
        <v>No</v>
      </c>
      <c r="G1167" t="str">
        <f>VLOOKUP($A1167,'Medical Examinations'!$A:$M,6,0)</f>
        <v>No</v>
      </c>
      <c r="H1167">
        <f>VLOOKUP($A1167,'Medical Examinations'!$A:$M,8,0)</f>
        <v>0</v>
      </c>
      <c r="I1167" t="str">
        <f>VLOOKUP($A1167,'Medical Examinations'!$A:$M,9,0)</f>
        <v>No</v>
      </c>
      <c r="J1167" t="str">
        <f>VLOOKUP($A1167,'Medical Examinations'!$A:$M,11,0)</f>
        <v>Underweight</v>
      </c>
      <c r="K1167" t="str">
        <f>VLOOKUP($A1167,'Medical Examinations'!$A:$M,12,0)</f>
        <v>Diabetes</v>
      </c>
      <c r="L1167" s="11">
        <f>VLOOKUP($A1167,'Hospitalisation Details'!$A:$O,5,0)</f>
        <v>26164</v>
      </c>
      <c r="M1167">
        <f>VLOOKUP($A1167,'Hospitalisation Details'!$A:$O,7,0)</f>
        <v>9644.25</v>
      </c>
      <c r="N1167" t="str">
        <f>VLOOKUP($A1167,'Hospitalisation Details'!$A:$O,12,0)</f>
        <v>tier - 2</v>
      </c>
      <c r="O1167" t="str">
        <f>VLOOKUP($A1167,'Hospitalisation Details'!$A:$O,13,0)</f>
        <v>tier - 1</v>
      </c>
      <c r="P1167" t="str">
        <f>VLOOKUP($A1167,'Hospitalisation Details'!$A:$O,14,0)</f>
        <v>R1012</v>
      </c>
      <c r="Q1167">
        <f>VLOOKUP($A1167,'Hospitalisation Details'!$A:$O,15,0)</f>
        <v>51</v>
      </c>
    </row>
    <row r="1168" spans="1:17" ht="15.75" x14ac:dyDescent="0.25">
      <c r="A1168" s="1" t="s">
        <v>1204</v>
      </c>
      <c r="B1168" t="str">
        <f>VLOOKUP(Healthcare!A1168,'Customer Names'!$A:$D,4,0)</f>
        <v>Samantha</v>
      </c>
      <c r="C1168">
        <f>VLOOKUP(A1168,'Medical Examinations'!$A:$M,2,0)</f>
        <v>37.4</v>
      </c>
      <c r="D1168">
        <f>VLOOKUP($A1168,'Medical Examinations'!$A:$M,3,0)</f>
        <v>11.3</v>
      </c>
      <c r="E1168" t="str">
        <f>VLOOKUP($A1168,'Medical Examinations'!$A:$M,4,0)</f>
        <v>yes</v>
      </c>
      <c r="F1168" t="str">
        <f>VLOOKUP($A1168,'Medical Examinations'!$A:$M,5,0)</f>
        <v>No</v>
      </c>
      <c r="G1168" t="str">
        <f>VLOOKUP($A1168,'Medical Examinations'!$A:$M,6,0)</f>
        <v>No</v>
      </c>
      <c r="H1168">
        <f>VLOOKUP($A1168,'Medical Examinations'!$A:$M,8,0)</f>
        <v>2</v>
      </c>
      <c r="I1168" t="str">
        <f>VLOOKUP($A1168,'Medical Examinations'!$A:$M,9,0)</f>
        <v>No</v>
      </c>
      <c r="J1168" t="str">
        <f>VLOOKUP($A1168,'Medical Examinations'!$A:$M,11,0)</f>
        <v>Obesity</v>
      </c>
      <c r="K1168" t="str">
        <f>VLOOKUP($A1168,'Medical Examinations'!$A:$M,12,0)</f>
        <v>Diabetes</v>
      </c>
      <c r="L1168" s="11">
        <f>VLOOKUP($A1168,'Hospitalisation Details'!$A:$O,5,0)</f>
        <v>25779</v>
      </c>
      <c r="M1168">
        <f>VLOOKUP($A1168,'Hospitalisation Details'!$A:$O,7,0)</f>
        <v>9634.5400000000009</v>
      </c>
      <c r="N1168" t="str">
        <f>VLOOKUP($A1168,'Hospitalisation Details'!$A:$O,12,0)</f>
        <v>tier - 2</v>
      </c>
      <c r="O1168" t="str">
        <f>VLOOKUP($A1168,'Hospitalisation Details'!$A:$O,13,0)</f>
        <v>tier - 2</v>
      </c>
      <c r="P1168" t="str">
        <f>VLOOKUP($A1168,'Hospitalisation Details'!$A:$O,14,0)</f>
        <v>R1011</v>
      </c>
      <c r="Q1168">
        <f>VLOOKUP($A1168,'Hospitalisation Details'!$A:$O,15,0)</f>
        <v>52</v>
      </c>
    </row>
    <row r="1169" spans="1:17" ht="15.75" x14ac:dyDescent="0.25">
      <c r="A1169" s="1" t="s">
        <v>1203</v>
      </c>
      <c r="B1169" t="str">
        <f>VLOOKUP(Healthcare!A1169,'Customer Names'!$A:$D,4,0)</f>
        <v>.  Nicole R.</v>
      </c>
      <c r="C1169">
        <f>VLOOKUP(A1169,'Medical Examinations'!$A:$M,2,0)</f>
        <v>25.75</v>
      </c>
      <c r="D1169">
        <f>VLOOKUP($A1169,'Medical Examinations'!$A:$M,3,0)</f>
        <v>9.23</v>
      </c>
      <c r="E1169" t="str">
        <f>VLOOKUP($A1169,'Medical Examinations'!$A:$M,4,0)</f>
        <v>No</v>
      </c>
      <c r="F1169" t="str">
        <f>VLOOKUP($A1169,'Medical Examinations'!$A:$M,5,0)</f>
        <v>No</v>
      </c>
      <c r="G1169" t="str">
        <f>VLOOKUP($A1169,'Medical Examinations'!$A:$M,6,0)</f>
        <v>No</v>
      </c>
      <c r="H1169">
        <f>VLOOKUP($A1169,'Medical Examinations'!$A:$M,8,0)</f>
        <v>0</v>
      </c>
      <c r="I1169" t="str">
        <f>VLOOKUP($A1169,'Medical Examinations'!$A:$M,9,0)</f>
        <v>No</v>
      </c>
      <c r="J1169" t="str">
        <f>VLOOKUP($A1169,'Medical Examinations'!$A:$M,11,0)</f>
        <v>Overweight</v>
      </c>
      <c r="K1169" t="str">
        <f>VLOOKUP($A1169,'Medical Examinations'!$A:$M,12,0)</f>
        <v>Diabetes</v>
      </c>
      <c r="L1169" s="11">
        <f>VLOOKUP($A1169,'Hospitalisation Details'!$A:$O,5,0)</f>
        <v>25103</v>
      </c>
      <c r="M1169">
        <f>VLOOKUP($A1169,'Hospitalisation Details'!$A:$O,7,0)</f>
        <v>9630.91</v>
      </c>
      <c r="N1169" t="str">
        <f>VLOOKUP($A1169,'Hospitalisation Details'!$A:$O,12,0)</f>
        <v>tier - 3</v>
      </c>
      <c r="O1169" t="str">
        <f>VLOOKUP($A1169,'Hospitalisation Details'!$A:$O,13,0)</f>
        <v>tier - 2</v>
      </c>
      <c r="P1169" t="str">
        <f>VLOOKUP($A1169,'Hospitalisation Details'!$A:$O,14,0)</f>
        <v>R1013</v>
      </c>
      <c r="Q1169">
        <f>VLOOKUP($A1169,'Hospitalisation Details'!$A:$O,15,0)</f>
        <v>54</v>
      </c>
    </row>
    <row r="1170" spans="1:17" ht="15.75" x14ac:dyDescent="0.25">
      <c r="A1170" s="1" t="s">
        <v>1202</v>
      </c>
      <c r="B1170" t="str">
        <f>VLOOKUP(Healthcare!A1170,'Customer Names'!$A:$D,4,0)</f>
        <v>David W</v>
      </c>
      <c r="C1170">
        <f>VLOOKUP(A1170,'Medical Examinations'!$A:$M,2,0)</f>
        <v>32.299999999999997</v>
      </c>
      <c r="D1170">
        <f>VLOOKUP($A1170,'Medical Examinations'!$A:$M,3,0)</f>
        <v>4.37</v>
      </c>
      <c r="E1170" t="str">
        <f>VLOOKUP($A1170,'Medical Examinations'!$A:$M,4,0)</f>
        <v>No</v>
      </c>
      <c r="F1170" t="str">
        <f>VLOOKUP($A1170,'Medical Examinations'!$A:$M,5,0)</f>
        <v>No</v>
      </c>
      <c r="G1170" t="str">
        <f>VLOOKUP($A1170,'Medical Examinations'!$A:$M,6,0)</f>
        <v>No</v>
      </c>
      <c r="H1170">
        <f>VLOOKUP($A1170,'Medical Examinations'!$A:$M,8,0)</f>
        <v>2</v>
      </c>
      <c r="I1170" t="str">
        <f>VLOOKUP($A1170,'Medical Examinations'!$A:$M,9,0)</f>
        <v>No</v>
      </c>
      <c r="J1170" t="str">
        <f>VLOOKUP($A1170,'Medical Examinations'!$A:$M,11,0)</f>
        <v>Obesity</v>
      </c>
      <c r="K1170" t="str">
        <f>VLOOKUP($A1170,'Medical Examinations'!$A:$M,12,0)</f>
        <v>Normal</v>
      </c>
      <c r="L1170" s="11">
        <f>VLOOKUP($A1170,'Hospitalisation Details'!$A:$O,5,0)</f>
        <v>26534</v>
      </c>
      <c r="M1170">
        <f>VLOOKUP($A1170,'Hospitalisation Details'!$A:$O,7,0)</f>
        <v>9630.4</v>
      </c>
      <c r="N1170" t="str">
        <f>VLOOKUP($A1170,'Hospitalisation Details'!$A:$O,12,0)</f>
        <v>tier - 2</v>
      </c>
      <c r="O1170" t="str">
        <f>VLOOKUP($A1170,'Hospitalisation Details'!$A:$O,13,0)</f>
        <v>tier - 2</v>
      </c>
      <c r="P1170" t="str">
        <f>VLOOKUP($A1170,'Hospitalisation Details'!$A:$O,14,0)</f>
        <v>R1011</v>
      </c>
      <c r="Q1170">
        <f>VLOOKUP($A1170,'Hospitalisation Details'!$A:$O,15,0)</f>
        <v>50</v>
      </c>
    </row>
    <row r="1171" spans="1:17" ht="15.75" x14ac:dyDescent="0.25">
      <c r="A1171" s="1" t="s">
        <v>1201</v>
      </c>
      <c r="B1171" t="str">
        <f>VLOOKUP(Healthcare!A1171,'Customer Names'!$A:$D,4,0)</f>
        <v>Grant</v>
      </c>
      <c r="C1171">
        <f>VLOOKUP(A1171,'Medical Examinations'!$A:$M,2,0)</f>
        <v>28.61</v>
      </c>
      <c r="D1171">
        <f>VLOOKUP($A1171,'Medical Examinations'!$A:$M,3,0)</f>
        <v>5.76</v>
      </c>
      <c r="E1171" t="str">
        <f>VLOOKUP($A1171,'Medical Examinations'!$A:$M,4,0)</f>
        <v>No</v>
      </c>
      <c r="F1171" t="str">
        <f>VLOOKUP($A1171,'Medical Examinations'!$A:$M,5,0)</f>
        <v>No</v>
      </c>
      <c r="G1171" t="str">
        <f>VLOOKUP($A1171,'Medical Examinations'!$A:$M,6,0)</f>
        <v>Yes</v>
      </c>
      <c r="H1171">
        <f>VLOOKUP($A1171,'Medical Examinations'!$A:$M,8,0)</f>
        <v>1</v>
      </c>
      <c r="I1171" t="str">
        <f>VLOOKUP($A1171,'Medical Examinations'!$A:$M,9,0)</f>
        <v>No</v>
      </c>
      <c r="J1171" t="str">
        <f>VLOOKUP($A1171,'Medical Examinations'!$A:$M,11,0)</f>
        <v>Overweight</v>
      </c>
      <c r="K1171" t="str">
        <f>VLOOKUP($A1171,'Medical Examinations'!$A:$M,12,0)</f>
        <v>Prediabetes</v>
      </c>
      <c r="L1171" s="11">
        <f>VLOOKUP($A1171,'Hospitalisation Details'!$A:$O,5,0)</f>
        <v>29055</v>
      </c>
      <c r="M1171">
        <f>VLOOKUP($A1171,'Hospitalisation Details'!$A:$O,7,0)</f>
        <v>9630.2999999999993</v>
      </c>
      <c r="N1171" t="str">
        <f>VLOOKUP($A1171,'Hospitalisation Details'!$A:$O,12,0)</f>
        <v>tier - 2</v>
      </c>
      <c r="O1171" t="str">
        <f>VLOOKUP($A1171,'Hospitalisation Details'!$A:$O,13,0)</f>
        <v>tier - 2</v>
      </c>
      <c r="P1171" t="str">
        <f>VLOOKUP($A1171,'Hospitalisation Details'!$A:$O,14,0)</f>
        <v>R1021</v>
      </c>
      <c r="Q1171">
        <f>VLOOKUP($A1171,'Hospitalisation Details'!$A:$O,15,0)</f>
        <v>43</v>
      </c>
    </row>
    <row r="1172" spans="1:17" ht="15.75" x14ac:dyDescent="0.25">
      <c r="A1172" s="1" t="s">
        <v>1200</v>
      </c>
      <c r="B1172" t="str">
        <f>VLOOKUP(Healthcare!A1172,'Customer Names'!$A:$D,4,0)</f>
        <v>.  Sophia</v>
      </c>
      <c r="C1172">
        <f>VLOOKUP(A1172,'Medical Examinations'!$A:$M,2,0)</f>
        <v>45.41</v>
      </c>
      <c r="D1172">
        <f>VLOOKUP($A1172,'Medical Examinations'!$A:$M,3,0)</f>
        <v>4.96</v>
      </c>
      <c r="E1172" t="str">
        <f>VLOOKUP($A1172,'Medical Examinations'!$A:$M,4,0)</f>
        <v>No</v>
      </c>
      <c r="F1172" t="str">
        <f>VLOOKUP($A1172,'Medical Examinations'!$A:$M,5,0)</f>
        <v>No</v>
      </c>
      <c r="G1172" t="str">
        <f>VLOOKUP($A1172,'Medical Examinations'!$A:$M,6,0)</f>
        <v>No</v>
      </c>
      <c r="H1172">
        <f>VLOOKUP($A1172,'Medical Examinations'!$A:$M,8,0)</f>
        <v>1</v>
      </c>
      <c r="I1172" t="str">
        <f>VLOOKUP($A1172,'Medical Examinations'!$A:$M,9,0)</f>
        <v>No</v>
      </c>
      <c r="J1172" t="str">
        <f>VLOOKUP($A1172,'Medical Examinations'!$A:$M,11,0)</f>
        <v>Obesity</v>
      </c>
      <c r="K1172" t="str">
        <f>VLOOKUP($A1172,'Medical Examinations'!$A:$M,12,0)</f>
        <v>Normal</v>
      </c>
      <c r="L1172" s="11">
        <f>VLOOKUP($A1172,'Hospitalisation Details'!$A:$O,5,0)</f>
        <v>35969</v>
      </c>
      <c r="M1172">
        <f>VLOOKUP($A1172,'Hospitalisation Details'!$A:$O,7,0)</f>
        <v>9628.7900000000009</v>
      </c>
      <c r="N1172" t="str">
        <f>VLOOKUP($A1172,'Hospitalisation Details'!$A:$O,12,0)</f>
        <v>tier - 2</v>
      </c>
      <c r="O1172" t="str">
        <f>VLOOKUP($A1172,'Hospitalisation Details'!$A:$O,13,0)</f>
        <v>tier - 2</v>
      </c>
      <c r="P1172" t="str">
        <f>VLOOKUP($A1172,'Hospitalisation Details'!$A:$O,14,0)</f>
        <v>R1026</v>
      </c>
      <c r="Q1172">
        <f>VLOOKUP($A1172,'Hospitalisation Details'!$A:$O,15,0)</f>
        <v>24</v>
      </c>
    </row>
    <row r="1173" spans="1:17" ht="15.75" x14ac:dyDescent="0.25">
      <c r="A1173" s="1" t="s">
        <v>1199</v>
      </c>
      <c r="B1173" t="str">
        <f>VLOOKUP(Healthcare!A1173,'Customer Names'!$A:$D,4,0)</f>
        <v>Christina</v>
      </c>
      <c r="C1173">
        <f>VLOOKUP(A1173,'Medical Examinations'!$A:$M,2,0)</f>
        <v>31.2</v>
      </c>
      <c r="D1173">
        <f>VLOOKUP($A1173,'Medical Examinations'!$A:$M,3,0)</f>
        <v>11.04</v>
      </c>
      <c r="E1173" t="str">
        <f>VLOOKUP($A1173,'Medical Examinations'!$A:$M,4,0)</f>
        <v>yes</v>
      </c>
      <c r="F1173" t="str">
        <f>VLOOKUP($A1173,'Medical Examinations'!$A:$M,5,0)</f>
        <v>No</v>
      </c>
      <c r="G1173" t="str">
        <f>VLOOKUP($A1173,'Medical Examinations'!$A:$M,6,0)</f>
        <v>No</v>
      </c>
      <c r="H1173">
        <f>VLOOKUP($A1173,'Medical Examinations'!$A:$M,8,0)</f>
        <v>2</v>
      </c>
      <c r="I1173" t="str">
        <f>VLOOKUP($A1173,'Medical Examinations'!$A:$M,9,0)</f>
        <v>No</v>
      </c>
      <c r="J1173" t="str">
        <f>VLOOKUP($A1173,'Medical Examinations'!$A:$M,11,0)</f>
        <v>Obesity</v>
      </c>
      <c r="K1173" t="str">
        <f>VLOOKUP($A1173,'Medical Examinations'!$A:$M,12,0)</f>
        <v>Diabetes</v>
      </c>
      <c r="L1173" s="11">
        <f>VLOOKUP($A1173,'Hospitalisation Details'!$A:$O,5,0)</f>
        <v>25796</v>
      </c>
      <c r="M1173">
        <f>VLOOKUP($A1173,'Hospitalisation Details'!$A:$O,7,0)</f>
        <v>9625.92</v>
      </c>
      <c r="N1173" t="str">
        <f>VLOOKUP($A1173,'Hospitalisation Details'!$A:$O,12,0)</f>
        <v>tier - 2</v>
      </c>
      <c r="O1173" t="str">
        <f>VLOOKUP($A1173,'Hospitalisation Details'!$A:$O,13,0)</f>
        <v>tier - 3</v>
      </c>
      <c r="P1173" t="str">
        <f>VLOOKUP($A1173,'Hospitalisation Details'!$A:$O,14,0)</f>
        <v>R1011</v>
      </c>
      <c r="Q1173">
        <f>VLOOKUP($A1173,'Hospitalisation Details'!$A:$O,15,0)</f>
        <v>52</v>
      </c>
    </row>
    <row r="1174" spans="1:17" ht="15.75" x14ac:dyDescent="0.25">
      <c r="A1174" s="1" t="s">
        <v>1198</v>
      </c>
      <c r="B1174" t="str">
        <f>VLOOKUP(Healthcare!A1174,'Customer Names'!$A:$D,4,0)</f>
        <v>Sam L.</v>
      </c>
      <c r="C1174">
        <f>VLOOKUP(A1174,'Medical Examinations'!$A:$M,2,0)</f>
        <v>29.83</v>
      </c>
      <c r="D1174">
        <f>VLOOKUP($A1174,'Medical Examinations'!$A:$M,3,0)</f>
        <v>7.81</v>
      </c>
      <c r="E1174" t="str">
        <f>VLOOKUP($A1174,'Medical Examinations'!$A:$M,4,0)</f>
        <v>yes</v>
      </c>
      <c r="F1174" t="str">
        <f>VLOOKUP($A1174,'Medical Examinations'!$A:$M,5,0)</f>
        <v>No</v>
      </c>
      <c r="G1174" t="str">
        <f>VLOOKUP($A1174,'Medical Examinations'!$A:$M,6,0)</f>
        <v>No</v>
      </c>
      <c r="H1174">
        <f>VLOOKUP($A1174,'Medical Examinations'!$A:$M,8,0)</f>
        <v>1</v>
      </c>
      <c r="I1174" t="str">
        <f>VLOOKUP($A1174,'Medical Examinations'!$A:$M,9,0)</f>
        <v>No</v>
      </c>
      <c r="J1174" t="str">
        <f>VLOOKUP($A1174,'Medical Examinations'!$A:$M,11,0)</f>
        <v>Overweight</v>
      </c>
      <c r="K1174" t="str">
        <f>VLOOKUP($A1174,'Medical Examinations'!$A:$M,12,0)</f>
        <v>Diabetes</v>
      </c>
      <c r="L1174" s="11">
        <f>VLOOKUP($A1174,'Hospitalisation Details'!$A:$O,5,0)</f>
        <v>27574</v>
      </c>
      <c r="M1174">
        <f>VLOOKUP($A1174,'Hospitalisation Details'!$A:$O,7,0)</f>
        <v>9620.33</v>
      </c>
      <c r="N1174" t="str">
        <f>VLOOKUP($A1174,'Hospitalisation Details'!$A:$O,12,0)</f>
        <v>tier - 3</v>
      </c>
      <c r="O1174" t="str">
        <f>VLOOKUP($A1174,'Hospitalisation Details'!$A:$O,13,0)</f>
        <v>tier - 3</v>
      </c>
      <c r="P1174" t="str">
        <f>VLOOKUP($A1174,'Hospitalisation Details'!$A:$O,14,0)</f>
        <v>R1012</v>
      </c>
      <c r="Q1174">
        <f>VLOOKUP($A1174,'Hospitalisation Details'!$A:$O,15,0)</f>
        <v>47</v>
      </c>
    </row>
    <row r="1175" spans="1:17" ht="15.75" x14ac:dyDescent="0.25">
      <c r="A1175" s="1" t="s">
        <v>1197</v>
      </c>
      <c r="B1175" t="str">
        <f>VLOOKUP(Healthcare!A1175,'Customer Names'!$A:$D,4,0)</f>
        <v>.  Haley R.</v>
      </c>
      <c r="C1175">
        <f>VLOOKUP(A1175,'Medical Examinations'!$A:$M,2,0)</f>
        <v>29.06</v>
      </c>
      <c r="D1175">
        <f>VLOOKUP($A1175,'Medical Examinations'!$A:$M,3,0)</f>
        <v>4.55</v>
      </c>
      <c r="E1175" t="str">
        <f>VLOOKUP($A1175,'Medical Examinations'!$A:$M,4,0)</f>
        <v>No</v>
      </c>
      <c r="F1175" t="str">
        <f>VLOOKUP($A1175,'Medical Examinations'!$A:$M,5,0)</f>
        <v>No</v>
      </c>
      <c r="G1175" t="str">
        <f>VLOOKUP($A1175,'Medical Examinations'!$A:$M,6,0)</f>
        <v>No</v>
      </c>
      <c r="H1175">
        <f>VLOOKUP($A1175,'Medical Examinations'!$A:$M,8,0)</f>
        <v>0</v>
      </c>
      <c r="I1175" t="str">
        <f>VLOOKUP($A1175,'Medical Examinations'!$A:$M,9,0)</f>
        <v>No</v>
      </c>
      <c r="J1175" t="str">
        <f>VLOOKUP($A1175,'Medical Examinations'!$A:$M,11,0)</f>
        <v>Overweight</v>
      </c>
      <c r="K1175" t="str">
        <f>VLOOKUP($A1175,'Medical Examinations'!$A:$M,12,0)</f>
        <v>Normal</v>
      </c>
      <c r="L1175" s="11">
        <f>VLOOKUP($A1175,'Hospitalisation Details'!$A:$O,5,0)</f>
        <v>30284</v>
      </c>
      <c r="M1175">
        <f>VLOOKUP($A1175,'Hospitalisation Details'!$A:$O,7,0)</f>
        <v>9619.18</v>
      </c>
      <c r="N1175" t="str">
        <f>VLOOKUP($A1175,'Hospitalisation Details'!$A:$O,12,0)</f>
        <v>tier - 2</v>
      </c>
      <c r="O1175" t="str">
        <f>VLOOKUP($A1175,'Hospitalisation Details'!$A:$O,13,0)</f>
        <v>tier - 1</v>
      </c>
      <c r="P1175" t="str">
        <f>VLOOKUP($A1175,'Hospitalisation Details'!$A:$O,14,0)</f>
        <v>R1025</v>
      </c>
      <c r="Q1175">
        <f>VLOOKUP($A1175,'Hospitalisation Details'!$A:$O,15,0)</f>
        <v>40</v>
      </c>
    </row>
    <row r="1176" spans="1:17" ht="15.75" x14ac:dyDescent="0.25">
      <c r="A1176" s="1" t="s">
        <v>1196</v>
      </c>
      <c r="B1176" t="str">
        <f>VLOOKUP(Healthcare!A1176,'Customer Names'!$A:$D,4,0)</f>
        <v>Ethan</v>
      </c>
      <c r="C1176">
        <f>VLOOKUP(A1176,'Medical Examinations'!$A:$M,2,0)</f>
        <v>27.454999999999998</v>
      </c>
      <c r="D1176">
        <f>VLOOKUP($A1176,'Medical Examinations'!$A:$M,3,0)</f>
        <v>6.13</v>
      </c>
      <c r="E1176" t="str">
        <f>VLOOKUP($A1176,'Medical Examinations'!$A:$M,4,0)</f>
        <v>No</v>
      </c>
      <c r="F1176" t="str">
        <f>VLOOKUP($A1176,'Medical Examinations'!$A:$M,5,0)</f>
        <v>No</v>
      </c>
      <c r="G1176" t="str">
        <f>VLOOKUP($A1176,'Medical Examinations'!$A:$M,6,0)</f>
        <v>No</v>
      </c>
      <c r="H1176">
        <f>VLOOKUP($A1176,'Medical Examinations'!$A:$M,8,0)</f>
        <v>2</v>
      </c>
      <c r="I1176" t="str">
        <f>VLOOKUP($A1176,'Medical Examinations'!$A:$M,9,0)</f>
        <v>No</v>
      </c>
      <c r="J1176" t="str">
        <f>VLOOKUP($A1176,'Medical Examinations'!$A:$M,11,0)</f>
        <v>Overweight</v>
      </c>
      <c r="K1176" t="str">
        <f>VLOOKUP($A1176,'Medical Examinations'!$A:$M,12,0)</f>
        <v>Prediabetes</v>
      </c>
      <c r="L1176" s="11">
        <f>VLOOKUP($A1176,'Hospitalisation Details'!$A:$O,5,0)</f>
        <v>26507</v>
      </c>
      <c r="M1176">
        <f>VLOOKUP($A1176,'Hospitalisation Details'!$A:$O,7,0)</f>
        <v>9617.66</v>
      </c>
      <c r="N1176" t="str">
        <f>VLOOKUP($A1176,'Hospitalisation Details'!$A:$O,12,0)</f>
        <v>tier - 3</v>
      </c>
      <c r="O1176" t="str">
        <f>VLOOKUP($A1176,'Hospitalisation Details'!$A:$O,13,0)</f>
        <v>tier - 3</v>
      </c>
      <c r="P1176" t="str">
        <f>VLOOKUP($A1176,'Hospitalisation Details'!$A:$O,14,0)</f>
        <v>R1016</v>
      </c>
      <c r="Q1176">
        <f>VLOOKUP($A1176,'Hospitalisation Details'!$A:$O,15,0)</f>
        <v>50</v>
      </c>
    </row>
    <row r="1177" spans="1:17" ht="15.75" x14ac:dyDescent="0.25">
      <c r="A1177" s="1" t="s">
        <v>1195</v>
      </c>
      <c r="B1177" t="str">
        <f>VLOOKUP(Healthcare!A1177,'Customer Names'!$A:$D,4,0)</f>
        <v>Andrew W</v>
      </c>
      <c r="C1177">
        <f>VLOOKUP(A1177,'Medical Examinations'!$A:$M,2,0)</f>
        <v>23.01</v>
      </c>
      <c r="D1177">
        <f>VLOOKUP($A1177,'Medical Examinations'!$A:$M,3,0)</f>
        <v>6.04</v>
      </c>
      <c r="E1177" t="str">
        <f>VLOOKUP($A1177,'Medical Examinations'!$A:$M,4,0)</f>
        <v>yes</v>
      </c>
      <c r="F1177" t="str">
        <f>VLOOKUP($A1177,'Medical Examinations'!$A:$M,5,0)</f>
        <v>No</v>
      </c>
      <c r="G1177" t="str">
        <f>VLOOKUP($A1177,'Medical Examinations'!$A:$M,6,0)</f>
        <v>No</v>
      </c>
      <c r="H1177">
        <f>VLOOKUP($A1177,'Medical Examinations'!$A:$M,8,0)</f>
        <v>1</v>
      </c>
      <c r="I1177" t="str">
        <f>VLOOKUP($A1177,'Medical Examinations'!$A:$M,9,0)</f>
        <v>No</v>
      </c>
      <c r="J1177" t="str">
        <f>VLOOKUP($A1177,'Medical Examinations'!$A:$M,11,0)</f>
        <v>Healthy Weight</v>
      </c>
      <c r="K1177" t="str">
        <f>VLOOKUP($A1177,'Medical Examinations'!$A:$M,12,0)</f>
        <v>Prediabetes</v>
      </c>
      <c r="L1177" s="11">
        <f>VLOOKUP($A1177,'Hospitalisation Details'!$A:$O,5,0)</f>
        <v>23635</v>
      </c>
      <c r="M1177">
        <f>VLOOKUP($A1177,'Hospitalisation Details'!$A:$O,7,0)</f>
        <v>9597.6299999999992</v>
      </c>
      <c r="N1177" t="str">
        <f>VLOOKUP($A1177,'Hospitalisation Details'!$A:$O,12,0)</f>
        <v>tier - 3</v>
      </c>
      <c r="O1177" t="str">
        <f>VLOOKUP($A1177,'Hospitalisation Details'!$A:$O,13,0)</f>
        <v>tier - 3</v>
      </c>
      <c r="P1177" t="str">
        <f>VLOOKUP($A1177,'Hospitalisation Details'!$A:$O,14,0)</f>
        <v>R1013</v>
      </c>
      <c r="Q1177">
        <f>VLOOKUP($A1177,'Hospitalisation Details'!$A:$O,15,0)</f>
        <v>58</v>
      </c>
    </row>
    <row r="1178" spans="1:17" ht="15.75" x14ac:dyDescent="0.25">
      <c r="A1178" s="1" t="s">
        <v>1194</v>
      </c>
      <c r="B1178" t="str">
        <f>VLOOKUP(Healthcare!A1178,'Customer Names'!$A:$D,4,0)</f>
        <v>Mark G</v>
      </c>
      <c r="C1178">
        <f>VLOOKUP(A1178,'Medical Examinations'!$A:$M,2,0)</f>
        <v>31.39</v>
      </c>
      <c r="D1178">
        <f>VLOOKUP($A1178,'Medical Examinations'!$A:$M,3,0)</f>
        <v>8.85</v>
      </c>
      <c r="E1178" t="str">
        <f>VLOOKUP($A1178,'Medical Examinations'!$A:$M,4,0)</f>
        <v>yes</v>
      </c>
      <c r="F1178" t="str">
        <f>VLOOKUP($A1178,'Medical Examinations'!$A:$M,5,0)</f>
        <v>No</v>
      </c>
      <c r="G1178" t="str">
        <f>VLOOKUP($A1178,'Medical Examinations'!$A:$M,6,0)</f>
        <v>No</v>
      </c>
      <c r="H1178">
        <f>VLOOKUP($A1178,'Medical Examinations'!$A:$M,8,0)</f>
        <v>0</v>
      </c>
      <c r="I1178" t="str">
        <f>VLOOKUP($A1178,'Medical Examinations'!$A:$M,9,0)</f>
        <v>No</v>
      </c>
      <c r="J1178" t="str">
        <f>VLOOKUP($A1178,'Medical Examinations'!$A:$M,11,0)</f>
        <v>Obesity</v>
      </c>
      <c r="K1178" t="str">
        <f>VLOOKUP($A1178,'Medical Examinations'!$A:$M,12,0)</f>
        <v>Diabetes</v>
      </c>
      <c r="L1178" s="11">
        <f>VLOOKUP($A1178,'Hospitalisation Details'!$A:$O,5,0)</f>
        <v>29908</v>
      </c>
      <c r="M1178">
        <f>VLOOKUP($A1178,'Hospitalisation Details'!$A:$O,7,0)</f>
        <v>9584.0400000000009</v>
      </c>
      <c r="N1178" t="str">
        <f>VLOOKUP($A1178,'Hospitalisation Details'!$A:$O,12,0)</f>
        <v>tier - 2</v>
      </c>
      <c r="O1178" t="str">
        <f>VLOOKUP($A1178,'Hospitalisation Details'!$A:$O,13,0)</f>
        <v>tier - 1</v>
      </c>
      <c r="P1178" t="str">
        <f>VLOOKUP($A1178,'Hospitalisation Details'!$A:$O,14,0)</f>
        <v>R1021</v>
      </c>
      <c r="Q1178">
        <f>VLOOKUP($A1178,'Hospitalisation Details'!$A:$O,15,0)</f>
        <v>41</v>
      </c>
    </row>
    <row r="1179" spans="1:17" ht="15.75" x14ac:dyDescent="0.25">
      <c r="A1179" s="1" t="s">
        <v>1193</v>
      </c>
      <c r="B1179" t="str">
        <f>VLOOKUP(Healthcare!A1179,'Customer Names'!$A:$D,4,0)</f>
        <v>Kasey E.</v>
      </c>
      <c r="C1179">
        <f>VLOOKUP(A1179,'Medical Examinations'!$A:$M,2,0)</f>
        <v>34.770000000000003</v>
      </c>
      <c r="D1179">
        <f>VLOOKUP($A1179,'Medical Examinations'!$A:$M,3,0)</f>
        <v>10.54</v>
      </c>
      <c r="E1179" t="str">
        <f>VLOOKUP($A1179,'Medical Examinations'!$A:$M,4,0)</f>
        <v>No</v>
      </c>
      <c r="F1179" t="str">
        <f>VLOOKUP($A1179,'Medical Examinations'!$A:$M,5,0)</f>
        <v>No</v>
      </c>
      <c r="G1179" t="str">
        <f>VLOOKUP($A1179,'Medical Examinations'!$A:$M,6,0)</f>
        <v>No</v>
      </c>
      <c r="H1179">
        <f>VLOOKUP($A1179,'Medical Examinations'!$A:$M,8,0)</f>
        <v>2</v>
      </c>
      <c r="I1179" t="str">
        <f>VLOOKUP($A1179,'Medical Examinations'!$A:$M,9,0)</f>
        <v>No</v>
      </c>
      <c r="J1179" t="str">
        <f>VLOOKUP($A1179,'Medical Examinations'!$A:$M,11,0)</f>
        <v>Obesity</v>
      </c>
      <c r="K1179" t="str">
        <f>VLOOKUP($A1179,'Medical Examinations'!$A:$M,12,0)</f>
        <v>Diabetes</v>
      </c>
      <c r="L1179" s="11">
        <f>VLOOKUP($A1179,'Hospitalisation Details'!$A:$O,5,0)</f>
        <v>26904</v>
      </c>
      <c r="M1179">
        <f>VLOOKUP($A1179,'Hospitalisation Details'!$A:$O,7,0)</f>
        <v>9583.89</v>
      </c>
      <c r="N1179" t="str">
        <f>VLOOKUP($A1179,'Hospitalisation Details'!$A:$O,12,0)</f>
        <v>tier - 2</v>
      </c>
      <c r="O1179" t="str">
        <f>VLOOKUP($A1179,'Hospitalisation Details'!$A:$O,13,0)</f>
        <v>tier - 3</v>
      </c>
      <c r="P1179" t="str">
        <f>VLOOKUP($A1179,'Hospitalisation Details'!$A:$O,14,0)</f>
        <v>R1012</v>
      </c>
      <c r="Q1179">
        <f>VLOOKUP($A1179,'Hospitalisation Details'!$A:$O,15,0)</f>
        <v>49</v>
      </c>
    </row>
    <row r="1180" spans="1:17" ht="15.75" x14ac:dyDescent="0.25">
      <c r="A1180" s="1" t="s">
        <v>1192</v>
      </c>
      <c r="B1180" t="str">
        <f>VLOOKUP(Healthcare!A1180,'Customer Names'!$A:$D,4,0)</f>
        <v>Jeff</v>
      </c>
      <c r="C1180">
        <f>VLOOKUP(A1180,'Medical Examinations'!$A:$M,2,0)</f>
        <v>24.48</v>
      </c>
      <c r="D1180">
        <f>VLOOKUP($A1180,'Medical Examinations'!$A:$M,3,0)</f>
        <v>4.37</v>
      </c>
      <c r="E1180" t="str">
        <f>VLOOKUP($A1180,'Medical Examinations'!$A:$M,4,0)</f>
        <v>yes</v>
      </c>
      <c r="F1180" t="str">
        <f>VLOOKUP($A1180,'Medical Examinations'!$A:$M,5,0)</f>
        <v>No</v>
      </c>
      <c r="G1180" t="str">
        <f>VLOOKUP($A1180,'Medical Examinations'!$A:$M,6,0)</f>
        <v>No</v>
      </c>
      <c r="H1180">
        <f>VLOOKUP($A1180,'Medical Examinations'!$A:$M,8,0)</f>
        <v>2</v>
      </c>
      <c r="I1180" t="str">
        <f>VLOOKUP($A1180,'Medical Examinations'!$A:$M,9,0)</f>
        <v>No</v>
      </c>
      <c r="J1180" t="str">
        <f>VLOOKUP($A1180,'Medical Examinations'!$A:$M,11,0)</f>
        <v>Healthy Weight</v>
      </c>
      <c r="K1180" t="str">
        <f>VLOOKUP($A1180,'Medical Examinations'!$A:$M,12,0)</f>
        <v>Normal</v>
      </c>
      <c r="L1180" s="11">
        <f>VLOOKUP($A1180,'Hospitalisation Details'!$A:$O,5,0)</f>
        <v>24445</v>
      </c>
      <c r="M1180">
        <f>VLOOKUP($A1180,'Hospitalisation Details'!$A:$O,7,0)</f>
        <v>9582.5400000000009</v>
      </c>
      <c r="N1180" t="str">
        <f>VLOOKUP($A1180,'Hospitalisation Details'!$A:$O,12,0)</f>
        <v>tier - 3</v>
      </c>
      <c r="O1180" t="str">
        <f>VLOOKUP($A1180,'Hospitalisation Details'!$A:$O,13,0)</f>
        <v>tier - 2</v>
      </c>
      <c r="P1180" t="str">
        <f>VLOOKUP($A1180,'Hospitalisation Details'!$A:$O,14,0)</f>
        <v>R1013</v>
      </c>
      <c r="Q1180">
        <f>VLOOKUP($A1180,'Hospitalisation Details'!$A:$O,15,0)</f>
        <v>56</v>
      </c>
    </row>
    <row r="1181" spans="1:17" ht="15.75" x14ac:dyDescent="0.25">
      <c r="A1181" s="1" t="s">
        <v>1191</v>
      </c>
      <c r="B1181" t="str">
        <f>VLOOKUP(Healthcare!A1181,'Customer Names'!$A:$D,4,0)</f>
        <v>Amy</v>
      </c>
      <c r="C1181">
        <f>VLOOKUP(A1181,'Medical Examinations'!$A:$M,2,0)</f>
        <v>22.61</v>
      </c>
      <c r="D1181">
        <f>VLOOKUP($A1181,'Medical Examinations'!$A:$M,3,0)</f>
        <v>9.6300000000000008</v>
      </c>
      <c r="E1181" t="str">
        <f>VLOOKUP($A1181,'Medical Examinations'!$A:$M,4,0)</f>
        <v>No</v>
      </c>
      <c r="F1181" t="str">
        <f>VLOOKUP($A1181,'Medical Examinations'!$A:$M,5,0)</f>
        <v>No</v>
      </c>
      <c r="G1181" t="str">
        <f>VLOOKUP($A1181,'Medical Examinations'!$A:$M,6,0)</f>
        <v>No</v>
      </c>
      <c r="H1181">
        <f>VLOOKUP($A1181,'Medical Examinations'!$A:$M,8,0)</f>
        <v>2</v>
      </c>
      <c r="I1181" t="str">
        <f>VLOOKUP($A1181,'Medical Examinations'!$A:$M,9,0)</f>
        <v>No</v>
      </c>
      <c r="J1181" t="str">
        <f>VLOOKUP($A1181,'Medical Examinations'!$A:$M,11,0)</f>
        <v>Healthy Weight</v>
      </c>
      <c r="K1181" t="str">
        <f>VLOOKUP($A1181,'Medical Examinations'!$A:$M,12,0)</f>
        <v>Diabetes</v>
      </c>
      <c r="L1181" s="11">
        <f>VLOOKUP($A1181,'Hospitalisation Details'!$A:$O,5,0)</f>
        <v>26908</v>
      </c>
      <c r="M1181">
        <f>VLOOKUP($A1181,'Hospitalisation Details'!$A:$O,7,0)</f>
        <v>9566.99</v>
      </c>
      <c r="N1181" t="str">
        <f>VLOOKUP($A1181,'Hospitalisation Details'!$A:$O,12,0)</f>
        <v>tier - 2</v>
      </c>
      <c r="O1181" t="str">
        <f>VLOOKUP($A1181,'Hospitalisation Details'!$A:$O,13,0)</f>
        <v>tier - 1</v>
      </c>
      <c r="P1181" t="str">
        <f>VLOOKUP($A1181,'Hospitalisation Details'!$A:$O,14,0)</f>
        <v>R1012</v>
      </c>
      <c r="Q1181">
        <f>VLOOKUP($A1181,'Hospitalisation Details'!$A:$O,15,0)</f>
        <v>49</v>
      </c>
    </row>
    <row r="1182" spans="1:17" ht="15.75" x14ac:dyDescent="0.25">
      <c r="A1182" s="1" t="s">
        <v>1190</v>
      </c>
      <c r="B1182" t="str">
        <f>VLOOKUP(Healthcare!A1182,'Customer Names'!$A:$D,4,0)</f>
        <v>Adam</v>
      </c>
      <c r="C1182">
        <f>VLOOKUP(A1182,'Medical Examinations'!$A:$M,2,0)</f>
        <v>34.299999999999997</v>
      </c>
      <c r="D1182">
        <f>VLOOKUP($A1182,'Medical Examinations'!$A:$M,3,0)</f>
        <v>10.37</v>
      </c>
      <c r="E1182" t="str">
        <f>VLOOKUP($A1182,'Medical Examinations'!$A:$M,4,0)</f>
        <v>No</v>
      </c>
      <c r="F1182" t="str">
        <f>VLOOKUP($A1182,'Medical Examinations'!$A:$M,5,0)</f>
        <v>No</v>
      </c>
      <c r="G1182" t="str">
        <f>VLOOKUP($A1182,'Medical Examinations'!$A:$M,6,0)</f>
        <v>No</v>
      </c>
      <c r="H1182">
        <f>VLOOKUP($A1182,'Medical Examinations'!$A:$M,8,0)</f>
        <v>0</v>
      </c>
      <c r="I1182" t="str">
        <f>VLOOKUP($A1182,'Medical Examinations'!$A:$M,9,0)</f>
        <v>No</v>
      </c>
      <c r="J1182" t="str">
        <f>VLOOKUP($A1182,'Medical Examinations'!$A:$M,11,0)</f>
        <v>Obesity</v>
      </c>
      <c r="K1182" t="str">
        <f>VLOOKUP($A1182,'Medical Examinations'!$A:$M,12,0)</f>
        <v>Diabetes</v>
      </c>
      <c r="L1182" s="11">
        <f>VLOOKUP($A1182,'Hospitalisation Details'!$A:$O,5,0)</f>
        <v>27286</v>
      </c>
      <c r="M1182">
        <f>VLOOKUP($A1182,'Hospitalisation Details'!$A:$O,7,0)</f>
        <v>9563.0300000000007</v>
      </c>
      <c r="N1182" t="str">
        <f>VLOOKUP($A1182,'Hospitalisation Details'!$A:$O,12,0)</f>
        <v>tier - 3</v>
      </c>
      <c r="O1182" t="str">
        <f>VLOOKUP($A1182,'Hospitalisation Details'!$A:$O,13,0)</f>
        <v>tier - 1</v>
      </c>
      <c r="P1182" t="str">
        <f>VLOOKUP($A1182,'Hospitalisation Details'!$A:$O,14,0)</f>
        <v>R1011</v>
      </c>
      <c r="Q1182">
        <f>VLOOKUP($A1182,'Hospitalisation Details'!$A:$O,15,0)</f>
        <v>48</v>
      </c>
    </row>
    <row r="1183" spans="1:17" ht="15.75" x14ac:dyDescent="0.25">
      <c r="A1183" s="1" t="s">
        <v>1189</v>
      </c>
      <c r="B1183" t="str">
        <f>VLOOKUP(Healthcare!A1183,'Customer Names'!$A:$D,4,0)</f>
        <v>Kristin M</v>
      </c>
      <c r="C1183">
        <f>VLOOKUP(A1183,'Medical Examinations'!$A:$M,2,0)</f>
        <v>46.09</v>
      </c>
      <c r="D1183">
        <f>VLOOKUP($A1183,'Medical Examinations'!$A:$M,3,0)</f>
        <v>5.44</v>
      </c>
      <c r="E1183" t="str">
        <f>VLOOKUP($A1183,'Medical Examinations'!$A:$M,4,0)</f>
        <v>No</v>
      </c>
      <c r="F1183" t="str">
        <f>VLOOKUP($A1183,'Medical Examinations'!$A:$M,5,0)</f>
        <v>No</v>
      </c>
      <c r="G1183" t="str">
        <f>VLOOKUP($A1183,'Medical Examinations'!$A:$M,6,0)</f>
        <v>No</v>
      </c>
      <c r="H1183">
        <f>VLOOKUP($A1183,'Medical Examinations'!$A:$M,8,0)</f>
        <v>2</v>
      </c>
      <c r="I1183" t="str">
        <f>VLOOKUP($A1183,'Medical Examinations'!$A:$M,9,0)</f>
        <v>No</v>
      </c>
      <c r="J1183" t="str">
        <f>VLOOKUP($A1183,'Medical Examinations'!$A:$M,11,0)</f>
        <v>Obesity</v>
      </c>
      <c r="K1183" t="str">
        <f>VLOOKUP($A1183,'Medical Examinations'!$A:$M,12,0)</f>
        <v>Normal</v>
      </c>
      <c r="L1183" s="11">
        <f>VLOOKUP($A1183,'Hospitalisation Details'!$A:$O,5,0)</f>
        <v>26533</v>
      </c>
      <c r="M1183">
        <f>VLOOKUP($A1183,'Hospitalisation Details'!$A:$O,7,0)</f>
        <v>9549.57</v>
      </c>
      <c r="N1183" t="str">
        <f>VLOOKUP($A1183,'Hospitalisation Details'!$A:$O,12,0)</f>
        <v>tier - 2</v>
      </c>
      <c r="O1183" t="str">
        <f>VLOOKUP($A1183,'Hospitalisation Details'!$A:$O,13,0)</f>
        <v>tier - 1</v>
      </c>
      <c r="P1183" t="str">
        <f>VLOOKUP($A1183,'Hospitalisation Details'!$A:$O,14,0)</f>
        <v>R1013</v>
      </c>
      <c r="Q1183">
        <f>VLOOKUP($A1183,'Hospitalisation Details'!$A:$O,15,0)</f>
        <v>50</v>
      </c>
    </row>
    <row r="1184" spans="1:17" ht="15.75" x14ac:dyDescent="0.25">
      <c r="A1184" s="1" t="s">
        <v>1188</v>
      </c>
      <c r="B1184" t="str">
        <f>VLOOKUP(Healthcare!A1184,'Customer Names'!$A:$D,4,0)</f>
        <v>Mary-Lynn B.</v>
      </c>
      <c r="C1184">
        <f>VLOOKUP(A1184,'Medical Examinations'!$A:$M,2,0)</f>
        <v>44.744999999999997</v>
      </c>
      <c r="D1184">
        <f>VLOOKUP($A1184,'Medical Examinations'!$A:$M,3,0)</f>
        <v>5.19</v>
      </c>
      <c r="E1184" t="str">
        <f>VLOOKUP($A1184,'Medical Examinations'!$A:$M,4,0)</f>
        <v>No</v>
      </c>
      <c r="F1184" t="str">
        <f>VLOOKUP($A1184,'Medical Examinations'!$A:$M,5,0)</f>
        <v>No</v>
      </c>
      <c r="G1184" t="str">
        <f>VLOOKUP($A1184,'Medical Examinations'!$A:$M,6,0)</f>
        <v>No</v>
      </c>
      <c r="H1184">
        <f>VLOOKUP($A1184,'Medical Examinations'!$A:$M,8,0)</f>
        <v>2</v>
      </c>
      <c r="I1184" t="str">
        <f>VLOOKUP($A1184,'Medical Examinations'!$A:$M,9,0)</f>
        <v>No</v>
      </c>
      <c r="J1184" t="str">
        <f>VLOOKUP($A1184,'Medical Examinations'!$A:$M,11,0)</f>
        <v>Obesity</v>
      </c>
      <c r="K1184" t="str">
        <f>VLOOKUP($A1184,'Medical Examinations'!$A:$M,12,0)</f>
        <v>Normal</v>
      </c>
      <c r="L1184" s="11">
        <f>VLOOKUP($A1184,'Hospitalisation Details'!$A:$O,5,0)</f>
        <v>26594</v>
      </c>
      <c r="M1184">
        <f>VLOOKUP($A1184,'Hospitalisation Details'!$A:$O,7,0)</f>
        <v>9541.7000000000007</v>
      </c>
      <c r="N1184" t="str">
        <f>VLOOKUP($A1184,'Hospitalisation Details'!$A:$O,12,0)</f>
        <v>tier - 2</v>
      </c>
      <c r="O1184" t="str">
        <f>VLOOKUP($A1184,'Hospitalisation Details'!$A:$O,13,0)</f>
        <v>tier - 1</v>
      </c>
      <c r="P1184" t="str">
        <f>VLOOKUP($A1184,'Hospitalisation Details'!$A:$O,14,0)</f>
        <v>R1024</v>
      </c>
      <c r="Q1184">
        <f>VLOOKUP($A1184,'Hospitalisation Details'!$A:$O,15,0)</f>
        <v>50</v>
      </c>
    </row>
    <row r="1185" spans="1:17" ht="15.75" x14ac:dyDescent="0.25">
      <c r="A1185" s="1" t="s">
        <v>1187</v>
      </c>
      <c r="B1185" t="str">
        <f>VLOOKUP(Healthcare!A1185,'Customer Names'!$A:$D,4,0)</f>
        <v>.  Jamie A</v>
      </c>
      <c r="C1185">
        <f>VLOOKUP(A1185,'Medical Examinations'!$A:$M,2,0)</f>
        <v>26.33</v>
      </c>
      <c r="D1185">
        <f>VLOOKUP($A1185,'Medical Examinations'!$A:$M,3,0)</f>
        <v>11.8</v>
      </c>
      <c r="E1185" t="str">
        <f>VLOOKUP($A1185,'Medical Examinations'!$A:$M,4,0)</f>
        <v>yes</v>
      </c>
      <c r="F1185" t="str">
        <f>VLOOKUP($A1185,'Medical Examinations'!$A:$M,5,0)</f>
        <v>No</v>
      </c>
      <c r="G1185" t="str">
        <f>VLOOKUP($A1185,'Medical Examinations'!$A:$M,6,0)</f>
        <v>No</v>
      </c>
      <c r="H1185">
        <f>VLOOKUP($A1185,'Medical Examinations'!$A:$M,8,0)</f>
        <v>1</v>
      </c>
      <c r="I1185" t="str">
        <f>VLOOKUP($A1185,'Medical Examinations'!$A:$M,9,0)</f>
        <v>No</v>
      </c>
      <c r="J1185" t="str">
        <f>VLOOKUP($A1185,'Medical Examinations'!$A:$M,11,0)</f>
        <v>Overweight</v>
      </c>
      <c r="K1185" t="str">
        <f>VLOOKUP($A1185,'Medical Examinations'!$A:$M,12,0)</f>
        <v>Diabetes</v>
      </c>
      <c r="L1185" s="11">
        <f>VLOOKUP($A1185,'Hospitalisation Details'!$A:$O,5,0)</f>
        <v>27756</v>
      </c>
      <c r="M1185">
        <f>VLOOKUP($A1185,'Hospitalisation Details'!$A:$O,7,0)</f>
        <v>9540.17</v>
      </c>
      <c r="N1185" t="str">
        <f>VLOOKUP($A1185,'Hospitalisation Details'!$A:$O,12,0)</f>
        <v>tier - 2</v>
      </c>
      <c r="O1185" t="str">
        <f>VLOOKUP($A1185,'Hospitalisation Details'!$A:$O,13,0)</f>
        <v>tier - 2</v>
      </c>
      <c r="P1185" t="str">
        <f>VLOOKUP($A1185,'Hospitalisation Details'!$A:$O,14,0)</f>
        <v>R1024</v>
      </c>
      <c r="Q1185">
        <f>VLOOKUP($A1185,'Hospitalisation Details'!$A:$O,15,0)</f>
        <v>47</v>
      </c>
    </row>
    <row r="1186" spans="1:17" ht="15.75" x14ac:dyDescent="0.25">
      <c r="A1186" s="1" t="s">
        <v>1186</v>
      </c>
      <c r="B1186" t="str">
        <f>VLOOKUP(Healthcare!A1186,'Customer Names'!$A:$D,4,0)</f>
        <v>Jeffrey A.</v>
      </c>
      <c r="C1186">
        <f>VLOOKUP(A1186,'Medical Examinations'!$A:$M,2,0)</f>
        <v>26.6</v>
      </c>
      <c r="D1186">
        <f>VLOOKUP($A1186,'Medical Examinations'!$A:$M,3,0)</f>
        <v>8.3800000000000008</v>
      </c>
      <c r="E1186" t="str">
        <f>VLOOKUP($A1186,'Medical Examinations'!$A:$M,4,0)</f>
        <v>No</v>
      </c>
      <c r="F1186" t="str">
        <f>VLOOKUP($A1186,'Medical Examinations'!$A:$M,5,0)</f>
        <v>No</v>
      </c>
      <c r="G1186" t="str">
        <f>VLOOKUP($A1186,'Medical Examinations'!$A:$M,6,0)</f>
        <v>No</v>
      </c>
      <c r="H1186">
        <f>VLOOKUP($A1186,'Medical Examinations'!$A:$M,8,0)</f>
        <v>2</v>
      </c>
      <c r="I1186" t="str">
        <f>VLOOKUP($A1186,'Medical Examinations'!$A:$M,9,0)</f>
        <v>No</v>
      </c>
      <c r="J1186" t="str">
        <f>VLOOKUP($A1186,'Medical Examinations'!$A:$M,11,0)</f>
        <v>Overweight</v>
      </c>
      <c r="K1186" t="str">
        <f>VLOOKUP($A1186,'Medical Examinations'!$A:$M,12,0)</f>
        <v>Diabetes</v>
      </c>
      <c r="L1186" s="11">
        <f>VLOOKUP($A1186,'Hospitalisation Details'!$A:$O,5,0)</f>
        <v>26958</v>
      </c>
      <c r="M1186">
        <f>VLOOKUP($A1186,'Hospitalisation Details'!$A:$O,7,0)</f>
        <v>9538.65</v>
      </c>
      <c r="N1186" t="str">
        <f>VLOOKUP($A1186,'Hospitalisation Details'!$A:$O,12,0)</f>
        <v>tier - 2</v>
      </c>
      <c r="O1186" t="str">
        <f>VLOOKUP($A1186,'Hospitalisation Details'!$A:$O,13,0)</f>
        <v>tier - 3</v>
      </c>
      <c r="P1186" t="str">
        <f>VLOOKUP($A1186,'Hospitalisation Details'!$A:$O,14,0)</f>
        <v>R1021</v>
      </c>
      <c r="Q1186">
        <f>VLOOKUP($A1186,'Hospitalisation Details'!$A:$O,15,0)</f>
        <v>49</v>
      </c>
    </row>
    <row r="1187" spans="1:17" ht="15.75" x14ac:dyDescent="0.25">
      <c r="A1187" s="1" t="s">
        <v>1185</v>
      </c>
      <c r="B1187" t="str">
        <f>VLOOKUP(Healthcare!A1187,'Customer Names'!$A:$D,4,0)</f>
        <v>Nicole</v>
      </c>
      <c r="C1187">
        <f>VLOOKUP(A1187,'Medical Examinations'!$A:$M,2,0)</f>
        <v>27.5</v>
      </c>
      <c r="D1187">
        <f>VLOOKUP($A1187,'Medical Examinations'!$A:$M,3,0)</f>
        <v>7.58</v>
      </c>
      <c r="E1187" t="str">
        <f>VLOOKUP($A1187,'Medical Examinations'!$A:$M,4,0)</f>
        <v>No</v>
      </c>
      <c r="F1187" t="str">
        <f>VLOOKUP($A1187,'Medical Examinations'!$A:$M,5,0)</f>
        <v>No</v>
      </c>
      <c r="G1187" t="str">
        <f>VLOOKUP($A1187,'Medical Examinations'!$A:$M,6,0)</f>
        <v>No</v>
      </c>
      <c r="H1187">
        <f>VLOOKUP($A1187,'Medical Examinations'!$A:$M,8,0)</f>
        <v>0</v>
      </c>
      <c r="I1187" t="str">
        <f>VLOOKUP($A1187,'Medical Examinations'!$A:$M,9,0)</f>
        <v>No</v>
      </c>
      <c r="J1187" t="str">
        <f>VLOOKUP($A1187,'Medical Examinations'!$A:$M,11,0)</f>
        <v>Overweight</v>
      </c>
      <c r="K1187" t="str">
        <f>VLOOKUP($A1187,'Medical Examinations'!$A:$M,12,0)</f>
        <v>Diabetes</v>
      </c>
      <c r="L1187" s="11">
        <f>VLOOKUP($A1187,'Hospitalisation Details'!$A:$O,5,0)</f>
        <v>26266</v>
      </c>
      <c r="M1187">
        <f>VLOOKUP($A1187,'Hospitalisation Details'!$A:$O,7,0)</f>
        <v>9528.9</v>
      </c>
      <c r="N1187" t="str">
        <f>VLOOKUP($A1187,'Hospitalisation Details'!$A:$O,12,0)</f>
        <v>tier - 2</v>
      </c>
      <c r="O1187" t="str">
        <f>VLOOKUP($A1187,'Hospitalisation Details'!$A:$O,13,0)</f>
        <v>tier - 2</v>
      </c>
      <c r="P1187" t="str">
        <f>VLOOKUP($A1187,'Hospitalisation Details'!$A:$O,14,0)</f>
        <v>R1011</v>
      </c>
      <c r="Q1187">
        <f>VLOOKUP($A1187,'Hospitalisation Details'!$A:$O,15,0)</f>
        <v>51</v>
      </c>
    </row>
    <row r="1188" spans="1:17" ht="15.75" x14ac:dyDescent="0.25">
      <c r="A1188" s="1" t="s">
        <v>1184</v>
      </c>
      <c r="B1188" t="str">
        <f>VLOOKUP(Healthcare!A1188,'Customer Names'!$A:$D,4,0)</f>
        <v>Audrey</v>
      </c>
      <c r="C1188">
        <f>VLOOKUP(A1188,'Medical Examinations'!$A:$M,2,0)</f>
        <v>41.55</v>
      </c>
      <c r="D1188">
        <f>VLOOKUP($A1188,'Medical Examinations'!$A:$M,3,0)</f>
        <v>4.6100000000000003</v>
      </c>
      <c r="E1188" t="str">
        <f>VLOOKUP($A1188,'Medical Examinations'!$A:$M,4,0)</f>
        <v>No</v>
      </c>
      <c r="F1188" t="str">
        <f>VLOOKUP($A1188,'Medical Examinations'!$A:$M,5,0)</f>
        <v>No</v>
      </c>
      <c r="G1188" t="str">
        <f>VLOOKUP($A1188,'Medical Examinations'!$A:$M,6,0)</f>
        <v>No</v>
      </c>
      <c r="H1188">
        <f>VLOOKUP($A1188,'Medical Examinations'!$A:$M,8,0)</f>
        <v>1</v>
      </c>
      <c r="I1188" t="str">
        <f>VLOOKUP($A1188,'Medical Examinations'!$A:$M,9,0)</f>
        <v>No</v>
      </c>
      <c r="J1188" t="str">
        <f>VLOOKUP($A1188,'Medical Examinations'!$A:$M,11,0)</f>
        <v>Obesity</v>
      </c>
      <c r="K1188" t="str">
        <f>VLOOKUP($A1188,'Medical Examinations'!$A:$M,12,0)</f>
        <v>Normal</v>
      </c>
      <c r="L1188" s="11">
        <f>VLOOKUP($A1188,'Hospitalisation Details'!$A:$O,5,0)</f>
        <v>33960</v>
      </c>
      <c r="M1188">
        <f>VLOOKUP($A1188,'Hospitalisation Details'!$A:$O,7,0)</f>
        <v>9507.68</v>
      </c>
      <c r="N1188" t="str">
        <f>VLOOKUP($A1188,'Hospitalisation Details'!$A:$O,12,0)</f>
        <v>tier - 2</v>
      </c>
      <c r="O1188" t="str">
        <f>VLOOKUP($A1188,'Hospitalisation Details'!$A:$O,13,0)</f>
        <v>tier - 1</v>
      </c>
      <c r="P1188" t="str">
        <f>VLOOKUP($A1188,'Hospitalisation Details'!$A:$O,14,0)</f>
        <v>R1012</v>
      </c>
      <c r="Q1188">
        <f>VLOOKUP($A1188,'Hospitalisation Details'!$A:$O,15,0)</f>
        <v>30</v>
      </c>
    </row>
    <row r="1189" spans="1:17" ht="15.75" x14ac:dyDescent="0.25">
      <c r="A1189" s="1" t="s">
        <v>1183</v>
      </c>
      <c r="B1189" t="str">
        <f>VLOOKUP(Healthcare!A1189,'Customer Names'!$A:$D,4,0)</f>
        <v>Jacob</v>
      </c>
      <c r="C1189">
        <f>VLOOKUP(A1189,'Medical Examinations'!$A:$M,2,0)</f>
        <v>41.47</v>
      </c>
      <c r="D1189">
        <f>VLOOKUP($A1189,'Medical Examinations'!$A:$M,3,0)</f>
        <v>4.7</v>
      </c>
      <c r="E1189" t="str">
        <f>VLOOKUP($A1189,'Medical Examinations'!$A:$M,4,0)</f>
        <v>yes</v>
      </c>
      <c r="F1189" t="str">
        <f>VLOOKUP($A1189,'Medical Examinations'!$A:$M,5,0)</f>
        <v>No</v>
      </c>
      <c r="G1189" t="str">
        <f>VLOOKUP($A1189,'Medical Examinations'!$A:$M,6,0)</f>
        <v>Yes</v>
      </c>
      <c r="H1189">
        <f>VLOOKUP($A1189,'Medical Examinations'!$A:$M,8,0)</f>
        <v>1</v>
      </c>
      <c r="I1189" t="str">
        <f>VLOOKUP($A1189,'Medical Examinations'!$A:$M,9,0)</f>
        <v>No</v>
      </c>
      <c r="J1189" t="str">
        <f>VLOOKUP($A1189,'Medical Examinations'!$A:$M,11,0)</f>
        <v>Obesity</v>
      </c>
      <c r="K1189" t="str">
        <f>VLOOKUP($A1189,'Medical Examinations'!$A:$M,12,0)</f>
        <v>Normal</v>
      </c>
      <c r="L1189" s="11">
        <f>VLOOKUP($A1189,'Hospitalisation Details'!$A:$O,5,0)</f>
        <v>25439</v>
      </c>
      <c r="M1189">
        <f>VLOOKUP($A1189,'Hospitalisation Details'!$A:$O,7,0)</f>
        <v>9504.31</v>
      </c>
      <c r="N1189" t="str">
        <f>VLOOKUP($A1189,'Hospitalisation Details'!$A:$O,12,0)</f>
        <v>tier - 3</v>
      </c>
      <c r="O1189" t="str">
        <f>VLOOKUP($A1189,'Hospitalisation Details'!$A:$O,13,0)</f>
        <v>tier - 2</v>
      </c>
      <c r="P1189" t="str">
        <f>VLOOKUP($A1189,'Hospitalisation Details'!$A:$O,14,0)</f>
        <v>R1013</v>
      </c>
      <c r="Q1189">
        <f>VLOOKUP($A1189,'Hospitalisation Details'!$A:$O,15,0)</f>
        <v>53</v>
      </c>
    </row>
    <row r="1190" spans="1:17" ht="15.75" x14ac:dyDescent="0.25">
      <c r="A1190" s="1" t="s">
        <v>1182</v>
      </c>
      <c r="B1190" t="str">
        <f>VLOOKUP(Healthcare!A1190,'Customer Names'!$A:$D,4,0)</f>
        <v>Daniel S</v>
      </c>
      <c r="C1190">
        <f>VLOOKUP(A1190,'Medical Examinations'!$A:$M,2,0)</f>
        <v>24.795000000000002</v>
      </c>
      <c r="D1190">
        <f>VLOOKUP($A1190,'Medical Examinations'!$A:$M,3,0)</f>
        <v>6.05</v>
      </c>
      <c r="E1190" t="str">
        <f>VLOOKUP($A1190,'Medical Examinations'!$A:$M,4,0)</f>
        <v>yes</v>
      </c>
      <c r="F1190" t="str">
        <f>VLOOKUP($A1190,'Medical Examinations'!$A:$M,5,0)</f>
        <v>No</v>
      </c>
      <c r="G1190" t="str">
        <f>VLOOKUP($A1190,'Medical Examinations'!$A:$M,6,0)</f>
        <v>No</v>
      </c>
      <c r="H1190">
        <f>VLOOKUP($A1190,'Medical Examinations'!$A:$M,8,0)</f>
        <v>0</v>
      </c>
      <c r="I1190" t="str">
        <f>VLOOKUP($A1190,'Medical Examinations'!$A:$M,9,0)</f>
        <v>No</v>
      </c>
      <c r="J1190" t="str">
        <f>VLOOKUP($A1190,'Medical Examinations'!$A:$M,11,0)</f>
        <v>Healthy Weight</v>
      </c>
      <c r="K1190" t="str">
        <f>VLOOKUP($A1190,'Medical Examinations'!$A:$M,12,0)</f>
        <v>Prediabetes</v>
      </c>
      <c r="L1190" s="11">
        <f>VLOOKUP($A1190,'Hospitalisation Details'!$A:$O,5,0)</f>
        <v>28031</v>
      </c>
      <c r="M1190">
        <f>VLOOKUP($A1190,'Hospitalisation Details'!$A:$O,7,0)</f>
        <v>9500.57</v>
      </c>
      <c r="N1190" t="str">
        <f>VLOOKUP($A1190,'Hospitalisation Details'!$A:$O,12,0)</f>
        <v>tier - 2</v>
      </c>
      <c r="O1190" t="str">
        <f>VLOOKUP($A1190,'Hospitalisation Details'!$A:$O,13,0)</f>
        <v>tier - 3</v>
      </c>
      <c r="P1190" t="str">
        <f>VLOOKUP($A1190,'Hospitalisation Details'!$A:$O,14,0)</f>
        <v>R1017</v>
      </c>
      <c r="Q1190">
        <f>VLOOKUP($A1190,'Hospitalisation Details'!$A:$O,15,0)</f>
        <v>46</v>
      </c>
    </row>
    <row r="1191" spans="1:17" ht="15.75" x14ac:dyDescent="0.25">
      <c r="A1191" s="1" t="s">
        <v>1181</v>
      </c>
      <c r="B1191" t="str">
        <f>VLOOKUP(Healthcare!A1191,'Customer Names'!$A:$D,4,0)</f>
        <v>Marc C.</v>
      </c>
      <c r="C1191">
        <f>VLOOKUP(A1191,'Medical Examinations'!$A:$M,2,0)</f>
        <v>29.48</v>
      </c>
      <c r="D1191">
        <f>VLOOKUP($A1191,'Medical Examinations'!$A:$M,3,0)</f>
        <v>5.63</v>
      </c>
      <c r="E1191" t="str">
        <f>VLOOKUP($A1191,'Medical Examinations'!$A:$M,4,0)</f>
        <v>yes</v>
      </c>
      <c r="F1191" t="str">
        <f>VLOOKUP($A1191,'Medical Examinations'!$A:$M,5,0)</f>
        <v>No</v>
      </c>
      <c r="G1191" t="str">
        <f>VLOOKUP($A1191,'Medical Examinations'!$A:$M,6,0)</f>
        <v>Yes</v>
      </c>
      <c r="H1191">
        <f>VLOOKUP($A1191,'Medical Examinations'!$A:$M,8,0)</f>
        <v>1</v>
      </c>
      <c r="I1191" t="str">
        <f>VLOOKUP($A1191,'Medical Examinations'!$A:$M,9,0)</f>
        <v>No</v>
      </c>
      <c r="J1191" t="str">
        <f>VLOOKUP($A1191,'Medical Examinations'!$A:$M,11,0)</f>
        <v>Overweight</v>
      </c>
      <c r="K1191" t="str">
        <f>VLOOKUP($A1191,'Medical Examinations'!$A:$M,12,0)</f>
        <v>Normal</v>
      </c>
      <c r="L1191" s="11">
        <f>VLOOKUP($A1191,'Hospitalisation Details'!$A:$O,5,0)</f>
        <v>25541</v>
      </c>
      <c r="M1191">
        <f>VLOOKUP($A1191,'Hospitalisation Details'!$A:$O,7,0)</f>
        <v>9487.64</v>
      </c>
      <c r="N1191" t="str">
        <f>VLOOKUP($A1191,'Hospitalisation Details'!$A:$O,12,0)</f>
        <v>tier - 2</v>
      </c>
      <c r="O1191" t="str">
        <f>VLOOKUP($A1191,'Hospitalisation Details'!$A:$O,13,0)</f>
        <v>tier - 2</v>
      </c>
      <c r="P1191" t="str">
        <f>VLOOKUP($A1191,'Hospitalisation Details'!$A:$O,14,0)</f>
        <v>R1013</v>
      </c>
      <c r="Q1191">
        <f>VLOOKUP($A1191,'Hospitalisation Details'!$A:$O,15,0)</f>
        <v>53</v>
      </c>
    </row>
    <row r="1192" spans="1:17" ht="15.75" x14ac:dyDescent="0.25">
      <c r="A1192" s="1" t="s">
        <v>1180</v>
      </c>
      <c r="B1192" t="str">
        <f>VLOOKUP(Healthcare!A1192,'Customer Names'!$A:$D,4,0)</f>
        <v>Mark S</v>
      </c>
      <c r="C1192">
        <f>VLOOKUP(A1192,'Medical Examinations'!$A:$M,2,0)</f>
        <v>28.09</v>
      </c>
      <c r="D1192">
        <f>VLOOKUP($A1192,'Medical Examinations'!$A:$M,3,0)</f>
        <v>6.06</v>
      </c>
      <c r="E1192" t="str">
        <f>VLOOKUP($A1192,'Medical Examinations'!$A:$M,4,0)</f>
        <v>No</v>
      </c>
      <c r="F1192" t="str">
        <f>VLOOKUP($A1192,'Medical Examinations'!$A:$M,5,0)</f>
        <v>No</v>
      </c>
      <c r="G1192" t="str">
        <f>VLOOKUP($A1192,'Medical Examinations'!$A:$M,6,0)</f>
        <v>Yes</v>
      </c>
      <c r="H1192">
        <f>VLOOKUP($A1192,'Medical Examinations'!$A:$M,8,0)</f>
        <v>1</v>
      </c>
      <c r="I1192" t="str">
        <f>VLOOKUP($A1192,'Medical Examinations'!$A:$M,9,0)</f>
        <v>No</v>
      </c>
      <c r="J1192" t="str">
        <f>VLOOKUP($A1192,'Medical Examinations'!$A:$M,11,0)</f>
        <v>Overweight</v>
      </c>
      <c r="K1192" t="str">
        <f>VLOOKUP($A1192,'Medical Examinations'!$A:$M,12,0)</f>
        <v>Prediabetes</v>
      </c>
      <c r="L1192" s="11">
        <f>VLOOKUP($A1192,'Hospitalisation Details'!$A:$O,5,0)</f>
        <v>29115</v>
      </c>
      <c r="M1192">
        <f>VLOOKUP($A1192,'Hospitalisation Details'!$A:$O,7,0)</f>
        <v>9453.92</v>
      </c>
      <c r="N1192" t="str">
        <f>VLOOKUP($A1192,'Hospitalisation Details'!$A:$O,12,0)</f>
        <v>tier - 2</v>
      </c>
      <c r="O1192" t="str">
        <f>VLOOKUP($A1192,'Hospitalisation Details'!$A:$O,13,0)</f>
        <v>tier - 2</v>
      </c>
      <c r="P1192" t="str">
        <f>VLOOKUP($A1192,'Hospitalisation Details'!$A:$O,14,0)</f>
        <v>R1021</v>
      </c>
      <c r="Q1192">
        <f>VLOOKUP($A1192,'Hospitalisation Details'!$A:$O,15,0)</f>
        <v>43</v>
      </c>
    </row>
    <row r="1193" spans="1:17" ht="15.75" x14ac:dyDescent="0.25">
      <c r="A1193" s="1" t="s">
        <v>1179</v>
      </c>
      <c r="B1193" t="str">
        <f>VLOOKUP(Healthcare!A1193,'Customer Names'!$A:$D,4,0)</f>
        <v>Dan</v>
      </c>
      <c r="C1193">
        <f>VLOOKUP(A1193,'Medical Examinations'!$A:$M,2,0)</f>
        <v>32.729999999999997</v>
      </c>
      <c r="D1193">
        <f>VLOOKUP($A1193,'Medical Examinations'!$A:$M,3,0)</f>
        <v>5.19</v>
      </c>
      <c r="E1193" t="str">
        <f>VLOOKUP($A1193,'Medical Examinations'!$A:$M,4,0)</f>
        <v>No</v>
      </c>
      <c r="F1193" t="str">
        <f>VLOOKUP($A1193,'Medical Examinations'!$A:$M,5,0)</f>
        <v>No</v>
      </c>
      <c r="G1193" t="str">
        <f>VLOOKUP($A1193,'Medical Examinations'!$A:$M,6,0)</f>
        <v>No</v>
      </c>
      <c r="H1193">
        <f>VLOOKUP($A1193,'Medical Examinations'!$A:$M,8,0)</f>
        <v>1</v>
      </c>
      <c r="I1193" t="str">
        <f>VLOOKUP($A1193,'Medical Examinations'!$A:$M,9,0)</f>
        <v>No</v>
      </c>
      <c r="J1193" t="str">
        <f>VLOOKUP($A1193,'Medical Examinations'!$A:$M,11,0)</f>
        <v>Obesity</v>
      </c>
      <c r="K1193" t="str">
        <f>VLOOKUP($A1193,'Medical Examinations'!$A:$M,12,0)</f>
        <v>Normal</v>
      </c>
      <c r="L1193" s="11">
        <f>VLOOKUP($A1193,'Hospitalisation Details'!$A:$O,5,0)</f>
        <v>32034</v>
      </c>
      <c r="M1193">
        <f>VLOOKUP($A1193,'Hospitalisation Details'!$A:$O,7,0)</f>
        <v>9448.42</v>
      </c>
      <c r="N1193" t="str">
        <f>VLOOKUP($A1193,'Hospitalisation Details'!$A:$O,12,0)</f>
        <v>tier - 2</v>
      </c>
      <c r="O1193" t="str">
        <f>VLOOKUP($A1193,'Hospitalisation Details'!$A:$O,13,0)</f>
        <v>tier - 3</v>
      </c>
      <c r="P1193" t="str">
        <f>VLOOKUP($A1193,'Hospitalisation Details'!$A:$O,14,0)</f>
        <v>R1021</v>
      </c>
      <c r="Q1193">
        <f>VLOOKUP($A1193,'Hospitalisation Details'!$A:$O,15,0)</f>
        <v>35</v>
      </c>
    </row>
    <row r="1194" spans="1:17" ht="15.75" x14ac:dyDescent="0.25">
      <c r="A1194" s="1" t="s">
        <v>1178</v>
      </c>
      <c r="B1194" t="str">
        <f>VLOOKUP(Healthcare!A1194,'Customer Names'!$A:$D,4,0)</f>
        <v>Gabriela</v>
      </c>
      <c r="C1194">
        <f>VLOOKUP(A1194,'Medical Examinations'!$A:$M,2,0)</f>
        <v>27.36</v>
      </c>
      <c r="D1194">
        <f>VLOOKUP($A1194,'Medical Examinations'!$A:$M,3,0)</f>
        <v>8.9600000000000009</v>
      </c>
      <c r="E1194" t="str">
        <f>VLOOKUP($A1194,'Medical Examinations'!$A:$M,4,0)</f>
        <v>No</v>
      </c>
      <c r="F1194" t="str">
        <f>VLOOKUP($A1194,'Medical Examinations'!$A:$M,5,0)</f>
        <v>No</v>
      </c>
      <c r="G1194" t="str">
        <f>VLOOKUP($A1194,'Medical Examinations'!$A:$M,6,0)</f>
        <v>No</v>
      </c>
      <c r="H1194">
        <f>VLOOKUP($A1194,'Medical Examinations'!$A:$M,8,0)</f>
        <v>0</v>
      </c>
      <c r="I1194" t="str">
        <f>VLOOKUP($A1194,'Medical Examinations'!$A:$M,9,0)</f>
        <v>No</v>
      </c>
      <c r="J1194" t="str">
        <f>VLOOKUP($A1194,'Medical Examinations'!$A:$M,11,0)</f>
        <v>Overweight</v>
      </c>
      <c r="K1194" t="str">
        <f>VLOOKUP($A1194,'Medical Examinations'!$A:$M,12,0)</f>
        <v>Diabetes</v>
      </c>
      <c r="L1194" s="11">
        <f>VLOOKUP($A1194,'Hospitalisation Details'!$A:$O,5,0)</f>
        <v>27218</v>
      </c>
      <c r="M1194">
        <f>VLOOKUP($A1194,'Hospitalisation Details'!$A:$O,7,0)</f>
        <v>9447.3799999999992</v>
      </c>
      <c r="N1194" t="str">
        <f>VLOOKUP($A1194,'Hospitalisation Details'!$A:$O,12,0)</f>
        <v>tier - 2</v>
      </c>
      <c r="O1194" t="str">
        <f>VLOOKUP($A1194,'Hospitalisation Details'!$A:$O,13,0)</f>
        <v>tier - 3</v>
      </c>
      <c r="P1194" t="str">
        <f>VLOOKUP($A1194,'Hospitalisation Details'!$A:$O,14,0)</f>
        <v>R1024</v>
      </c>
      <c r="Q1194">
        <f>VLOOKUP($A1194,'Hospitalisation Details'!$A:$O,15,0)</f>
        <v>48</v>
      </c>
    </row>
    <row r="1195" spans="1:17" ht="15.75" x14ac:dyDescent="0.25">
      <c r="A1195" s="1" t="s">
        <v>1177</v>
      </c>
      <c r="B1195" t="str">
        <f>VLOOKUP(Healthcare!A1195,'Customer Names'!$A:$D,4,0)</f>
        <v>Amanda</v>
      </c>
      <c r="C1195">
        <f>VLOOKUP(A1195,'Medical Examinations'!$A:$M,2,0)</f>
        <v>27.265000000000001</v>
      </c>
      <c r="D1195">
        <f>VLOOKUP($A1195,'Medical Examinations'!$A:$M,3,0)</f>
        <v>11.39</v>
      </c>
      <c r="E1195" t="str">
        <f>VLOOKUP($A1195,'Medical Examinations'!$A:$M,4,0)</f>
        <v>No</v>
      </c>
      <c r="F1195" t="str">
        <f>VLOOKUP($A1195,'Medical Examinations'!$A:$M,5,0)</f>
        <v>No</v>
      </c>
      <c r="G1195" t="str">
        <f>VLOOKUP($A1195,'Medical Examinations'!$A:$M,6,0)</f>
        <v>No</v>
      </c>
      <c r="H1195">
        <f>VLOOKUP($A1195,'Medical Examinations'!$A:$M,8,0)</f>
        <v>0</v>
      </c>
      <c r="I1195" t="str">
        <f>VLOOKUP($A1195,'Medical Examinations'!$A:$M,9,0)</f>
        <v>No</v>
      </c>
      <c r="J1195" t="str">
        <f>VLOOKUP($A1195,'Medical Examinations'!$A:$M,11,0)</f>
        <v>Overweight</v>
      </c>
      <c r="K1195" t="str">
        <f>VLOOKUP($A1195,'Medical Examinations'!$A:$M,12,0)</f>
        <v>Diabetes</v>
      </c>
      <c r="L1195" s="11">
        <f>VLOOKUP($A1195,'Hospitalisation Details'!$A:$O,5,0)</f>
        <v>27268</v>
      </c>
      <c r="M1195">
        <f>VLOOKUP($A1195,'Hospitalisation Details'!$A:$O,7,0)</f>
        <v>9447.25</v>
      </c>
      <c r="N1195" t="str">
        <f>VLOOKUP($A1195,'Hospitalisation Details'!$A:$O,12,0)</f>
        <v>tier - 2</v>
      </c>
      <c r="O1195" t="str">
        <f>VLOOKUP($A1195,'Hospitalisation Details'!$A:$O,13,0)</f>
        <v>tier - 1</v>
      </c>
      <c r="P1195" t="str">
        <f>VLOOKUP($A1195,'Hospitalisation Details'!$A:$O,14,0)</f>
        <v>R1024</v>
      </c>
      <c r="Q1195">
        <f>VLOOKUP($A1195,'Hospitalisation Details'!$A:$O,15,0)</f>
        <v>48</v>
      </c>
    </row>
    <row r="1196" spans="1:17" ht="15.75" x14ac:dyDescent="0.25">
      <c r="A1196" s="1" t="s">
        <v>1176</v>
      </c>
      <c r="B1196" t="str">
        <f>VLOOKUP(Healthcare!A1196,'Customer Names'!$A:$D,4,0)</f>
        <v>Dara</v>
      </c>
      <c r="C1196">
        <f>VLOOKUP(A1196,'Medical Examinations'!$A:$M,2,0)</f>
        <v>48.07</v>
      </c>
      <c r="D1196">
        <f>VLOOKUP($A1196,'Medical Examinations'!$A:$M,3,0)</f>
        <v>4.0599999999999996</v>
      </c>
      <c r="E1196" t="str">
        <f>VLOOKUP($A1196,'Medical Examinations'!$A:$M,4,0)</f>
        <v>yes</v>
      </c>
      <c r="F1196" t="str">
        <f>VLOOKUP($A1196,'Medical Examinations'!$A:$M,5,0)</f>
        <v>No</v>
      </c>
      <c r="G1196" t="str">
        <f>VLOOKUP($A1196,'Medical Examinations'!$A:$M,6,0)</f>
        <v>No</v>
      </c>
      <c r="H1196">
        <f>VLOOKUP($A1196,'Medical Examinations'!$A:$M,8,0)</f>
        <v>0</v>
      </c>
      <c r="I1196" t="str">
        <f>VLOOKUP($A1196,'Medical Examinations'!$A:$M,9,0)</f>
        <v>No</v>
      </c>
      <c r="J1196" t="str">
        <f>VLOOKUP($A1196,'Medical Examinations'!$A:$M,11,0)</f>
        <v>Obesity</v>
      </c>
      <c r="K1196" t="str">
        <f>VLOOKUP($A1196,'Medical Examinations'!$A:$M,12,0)</f>
        <v>Normal</v>
      </c>
      <c r="L1196" s="11">
        <f>VLOOKUP($A1196,'Hospitalisation Details'!$A:$O,5,0)</f>
        <v>28036</v>
      </c>
      <c r="M1196">
        <f>VLOOKUP($A1196,'Hospitalisation Details'!$A:$O,7,0)</f>
        <v>9432.93</v>
      </c>
      <c r="N1196" t="str">
        <f>VLOOKUP($A1196,'Hospitalisation Details'!$A:$O,12,0)</f>
        <v>tier - 2</v>
      </c>
      <c r="O1196" t="str">
        <f>VLOOKUP($A1196,'Hospitalisation Details'!$A:$O,13,0)</f>
        <v>tier - 1</v>
      </c>
      <c r="P1196" t="str">
        <f>VLOOKUP($A1196,'Hospitalisation Details'!$A:$O,14,0)</f>
        <v>R1024</v>
      </c>
      <c r="Q1196">
        <f>VLOOKUP($A1196,'Hospitalisation Details'!$A:$O,15,0)</f>
        <v>46</v>
      </c>
    </row>
    <row r="1197" spans="1:17" ht="15.75" x14ac:dyDescent="0.25">
      <c r="A1197" s="1" t="s">
        <v>1175</v>
      </c>
      <c r="B1197" t="str">
        <f>VLOOKUP(Healthcare!A1197,'Customer Names'!$A:$D,4,0)</f>
        <v>Rachelle R</v>
      </c>
      <c r="C1197">
        <f>VLOOKUP(A1197,'Medical Examinations'!$A:$M,2,0)</f>
        <v>30.8</v>
      </c>
      <c r="D1197">
        <f>VLOOKUP($A1197,'Medical Examinations'!$A:$M,3,0)</f>
        <v>5.23</v>
      </c>
      <c r="E1197" t="str">
        <f>VLOOKUP($A1197,'Medical Examinations'!$A:$M,4,0)</f>
        <v>yes</v>
      </c>
      <c r="F1197" t="str">
        <f>VLOOKUP($A1197,'Medical Examinations'!$A:$M,5,0)</f>
        <v>No</v>
      </c>
      <c r="G1197" t="str">
        <f>VLOOKUP($A1197,'Medical Examinations'!$A:$M,6,0)</f>
        <v>No</v>
      </c>
      <c r="H1197">
        <f>VLOOKUP($A1197,'Medical Examinations'!$A:$M,8,0)</f>
        <v>0</v>
      </c>
      <c r="I1197" t="str">
        <f>VLOOKUP($A1197,'Medical Examinations'!$A:$M,9,0)</f>
        <v>No</v>
      </c>
      <c r="J1197" t="str">
        <f>VLOOKUP($A1197,'Medical Examinations'!$A:$M,11,0)</f>
        <v>Obesity</v>
      </c>
      <c r="K1197" t="str">
        <f>VLOOKUP($A1197,'Medical Examinations'!$A:$M,12,0)</f>
        <v>Normal</v>
      </c>
      <c r="L1197" s="11">
        <f>VLOOKUP($A1197,'Hospitalisation Details'!$A:$O,5,0)</f>
        <v>28094</v>
      </c>
      <c r="M1197">
        <f>VLOOKUP($A1197,'Hospitalisation Details'!$A:$O,7,0)</f>
        <v>9414.92</v>
      </c>
      <c r="N1197" t="str">
        <f>VLOOKUP($A1197,'Hospitalisation Details'!$A:$O,12,0)</f>
        <v>tier - 2</v>
      </c>
      <c r="O1197" t="str">
        <f>VLOOKUP($A1197,'Hospitalisation Details'!$A:$O,13,0)</f>
        <v>tier - 2</v>
      </c>
      <c r="P1197" t="str">
        <f>VLOOKUP($A1197,'Hospitalisation Details'!$A:$O,14,0)</f>
        <v>R1011</v>
      </c>
      <c r="Q1197">
        <f>VLOOKUP($A1197,'Hospitalisation Details'!$A:$O,15,0)</f>
        <v>46</v>
      </c>
    </row>
    <row r="1198" spans="1:17" ht="15.75" x14ac:dyDescent="0.25">
      <c r="A1198" s="1" t="s">
        <v>1174</v>
      </c>
      <c r="B1198" t="str">
        <f>VLOOKUP(Healthcare!A1198,'Customer Names'!$A:$D,4,0)</f>
        <v>Brenda J</v>
      </c>
      <c r="C1198">
        <f>VLOOKUP(A1198,'Medical Examinations'!$A:$M,2,0)</f>
        <v>32.299999999999997</v>
      </c>
      <c r="D1198">
        <f>VLOOKUP($A1198,'Medical Examinations'!$A:$M,3,0)</f>
        <v>5.05</v>
      </c>
      <c r="E1198" t="str">
        <f>VLOOKUP($A1198,'Medical Examinations'!$A:$M,4,0)</f>
        <v>yes</v>
      </c>
      <c r="F1198" t="str">
        <f>VLOOKUP($A1198,'Medical Examinations'!$A:$M,5,0)</f>
        <v>No</v>
      </c>
      <c r="G1198" t="str">
        <f>VLOOKUP($A1198,'Medical Examinations'!$A:$M,6,0)</f>
        <v>No</v>
      </c>
      <c r="H1198">
        <f>VLOOKUP($A1198,'Medical Examinations'!$A:$M,8,0)</f>
        <v>0</v>
      </c>
      <c r="I1198" t="str">
        <f>VLOOKUP($A1198,'Medical Examinations'!$A:$M,9,0)</f>
        <v>No</v>
      </c>
      <c r="J1198" t="str">
        <f>VLOOKUP($A1198,'Medical Examinations'!$A:$M,11,0)</f>
        <v>Obesity</v>
      </c>
      <c r="K1198" t="str">
        <f>VLOOKUP($A1198,'Medical Examinations'!$A:$M,12,0)</f>
        <v>Normal</v>
      </c>
      <c r="L1198" s="11">
        <f>VLOOKUP($A1198,'Hospitalisation Details'!$A:$O,5,0)</f>
        <v>27989</v>
      </c>
      <c r="M1198">
        <f>VLOOKUP($A1198,'Hospitalisation Details'!$A:$O,7,0)</f>
        <v>9411.01</v>
      </c>
      <c r="N1198" t="str">
        <f>VLOOKUP($A1198,'Hospitalisation Details'!$A:$O,12,0)</f>
        <v>tier - 2</v>
      </c>
      <c r="O1198" t="str">
        <f>VLOOKUP($A1198,'Hospitalisation Details'!$A:$O,13,0)</f>
        <v>tier - 3</v>
      </c>
      <c r="P1198" t="str">
        <f>VLOOKUP($A1198,'Hospitalisation Details'!$A:$O,14,0)</f>
        <v>R1024</v>
      </c>
      <c r="Q1198">
        <f>VLOOKUP($A1198,'Hospitalisation Details'!$A:$O,15,0)</f>
        <v>46</v>
      </c>
    </row>
    <row r="1199" spans="1:17" ht="15.75" x14ac:dyDescent="0.25">
      <c r="A1199" s="1" t="s">
        <v>1173</v>
      </c>
      <c r="B1199" t="str">
        <f>VLOOKUP(Healthcare!A1199,'Customer Names'!$A:$D,4,0)</f>
        <v>Tim</v>
      </c>
      <c r="C1199">
        <f>VLOOKUP(A1199,'Medical Examinations'!$A:$M,2,0)</f>
        <v>39.700000000000003</v>
      </c>
      <c r="D1199">
        <f>VLOOKUP($A1199,'Medical Examinations'!$A:$M,3,0)</f>
        <v>7.34</v>
      </c>
      <c r="E1199" t="str">
        <f>VLOOKUP($A1199,'Medical Examinations'!$A:$M,4,0)</f>
        <v>No</v>
      </c>
      <c r="F1199" t="str">
        <f>VLOOKUP($A1199,'Medical Examinations'!$A:$M,5,0)</f>
        <v>No</v>
      </c>
      <c r="G1199" t="str">
        <f>VLOOKUP($A1199,'Medical Examinations'!$A:$M,6,0)</f>
        <v>No</v>
      </c>
      <c r="H1199">
        <f>VLOOKUP($A1199,'Medical Examinations'!$A:$M,8,0)</f>
        <v>0</v>
      </c>
      <c r="I1199" t="str">
        <f>VLOOKUP($A1199,'Medical Examinations'!$A:$M,9,0)</f>
        <v>No</v>
      </c>
      <c r="J1199" t="str">
        <f>VLOOKUP($A1199,'Medical Examinations'!$A:$M,11,0)</f>
        <v>Obesity</v>
      </c>
      <c r="K1199" t="str">
        <f>VLOOKUP($A1199,'Medical Examinations'!$A:$M,12,0)</f>
        <v>Diabetes</v>
      </c>
      <c r="L1199" s="11">
        <f>VLOOKUP($A1199,'Hospitalisation Details'!$A:$O,5,0)</f>
        <v>26134</v>
      </c>
      <c r="M1199">
        <f>VLOOKUP($A1199,'Hospitalisation Details'!$A:$O,7,0)</f>
        <v>9391.35</v>
      </c>
      <c r="N1199" t="str">
        <f>VLOOKUP($A1199,'Hospitalisation Details'!$A:$O,12,0)</f>
        <v>tier - 3</v>
      </c>
      <c r="O1199" t="str">
        <f>VLOOKUP($A1199,'Hospitalisation Details'!$A:$O,13,0)</f>
        <v>tier - 3</v>
      </c>
      <c r="P1199" t="str">
        <f>VLOOKUP($A1199,'Hospitalisation Details'!$A:$O,14,0)</f>
        <v>R1011</v>
      </c>
      <c r="Q1199">
        <f>VLOOKUP($A1199,'Hospitalisation Details'!$A:$O,15,0)</f>
        <v>51</v>
      </c>
    </row>
    <row r="1200" spans="1:17" ht="15.75" x14ac:dyDescent="0.25">
      <c r="A1200" s="1" t="s">
        <v>1172</v>
      </c>
      <c r="B1200" t="str">
        <f>VLOOKUP(Healthcare!A1200,'Customer Names'!$A:$D,4,0)</f>
        <v>Sylvain</v>
      </c>
      <c r="C1200">
        <f>VLOOKUP(A1200,'Medical Examinations'!$A:$M,2,0)</f>
        <v>35.97</v>
      </c>
      <c r="D1200">
        <f>VLOOKUP($A1200,'Medical Examinations'!$A:$M,3,0)</f>
        <v>8.1300000000000008</v>
      </c>
      <c r="E1200" t="str">
        <f>VLOOKUP($A1200,'Medical Examinations'!$A:$M,4,0)</f>
        <v>No</v>
      </c>
      <c r="F1200" t="str">
        <f>VLOOKUP($A1200,'Medical Examinations'!$A:$M,5,0)</f>
        <v>No</v>
      </c>
      <c r="G1200" t="str">
        <f>VLOOKUP($A1200,'Medical Examinations'!$A:$M,6,0)</f>
        <v>No</v>
      </c>
      <c r="H1200">
        <f>VLOOKUP($A1200,'Medical Examinations'!$A:$M,8,0)</f>
        <v>0</v>
      </c>
      <c r="I1200" t="str">
        <f>VLOOKUP($A1200,'Medical Examinations'!$A:$M,9,0)</f>
        <v>No</v>
      </c>
      <c r="J1200" t="str">
        <f>VLOOKUP($A1200,'Medical Examinations'!$A:$M,11,0)</f>
        <v>Obesity</v>
      </c>
      <c r="K1200" t="str">
        <f>VLOOKUP($A1200,'Medical Examinations'!$A:$M,12,0)</f>
        <v>Diabetes</v>
      </c>
      <c r="L1200" s="11">
        <f>VLOOKUP($A1200,'Hospitalisation Details'!$A:$O,5,0)</f>
        <v>26266</v>
      </c>
      <c r="M1200">
        <f>VLOOKUP($A1200,'Hospitalisation Details'!$A:$O,7,0)</f>
        <v>9386.16</v>
      </c>
      <c r="N1200" t="str">
        <f>VLOOKUP($A1200,'Hospitalisation Details'!$A:$O,12,0)</f>
        <v>tier - 3</v>
      </c>
      <c r="O1200" t="str">
        <f>VLOOKUP($A1200,'Hospitalisation Details'!$A:$O,13,0)</f>
        <v>tier - 2</v>
      </c>
      <c r="P1200" t="str">
        <f>VLOOKUP($A1200,'Hospitalisation Details'!$A:$O,14,0)</f>
        <v>R1013</v>
      </c>
      <c r="Q1200">
        <f>VLOOKUP($A1200,'Hospitalisation Details'!$A:$O,15,0)</f>
        <v>51</v>
      </c>
    </row>
    <row r="1201" spans="1:17" ht="15.75" x14ac:dyDescent="0.25">
      <c r="A1201" s="1" t="s">
        <v>1171</v>
      </c>
      <c r="B1201" t="str">
        <f>VLOOKUP(Healthcare!A1201,'Customer Names'!$A:$D,4,0)</f>
        <v>.  Lisa M</v>
      </c>
      <c r="C1201">
        <f>VLOOKUP(A1201,'Medical Examinations'!$A:$M,2,0)</f>
        <v>25.86</v>
      </c>
      <c r="D1201">
        <f>VLOOKUP($A1201,'Medical Examinations'!$A:$M,3,0)</f>
        <v>6.68</v>
      </c>
      <c r="E1201" t="str">
        <f>VLOOKUP($A1201,'Medical Examinations'!$A:$M,4,0)</f>
        <v>yes</v>
      </c>
      <c r="F1201" t="str">
        <f>VLOOKUP($A1201,'Medical Examinations'!$A:$M,5,0)</f>
        <v>No</v>
      </c>
      <c r="G1201" t="str">
        <f>VLOOKUP($A1201,'Medical Examinations'!$A:$M,6,0)</f>
        <v>No</v>
      </c>
      <c r="H1201">
        <f>VLOOKUP($A1201,'Medical Examinations'!$A:$M,8,0)</f>
        <v>1</v>
      </c>
      <c r="I1201" t="str">
        <f>VLOOKUP($A1201,'Medical Examinations'!$A:$M,9,0)</f>
        <v>No</v>
      </c>
      <c r="J1201" t="str">
        <f>VLOOKUP($A1201,'Medical Examinations'!$A:$M,11,0)</f>
        <v>Overweight</v>
      </c>
      <c r="K1201" t="str">
        <f>VLOOKUP($A1201,'Medical Examinations'!$A:$M,12,0)</f>
        <v>Diabetes</v>
      </c>
      <c r="L1201" s="11">
        <f>VLOOKUP($A1201,'Hospitalisation Details'!$A:$O,5,0)</f>
        <v>27730</v>
      </c>
      <c r="M1201">
        <f>VLOOKUP($A1201,'Hospitalisation Details'!$A:$O,7,0)</f>
        <v>9380.75</v>
      </c>
      <c r="N1201" t="str">
        <f>VLOOKUP($A1201,'Hospitalisation Details'!$A:$O,12,0)</f>
        <v>tier - 2</v>
      </c>
      <c r="O1201" t="str">
        <f>VLOOKUP($A1201,'Hospitalisation Details'!$A:$O,13,0)</f>
        <v>tier - 2</v>
      </c>
      <c r="P1201" t="str">
        <f>VLOOKUP($A1201,'Hospitalisation Details'!$A:$O,14,0)</f>
        <v>R1024</v>
      </c>
      <c r="Q1201">
        <f>VLOOKUP($A1201,'Hospitalisation Details'!$A:$O,15,0)</f>
        <v>47</v>
      </c>
    </row>
    <row r="1202" spans="1:17" ht="15.75" x14ac:dyDescent="0.25">
      <c r="A1202" s="1" t="s">
        <v>1170</v>
      </c>
      <c r="B1202" t="str">
        <f>VLOOKUP(Healthcare!A1202,'Customer Names'!$A:$D,4,0)</f>
        <v>Ryan</v>
      </c>
      <c r="C1202">
        <f>VLOOKUP(A1202,'Medical Examinations'!$A:$M,2,0)</f>
        <v>30.03</v>
      </c>
      <c r="D1202">
        <f>VLOOKUP($A1202,'Medical Examinations'!$A:$M,3,0)</f>
        <v>11.51</v>
      </c>
      <c r="E1202" t="str">
        <f>VLOOKUP($A1202,'Medical Examinations'!$A:$M,4,0)</f>
        <v>No</v>
      </c>
      <c r="F1202" t="str">
        <f>VLOOKUP($A1202,'Medical Examinations'!$A:$M,5,0)</f>
        <v>No</v>
      </c>
      <c r="G1202" t="str">
        <f>VLOOKUP($A1202,'Medical Examinations'!$A:$M,6,0)</f>
        <v>No</v>
      </c>
      <c r="H1202">
        <f>VLOOKUP($A1202,'Medical Examinations'!$A:$M,8,0)</f>
        <v>0</v>
      </c>
      <c r="I1202" t="str">
        <f>VLOOKUP($A1202,'Medical Examinations'!$A:$M,9,0)</f>
        <v>No</v>
      </c>
      <c r="J1202" t="str">
        <f>VLOOKUP($A1202,'Medical Examinations'!$A:$M,11,0)</f>
        <v>Obesity</v>
      </c>
      <c r="K1202" t="str">
        <f>VLOOKUP($A1202,'Medical Examinations'!$A:$M,12,0)</f>
        <v>Diabetes</v>
      </c>
      <c r="L1202" s="11">
        <f>VLOOKUP($A1202,'Hospitalisation Details'!$A:$O,5,0)</f>
        <v>26293</v>
      </c>
      <c r="M1202">
        <f>VLOOKUP($A1202,'Hospitalisation Details'!$A:$O,7,0)</f>
        <v>9377.9</v>
      </c>
      <c r="N1202" t="str">
        <f>VLOOKUP($A1202,'Hospitalisation Details'!$A:$O,12,0)</f>
        <v>tier - 2</v>
      </c>
      <c r="O1202" t="str">
        <f>VLOOKUP($A1202,'Hospitalisation Details'!$A:$O,13,0)</f>
        <v>tier - 1</v>
      </c>
      <c r="P1202" t="str">
        <f>VLOOKUP($A1202,'Hospitalisation Details'!$A:$O,14,0)</f>
        <v>R1013</v>
      </c>
      <c r="Q1202">
        <f>VLOOKUP($A1202,'Hospitalisation Details'!$A:$O,15,0)</f>
        <v>51</v>
      </c>
    </row>
    <row r="1203" spans="1:17" ht="15.75" x14ac:dyDescent="0.25">
      <c r="A1203" s="1" t="s">
        <v>1169</v>
      </c>
      <c r="B1203" t="str">
        <f>VLOOKUP(Healthcare!A1203,'Customer Names'!$A:$D,4,0)</f>
        <v>.  Kaitlin M</v>
      </c>
      <c r="C1203">
        <f>VLOOKUP(A1203,'Medical Examinations'!$A:$M,2,0)</f>
        <v>25.76</v>
      </c>
      <c r="D1203">
        <f>VLOOKUP($A1203,'Medical Examinations'!$A:$M,3,0)</f>
        <v>6.02</v>
      </c>
      <c r="E1203" t="str">
        <f>VLOOKUP($A1203,'Medical Examinations'!$A:$M,4,0)</f>
        <v>yes</v>
      </c>
      <c r="F1203" t="str">
        <f>VLOOKUP($A1203,'Medical Examinations'!$A:$M,5,0)</f>
        <v>No</v>
      </c>
      <c r="G1203" t="str">
        <f>VLOOKUP($A1203,'Medical Examinations'!$A:$M,6,0)</f>
        <v>Yes</v>
      </c>
      <c r="H1203">
        <f>VLOOKUP($A1203,'Medical Examinations'!$A:$M,8,0)</f>
        <v>1</v>
      </c>
      <c r="I1203" t="str">
        <f>VLOOKUP($A1203,'Medical Examinations'!$A:$M,9,0)</f>
        <v>No</v>
      </c>
      <c r="J1203" t="str">
        <f>VLOOKUP($A1203,'Medical Examinations'!$A:$M,11,0)</f>
        <v>Overweight</v>
      </c>
      <c r="K1203" t="str">
        <f>VLOOKUP($A1203,'Medical Examinations'!$A:$M,12,0)</f>
        <v>Prediabetes</v>
      </c>
      <c r="L1203" s="11">
        <f>VLOOKUP($A1203,'Hospitalisation Details'!$A:$O,5,0)</f>
        <v>25378</v>
      </c>
      <c r="M1203">
        <f>VLOOKUP($A1203,'Hospitalisation Details'!$A:$O,7,0)</f>
        <v>9377.4500000000007</v>
      </c>
      <c r="N1203" t="str">
        <f>VLOOKUP($A1203,'Hospitalisation Details'!$A:$O,12,0)</f>
        <v>tier - 2</v>
      </c>
      <c r="O1203" t="str">
        <f>VLOOKUP($A1203,'Hospitalisation Details'!$A:$O,13,0)</f>
        <v>tier - 3</v>
      </c>
      <c r="P1203" t="str">
        <f>VLOOKUP($A1203,'Hospitalisation Details'!$A:$O,14,0)</f>
        <v>R1013</v>
      </c>
      <c r="Q1203">
        <f>VLOOKUP($A1203,'Hospitalisation Details'!$A:$O,15,0)</f>
        <v>53</v>
      </c>
    </row>
    <row r="1204" spans="1:17" ht="15.75" x14ac:dyDescent="0.25">
      <c r="A1204" s="1" t="s">
        <v>1168</v>
      </c>
      <c r="B1204" t="str">
        <f>VLOOKUP(Healthcare!A1204,'Customer Names'!$A:$D,4,0)</f>
        <v>William R.</v>
      </c>
      <c r="C1204">
        <f>VLOOKUP(A1204,'Medical Examinations'!$A:$M,2,0)</f>
        <v>22.42</v>
      </c>
      <c r="D1204">
        <f>VLOOKUP($A1204,'Medical Examinations'!$A:$M,3,0)</f>
        <v>7.96</v>
      </c>
      <c r="E1204" t="str">
        <f>VLOOKUP($A1204,'Medical Examinations'!$A:$M,4,0)</f>
        <v>No</v>
      </c>
      <c r="F1204" t="str">
        <f>VLOOKUP($A1204,'Medical Examinations'!$A:$M,5,0)</f>
        <v>No</v>
      </c>
      <c r="G1204" t="str">
        <f>VLOOKUP($A1204,'Medical Examinations'!$A:$M,6,0)</f>
        <v>No</v>
      </c>
      <c r="H1204">
        <f>VLOOKUP($A1204,'Medical Examinations'!$A:$M,8,0)</f>
        <v>0</v>
      </c>
      <c r="I1204" t="str">
        <f>VLOOKUP($A1204,'Medical Examinations'!$A:$M,9,0)</f>
        <v>No</v>
      </c>
      <c r="J1204" t="str">
        <f>VLOOKUP($A1204,'Medical Examinations'!$A:$M,11,0)</f>
        <v>Healthy Weight</v>
      </c>
      <c r="K1204" t="str">
        <f>VLOOKUP($A1204,'Medical Examinations'!$A:$M,12,0)</f>
        <v>Diabetes</v>
      </c>
      <c r="L1204" s="11">
        <f>VLOOKUP($A1204,'Hospitalisation Details'!$A:$O,5,0)</f>
        <v>26275</v>
      </c>
      <c r="M1204">
        <f>VLOOKUP($A1204,'Hospitalisation Details'!$A:$O,7,0)</f>
        <v>9361.33</v>
      </c>
      <c r="N1204" t="str">
        <f>VLOOKUP($A1204,'Hospitalisation Details'!$A:$O,12,0)</f>
        <v>tier - 3</v>
      </c>
      <c r="O1204" t="str">
        <f>VLOOKUP($A1204,'Hospitalisation Details'!$A:$O,13,0)</f>
        <v>tier - 1</v>
      </c>
      <c r="P1204" t="str">
        <f>VLOOKUP($A1204,'Hospitalisation Details'!$A:$O,14,0)</f>
        <v>R1016</v>
      </c>
      <c r="Q1204">
        <f>VLOOKUP($A1204,'Hospitalisation Details'!$A:$O,15,0)</f>
        <v>51</v>
      </c>
    </row>
    <row r="1205" spans="1:17" ht="15.75" x14ac:dyDescent="0.25">
      <c r="A1205" s="1" t="s">
        <v>1167</v>
      </c>
      <c r="B1205" t="str">
        <f>VLOOKUP(Healthcare!A1205,'Customer Names'!$A:$D,4,0)</f>
        <v>Bruce</v>
      </c>
      <c r="C1205">
        <f>VLOOKUP(A1205,'Medical Examinations'!$A:$M,2,0)</f>
        <v>33.18</v>
      </c>
      <c r="D1205">
        <f>VLOOKUP($A1205,'Medical Examinations'!$A:$M,3,0)</f>
        <v>6.01</v>
      </c>
      <c r="E1205" t="str">
        <f>VLOOKUP($A1205,'Medical Examinations'!$A:$M,4,0)</f>
        <v>yes</v>
      </c>
      <c r="F1205" t="str">
        <f>VLOOKUP($A1205,'Medical Examinations'!$A:$M,5,0)</f>
        <v>No</v>
      </c>
      <c r="G1205" t="str">
        <f>VLOOKUP($A1205,'Medical Examinations'!$A:$M,6,0)</f>
        <v>No</v>
      </c>
      <c r="H1205">
        <f>VLOOKUP($A1205,'Medical Examinations'!$A:$M,8,0)</f>
        <v>1</v>
      </c>
      <c r="I1205" t="str">
        <f>VLOOKUP($A1205,'Medical Examinations'!$A:$M,9,0)</f>
        <v>No</v>
      </c>
      <c r="J1205" t="str">
        <f>VLOOKUP($A1205,'Medical Examinations'!$A:$M,11,0)</f>
        <v>Obesity</v>
      </c>
      <c r="K1205" t="str">
        <f>VLOOKUP($A1205,'Medical Examinations'!$A:$M,12,0)</f>
        <v>Prediabetes</v>
      </c>
      <c r="L1205" s="11">
        <f>VLOOKUP($A1205,'Hospitalisation Details'!$A:$O,5,0)</f>
        <v>32325</v>
      </c>
      <c r="M1205">
        <f>VLOOKUP($A1205,'Hospitalisation Details'!$A:$O,7,0)</f>
        <v>9344.2000000000007</v>
      </c>
      <c r="N1205" t="str">
        <f>VLOOKUP($A1205,'Hospitalisation Details'!$A:$O,12,0)</f>
        <v>tier - 2</v>
      </c>
      <c r="O1205" t="str">
        <f>VLOOKUP($A1205,'Hospitalisation Details'!$A:$O,13,0)</f>
        <v>tier - 1</v>
      </c>
      <c r="P1205" t="str">
        <f>VLOOKUP($A1205,'Hospitalisation Details'!$A:$O,14,0)</f>
        <v>R1021</v>
      </c>
      <c r="Q1205">
        <f>VLOOKUP($A1205,'Hospitalisation Details'!$A:$O,15,0)</f>
        <v>34</v>
      </c>
    </row>
    <row r="1206" spans="1:17" ht="15.75" x14ac:dyDescent="0.25">
      <c r="A1206" s="1" t="s">
        <v>1166</v>
      </c>
      <c r="B1206" t="str">
        <f>VLOOKUP(Healthcare!A1206,'Customer Names'!$A:$D,4,0)</f>
        <v>.  Veronica</v>
      </c>
      <c r="C1206">
        <f>VLOOKUP(A1206,'Medical Examinations'!$A:$M,2,0)</f>
        <v>43.04</v>
      </c>
      <c r="D1206">
        <f>VLOOKUP($A1206,'Medical Examinations'!$A:$M,3,0)</f>
        <v>5.9</v>
      </c>
      <c r="E1206" t="str">
        <f>VLOOKUP($A1206,'Medical Examinations'!$A:$M,4,0)</f>
        <v>yes</v>
      </c>
      <c r="F1206" t="str">
        <f>VLOOKUP($A1206,'Medical Examinations'!$A:$M,5,0)</f>
        <v>No</v>
      </c>
      <c r="G1206" t="str">
        <f>VLOOKUP($A1206,'Medical Examinations'!$A:$M,6,0)</f>
        <v>No</v>
      </c>
      <c r="H1206">
        <f>VLOOKUP($A1206,'Medical Examinations'!$A:$M,8,0)</f>
        <v>0</v>
      </c>
      <c r="I1206" t="str">
        <f>VLOOKUP($A1206,'Medical Examinations'!$A:$M,9,0)</f>
        <v>No</v>
      </c>
      <c r="J1206" t="str">
        <f>VLOOKUP($A1206,'Medical Examinations'!$A:$M,11,0)</f>
        <v>Obesity</v>
      </c>
      <c r="K1206" t="str">
        <f>VLOOKUP($A1206,'Medical Examinations'!$A:$M,12,0)</f>
        <v>Prediabetes</v>
      </c>
      <c r="L1206" s="11">
        <f>VLOOKUP($A1206,'Hospitalisation Details'!$A:$O,5,0)</f>
        <v>35381</v>
      </c>
      <c r="M1206">
        <f>VLOOKUP($A1206,'Hospitalisation Details'!$A:$O,7,0)</f>
        <v>9338.61</v>
      </c>
      <c r="N1206" t="str">
        <f>VLOOKUP($A1206,'Hospitalisation Details'!$A:$O,12,0)</f>
        <v>tier - 2</v>
      </c>
      <c r="O1206" t="str">
        <f>VLOOKUP($A1206,'Hospitalisation Details'!$A:$O,13,0)</f>
        <v>tier - 1</v>
      </c>
      <c r="P1206" t="str">
        <f>VLOOKUP($A1206,'Hospitalisation Details'!$A:$O,14,0)</f>
        <v>R1026</v>
      </c>
      <c r="Q1206">
        <f>VLOOKUP($A1206,'Hospitalisation Details'!$A:$O,15,0)</f>
        <v>26</v>
      </c>
    </row>
    <row r="1207" spans="1:17" ht="15.75" x14ac:dyDescent="0.25">
      <c r="A1207" s="1" t="s">
        <v>1165</v>
      </c>
      <c r="B1207" t="str">
        <f>VLOOKUP(Healthcare!A1207,'Customer Names'!$A:$D,4,0)</f>
        <v>Warren</v>
      </c>
      <c r="C1207">
        <f>VLOOKUP(A1207,'Medical Examinations'!$A:$M,2,0)</f>
        <v>34.15</v>
      </c>
      <c r="D1207">
        <f>VLOOKUP($A1207,'Medical Examinations'!$A:$M,3,0)</f>
        <v>4.49</v>
      </c>
      <c r="E1207" t="str">
        <f>VLOOKUP($A1207,'Medical Examinations'!$A:$M,4,0)</f>
        <v>yes</v>
      </c>
      <c r="F1207" t="str">
        <f>VLOOKUP($A1207,'Medical Examinations'!$A:$M,5,0)</f>
        <v>No</v>
      </c>
      <c r="G1207" t="str">
        <f>VLOOKUP($A1207,'Medical Examinations'!$A:$M,6,0)</f>
        <v>No</v>
      </c>
      <c r="H1207">
        <f>VLOOKUP($A1207,'Medical Examinations'!$A:$M,8,0)</f>
        <v>1</v>
      </c>
      <c r="I1207" t="str">
        <f>VLOOKUP($A1207,'Medical Examinations'!$A:$M,9,0)</f>
        <v>No</v>
      </c>
      <c r="J1207" t="str">
        <f>VLOOKUP($A1207,'Medical Examinations'!$A:$M,11,0)</f>
        <v>Obesity</v>
      </c>
      <c r="K1207" t="str">
        <f>VLOOKUP($A1207,'Medical Examinations'!$A:$M,12,0)</f>
        <v>Normal</v>
      </c>
      <c r="L1207" s="11">
        <f>VLOOKUP($A1207,'Hospitalisation Details'!$A:$O,5,0)</f>
        <v>32303</v>
      </c>
      <c r="M1207">
        <f>VLOOKUP($A1207,'Hospitalisation Details'!$A:$O,7,0)</f>
        <v>9320.26</v>
      </c>
      <c r="N1207" t="str">
        <f>VLOOKUP($A1207,'Hospitalisation Details'!$A:$O,12,0)</f>
        <v>tier - 2</v>
      </c>
      <c r="O1207" t="str">
        <f>VLOOKUP($A1207,'Hospitalisation Details'!$A:$O,13,0)</f>
        <v>tier - 1</v>
      </c>
      <c r="P1207" t="str">
        <f>VLOOKUP($A1207,'Hospitalisation Details'!$A:$O,14,0)</f>
        <v>R1012</v>
      </c>
      <c r="Q1207">
        <f>VLOOKUP($A1207,'Hospitalisation Details'!$A:$O,15,0)</f>
        <v>34</v>
      </c>
    </row>
    <row r="1208" spans="1:17" ht="15.75" x14ac:dyDescent="0.25">
      <c r="A1208" s="1" t="s">
        <v>1164</v>
      </c>
      <c r="B1208" t="str">
        <f>VLOOKUP(Healthcare!A1208,'Customer Names'!$A:$D,4,0)</f>
        <v>.  Daniela</v>
      </c>
      <c r="C1208">
        <f>VLOOKUP(A1208,'Medical Examinations'!$A:$M,2,0)</f>
        <v>25.78</v>
      </c>
      <c r="D1208">
        <f>VLOOKUP($A1208,'Medical Examinations'!$A:$M,3,0)</f>
        <v>6.25</v>
      </c>
      <c r="E1208" t="str">
        <f>VLOOKUP($A1208,'Medical Examinations'!$A:$M,4,0)</f>
        <v>No</v>
      </c>
      <c r="F1208" t="str">
        <f>VLOOKUP($A1208,'Medical Examinations'!$A:$M,5,0)</f>
        <v>No</v>
      </c>
      <c r="G1208" t="str">
        <f>VLOOKUP($A1208,'Medical Examinations'!$A:$M,6,0)</f>
        <v>No</v>
      </c>
      <c r="H1208">
        <f>VLOOKUP($A1208,'Medical Examinations'!$A:$M,8,0)</f>
        <v>0</v>
      </c>
      <c r="I1208" t="str">
        <f>VLOOKUP($A1208,'Medical Examinations'!$A:$M,9,0)</f>
        <v>No</v>
      </c>
      <c r="J1208" t="str">
        <f>VLOOKUP($A1208,'Medical Examinations'!$A:$M,11,0)</f>
        <v>Overweight</v>
      </c>
      <c r="K1208" t="str">
        <f>VLOOKUP($A1208,'Medical Examinations'!$A:$M,12,0)</f>
        <v>Prediabetes</v>
      </c>
      <c r="L1208" s="11">
        <f>VLOOKUP($A1208,'Hospitalisation Details'!$A:$O,5,0)</f>
        <v>28410</v>
      </c>
      <c r="M1208">
        <f>VLOOKUP($A1208,'Hospitalisation Details'!$A:$O,7,0)</f>
        <v>9315.41</v>
      </c>
      <c r="N1208" t="str">
        <f>VLOOKUP($A1208,'Hospitalisation Details'!$A:$O,12,0)</f>
        <v>tier - 2</v>
      </c>
      <c r="O1208" t="str">
        <f>VLOOKUP($A1208,'Hospitalisation Details'!$A:$O,13,0)</f>
        <v>tier - 1</v>
      </c>
      <c r="P1208" t="str">
        <f>VLOOKUP($A1208,'Hospitalisation Details'!$A:$O,14,0)</f>
        <v>R1024</v>
      </c>
      <c r="Q1208">
        <f>VLOOKUP($A1208,'Hospitalisation Details'!$A:$O,15,0)</f>
        <v>45</v>
      </c>
    </row>
    <row r="1209" spans="1:17" ht="15.75" x14ac:dyDescent="0.25">
      <c r="A1209" s="1" t="s">
        <v>1163</v>
      </c>
      <c r="B1209" t="str">
        <f>VLOOKUP(Healthcare!A1209,'Customer Names'!$A:$D,4,0)</f>
        <v>Deirdre A</v>
      </c>
      <c r="C1209">
        <f>VLOOKUP(A1209,'Medical Examinations'!$A:$M,2,0)</f>
        <v>21.02</v>
      </c>
      <c r="D1209">
        <f>VLOOKUP($A1209,'Medical Examinations'!$A:$M,3,0)</f>
        <v>9.6199999999999992</v>
      </c>
      <c r="E1209" t="str">
        <f>VLOOKUP($A1209,'Medical Examinations'!$A:$M,4,0)</f>
        <v>yes</v>
      </c>
      <c r="F1209" t="str">
        <f>VLOOKUP($A1209,'Medical Examinations'!$A:$M,5,0)</f>
        <v>No</v>
      </c>
      <c r="G1209" t="str">
        <f>VLOOKUP($A1209,'Medical Examinations'!$A:$M,6,0)</f>
        <v>Yes</v>
      </c>
      <c r="H1209">
        <f>VLOOKUP($A1209,'Medical Examinations'!$A:$M,8,0)</f>
        <v>1</v>
      </c>
      <c r="I1209" t="str">
        <f>VLOOKUP($A1209,'Medical Examinations'!$A:$M,9,0)</f>
        <v>No</v>
      </c>
      <c r="J1209" t="str">
        <f>VLOOKUP($A1209,'Medical Examinations'!$A:$M,11,0)</f>
        <v>Healthy Weight</v>
      </c>
      <c r="K1209" t="str">
        <f>VLOOKUP($A1209,'Medical Examinations'!$A:$M,12,0)</f>
        <v>Diabetes</v>
      </c>
      <c r="L1209" s="11">
        <f>VLOOKUP($A1209,'Hospitalisation Details'!$A:$O,5,0)</f>
        <v>23323</v>
      </c>
      <c r="M1209">
        <f>VLOOKUP($A1209,'Hospitalisation Details'!$A:$O,7,0)</f>
        <v>9310.81</v>
      </c>
      <c r="N1209" t="str">
        <f>VLOOKUP($A1209,'Hospitalisation Details'!$A:$O,12,0)</f>
        <v>tier - 3</v>
      </c>
      <c r="O1209" t="str">
        <f>VLOOKUP($A1209,'Hospitalisation Details'!$A:$O,13,0)</f>
        <v>tier - 1</v>
      </c>
      <c r="P1209" t="str">
        <f>VLOOKUP($A1209,'Hospitalisation Details'!$A:$O,14,0)</f>
        <v>R1013</v>
      </c>
      <c r="Q1209">
        <f>VLOOKUP($A1209,'Hospitalisation Details'!$A:$O,15,0)</f>
        <v>59</v>
      </c>
    </row>
    <row r="1210" spans="1:17" ht="15.75" x14ac:dyDescent="0.25">
      <c r="A1210" s="1" t="s">
        <v>1162</v>
      </c>
      <c r="B1210" t="str">
        <f>VLOOKUP(Healthcare!A1210,'Customer Names'!$A:$D,4,0)</f>
        <v>Mathias</v>
      </c>
      <c r="C1210">
        <f>VLOOKUP(A1210,'Medical Examinations'!$A:$M,2,0)</f>
        <v>37.51</v>
      </c>
      <c r="D1210">
        <f>VLOOKUP($A1210,'Medical Examinations'!$A:$M,3,0)</f>
        <v>11.06</v>
      </c>
      <c r="E1210" t="str">
        <f>VLOOKUP($A1210,'Medical Examinations'!$A:$M,4,0)</f>
        <v>No</v>
      </c>
      <c r="F1210" t="str">
        <f>VLOOKUP($A1210,'Medical Examinations'!$A:$M,5,0)</f>
        <v>No</v>
      </c>
      <c r="G1210" t="str">
        <f>VLOOKUP($A1210,'Medical Examinations'!$A:$M,6,0)</f>
        <v>No</v>
      </c>
      <c r="H1210">
        <f>VLOOKUP($A1210,'Medical Examinations'!$A:$M,8,0)</f>
        <v>2</v>
      </c>
      <c r="I1210" t="str">
        <f>VLOOKUP($A1210,'Medical Examinations'!$A:$M,9,0)</f>
        <v>No</v>
      </c>
      <c r="J1210" t="str">
        <f>VLOOKUP($A1210,'Medical Examinations'!$A:$M,11,0)</f>
        <v>Obesity</v>
      </c>
      <c r="K1210" t="str">
        <f>VLOOKUP($A1210,'Medical Examinations'!$A:$M,12,0)</f>
        <v>Diabetes</v>
      </c>
      <c r="L1210" s="11">
        <f>VLOOKUP($A1210,'Hospitalisation Details'!$A:$O,5,0)</f>
        <v>26923</v>
      </c>
      <c r="M1210">
        <f>VLOOKUP($A1210,'Hospitalisation Details'!$A:$O,7,0)</f>
        <v>9304.7000000000007</v>
      </c>
      <c r="N1210" t="str">
        <f>VLOOKUP($A1210,'Hospitalisation Details'!$A:$O,12,0)</f>
        <v>tier - 3</v>
      </c>
      <c r="O1210" t="str">
        <f>VLOOKUP($A1210,'Hospitalisation Details'!$A:$O,13,0)</f>
        <v>tier - 3</v>
      </c>
      <c r="P1210" t="str">
        <f>VLOOKUP($A1210,'Hospitalisation Details'!$A:$O,14,0)</f>
        <v>R1013</v>
      </c>
      <c r="Q1210">
        <f>VLOOKUP($A1210,'Hospitalisation Details'!$A:$O,15,0)</f>
        <v>49</v>
      </c>
    </row>
    <row r="1211" spans="1:17" ht="15.75" x14ac:dyDescent="0.25">
      <c r="A1211" s="1" t="s">
        <v>1161</v>
      </c>
      <c r="B1211" t="str">
        <f>VLOOKUP(Healthcare!A1211,'Customer Names'!$A:$D,4,0)</f>
        <v>Matthew</v>
      </c>
      <c r="C1211">
        <f>VLOOKUP(A1211,'Medical Examinations'!$A:$M,2,0)</f>
        <v>25.745000000000001</v>
      </c>
      <c r="D1211">
        <f>VLOOKUP($A1211,'Medical Examinations'!$A:$M,3,0)</f>
        <v>6.11</v>
      </c>
      <c r="E1211" t="str">
        <f>VLOOKUP($A1211,'Medical Examinations'!$A:$M,4,0)</f>
        <v>yes</v>
      </c>
      <c r="F1211" t="str">
        <f>VLOOKUP($A1211,'Medical Examinations'!$A:$M,5,0)</f>
        <v>No</v>
      </c>
      <c r="G1211" t="str">
        <f>VLOOKUP($A1211,'Medical Examinations'!$A:$M,6,0)</f>
        <v>No</v>
      </c>
      <c r="H1211">
        <f>VLOOKUP($A1211,'Medical Examinations'!$A:$M,8,0)</f>
        <v>0</v>
      </c>
      <c r="I1211" t="str">
        <f>VLOOKUP($A1211,'Medical Examinations'!$A:$M,9,0)</f>
        <v>No</v>
      </c>
      <c r="J1211" t="str">
        <f>VLOOKUP($A1211,'Medical Examinations'!$A:$M,11,0)</f>
        <v>Overweight</v>
      </c>
      <c r="K1211" t="str">
        <f>VLOOKUP($A1211,'Medical Examinations'!$A:$M,12,0)</f>
        <v>Prediabetes</v>
      </c>
      <c r="L1211" s="11">
        <f>VLOOKUP($A1211,'Hospitalisation Details'!$A:$O,5,0)</f>
        <v>28067</v>
      </c>
      <c r="M1211">
        <f>VLOOKUP($A1211,'Hospitalisation Details'!$A:$O,7,0)</f>
        <v>9301.89</v>
      </c>
      <c r="N1211" t="str">
        <f>VLOOKUP($A1211,'Hospitalisation Details'!$A:$O,12,0)</f>
        <v>tier - 2</v>
      </c>
      <c r="O1211" t="str">
        <f>VLOOKUP($A1211,'Hospitalisation Details'!$A:$O,13,0)</f>
        <v>tier - 1</v>
      </c>
      <c r="P1211" t="str">
        <f>VLOOKUP($A1211,'Hospitalisation Details'!$A:$O,14,0)</f>
        <v>R1012</v>
      </c>
      <c r="Q1211">
        <f>VLOOKUP($A1211,'Hospitalisation Details'!$A:$O,15,0)</f>
        <v>46</v>
      </c>
    </row>
    <row r="1212" spans="1:17" ht="15.75" x14ac:dyDescent="0.25">
      <c r="A1212" s="1" t="s">
        <v>1160</v>
      </c>
      <c r="B1212" t="str">
        <f>VLOOKUP(Healthcare!A1212,'Customer Names'!$A:$D,4,0)</f>
        <v>Kurt</v>
      </c>
      <c r="C1212">
        <f>VLOOKUP(A1212,'Medical Examinations'!$A:$M,2,0)</f>
        <v>31.35</v>
      </c>
      <c r="D1212">
        <f>VLOOKUP($A1212,'Medical Examinations'!$A:$M,3,0)</f>
        <v>11.49</v>
      </c>
      <c r="E1212" t="str">
        <f>VLOOKUP($A1212,'Medical Examinations'!$A:$M,4,0)</f>
        <v>No</v>
      </c>
      <c r="F1212" t="str">
        <f>VLOOKUP($A1212,'Medical Examinations'!$A:$M,5,0)</f>
        <v>No</v>
      </c>
      <c r="G1212" t="str">
        <f>VLOOKUP($A1212,'Medical Examinations'!$A:$M,6,0)</f>
        <v>No</v>
      </c>
      <c r="H1212">
        <f>VLOOKUP($A1212,'Medical Examinations'!$A:$M,8,0)</f>
        <v>2</v>
      </c>
      <c r="I1212" t="str">
        <f>VLOOKUP($A1212,'Medical Examinations'!$A:$M,9,0)</f>
        <v>No</v>
      </c>
      <c r="J1212" t="str">
        <f>VLOOKUP($A1212,'Medical Examinations'!$A:$M,11,0)</f>
        <v>Obesity</v>
      </c>
      <c r="K1212" t="str">
        <f>VLOOKUP($A1212,'Medical Examinations'!$A:$M,12,0)</f>
        <v>Diabetes</v>
      </c>
      <c r="L1212" s="11">
        <f>VLOOKUP($A1212,'Hospitalisation Details'!$A:$O,5,0)</f>
        <v>26955</v>
      </c>
      <c r="M1212">
        <f>VLOOKUP($A1212,'Hospitalisation Details'!$A:$O,7,0)</f>
        <v>9290.14</v>
      </c>
      <c r="N1212" t="str">
        <f>VLOOKUP($A1212,'Hospitalisation Details'!$A:$O,12,0)</f>
        <v>tier - 3</v>
      </c>
      <c r="O1212" t="str">
        <f>VLOOKUP($A1212,'Hospitalisation Details'!$A:$O,13,0)</f>
        <v>tier - 3</v>
      </c>
      <c r="P1212" t="str">
        <f>VLOOKUP($A1212,'Hospitalisation Details'!$A:$O,14,0)</f>
        <v>R1016</v>
      </c>
      <c r="Q1212">
        <f>VLOOKUP($A1212,'Hospitalisation Details'!$A:$O,15,0)</f>
        <v>49</v>
      </c>
    </row>
    <row r="1213" spans="1:17" ht="15.75" x14ac:dyDescent="0.25">
      <c r="A1213" s="1" t="s">
        <v>1159</v>
      </c>
      <c r="B1213" t="str">
        <f>VLOOKUP(Healthcare!A1213,'Customer Names'!$A:$D,4,0)</f>
        <v>Samuel</v>
      </c>
      <c r="C1213">
        <f>VLOOKUP(A1213,'Medical Examinations'!$A:$M,2,0)</f>
        <v>29.83</v>
      </c>
      <c r="D1213">
        <f>VLOOKUP($A1213,'Medical Examinations'!$A:$M,3,0)</f>
        <v>8.68</v>
      </c>
      <c r="E1213" t="str">
        <f>VLOOKUP($A1213,'Medical Examinations'!$A:$M,4,0)</f>
        <v>No</v>
      </c>
      <c r="F1213" t="str">
        <f>VLOOKUP($A1213,'Medical Examinations'!$A:$M,5,0)</f>
        <v>No</v>
      </c>
      <c r="G1213" t="str">
        <f>VLOOKUP($A1213,'Medical Examinations'!$A:$M,6,0)</f>
        <v>No</v>
      </c>
      <c r="H1213">
        <f>VLOOKUP($A1213,'Medical Examinations'!$A:$M,8,0)</f>
        <v>2</v>
      </c>
      <c r="I1213" t="str">
        <f>VLOOKUP($A1213,'Medical Examinations'!$A:$M,9,0)</f>
        <v>No</v>
      </c>
      <c r="J1213" t="str">
        <f>VLOOKUP($A1213,'Medical Examinations'!$A:$M,11,0)</f>
        <v>Overweight</v>
      </c>
      <c r="K1213" t="str">
        <f>VLOOKUP($A1213,'Medical Examinations'!$A:$M,12,0)</f>
        <v>Diabetes</v>
      </c>
      <c r="L1213" s="11">
        <f>VLOOKUP($A1213,'Hospitalisation Details'!$A:$O,5,0)</f>
        <v>26984</v>
      </c>
      <c r="M1213">
        <f>VLOOKUP($A1213,'Hospitalisation Details'!$A:$O,7,0)</f>
        <v>9288.0300000000007</v>
      </c>
      <c r="N1213" t="str">
        <f>VLOOKUP($A1213,'Hospitalisation Details'!$A:$O,12,0)</f>
        <v>tier - 2</v>
      </c>
      <c r="O1213" t="str">
        <f>VLOOKUP($A1213,'Hospitalisation Details'!$A:$O,13,0)</f>
        <v>tier - 3</v>
      </c>
      <c r="P1213" t="str">
        <f>VLOOKUP($A1213,'Hospitalisation Details'!$A:$O,14,0)</f>
        <v>R1018</v>
      </c>
      <c r="Q1213">
        <f>VLOOKUP($A1213,'Hospitalisation Details'!$A:$O,15,0)</f>
        <v>49</v>
      </c>
    </row>
    <row r="1214" spans="1:17" ht="15.75" x14ac:dyDescent="0.25">
      <c r="A1214" s="1" t="s">
        <v>1158</v>
      </c>
      <c r="B1214" t="str">
        <f>VLOOKUP(Healthcare!A1214,'Customer Names'!$A:$D,4,0)</f>
        <v>.  Emily</v>
      </c>
      <c r="C1214">
        <f>VLOOKUP(A1214,'Medical Examinations'!$A:$M,2,0)</f>
        <v>25.49</v>
      </c>
      <c r="D1214">
        <f>VLOOKUP($A1214,'Medical Examinations'!$A:$M,3,0)</f>
        <v>5.68</v>
      </c>
      <c r="E1214" t="str">
        <f>VLOOKUP($A1214,'Medical Examinations'!$A:$M,4,0)</f>
        <v>yes</v>
      </c>
      <c r="F1214" t="str">
        <f>VLOOKUP($A1214,'Medical Examinations'!$A:$M,5,0)</f>
        <v>No</v>
      </c>
      <c r="G1214" t="str">
        <f>VLOOKUP($A1214,'Medical Examinations'!$A:$M,6,0)</f>
        <v>Yes</v>
      </c>
      <c r="H1214">
        <f>VLOOKUP($A1214,'Medical Examinations'!$A:$M,8,0)</f>
        <v>1</v>
      </c>
      <c r="I1214" t="str">
        <f>VLOOKUP($A1214,'Medical Examinations'!$A:$M,9,0)</f>
        <v>No</v>
      </c>
      <c r="J1214" t="str">
        <f>VLOOKUP($A1214,'Medical Examinations'!$A:$M,11,0)</f>
        <v>Overweight</v>
      </c>
      <c r="K1214" t="str">
        <f>VLOOKUP($A1214,'Medical Examinations'!$A:$M,12,0)</f>
        <v>Normal</v>
      </c>
      <c r="L1214" s="11">
        <f>VLOOKUP($A1214,'Hospitalisation Details'!$A:$O,5,0)</f>
        <v>25563</v>
      </c>
      <c r="M1214">
        <f>VLOOKUP($A1214,'Hospitalisation Details'!$A:$O,7,0)</f>
        <v>9285.8700000000008</v>
      </c>
      <c r="N1214" t="str">
        <f>VLOOKUP($A1214,'Hospitalisation Details'!$A:$O,12,0)</f>
        <v>tier - 2</v>
      </c>
      <c r="O1214" t="str">
        <f>VLOOKUP($A1214,'Hospitalisation Details'!$A:$O,13,0)</f>
        <v>tier - 3</v>
      </c>
      <c r="P1214" t="str">
        <f>VLOOKUP($A1214,'Hospitalisation Details'!$A:$O,14,0)</f>
        <v>R1013</v>
      </c>
      <c r="Q1214">
        <f>VLOOKUP($A1214,'Hospitalisation Details'!$A:$O,15,0)</f>
        <v>53</v>
      </c>
    </row>
    <row r="1215" spans="1:17" ht="15.75" x14ac:dyDescent="0.25">
      <c r="A1215" s="1" t="s">
        <v>1157</v>
      </c>
      <c r="B1215" t="str">
        <f>VLOOKUP(Healthcare!A1215,'Customer Names'!$A:$D,4,0)</f>
        <v>Tiffany</v>
      </c>
      <c r="C1215">
        <f>VLOOKUP(A1215,'Medical Examinations'!$A:$M,2,0)</f>
        <v>34.1</v>
      </c>
      <c r="D1215">
        <f>VLOOKUP($A1215,'Medical Examinations'!$A:$M,3,0)</f>
        <v>8.4499999999999993</v>
      </c>
      <c r="E1215" t="str">
        <f>VLOOKUP($A1215,'Medical Examinations'!$A:$M,4,0)</f>
        <v>No</v>
      </c>
      <c r="F1215" t="str">
        <f>VLOOKUP($A1215,'Medical Examinations'!$A:$M,5,0)</f>
        <v>No</v>
      </c>
      <c r="G1215" t="str">
        <f>VLOOKUP($A1215,'Medical Examinations'!$A:$M,6,0)</f>
        <v>No</v>
      </c>
      <c r="H1215">
        <f>VLOOKUP($A1215,'Medical Examinations'!$A:$M,8,0)</f>
        <v>0</v>
      </c>
      <c r="I1215" t="str">
        <f>VLOOKUP($A1215,'Medical Examinations'!$A:$M,9,0)</f>
        <v>No</v>
      </c>
      <c r="J1215" t="str">
        <f>VLOOKUP($A1215,'Medical Examinations'!$A:$M,11,0)</f>
        <v>Obesity</v>
      </c>
      <c r="K1215" t="str">
        <f>VLOOKUP($A1215,'Medical Examinations'!$A:$M,12,0)</f>
        <v>Diabetes</v>
      </c>
      <c r="L1215" s="11">
        <f>VLOOKUP($A1215,'Hospitalisation Details'!$A:$O,5,0)</f>
        <v>26269</v>
      </c>
      <c r="M1215">
        <f>VLOOKUP($A1215,'Hospitalisation Details'!$A:$O,7,0)</f>
        <v>9283.56</v>
      </c>
      <c r="N1215" t="str">
        <f>VLOOKUP($A1215,'Hospitalisation Details'!$A:$O,12,0)</f>
        <v>tier - 2</v>
      </c>
      <c r="O1215" t="str">
        <f>VLOOKUP($A1215,'Hospitalisation Details'!$A:$O,13,0)</f>
        <v>tier - 3</v>
      </c>
      <c r="P1215" t="str">
        <f>VLOOKUP($A1215,'Hospitalisation Details'!$A:$O,14,0)</f>
        <v>R1013</v>
      </c>
      <c r="Q1215">
        <f>VLOOKUP($A1215,'Hospitalisation Details'!$A:$O,15,0)</f>
        <v>51</v>
      </c>
    </row>
    <row r="1216" spans="1:17" ht="15.75" x14ac:dyDescent="0.25">
      <c r="A1216" s="1" t="s">
        <v>1156</v>
      </c>
      <c r="B1216" t="str">
        <f>VLOOKUP(Healthcare!A1216,'Customer Names'!$A:$D,4,0)</f>
        <v>Alex F</v>
      </c>
      <c r="C1216">
        <f>VLOOKUP(A1216,'Medical Examinations'!$A:$M,2,0)</f>
        <v>25.84</v>
      </c>
      <c r="D1216">
        <f>VLOOKUP($A1216,'Medical Examinations'!$A:$M,3,0)</f>
        <v>8.51</v>
      </c>
      <c r="E1216" t="str">
        <f>VLOOKUP($A1216,'Medical Examinations'!$A:$M,4,0)</f>
        <v>No</v>
      </c>
      <c r="F1216" t="str">
        <f>VLOOKUP($A1216,'Medical Examinations'!$A:$M,5,0)</f>
        <v>No</v>
      </c>
      <c r="G1216" t="str">
        <f>VLOOKUP($A1216,'Medical Examinations'!$A:$M,6,0)</f>
        <v>No</v>
      </c>
      <c r="H1216">
        <f>VLOOKUP($A1216,'Medical Examinations'!$A:$M,8,0)</f>
        <v>2</v>
      </c>
      <c r="I1216" t="str">
        <f>VLOOKUP($A1216,'Medical Examinations'!$A:$M,9,0)</f>
        <v>No</v>
      </c>
      <c r="J1216" t="str">
        <f>VLOOKUP($A1216,'Medical Examinations'!$A:$M,11,0)</f>
        <v>Overweight</v>
      </c>
      <c r="K1216" t="str">
        <f>VLOOKUP($A1216,'Medical Examinations'!$A:$M,12,0)</f>
        <v>Diabetes</v>
      </c>
      <c r="L1216" s="11">
        <f>VLOOKUP($A1216,'Hospitalisation Details'!$A:$O,5,0)</f>
        <v>26903</v>
      </c>
      <c r="M1216">
        <f>VLOOKUP($A1216,'Hospitalisation Details'!$A:$O,7,0)</f>
        <v>9282.48</v>
      </c>
      <c r="N1216" t="str">
        <f>VLOOKUP($A1216,'Hospitalisation Details'!$A:$O,12,0)</f>
        <v>tier - 3</v>
      </c>
      <c r="O1216" t="str">
        <f>VLOOKUP($A1216,'Hospitalisation Details'!$A:$O,13,0)</f>
        <v>tier - 2</v>
      </c>
      <c r="P1216" t="str">
        <f>VLOOKUP($A1216,'Hospitalisation Details'!$A:$O,14,0)</f>
        <v>R1016</v>
      </c>
      <c r="Q1216">
        <f>VLOOKUP($A1216,'Hospitalisation Details'!$A:$O,15,0)</f>
        <v>49</v>
      </c>
    </row>
    <row r="1217" spans="1:17" ht="15.75" x14ac:dyDescent="0.25">
      <c r="A1217" s="1" t="s">
        <v>1155</v>
      </c>
      <c r="B1217" t="str">
        <f>VLOOKUP(Healthcare!A1217,'Customer Names'!$A:$D,4,0)</f>
        <v>Alice</v>
      </c>
      <c r="C1217">
        <f>VLOOKUP(A1217,'Medical Examinations'!$A:$M,2,0)</f>
        <v>20.6</v>
      </c>
      <c r="D1217">
        <f>VLOOKUP($A1217,'Medical Examinations'!$A:$M,3,0)</f>
        <v>7.62</v>
      </c>
      <c r="E1217" t="str">
        <f>VLOOKUP($A1217,'Medical Examinations'!$A:$M,4,0)</f>
        <v>No</v>
      </c>
      <c r="F1217" t="str">
        <f>VLOOKUP($A1217,'Medical Examinations'!$A:$M,5,0)</f>
        <v>No</v>
      </c>
      <c r="G1217" t="str">
        <f>VLOOKUP($A1217,'Medical Examinations'!$A:$M,6,0)</f>
        <v>No</v>
      </c>
      <c r="H1217">
        <f>VLOOKUP($A1217,'Medical Examinations'!$A:$M,8,0)</f>
        <v>0</v>
      </c>
      <c r="I1217" t="str">
        <f>VLOOKUP($A1217,'Medical Examinations'!$A:$M,9,0)</f>
        <v>No</v>
      </c>
      <c r="J1217" t="str">
        <f>VLOOKUP($A1217,'Medical Examinations'!$A:$M,11,0)</f>
        <v>Healthy Weight</v>
      </c>
      <c r="K1217" t="str">
        <f>VLOOKUP($A1217,'Medical Examinations'!$A:$M,12,0)</f>
        <v>Diabetes</v>
      </c>
      <c r="L1217" s="11">
        <f>VLOOKUP($A1217,'Hospitalisation Details'!$A:$O,5,0)</f>
        <v>26090</v>
      </c>
      <c r="M1217">
        <f>VLOOKUP($A1217,'Hospitalisation Details'!$A:$O,7,0)</f>
        <v>9264.7999999999993</v>
      </c>
      <c r="N1217" t="str">
        <f>VLOOKUP($A1217,'Hospitalisation Details'!$A:$O,12,0)</f>
        <v>tier - 2</v>
      </c>
      <c r="O1217" t="str">
        <f>VLOOKUP($A1217,'Hospitalisation Details'!$A:$O,13,0)</f>
        <v>tier - 1</v>
      </c>
      <c r="P1217" t="str">
        <f>VLOOKUP($A1217,'Hospitalisation Details'!$A:$O,14,0)</f>
        <v>R1011</v>
      </c>
      <c r="Q1217">
        <f>VLOOKUP($A1217,'Hospitalisation Details'!$A:$O,15,0)</f>
        <v>52</v>
      </c>
    </row>
    <row r="1218" spans="1:17" ht="15.75" x14ac:dyDescent="0.25">
      <c r="A1218" s="1" t="s">
        <v>1154</v>
      </c>
      <c r="B1218" t="str">
        <f>VLOOKUP(Healthcare!A1218,'Customer Names'!$A:$D,4,0)</f>
        <v>Allison M.</v>
      </c>
      <c r="C1218">
        <f>VLOOKUP(A1218,'Medical Examinations'!$A:$M,2,0)</f>
        <v>28.88</v>
      </c>
      <c r="D1218">
        <f>VLOOKUP($A1218,'Medical Examinations'!$A:$M,3,0)</f>
        <v>10.18</v>
      </c>
      <c r="E1218" t="str">
        <f>VLOOKUP($A1218,'Medical Examinations'!$A:$M,4,0)</f>
        <v>No</v>
      </c>
      <c r="F1218" t="str">
        <f>VLOOKUP($A1218,'Medical Examinations'!$A:$M,5,0)</f>
        <v>No</v>
      </c>
      <c r="G1218" t="str">
        <f>VLOOKUP($A1218,'Medical Examinations'!$A:$M,6,0)</f>
        <v>No</v>
      </c>
      <c r="H1218">
        <f>VLOOKUP($A1218,'Medical Examinations'!$A:$M,8,0)</f>
        <v>0</v>
      </c>
      <c r="I1218" t="str">
        <f>VLOOKUP($A1218,'Medical Examinations'!$A:$M,9,0)</f>
        <v>No</v>
      </c>
      <c r="J1218" t="str">
        <f>VLOOKUP($A1218,'Medical Examinations'!$A:$M,11,0)</f>
        <v>Overweight</v>
      </c>
      <c r="K1218" t="str">
        <f>VLOOKUP($A1218,'Medical Examinations'!$A:$M,12,0)</f>
        <v>Diabetes</v>
      </c>
      <c r="L1218" s="11">
        <f>VLOOKUP($A1218,'Hospitalisation Details'!$A:$O,5,0)</f>
        <v>27354</v>
      </c>
      <c r="M1218">
        <f>VLOOKUP($A1218,'Hospitalisation Details'!$A:$O,7,0)</f>
        <v>9249.5</v>
      </c>
      <c r="N1218" t="str">
        <f>VLOOKUP($A1218,'Hospitalisation Details'!$A:$O,12,0)</f>
        <v>tier - 2</v>
      </c>
      <c r="O1218" t="str">
        <f>VLOOKUP($A1218,'Hospitalisation Details'!$A:$O,13,0)</f>
        <v>tier - 1</v>
      </c>
      <c r="P1218" t="str">
        <f>VLOOKUP($A1218,'Hospitalisation Details'!$A:$O,14,0)</f>
        <v>R1012</v>
      </c>
      <c r="Q1218">
        <f>VLOOKUP($A1218,'Hospitalisation Details'!$A:$O,15,0)</f>
        <v>48</v>
      </c>
    </row>
    <row r="1219" spans="1:17" ht="15.75" x14ac:dyDescent="0.25">
      <c r="A1219" s="1" t="s">
        <v>1153</v>
      </c>
      <c r="B1219" t="str">
        <f>VLOOKUP(Healthcare!A1219,'Customer Names'!$A:$D,4,0)</f>
        <v>Johannes Fiskerstand</v>
      </c>
      <c r="C1219">
        <f>VLOOKUP(A1219,'Medical Examinations'!$A:$M,2,0)</f>
        <v>28.24</v>
      </c>
      <c r="D1219">
        <f>VLOOKUP($A1219,'Medical Examinations'!$A:$M,3,0)</f>
        <v>5.36</v>
      </c>
      <c r="E1219" t="str">
        <f>VLOOKUP($A1219,'Medical Examinations'!$A:$M,4,0)</f>
        <v>No</v>
      </c>
      <c r="F1219" t="str">
        <f>VLOOKUP($A1219,'Medical Examinations'!$A:$M,5,0)</f>
        <v>No</v>
      </c>
      <c r="G1219" t="str">
        <f>VLOOKUP($A1219,'Medical Examinations'!$A:$M,6,0)</f>
        <v>No</v>
      </c>
      <c r="H1219">
        <f>VLOOKUP($A1219,'Medical Examinations'!$A:$M,8,0)</f>
        <v>0</v>
      </c>
      <c r="I1219" t="str">
        <f>VLOOKUP($A1219,'Medical Examinations'!$A:$M,9,0)</f>
        <v>No</v>
      </c>
      <c r="J1219" t="str">
        <f>VLOOKUP($A1219,'Medical Examinations'!$A:$M,11,0)</f>
        <v>Overweight</v>
      </c>
      <c r="K1219" t="str">
        <f>VLOOKUP($A1219,'Medical Examinations'!$A:$M,12,0)</f>
        <v>Normal</v>
      </c>
      <c r="L1219" s="11">
        <f>VLOOKUP($A1219,'Hospitalisation Details'!$A:$O,5,0)</f>
        <v>29530</v>
      </c>
      <c r="M1219">
        <f>VLOOKUP($A1219,'Hospitalisation Details'!$A:$O,7,0)</f>
        <v>9247.94</v>
      </c>
      <c r="N1219" t="str">
        <f>VLOOKUP($A1219,'Hospitalisation Details'!$A:$O,12,0)</f>
        <v>tier - 2</v>
      </c>
      <c r="O1219" t="str">
        <f>VLOOKUP($A1219,'Hospitalisation Details'!$A:$O,13,0)</f>
        <v>tier - 1</v>
      </c>
      <c r="P1219" t="str">
        <f>VLOOKUP($A1219,'Hospitalisation Details'!$A:$O,14,0)</f>
        <v>R1021</v>
      </c>
      <c r="Q1219">
        <f>VLOOKUP($A1219,'Hospitalisation Details'!$A:$O,15,0)</f>
        <v>42</v>
      </c>
    </row>
    <row r="1220" spans="1:17" ht="15.75" x14ac:dyDescent="0.25">
      <c r="A1220" s="1" t="s">
        <v>1152</v>
      </c>
      <c r="B1220" t="str">
        <f>VLOOKUP(Healthcare!A1220,'Customer Names'!$A:$D,4,0)</f>
        <v>Stephen</v>
      </c>
      <c r="C1220">
        <f>VLOOKUP(A1220,'Medical Examinations'!$A:$M,2,0)</f>
        <v>25.46</v>
      </c>
      <c r="D1220">
        <f>VLOOKUP($A1220,'Medical Examinations'!$A:$M,3,0)</f>
        <v>11.78</v>
      </c>
      <c r="E1220" t="str">
        <f>VLOOKUP($A1220,'Medical Examinations'!$A:$M,4,0)</f>
        <v>yes</v>
      </c>
      <c r="F1220" t="str">
        <f>VLOOKUP($A1220,'Medical Examinations'!$A:$M,5,0)</f>
        <v>No</v>
      </c>
      <c r="G1220" t="str">
        <f>VLOOKUP($A1220,'Medical Examinations'!$A:$M,6,0)</f>
        <v>No</v>
      </c>
      <c r="H1220">
        <f>VLOOKUP($A1220,'Medical Examinations'!$A:$M,8,0)</f>
        <v>1</v>
      </c>
      <c r="I1220" t="str">
        <f>VLOOKUP($A1220,'Medical Examinations'!$A:$M,9,0)</f>
        <v>No</v>
      </c>
      <c r="J1220" t="str">
        <f>VLOOKUP($A1220,'Medical Examinations'!$A:$M,11,0)</f>
        <v>Overweight</v>
      </c>
      <c r="K1220" t="str">
        <f>VLOOKUP($A1220,'Medical Examinations'!$A:$M,12,0)</f>
        <v>Diabetes</v>
      </c>
      <c r="L1220" s="11">
        <f>VLOOKUP($A1220,'Hospitalisation Details'!$A:$O,5,0)</f>
        <v>27581</v>
      </c>
      <c r="M1220">
        <f>VLOOKUP($A1220,'Hospitalisation Details'!$A:$O,7,0)</f>
        <v>9225.26</v>
      </c>
      <c r="N1220" t="str">
        <f>VLOOKUP($A1220,'Hospitalisation Details'!$A:$O,12,0)</f>
        <v>tier - 3</v>
      </c>
      <c r="O1220" t="str">
        <f>VLOOKUP($A1220,'Hospitalisation Details'!$A:$O,13,0)</f>
        <v>tier - 3</v>
      </c>
      <c r="P1220" t="str">
        <f>VLOOKUP($A1220,'Hospitalisation Details'!$A:$O,14,0)</f>
        <v>R1015</v>
      </c>
      <c r="Q1220">
        <f>VLOOKUP($A1220,'Hospitalisation Details'!$A:$O,15,0)</f>
        <v>47</v>
      </c>
    </row>
    <row r="1221" spans="1:17" ht="15.75" x14ac:dyDescent="0.25">
      <c r="A1221" s="1" t="s">
        <v>1151</v>
      </c>
      <c r="B1221" t="str">
        <f>VLOOKUP(Healthcare!A1221,'Customer Names'!$A:$D,4,0)</f>
        <v>Jon M</v>
      </c>
      <c r="C1221">
        <f>VLOOKUP(A1221,'Medical Examinations'!$A:$M,2,0)</f>
        <v>29.64</v>
      </c>
      <c r="D1221">
        <f>VLOOKUP($A1221,'Medical Examinations'!$A:$M,3,0)</f>
        <v>10.82</v>
      </c>
      <c r="E1221" t="str">
        <f>VLOOKUP($A1221,'Medical Examinations'!$A:$M,4,0)</f>
        <v>yes</v>
      </c>
      <c r="F1221" t="str">
        <f>VLOOKUP($A1221,'Medical Examinations'!$A:$M,5,0)</f>
        <v>No</v>
      </c>
      <c r="G1221" t="str">
        <f>VLOOKUP($A1221,'Medical Examinations'!$A:$M,6,0)</f>
        <v>No</v>
      </c>
      <c r="H1221">
        <f>VLOOKUP($A1221,'Medical Examinations'!$A:$M,8,0)</f>
        <v>0</v>
      </c>
      <c r="I1221" t="str">
        <f>VLOOKUP($A1221,'Medical Examinations'!$A:$M,9,0)</f>
        <v>No</v>
      </c>
      <c r="J1221" t="str">
        <f>VLOOKUP($A1221,'Medical Examinations'!$A:$M,11,0)</f>
        <v>Overweight</v>
      </c>
      <c r="K1221" t="str">
        <f>VLOOKUP($A1221,'Medical Examinations'!$A:$M,12,0)</f>
        <v>Diabetes</v>
      </c>
      <c r="L1221" s="11">
        <f>VLOOKUP($A1221,'Hospitalisation Details'!$A:$O,5,0)</f>
        <v>29772</v>
      </c>
      <c r="M1221">
        <f>VLOOKUP($A1221,'Hospitalisation Details'!$A:$O,7,0)</f>
        <v>9222.4</v>
      </c>
      <c r="N1221" t="str">
        <f>VLOOKUP($A1221,'Hospitalisation Details'!$A:$O,12,0)</f>
        <v>tier - 2</v>
      </c>
      <c r="O1221" t="str">
        <f>VLOOKUP($A1221,'Hospitalisation Details'!$A:$O,13,0)</f>
        <v>tier - 3</v>
      </c>
      <c r="P1221" t="str">
        <f>VLOOKUP($A1221,'Hospitalisation Details'!$A:$O,14,0)</f>
        <v>R1019</v>
      </c>
      <c r="Q1221">
        <f>VLOOKUP($A1221,'Hospitalisation Details'!$A:$O,15,0)</f>
        <v>41</v>
      </c>
    </row>
    <row r="1222" spans="1:17" ht="15.75" x14ac:dyDescent="0.25">
      <c r="A1222" s="1" t="s">
        <v>1150</v>
      </c>
      <c r="B1222" t="str">
        <f>VLOOKUP(Healthcare!A1222,'Customer Names'!$A:$D,4,0)</f>
        <v>Fasil</v>
      </c>
      <c r="C1222">
        <f>VLOOKUP(A1222,'Medical Examinations'!$A:$M,2,0)</f>
        <v>31.27</v>
      </c>
      <c r="D1222">
        <f>VLOOKUP($A1222,'Medical Examinations'!$A:$M,3,0)</f>
        <v>7.73</v>
      </c>
      <c r="E1222" t="str">
        <f>VLOOKUP($A1222,'Medical Examinations'!$A:$M,4,0)</f>
        <v>yes</v>
      </c>
      <c r="F1222" t="str">
        <f>VLOOKUP($A1222,'Medical Examinations'!$A:$M,5,0)</f>
        <v>No</v>
      </c>
      <c r="G1222" t="str">
        <f>VLOOKUP($A1222,'Medical Examinations'!$A:$M,6,0)</f>
        <v>No</v>
      </c>
      <c r="H1222">
        <f>VLOOKUP($A1222,'Medical Examinations'!$A:$M,8,0)</f>
        <v>1</v>
      </c>
      <c r="I1222" t="str">
        <f>VLOOKUP($A1222,'Medical Examinations'!$A:$M,9,0)</f>
        <v>No</v>
      </c>
      <c r="J1222" t="str">
        <f>VLOOKUP($A1222,'Medical Examinations'!$A:$M,11,0)</f>
        <v>Obesity</v>
      </c>
      <c r="K1222" t="str">
        <f>VLOOKUP($A1222,'Medical Examinations'!$A:$M,12,0)</f>
        <v>Diabetes</v>
      </c>
      <c r="L1222" s="11">
        <f>VLOOKUP($A1222,'Hospitalisation Details'!$A:$O,5,0)</f>
        <v>31649</v>
      </c>
      <c r="M1222">
        <f>VLOOKUP($A1222,'Hospitalisation Details'!$A:$O,7,0)</f>
        <v>9210.06</v>
      </c>
      <c r="N1222" t="str">
        <f>VLOOKUP($A1222,'Hospitalisation Details'!$A:$O,12,0)</f>
        <v>tier - 2</v>
      </c>
      <c r="O1222" t="str">
        <f>VLOOKUP($A1222,'Hospitalisation Details'!$A:$O,13,0)</f>
        <v>tier - 3</v>
      </c>
      <c r="P1222" t="str">
        <f>VLOOKUP($A1222,'Hospitalisation Details'!$A:$O,14,0)</f>
        <v>R1021</v>
      </c>
      <c r="Q1222">
        <f>VLOOKUP($A1222,'Hospitalisation Details'!$A:$O,15,0)</f>
        <v>36</v>
      </c>
    </row>
    <row r="1223" spans="1:17" ht="15.75" x14ac:dyDescent="0.25">
      <c r="A1223" s="1" t="s">
        <v>1149</v>
      </c>
      <c r="B1223" t="str">
        <f>VLOOKUP(Healthcare!A1223,'Customer Names'!$A:$D,4,0)</f>
        <v>Megan C.</v>
      </c>
      <c r="C1223">
        <f>VLOOKUP(A1223,'Medical Examinations'!$A:$M,2,0)</f>
        <v>19.95</v>
      </c>
      <c r="D1223">
        <f>VLOOKUP($A1223,'Medical Examinations'!$A:$M,3,0)</f>
        <v>6.24</v>
      </c>
      <c r="E1223" t="str">
        <f>VLOOKUP($A1223,'Medical Examinations'!$A:$M,4,0)</f>
        <v>yes</v>
      </c>
      <c r="F1223" t="str">
        <f>VLOOKUP($A1223,'Medical Examinations'!$A:$M,5,0)</f>
        <v>No</v>
      </c>
      <c r="G1223" t="str">
        <f>VLOOKUP($A1223,'Medical Examinations'!$A:$M,6,0)</f>
        <v>No</v>
      </c>
      <c r="H1223">
        <f>VLOOKUP($A1223,'Medical Examinations'!$A:$M,8,0)</f>
        <v>0</v>
      </c>
      <c r="I1223" t="str">
        <f>VLOOKUP($A1223,'Medical Examinations'!$A:$M,9,0)</f>
        <v>No</v>
      </c>
      <c r="J1223" t="str">
        <f>VLOOKUP($A1223,'Medical Examinations'!$A:$M,11,0)</f>
        <v>Healthy Weight</v>
      </c>
      <c r="K1223" t="str">
        <f>VLOOKUP($A1223,'Medical Examinations'!$A:$M,12,0)</f>
        <v>Prediabetes</v>
      </c>
      <c r="L1223" s="11">
        <f>VLOOKUP($A1223,'Hospitalisation Details'!$A:$O,5,0)</f>
        <v>27951</v>
      </c>
      <c r="M1223">
        <f>VLOOKUP($A1223,'Hospitalisation Details'!$A:$O,7,0)</f>
        <v>9193.84</v>
      </c>
      <c r="N1223" t="str">
        <f>VLOOKUP($A1223,'Hospitalisation Details'!$A:$O,12,0)</f>
        <v>tier - 2</v>
      </c>
      <c r="O1223" t="str">
        <f>VLOOKUP($A1223,'Hospitalisation Details'!$A:$O,13,0)</f>
        <v>tier - 1</v>
      </c>
      <c r="P1223" t="str">
        <f>VLOOKUP($A1223,'Hospitalisation Details'!$A:$O,14,0)</f>
        <v>R1012</v>
      </c>
      <c r="Q1223">
        <f>VLOOKUP($A1223,'Hospitalisation Details'!$A:$O,15,0)</f>
        <v>46</v>
      </c>
    </row>
    <row r="1224" spans="1:17" ht="15.75" x14ac:dyDescent="0.25">
      <c r="A1224" s="1" t="s">
        <v>1148</v>
      </c>
      <c r="B1224" t="str">
        <f>VLOOKUP(Healthcare!A1224,'Customer Names'!$A:$D,4,0)</f>
        <v>Lisa J.</v>
      </c>
      <c r="C1224">
        <f>VLOOKUP(A1224,'Medical Examinations'!$A:$M,2,0)</f>
        <v>21.3</v>
      </c>
      <c r="D1224">
        <f>VLOOKUP($A1224,'Medical Examinations'!$A:$M,3,0)</f>
        <v>10.42</v>
      </c>
      <c r="E1224" t="str">
        <f>VLOOKUP($A1224,'Medical Examinations'!$A:$M,4,0)</f>
        <v>No</v>
      </c>
      <c r="F1224" t="str">
        <f>VLOOKUP($A1224,'Medical Examinations'!$A:$M,5,0)</f>
        <v>No</v>
      </c>
      <c r="G1224" t="str">
        <f>VLOOKUP($A1224,'Medical Examinations'!$A:$M,6,0)</f>
        <v>No</v>
      </c>
      <c r="H1224">
        <f>VLOOKUP($A1224,'Medical Examinations'!$A:$M,8,0)</f>
        <v>2</v>
      </c>
      <c r="I1224" t="str">
        <f>VLOOKUP($A1224,'Medical Examinations'!$A:$M,9,0)</f>
        <v>No</v>
      </c>
      <c r="J1224" t="str">
        <f>VLOOKUP($A1224,'Medical Examinations'!$A:$M,11,0)</f>
        <v>Healthy Weight</v>
      </c>
      <c r="K1224" t="str">
        <f>VLOOKUP($A1224,'Medical Examinations'!$A:$M,12,0)</f>
        <v>Diabetes</v>
      </c>
      <c r="L1224" s="11">
        <f>VLOOKUP($A1224,'Hospitalisation Details'!$A:$O,5,0)</f>
        <v>26840</v>
      </c>
      <c r="M1224">
        <f>VLOOKUP($A1224,'Hospitalisation Details'!$A:$O,7,0)</f>
        <v>9182.17</v>
      </c>
      <c r="N1224" t="str">
        <f>VLOOKUP($A1224,'Hospitalisation Details'!$A:$O,12,0)</f>
        <v>tier - 2</v>
      </c>
      <c r="O1224" t="str">
        <f>VLOOKUP($A1224,'Hospitalisation Details'!$A:$O,13,0)</f>
        <v>tier - 3</v>
      </c>
      <c r="P1224" t="str">
        <f>VLOOKUP($A1224,'Hospitalisation Details'!$A:$O,14,0)</f>
        <v>R1011</v>
      </c>
      <c r="Q1224">
        <f>VLOOKUP($A1224,'Hospitalisation Details'!$A:$O,15,0)</f>
        <v>49</v>
      </c>
    </row>
    <row r="1225" spans="1:17" ht="15.75" x14ac:dyDescent="0.25">
      <c r="A1225" s="1" t="s">
        <v>1147</v>
      </c>
      <c r="B1225" t="str">
        <f>VLOOKUP(Healthcare!A1225,'Customer Names'!$A:$D,4,0)</f>
        <v>Doron P</v>
      </c>
      <c r="C1225">
        <f>VLOOKUP(A1225,'Medical Examinations'!$A:$M,2,0)</f>
        <v>31.635000000000002</v>
      </c>
      <c r="D1225">
        <f>VLOOKUP($A1225,'Medical Examinations'!$A:$M,3,0)</f>
        <v>11.11</v>
      </c>
      <c r="E1225" t="str">
        <f>VLOOKUP($A1225,'Medical Examinations'!$A:$M,4,0)</f>
        <v>No</v>
      </c>
      <c r="F1225" t="str">
        <f>VLOOKUP($A1225,'Medical Examinations'!$A:$M,5,0)</f>
        <v>No</v>
      </c>
      <c r="G1225" t="str">
        <f>VLOOKUP($A1225,'Medical Examinations'!$A:$M,6,0)</f>
        <v>No</v>
      </c>
      <c r="H1225">
        <f>VLOOKUP($A1225,'Medical Examinations'!$A:$M,8,0)</f>
        <v>0</v>
      </c>
      <c r="I1225" t="str">
        <f>VLOOKUP($A1225,'Medical Examinations'!$A:$M,9,0)</f>
        <v>No</v>
      </c>
      <c r="J1225" t="str">
        <f>VLOOKUP($A1225,'Medical Examinations'!$A:$M,11,0)</f>
        <v>Obesity</v>
      </c>
      <c r="K1225" t="str">
        <f>VLOOKUP($A1225,'Medical Examinations'!$A:$M,12,0)</f>
        <v>Diabetes</v>
      </c>
      <c r="L1225" s="11">
        <f>VLOOKUP($A1225,'Hospitalisation Details'!$A:$O,5,0)</f>
        <v>26266</v>
      </c>
      <c r="M1225">
        <f>VLOOKUP($A1225,'Hospitalisation Details'!$A:$O,7,0)</f>
        <v>9174.14</v>
      </c>
      <c r="N1225" t="str">
        <f>VLOOKUP($A1225,'Hospitalisation Details'!$A:$O,12,0)</f>
        <v>tier - 3</v>
      </c>
      <c r="O1225" t="str">
        <f>VLOOKUP($A1225,'Hospitalisation Details'!$A:$O,13,0)</f>
        <v>tier - 1</v>
      </c>
      <c r="P1225" t="str">
        <f>VLOOKUP($A1225,'Hospitalisation Details'!$A:$O,14,0)</f>
        <v>R1012</v>
      </c>
      <c r="Q1225">
        <f>VLOOKUP($A1225,'Hospitalisation Details'!$A:$O,15,0)</f>
        <v>51</v>
      </c>
    </row>
    <row r="1226" spans="1:17" ht="15.75" x14ac:dyDescent="0.25">
      <c r="A1226" s="1" t="s">
        <v>1146</v>
      </c>
      <c r="B1226" t="str">
        <f>VLOOKUP(Healthcare!A1226,'Customer Names'!$A:$D,4,0)</f>
        <v>Katharina</v>
      </c>
      <c r="C1226">
        <f>VLOOKUP(A1226,'Medical Examinations'!$A:$M,2,0)</f>
        <v>23.9</v>
      </c>
      <c r="D1226">
        <f>VLOOKUP($A1226,'Medical Examinations'!$A:$M,3,0)</f>
        <v>7.67</v>
      </c>
      <c r="E1226" t="str">
        <f>VLOOKUP($A1226,'Medical Examinations'!$A:$M,4,0)</f>
        <v>yes</v>
      </c>
      <c r="F1226" t="str">
        <f>VLOOKUP($A1226,'Medical Examinations'!$A:$M,5,0)</f>
        <v>No</v>
      </c>
      <c r="G1226" t="str">
        <f>VLOOKUP($A1226,'Medical Examinations'!$A:$M,6,0)</f>
        <v>No</v>
      </c>
      <c r="H1226">
        <f>VLOOKUP($A1226,'Medical Examinations'!$A:$M,8,0)</f>
        <v>2</v>
      </c>
      <c r="I1226" t="str">
        <f>VLOOKUP($A1226,'Medical Examinations'!$A:$M,9,0)</f>
        <v>No</v>
      </c>
      <c r="J1226" t="str">
        <f>VLOOKUP($A1226,'Medical Examinations'!$A:$M,11,0)</f>
        <v>Healthy Weight</v>
      </c>
      <c r="K1226" t="str">
        <f>VLOOKUP($A1226,'Medical Examinations'!$A:$M,12,0)</f>
        <v>Diabetes</v>
      </c>
      <c r="L1226" s="11">
        <f>VLOOKUP($A1226,'Hospitalisation Details'!$A:$O,5,0)</f>
        <v>25865</v>
      </c>
      <c r="M1226">
        <f>VLOOKUP($A1226,'Hospitalisation Details'!$A:$O,7,0)</f>
        <v>9171.75</v>
      </c>
      <c r="N1226" t="str">
        <f>VLOOKUP($A1226,'Hospitalisation Details'!$A:$O,12,0)</f>
        <v>tier - 2</v>
      </c>
      <c r="O1226" t="str">
        <f>VLOOKUP($A1226,'Hospitalisation Details'!$A:$O,13,0)</f>
        <v>tier - 2</v>
      </c>
      <c r="P1226" t="str">
        <f>VLOOKUP($A1226,'Hospitalisation Details'!$A:$O,14,0)</f>
        <v>R1012</v>
      </c>
      <c r="Q1226">
        <f>VLOOKUP($A1226,'Hospitalisation Details'!$A:$O,15,0)</f>
        <v>52</v>
      </c>
    </row>
    <row r="1227" spans="1:17" ht="15.75" x14ac:dyDescent="0.25">
      <c r="A1227" s="1" t="s">
        <v>1145</v>
      </c>
      <c r="B1227" t="str">
        <f>VLOOKUP(Healthcare!A1227,'Customer Names'!$A:$D,4,0)</f>
        <v>Carl</v>
      </c>
      <c r="C1227">
        <f>VLOOKUP(A1227,'Medical Examinations'!$A:$M,2,0)</f>
        <v>34.15</v>
      </c>
      <c r="D1227">
        <f>VLOOKUP($A1227,'Medical Examinations'!$A:$M,3,0)</f>
        <v>6.15</v>
      </c>
      <c r="E1227" t="str">
        <f>VLOOKUP($A1227,'Medical Examinations'!$A:$M,4,0)</f>
        <v>No</v>
      </c>
      <c r="F1227" t="str">
        <f>VLOOKUP($A1227,'Medical Examinations'!$A:$M,5,0)</f>
        <v>No</v>
      </c>
      <c r="G1227" t="str">
        <f>VLOOKUP($A1227,'Medical Examinations'!$A:$M,6,0)</f>
        <v>No</v>
      </c>
      <c r="H1227">
        <f>VLOOKUP($A1227,'Medical Examinations'!$A:$M,8,0)</f>
        <v>0</v>
      </c>
      <c r="I1227" t="str">
        <f>VLOOKUP($A1227,'Medical Examinations'!$A:$M,9,0)</f>
        <v>No</v>
      </c>
      <c r="J1227" t="str">
        <f>VLOOKUP($A1227,'Medical Examinations'!$A:$M,11,0)</f>
        <v>Obesity</v>
      </c>
      <c r="K1227" t="str">
        <f>VLOOKUP($A1227,'Medical Examinations'!$A:$M,12,0)</f>
        <v>Prediabetes</v>
      </c>
      <c r="L1227" s="11">
        <f>VLOOKUP($A1227,'Hospitalisation Details'!$A:$O,5,0)</f>
        <v>33077</v>
      </c>
      <c r="M1227">
        <f>VLOOKUP($A1227,'Hospitalisation Details'!$A:$O,7,0)</f>
        <v>9159.51</v>
      </c>
      <c r="N1227" t="str">
        <f>VLOOKUP($A1227,'Hospitalisation Details'!$A:$O,12,0)</f>
        <v>tier - 2</v>
      </c>
      <c r="O1227" t="str">
        <f>VLOOKUP($A1227,'Hospitalisation Details'!$A:$O,13,0)</f>
        <v>tier - 2</v>
      </c>
      <c r="P1227" t="str">
        <f>VLOOKUP($A1227,'Hospitalisation Details'!$A:$O,14,0)</f>
        <v>R1021</v>
      </c>
      <c r="Q1227">
        <f>VLOOKUP($A1227,'Hospitalisation Details'!$A:$O,15,0)</f>
        <v>32</v>
      </c>
    </row>
    <row r="1228" spans="1:17" ht="15.75" x14ac:dyDescent="0.25">
      <c r="A1228" s="1" t="s">
        <v>1144</v>
      </c>
      <c r="B1228" t="str">
        <f>VLOOKUP(Healthcare!A1228,'Customer Names'!$A:$D,4,0)</f>
        <v>Kelsey J.</v>
      </c>
      <c r="C1228">
        <f>VLOOKUP(A1228,'Medical Examinations'!$A:$M,2,0)</f>
        <v>28.71</v>
      </c>
      <c r="D1228">
        <f>VLOOKUP($A1228,'Medical Examinations'!$A:$M,3,0)</f>
        <v>5.71</v>
      </c>
      <c r="E1228" t="str">
        <f>VLOOKUP($A1228,'Medical Examinations'!$A:$M,4,0)</f>
        <v>No</v>
      </c>
      <c r="F1228" t="str">
        <f>VLOOKUP($A1228,'Medical Examinations'!$A:$M,5,0)</f>
        <v>No</v>
      </c>
      <c r="G1228" t="str">
        <f>VLOOKUP($A1228,'Medical Examinations'!$A:$M,6,0)</f>
        <v>No</v>
      </c>
      <c r="H1228">
        <f>VLOOKUP($A1228,'Medical Examinations'!$A:$M,8,0)</f>
        <v>0</v>
      </c>
      <c r="I1228" t="str">
        <f>VLOOKUP($A1228,'Medical Examinations'!$A:$M,9,0)</f>
        <v>No</v>
      </c>
      <c r="J1228" t="str">
        <f>VLOOKUP($A1228,'Medical Examinations'!$A:$M,11,0)</f>
        <v>Overweight</v>
      </c>
      <c r="K1228" t="str">
        <f>VLOOKUP($A1228,'Medical Examinations'!$A:$M,12,0)</f>
        <v>Prediabetes</v>
      </c>
      <c r="L1228" s="11">
        <f>VLOOKUP($A1228,'Hospitalisation Details'!$A:$O,5,0)</f>
        <v>30232</v>
      </c>
      <c r="M1228">
        <f>VLOOKUP($A1228,'Hospitalisation Details'!$A:$O,7,0)</f>
        <v>9147.5</v>
      </c>
      <c r="N1228" t="str">
        <f>VLOOKUP($A1228,'Hospitalisation Details'!$A:$O,12,0)</f>
        <v>tier - 2</v>
      </c>
      <c r="O1228" t="str">
        <f>VLOOKUP($A1228,'Hospitalisation Details'!$A:$O,13,0)</f>
        <v>tier - 1</v>
      </c>
      <c r="P1228" t="str">
        <f>VLOOKUP($A1228,'Hospitalisation Details'!$A:$O,14,0)</f>
        <v>R1012</v>
      </c>
      <c r="Q1228">
        <f>VLOOKUP($A1228,'Hospitalisation Details'!$A:$O,15,0)</f>
        <v>40</v>
      </c>
    </row>
    <row r="1229" spans="1:17" ht="15.75" x14ac:dyDescent="0.25">
      <c r="A1229" s="1" t="s">
        <v>1143</v>
      </c>
      <c r="B1229" t="str">
        <f>VLOOKUP(Healthcare!A1229,'Customer Names'!$A:$D,4,0)</f>
        <v>Stephen A.</v>
      </c>
      <c r="C1229">
        <f>VLOOKUP(A1229,'Medical Examinations'!$A:$M,2,0)</f>
        <v>36.700000000000003</v>
      </c>
      <c r="D1229">
        <f>VLOOKUP($A1229,'Medical Examinations'!$A:$M,3,0)</f>
        <v>8.6999999999999993</v>
      </c>
      <c r="E1229" t="str">
        <f>VLOOKUP($A1229,'Medical Examinations'!$A:$M,4,0)</f>
        <v>yes</v>
      </c>
      <c r="F1229" t="str">
        <f>VLOOKUP($A1229,'Medical Examinations'!$A:$M,5,0)</f>
        <v>No</v>
      </c>
      <c r="G1229" t="str">
        <f>VLOOKUP($A1229,'Medical Examinations'!$A:$M,6,0)</f>
        <v>No</v>
      </c>
      <c r="H1229">
        <f>VLOOKUP($A1229,'Medical Examinations'!$A:$M,8,0)</f>
        <v>2</v>
      </c>
      <c r="I1229" t="str">
        <f>VLOOKUP($A1229,'Medical Examinations'!$A:$M,9,0)</f>
        <v>No</v>
      </c>
      <c r="J1229" t="str">
        <f>VLOOKUP($A1229,'Medical Examinations'!$A:$M,11,0)</f>
        <v>Obesity</v>
      </c>
      <c r="K1229" t="str">
        <f>VLOOKUP($A1229,'Medical Examinations'!$A:$M,12,0)</f>
        <v>Diabetes</v>
      </c>
      <c r="L1229" s="11">
        <f>VLOOKUP($A1229,'Hospitalisation Details'!$A:$O,5,0)</f>
        <v>25829</v>
      </c>
      <c r="M1229">
        <f>VLOOKUP($A1229,'Hospitalisation Details'!$A:$O,7,0)</f>
        <v>9144.57</v>
      </c>
      <c r="N1229" t="str">
        <f>VLOOKUP($A1229,'Hospitalisation Details'!$A:$O,12,0)</f>
        <v>tier - 3</v>
      </c>
      <c r="O1229" t="str">
        <f>VLOOKUP($A1229,'Hospitalisation Details'!$A:$O,13,0)</f>
        <v>tier - 2</v>
      </c>
      <c r="P1229" t="str">
        <f>VLOOKUP($A1229,'Hospitalisation Details'!$A:$O,14,0)</f>
        <v>R1011</v>
      </c>
      <c r="Q1229">
        <f>VLOOKUP($A1229,'Hospitalisation Details'!$A:$O,15,0)</f>
        <v>52</v>
      </c>
    </row>
    <row r="1230" spans="1:17" ht="15.75" x14ac:dyDescent="0.25">
      <c r="A1230" s="1" t="s">
        <v>1142</v>
      </c>
      <c r="B1230" t="str">
        <f>VLOOKUP(Healthcare!A1230,'Customer Names'!$A:$D,4,0)</f>
        <v>Dan</v>
      </c>
      <c r="C1230">
        <f>VLOOKUP(A1230,'Medical Examinations'!$A:$M,2,0)</f>
        <v>34.1</v>
      </c>
      <c r="D1230">
        <f>VLOOKUP($A1230,'Medical Examinations'!$A:$M,3,0)</f>
        <v>9.0399999999999991</v>
      </c>
      <c r="E1230" t="str">
        <f>VLOOKUP($A1230,'Medical Examinations'!$A:$M,4,0)</f>
        <v>yes</v>
      </c>
      <c r="F1230" t="str">
        <f>VLOOKUP($A1230,'Medical Examinations'!$A:$M,5,0)</f>
        <v>No</v>
      </c>
      <c r="G1230" t="str">
        <f>VLOOKUP($A1230,'Medical Examinations'!$A:$M,6,0)</f>
        <v>No</v>
      </c>
      <c r="H1230">
        <f>VLOOKUP($A1230,'Medical Examinations'!$A:$M,8,0)</f>
        <v>2</v>
      </c>
      <c r="I1230" t="str">
        <f>VLOOKUP($A1230,'Medical Examinations'!$A:$M,9,0)</f>
        <v>No</v>
      </c>
      <c r="J1230" t="str">
        <f>VLOOKUP($A1230,'Medical Examinations'!$A:$M,11,0)</f>
        <v>Obesity</v>
      </c>
      <c r="K1230" t="str">
        <f>VLOOKUP($A1230,'Medical Examinations'!$A:$M,12,0)</f>
        <v>Diabetes</v>
      </c>
      <c r="L1230" s="11">
        <f>VLOOKUP($A1230,'Hospitalisation Details'!$A:$O,5,0)</f>
        <v>25792</v>
      </c>
      <c r="M1230">
        <f>VLOOKUP($A1230,'Hospitalisation Details'!$A:$O,7,0)</f>
        <v>9140.9500000000007</v>
      </c>
      <c r="N1230" t="str">
        <f>VLOOKUP($A1230,'Hospitalisation Details'!$A:$O,12,0)</f>
        <v>tier - 3</v>
      </c>
      <c r="O1230" t="str">
        <f>VLOOKUP($A1230,'Hospitalisation Details'!$A:$O,13,0)</f>
        <v>tier - 3</v>
      </c>
      <c r="P1230" t="str">
        <f>VLOOKUP($A1230,'Hospitalisation Details'!$A:$O,14,0)</f>
        <v>R1013</v>
      </c>
      <c r="Q1230">
        <f>VLOOKUP($A1230,'Hospitalisation Details'!$A:$O,15,0)</f>
        <v>52</v>
      </c>
    </row>
    <row r="1231" spans="1:17" ht="15.75" x14ac:dyDescent="0.25">
      <c r="A1231" s="1" t="s">
        <v>1141</v>
      </c>
      <c r="B1231" t="str">
        <f>VLOOKUP(Healthcare!A1231,'Customer Names'!$A:$D,4,0)</f>
        <v>Katie C</v>
      </c>
      <c r="C1231">
        <f>VLOOKUP(A1231,'Medical Examinations'!$A:$M,2,0)</f>
        <v>25.7</v>
      </c>
      <c r="D1231">
        <f>VLOOKUP($A1231,'Medical Examinations'!$A:$M,3,0)</f>
        <v>5.61</v>
      </c>
      <c r="E1231" t="str">
        <f>VLOOKUP($A1231,'Medical Examinations'!$A:$M,4,0)</f>
        <v>No</v>
      </c>
      <c r="F1231" t="str">
        <f>VLOOKUP($A1231,'Medical Examinations'!$A:$M,5,0)</f>
        <v>No</v>
      </c>
      <c r="G1231" t="str">
        <f>VLOOKUP($A1231,'Medical Examinations'!$A:$M,6,0)</f>
        <v>No</v>
      </c>
      <c r="H1231">
        <f>VLOOKUP($A1231,'Medical Examinations'!$A:$M,8,0)</f>
        <v>0</v>
      </c>
      <c r="I1231" t="str">
        <f>VLOOKUP($A1231,'Medical Examinations'!$A:$M,9,0)</f>
        <v>No</v>
      </c>
      <c r="J1231" t="str">
        <f>VLOOKUP($A1231,'Medical Examinations'!$A:$M,11,0)</f>
        <v>Overweight</v>
      </c>
      <c r="K1231" t="str">
        <f>VLOOKUP($A1231,'Medical Examinations'!$A:$M,12,0)</f>
        <v>Normal</v>
      </c>
      <c r="L1231" s="11">
        <f>VLOOKUP($A1231,'Hospitalisation Details'!$A:$O,5,0)</f>
        <v>28339</v>
      </c>
      <c r="M1231">
        <f>VLOOKUP($A1231,'Hospitalisation Details'!$A:$O,7,0)</f>
        <v>9101.7999999999993</v>
      </c>
      <c r="N1231" t="str">
        <f>VLOOKUP($A1231,'Hospitalisation Details'!$A:$O,12,0)</f>
        <v>tier - 2</v>
      </c>
      <c r="O1231" t="str">
        <f>VLOOKUP($A1231,'Hospitalisation Details'!$A:$O,13,0)</f>
        <v>tier - 1</v>
      </c>
      <c r="P1231" t="str">
        <f>VLOOKUP($A1231,'Hospitalisation Details'!$A:$O,14,0)</f>
        <v>R1011</v>
      </c>
      <c r="Q1231">
        <f>VLOOKUP($A1231,'Hospitalisation Details'!$A:$O,15,0)</f>
        <v>45</v>
      </c>
    </row>
    <row r="1232" spans="1:17" ht="15.75" x14ac:dyDescent="0.25">
      <c r="A1232" s="1" t="s">
        <v>1140</v>
      </c>
      <c r="B1232" t="str">
        <f>VLOOKUP(Healthcare!A1232,'Customer Names'!$A:$D,4,0)</f>
        <v>Melissa K</v>
      </c>
      <c r="C1232">
        <f>VLOOKUP(A1232,'Medical Examinations'!$A:$M,2,0)</f>
        <v>21.68</v>
      </c>
      <c r="D1232">
        <f>VLOOKUP($A1232,'Medical Examinations'!$A:$M,3,0)</f>
        <v>8.1199999999999992</v>
      </c>
      <c r="E1232" t="str">
        <f>VLOOKUP($A1232,'Medical Examinations'!$A:$M,4,0)</f>
        <v>No</v>
      </c>
      <c r="F1232" t="str">
        <f>VLOOKUP($A1232,'Medical Examinations'!$A:$M,5,0)</f>
        <v>No</v>
      </c>
      <c r="G1232" t="str">
        <f>VLOOKUP($A1232,'Medical Examinations'!$A:$M,6,0)</f>
        <v>No</v>
      </c>
      <c r="H1232">
        <f>VLOOKUP($A1232,'Medical Examinations'!$A:$M,8,0)</f>
        <v>0</v>
      </c>
      <c r="I1232" t="str">
        <f>VLOOKUP($A1232,'Medical Examinations'!$A:$M,9,0)</f>
        <v>No</v>
      </c>
      <c r="J1232" t="str">
        <f>VLOOKUP($A1232,'Medical Examinations'!$A:$M,11,0)</f>
        <v>Healthy Weight</v>
      </c>
      <c r="K1232" t="str">
        <f>VLOOKUP($A1232,'Medical Examinations'!$A:$M,12,0)</f>
        <v>Diabetes</v>
      </c>
      <c r="L1232" s="11">
        <f>VLOOKUP($A1232,'Hospitalisation Details'!$A:$O,5,0)</f>
        <v>23932</v>
      </c>
      <c r="M1232">
        <f>VLOOKUP($A1232,'Hospitalisation Details'!$A:$O,7,0)</f>
        <v>9095.94</v>
      </c>
      <c r="N1232" t="str">
        <f>VLOOKUP($A1232,'Hospitalisation Details'!$A:$O,12,0)</f>
        <v>tier - 3</v>
      </c>
      <c r="O1232" t="str">
        <f>VLOOKUP($A1232,'Hospitalisation Details'!$A:$O,13,0)</f>
        <v>tier - 1</v>
      </c>
      <c r="P1232" t="str">
        <f>VLOOKUP($A1232,'Hospitalisation Details'!$A:$O,14,0)</f>
        <v>R1011</v>
      </c>
      <c r="Q1232">
        <f>VLOOKUP($A1232,'Hospitalisation Details'!$A:$O,15,0)</f>
        <v>57</v>
      </c>
    </row>
    <row r="1233" spans="1:17" ht="15.75" x14ac:dyDescent="0.25">
      <c r="A1233" s="1" t="s">
        <v>1139</v>
      </c>
      <c r="B1233" t="str">
        <f>VLOOKUP(Healthcare!A1233,'Customer Names'!$A:$D,4,0)</f>
        <v>Kara H</v>
      </c>
      <c r="C1233">
        <f>VLOOKUP(A1233,'Medical Examinations'!$A:$M,2,0)</f>
        <v>25.175000000000001</v>
      </c>
      <c r="D1233">
        <f>VLOOKUP($A1233,'Medical Examinations'!$A:$M,3,0)</f>
        <v>4.74</v>
      </c>
      <c r="E1233" t="str">
        <f>VLOOKUP($A1233,'Medical Examinations'!$A:$M,4,0)</f>
        <v>No</v>
      </c>
      <c r="F1233" t="str">
        <f>VLOOKUP($A1233,'Medical Examinations'!$A:$M,5,0)</f>
        <v>No</v>
      </c>
      <c r="G1233" t="str">
        <f>VLOOKUP($A1233,'Medical Examinations'!$A:$M,6,0)</f>
        <v>No</v>
      </c>
      <c r="H1233">
        <f>VLOOKUP($A1233,'Medical Examinations'!$A:$M,8,0)</f>
        <v>0</v>
      </c>
      <c r="I1233" t="str">
        <f>VLOOKUP($A1233,'Medical Examinations'!$A:$M,9,0)</f>
        <v>No</v>
      </c>
      <c r="J1233" t="str">
        <f>VLOOKUP($A1233,'Medical Examinations'!$A:$M,11,0)</f>
        <v>Overweight</v>
      </c>
      <c r="K1233" t="str">
        <f>VLOOKUP($A1233,'Medical Examinations'!$A:$M,12,0)</f>
        <v>Normal</v>
      </c>
      <c r="L1233" s="11">
        <f>VLOOKUP($A1233,'Hospitalisation Details'!$A:$O,5,0)</f>
        <v>28402</v>
      </c>
      <c r="M1233">
        <f>VLOOKUP($A1233,'Hospitalisation Details'!$A:$O,7,0)</f>
        <v>9095.07</v>
      </c>
      <c r="N1233" t="str">
        <f>VLOOKUP($A1233,'Hospitalisation Details'!$A:$O,12,0)</f>
        <v>tier - 2</v>
      </c>
      <c r="O1233" t="str">
        <f>VLOOKUP($A1233,'Hospitalisation Details'!$A:$O,13,0)</f>
        <v>tier - 2</v>
      </c>
      <c r="P1233" t="str">
        <f>VLOOKUP($A1233,'Hospitalisation Details'!$A:$O,14,0)</f>
        <v>R1024</v>
      </c>
      <c r="Q1233">
        <f>VLOOKUP($A1233,'Hospitalisation Details'!$A:$O,15,0)</f>
        <v>45</v>
      </c>
    </row>
    <row r="1234" spans="1:17" ht="15.75" x14ac:dyDescent="0.25">
      <c r="A1234" s="1" t="s">
        <v>1138</v>
      </c>
      <c r="B1234" t="str">
        <f>VLOOKUP(Healthcare!A1234,'Customer Names'!$A:$D,4,0)</f>
        <v>Juan Carlos</v>
      </c>
      <c r="C1234">
        <f>VLOOKUP(A1234,'Medical Examinations'!$A:$M,2,0)</f>
        <v>44.77</v>
      </c>
      <c r="D1234">
        <f>VLOOKUP($A1234,'Medical Examinations'!$A:$M,3,0)</f>
        <v>4.0599999999999996</v>
      </c>
      <c r="E1234" t="str">
        <f>VLOOKUP($A1234,'Medical Examinations'!$A:$M,4,0)</f>
        <v>No</v>
      </c>
      <c r="F1234" t="str">
        <f>VLOOKUP($A1234,'Medical Examinations'!$A:$M,5,0)</f>
        <v>No</v>
      </c>
      <c r="G1234" t="str">
        <f>VLOOKUP($A1234,'Medical Examinations'!$A:$M,6,0)</f>
        <v>No</v>
      </c>
      <c r="H1234">
        <f>VLOOKUP($A1234,'Medical Examinations'!$A:$M,8,0)</f>
        <v>2</v>
      </c>
      <c r="I1234" t="str">
        <f>VLOOKUP($A1234,'Medical Examinations'!$A:$M,9,0)</f>
        <v>No</v>
      </c>
      <c r="J1234" t="str">
        <f>VLOOKUP($A1234,'Medical Examinations'!$A:$M,11,0)</f>
        <v>Obesity</v>
      </c>
      <c r="K1234" t="str">
        <f>VLOOKUP($A1234,'Medical Examinations'!$A:$M,12,0)</f>
        <v>Normal</v>
      </c>
      <c r="L1234" s="11">
        <f>VLOOKUP($A1234,'Hospitalisation Details'!$A:$O,5,0)</f>
        <v>26605</v>
      </c>
      <c r="M1234">
        <f>VLOOKUP($A1234,'Hospitalisation Details'!$A:$O,7,0)</f>
        <v>9058.73</v>
      </c>
      <c r="N1234" t="str">
        <f>VLOOKUP($A1234,'Hospitalisation Details'!$A:$O,12,0)</f>
        <v>tier - 3</v>
      </c>
      <c r="O1234" t="str">
        <f>VLOOKUP($A1234,'Hospitalisation Details'!$A:$O,13,0)</f>
        <v>tier - 2</v>
      </c>
      <c r="P1234" t="str">
        <f>VLOOKUP($A1234,'Hospitalisation Details'!$A:$O,14,0)</f>
        <v>R1013</v>
      </c>
      <c r="Q1234">
        <f>VLOOKUP($A1234,'Hospitalisation Details'!$A:$O,15,0)</f>
        <v>50</v>
      </c>
    </row>
    <row r="1235" spans="1:17" ht="15.75" x14ac:dyDescent="0.25">
      <c r="A1235" s="1" t="s">
        <v>1137</v>
      </c>
      <c r="B1235" t="str">
        <f>VLOOKUP(Healthcare!A1235,'Customer Names'!$A:$D,4,0)</f>
        <v>John III</v>
      </c>
      <c r="C1235">
        <f>VLOOKUP(A1235,'Medical Examinations'!$A:$M,2,0)</f>
        <v>37.07</v>
      </c>
      <c r="D1235">
        <f>VLOOKUP($A1235,'Medical Examinations'!$A:$M,3,0)</f>
        <v>5.69</v>
      </c>
      <c r="E1235" t="str">
        <f>VLOOKUP($A1235,'Medical Examinations'!$A:$M,4,0)</f>
        <v>No</v>
      </c>
      <c r="F1235" t="str">
        <f>VLOOKUP($A1235,'Medical Examinations'!$A:$M,5,0)</f>
        <v>No</v>
      </c>
      <c r="G1235" t="str">
        <f>VLOOKUP($A1235,'Medical Examinations'!$A:$M,6,0)</f>
        <v>No</v>
      </c>
      <c r="H1235">
        <f>VLOOKUP($A1235,'Medical Examinations'!$A:$M,8,0)</f>
        <v>2</v>
      </c>
      <c r="I1235" t="str">
        <f>VLOOKUP($A1235,'Medical Examinations'!$A:$M,9,0)</f>
        <v>No</v>
      </c>
      <c r="J1235" t="str">
        <f>VLOOKUP($A1235,'Medical Examinations'!$A:$M,11,0)</f>
        <v>Obesity</v>
      </c>
      <c r="K1235" t="str">
        <f>VLOOKUP($A1235,'Medical Examinations'!$A:$M,12,0)</f>
        <v>Normal</v>
      </c>
      <c r="L1235" s="11">
        <f>VLOOKUP($A1235,'Hospitalisation Details'!$A:$O,5,0)</f>
        <v>26579</v>
      </c>
      <c r="M1235">
        <f>VLOOKUP($A1235,'Hospitalisation Details'!$A:$O,7,0)</f>
        <v>9048.0300000000007</v>
      </c>
      <c r="N1235" t="str">
        <f>VLOOKUP($A1235,'Hospitalisation Details'!$A:$O,12,0)</f>
        <v>tier - 2</v>
      </c>
      <c r="O1235" t="str">
        <f>VLOOKUP($A1235,'Hospitalisation Details'!$A:$O,13,0)</f>
        <v>tier - 2</v>
      </c>
      <c r="P1235" t="str">
        <f>VLOOKUP($A1235,'Hospitalisation Details'!$A:$O,14,0)</f>
        <v>R1013</v>
      </c>
      <c r="Q1235">
        <f>VLOOKUP($A1235,'Hospitalisation Details'!$A:$O,15,0)</f>
        <v>50</v>
      </c>
    </row>
    <row r="1236" spans="1:17" ht="15.75" x14ac:dyDescent="0.25">
      <c r="A1236" s="1" t="s">
        <v>1136</v>
      </c>
      <c r="B1236" t="str">
        <f>VLOOKUP(Healthcare!A1236,'Customer Names'!$A:$D,4,0)</f>
        <v>.  Sarah M</v>
      </c>
      <c r="C1236">
        <f>VLOOKUP(A1236,'Medical Examinations'!$A:$M,2,0)</f>
        <v>39.799999999999997</v>
      </c>
      <c r="D1236">
        <f>VLOOKUP($A1236,'Medical Examinations'!$A:$M,3,0)</f>
        <v>5.66</v>
      </c>
      <c r="E1236" t="str">
        <f>VLOOKUP($A1236,'Medical Examinations'!$A:$M,4,0)</f>
        <v>No</v>
      </c>
      <c r="F1236" t="str">
        <f>VLOOKUP($A1236,'Medical Examinations'!$A:$M,5,0)</f>
        <v>No</v>
      </c>
      <c r="G1236" t="str">
        <f>VLOOKUP($A1236,'Medical Examinations'!$A:$M,6,0)</f>
        <v>Yes</v>
      </c>
      <c r="H1236">
        <f>VLOOKUP($A1236,'Medical Examinations'!$A:$M,8,0)</f>
        <v>1</v>
      </c>
      <c r="I1236" t="str">
        <f>VLOOKUP($A1236,'Medical Examinations'!$A:$M,9,0)</f>
        <v>No</v>
      </c>
      <c r="J1236" t="str">
        <f>VLOOKUP($A1236,'Medical Examinations'!$A:$M,11,0)</f>
        <v>Obesity</v>
      </c>
      <c r="K1236" t="str">
        <f>VLOOKUP($A1236,'Medical Examinations'!$A:$M,12,0)</f>
        <v>Normal</v>
      </c>
      <c r="L1236" s="11">
        <f>VLOOKUP($A1236,'Hospitalisation Details'!$A:$O,5,0)</f>
        <v>34151</v>
      </c>
      <c r="M1236">
        <f>VLOOKUP($A1236,'Hospitalisation Details'!$A:$O,7,0)</f>
        <v>9010.2000000000007</v>
      </c>
      <c r="N1236" t="str">
        <f>VLOOKUP($A1236,'Hospitalisation Details'!$A:$O,12,0)</f>
        <v>tier - 2</v>
      </c>
      <c r="O1236" t="str">
        <f>VLOOKUP($A1236,'Hospitalisation Details'!$A:$O,13,0)</f>
        <v>tier - 3</v>
      </c>
      <c r="P1236" t="str">
        <f>VLOOKUP($A1236,'Hospitalisation Details'!$A:$O,14,0)</f>
        <v>R1026</v>
      </c>
      <c r="Q1236">
        <f>VLOOKUP($A1236,'Hospitalisation Details'!$A:$O,15,0)</f>
        <v>29</v>
      </c>
    </row>
    <row r="1237" spans="1:17" ht="15.75" x14ac:dyDescent="0.25">
      <c r="A1237" s="1" t="s">
        <v>1135</v>
      </c>
      <c r="B1237" t="str">
        <f>VLOOKUP(Healthcare!A1237,'Customer Names'!$A:$D,4,0)</f>
        <v>.  Kristin C</v>
      </c>
      <c r="C1237">
        <f>VLOOKUP(A1237,'Medical Examinations'!$A:$M,2,0)</f>
        <v>26.36</v>
      </c>
      <c r="D1237">
        <f>VLOOKUP($A1237,'Medical Examinations'!$A:$M,3,0)</f>
        <v>4.32</v>
      </c>
      <c r="E1237" t="str">
        <f>VLOOKUP($A1237,'Medical Examinations'!$A:$M,4,0)</f>
        <v>No</v>
      </c>
      <c r="F1237" t="str">
        <f>VLOOKUP($A1237,'Medical Examinations'!$A:$M,5,0)</f>
        <v>No</v>
      </c>
      <c r="G1237" t="str">
        <f>VLOOKUP($A1237,'Medical Examinations'!$A:$M,6,0)</f>
        <v>Yes</v>
      </c>
      <c r="H1237">
        <f>VLOOKUP($A1237,'Medical Examinations'!$A:$M,8,0)</f>
        <v>1</v>
      </c>
      <c r="I1237" t="str">
        <f>VLOOKUP($A1237,'Medical Examinations'!$A:$M,9,0)</f>
        <v>No</v>
      </c>
      <c r="J1237" t="str">
        <f>VLOOKUP($A1237,'Medical Examinations'!$A:$M,11,0)</f>
        <v>Overweight</v>
      </c>
      <c r="K1237" t="str">
        <f>VLOOKUP($A1237,'Medical Examinations'!$A:$M,12,0)</f>
        <v>Normal</v>
      </c>
      <c r="L1237" s="11">
        <f>VLOOKUP($A1237,'Hospitalisation Details'!$A:$O,5,0)</f>
        <v>29144</v>
      </c>
      <c r="M1237">
        <f>VLOOKUP($A1237,'Hospitalisation Details'!$A:$O,7,0)</f>
        <v>8998.43</v>
      </c>
      <c r="N1237" t="str">
        <f>VLOOKUP($A1237,'Hospitalisation Details'!$A:$O,12,0)</f>
        <v>tier - 2</v>
      </c>
      <c r="O1237" t="str">
        <f>VLOOKUP($A1237,'Hospitalisation Details'!$A:$O,13,0)</f>
        <v>tier - 1</v>
      </c>
      <c r="P1237" t="str">
        <f>VLOOKUP($A1237,'Hospitalisation Details'!$A:$O,14,0)</f>
        <v>R1025</v>
      </c>
      <c r="Q1237">
        <f>VLOOKUP($A1237,'Hospitalisation Details'!$A:$O,15,0)</f>
        <v>43</v>
      </c>
    </row>
    <row r="1238" spans="1:17" ht="15.75" x14ac:dyDescent="0.25">
      <c r="A1238" s="1" t="s">
        <v>1134</v>
      </c>
      <c r="B1238" t="str">
        <f>VLOOKUP(Healthcare!A1238,'Customer Names'!$A:$D,4,0)</f>
        <v>Casey M.</v>
      </c>
      <c r="C1238">
        <f>VLOOKUP(A1238,'Medical Examinations'!$A:$M,2,0)</f>
        <v>29.925000000000001</v>
      </c>
      <c r="D1238">
        <f>VLOOKUP($A1238,'Medical Examinations'!$A:$M,3,0)</f>
        <v>8.2899999999999991</v>
      </c>
      <c r="E1238" t="str">
        <f>VLOOKUP($A1238,'Medical Examinations'!$A:$M,4,0)</f>
        <v>No</v>
      </c>
      <c r="F1238" t="str">
        <f>VLOOKUP($A1238,'Medical Examinations'!$A:$M,5,0)</f>
        <v>No</v>
      </c>
      <c r="G1238" t="str">
        <f>VLOOKUP($A1238,'Medical Examinations'!$A:$M,6,0)</f>
        <v>No</v>
      </c>
      <c r="H1238">
        <f>VLOOKUP($A1238,'Medical Examinations'!$A:$M,8,0)</f>
        <v>2</v>
      </c>
      <c r="I1238" t="str">
        <f>VLOOKUP($A1238,'Medical Examinations'!$A:$M,9,0)</f>
        <v>No</v>
      </c>
      <c r="J1238" t="str">
        <f>VLOOKUP($A1238,'Medical Examinations'!$A:$M,11,0)</f>
        <v>Obesity</v>
      </c>
      <c r="K1238" t="str">
        <f>VLOOKUP($A1238,'Medical Examinations'!$A:$M,12,0)</f>
        <v>Diabetes</v>
      </c>
      <c r="L1238" s="11">
        <f>VLOOKUP($A1238,'Hospitalisation Details'!$A:$O,5,0)</f>
        <v>26856</v>
      </c>
      <c r="M1238">
        <f>VLOOKUP($A1238,'Hospitalisation Details'!$A:$O,7,0)</f>
        <v>8988.16</v>
      </c>
      <c r="N1238" t="str">
        <f>VLOOKUP($A1238,'Hospitalisation Details'!$A:$O,12,0)</f>
        <v>tier - 2</v>
      </c>
      <c r="O1238" t="str">
        <f>VLOOKUP($A1238,'Hospitalisation Details'!$A:$O,13,0)</f>
        <v>tier - 1</v>
      </c>
      <c r="P1238" t="str">
        <f>VLOOKUP($A1238,'Hospitalisation Details'!$A:$O,14,0)</f>
        <v>R1012</v>
      </c>
      <c r="Q1238">
        <f>VLOOKUP($A1238,'Hospitalisation Details'!$A:$O,15,0)</f>
        <v>49</v>
      </c>
    </row>
    <row r="1239" spans="1:17" ht="15.75" x14ac:dyDescent="0.25">
      <c r="A1239" s="1" t="s">
        <v>1133</v>
      </c>
      <c r="B1239" t="str">
        <f>VLOOKUP(Healthcare!A1239,'Customer Names'!$A:$D,4,0)</f>
        <v>Samuel</v>
      </c>
      <c r="C1239">
        <f>VLOOKUP(A1239,'Medical Examinations'!$A:$M,2,0)</f>
        <v>37.29</v>
      </c>
      <c r="D1239">
        <f>VLOOKUP($A1239,'Medical Examinations'!$A:$M,3,0)</f>
        <v>10.46</v>
      </c>
      <c r="E1239" t="str">
        <f>VLOOKUP($A1239,'Medical Examinations'!$A:$M,4,0)</f>
        <v>No</v>
      </c>
      <c r="F1239" t="str">
        <f>VLOOKUP($A1239,'Medical Examinations'!$A:$M,5,0)</f>
        <v>No</v>
      </c>
      <c r="G1239" t="str">
        <f>VLOOKUP($A1239,'Medical Examinations'!$A:$M,6,0)</f>
        <v>No</v>
      </c>
      <c r="H1239">
        <f>VLOOKUP($A1239,'Medical Examinations'!$A:$M,8,0)</f>
        <v>0</v>
      </c>
      <c r="I1239" t="str">
        <f>VLOOKUP($A1239,'Medical Examinations'!$A:$M,9,0)</f>
        <v>No</v>
      </c>
      <c r="J1239" t="str">
        <f>VLOOKUP($A1239,'Medical Examinations'!$A:$M,11,0)</f>
        <v>Obesity</v>
      </c>
      <c r="K1239" t="str">
        <f>VLOOKUP($A1239,'Medical Examinations'!$A:$M,12,0)</f>
        <v>Diabetes</v>
      </c>
      <c r="L1239" s="11">
        <f>VLOOKUP($A1239,'Hospitalisation Details'!$A:$O,5,0)</f>
        <v>27262</v>
      </c>
      <c r="M1239">
        <f>VLOOKUP($A1239,'Hospitalisation Details'!$A:$O,7,0)</f>
        <v>8978.19</v>
      </c>
      <c r="N1239" t="str">
        <f>VLOOKUP($A1239,'Hospitalisation Details'!$A:$O,12,0)</f>
        <v>tier - 2</v>
      </c>
      <c r="O1239" t="str">
        <f>VLOOKUP($A1239,'Hospitalisation Details'!$A:$O,13,0)</f>
        <v>tier - 2</v>
      </c>
      <c r="P1239" t="str">
        <f>VLOOKUP($A1239,'Hospitalisation Details'!$A:$O,14,0)</f>
        <v>R1013</v>
      </c>
      <c r="Q1239">
        <f>VLOOKUP($A1239,'Hospitalisation Details'!$A:$O,15,0)</f>
        <v>48</v>
      </c>
    </row>
    <row r="1240" spans="1:17" ht="15.75" x14ac:dyDescent="0.25">
      <c r="A1240" s="1" t="s">
        <v>1132</v>
      </c>
      <c r="B1240" t="str">
        <f>VLOOKUP(Healthcare!A1240,'Customer Names'!$A:$D,4,0)</f>
        <v>Braulio</v>
      </c>
      <c r="C1240">
        <f>VLOOKUP(A1240,'Medical Examinations'!$A:$M,2,0)</f>
        <v>30.2</v>
      </c>
      <c r="D1240">
        <f>VLOOKUP($A1240,'Medical Examinations'!$A:$M,3,0)</f>
        <v>11.96</v>
      </c>
      <c r="E1240" t="str">
        <f>VLOOKUP($A1240,'Medical Examinations'!$A:$M,4,0)</f>
        <v>No</v>
      </c>
      <c r="F1240" t="str">
        <f>VLOOKUP($A1240,'Medical Examinations'!$A:$M,5,0)</f>
        <v>No</v>
      </c>
      <c r="G1240" t="str">
        <f>VLOOKUP($A1240,'Medical Examinations'!$A:$M,6,0)</f>
        <v>No</v>
      </c>
      <c r="H1240">
        <f>VLOOKUP($A1240,'Medical Examinations'!$A:$M,8,0)</f>
        <v>0</v>
      </c>
      <c r="I1240" t="str">
        <f>VLOOKUP($A1240,'Medical Examinations'!$A:$M,9,0)</f>
        <v>No</v>
      </c>
      <c r="J1240" t="str">
        <f>VLOOKUP($A1240,'Medical Examinations'!$A:$M,11,0)</f>
        <v>Obesity</v>
      </c>
      <c r="K1240" t="str">
        <f>VLOOKUP($A1240,'Medical Examinations'!$A:$M,12,0)</f>
        <v>Diabetes</v>
      </c>
      <c r="L1240" s="11">
        <f>VLOOKUP($A1240,'Hospitalisation Details'!$A:$O,5,0)</f>
        <v>27249</v>
      </c>
      <c r="M1240">
        <f>VLOOKUP($A1240,'Hospitalisation Details'!$A:$O,7,0)</f>
        <v>8968.33</v>
      </c>
      <c r="N1240" t="str">
        <f>VLOOKUP($A1240,'Hospitalisation Details'!$A:$O,12,0)</f>
        <v>tier - 3</v>
      </c>
      <c r="O1240" t="str">
        <f>VLOOKUP($A1240,'Hospitalisation Details'!$A:$O,13,0)</f>
        <v>tier - 2</v>
      </c>
      <c r="P1240" t="str">
        <f>VLOOKUP($A1240,'Hospitalisation Details'!$A:$O,14,0)</f>
        <v>R1011</v>
      </c>
      <c r="Q1240">
        <f>VLOOKUP($A1240,'Hospitalisation Details'!$A:$O,15,0)</f>
        <v>48</v>
      </c>
    </row>
    <row r="1241" spans="1:17" ht="15.75" x14ac:dyDescent="0.25">
      <c r="A1241" s="1" t="s">
        <v>1131</v>
      </c>
      <c r="B1241" t="str">
        <f>VLOOKUP(Healthcare!A1241,'Customer Names'!$A:$D,4,0)</f>
        <v>Anne-Marie</v>
      </c>
      <c r="C1241">
        <f>VLOOKUP(A1241,'Medical Examinations'!$A:$M,2,0)</f>
        <v>24.225000000000001</v>
      </c>
      <c r="D1241">
        <f>VLOOKUP($A1241,'Medical Examinations'!$A:$M,3,0)</f>
        <v>4.25</v>
      </c>
      <c r="E1241" t="str">
        <f>VLOOKUP($A1241,'Medical Examinations'!$A:$M,4,0)</f>
        <v>yes</v>
      </c>
      <c r="F1241" t="str">
        <f>VLOOKUP($A1241,'Medical Examinations'!$A:$M,5,0)</f>
        <v>No</v>
      </c>
      <c r="G1241" t="str">
        <f>VLOOKUP($A1241,'Medical Examinations'!$A:$M,6,0)</f>
        <v>Yes</v>
      </c>
      <c r="H1241">
        <f>VLOOKUP($A1241,'Medical Examinations'!$A:$M,8,0)</f>
        <v>1</v>
      </c>
      <c r="I1241" t="str">
        <f>VLOOKUP($A1241,'Medical Examinations'!$A:$M,9,0)</f>
        <v>No</v>
      </c>
      <c r="J1241" t="str">
        <f>VLOOKUP($A1241,'Medical Examinations'!$A:$M,11,0)</f>
        <v>Healthy Weight</v>
      </c>
      <c r="K1241" t="str">
        <f>VLOOKUP($A1241,'Medical Examinations'!$A:$M,12,0)</f>
        <v>Normal</v>
      </c>
      <c r="L1241" s="11">
        <f>VLOOKUP($A1241,'Hospitalisation Details'!$A:$O,5,0)</f>
        <v>30665</v>
      </c>
      <c r="M1241">
        <f>VLOOKUP($A1241,'Hospitalisation Details'!$A:$O,7,0)</f>
        <v>8965.7999999999993</v>
      </c>
      <c r="N1241" t="str">
        <f>VLOOKUP($A1241,'Hospitalisation Details'!$A:$O,12,0)</f>
        <v>tier - 2</v>
      </c>
      <c r="O1241" t="str">
        <f>VLOOKUP($A1241,'Hospitalisation Details'!$A:$O,13,0)</f>
        <v>tier - 3</v>
      </c>
      <c r="P1241" t="str">
        <f>VLOOKUP($A1241,'Hospitalisation Details'!$A:$O,14,0)</f>
        <v>R1012</v>
      </c>
      <c r="Q1241">
        <f>VLOOKUP($A1241,'Hospitalisation Details'!$A:$O,15,0)</f>
        <v>39</v>
      </c>
    </row>
    <row r="1242" spans="1:17" ht="15.75" x14ac:dyDescent="0.25">
      <c r="A1242" s="1" t="s">
        <v>1130</v>
      </c>
      <c r="B1242" t="str">
        <f>VLOOKUP(Healthcare!A1242,'Customer Names'!$A:$D,4,0)</f>
        <v>Samuel K.</v>
      </c>
      <c r="C1242">
        <f>VLOOKUP(A1242,'Medical Examinations'!$A:$M,2,0)</f>
        <v>31.445</v>
      </c>
      <c r="D1242">
        <f>VLOOKUP($A1242,'Medical Examinations'!$A:$M,3,0)</f>
        <v>8.33</v>
      </c>
      <c r="E1242" t="str">
        <f>VLOOKUP($A1242,'Medical Examinations'!$A:$M,4,0)</f>
        <v>No</v>
      </c>
      <c r="F1242" t="str">
        <f>VLOOKUP($A1242,'Medical Examinations'!$A:$M,5,0)</f>
        <v>No</v>
      </c>
      <c r="G1242" t="str">
        <f>VLOOKUP($A1242,'Medical Examinations'!$A:$M,6,0)</f>
        <v>No</v>
      </c>
      <c r="H1242">
        <f>VLOOKUP($A1242,'Medical Examinations'!$A:$M,8,0)</f>
        <v>0</v>
      </c>
      <c r="I1242" t="str">
        <f>VLOOKUP($A1242,'Medical Examinations'!$A:$M,9,0)</f>
        <v>No</v>
      </c>
      <c r="J1242" t="str">
        <f>VLOOKUP($A1242,'Medical Examinations'!$A:$M,11,0)</f>
        <v>Obesity</v>
      </c>
      <c r="K1242" t="str">
        <f>VLOOKUP($A1242,'Medical Examinations'!$A:$M,12,0)</f>
        <v>Diabetes</v>
      </c>
      <c r="L1242" s="11">
        <f>VLOOKUP($A1242,'Hospitalisation Details'!$A:$O,5,0)</f>
        <v>27258</v>
      </c>
      <c r="M1242">
        <f>VLOOKUP($A1242,'Hospitalisation Details'!$A:$O,7,0)</f>
        <v>8964.06</v>
      </c>
      <c r="N1242" t="str">
        <f>VLOOKUP($A1242,'Hospitalisation Details'!$A:$O,12,0)</f>
        <v>tier - 3</v>
      </c>
      <c r="O1242" t="str">
        <f>VLOOKUP($A1242,'Hospitalisation Details'!$A:$O,13,0)</f>
        <v>tier - 2</v>
      </c>
      <c r="P1242" t="str">
        <f>VLOOKUP($A1242,'Hospitalisation Details'!$A:$O,14,0)</f>
        <v>R1016</v>
      </c>
      <c r="Q1242">
        <f>VLOOKUP($A1242,'Hospitalisation Details'!$A:$O,15,0)</f>
        <v>48</v>
      </c>
    </row>
    <row r="1243" spans="1:17" ht="15.75" x14ac:dyDescent="0.25">
      <c r="A1243" s="1" t="s">
        <v>1129</v>
      </c>
      <c r="B1243" t="str">
        <f>VLOOKUP(Healthcare!A1243,'Customer Names'!$A:$D,4,0)</f>
        <v>.  Yuki</v>
      </c>
      <c r="C1243">
        <f>VLOOKUP(A1243,'Medical Examinations'!$A:$M,2,0)</f>
        <v>38.880000000000003</v>
      </c>
      <c r="D1243">
        <f>VLOOKUP($A1243,'Medical Examinations'!$A:$M,3,0)</f>
        <v>4.29</v>
      </c>
      <c r="E1243" t="str">
        <f>VLOOKUP($A1243,'Medical Examinations'!$A:$M,4,0)</f>
        <v>No</v>
      </c>
      <c r="F1243" t="str">
        <f>VLOOKUP($A1243,'Medical Examinations'!$A:$M,5,0)</f>
        <v>No</v>
      </c>
      <c r="G1243" t="str">
        <f>VLOOKUP($A1243,'Medical Examinations'!$A:$M,6,0)</f>
        <v>No</v>
      </c>
      <c r="H1243">
        <f>VLOOKUP($A1243,'Medical Examinations'!$A:$M,8,0)</f>
        <v>1</v>
      </c>
      <c r="I1243" t="str">
        <f>VLOOKUP($A1243,'Medical Examinations'!$A:$M,9,0)</f>
        <v>No</v>
      </c>
      <c r="J1243" t="str">
        <f>VLOOKUP($A1243,'Medical Examinations'!$A:$M,11,0)</f>
        <v>Obesity</v>
      </c>
      <c r="K1243" t="str">
        <f>VLOOKUP($A1243,'Medical Examinations'!$A:$M,12,0)</f>
        <v>Normal</v>
      </c>
      <c r="L1243" s="11">
        <f>VLOOKUP($A1243,'Hospitalisation Details'!$A:$O,5,0)</f>
        <v>33874</v>
      </c>
      <c r="M1243">
        <f>VLOOKUP($A1243,'Hospitalisation Details'!$A:$O,7,0)</f>
        <v>8954.99</v>
      </c>
      <c r="N1243" t="str">
        <f>VLOOKUP($A1243,'Hospitalisation Details'!$A:$O,12,0)</f>
        <v>tier - 2</v>
      </c>
      <c r="O1243" t="str">
        <f>VLOOKUP($A1243,'Hospitalisation Details'!$A:$O,13,0)</f>
        <v>tier - 3</v>
      </c>
      <c r="P1243" t="str">
        <f>VLOOKUP($A1243,'Hospitalisation Details'!$A:$O,14,0)</f>
        <v>R1026</v>
      </c>
      <c r="Q1243">
        <f>VLOOKUP($A1243,'Hospitalisation Details'!$A:$O,15,0)</f>
        <v>30</v>
      </c>
    </row>
    <row r="1244" spans="1:17" ht="15.75" x14ac:dyDescent="0.25">
      <c r="A1244" s="1" t="s">
        <v>1128</v>
      </c>
      <c r="B1244" t="str">
        <f>VLOOKUP(Healthcare!A1244,'Customer Names'!$A:$D,4,0)</f>
        <v>Rafer</v>
      </c>
      <c r="C1244">
        <f>VLOOKUP(A1244,'Medical Examinations'!$A:$M,2,0)</f>
        <v>43.89</v>
      </c>
      <c r="D1244">
        <f>VLOOKUP($A1244,'Medical Examinations'!$A:$M,3,0)</f>
        <v>6.32</v>
      </c>
      <c r="E1244" t="str">
        <f>VLOOKUP($A1244,'Medical Examinations'!$A:$M,4,0)</f>
        <v>yes</v>
      </c>
      <c r="F1244" t="str">
        <f>VLOOKUP($A1244,'Medical Examinations'!$A:$M,5,0)</f>
        <v>No</v>
      </c>
      <c r="G1244" t="str">
        <f>VLOOKUP($A1244,'Medical Examinations'!$A:$M,6,0)</f>
        <v>No</v>
      </c>
      <c r="H1244">
        <f>VLOOKUP($A1244,'Medical Examinations'!$A:$M,8,0)</f>
        <v>0</v>
      </c>
      <c r="I1244" t="str">
        <f>VLOOKUP($A1244,'Medical Examinations'!$A:$M,9,0)</f>
        <v>No</v>
      </c>
      <c r="J1244" t="str">
        <f>VLOOKUP($A1244,'Medical Examinations'!$A:$M,11,0)</f>
        <v>Obesity</v>
      </c>
      <c r="K1244" t="str">
        <f>VLOOKUP($A1244,'Medical Examinations'!$A:$M,12,0)</f>
        <v>Prediabetes</v>
      </c>
      <c r="L1244" s="11">
        <f>VLOOKUP($A1244,'Hospitalisation Details'!$A:$O,5,0)</f>
        <v>28058</v>
      </c>
      <c r="M1244">
        <f>VLOOKUP($A1244,'Hospitalisation Details'!$A:$O,7,0)</f>
        <v>8944.1200000000008</v>
      </c>
      <c r="N1244" t="str">
        <f>VLOOKUP($A1244,'Hospitalisation Details'!$A:$O,12,0)</f>
        <v>tier - 3</v>
      </c>
      <c r="O1244" t="str">
        <f>VLOOKUP($A1244,'Hospitalisation Details'!$A:$O,13,0)</f>
        <v>tier - 2</v>
      </c>
      <c r="P1244" t="str">
        <f>VLOOKUP($A1244,'Hospitalisation Details'!$A:$O,14,0)</f>
        <v>R1013</v>
      </c>
      <c r="Q1244">
        <f>VLOOKUP($A1244,'Hospitalisation Details'!$A:$O,15,0)</f>
        <v>46</v>
      </c>
    </row>
    <row r="1245" spans="1:17" ht="15.75" x14ac:dyDescent="0.25">
      <c r="A1245" s="1" t="s">
        <v>1127</v>
      </c>
      <c r="B1245" t="str">
        <f>VLOOKUP(Healthcare!A1245,'Customer Names'!$A:$D,4,0)</f>
        <v>Claire</v>
      </c>
      <c r="C1245">
        <f>VLOOKUP(A1245,'Medical Examinations'!$A:$M,2,0)</f>
        <v>25.6</v>
      </c>
      <c r="D1245">
        <f>VLOOKUP($A1245,'Medical Examinations'!$A:$M,3,0)</f>
        <v>5.65</v>
      </c>
      <c r="E1245" t="str">
        <f>VLOOKUP($A1245,'Medical Examinations'!$A:$M,4,0)</f>
        <v>No</v>
      </c>
      <c r="F1245" t="str">
        <f>VLOOKUP($A1245,'Medical Examinations'!$A:$M,5,0)</f>
        <v>No</v>
      </c>
      <c r="G1245" t="str">
        <f>VLOOKUP($A1245,'Medical Examinations'!$A:$M,6,0)</f>
        <v>No</v>
      </c>
      <c r="H1245">
        <f>VLOOKUP($A1245,'Medical Examinations'!$A:$M,8,0)</f>
        <v>2</v>
      </c>
      <c r="I1245" t="str">
        <f>VLOOKUP($A1245,'Medical Examinations'!$A:$M,9,0)</f>
        <v>No</v>
      </c>
      <c r="J1245" t="str">
        <f>VLOOKUP($A1245,'Medical Examinations'!$A:$M,11,0)</f>
        <v>Overweight</v>
      </c>
      <c r="K1245" t="str">
        <f>VLOOKUP($A1245,'Medical Examinations'!$A:$M,12,0)</f>
        <v>Normal</v>
      </c>
      <c r="L1245" s="11">
        <f>VLOOKUP($A1245,'Hospitalisation Details'!$A:$O,5,0)</f>
        <v>26456</v>
      </c>
      <c r="M1245">
        <f>VLOOKUP($A1245,'Hospitalisation Details'!$A:$O,7,0)</f>
        <v>8932.08</v>
      </c>
      <c r="N1245" t="str">
        <f>VLOOKUP($A1245,'Hospitalisation Details'!$A:$O,12,0)</f>
        <v>tier - 2</v>
      </c>
      <c r="O1245" t="str">
        <f>VLOOKUP($A1245,'Hospitalisation Details'!$A:$O,13,0)</f>
        <v>tier - 1</v>
      </c>
      <c r="P1245" t="str">
        <f>VLOOKUP($A1245,'Hospitalisation Details'!$A:$O,14,0)</f>
        <v>R1011</v>
      </c>
      <c r="Q1245">
        <f>VLOOKUP($A1245,'Hospitalisation Details'!$A:$O,15,0)</f>
        <v>51</v>
      </c>
    </row>
    <row r="1246" spans="1:17" ht="15.75" x14ac:dyDescent="0.25">
      <c r="A1246" s="1" t="s">
        <v>1126</v>
      </c>
      <c r="B1246" t="str">
        <f>VLOOKUP(Healthcare!A1246,'Customer Names'!$A:$D,4,0)</f>
        <v>Erynn J.</v>
      </c>
      <c r="C1246">
        <f>VLOOKUP(A1246,'Medical Examinations'!$A:$M,2,0)</f>
        <v>29.545000000000002</v>
      </c>
      <c r="D1246">
        <f>VLOOKUP($A1246,'Medical Examinations'!$A:$M,3,0)</f>
        <v>8.41</v>
      </c>
      <c r="E1246" t="str">
        <f>VLOOKUP($A1246,'Medical Examinations'!$A:$M,4,0)</f>
        <v>yes</v>
      </c>
      <c r="F1246" t="str">
        <f>VLOOKUP($A1246,'Medical Examinations'!$A:$M,5,0)</f>
        <v>No</v>
      </c>
      <c r="G1246" t="str">
        <f>VLOOKUP($A1246,'Medical Examinations'!$A:$M,6,0)</f>
        <v>No</v>
      </c>
      <c r="H1246">
        <f>VLOOKUP($A1246,'Medical Examinations'!$A:$M,8,0)</f>
        <v>1</v>
      </c>
      <c r="I1246" t="str">
        <f>VLOOKUP($A1246,'Medical Examinations'!$A:$M,9,0)</f>
        <v>No</v>
      </c>
      <c r="J1246" t="str">
        <f>VLOOKUP($A1246,'Medical Examinations'!$A:$M,11,0)</f>
        <v>Overweight</v>
      </c>
      <c r="K1246" t="str">
        <f>VLOOKUP($A1246,'Medical Examinations'!$A:$M,12,0)</f>
        <v>Diabetes</v>
      </c>
      <c r="L1246" s="11">
        <f>VLOOKUP($A1246,'Hospitalisation Details'!$A:$O,5,0)</f>
        <v>27552</v>
      </c>
      <c r="M1246">
        <f>VLOOKUP($A1246,'Hospitalisation Details'!$A:$O,7,0)</f>
        <v>8930.93</v>
      </c>
      <c r="N1246" t="str">
        <f>VLOOKUP($A1246,'Hospitalisation Details'!$A:$O,12,0)</f>
        <v>tier - 2</v>
      </c>
      <c r="O1246" t="str">
        <f>VLOOKUP($A1246,'Hospitalisation Details'!$A:$O,13,0)</f>
        <v>tier - 2</v>
      </c>
      <c r="P1246" t="str">
        <f>VLOOKUP($A1246,'Hospitalisation Details'!$A:$O,14,0)</f>
        <v>R1012</v>
      </c>
      <c r="Q1246">
        <f>VLOOKUP($A1246,'Hospitalisation Details'!$A:$O,15,0)</f>
        <v>48</v>
      </c>
    </row>
    <row r="1247" spans="1:17" ht="15.75" x14ac:dyDescent="0.25">
      <c r="A1247" s="1" t="s">
        <v>1125</v>
      </c>
      <c r="B1247" t="str">
        <f>VLOOKUP(Healthcare!A1247,'Customer Names'!$A:$D,4,0)</f>
        <v>Mahesh</v>
      </c>
      <c r="C1247">
        <f>VLOOKUP(A1247,'Medical Examinations'!$A:$M,2,0)</f>
        <v>23.25</v>
      </c>
      <c r="D1247">
        <f>VLOOKUP($A1247,'Medical Examinations'!$A:$M,3,0)</f>
        <v>11.96</v>
      </c>
      <c r="E1247" t="str">
        <f>VLOOKUP($A1247,'Medical Examinations'!$A:$M,4,0)</f>
        <v>yes</v>
      </c>
      <c r="F1247" t="str">
        <f>VLOOKUP($A1247,'Medical Examinations'!$A:$M,5,0)</f>
        <v>No</v>
      </c>
      <c r="G1247" t="str">
        <f>VLOOKUP($A1247,'Medical Examinations'!$A:$M,6,0)</f>
        <v>No</v>
      </c>
      <c r="H1247">
        <f>VLOOKUP($A1247,'Medical Examinations'!$A:$M,8,0)</f>
        <v>0</v>
      </c>
      <c r="I1247" t="str">
        <f>VLOOKUP($A1247,'Medical Examinations'!$A:$M,9,0)</f>
        <v>No</v>
      </c>
      <c r="J1247" t="str">
        <f>VLOOKUP($A1247,'Medical Examinations'!$A:$M,11,0)</f>
        <v>Healthy Weight</v>
      </c>
      <c r="K1247" t="str">
        <f>VLOOKUP($A1247,'Medical Examinations'!$A:$M,12,0)</f>
        <v>Diabetes</v>
      </c>
      <c r="L1247" s="11">
        <f>VLOOKUP($A1247,'Hospitalisation Details'!$A:$O,5,0)</f>
        <v>24659</v>
      </c>
      <c r="M1247">
        <f>VLOOKUP($A1247,'Hospitalisation Details'!$A:$O,7,0)</f>
        <v>8908.4699999999993</v>
      </c>
      <c r="N1247" t="str">
        <f>VLOOKUP($A1247,'Hospitalisation Details'!$A:$O,12,0)</f>
        <v>tier - 3</v>
      </c>
      <c r="O1247" t="str">
        <f>VLOOKUP($A1247,'Hospitalisation Details'!$A:$O,13,0)</f>
        <v>tier - 2</v>
      </c>
      <c r="P1247" t="str">
        <f>VLOOKUP($A1247,'Hospitalisation Details'!$A:$O,14,0)</f>
        <v>R1013</v>
      </c>
      <c r="Q1247">
        <f>VLOOKUP($A1247,'Hospitalisation Details'!$A:$O,15,0)</f>
        <v>55</v>
      </c>
    </row>
    <row r="1248" spans="1:17" ht="15.75" x14ac:dyDescent="0.25">
      <c r="A1248" s="1" t="s">
        <v>1124</v>
      </c>
      <c r="B1248" t="str">
        <f>VLOOKUP(Healthcare!A1248,'Customer Names'!$A:$D,4,0)</f>
        <v>Stanley</v>
      </c>
      <c r="C1248">
        <f>VLOOKUP(A1248,'Medical Examinations'!$A:$M,2,0)</f>
        <v>43.95</v>
      </c>
      <c r="D1248">
        <f>VLOOKUP($A1248,'Medical Examinations'!$A:$M,3,0)</f>
        <v>5.17</v>
      </c>
      <c r="E1248" t="str">
        <f>VLOOKUP($A1248,'Medical Examinations'!$A:$M,4,0)</f>
        <v>yes</v>
      </c>
      <c r="F1248" t="str">
        <f>VLOOKUP($A1248,'Medical Examinations'!$A:$M,5,0)</f>
        <v>No</v>
      </c>
      <c r="G1248" t="str">
        <f>VLOOKUP($A1248,'Medical Examinations'!$A:$M,6,0)</f>
        <v>Yes</v>
      </c>
      <c r="H1248">
        <f>VLOOKUP($A1248,'Medical Examinations'!$A:$M,8,0)</f>
        <v>1</v>
      </c>
      <c r="I1248" t="str">
        <f>VLOOKUP($A1248,'Medical Examinations'!$A:$M,9,0)</f>
        <v>No</v>
      </c>
      <c r="J1248" t="str">
        <f>VLOOKUP($A1248,'Medical Examinations'!$A:$M,11,0)</f>
        <v>Obesity</v>
      </c>
      <c r="K1248" t="str">
        <f>VLOOKUP($A1248,'Medical Examinations'!$A:$M,12,0)</f>
        <v>Normal</v>
      </c>
      <c r="L1248" s="11">
        <f>VLOOKUP($A1248,'Hospitalisation Details'!$A:$O,5,0)</f>
        <v>35762</v>
      </c>
      <c r="M1248">
        <f>VLOOKUP($A1248,'Hospitalisation Details'!$A:$O,7,0)</f>
        <v>8906.14</v>
      </c>
      <c r="N1248" t="str">
        <f>VLOOKUP($A1248,'Hospitalisation Details'!$A:$O,12,0)</f>
        <v>tier - 2</v>
      </c>
      <c r="O1248" t="str">
        <f>VLOOKUP($A1248,'Hospitalisation Details'!$A:$O,13,0)</f>
        <v>tier - 2</v>
      </c>
      <c r="P1248" t="str">
        <f>VLOOKUP($A1248,'Hospitalisation Details'!$A:$O,14,0)</f>
        <v>R1012</v>
      </c>
      <c r="Q1248">
        <f>VLOOKUP($A1248,'Hospitalisation Details'!$A:$O,15,0)</f>
        <v>25</v>
      </c>
    </row>
    <row r="1249" spans="1:17" ht="15.75" x14ac:dyDescent="0.25">
      <c r="A1249" s="1" t="s">
        <v>1123</v>
      </c>
      <c r="B1249" t="str">
        <f>VLOOKUP(Healthcare!A1249,'Customer Names'!$A:$D,4,0)</f>
        <v>Gregory</v>
      </c>
      <c r="C1249">
        <f>VLOOKUP(A1249,'Medical Examinations'!$A:$M,2,0)</f>
        <v>21.85</v>
      </c>
      <c r="D1249">
        <f>VLOOKUP($A1249,'Medical Examinations'!$A:$M,3,0)</f>
        <v>8.76</v>
      </c>
      <c r="E1249" t="str">
        <f>VLOOKUP($A1249,'Medical Examinations'!$A:$M,4,0)</f>
        <v>No</v>
      </c>
      <c r="F1249" t="str">
        <f>VLOOKUP($A1249,'Medical Examinations'!$A:$M,5,0)</f>
        <v>No</v>
      </c>
      <c r="G1249" t="str">
        <f>VLOOKUP($A1249,'Medical Examinations'!$A:$M,6,0)</f>
        <v>No</v>
      </c>
      <c r="H1249">
        <f>VLOOKUP($A1249,'Medical Examinations'!$A:$M,8,0)</f>
        <v>0</v>
      </c>
      <c r="I1249" t="str">
        <f>VLOOKUP($A1249,'Medical Examinations'!$A:$M,9,0)</f>
        <v>No</v>
      </c>
      <c r="J1249" t="str">
        <f>VLOOKUP($A1249,'Medical Examinations'!$A:$M,11,0)</f>
        <v>Healthy Weight</v>
      </c>
      <c r="K1249" t="str">
        <f>VLOOKUP($A1249,'Medical Examinations'!$A:$M,12,0)</f>
        <v>Diabetes</v>
      </c>
      <c r="L1249" s="11">
        <f>VLOOKUP($A1249,'Hospitalisation Details'!$A:$O,5,0)</f>
        <v>28840</v>
      </c>
      <c r="M1249">
        <f>VLOOKUP($A1249,'Hospitalisation Details'!$A:$O,7,0)</f>
        <v>8891.14</v>
      </c>
      <c r="N1249" t="str">
        <f>VLOOKUP($A1249,'Hospitalisation Details'!$A:$O,12,0)</f>
        <v>tier - 2</v>
      </c>
      <c r="O1249" t="str">
        <f>VLOOKUP($A1249,'Hospitalisation Details'!$A:$O,13,0)</f>
        <v>tier - 3</v>
      </c>
      <c r="P1249" t="str">
        <f>VLOOKUP($A1249,'Hospitalisation Details'!$A:$O,14,0)</f>
        <v>R1017</v>
      </c>
      <c r="Q1249">
        <f>VLOOKUP($A1249,'Hospitalisation Details'!$A:$O,15,0)</f>
        <v>44</v>
      </c>
    </row>
    <row r="1250" spans="1:17" ht="15.75" x14ac:dyDescent="0.25">
      <c r="A1250" s="1" t="s">
        <v>1122</v>
      </c>
      <c r="B1250" t="str">
        <f>VLOOKUP(Healthcare!A1250,'Customer Names'!$A:$D,4,0)</f>
        <v>Eric</v>
      </c>
      <c r="C1250">
        <f>VLOOKUP(A1250,'Medical Examinations'!$A:$M,2,0)</f>
        <v>25.73</v>
      </c>
      <c r="D1250">
        <f>VLOOKUP($A1250,'Medical Examinations'!$A:$M,3,0)</f>
        <v>7.99</v>
      </c>
      <c r="E1250" t="str">
        <f>VLOOKUP($A1250,'Medical Examinations'!$A:$M,4,0)</f>
        <v>No</v>
      </c>
      <c r="F1250" t="str">
        <f>VLOOKUP($A1250,'Medical Examinations'!$A:$M,5,0)</f>
        <v>No</v>
      </c>
      <c r="G1250" t="str">
        <f>VLOOKUP($A1250,'Medical Examinations'!$A:$M,6,0)</f>
        <v>No</v>
      </c>
      <c r="H1250">
        <f>VLOOKUP($A1250,'Medical Examinations'!$A:$M,8,0)</f>
        <v>2</v>
      </c>
      <c r="I1250" t="str">
        <f>VLOOKUP($A1250,'Medical Examinations'!$A:$M,9,0)</f>
        <v>No</v>
      </c>
      <c r="J1250" t="str">
        <f>VLOOKUP($A1250,'Medical Examinations'!$A:$M,11,0)</f>
        <v>Overweight</v>
      </c>
      <c r="K1250" t="str">
        <f>VLOOKUP($A1250,'Medical Examinations'!$A:$M,12,0)</f>
        <v>Diabetes</v>
      </c>
      <c r="L1250" s="11">
        <f>VLOOKUP($A1250,'Hospitalisation Details'!$A:$O,5,0)</f>
        <v>26885</v>
      </c>
      <c r="M1250">
        <f>VLOOKUP($A1250,'Hospitalisation Details'!$A:$O,7,0)</f>
        <v>8890.59</v>
      </c>
      <c r="N1250" t="str">
        <f>VLOOKUP($A1250,'Hospitalisation Details'!$A:$O,12,0)</f>
        <v>tier - 2</v>
      </c>
      <c r="O1250" t="str">
        <f>VLOOKUP($A1250,'Hospitalisation Details'!$A:$O,13,0)</f>
        <v>tier - 3</v>
      </c>
      <c r="P1250" t="str">
        <f>VLOOKUP($A1250,'Hospitalisation Details'!$A:$O,14,0)</f>
        <v>R1012</v>
      </c>
      <c r="Q1250">
        <f>VLOOKUP($A1250,'Hospitalisation Details'!$A:$O,15,0)</f>
        <v>49</v>
      </c>
    </row>
    <row r="1251" spans="1:17" ht="15.75" x14ac:dyDescent="0.25">
      <c r="A1251" s="1" t="s">
        <v>1121</v>
      </c>
      <c r="B1251" t="str">
        <f>VLOOKUP(Healthcare!A1251,'Customer Names'!$A:$D,4,0)</f>
        <v>Rachel M</v>
      </c>
      <c r="C1251">
        <f>VLOOKUP(A1251,'Medical Examinations'!$A:$M,2,0)</f>
        <v>32.229999999999997</v>
      </c>
      <c r="D1251">
        <f>VLOOKUP($A1251,'Medical Examinations'!$A:$M,3,0)</f>
        <v>8.59</v>
      </c>
      <c r="E1251" t="str">
        <f>VLOOKUP($A1251,'Medical Examinations'!$A:$M,4,0)</f>
        <v>No</v>
      </c>
      <c r="F1251" t="str">
        <f>VLOOKUP($A1251,'Medical Examinations'!$A:$M,5,0)</f>
        <v>No</v>
      </c>
      <c r="G1251" t="str">
        <f>VLOOKUP($A1251,'Medical Examinations'!$A:$M,6,0)</f>
        <v>No</v>
      </c>
      <c r="H1251">
        <f>VLOOKUP($A1251,'Medical Examinations'!$A:$M,8,0)</f>
        <v>0</v>
      </c>
      <c r="I1251" t="str">
        <f>VLOOKUP($A1251,'Medical Examinations'!$A:$M,9,0)</f>
        <v>No</v>
      </c>
      <c r="J1251" t="str">
        <f>VLOOKUP($A1251,'Medical Examinations'!$A:$M,11,0)</f>
        <v>Obesity</v>
      </c>
      <c r="K1251" t="str">
        <f>VLOOKUP($A1251,'Medical Examinations'!$A:$M,12,0)</f>
        <v>Diabetes</v>
      </c>
      <c r="L1251" s="11">
        <f>VLOOKUP($A1251,'Hospitalisation Details'!$A:$O,5,0)</f>
        <v>27259</v>
      </c>
      <c r="M1251">
        <f>VLOOKUP($A1251,'Hospitalisation Details'!$A:$O,7,0)</f>
        <v>8871.15</v>
      </c>
      <c r="N1251" t="str">
        <f>VLOOKUP($A1251,'Hospitalisation Details'!$A:$O,12,0)</f>
        <v>tier - 2</v>
      </c>
      <c r="O1251" t="str">
        <f>VLOOKUP($A1251,'Hospitalisation Details'!$A:$O,13,0)</f>
        <v>tier - 3</v>
      </c>
      <c r="P1251" t="str">
        <f>VLOOKUP($A1251,'Hospitalisation Details'!$A:$O,14,0)</f>
        <v>R1013</v>
      </c>
      <c r="Q1251">
        <f>VLOOKUP($A1251,'Hospitalisation Details'!$A:$O,15,0)</f>
        <v>48</v>
      </c>
    </row>
    <row r="1252" spans="1:17" ht="15.75" x14ac:dyDescent="0.25">
      <c r="A1252" s="1" t="s">
        <v>1120</v>
      </c>
      <c r="B1252" t="str">
        <f>VLOOKUP(Healthcare!A1252,'Customer Names'!$A:$D,4,0)</f>
        <v>Fritz</v>
      </c>
      <c r="C1252">
        <f>VLOOKUP(A1252,'Medical Examinations'!$A:$M,2,0)</f>
        <v>32.204999999999998</v>
      </c>
      <c r="D1252">
        <f>VLOOKUP($A1252,'Medical Examinations'!$A:$M,3,0)</f>
        <v>6.14</v>
      </c>
      <c r="E1252" t="str">
        <f>VLOOKUP($A1252,'Medical Examinations'!$A:$M,4,0)</f>
        <v>No</v>
      </c>
      <c r="F1252" t="str">
        <f>VLOOKUP($A1252,'Medical Examinations'!$A:$M,5,0)</f>
        <v>No</v>
      </c>
      <c r="G1252" t="str">
        <f>VLOOKUP($A1252,'Medical Examinations'!$A:$M,6,0)</f>
        <v>No</v>
      </c>
      <c r="H1252">
        <f>VLOOKUP($A1252,'Medical Examinations'!$A:$M,8,0)</f>
        <v>2</v>
      </c>
      <c r="I1252" t="str">
        <f>VLOOKUP($A1252,'Medical Examinations'!$A:$M,9,0)</f>
        <v>No</v>
      </c>
      <c r="J1252" t="str">
        <f>VLOOKUP($A1252,'Medical Examinations'!$A:$M,11,0)</f>
        <v>Obesity</v>
      </c>
      <c r="K1252" t="str">
        <f>VLOOKUP($A1252,'Medical Examinations'!$A:$M,12,0)</f>
        <v>Prediabetes</v>
      </c>
      <c r="L1252" s="11">
        <f>VLOOKUP($A1252,'Hospitalisation Details'!$A:$O,5,0)</f>
        <v>26594</v>
      </c>
      <c r="M1252">
        <f>VLOOKUP($A1252,'Hospitalisation Details'!$A:$O,7,0)</f>
        <v>8835.26</v>
      </c>
      <c r="N1252" t="str">
        <f>VLOOKUP($A1252,'Hospitalisation Details'!$A:$O,12,0)</f>
        <v>tier - 3</v>
      </c>
      <c r="O1252" t="str">
        <f>VLOOKUP($A1252,'Hospitalisation Details'!$A:$O,13,0)</f>
        <v>tier - 2</v>
      </c>
      <c r="P1252" t="str">
        <f>VLOOKUP($A1252,'Hospitalisation Details'!$A:$O,14,0)</f>
        <v>R1012</v>
      </c>
      <c r="Q1252">
        <f>VLOOKUP($A1252,'Hospitalisation Details'!$A:$O,15,0)</f>
        <v>50</v>
      </c>
    </row>
    <row r="1253" spans="1:17" ht="15.75" x14ac:dyDescent="0.25">
      <c r="A1253" s="1" t="s">
        <v>1119</v>
      </c>
      <c r="B1253" t="str">
        <f>VLOOKUP(Healthcare!A1253,'Customer Names'!$A:$D,4,0)</f>
        <v>Brad</v>
      </c>
      <c r="C1253">
        <f>VLOOKUP(A1253,'Medical Examinations'!$A:$M,2,0)</f>
        <v>26.41</v>
      </c>
      <c r="D1253">
        <f>VLOOKUP($A1253,'Medical Examinations'!$A:$M,3,0)</f>
        <v>4.08</v>
      </c>
      <c r="E1253" t="str">
        <f>VLOOKUP($A1253,'Medical Examinations'!$A:$M,4,0)</f>
        <v>No</v>
      </c>
      <c r="F1253" t="str">
        <f>VLOOKUP($A1253,'Medical Examinations'!$A:$M,5,0)</f>
        <v>No</v>
      </c>
      <c r="G1253" t="str">
        <f>VLOOKUP($A1253,'Medical Examinations'!$A:$M,6,0)</f>
        <v>No</v>
      </c>
      <c r="H1253">
        <f>VLOOKUP($A1253,'Medical Examinations'!$A:$M,8,0)</f>
        <v>2</v>
      </c>
      <c r="I1253" t="str">
        <f>VLOOKUP($A1253,'Medical Examinations'!$A:$M,9,0)</f>
        <v>No</v>
      </c>
      <c r="J1253" t="str">
        <f>VLOOKUP($A1253,'Medical Examinations'!$A:$M,11,0)</f>
        <v>Overweight</v>
      </c>
      <c r="K1253" t="str">
        <f>VLOOKUP($A1253,'Medical Examinations'!$A:$M,12,0)</f>
        <v>Normal</v>
      </c>
      <c r="L1253" s="11">
        <f>VLOOKUP($A1253,'Hospitalisation Details'!$A:$O,5,0)</f>
        <v>26647</v>
      </c>
      <c r="M1253">
        <f>VLOOKUP($A1253,'Hospitalisation Details'!$A:$O,7,0)</f>
        <v>8827.2099999999991</v>
      </c>
      <c r="N1253" t="str">
        <f>VLOOKUP($A1253,'Hospitalisation Details'!$A:$O,12,0)</f>
        <v>tier - 3</v>
      </c>
      <c r="O1253" t="str">
        <f>VLOOKUP($A1253,'Hospitalisation Details'!$A:$O,13,0)</f>
        <v>tier - 1</v>
      </c>
      <c r="P1253" t="str">
        <f>VLOOKUP($A1253,'Hospitalisation Details'!$A:$O,14,0)</f>
        <v>R1012</v>
      </c>
      <c r="Q1253">
        <f>VLOOKUP($A1253,'Hospitalisation Details'!$A:$O,15,0)</f>
        <v>50</v>
      </c>
    </row>
    <row r="1254" spans="1:17" ht="15.75" x14ac:dyDescent="0.25">
      <c r="A1254" s="1" t="s">
        <v>1118</v>
      </c>
      <c r="B1254" t="str">
        <f>VLOOKUP(Healthcare!A1254,'Customer Names'!$A:$D,4,0)</f>
        <v>Claire M</v>
      </c>
      <c r="C1254">
        <f>VLOOKUP(A1254,'Medical Examinations'!$A:$M,2,0)</f>
        <v>30.2</v>
      </c>
      <c r="D1254">
        <f>VLOOKUP($A1254,'Medical Examinations'!$A:$M,3,0)</f>
        <v>6.25</v>
      </c>
      <c r="E1254" t="str">
        <f>VLOOKUP($A1254,'Medical Examinations'!$A:$M,4,0)</f>
        <v>yes</v>
      </c>
      <c r="F1254" t="str">
        <f>VLOOKUP($A1254,'Medical Examinations'!$A:$M,5,0)</f>
        <v>No</v>
      </c>
      <c r="G1254" t="str">
        <f>VLOOKUP($A1254,'Medical Examinations'!$A:$M,6,0)</f>
        <v>No</v>
      </c>
      <c r="H1254">
        <f>VLOOKUP($A1254,'Medical Examinations'!$A:$M,8,0)</f>
        <v>0</v>
      </c>
      <c r="I1254" t="str">
        <f>VLOOKUP($A1254,'Medical Examinations'!$A:$M,9,0)</f>
        <v>No</v>
      </c>
      <c r="J1254" t="str">
        <f>VLOOKUP($A1254,'Medical Examinations'!$A:$M,11,0)</f>
        <v>Obesity</v>
      </c>
      <c r="K1254" t="str">
        <f>VLOOKUP($A1254,'Medical Examinations'!$A:$M,12,0)</f>
        <v>Prediabetes</v>
      </c>
      <c r="L1254" s="11">
        <f>VLOOKUP($A1254,'Hospitalisation Details'!$A:$O,5,0)</f>
        <v>28108</v>
      </c>
      <c r="M1254">
        <f>VLOOKUP($A1254,'Hospitalisation Details'!$A:$O,7,0)</f>
        <v>8825.09</v>
      </c>
      <c r="N1254" t="str">
        <f>VLOOKUP($A1254,'Hospitalisation Details'!$A:$O,12,0)</f>
        <v>tier - 2</v>
      </c>
      <c r="O1254" t="str">
        <f>VLOOKUP($A1254,'Hospitalisation Details'!$A:$O,13,0)</f>
        <v>tier - 3</v>
      </c>
      <c r="P1254" t="str">
        <f>VLOOKUP($A1254,'Hospitalisation Details'!$A:$O,14,0)</f>
        <v>R1011</v>
      </c>
      <c r="Q1254">
        <f>VLOOKUP($A1254,'Hospitalisation Details'!$A:$O,15,0)</f>
        <v>46</v>
      </c>
    </row>
    <row r="1255" spans="1:17" ht="15.75" x14ac:dyDescent="0.25">
      <c r="A1255" s="1" t="s">
        <v>1117</v>
      </c>
      <c r="B1255" t="str">
        <f>VLOOKUP(Healthcare!A1255,'Customer Names'!$A:$D,4,0)</f>
        <v>.  Jennifer</v>
      </c>
      <c r="C1255">
        <f>VLOOKUP(A1255,'Medical Examinations'!$A:$M,2,0)</f>
        <v>31.26</v>
      </c>
      <c r="D1255">
        <f>VLOOKUP($A1255,'Medical Examinations'!$A:$M,3,0)</f>
        <v>5.94</v>
      </c>
      <c r="E1255" t="str">
        <f>VLOOKUP($A1255,'Medical Examinations'!$A:$M,4,0)</f>
        <v>yes</v>
      </c>
      <c r="F1255" t="str">
        <f>VLOOKUP($A1255,'Medical Examinations'!$A:$M,5,0)</f>
        <v>No</v>
      </c>
      <c r="G1255" t="str">
        <f>VLOOKUP($A1255,'Medical Examinations'!$A:$M,6,0)</f>
        <v>No</v>
      </c>
      <c r="H1255">
        <f>VLOOKUP($A1255,'Medical Examinations'!$A:$M,8,0)</f>
        <v>1</v>
      </c>
      <c r="I1255" t="str">
        <f>VLOOKUP($A1255,'Medical Examinations'!$A:$M,9,0)</f>
        <v>No</v>
      </c>
      <c r="J1255" t="str">
        <f>VLOOKUP($A1255,'Medical Examinations'!$A:$M,11,0)</f>
        <v>Obesity</v>
      </c>
      <c r="K1255" t="str">
        <f>VLOOKUP($A1255,'Medical Examinations'!$A:$M,12,0)</f>
        <v>Prediabetes</v>
      </c>
      <c r="L1255" s="11">
        <f>VLOOKUP($A1255,'Hospitalisation Details'!$A:$O,5,0)</f>
        <v>32438</v>
      </c>
      <c r="M1255">
        <f>VLOOKUP($A1255,'Hospitalisation Details'!$A:$O,7,0)</f>
        <v>8824.27</v>
      </c>
      <c r="N1255" t="str">
        <f>VLOOKUP($A1255,'Hospitalisation Details'!$A:$O,12,0)</f>
        <v>tier - 2</v>
      </c>
      <c r="O1255" t="str">
        <f>VLOOKUP($A1255,'Hospitalisation Details'!$A:$O,13,0)</f>
        <v>tier - 1</v>
      </c>
      <c r="P1255" t="str">
        <f>VLOOKUP($A1255,'Hospitalisation Details'!$A:$O,14,0)</f>
        <v>R1025</v>
      </c>
      <c r="Q1255">
        <f>VLOOKUP($A1255,'Hospitalisation Details'!$A:$O,15,0)</f>
        <v>34</v>
      </c>
    </row>
    <row r="1256" spans="1:17" ht="15.75" x14ac:dyDescent="0.25">
      <c r="A1256" s="1" t="s">
        <v>1116</v>
      </c>
      <c r="B1256" t="str">
        <f>VLOOKUP(Healthcare!A1256,'Customer Names'!$A:$D,4,0)</f>
        <v>Maria S.</v>
      </c>
      <c r="C1256">
        <f>VLOOKUP(A1256,'Medical Examinations'!$A:$M,2,0)</f>
        <v>33.725000000000001</v>
      </c>
      <c r="D1256">
        <f>VLOOKUP($A1256,'Medical Examinations'!$A:$M,3,0)</f>
        <v>6.45</v>
      </c>
      <c r="E1256" t="str">
        <f>VLOOKUP($A1256,'Medical Examinations'!$A:$M,4,0)</f>
        <v>yes</v>
      </c>
      <c r="F1256" t="str">
        <f>VLOOKUP($A1256,'Medical Examinations'!$A:$M,5,0)</f>
        <v>No</v>
      </c>
      <c r="G1256" t="str">
        <f>VLOOKUP($A1256,'Medical Examinations'!$A:$M,6,0)</f>
        <v>No</v>
      </c>
      <c r="H1256">
        <f>VLOOKUP($A1256,'Medical Examinations'!$A:$M,8,0)</f>
        <v>0</v>
      </c>
      <c r="I1256" t="str">
        <f>VLOOKUP($A1256,'Medical Examinations'!$A:$M,9,0)</f>
        <v>No</v>
      </c>
      <c r="J1256" t="str">
        <f>VLOOKUP($A1256,'Medical Examinations'!$A:$M,11,0)</f>
        <v>Obesity</v>
      </c>
      <c r="K1256" t="str">
        <f>VLOOKUP($A1256,'Medical Examinations'!$A:$M,12,0)</f>
        <v>Diabetes</v>
      </c>
      <c r="L1256" s="11">
        <f>VLOOKUP($A1256,'Hospitalisation Details'!$A:$O,5,0)</f>
        <v>28052</v>
      </c>
      <c r="M1256">
        <f>VLOOKUP($A1256,'Hospitalisation Details'!$A:$O,7,0)</f>
        <v>8823.99</v>
      </c>
      <c r="N1256" t="str">
        <f>VLOOKUP($A1256,'Hospitalisation Details'!$A:$O,12,0)</f>
        <v>tier - 2</v>
      </c>
      <c r="O1256" t="str">
        <f>VLOOKUP($A1256,'Hospitalisation Details'!$A:$O,13,0)</f>
        <v>tier - 3</v>
      </c>
      <c r="P1256" t="str">
        <f>VLOOKUP($A1256,'Hospitalisation Details'!$A:$O,14,0)</f>
        <v>R1024</v>
      </c>
      <c r="Q1256">
        <f>VLOOKUP($A1256,'Hospitalisation Details'!$A:$O,15,0)</f>
        <v>46</v>
      </c>
    </row>
    <row r="1257" spans="1:17" ht="15.75" x14ac:dyDescent="0.25">
      <c r="A1257" s="1" t="s">
        <v>1115</v>
      </c>
      <c r="B1257" t="str">
        <f>VLOOKUP(Healthcare!A1257,'Customer Names'!$A:$D,4,0)</f>
        <v>Katherine E</v>
      </c>
      <c r="C1257">
        <f>VLOOKUP(A1257,'Medical Examinations'!$A:$M,2,0)</f>
        <v>28.9</v>
      </c>
      <c r="D1257">
        <f>VLOOKUP($A1257,'Medical Examinations'!$A:$M,3,0)</f>
        <v>5.74</v>
      </c>
      <c r="E1257" t="str">
        <f>VLOOKUP($A1257,'Medical Examinations'!$A:$M,4,0)</f>
        <v>yes</v>
      </c>
      <c r="F1257" t="str">
        <f>VLOOKUP($A1257,'Medical Examinations'!$A:$M,5,0)</f>
        <v>No</v>
      </c>
      <c r="G1257" t="str">
        <f>VLOOKUP($A1257,'Medical Examinations'!$A:$M,6,0)</f>
        <v>No</v>
      </c>
      <c r="H1257">
        <f>VLOOKUP($A1257,'Medical Examinations'!$A:$M,8,0)</f>
        <v>0</v>
      </c>
      <c r="I1257" t="str">
        <f>VLOOKUP($A1257,'Medical Examinations'!$A:$M,9,0)</f>
        <v>No</v>
      </c>
      <c r="J1257" t="str">
        <f>VLOOKUP($A1257,'Medical Examinations'!$A:$M,11,0)</f>
        <v>Overweight</v>
      </c>
      <c r="K1257" t="str">
        <f>VLOOKUP($A1257,'Medical Examinations'!$A:$M,12,0)</f>
        <v>Prediabetes</v>
      </c>
      <c r="L1257" s="11">
        <f>VLOOKUP($A1257,'Hospitalisation Details'!$A:$O,5,0)</f>
        <v>27986</v>
      </c>
      <c r="M1257">
        <f>VLOOKUP($A1257,'Hospitalisation Details'!$A:$O,7,0)</f>
        <v>8823.2800000000007</v>
      </c>
      <c r="N1257" t="str">
        <f>VLOOKUP($A1257,'Hospitalisation Details'!$A:$O,12,0)</f>
        <v>tier - 2</v>
      </c>
      <c r="O1257" t="str">
        <f>VLOOKUP($A1257,'Hospitalisation Details'!$A:$O,13,0)</f>
        <v>tier - 1</v>
      </c>
      <c r="P1257" t="str">
        <f>VLOOKUP($A1257,'Hospitalisation Details'!$A:$O,14,0)</f>
        <v>R1011</v>
      </c>
      <c r="Q1257">
        <f>VLOOKUP($A1257,'Hospitalisation Details'!$A:$O,15,0)</f>
        <v>46</v>
      </c>
    </row>
    <row r="1258" spans="1:17" ht="15.75" x14ac:dyDescent="0.25">
      <c r="A1258" s="1" t="s">
        <v>1114</v>
      </c>
      <c r="B1258" t="str">
        <f>VLOOKUP(Healthcare!A1258,'Customer Names'!$A:$D,4,0)</f>
        <v>Michael</v>
      </c>
      <c r="C1258">
        <f>VLOOKUP(A1258,'Medical Examinations'!$A:$M,2,0)</f>
        <v>45.69</v>
      </c>
      <c r="D1258">
        <f>VLOOKUP($A1258,'Medical Examinations'!$A:$M,3,0)</f>
        <v>4.43</v>
      </c>
      <c r="E1258" t="str">
        <f>VLOOKUP($A1258,'Medical Examinations'!$A:$M,4,0)</f>
        <v>yes</v>
      </c>
      <c r="F1258" t="str">
        <f>VLOOKUP($A1258,'Medical Examinations'!$A:$M,5,0)</f>
        <v>No</v>
      </c>
      <c r="G1258" t="str">
        <f>VLOOKUP($A1258,'Medical Examinations'!$A:$M,6,0)</f>
        <v>No</v>
      </c>
      <c r="H1258">
        <f>VLOOKUP($A1258,'Medical Examinations'!$A:$M,8,0)</f>
        <v>0</v>
      </c>
      <c r="I1258" t="str">
        <f>VLOOKUP($A1258,'Medical Examinations'!$A:$M,9,0)</f>
        <v>No</v>
      </c>
      <c r="J1258" t="str">
        <f>VLOOKUP($A1258,'Medical Examinations'!$A:$M,11,0)</f>
        <v>Obesity</v>
      </c>
      <c r="K1258" t="str">
        <f>VLOOKUP($A1258,'Medical Examinations'!$A:$M,12,0)</f>
        <v>Normal</v>
      </c>
      <c r="L1258" s="11">
        <f>VLOOKUP($A1258,'Hospitalisation Details'!$A:$O,5,0)</f>
        <v>37202</v>
      </c>
      <c r="M1258">
        <f>VLOOKUP($A1258,'Hospitalisation Details'!$A:$O,7,0)</f>
        <v>8821.8799999999992</v>
      </c>
      <c r="N1258" t="str">
        <f>VLOOKUP($A1258,'Hospitalisation Details'!$A:$O,12,0)</f>
        <v>tier - 2</v>
      </c>
      <c r="O1258" t="str">
        <f>VLOOKUP($A1258,'Hospitalisation Details'!$A:$O,13,0)</f>
        <v>tier - 3</v>
      </c>
      <c r="P1258" t="str">
        <f>VLOOKUP($A1258,'Hospitalisation Details'!$A:$O,14,0)</f>
        <v>R1023</v>
      </c>
      <c r="Q1258">
        <f>VLOOKUP($A1258,'Hospitalisation Details'!$A:$O,15,0)</f>
        <v>21</v>
      </c>
    </row>
    <row r="1259" spans="1:17" ht="15.75" x14ac:dyDescent="0.25">
      <c r="A1259" s="1" t="s">
        <v>1113</v>
      </c>
      <c r="B1259" t="str">
        <f>VLOOKUP(Healthcare!A1259,'Customer Names'!$A:$D,4,0)</f>
        <v>Roxanne</v>
      </c>
      <c r="C1259">
        <f>VLOOKUP(A1259,'Medical Examinations'!$A:$M,2,0)</f>
        <v>21.03</v>
      </c>
      <c r="D1259">
        <f>VLOOKUP($A1259,'Medical Examinations'!$A:$M,3,0)</f>
        <v>6.5</v>
      </c>
      <c r="E1259" t="str">
        <f>VLOOKUP($A1259,'Medical Examinations'!$A:$M,4,0)</f>
        <v>No</v>
      </c>
      <c r="F1259" t="str">
        <f>VLOOKUP($A1259,'Medical Examinations'!$A:$M,5,0)</f>
        <v>No</v>
      </c>
      <c r="G1259" t="str">
        <f>VLOOKUP($A1259,'Medical Examinations'!$A:$M,6,0)</f>
        <v>No</v>
      </c>
      <c r="H1259">
        <f>VLOOKUP($A1259,'Medical Examinations'!$A:$M,8,0)</f>
        <v>0</v>
      </c>
      <c r="I1259" t="str">
        <f>VLOOKUP($A1259,'Medical Examinations'!$A:$M,9,0)</f>
        <v>No</v>
      </c>
      <c r="J1259" t="str">
        <f>VLOOKUP($A1259,'Medical Examinations'!$A:$M,11,0)</f>
        <v>Healthy Weight</v>
      </c>
      <c r="K1259" t="str">
        <f>VLOOKUP($A1259,'Medical Examinations'!$A:$M,12,0)</f>
        <v>Diabetes</v>
      </c>
      <c r="L1259" s="11">
        <f>VLOOKUP($A1259,'Hospitalisation Details'!$A:$O,5,0)</f>
        <v>23922</v>
      </c>
      <c r="M1259">
        <f>VLOOKUP($A1259,'Hospitalisation Details'!$A:$O,7,0)</f>
        <v>8800.49</v>
      </c>
      <c r="N1259" t="str">
        <f>VLOOKUP($A1259,'Hospitalisation Details'!$A:$O,12,0)</f>
        <v>tier - 3</v>
      </c>
      <c r="O1259" t="str">
        <f>VLOOKUP($A1259,'Hospitalisation Details'!$A:$O,13,0)</f>
        <v>tier - 2</v>
      </c>
      <c r="P1259" t="str">
        <f>VLOOKUP($A1259,'Hospitalisation Details'!$A:$O,14,0)</f>
        <v>R1013</v>
      </c>
      <c r="Q1259">
        <f>VLOOKUP($A1259,'Hospitalisation Details'!$A:$O,15,0)</f>
        <v>57</v>
      </c>
    </row>
    <row r="1260" spans="1:17" ht="15.75" x14ac:dyDescent="0.25">
      <c r="A1260" s="1" t="s">
        <v>1112</v>
      </c>
      <c r="B1260" t="str">
        <f>VLOOKUP(Healthcare!A1260,'Customer Names'!$A:$D,4,0)</f>
        <v>Israel</v>
      </c>
      <c r="C1260">
        <f>VLOOKUP(A1260,'Medical Examinations'!$A:$M,2,0)</f>
        <v>37</v>
      </c>
      <c r="D1260">
        <f>VLOOKUP($A1260,'Medical Examinations'!$A:$M,3,0)</f>
        <v>8.75</v>
      </c>
      <c r="E1260" t="str">
        <f>VLOOKUP($A1260,'Medical Examinations'!$A:$M,4,0)</f>
        <v>No</v>
      </c>
      <c r="F1260" t="str">
        <f>VLOOKUP($A1260,'Medical Examinations'!$A:$M,5,0)</f>
        <v>No</v>
      </c>
      <c r="G1260" t="str">
        <f>VLOOKUP($A1260,'Medical Examinations'!$A:$M,6,0)</f>
        <v>No</v>
      </c>
      <c r="H1260">
        <f>VLOOKUP($A1260,'Medical Examinations'!$A:$M,8,0)</f>
        <v>0</v>
      </c>
      <c r="I1260" t="str">
        <f>VLOOKUP($A1260,'Medical Examinations'!$A:$M,9,0)</f>
        <v>No</v>
      </c>
      <c r="J1260" t="str">
        <f>VLOOKUP($A1260,'Medical Examinations'!$A:$M,11,0)</f>
        <v>Obesity</v>
      </c>
      <c r="K1260" t="str">
        <f>VLOOKUP($A1260,'Medical Examinations'!$A:$M,12,0)</f>
        <v>Diabetes</v>
      </c>
      <c r="L1260" s="11">
        <f>VLOOKUP($A1260,'Hospitalisation Details'!$A:$O,5,0)</f>
        <v>26163</v>
      </c>
      <c r="M1260">
        <f>VLOOKUP($A1260,'Hospitalisation Details'!$A:$O,7,0)</f>
        <v>8798.59</v>
      </c>
      <c r="N1260" t="str">
        <f>VLOOKUP($A1260,'Hospitalisation Details'!$A:$O,12,0)</f>
        <v>tier - 2</v>
      </c>
      <c r="O1260" t="str">
        <f>VLOOKUP($A1260,'Hospitalisation Details'!$A:$O,13,0)</f>
        <v>tier - 1</v>
      </c>
      <c r="P1260" t="str">
        <f>VLOOKUP($A1260,'Hospitalisation Details'!$A:$O,14,0)</f>
        <v>R1011</v>
      </c>
      <c r="Q1260">
        <f>VLOOKUP($A1260,'Hospitalisation Details'!$A:$O,15,0)</f>
        <v>51</v>
      </c>
    </row>
    <row r="1261" spans="1:17" ht="15.75" x14ac:dyDescent="0.25">
      <c r="A1261" s="1" t="s">
        <v>1111</v>
      </c>
      <c r="B1261" t="str">
        <f>VLOOKUP(Healthcare!A1261,'Customer Names'!$A:$D,4,0)</f>
        <v>Samalya</v>
      </c>
      <c r="C1261">
        <f>VLOOKUP(A1261,'Medical Examinations'!$A:$M,2,0)</f>
        <v>25.4</v>
      </c>
      <c r="D1261">
        <f>VLOOKUP($A1261,'Medical Examinations'!$A:$M,3,0)</f>
        <v>11.96</v>
      </c>
      <c r="E1261" t="str">
        <f>VLOOKUP($A1261,'Medical Examinations'!$A:$M,4,0)</f>
        <v>No</v>
      </c>
      <c r="F1261" t="str">
        <f>VLOOKUP($A1261,'Medical Examinations'!$A:$M,5,0)</f>
        <v>No</v>
      </c>
      <c r="G1261" t="str">
        <f>VLOOKUP($A1261,'Medical Examinations'!$A:$M,6,0)</f>
        <v>No</v>
      </c>
      <c r="H1261">
        <f>VLOOKUP($A1261,'Medical Examinations'!$A:$M,8,0)</f>
        <v>0</v>
      </c>
      <c r="I1261" t="str">
        <f>VLOOKUP($A1261,'Medical Examinations'!$A:$M,9,0)</f>
        <v>No</v>
      </c>
      <c r="J1261" t="str">
        <f>VLOOKUP($A1261,'Medical Examinations'!$A:$M,11,0)</f>
        <v>Overweight</v>
      </c>
      <c r="K1261" t="str">
        <f>VLOOKUP($A1261,'Medical Examinations'!$A:$M,12,0)</f>
        <v>Diabetes</v>
      </c>
      <c r="L1261" s="11">
        <f>VLOOKUP($A1261,'Hospitalisation Details'!$A:$O,5,0)</f>
        <v>26168</v>
      </c>
      <c r="M1261">
        <f>VLOOKUP($A1261,'Hospitalisation Details'!$A:$O,7,0)</f>
        <v>8782.4699999999993</v>
      </c>
      <c r="N1261" t="str">
        <f>VLOOKUP($A1261,'Hospitalisation Details'!$A:$O,12,0)</f>
        <v>tier - 2</v>
      </c>
      <c r="O1261" t="str">
        <f>VLOOKUP($A1261,'Hospitalisation Details'!$A:$O,13,0)</f>
        <v>tier - 3</v>
      </c>
      <c r="P1261" t="str">
        <f>VLOOKUP($A1261,'Hospitalisation Details'!$A:$O,14,0)</f>
        <v>R1011</v>
      </c>
      <c r="Q1261">
        <f>VLOOKUP($A1261,'Hospitalisation Details'!$A:$O,15,0)</f>
        <v>51</v>
      </c>
    </row>
    <row r="1262" spans="1:17" ht="15.75" x14ac:dyDescent="0.25">
      <c r="A1262" s="1" t="s">
        <v>1110</v>
      </c>
      <c r="B1262" t="str">
        <f>VLOOKUP(Healthcare!A1262,'Customer Names'!$A:$D,4,0)</f>
        <v>Peter</v>
      </c>
      <c r="C1262">
        <f>VLOOKUP(A1262,'Medical Examinations'!$A:$M,2,0)</f>
        <v>32.299999999999997</v>
      </c>
      <c r="D1262">
        <f>VLOOKUP($A1262,'Medical Examinations'!$A:$M,3,0)</f>
        <v>10.54</v>
      </c>
      <c r="E1262" t="str">
        <f>VLOOKUP($A1262,'Medical Examinations'!$A:$M,4,0)</f>
        <v>No</v>
      </c>
      <c r="F1262" t="str">
        <f>VLOOKUP($A1262,'Medical Examinations'!$A:$M,5,0)</f>
        <v>No</v>
      </c>
      <c r="G1262" t="str">
        <f>VLOOKUP($A1262,'Medical Examinations'!$A:$M,6,0)</f>
        <v>No</v>
      </c>
      <c r="H1262">
        <f>VLOOKUP($A1262,'Medical Examinations'!$A:$M,8,0)</f>
        <v>0</v>
      </c>
      <c r="I1262" t="str">
        <f>VLOOKUP($A1262,'Medical Examinations'!$A:$M,9,0)</f>
        <v>No</v>
      </c>
      <c r="J1262" t="str">
        <f>VLOOKUP($A1262,'Medical Examinations'!$A:$M,11,0)</f>
        <v>Obesity</v>
      </c>
      <c r="K1262" t="str">
        <f>VLOOKUP($A1262,'Medical Examinations'!$A:$M,12,0)</f>
        <v>Diabetes</v>
      </c>
      <c r="L1262" s="11">
        <f>VLOOKUP($A1262,'Hospitalisation Details'!$A:$O,5,0)</f>
        <v>27278</v>
      </c>
      <c r="M1262">
        <f>VLOOKUP($A1262,'Hospitalisation Details'!$A:$O,7,0)</f>
        <v>8765.25</v>
      </c>
      <c r="N1262" t="str">
        <f>VLOOKUP($A1262,'Hospitalisation Details'!$A:$O,12,0)</f>
        <v>tier - 2</v>
      </c>
      <c r="O1262" t="str">
        <f>VLOOKUP($A1262,'Hospitalisation Details'!$A:$O,13,0)</f>
        <v>tier - 3</v>
      </c>
      <c r="P1262" t="str">
        <f>VLOOKUP($A1262,'Hospitalisation Details'!$A:$O,14,0)</f>
        <v>R1012</v>
      </c>
      <c r="Q1262">
        <f>VLOOKUP($A1262,'Hospitalisation Details'!$A:$O,15,0)</f>
        <v>48</v>
      </c>
    </row>
    <row r="1263" spans="1:17" ht="15.75" x14ac:dyDescent="0.25">
      <c r="A1263" s="1" t="s">
        <v>1109</v>
      </c>
      <c r="B1263" t="str">
        <f>VLOOKUP(Healthcare!A1263,'Customer Names'!$A:$D,4,0)</f>
        <v>Alicia</v>
      </c>
      <c r="C1263">
        <f>VLOOKUP(A1263,'Medical Examinations'!$A:$M,2,0)</f>
        <v>23.94</v>
      </c>
      <c r="D1263">
        <f>VLOOKUP($A1263,'Medical Examinations'!$A:$M,3,0)</f>
        <v>4.54</v>
      </c>
      <c r="E1263" t="str">
        <f>VLOOKUP($A1263,'Medical Examinations'!$A:$M,4,0)</f>
        <v>yes</v>
      </c>
      <c r="F1263" t="str">
        <f>VLOOKUP($A1263,'Medical Examinations'!$A:$M,5,0)</f>
        <v>No</v>
      </c>
      <c r="G1263" t="str">
        <f>VLOOKUP($A1263,'Medical Examinations'!$A:$M,6,0)</f>
        <v>Yes</v>
      </c>
      <c r="H1263">
        <f>VLOOKUP($A1263,'Medical Examinations'!$A:$M,8,0)</f>
        <v>1</v>
      </c>
      <c r="I1263" t="str">
        <f>VLOOKUP($A1263,'Medical Examinations'!$A:$M,9,0)</f>
        <v>No</v>
      </c>
      <c r="J1263" t="str">
        <f>VLOOKUP($A1263,'Medical Examinations'!$A:$M,11,0)</f>
        <v>Healthy Weight</v>
      </c>
      <c r="K1263" t="str">
        <f>VLOOKUP($A1263,'Medical Examinations'!$A:$M,12,0)</f>
        <v>Normal</v>
      </c>
      <c r="L1263" s="11">
        <f>VLOOKUP($A1263,'Hospitalisation Details'!$A:$O,5,0)</f>
        <v>25485</v>
      </c>
      <c r="M1263">
        <f>VLOOKUP($A1263,'Hospitalisation Details'!$A:$O,7,0)</f>
        <v>8760.1200000000008</v>
      </c>
      <c r="N1263" t="str">
        <f>VLOOKUP($A1263,'Hospitalisation Details'!$A:$O,12,0)</f>
        <v>tier - 2</v>
      </c>
      <c r="O1263" t="str">
        <f>VLOOKUP($A1263,'Hospitalisation Details'!$A:$O,13,0)</f>
        <v>tier - 1</v>
      </c>
      <c r="P1263" t="str">
        <f>VLOOKUP($A1263,'Hospitalisation Details'!$A:$O,14,0)</f>
        <v>R1013</v>
      </c>
      <c r="Q1263">
        <f>VLOOKUP($A1263,'Hospitalisation Details'!$A:$O,15,0)</f>
        <v>53</v>
      </c>
    </row>
    <row r="1264" spans="1:17" ht="15.75" x14ac:dyDescent="0.25">
      <c r="A1264" s="1" t="s">
        <v>1108</v>
      </c>
      <c r="B1264" t="str">
        <f>VLOOKUP(Healthcare!A1264,'Customer Names'!$A:$D,4,0)</f>
        <v>Sarah K.</v>
      </c>
      <c r="C1264">
        <f>VLOOKUP(A1264,'Medical Examinations'!$A:$M,2,0)</f>
        <v>46.4</v>
      </c>
      <c r="D1264">
        <f>VLOOKUP($A1264,'Medical Examinations'!$A:$M,3,0)</f>
        <v>5.71</v>
      </c>
      <c r="E1264" t="str">
        <f>VLOOKUP($A1264,'Medical Examinations'!$A:$M,4,0)</f>
        <v>No</v>
      </c>
      <c r="F1264" t="str">
        <f>VLOOKUP($A1264,'Medical Examinations'!$A:$M,5,0)</f>
        <v>No</v>
      </c>
      <c r="G1264" t="str">
        <f>VLOOKUP($A1264,'Medical Examinations'!$A:$M,6,0)</f>
        <v>No</v>
      </c>
      <c r="H1264">
        <f>VLOOKUP($A1264,'Medical Examinations'!$A:$M,8,0)</f>
        <v>0</v>
      </c>
      <c r="I1264" t="str">
        <f>VLOOKUP($A1264,'Medical Examinations'!$A:$M,9,0)</f>
        <v>No</v>
      </c>
      <c r="J1264" t="str">
        <f>VLOOKUP($A1264,'Medical Examinations'!$A:$M,11,0)</f>
        <v>Obesity</v>
      </c>
      <c r="K1264" t="str">
        <f>VLOOKUP($A1264,'Medical Examinations'!$A:$M,12,0)</f>
        <v>Prediabetes</v>
      </c>
      <c r="L1264" s="11">
        <f>VLOOKUP($A1264,'Hospitalisation Details'!$A:$O,5,0)</f>
        <v>36487</v>
      </c>
      <c r="M1264">
        <f>VLOOKUP($A1264,'Hospitalisation Details'!$A:$O,7,0)</f>
        <v>8747.68</v>
      </c>
      <c r="N1264" t="str">
        <f>VLOOKUP($A1264,'Hospitalisation Details'!$A:$O,12,0)</f>
        <v>tier - 2</v>
      </c>
      <c r="O1264" t="str">
        <f>VLOOKUP($A1264,'Hospitalisation Details'!$A:$O,13,0)</f>
        <v>tier - 3</v>
      </c>
      <c r="P1264" t="str">
        <f>VLOOKUP($A1264,'Hospitalisation Details'!$A:$O,14,0)</f>
        <v>R1011</v>
      </c>
      <c r="Q1264">
        <f>VLOOKUP($A1264,'Hospitalisation Details'!$A:$O,15,0)</f>
        <v>23</v>
      </c>
    </row>
    <row r="1265" spans="1:17" ht="15.75" x14ac:dyDescent="0.25">
      <c r="A1265" s="1" t="s">
        <v>1107</v>
      </c>
      <c r="B1265" t="str">
        <f>VLOOKUP(Healthcare!A1265,'Customer Names'!$A:$D,4,0)</f>
        <v>Guomin</v>
      </c>
      <c r="C1265">
        <f>VLOOKUP(A1265,'Medical Examinations'!$A:$M,2,0)</f>
        <v>40.375</v>
      </c>
      <c r="D1265">
        <f>VLOOKUP($A1265,'Medical Examinations'!$A:$M,3,0)</f>
        <v>6.25</v>
      </c>
      <c r="E1265" t="str">
        <f>VLOOKUP($A1265,'Medical Examinations'!$A:$M,4,0)</f>
        <v>yes</v>
      </c>
      <c r="F1265" t="str">
        <f>VLOOKUP($A1265,'Medical Examinations'!$A:$M,5,0)</f>
        <v>No</v>
      </c>
      <c r="G1265" t="str">
        <f>VLOOKUP($A1265,'Medical Examinations'!$A:$M,6,0)</f>
        <v>No</v>
      </c>
      <c r="H1265">
        <f>VLOOKUP($A1265,'Medical Examinations'!$A:$M,8,0)</f>
        <v>0</v>
      </c>
      <c r="I1265" t="str">
        <f>VLOOKUP($A1265,'Medical Examinations'!$A:$M,9,0)</f>
        <v>No</v>
      </c>
      <c r="J1265" t="str">
        <f>VLOOKUP($A1265,'Medical Examinations'!$A:$M,11,0)</f>
        <v>Obesity</v>
      </c>
      <c r="K1265" t="str">
        <f>VLOOKUP($A1265,'Medical Examinations'!$A:$M,12,0)</f>
        <v>Prediabetes</v>
      </c>
      <c r="L1265" s="11">
        <f>VLOOKUP($A1265,'Hospitalisation Details'!$A:$O,5,0)</f>
        <v>27928</v>
      </c>
      <c r="M1265">
        <f>VLOOKUP($A1265,'Hospitalisation Details'!$A:$O,7,0)</f>
        <v>8733.23</v>
      </c>
      <c r="N1265" t="str">
        <f>VLOOKUP($A1265,'Hospitalisation Details'!$A:$O,12,0)</f>
        <v>tier - 2</v>
      </c>
      <c r="O1265" t="str">
        <f>VLOOKUP($A1265,'Hospitalisation Details'!$A:$O,13,0)</f>
        <v>tier - 3</v>
      </c>
      <c r="P1265" t="str">
        <f>VLOOKUP($A1265,'Hospitalisation Details'!$A:$O,14,0)</f>
        <v>R1012</v>
      </c>
      <c r="Q1265">
        <f>VLOOKUP($A1265,'Hospitalisation Details'!$A:$O,15,0)</f>
        <v>46</v>
      </c>
    </row>
    <row r="1266" spans="1:17" ht="15.75" x14ac:dyDescent="0.25">
      <c r="A1266" s="1" t="s">
        <v>1106</v>
      </c>
      <c r="B1266" t="str">
        <f>VLOOKUP(Healthcare!A1266,'Customer Names'!$A:$D,4,0)</f>
        <v>Javier</v>
      </c>
      <c r="C1266">
        <f>VLOOKUP(A1266,'Medical Examinations'!$A:$M,2,0)</f>
        <v>28.7</v>
      </c>
      <c r="D1266">
        <f>VLOOKUP($A1266,'Medical Examinations'!$A:$M,3,0)</f>
        <v>9.4700000000000006</v>
      </c>
      <c r="E1266" t="str">
        <f>VLOOKUP($A1266,'Medical Examinations'!$A:$M,4,0)</f>
        <v>No</v>
      </c>
      <c r="F1266" t="str">
        <f>VLOOKUP($A1266,'Medical Examinations'!$A:$M,5,0)</f>
        <v>No</v>
      </c>
      <c r="G1266" t="str">
        <f>VLOOKUP($A1266,'Medical Examinations'!$A:$M,6,0)</f>
        <v>No</v>
      </c>
      <c r="H1266">
        <f>VLOOKUP($A1266,'Medical Examinations'!$A:$M,8,0)</f>
        <v>2</v>
      </c>
      <c r="I1266" t="str">
        <f>VLOOKUP($A1266,'Medical Examinations'!$A:$M,9,0)</f>
        <v>No</v>
      </c>
      <c r="J1266" t="str">
        <f>VLOOKUP($A1266,'Medical Examinations'!$A:$M,11,0)</f>
        <v>Overweight</v>
      </c>
      <c r="K1266" t="str">
        <f>VLOOKUP($A1266,'Medical Examinations'!$A:$M,12,0)</f>
        <v>Diabetes</v>
      </c>
      <c r="L1266" s="11">
        <f>VLOOKUP($A1266,'Hospitalisation Details'!$A:$O,5,0)</f>
        <v>26932</v>
      </c>
      <c r="M1266">
        <f>VLOOKUP($A1266,'Hospitalisation Details'!$A:$O,7,0)</f>
        <v>8703.4599999999991</v>
      </c>
      <c r="N1266" t="str">
        <f>VLOOKUP($A1266,'Hospitalisation Details'!$A:$O,12,0)</f>
        <v>tier - 3</v>
      </c>
      <c r="O1266" t="str">
        <f>VLOOKUP($A1266,'Hospitalisation Details'!$A:$O,13,0)</f>
        <v>tier - 3</v>
      </c>
      <c r="P1266" t="str">
        <f>VLOOKUP($A1266,'Hospitalisation Details'!$A:$O,14,0)</f>
        <v>R1011</v>
      </c>
      <c r="Q1266">
        <f>VLOOKUP($A1266,'Hospitalisation Details'!$A:$O,15,0)</f>
        <v>49</v>
      </c>
    </row>
    <row r="1267" spans="1:17" ht="15.75" x14ac:dyDescent="0.25">
      <c r="A1267" s="1" t="s">
        <v>1105</v>
      </c>
      <c r="B1267" t="str">
        <f>VLOOKUP(Healthcare!A1267,'Customer Names'!$A:$D,4,0)</f>
        <v>Matt</v>
      </c>
      <c r="C1267">
        <f>VLOOKUP(A1267,'Medical Examinations'!$A:$M,2,0)</f>
        <v>26.63</v>
      </c>
      <c r="D1267">
        <f>VLOOKUP($A1267,'Medical Examinations'!$A:$M,3,0)</f>
        <v>5.7</v>
      </c>
      <c r="E1267" t="str">
        <f>VLOOKUP($A1267,'Medical Examinations'!$A:$M,4,0)</f>
        <v>No</v>
      </c>
      <c r="F1267" t="str">
        <f>VLOOKUP($A1267,'Medical Examinations'!$A:$M,5,0)</f>
        <v>No</v>
      </c>
      <c r="G1267" t="str">
        <f>VLOOKUP($A1267,'Medical Examinations'!$A:$M,6,0)</f>
        <v>No</v>
      </c>
      <c r="H1267">
        <f>VLOOKUP($A1267,'Medical Examinations'!$A:$M,8,0)</f>
        <v>0</v>
      </c>
      <c r="I1267" t="str">
        <f>VLOOKUP($A1267,'Medical Examinations'!$A:$M,9,0)</f>
        <v>No</v>
      </c>
      <c r="J1267" t="str">
        <f>VLOOKUP($A1267,'Medical Examinations'!$A:$M,11,0)</f>
        <v>Overweight</v>
      </c>
      <c r="K1267" t="str">
        <f>VLOOKUP($A1267,'Medical Examinations'!$A:$M,12,0)</f>
        <v>Prediabetes</v>
      </c>
      <c r="L1267" s="11">
        <f>VLOOKUP($A1267,'Hospitalisation Details'!$A:$O,5,0)</f>
        <v>29553</v>
      </c>
      <c r="M1267">
        <f>VLOOKUP($A1267,'Hospitalisation Details'!$A:$O,7,0)</f>
        <v>8701.84</v>
      </c>
      <c r="N1267" t="str">
        <f>VLOOKUP($A1267,'Hospitalisation Details'!$A:$O,12,0)</f>
        <v>tier - 2</v>
      </c>
      <c r="O1267" t="str">
        <f>VLOOKUP($A1267,'Hospitalisation Details'!$A:$O,13,0)</f>
        <v>tier - 3</v>
      </c>
      <c r="P1267" t="str">
        <f>VLOOKUP($A1267,'Hospitalisation Details'!$A:$O,14,0)</f>
        <v>R1021</v>
      </c>
      <c r="Q1267">
        <f>VLOOKUP($A1267,'Hospitalisation Details'!$A:$O,15,0)</f>
        <v>42</v>
      </c>
    </row>
    <row r="1268" spans="1:17" ht="15.75" x14ac:dyDescent="0.25">
      <c r="A1268" s="1" t="s">
        <v>1104</v>
      </c>
      <c r="B1268" t="str">
        <f>VLOOKUP(Healthcare!A1268,'Customer Names'!$A:$D,4,0)</f>
        <v>Thomas S</v>
      </c>
      <c r="C1268">
        <f>VLOOKUP(A1268,'Medical Examinations'!$A:$M,2,0)</f>
        <v>22.515000000000001</v>
      </c>
      <c r="D1268">
        <f>VLOOKUP($A1268,'Medical Examinations'!$A:$M,3,0)</f>
        <v>11.18</v>
      </c>
      <c r="E1268" t="str">
        <f>VLOOKUP($A1268,'Medical Examinations'!$A:$M,4,0)</f>
        <v>No</v>
      </c>
      <c r="F1268" t="str">
        <f>VLOOKUP($A1268,'Medical Examinations'!$A:$M,5,0)</f>
        <v>No</v>
      </c>
      <c r="G1268" t="str">
        <f>VLOOKUP($A1268,'Medical Examinations'!$A:$M,6,0)</f>
        <v>No</v>
      </c>
      <c r="H1268">
        <f>VLOOKUP($A1268,'Medical Examinations'!$A:$M,8,0)</f>
        <v>2</v>
      </c>
      <c r="I1268" t="str">
        <f>VLOOKUP($A1268,'Medical Examinations'!$A:$M,9,0)</f>
        <v>No</v>
      </c>
      <c r="J1268" t="str">
        <f>VLOOKUP($A1268,'Medical Examinations'!$A:$M,11,0)</f>
        <v>Healthy Weight</v>
      </c>
      <c r="K1268" t="str">
        <f>VLOOKUP($A1268,'Medical Examinations'!$A:$M,12,0)</f>
        <v>Diabetes</v>
      </c>
      <c r="L1268" s="11">
        <f>VLOOKUP($A1268,'Hospitalisation Details'!$A:$O,5,0)</f>
        <v>26887</v>
      </c>
      <c r="M1268">
        <f>VLOOKUP($A1268,'Hospitalisation Details'!$A:$O,7,0)</f>
        <v>8688.86</v>
      </c>
      <c r="N1268" t="str">
        <f>VLOOKUP($A1268,'Hospitalisation Details'!$A:$O,12,0)</f>
        <v>tier - 2</v>
      </c>
      <c r="O1268" t="str">
        <f>VLOOKUP($A1268,'Hospitalisation Details'!$A:$O,13,0)</f>
        <v>tier - 1</v>
      </c>
      <c r="P1268" t="str">
        <f>VLOOKUP($A1268,'Hospitalisation Details'!$A:$O,14,0)</f>
        <v>R1017</v>
      </c>
      <c r="Q1268">
        <f>VLOOKUP($A1268,'Hospitalisation Details'!$A:$O,15,0)</f>
        <v>49</v>
      </c>
    </row>
    <row r="1269" spans="1:17" ht="15.75" x14ac:dyDescent="0.25">
      <c r="A1269" s="1" t="s">
        <v>1103</v>
      </c>
      <c r="B1269" t="str">
        <f>VLOOKUP(Healthcare!A1269,'Customer Names'!$A:$D,4,0)</f>
        <v>Martha Patricia</v>
      </c>
      <c r="C1269">
        <f>VLOOKUP(A1269,'Medical Examinations'!$A:$M,2,0)</f>
        <v>36.575000000000003</v>
      </c>
      <c r="D1269">
        <f>VLOOKUP($A1269,'Medical Examinations'!$A:$M,3,0)</f>
        <v>10.98</v>
      </c>
      <c r="E1269" t="str">
        <f>VLOOKUP($A1269,'Medical Examinations'!$A:$M,4,0)</f>
        <v>No</v>
      </c>
      <c r="F1269" t="str">
        <f>VLOOKUP($A1269,'Medical Examinations'!$A:$M,5,0)</f>
        <v>No</v>
      </c>
      <c r="G1269" t="str">
        <f>VLOOKUP($A1269,'Medical Examinations'!$A:$M,6,0)</f>
        <v>No</v>
      </c>
      <c r="H1269">
        <f>VLOOKUP($A1269,'Medical Examinations'!$A:$M,8,0)</f>
        <v>0</v>
      </c>
      <c r="I1269" t="str">
        <f>VLOOKUP($A1269,'Medical Examinations'!$A:$M,9,0)</f>
        <v>No</v>
      </c>
      <c r="J1269" t="str">
        <f>VLOOKUP($A1269,'Medical Examinations'!$A:$M,11,0)</f>
        <v>Obesity</v>
      </c>
      <c r="K1269" t="str">
        <f>VLOOKUP($A1269,'Medical Examinations'!$A:$M,12,0)</f>
        <v>Diabetes</v>
      </c>
      <c r="L1269" s="11">
        <f>VLOOKUP($A1269,'Hospitalisation Details'!$A:$O,5,0)</f>
        <v>27196</v>
      </c>
      <c r="M1269">
        <f>VLOOKUP($A1269,'Hospitalisation Details'!$A:$O,7,0)</f>
        <v>8671.19</v>
      </c>
      <c r="N1269" t="str">
        <f>VLOOKUP($A1269,'Hospitalisation Details'!$A:$O,12,0)</f>
        <v>tier - 2</v>
      </c>
      <c r="O1269" t="str">
        <f>VLOOKUP($A1269,'Hospitalisation Details'!$A:$O,13,0)</f>
        <v>tier - 1</v>
      </c>
      <c r="P1269" t="str">
        <f>VLOOKUP($A1269,'Hospitalisation Details'!$A:$O,14,0)</f>
        <v>R1012</v>
      </c>
      <c r="Q1269">
        <f>VLOOKUP($A1269,'Hospitalisation Details'!$A:$O,15,0)</f>
        <v>48</v>
      </c>
    </row>
    <row r="1270" spans="1:17" ht="15.75" x14ac:dyDescent="0.25">
      <c r="A1270" s="1" t="s">
        <v>1102</v>
      </c>
      <c r="B1270" t="str">
        <f>VLOOKUP(Healthcare!A1270,'Customer Names'!$A:$D,4,0)</f>
        <v>Alicia</v>
      </c>
      <c r="C1270">
        <f>VLOOKUP(A1270,'Medical Examinations'!$A:$M,2,0)</f>
        <v>23.66</v>
      </c>
      <c r="D1270">
        <f>VLOOKUP($A1270,'Medical Examinations'!$A:$M,3,0)</f>
        <v>5.1100000000000003</v>
      </c>
      <c r="E1270" t="str">
        <f>VLOOKUP($A1270,'Medical Examinations'!$A:$M,4,0)</f>
        <v>yes</v>
      </c>
      <c r="F1270" t="str">
        <f>VLOOKUP($A1270,'Medical Examinations'!$A:$M,5,0)</f>
        <v>No</v>
      </c>
      <c r="G1270" t="str">
        <f>VLOOKUP($A1270,'Medical Examinations'!$A:$M,6,0)</f>
        <v>Yes</v>
      </c>
      <c r="H1270">
        <f>VLOOKUP($A1270,'Medical Examinations'!$A:$M,8,0)</f>
        <v>1</v>
      </c>
      <c r="I1270" t="str">
        <f>VLOOKUP($A1270,'Medical Examinations'!$A:$M,9,0)</f>
        <v>No</v>
      </c>
      <c r="J1270" t="str">
        <f>VLOOKUP($A1270,'Medical Examinations'!$A:$M,11,0)</f>
        <v>Healthy Weight</v>
      </c>
      <c r="K1270" t="str">
        <f>VLOOKUP($A1270,'Medical Examinations'!$A:$M,12,0)</f>
        <v>Normal</v>
      </c>
      <c r="L1270" s="11">
        <f>VLOOKUP($A1270,'Hospitalisation Details'!$A:$O,5,0)</f>
        <v>25394</v>
      </c>
      <c r="M1270">
        <f>VLOOKUP($A1270,'Hospitalisation Details'!$A:$O,7,0)</f>
        <v>8665.14</v>
      </c>
      <c r="N1270" t="str">
        <f>VLOOKUP($A1270,'Hospitalisation Details'!$A:$O,12,0)</f>
        <v>tier - 2</v>
      </c>
      <c r="O1270" t="str">
        <f>VLOOKUP($A1270,'Hospitalisation Details'!$A:$O,13,0)</f>
        <v>tier - 3</v>
      </c>
      <c r="P1270" t="str">
        <f>VLOOKUP($A1270,'Hospitalisation Details'!$A:$O,14,0)</f>
        <v>R1013</v>
      </c>
      <c r="Q1270">
        <f>VLOOKUP($A1270,'Hospitalisation Details'!$A:$O,15,0)</f>
        <v>53</v>
      </c>
    </row>
    <row r="1271" spans="1:17" ht="15.75" x14ac:dyDescent="0.25">
      <c r="A1271" s="1" t="s">
        <v>1101</v>
      </c>
      <c r="B1271" t="str">
        <f>VLOOKUP(Healthcare!A1271,'Customer Names'!$A:$D,4,0)</f>
        <v>Jennifer V.</v>
      </c>
      <c r="C1271">
        <f>VLOOKUP(A1271,'Medical Examinations'!$A:$M,2,0)</f>
        <v>18.62</v>
      </c>
      <c r="D1271">
        <f>VLOOKUP($A1271,'Medical Examinations'!$A:$M,3,0)</f>
        <v>10.24</v>
      </c>
      <c r="E1271" t="str">
        <f>VLOOKUP($A1271,'Medical Examinations'!$A:$M,4,0)</f>
        <v>No</v>
      </c>
      <c r="F1271" t="str">
        <f>VLOOKUP($A1271,'Medical Examinations'!$A:$M,5,0)</f>
        <v>No</v>
      </c>
      <c r="G1271" t="str">
        <f>VLOOKUP($A1271,'Medical Examinations'!$A:$M,6,0)</f>
        <v>No</v>
      </c>
      <c r="H1271">
        <f>VLOOKUP($A1271,'Medical Examinations'!$A:$M,8,0)</f>
        <v>0</v>
      </c>
      <c r="I1271" t="str">
        <f>VLOOKUP($A1271,'Medical Examinations'!$A:$M,9,0)</f>
        <v>No</v>
      </c>
      <c r="J1271" t="str">
        <f>VLOOKUP($A1271,'Medical Examinations'!$A:$M,11,0)</f>
        <v>Healthy Weight</v>
      </c>
      <c r="K1271" t="str">
        <f>VLOOKUP($A1271,'Medical Examinations'!$A:$M,12,0)</f>
        <v>Diabetes</v>
      </c>
      <c r="L1271" s="11">
        <f>VLOOKUP($A1271,'Hospitalisation Details'!$A:$O,5,0)</f>
        <v>24036</v>
      </c>
      <c r="M1271">
        <f>VLOOKUP($A1271,'Hospitalisation Details'!$A:$O,7,0)</f>
        <v>8665.09</v>
      </c>
      <c r="N1271" t="str">
        <f>VLOOKUP($A1271,'Hospitalisation Details'!$A:$O,12,0)</f>
        <v>tier - 3</v>
      </c>
      <c r="O1271" t="str">
        <f>VLOOKUP($A1271,'Hospitalisation Details'!$A:$O,13,0)</f>
        <v>tier - 2</v>
      </c>
      <c r="P1271" t="str">
        <f>VLOOKUP($A1271,'Hospitalisation Details'!$A:$O,14,0)</f>
        <v>R1012</v>
      </c>
      <c r="Q1271">
        <f>VLOOKUP($A1271,'Hospitalisation Details'!$A:$O,15,0)</f>
        <v>57</v>
      </c>
    </row>
    <row r="1272" spans="1:17" ht="15.75" x14ac:dyDescent="0.25">
      <c r="A1272" s="1" t="s">
        <v>1100</v>
      </c>
      <c r="B1272" t="str">
        <f>VLOOKUP(Healthcare!A1272,'Customer Names'!$A:$D,4,0)</f>
        <v>Michael W.</v>
      </c>
      <c r="C1272">
        <f>VLOOKUP(A1272,'Medical Examinations'!$A:$M,2,0)</f>
        <v>19.190000000000001</v>
      </c>
      <c r="D1272">
        <f>VLOOKUP($A1272,'Medical Examinations'!$A:$M,3,0)</f>
        <v>7.71</v>
      </c>
      <c r="E1272" t="str">
        <f>VLOOKUP($A1272,'Medical Examinations'!$A:$M,4,0)</f>
        <v>yes</v>
      </c>
      <c r="F1272" t="str">
        <f>VLOOKUP($A1272,'Medical Examinations'!$A:$M,5,0)</f>
        <v>No</v>
      </c>
      <c r="G1272" t="str">
        <f>VLOOKUP($A1272,'Medical Examinations'!$A:$M,6,0)</f>
        <v>No</v>
      </c>
      <c r="H1272">
        <f>VLOOKUP($A1272,'Medical Examinations'!$A:$M,8,0)</f>
        <v>1</v>
      </c>
      <c r="I1272" t="str">
        <f>VLOOKUP($A1272,'Medical Examinations'!$A:$M,9,0)</f>
        <v>No</v>
      </c>
      <c r="J1272" t="str">
        <f>VLOOKUP($A1272,'Medical Examinations'!$A:$M,11,0)</f>
        <v>Healthy Weight</v>
      </c>
      <c r="K1272" t="str">
        <f>VLOOKUP($A1272,'Medical Examinations'!$A:$M,12,0)</f>
        <v>Diabetes</v>
      </c>
      <c r="L1272" s="11">
        <f>VLOOKUP($A1272,'Hospitalisation Details'!$A:$O,5,0)</f>
        <v>27548</v>
      </c>
      <c r="M1272">
        <f>VLOOKUP($A1272,'Hospitalisation Details'!$A:$O,7,0)</f>
        <v>8627.5400000000009</v>
      </c>
      <c r="N1272" t="str">
        <f>VLOOKUP($A1272,'Hospitalisation Details'!$A:$O,12,0)</f>
        <v>tier - 2</v>
      </c>
      <c r="O1272" t="str">
        <f>VLOOKUP($A1272,'Hospitalisation Details'!$A:$O,13,0)</f>
        <v>tier - 2</v>
      </c>
      <c r="P1272" t="str">
        <f>VLOOKUP($A1272,'Hospitalisation Details'!$A:$O,14,0)</f>
        <v>R1017</v>
      </c>
      <c r="Q1272">
        <f>VLOOKUP($A1272,'Hospitalisation Details'!$A:$O,15,0)</f>
        <v>48</v>
      </c>
    </row>
    <row r="1273" spans="1:17" ht="15.75" x14ac:dyDescent="0.25">
      <c r="A1273" s="1" t="s">
        <v>1099</v>
      </c>
      <c r="B1273" t="str">
        <f>VLOOKUP(Healthcare!A1273,'Customer Names'!$A:$D,4,0)</f>
        <v>Eddie C</v>
      </c>
      <c r="C1273">
        <f>VLOOKUP(A1273,'Medical Examinations'!$A:$M,2,0)</f>
        <v>27.5</v>
      </c>
      <c r="D1273">
        <f>VLOOKUP($A1273,'Medical Examinations'!$A:$M,3,0)</f>
        <v>6.03</v>
      </c>
      <c r="E1273" t="str">
        <f>VLOOKUP($A1273,'Medical Examinations'!$A:$M,4,0)</f>
        <v>No</v>
      </c>
      <c r="F1273" t="str">
        <f>VLOOKUP($A1273,'Medical Examinations'!$A:$M,5,0)</f>
        <v>No</v>
      </c>
      <c r="G1273" t="str">
        <f>VLOOKUP($A1273,'Medical Examinations'!$A:$M,6,0)</f>
        <v>No</v>
      </c>
      <c r="H1273">
        <f>VLOOKUP($A1273,'Medical Examinations'!$A:$M,8,0)</f>
        <v>0</v>
      </c>
      <c r="I1273" t="str">
        <f>VLOOKUP($A1273,'Medical Examinations'!$A:$M,9,0)</f>
        <v>No</v>
      </c>
      <c r="J1273" t="str">
        <f>VLOOKUP($A1273,'Medical Examinations'!$A:$M,11,0)</f>
        <v>Overweight</v>
      </c>
      <c r="K1273" t="str">
        <f>VLOOKUP($A1273,'Medical Examinations'!$A:$M,12,0)</f>
        <v>Prediabetes</v>
      </c>
      <c r="L1273" s="11">
        <f>VLOOKUP($A1273,'Hospitalisation Details'!$A:$O,5,0)</f>
        <v>28278</v>
      </c>
      <c r="M1273">
        <f>VLOOKUP($A1273,'Hospitalisation Details'!$A:$O,7,0)</f>
        <v>8615.2999999999993</v>
      </c>
      <c r="N1273" t="str">
        <f>VLOOKUP($A1273,'Hospitalisation Details'!$A:$O,12,0)</f>
        <v>tier - 2</v>
      </c>
      <c r="O1273" t="str">
        <f>VLOOKUP($A1273,'Hospitalisation Details'!$A:$O,13,0)</f>
        <v>tier - 3</v>
      </c>
      <c r="P1273" t="str">
        <f>VLOOKUP($A1273,'Hospitalisation Details'!$A:$O,14,0)</f>
        <v>R1011</v>
      </c>
      <c r="Q1273">
        <f>VLOOKUP($A1273,'Hospitalisation Details'!$A:$O,15,0)</f>
        <v>46</v>
      </c>
    </row>
    <row r="1274" spans="1:17" ht="15.75" x14ac:dyDescent="0.25">
      <c r="A1274" s="1" t="s">
        <v>1098</v>
      </c>
      <c r="B1274" t="str">
        <f>VLOOKUP(Healthcare!A1274,'Customer Names'!$A:$D,4,0)</f>
        <v>Maxime M</v>
      </c>
      <c r="C1274">
        <f>VLOOKUP(A1274,'Medical Examinations'!$A:$M,2,0)</f>
        <v>27.36</v>
      </c>
      <c r="D1274">
        <f>VLOOKUP($A1274,'Medical Examinations'!$A:$M,3,0)</f>
        <v>5.96</v>
      </c>
      <c r="E1274" t="str">
        <f>VLOOKUP($A1274,'Medical Examinations'!$A:$M,4,0)</f>
        <v>No</v>
      </c>
      <c r="F1274" t="str">
        <f>VLOOKUP($A1274,'Medical Examinations'!$A:$M,5,0)</f>
        <v>No</v>
      </c>
      <c r="G1274" t="str">
        <f>VLOOKUP($A1274,'Medical Examinations'!$A:$M,6,0)</f>
        <v>Yes</v>
      </c>
      <c r="H1274">
        <f>VLOOKUP($A1274,'Medical Examinations'!$A:$M,8,0)</f>
        <v>1</v>
      </c>
      <c r="I1274" t="str">
        <f>VLOOKUP($A1274,'Medical Examinations'!$A:$M,9,0)</f>
        <v>No</v>
      </c>
      <c r="J1274" t="str">
        <f>VLOOKUP($A1274,'Medical Examinations'!$A:$M,11,0)</f>
        <v>Overweight</v>
      </c>
      <c r="K1274" t="str">
        <f>VLOOKUP($A1274,'Medical Examinations'!$A:$M,12,0)</f>
        <v>Prediabetes</v>
      </c>
      <c r="L1274" s="11">
        <f>VLOOKUP($A1274,'Hospitalisation Details'!$A:$O,5,0)</f>
        <v>29023</v>
      </c>
      <c r="M1274">
        <f>VLOOKUP($A1274,'Hospitalisation Details'!$A:$O,7,0)</f>
        <v>8606.2199999999993</v>
      </c>
      <c r="N1274" t="str">
        <f>VLOOKUP($A1274,'Hospitalisation Details'!$A:$O,12,0)</f>
        <v>tier - 1</v>
      </c>
      <c r="O1274" t="str">
        <f>VLOOKUP($A1274,'Hospitalisation Details'!$A:$O,13,0)</f>
        <v>tier - 2</v>
      </c>
      <c r="P1274" t="str">
        <f>VLOOKUP($A1274,'Hospitalisation Details'!$A:$O,14,0)</f>
        <v>R1014</v>
      </c>
      <c r="Q1274">
        <f>VLOOKUP($A1274,'Hospitalisation Details'!$A:$O,15,0)</f>
        <v>43</v>
      </c>
    </row>
    <row r="1275" spans="1:17" ht="15.75" x14ac:dyDescent="0.25">
      <c r="A1275" s="1" t="s">
        <v>1097</v>
      </c>
      <c r="B1275" t="str">
        <f>VLOOKUP(Healthcare!A1275,'Customer Names'!$A:$D,4,0)</f>
        <v>Mark D</v>
      </c>
      <c r="C1275">
        <f>VLOOKUP(A1275,'Medical Examinations'!$A:$M,2,0)</f>
        <v>20.350000000000001</v>
      </c>
      <c r="D1275">
        <f>VLOOKUP($A1275,'Medical Examinations'!$A:$M,3,0)</f>
        <v>4.16</v>
      </c>
      <c r="E1275" t="str">
        <f>VLOOKUP($A1275,'Medical Examinations'!$A:$M,4,0)</f>
        <v>No</v>
      </c>
      <c r="F1275" t="str">
        <f>VLOOKUP($A1275,'Medical Examinations'!$A:$M,5,0)</f>
        <v>No</v>
      </c>
      <c r="G1275" t="str">
        <f>VLOOKUP($A1275,'Medical Examinations'!$A:$M,6,0)</f>
        <v>No</v>
      </c>
      <c r="H1275">
        <f>VLOOKUP($A1275,'Medical Examinations'!$A:$M,8,0)</f>
        <v>0</v>
      </c>
      <c r="I1275" t="str">
        <f>VLOOKUP($A1275,'Medical Examinations'!$A:$M,9,0)</f>
        <v>No</v>
      </c>
      <c r="J1275" t="str">
        <f>VLOOKUP($A1275,'Medical Examinations'!$A:$M,11,0)</f>
        <v>Healthy Weight</v>
      </c>
      <c r="K1275" t="str">
        <f>VLOOKUP($A1275,'Medical Examinations'!$A:$M,12,0)</f>
        <v>Normal</v>
      </c>
      <c r="L1275" s="11">
        <f>VLOOKUP($A1275,'Hospitalisation Details'!$A:$O,5,0)</f>
        <v>28383</v>
      </c>
      <c r="M1275">
        <f>VLOOKUP($A1275,'Hospitalisation Details'!$A:$O,7,0)</f>
        <v>8605.36</v>
      </c>
      <c r="N1275" t="str">
        <f>VLOOKUP($A1275,'Hospitalisation Details'!$A:$O,12,0)</f>
        <v>tier - 2</v>
      </c>
      <c r="O1275" t="str">
        <f>VLOOKUP($A1275,'Hospitalisation Details'!$A:$O,13,0)</f>
        <v>tier - 2</v>
      </c>
      <c r="P1275" t="str">
        <f>VLOOKUP($A1275,'Hospitalisation Details'!$A:$O,14,0)</f>
        <v>R1013</v>
      </c>
      <c r="Q1275">
        <f>VLOOKUP($A1275,'Hospitalisation Details'!$A:$O,15,0)</f>
        <v>45</v>
      </c>
    </row>
    <row r="1276" spans="1:17" ht="15.75" x14ac:dyDescent="0.25">
      <c r="A1276" s="1" t="s">
        <v>1096</v>
      </c>
      <c r="B1276" t="str">
        <f>VLOOKUP(Healthcare!A1276,'Customer Names'!$A:$D,4,0)</f>
        <v>Adam</v>
      </c>
      <c r="C1276">
        <f>VLOOKUP(A1276,'Medical Examinations'!$A:$M,2,0)</f>
        <v>24.035</v>
      </c>
      <c r="D1276">
        <f>VLOOKUP($A1276,'Medical Examinations'!$A:$M,3,0)</f>
        <v>6.11</v>
      </c>
      <c r="E1276" t="str">
        <f>VLOOKUP($A1276,'Medical Examinations'!$A:$M,4,0)</f>
        <v>No</v>
      </c>
      <c r="F1276" t="str">
        <f>VLOOKUP($A1276,'Medical Examinations'!$A:$M,5,0)</f>
        <v>No</v>
      </c>
      <c r="G1276" t="str">
        <f>VLOOKUP($A1276,'Medical Examinations'!$A:$M,6,0)</f>
        <v>No</v>
      </c>
      <c r="H1276">
        <f>VLOOKUP($A1276,'Medical Examinations'!$A:$M,8,0)</f>
        <v>0</v>
      </c>
      <c r="I1276" t="str">
        <f>VLOOKUP($A1276,'Medical Examinations'!$A:$M,9,0)</f>
        <v>No</v>
      </c>
      <c r="J1276" t="str">
        <f>VLOOKUP($A1276,'Medical Examinations'!$A:$M,11,0)</f>
        <v>Healthy Weight</v>
      </c>
      <c r="K1276" t="str">
        <f>VLOOKUP($A1276,'Medical Examinations'!$A:$M,12,0)</f>
        <v>Prediabetes</v>
      </c>
      <c r="L1276" s="11">
        <f>VLOOKUP($A1276,'Hospitalisation Details'!$A:$O,5,0)</f>
        <v>28380</v>
      </c>
      <c r="M1276">
        <f>VLOOKUP($A1276,'Hospitalisation Details'!$A:$O,7,0)</f>
        <v>8604.48</v>
      </c>
      <c r="N1276" t="str">
        <f>VLOOKUP($A1276,'Hospitalisation Details'!$A:$O,12,0)</f>
        <v>tier - 3</v>
      </c>
      <c r="O1276" t="str">
        <f>VLOOKUP($A1276,'Hospitalisation Details'!$A:$O,13,0)</f>
        <v>tier - 2</v>
      </c>
      <c r="P1276" t="str">
        <f>VLOOKUP($A1276,'Hospitalisation Details'!$A:$O,14,0)</f>
        <v>R1016</v>
      </c>
      <c r="Q1276">
        <f>VLOOKUP($A1276,'Hospitalisation Details'!$A:$O,15,0)</f>
        <v>45</v>
      </c>
    </row>
    <row r="1277" spans="1:17" ht="15.75" x14ac:dyDescent="0.25">
      <c r="A1277" s="1" t="s">
        <v>1095</v>
      </c>
      <c r="B1277" t="str">
        <f>VLOOKUP(Healthcare!A1277,'Customer Names'!$A:$D,4,0)</f>
        <v>Justin M</v>
      </c>
      <c r="C1277">
        <f>VLOOKUP(A1277,'Medical Examinations'!$A:$M,2,0)</f>
        <v>23.56</v>
      </c>
      <c r="D1277">
        <f>VLOOKUP($A1277,'Medical Examinations'!$A:$M,3,0)</f>
        <v>5.97</v>
      </c>
      <c r="E1277" t="str">
        <f>VLOOKUP($A1277,'Medical Examinations'!$A:$M,4,0)</f>
        <v>No</v>
      </c>
      <c r="F1277" t="str">
        <f>VLOOKUP($A1277,'Medical Examinations'!$A:$M,5,0)</f>
        <v>No</v>
      </c>
      <c r="G1277" t="str">
        <f>VLOOKUP($A1277,'Medical Examinations'!$A:$M,6,0)</f>
        <v>No</v>
      </c>
      <c r="H1277">
        <f>VLOOKUP($A1277,'Medical Examinations'!$A:$M,8,0)</f>
        <v>0</v>
      </c>
      <c r="I1277" t="str">
        <f>VLOOKUP($A1277,'Medical Examinations'!$A:$M,9,0)</f>
        <v>No</v>
      </c>
      <c r="J1277" t="str">
        <f>VLOOKUP($A1277,'Medical Examinations'!$A:$M,11,0)</f>
        <v>Healthy Weight</v>
      </c>
      <c r="K1277" t="str">
        <f>VLOOKUP($A1277,'Medical Examinations'!$A:$M,12,0)</f>
        <v>Prediabetes</v>
      </c>
      <c r="L1277" s="11">
        <f>VLOOKUP($A1277,'Hospitalisation Details'!$A:$O,5,0)</f>
        <v>28300</v>
      </c>
      <c r="M1277">
        <f>VLOOKUP($A1277,'Hospitalisation Details'!$A:$O,7,0)</f>
        <v>8603.82</v>
      </c>
      <c r="N1277" t="str">
        <f>VLOOKUP($A1277,'Hospitalisation Details'!$A:$O,12,0)</f>
        <v>tier - 2</v>
      </c>
      <c r="O1277" t="str">
        <f>VLOOKUP($A1277,'Hospitalisation Details'!$A:$O,13,0)</f>
        <v>tier - 1</v>
      </c>
      <c r="P1277" t="str">
        <f>VLOOKUP($A1277,'Hospitalisation Details'!$A:$O,14,0)</f>
        <v>R1019</v>
      </c>
      <c r="Q1277">
        <f>VLOOKUP($A1277,'Hospitalisation Details'!$A:$O,15,0)</f>
        <v>45</v>
      </c>
    </row>
    <row r="1278" spans="1:17" ht="15.75" x14ac:dyDescent="0.25">
      <c r="A1278" s="1" t="s">
        <v>1094</v>
      </c>
      <c r="B1278" t="str">
        <f>VLOOKUP(Healthcare!A1278,'Customer Names'!$A:$D,4,0)</f>
        <v>Svetlana V.</v>
      </c>
      <c r="C1278">
        <f>VLOOKUP(A1278,'Medical Examinations'!$A:$M,2,0)</f>
        <v>27.17</v>
      </c>
      <c r="D1278">
        <f>VLOOKUP($A1278,'Medical Examinations'!$A:$M,3,0)</f>
        <v>10.81</v>
      </c>
      <c r="E1278" t="str">
        <f>VLOOKUP($A1278,'Medical Examinations'!$A:$M,4,0)</f>
        <v>No</v>
      </c>
      <c r="F1278" t="str">
        <f>VLOOKUP($A1278,'Medical Examinations'!$A:$M,5,0)</f>
        <v>No</v>
      </c>
      <c r="G1278" t="str">
        <f>VLOOKUP($A1278,'Medical Examinations'!$A:$M,6,0)</f>
        <v>No</v>
      </c>
      <c r="H1278">
        <f>VLOOKUP($A1278,'Medical Examinations'!$A:$M,8,0)</f>
        <v>2</v>
      </c>
      <c r="I1278" t="str">
        <f>VLOOKUP($A1278,'Medical Examinations'!$A:$M,9,0)</f>
        <v>No</v>
      </c>
      <c r="J1278" t="str">
        <f>VLOOKUP($A1278,'Medical Examinations'!$A:$M,11,0)</f>
        <v>Overweight</v>
      </c>
      <c r="K1278" t="str">
        <f>VLOOKUP($A1278,'Medical Examinations'!$A:$M,12,0)</f>
        <v>Diabetes</v>
      </c>
      <c r="L1278" s="11">
        <f>VLOOKUP($A1278,'Hospitalisation Details'!$A:$O,5,0)</f>
        <v>26979</v>
      </c>
      <c r="M1278">
        <f>VLOOKUP($A1278,'Hospitalisation Details'!$A:$O,7,0)</f>
        <v>8601.33</v>
      </c>
      <c r="N1278" t="str">
        <f>VLOOKUP($A1278,'Hospitalisation Details'!$A:$O,12,0)</f>
        <v>tier - 2</v>
      </c>
      <c r="O1278" t="str">
        <f>VLOOKUP($A1278,'Hospitalisation Details'!$A:$O,13,0)</f>
        <v>tier - 1</v>
      </c>
      <c r="P1278" t="str">
        <f>VLOOKUP($A1278,'Hospitalisation Details'!$A:$O,14,0)</f>
        <v>R1013</v>
      </c>
      <c r="Q1278">
        <f>VLOOKUP($A1278,'Hospitalisation Details'!$A:$O,15,0)</f>
        <v>49</v>
      </c>
    </row>
    <row r="1279" spans="1:17" ht="15.75" x14ac:dyDescent="0.25">
      <c r="A1279" s="1" t="s">
        <v>1093</v>
      </c>
      <c r="B1279" t="str">
        <f>VLOOKUP(Healthcare!A1279,'Customer Names'!$A:$D,4,0)</f>
        <v>Jana L</v>
      </c>
      <c r="C1279">
        <f>VLOOKUP(A1279,'Medical Examinations'!$A:$M,2,0)</f>
        <v>34.32</v>
      </c>
      <c r="D1279">
        <f>VLOOKUP($A1279,'Medical Examinations'!$A:$M,3,0)</f>
        <v>5.7</v>
      </c>
      <c r="E1279" t="str">
        <f>VLOOKUP($A1279,'Medical Examinations'!$A:$M,4,0)</f>
        <v>yes</v>
      </c>
      <c r="F1279" t="str">
        <f>VLOOKUP($A1279,'Medical Examinations'!$A:$M,5,0)</f>
        <v>No</v>
      </c>
      <c r="G1279" t="str">
        <f>VLOOKUP($A1279,'Medical Examinations'!$A:$M,6,0)</f>
        <v>Yes</v>
      </c>
      <c r="H1279">
        <f>VLOOKUP($A1279,'Medical Examinations'!$A:$M,8,0)</f>
        <v>1</v>
      </c>
      <c r="I1279" t="str">
        <f>VLOOKUP($A1279,'Medical Examinations'!$A:$M,9,0)</f>
        <v>No</v>
      </c>
      <c r="J1279" t="str">
        <f>VLOOKUP($A1279,'Medical Examinations'!$A:$M,11,0)</f>
        <v>Obesity</v>
      </c>
      <c r="K1279" t="str">
        <f>VLOOKUP($A1279,'Medical Examinations'!$A:$M,12,0)</f>
        <v>Prediabetes</v>
      </c>
      <c r="L1279" s="11">
        <f>VLOOKUP($A1279,'Hospitalisation Details'!$A:$O,5,0)</f>
        <v>30675</v>
      </c>
      <c r="M1279">
        <f>VLOOKUP($A1279,'Hospitalisation Details'!$A:$O,7,0)</f>
        <v>8596.83</v>
      </c>
      <c r="N1279" t="str">
        <f>VLOOKUP($A1279,'Hospitalisation Details'!$A:$O,12,0)</f>
        <v>tier - 2</v>
      </c>
      <c r="O1279" t="str">
        <f>VLOOKUP($A1279,'Hospitalisation Details'!$A:$O,13,0)</f>
        <v>tier - 3</v>
      </c>
      <c r="P1279" t="str">
        <f>VLOOKUP($A1279,'Hospitalisation Details'!$A:$O,14,0)</f>
        <v>R1013</v>
      </c>
      <c r="Q1279">
        <f>VLOOKUP($A1279,'Hospitalisation Details'!$A:$O,15,0)</f>
        <v>39</v>
      </c>
    </row>
    <row r="1280" spans="1:17" ht="15.75" x14ac:dyDescent="0.25">
      <c r="A1280" s="1" t="s">
        <v>1092</v>
      </c>
      <c r="B1280" t="str">
        <f>VLOOKUP(Healthcare!A1280,'Customer Names'!$A:$D,4,0)</f>
        <v>Laura</v>
      </c>
      <c r="C1280">
        <f>VLOOKUP(A1280,'Medical Examinations'!$A:$M,2,0)</f>
        <v>23.87</v>
      </c>
      <c r="D1280">
        <f>VLOOKUP($A1280,'Medical Examinations'!$A:$M,3,0)</f>
        <v>4.7699999999999996</v>
      </c>
      <c r="E1280" t="str">
        <f>VLOOKUP($A1280,'Medical Examinations'!$A:$M,4,0)</f>
        <v>yes</v>
      </c>
      <c r="F1280" t="str">
        <f>VLOOKUP($A1280,'Medical Examinations'!$A:$M,5,0)</f>
        <v>No</v>
      </c>
      <c r="G1280" t="str">
        <f>VLOOKUP($A1280,'Medical Examinations'!$A:$M,6,0)</f>
        <v>Yes</v>
      </c>
      <c r="H1280">
        <f>VLOOKUP($A1280,'Medical Examinations'!$A:$M,8,0)</f>
        <v>1</v>
      </c>
      <c r="I1280" t="str">
        <f>VLOOKUP($A1280,'Medical Examinations'!$A:$M,9,0)</f>
        <v>No</v>
      </c>
      <c r="J1280" t="str">
        <f>VLOOKUP($A1280,'Medical Examinations'!$A:$M,11,0)</f>
        <v>Healthy Weight</v>
      </c>
      <c r="K1280" t="str">
        <f>VLOOKUP($A1280,'Medical Examinations'!$A:$M,12,0)</f>
        <v>Normal</v>
      </c>
      <c r="L1280" s="11">
        <f>VLOOKUP($A1280,'Hospitalisation Details'!$A:$O,5,0)</f>
        <v>30589</v>
      </c>
      <c r="M1280">
        <f>VLOOKUP($A1280,'Hospitalisation Details'!$A:$O,7,0)</f>
        <v>8582.2999999999993</v>
      </c>
      <c r="N1280" t="str">
        <f>VLOOKUP($A1280,'Hospitalisation Details'!$A:$O,12,0)</f>
        <v>tier - 2</v>
      </c>
      <c r="O1280" t="str">
        <f>VLOOKUP($A1280,'Hospitalisation Details'!$A:$O,13,0)</f>
        <v>tier - 1</v>
      </c>
      <c r="P1280" t="str">
        <f>VLOOKUP($A1280,'Hospitalisation Details'!$A:$O,14,0)</f>
        <v>R1013</v>
      </c>
      <c r="Q1280">
        <f>VLOOKUP($A1280,'Hospitalisation Details'!$A:$O,15,0)</f>
        <v>39</v>
      </c>
    </row>
    <row r="1281" spans="1:17" ht="15.75" x14ac:dyDescent="0.25">
      <c r="A1281" s="1" t="s">
        <v>1091</v>
      </c>
      <c r="B1281" t="str">
        <f>VLOOKUP(Healthcare!A1281,'Customer Names'!$A:$D,4,0)</f>
        <v>Torrey C III</v>
      </c>
      <c r="C1281">
        <f>VLOOKUP(A1281,'Medical Examinations'!$A:$M,2,0)</f>
        <v>30.15</v>
      </c>
      <c r="D1281">
        <f>VLOOKUP($A1281,'Medical Examinations'!$A:$M,3,0)</f>
        <v>4.25</v>
      </c>
      <c r="E1281" t="str">
        <f>VLOOKUP($A1281,'Medical Examinations'!$A:$M,4,0)</f>
        <v>No</v>
      </c>
      <c r="F1281" t="str">
        <f>VLOOKUP($A1281,'Medical Examinations'!$A:$M,5,0)</f>
        <v>No</v>
      </c>
      <c r="G1281" t="str">
        <f>VLOOKUP($A1281,'Medical Examinations'!$A:$M,6,0)</f>
        <v>No</v>
      </c>
      <c r="H1281">
        <f>VLOOKUP($A1281,'Medical Examinations'!$A:$M,8,0)</f>
        <v>1</v>
      </c>
      <c r="I1281" t="str">
        <f>VLOOKUP($A1281,'Medical Examinations'!$A:$M,9,0)</f>
        <v>No</v>
      </c>
      <c r="J1281" t="str">
        <f>VLOOKUP($A1281,'Medical Examinations'!$A:$M,11,0)</f>
        <v>Obesity</v>
      </c>
      <c r="K1281" t="str">
        <f>VLOOKUP($A1281,'Medical Examinations'!$A:$M,12,0)</f>
        <v>Normal</v>
      </c>
      <c r="L1281" s="11">
        <f>VLOOKUP($A1281,'Hospitalisation Details'!$A:$O,5,0)</f>
        <v>32031</v>
      </c>
      <c r="M1281">
        <f>VLOOKUP($A1281,'Hospitalisation Details'!$A:$O,7,0)</f>
        <v>8573.2999999999993</v>
      </c>
      <c r="N1281" t="str">
        <f>VLOOKUP($A1281,'Hospitalisation Details'!$A:$O,12,0)</f>
        <v>tier - 2</v>
      </c>
      <c r="O1281" t="str">
        <f>VLOOKUP($A1281,'Hospitalisation Details'!$A:$O,13,0)</f>
        <v>tier - 2</v>
      </c>
      <c r="P1281" t="str">
        <f>VLOOKUP($A1281,'Hospitalisation Details'!$A:$O,14,0)</f>
        <v>R1021</v>
      </c>
      <c r="Q1281">
        <f>VLOOKUP($A1281,'Hospitalisation Details'!$A:$O,15,0)</f>
        <v>35</v>
      </c>
    </row>
    <row r="1282" spans="1:17" ht="15.75" x14ac:dyDescent="0.25">
      <c r="A1282" s="1" t="s">
        <v>1090</v>
      </c>
      <c r="B1282" t="str">
        <f>VLOOKUP(Healthcare!A1282,'Customer Names'!$A:$D,4,0)</f>
        <v>Paul</v>
      </c>
      <c r="C1282">
        <f>VLOOKUP(A1282,'Medical Examinations'!$A:$M,2,0)</f>
        <v>26.36</v>
      </c>
      <c r="D1282">
        <f>VLOOKUP($A1282,'Medical Examinations'!$A:$M,3,0)</f>
        <v>5.52</v>
      </c>
      <c r="E1282" t="str">
        <f>VLOOKUP($A1282,'Medical Examinations'!$A:$M,4,0)</f>
        <v>No</v>
      </c>
      <c r="F1282" t="str">
        <f>VLOOKUP($A1282,'Medical Examinations'!$A:$M,5,0)</f>
        <v>No</v>
      </c>
      <c r="G1282" t="str">
        <f>VLOOKUP($A1282,'Medical Examinations'!$A:$M,6,0)</f>
        <v>No</v>
      </c>
      <c r="H1282">
        <f>VLOOKUP($A1282,'Medical Examinations'!$A:$M,8,0)</f>
        <v>0</v>
      </c>
      <c r="I1282" t="str">
        <f>VLOOKUP($A1282,'Medical Examinations'!$A:$M,9,0)</f>
        <v>No</v>
      </c>
      <c r="J1282" t="str">
        <f>VLOOKUP($A1282,'Medical Examinations'!$A:$M,11,0)</f>
        <v>Overweight</v>
      </c>
      <c r="K1282" t="str">
        <f>VLOOKUP($A1282,'Medical Examinations'!$A:$M,12,0)</f>
        <v>Normal</v>
      </c>
      <c r="L1282" s="11">
        <f>VLOOKUP($A1282,'Hospitalisation Details'!$A:$O,5,0)</f>
        <v>30169</v>
      </c>
      <c r="M1282">
        <f>VLOOKUP($A1282,'Hospitalisation Details'!$A:$O,7,0)</f>
        <v>8572.0400000000009</v>
      </c>
      <c r="N1282" t="str">
        <f>VLOOKUP($A1282,'Hospitalisation Details'!$A:$O,12,0)</f>
        <v>tier - 2</v>
      </c>
      <c r="O1282" t="str">
        <f>VLOOKUP($A1282,'Hospitalisation Details'!$A:$O,13,0)</f>
        <v>tier - 2</v>
      </c>
      <c r="P1282" t="str">
        <f>VLOOKUP($A1282,'Hospitalisation Details'!$A:$O,14,0)</f>
        <v>R1021</v>
      </c>
      <c r="Q1282">
        <f>VLOOKUP($A1282,'Hospitalisation Details'!$A:$O,15,0)</f>
        <v>40</v>
      </c>
    </row>
    <row r="1283" spans="1:17" ht="15.75" x14ac:dyDescent="0.25">
      <c r="A1283" s="1" t="s">
        <v>1089</v>
      </c>
      <c r="B1283" t="str">
        <f>VLOOKUP(Healthcare!A1283,'Customer Names'!$A:$D,4,0)</f>
        <v>Jennifer D.</v>
      </c>
      <c r="C1283">
        <f>VLOOKUP(A1283,'Medical Examinations'!$A:$M,2,0)</f>
        <v>45.32</v>
      </c>
      <c r="D1283">
        <f>VLOOKUP($A1283,'Medical Examinations'!$A:$M,3,0)</f>
        <v>6.53</v>
      </c>
      <c r="E1283" t="str">
        <f>VLOOKUP($A1283,'Medical Examinations'!$A:$M,4,0)</f>
        <v>yes</v>
      </c>
      <c r="F1283" t="str">
        <f>VLOOKUP($A1283,'Medical Examinations'!$A:$M,5,0)</f>
        <v>No</v>
      </c>
      <c r="G1283" t="str">
        <f>VLOOKUP($A1283,'Medical Examinations'!$A:$M,6,0)</f>
        <v>No</v>
      </c>
      <c r="H1283">
        <f>VLOOKUP($A1283,'Medical Examinations'!$A:$M,8,0)</f>
        <v>1</v>
      </c>
      <c r="I1283" t="str">
        <f>VLOOKUP($A1283,'Medical Examinations'!$A:$M,9,0)</f>
        <v>No</v>
      </c>
      <c r="J1283" t="str">
        <f>VLOOKUP($A1283,'Medical Examinations'!$A:$M,11,0)</f>
        <v>Obesity</v>
      </c>
      <c r="K1283" t="str">
        <f>VLOOKUP($A1283,'Medical Examinations'!$A:$M,12,0)</f>
        <v>Diabetes</v>
      </c>
      <c r="L1283" s="11">
        <f>VLOOKUP($A1283,'Hospitalisation Details'!$A:$O,5,0)</f>
        <v>27754</v>
      </c>
      <c r="M1283">
        <f>VLOOKUP($A1283,'Hospitalisation Details'!$A:$O,7,0)</f>
        <v>8569.86</v>
      </c>
      <c r="N1283" t="str">
        <f>VLOOKUP($A1283,'Hospitalisation Details'!$A:$O,12,0)</f>
        <v>tier - 2</v>
      </c>
      <c r="O1283" t="str">
        <f>VLOOKUP($A1283,'Hospitalisation Details'!$A:$O,13,0)</f>
        <v>tier - 3</v>
      </c>
      <c r="P1283" t="str">
        <f>VLOOKUP($A1283,'Hospitalisation Details'!$A:$O,14,0)</f>
        <v>R1013</v>
      </c>
      <c r="Q1283">
        <f>VLOOKUP($A1283,'Hospitalisation Details'!$A:$O,15,0)</f>
        <v>47</v>
      </c>
    </row>
    <row r="1284" spans="1:17" ht="15.75" x14ac:dyDescent="0.25">
      <c r="A1284" s="1" t="s">
        <v>1088</v>
      </c>
      <c r="B1284" t="str">
        <f>VLOOKUP(Healthcare!A1284,'Customer Names'!$A:$D,4,0)</f>
        <v>Erik</v>
      </c>
      <c r="C1284">
        <f>VLOOKUP(A1284,'Medical Examinations'!$A:$M,2,0)</f>
        <v>31.93</v>
      </c>
      <c r="D1284">
        <f>VLOOKUP($A1284,'Medical Examinations'!$A:$M,3,0)</f>
        <v>4.82</v>
      </c>
      <c r="E1284" t="str">
        <f>VLOOKUP($A1284,'Medical Examinations'!$A:$M,4,0)</f>
        <v>yes</v>
      </c>
      <c r="F1284" t="str">
        <f>VLOOKUP($A1284,'Medical Examinations'!$A:$M,5,0)</f>
        <v>No</v>
      </c>
      <c r="G1284" t="str">
        <f>VLOOKUP($A1284,'Medical Examinations'!$A:$M,6,0)</f>
        <v>No</v>
      </c>
      <c r="H1284">
        <f>VLOOKUP($A1284,'Medical Examinations'!$A:$M,8,0)</f>
        <v>1</v>
      </c>
      <c r="I1284" t="str">
        <f>VLOOKUP($A1284,'Medical Examinations'!$A:$M,9,0)</f>
        <v>No</v>
      </c>
      <c r="J1284" t="str">
        <f>VLOOKUP($A1284,'Medical Examinations'!$A:$M,11,0)</f>
        <v>Obesity</v>
      </c>
      <c r="K1284" t="str">
        <f>VLOOKUP($A1284,'Medical Examinations'!$A:$M,12,0)</f>
        <v>Normal</v>
      </c>
      <c r="L1284" s="11">
        <f>VLOOKUP($A1284,'Hospitalisation Details'!$A:$O,5,0)</f>
        <v>32315</v>
      </c>
      <c r="M1284">
        <f>VLOOKUP($A1284,'Hospitalisation Details'!$A:$O,7,0)</f>
        <v>8567.25</v>
      </c>
      <c r="N1284" t="str">
        <f>VLOOKUP($A1284,'Hospitalisation Details'!$A:$O,12,0)</f>
        <v>tier - 2</v>
      </c>
      <c r="O1284" t="str">
        <f>VLOOKUP($A1284,'Hospitalisation Details'!$A:$O,13,0)</f>
        <v>tier - 1</v>
      </c>
      <c r="P1284" t="str">
        <f>VLOOKUP($A1284,'Hospitalisation Details'!$A:$O,14,0)</f>
        <v>R1012</v>
      </c>
      <c r="Q1284">
        <f>VLOOKUP($A1284,'Hospitalisation Details'!$A:$O,15,0)</f>
        <v>34</v>
      </c>
    </row>
    <row r="1285" spans="1:17" ht="15.75" x14ac:dyDescent="0.25">
      <c r="A1285" s="1" t="s">
        <v>1087</v>
      </c>
      <c r="B1285" t="str">
        <f>VLOOKUP(Healthcare!A1285,'Customer Names'!$A:$D,4,0)</f>
        <v>Lana J</v>
      </c>
      <c r="C1285">
        <f>VLOOKUP(A1285,'Medical Examinations'!$A:$M,2,0)</f>
        <v>36</v>
      </c>
      <c r="D1285">
        <f>VLOOKUP($A1285,'Medical Examinations'!$A:$M,3,0)</f>
        <v>11.94</v>
      </c>
      <c r="E1285" t="str">
        <f>VLOOKUP($A1285,'Medical Examinations'!$A:$M,4,0)</f>
        <v>yes</v>
      </c>
      <c r="F1285" t="str">
        <f>VLOOKUP($A1285,'Medical Examinations'!$A:$M,5,0)</f>
        <v>No</v>
      </c>
      <c r="G1285" t="str">
        <f>VLOOKUP($A1285,'Medical Examinations'!$A:$M,6,0)</f>
        <v>No</v>
      </c>
      <c r="H1285">
        <f>VLOOKUP($A1285,'Medical Examinations'!$A:$M,8,0)</f>
        <v>1</v>
      </c>
      <c r="I1285" t="str">
        <f>VLOOKUP($A1285,'Medical Examinations'!$A:$M,9,0)</f>
        <v>No</v>
      </c>
      <c r="J1285" t="str">
        <f>VLOOKUP($A1285,'Medical Examinations'!$A:$M,11,0)</f>
        <v>Obesity</v>
      </c>
      <c r="K1285" t="str">
        <f>VLOOKUP($A1285,'Medical Examinations'!$A:$M,12,0)</f>
        <v>Diabetes</v>
      </c>
      <c r="L1285" s="11">
        <f>VLOOKUP($A1285,'Hospitalisation Details'!$A:$O,5,0)</f>
        <v>27658</v>
      </c>
      <c r="M1285">
        <f>VLOOKUP($A1285,'Hospitalisation Details'!$A:$O,7,0)</f>
        <v>8556.91</v>
      </c>
      <c r="N1285" t="str">
        <f>VLOOKUP($A1285,'Hospitalisation Details'!$A:$O,12,0)</f>
        <v>tier - 2</v>
      </c>
      <c r="O1285" t="str">
        <f>VLOOKUP($A1285,'Hospitalisation Details'!$A:$O,13,0)</f>
        <v>tier - 1</v>
      </c>
      <c r="P1285" t="str">
        <f>VLOOKUP($A1285,'Hospitalisation Details'!$A:$O,14,0)</f>
        <v>R1011</v>
      </c>
      <c r="Q1285">
        <f>VLOOKUP($A1285,'Hospitalisation Details'!$A:$O,15,0)</f>
        <v>47</v>
      </c>
    </row>
    <row r="1286" spans="1:17" ht="15.75" x14ac:dyDescent="0.25">
      <c r="A1286" s="1" t="s">
        <v>1086</v>
      </c>
      <c r="B1286" t="str">
        <f>VLOOKUP(Healthcare!A1286,'Customer Names'!$A:$D,4,0)</f>
        <v>Rebecca E</v>
      </c>
      <c r="C1286">
        <f>VLOOKUP(A1286,'Medical Examinations'!$A:$M,2,0)</f>
        <v>32</v>
      </c>
      <c r="D1286">
        <f>VLOOKUP($A1286,'Medical Examinations'!$A:$M,3,0)</f>
        <v>7.85</v>
      </c>
      <c r="E1286" t="str">
        <f>VLOOKUP($A1286,'Medical Examinations'!$A:$M,4,0)</f>
        <v>yes</v>
      </c>
      <c r="F1286" t="str">
        <f>VLOOKUP($A1286,'Medical Examinations'!$A:$M,5,0)</f>
        <v>No</v>
      </c>
      <c r="G1286" t="str">
        <f>VLOOKUP($A1286,'Medical Examinations'!$A:$M,6,0)</f>
        <v>No</v>
      </c>
      <c r="H1286">
        <f>VLOOKUP($A1286,'Medical Examinations'!$A:$M,8,0)</f>
        <v>1</v>
      </c>
      <c r="I1286" t="str">
        <f>VLOOKUP($A1286,'Medical Examinations'!$A:$M,9,0)</f>
        <v>No</v>
      </c>
      <c r="J1286" t="str">
        <f>VLOOKUP($A1286,'Medical Examinations'!$A:$M,11,0)</f>
        <v>Obesity</v>
      </c>
      <c r="K1286" t="str">
        <f>VLOOKUP($A1286,'Medical Examinations'!$A:$M,12,0)</f>
        <v>Diabetes</v>
      </c>
      <c r="L1286" s="11">
        <f>VLOOKUP($A1286,'Hospitalisation Details'!$A:$O,5,0)</f>
        <v>27673</v>
      </c>
      <c r="M1286">
        <f>VLOOKUP($A1286,'Hospitalisation Details'!$A:$O,7,0)</f>
        <v>8551.35</v>
      </c>
      <c r="N1286" t="str">
        <f>VLOOKUP($A1286,'Hospitalisation Details'!$A:$O,12,0)</f>
        <v>tier - 2</v>
      </c>
      <c r="O1286" t="str">
        <f>VLOOKUP($A1286,'Hospitalisation Details'!$A:$O,13,0)</f>
        <v>tier - 2</v>
      </c>
      <c r="P1286" t="str">
        <f>VLOOKUP($A1286,'Hospitalisation Details'!$A:$O,14,0)</f>
        <v>R1011</v>
      </c>
      <c r="Q1286">
        <f>VLOOKUP($A1286,'Hospitalisation Details'!$A:$O,15,0)</f>
        <v>47</v>
      </c>
    </row>
    <row r="1287" spans="1:17" ht="15.75" x14ac:dyDescent="0.25">
      <c r="A1287" s="1" t="s">
        <v>1085</v>
      </c>
      <c r="B1287" t="str">
        <f>VLOOKUP(Healthcare!A1287,'Customer Names'!$A:$D,4,0)</f>
        <v>Katie M.</v>
      </c>
      <c r="C1287">
        <f>VLOOKUP(A1287,'Medical Examinations'!$A:$M,2,0)</f>
        <v>29.37</v>
      </c>
      <c r="D1287">
        <f>VLOOKUP($A1287,'Medical Examinations'!$A:$M,3,0)</f>
        <v>8.01</v>
      </c>
      <c r="E1287" t="str">
        <f>VLOOKUP($A1287,'Medical Examinations'!$A:$M,4,0)</f>
        <v>yes</v>
      </c>
      <c r="F1287" t="str">
        <f>VLOOKUP($A1287,'Medical Examinations'!$A:$M,5,0)</f>
        <v>No</v>
      </c>
      <c r="G1287" t="str">
        <f>VLOOKUP($A1287,'Medical Examinations'!$A:$M,6,0)</f>
        <v>No</v>
      </c>
      <c r="H1287">
        <f>VLOOKUP($A1287,'Medical Examinations'!$A:$M,8,0)</f>
        <v>1</v>
      </c>
      <c r="I1287" t="str">
        <f>VLOOKUP($A1287,'Medical Examinations'!$A:$M,9,0)</f>
        <v>No</v>
      </c>
      <c r="J1287" t="str">
        <f>VLOOKUP($A1287,'Medical Examinations'!$A:$M,11,0)</f>
        <v>Overweight</v>
      </c>
      <c r="K1287" t="str">
        <f>VLOOKUP($A1287,'Medical Examinations'!$A:$M,12,0)</f>
        <v>Diabetes</v>
      </c>
      <c r="L1287" s="11">
        <f>VLOOKUP($A1287,'Hospitalisation Details'!$A:$O,5,0)</f>
        <v>30571</v>
      </c>
      <c r="M1287">
        <f>VLOOKUP($A1287,'Hospitalisation Details'!$A:$O,7,0)</f>
        <v>8547.69</v>
      </c>
      <c r="N1287" t="str">
        <f>VLOOKUP($A1287,'Hospitalisation Details'!$A:$O,12,0)</f>
        <v>tier - 2</v>
      </c>
      <c r="O1287" t="str">
        <f>VLOOKUP($A1287,'Hospitalisation Details'!$A:$O,13,0)</f>
        <v>tier - 1</v>
      </c>
      <c r="P1287" t="str">
        <f>VLOOKUP($A1287,'Hospitalisation Details'!$A:$O,14,0)</f>
        <v>R1013</v>
      </c>
      <c r="Q1287">
        <f>VLOOKUP($A1287,'Hospitalisation Details'!$A:$O,15,0)</f>
        <v>39</v>
      </c>
    </row>
    <row r="1288" spans="1:17" ht="15.75" x14ac:dyDescent="0.25">
      <c r="A1288" s="1" t="s">
        <v>1084</v>
      </c>
      <c r="B1288" t="str">
        <f>VLOOKUP(Healthcare!A1288,'Customer Names'!$A:$D,4,0)</f>
        <v>Elizabeth A.</v>
      </c>
      <c r="C1288">
        <f>VLOOKUP(A1288,'Medical Examinations'!$A:$M,2,0)</f>
        <v>23.6</v>
      </c>
      <c r="D1288">
        <f>VLOOKUP($A1288,'Medical Examinations'!$A:$M,3,0)</f>
        <v>7.4</v>
      </c>
      <c r="E1288" t="str">
        <f>VLOOKUP($A1288,'Medical Examinations'!$A:$M,4,0)</f>
        <v>yes</v>
      </c>
      <c r="F1288" t="str">
        <f>VLOOKUP($A1288,'Medical Examinations'!$A:$M,5,0)</f>
        <v>No</v>
      </c>
      <c r="G1288" t="str">
        <f>VLOOKUP($A1288,'Medical Examinations'!$A:$M,6,0)</f>
        <v>No</v>
      </c>
      <c r="H1288">
        <f>VLOOKUP($A1288,'Medical Examinations'!$A:$M,8,0)</f>
        <v>1</v>
      </c>
      <c r="I1288" t="str">
        <f>VLOOKUP($A1288,'Medical Examinations'!$A:$M,9,0)</f>
        <v>No</v>
      </c>
      <c r="J1288" t="str">
        <f>VLOOKUP($A1288,'Medical Examinations'!$A:$M,11,0)</f>
        <v>Healthy Weight</v>
      </c>
      <c r="K1288" t="str">
        <f>VLOOKUP($A1288,'Medical Examinations'!$A:$M,12,0)</f>
        <v>Diabetes</v>
      </c>
      <c r="L1288" s="11">
        <f>VLOOKUP($A1288,'Hospitalisation Details'!$A:$O,5,0)</f>
        <v>27673</v>
      </c>
      <c r="M1288">
        <f>VLOOKUP($A1288,'Hospitalisation Details'!$A:$O,7,0)</f>
        <v>8539.67</v>
      </c>
      <c r="N1288" t="str">
        <f>VLOOKUP($A1288,'Hospitalisation Details'!$A:$O,12,0)</f>
        <v>tier - 2</v>
      </c>
      <c r="O1288" t="str">
        <f>VLOOKUP($A1288,'Hospitalisation Details'!$A:$O,13,0)</f>
        <v>tier - 3</v>
      </c>
      <c r="P1288" t="str">
        <f>VLOOKUP($A1288,'Hospitalisation Details'!$A:$O,14,0)</f>
        <v>R1011</v>
      </c>
      <c r="Q1288">
        <f>VLOOKUP($A1288,'Hospitalisation Details'!$A:$O,15,0)</f>
        <v>47</v>
      </c>
    </row>
    <row r="1289" spans="1:17" ht="15.75" x14ac:dyDescent="0.25">
      <c r="A1289" s="1" t="s">
        <v>1083</v>
      </c>
      <c r="B1289" t="str">
        <f>VLOOKUP(Healthcare!A1289,'Customer Names'!$A:$D,4,0)</f>
        <v>Sarah</v>
      </c>
      <c r="C1289">
        <f>VLOOKUP(A1289,'Medical Examinations'!$A:$M,2,0)</f>
        <v>33.155000000000001</v>
      </c>
      <c r="D1289">
        <f>VLOOKUP($A1289,'Medical Examinations'!$A:$M,3,0)</f>
        <v>8.3800000000000008</v>
      </c>
      <c r="E1289" t="str">
        <f>VLOOKUP($A1289,'Medical Examinations'!$A:$M,4,0)</f>
        <v>yes</v>
      </c>
      <c r="F1289" t="str">
        <f>VLOOKUP($A1289,'Medical Examinations'!$A:$M,5,0)</f>
        <v>No</v>
      </c>
      <c r="G1289" t="str">
        <f>VLOOKUP($A1289,'Medical Examinations'!$A:$M,6,0)</f>
        <v>No</v>
      </c>
      <c r="H1289">
        <f>VLOOKUP($A1289,'Medical Examinations'!$A:$M,8,0)</f>
        <v>0</v>
      </c>
      <c r="I1289" t="str">
        <f>VLOOKUP($A1289,'Medical Examinations'!$A:$M,9,0)</f>
        <v>No</v>
      </c>
      <c r="J1289" t="str">
        <f>VLOOKUP($A1289,'Medical Examinations'!$A:$M,11,0)</f>
        <v>Obesity</v>
      </c>
      <c r="K1289" t="str">
        <f>VLOOKUP($A1289,'Medical Examinations'!$A:$M,12,0)</f>
        <v>Diabetes</v>
      </c>
      <c r="L1289" s="11">
        <f>VLOOKUP($A1289,'Hospitalisation Details'!$A:$O,5,0)</f>
        <v>29825</v>
      </c>
      <c r="M1289">
        <f>VLOOKUP($A1289,'Hospitalisation Details'!$A:$O,7,0)</f>
        <v>8538.2900000000009</v>
      </c>
      <c r="N1289" t="str">
        <f>VLOOKUP($A1289,'Hospitalisation Details'!$A:$O,12,0)</f>
        <v>tier - 2</v>
      </c>
      <c r="O1289" t="str">
        <f>VLOOKUP($A1289,'Hospitalisation Details'!$A:$O,13,0)</f>
        <v>tier - 3</v>
      </c>
      <c r="P1289" t="str">
        <f>VLOOKUP($A1289,'Hospitalisation Details'!$A:$O,14,0)</f>
        <v>R1024</v>
      </c>
      <c r="Q1289">
        <f>VLOOKUP($A1289,'Hospitalisation Details'!$A:$O,15,0)</f>
        <v>41</v>
      </c>
    </row>
    <row r="1290" spans="1:17" ht="15.75" x14ac:dyDescent="0.25">
      <c r="A1290" s="1" t="s">
        <v>1082</v>
      </c>
      <c r="B1290" t="str">
        <f>VLOOKUP(Healthcare!A1290,'Customer Names'!$A:$D,4,0)</f>
        <v>Annie J.</v>
      </c>
      <c r="C1290">
        <f>VLOOKUP(A1290,'Medical Examinations'!$A:$M,2,0)</f>
        <v>24.32</v>
      </c>
      <c r="D1290">
        <f>VLOOKUP($A1290,'Medical Examinations'!$A:$M,3,0)</f>
        <v>11.56</v>
      </c>
      <c r="E1290" t="str">
        <f>VLOOKUP($A1290,'Medical Examinations'!$A:$M,4,0)</f>
        <v>yes</v>
      </c>
      <c r="F1290" t="str">
        <f>VLOOKUP($A1290,'Medical Examinations'!$A:$M,5,0)</f>
        <v>No</v>
      </c>
      <c r="G1290" t="str">
        <f>VLOOKUP($A1290,'Medical Examinations'!$A:$M,6,0)</f>
        <v>No</v>
      </c>
      <c r="H1290">
        <f>VLOOKUP($A1290,'Medical Examinations'!$A:$M,8,0)</f>
        <v>1</v>
      </c>
      <c r="I1290" t="str">
        <f>VLOOKUP($A1290,'Medical Examinations'!$A:$M,9,0)</f>
        <v>No</v>
      </c>
      <c r="J1290" t="str">
        <f>VLOOKUP($A1290,'Medical Examinations'!$A:$M,11,0)</f>
        <v>Healthy Weight</v>
      </c>
      <c r="K1290" t="str">
        <f>VLOOKUP($A1290,'Medical Examinations'!$A:$M,12,0)</f>
        <v>Diabetes</v>
      </c>
      <c r="L1290" s="11">
        <f>VLOOKUP($A1290,'Hospitalisation Details'!$A:$O,5,0)</f>
        <v>30491</v>
      </c>
      <c r="M1290">
        <f>VLOOKUP($A1290,'Hospitalisation Details'!$A:$O,7,0)</f>
        <v>8534.67</v>
      </c>
      <c r="N1290" t="str">
        <f>VLOOKUP($A1290,'Hospitalisation Details'!$A:$O,12,0)</f>
        <v>tier - 2</v>
      </c>
      <c r="O1290" t="str">
        <f>VLOOKUP($A1290,'Hospitalisation Details'!$A:$O,13,0)</f>
        <v>tier - 3</v>
      </c>
      <c r="P1290" t="str">
        <f>VLOOKUP($A1290,'Hospitalisation Details'!$A:$O,14,0)</f>
        <v>R1024</v>
      </c>
      <c r="Q1290">
        <f>VLOOKUP($A1290,'Hospitalisation Details'!$A:$O,15,0)</f>
        <v>39</v>
      </c>
    </row>
    <row r="1291" spans="1:17" ht="15.75" x14ac:dyDescent="0.25">
      <c r="A1291" s="1" t="s">
        <v>1081</v>
      </c>
      <c r="B1291" t="str">
        <f>VLOOKUP(Healthcare!A1291,'Customer Names'!$A:$D,4,0)</f>
        <v>Annie</v>
      </c>
      <c r="C1291">
        <f>VLOOKUP(A1291,'Medical Examinations'!$A:$M,2,0)</f>
        <v>36.299999999999997</v>
      </c>
      <c r="D1291">
        <f>VLOOKUP($A1291,'Medical Examinations'!$A:$M,3,0)</f>
        <v>4.6100000000000003</v>
      </c>
      <c r="E1291" t="str">
        <f>VLOOKUP($A1291,'Medical Examinations'!$A:$M,4,0)</f>
        <v>No</v>
      </c>
      <c r="F1291" t="str">
        <f>VLOOKUP($A1291,'Medical Examinations'!$A:$M,5,0)</f>
        <v>No</v>
      </c>
      <c r="G1291" t="str">
        <f>VLOOKUP($A1291,'Medical Examinations'!$A:$M,6,0)</f>
        <v>No</v>
      </c>
      <c r="H1291">
        <f>VLOOKUP($A1291,'Medical Examinations'!$A:$M,8,0)</f>
        <v>0</v>
      </c>
      <c r="I1291" t="str">
        <f>VLOOKUP($A1291,'Medical Examinations'!$A:$M,9,0)</f>
        <v>No</v>
      </c>
      <c r="J1291" t="str">
        <f>VLOOKUP($A1291,'Medical Examinations'!$A:$M,11,0)</f>
        <v>Obesity</v>
      </c>
      <c r="K1291" t="str">
        <f>VLOOKUP($A1291,'Medical Examinations'!$A:$M,12,0)</f>
        <v>Normal</v>
      </c>
      <c r="L1291" s="11">
        <f>VLOOKUP($A1291,'Hospitalisation Details'!$A:$O,5,0)</f>
        <v>28394</v>
      </c>
      <c r="M1291">
        <f>VLOOKUP($A1291,'Hospitalisation Details'!$A:$O,7,0)</f>
        <v>8527.5300000000007</v>
      </c>
      <c r="N1291" t="str">
        <f>VLOOKUP($A1291,'Hospitalisation Details'!$A:$O,12,0)</f>
        <v>tier - 2</v>
      </c>
      <c r="O1291" t="str">
        <f>VLOOKUP($A1291,'Hospitalisation Details'!$A:$O,13,0)</f>
        <v>tier - 2</v>
      </c>
      <c r="P1291" t="str">
        <f>VLOOKUP($A1291,'Hospitalisation Details'!$A:$O,14,0)</f>
        <v>R1013</v>
      </c>
      <c r="Q1291">
        <f>VLOOKUP($A1291,'Hospitalisation Details'!$A:$O,15,0)</f>
        <v>45</v>
      </c>
    </row>
    <row r="1292" spans="1:17" ht="15.75" x14ac:dyDescent="0.25">
      <c r="A1292" s="1" t="s">
        <v>1080</v>
      </c>
      <c r="B1292" t="str">
        <f>VLOOKUP(Healthcare!A1292,'Customer Names'!$A:$D,4,0)</f>
        <v>Lindsey</v>
      </c>
      <c r="C1292">
        <f>VLOOKUP(A1292,'Medical Examinations'!$A:$M,2,0)</f>
        <v>34.4</v>
      </c>
      <c r="D1292">
        <f>VLOOKUP($A1292,'Medical Examinations'!$A:$M,3,0)</f>
        <v>4.95</v>
      </c>
      <c r="E1292" t="str">
        <f>VLOOKUP($A1292,'Medical Examinations'!$A:$M,4,0)</f>
        <v>No</v>
      </c>
      <c r="F1292" t="str">
        <f>VLOOKUP($A1292,'Medical Examinations'!$A:$M,5,0)</f>
        <v>No</v>
      </c>
      <c r="G1292" t="str">
        <f>VLOOKUP($A1292,'Medical Examinations'!$A:$M,6,0)</f>
        <v>Yes</v>
      </c>
      <c r="H1292">
        <f>VLOOKUP($A1292,'Medical Examinations'!$A:$M,8,0)</f>
        <v>1</v>
      </c>
      <c r="I1292" t="str">
        <f>VLOOKUP($A1292,'Medical Examinations'!$A:$M,9,0)</f>
        <v>No</v>
      </c>
      <c r="J1292" t="str">
        <f>VLOOKUP($A1292,'Medical Examinations'!$A:$M,11,0)</f>
        <v>Obesity</v>
      </c>
      <c r="K1292" t="str">
        <f>VLOOKUP($A1292,'Medical Examinations'!$A:$M,12,0)</f>
        <v>Normal</v>
      </c>
      <c r="L1292" s="11">
        <f>VLOOKUP($A1292,'Hospitalisation Details'!$A:$O,5,0)</f>
        <v>29080</v>
      </c>
      <c r="M1292">
        <f>VLOOKUP($A1292,'Hospitalisation Details'!$A:$O,7,0)</f>
        <v>8522</v>
      </c>
      <c r="N1292" t="str">
        <f>VLOOKUP($A1292,'Hospitalisation Details'!$A:$O,12,0)</f>
        <v>tier - 2</v>
      </c>
      <c r="O1292" t="str">
        <f>VLOOKUP($A1292,'Hospitalisation Details'!$A:$O,13,0)</f>
        <v>tier - 2</v>
      </c>
      <c r="P1292" t="str">
        <f>VLOOKUP($A1292,'Hospitalisation Details'!$A:$O,14,0)</f>
        <v>R1011</v>
      </c>
      <c r="Q1292">
        <f>VLOOKUP($A1292,'Hospitalisation Details'!$A:$O,15,0)</f>
        <v>43</v>
      </c>
    </row>
    <row r="1293" spans="1:17" ht="15.75" x14ac:dyDescent="0.25">
      <c r="A1293" s="1" t="s">
        <v>1079</v>
      </c>
      <c r="B1293" t="str">
        <f>VLOOKUP(Healthcare!A1293,'Customer Names'!$A:$D,4,0)</f>
        <v>Laura</v>
      </c>
      <c r="C1293">
        <f>VLOOKUP(A1293,'Medical Examinations'!$A:$M,2,0)</f>
        <v>30.9</v>
      </c>
      <c r="D1293">
        <f>VLOOKUP($A1293,'Medical Examinations'!$A:$M,3,0)</f>
        <v>5.04</v>
      </c>
      <c r="E1293" t="str">
        <f>VLOOKUP($A1293,'Medical Examinations'!$A:$M,4,0)</f>
        <v>No</v>
      </c>
      <c r="F1293" t="str">
        <f>VLOOKUP($A1293,'Medical Examinations'!$A:$M,5,0)</f>
        <v>No</v>
      </c>
      <c r="G1293" t="str">
        <f>VLOOKUP($A1293,'Medical Examinations'!$A:$M,6,0)</f>
        <v>No</v>
      </c>
      <c r="H1293">
        <f>VLOOKUP($A1293,'Medical Examinations'!$A:$M,8,0)</f>
        <v>0</v>
      </c>
      <c r="I1293" t="str">
        <f>VLOOKUP($A1293,'Medical Examinations'!$A:$M,9,0)</f>
        <v>No</v>
      </c>
      <c r="J1293" t="str">
        <f>VLOOKUP($A1293,'Medical Examinations'!$A:$M,11,0)</f>
        <v>Obesity</v>
      </c>
      <c r="K1293" t="str">
        <f>VLOOKUP($A1293,'Medical Examinations'!$A:$M,12,0)</f>
        <v>Normal</v>
      </c>
      <c r="L1293" s="11">
        <f>VLOOKUP($A1293,'Hospitalisation Details'!$A:$O,5,0)</f>
        <v>28427</v>
      </c>
      <c r="M1293">
        <f>VLOOKUP($A1293,'Hospitalisation Details'!$A:$O,7,0)</f>
        <v>8520.0300000000007</v>
      </c>
      <c r="N1293" t="str">
        <f>VLOOKUP($A1293,'Hospitalisation Details'!$A:$O,12,0)</f>
        <v>tier - 2</v>
      </c>
      <c r="O1293" t="str">
        <f>VLOOKUP($A1293,'Hospitalisation Details'!$A:$O,13,0)</f>
        <v>tier - 3</v>
      </c>
      <c r="P1293" t="str">
        <f>VLOOKUP($A1293,'Hospitalisation Details'!$A:$O,14,0)</f>
        <v>R1011</v>
      </c>
      <c r="Q1293">
        <f>VLOOKUP($A1293,'Hospitalisation Details'!$A:$O,15,0)</f>
        <v>45</v>
      </c>
    </row>
    <row r="1294" spans="1:17" ht="15.75" x14ac:dyDescent="0.25">
      <c r="A1294" s="1" t="s">
        <v>1078</v>
      </c>
      <c r="B1294" t="str">
        <f>VLOOKUP(Healthcare!A1294,'Customer Names'!$A:$D,4,0)</f>
        <v>Amy T</v>
      </c>
      <c r="C1294">
        <f>VLOOKUP(A1294,'Medical Examinations'!$A:$M,2,0)</f>
        <v>28.6</v>
      </c>
      <c r="D1294">
        <f>VLOOKUP($A1294,'Medical Examinations'!$A:$M,3,0)</f>
        <v>5.42</v>
      </c>
      <c r="E1294" t="str">
        <f>VLOOKUP($A1294,'Medical Examinations'!$A:$M,4,0)</f>
        <v>No</v>
      </c>
      <c r="F1294" t="str">
        <f>VLOOKUP($A1294,'Medical Examinations'!$A:$M,5,0)</f>
        <v>No</v>
      </c>
      <c r="G1294" t="str">
        <f>VLOOKUP($A1294,'Medical Examinations'!$A:$M,6,0)</f>
        <v>No</v>
      </c>
      <c r="H1294">
        <f>VLOOKUP($A1294,'Medical Examinations'!$A:$M,8,0)</f>
        <v>0</v>
      </c>
      <c r="I1294" t="str">
        <f>VLOOKUP($A1294,'Medical Examinations'!$A:$M,9,0)</f>
        <v>No</v>
      </c>
      <c r="J1294" t="str">
        <f>VLOOKUP($A1294,'Medical Examinations'!$A:$M,11,0)</f>
        <v>Overweight</v>
      </c>
      <c r="K1294" t="str">
        <f>VLOOKUP($A1294,'Medical Examinations'!$A:$M,12,0)</f>
        <v>Normal</v>
      </c>
      <c r="L1294" s="11">
        <f>VLOOKUP($A1294,'Hospitalisation Details'!$A:$O,5,0)</f>
        <v>28327</v>
      </c>
      <c r="M1294">
        <f>VLOOKUP($A1294,'Hospitalisation Details'!$A:$O,7,0)</f>
        <v>8516.83</v>
      </c>
      <c r="N1294" t="str">
        <f>VLOOKUP($A1294,'Hospitalisation Details'!$A:$O,12,0)</f>
        <v>tier - 2</v>
      </c>
      <c r="O1294" t="str">
        <f>VLOOKUP($A1294,'Hospitalisation Details'!$A:$O,13,0)</f>
        <v>tier - 1</v>
      </c>
      <c r="P1294" t="str">
        <f>VLOOKUP($A1294,'Hospitalisation Details'!$A:$O,14,0)</f>
        <v>R1013</v>
      </c>
      <c r="Q1294">
        <f>VLOOKUP($A1294,'Hospitalisation Details'!$A:$O,15,0)</f>
        <v>45</v>
      </c>
    </row>
    <row r="1295" spans="1:17" ht="15.75" x14ac:dyDescent="0.25">
      <c r="A1295" s="1" t="s">
        <v>1077</v>
      </c>
      <c r="B1295" t="str">
        <f>VLOOKUP(Healthcare!A1295,'Customer Names'!$A:$D,4,0)</f>
        <v>Katarina D</v>
      </c>
      <c r="C1295">
        <f>VLOOKUP(A1295,'Medical Examinations'!$A:$M,2,0)</f>
        <v>27.83</v>
      </c>
      <c r="D1295">
        <f>VLOOKUP($A1295,'Medical Examinations'!$A:$M,3,0)</f>
        <v>5.39</v>
      </c>
      <c r="E1295" t="str">
        <f>VLOOKUP($A1295,'Medical Examinations'!$A:$M,4,0)</f>
        <v>No</v>
      </c>
      <c r="F1295" t="str">
        <f>VLOOKUP($A1295,'Medical Examinations'!$A:$M,5,0)</f>
        <v>No</v>
      </c>
      <c r="G1295" t="str">
        <f>VLOOKUP($A1295,'Medical Examinations'!$A:$M,6,0)</f>
        <v>No</v>
      </c>
      <c r="H1295">
        <f>VLOOKUP($A1295,'Medical Examinations'!$A:$M,8,0)</f>
        <v>0</v>
      </c>
      <c r="I1295" t="str">
        <f>VLOOKUP($A1295,'Medical Examinations'!$A:$M,9,0)</f>
        <v>No</v>
      </c>
      <c r="J1295" t="str">
        <f>VLOOKUP($A1295,'Medical Examinations'!$A:$M,11,0)</f>
        <v>Overweight</v>
      </c>
      <c r="K1295" t="str">
        <f>VLOOKUP($A1295,'Medical Examinations'!$A:$M,12,0)</f>
        <v>Normal</v>
      </c>
      <c r="L1295" s="11">
        <f>VLOOKUP($A1295,'Hospitalisation Details'!$A:$O,5,0)</f>
        <v>28363</v>
      </c>
      <c r="M1295">
        <f>VLOOKUP($A1295,'Hospitalisation Details'!$A:$O,7,0)</f>
        <v>8515.76</v>
      </c>
      <c r="N1295" t="str">
        <f>VLOOKUP($A1295,'Hospitalisation Details'!$A:$O,12,0)</f>
        <v>tier - 2</v>
      </c>
      <c r="O1295" t="str">
        <f>VLOOKUP($A1295,'Hospitalisation Details'!$A:$O,13,0)</f>
        <v>tier - 2</v>
      </c>
      <c r="P1295" t="str">
        <f>VLOOKUP($A1295,'Hospitalisation Details'!$A:$O,14,0)</f>
        <v>R1013</v>
      </c>
      <c r="Q1295">
        <f>VLOOKUP($A1295,'Hospitalisation Details'!$A:$O,15,0)</f>
        <v>45</v>
      </c>
    </row>
    <row r="1296" spans="1:17" ht="15.75" x14ac:dyDescent="0.25">
      <c r="A1296" s="1" t="s">
        <v>1076</v>
      </c>
      <c r="B1296" t="str">
        <f>VLOOKUP(Healthcare!A1296,'Customer Names'!$A:$D,4,0)</f>
        <v>B.j.</v>
      </c>
      <c r="C1296">
        <f>VLOOKUP(A1296,'Medical Examinations'!$A:$M,2,0)</f>
        <v>39.64</v>
      </c>
      <c r="D1296">
        <f>VLOOKUP($A1296,'Medical Examinations'!$A:$M,3,0)</f>
        <v>6</v>
      </c>
      <c r="E1296" t="str">
        <f>VLOOKUP($A1296,'Medical Examinations'!$A:$M,4,0)</f>
        <v>No</v>
      </c>
      <c r="F1296" t="str">
        <f>VLOOKUP($A1296,'Medical Examinations'!$A:$M,5,0)</f>
        <v>No</v>
      </c>
      <c r="G1296" t="str">
        <f>VLOOKUP($A1296,'Medical Examinations'!$A:$M,6,0)</f>
        <v>Yes</v>
      </c>
      <c r="H1296">
        <f>VLOOKUP($A1296,'Medical Examinations'!$A:$M,8,0)</f>
        <v>1</v>
      </c>
      <c r="I1296" t="str">
        <f>VLOOKUP($A1296,'Medical Examinations'!$A:$M,9,0)</f>
        <v>No</v>
      </c>
      <c r="J1296" t="str">
        <f>VLOOKUP($A1296,'Medical Examinations'!$A:$M,11,0)</f>
        <v>Obesity</v>
      </c>
      <c r="K1296" t="str">
        <f>VLOOKUP($A1296,'Medical Examinations'!$A:$M,12,0)</f>
        <v>Prediabetes</v>
      </c>
      <c r="L1296" s="11">
        <f>VLOOKUP($A1296,'Hospitalisation Details'!$A:$O,5,0)</f>
        <v>34160</v>
      </c>
      <c r="M1296">
        <f>VLOOKUP($A1296,'Hospitalisation Details'!$A:$O,7,0)</f>
        <v>8471.65</v>
      </c>
      <c r="N1296" t="str">
        <f>VLOOKUP($A1296,'Hospitalisation Details'!$A:$O,12,0)</f>
        <v>tier - 2</v>
      </c>
      <c r="O1296" t="str">
        <f>VLOOKUP($A1296,'Hospitalisation Details'!$A:$O,13,0)</f>
        <v>tier - 1</v>
      </c>
      <c r="P1296" t="str">
        <f>VLOOKUP($A1296,'Hospitalisation Details'!$A:$O,14,0)</f>
        <v>R1012</v>
      </c>
      <c r="Q1296">
        <f>VLOOKUP($A1296,'Hospitalisation Details'!$A:$O,15,0)</f>
        <v>29</v>
      </c>
    </row>
    <row r="1297" spans="1:17" ht="15.75" x14ac:dyDescent="0.25">
      <c r="A1297" s="1" t="s">
        <v>1075</v>
      </c>
      <c r="B1297" t="str">
        <f>VLOOKUP(Healthcare!A1297,'Customer Names'!$A:$D,4,0)</f>
        <v>Alison</v>
      </c>
      <c r="C1297">
        <f>VLOOKUP(A1297,'Medical Examinations'!$A:$M,2,0)</f>
        <v>38.479999999999997</v>
      </c>
      <c r="D1297">
        <f>VLOOKUP($A1297,'Medical Examinations'!$A:$M,3,0)</f>
        <v>6.02</v>
      </c>
      <c r="E1297" t="str">
        <f>VLOOKUP($A1297,'Medical Examinations'!$A:$M,4,0)</f>
        <v>No</v>
      </c>
      <c r="F1297" t="str">
        <f>VLOOKUP($A1297,'Medical Examinations'!$A:$M,5,0)</f>
        <v>No</v>
      </c>
      <c r="G1297" t="str">
        <f>VLOOKUP($A1297,'Medical Examinations'!$A:$M,6,0)</f>
        <v>No</v>
      </c>
      <c r="H1297">
        <f>VLOOKUP($A1297,'Medical Examinations'!$A:$M,8,0)</f>
        <v>1</v>
      </c>
      <c r="I1297" t="str">
        <f>VLOOKUP($A1297,'Medical Examinations'!$A:$M,9,0)</f>
        <v>No</v>
      </c>
      <c r="J1297" t="str">
        <f>VLOOKUP($A1297,'Medical Examinations'!$A:$M,11,0)</f>
        <v>Obesity</v>
      </c>
      <c r="K1297" t="str">
        <f>VLOOKUP($A1297,'Medical Examinations'!$A:$M,12,0)</f>
        <v>Prediabetes</v>
      </c>
      <c r="L1297" s="11">
        <f>VLOOKUP($A1297,'Hospitalisation Details'!$A:$O,5,0)</f>
        <v>33856</v>
      </c>
      <c r="M1297">
        <f>VLOOKUP($A1297,'Hospitalisation Details'!$A:$O,7,0)</f>
        <v>8466.35</v>
      </c>
      <c r="N1297" t="str">
        <f>VLOOKUP($A1297,'Hospitalisation Details'!$A:$O,12,0)</f>
        <v>tier - 2</v>
      </c>
      <c r="O1297" t="str">
        <f>VLOOKUP($A1297,'Hospitalisation Details'!$A:$O,13,0)</f>
        <v>tier - 2</v>
      </c>
      <c r="P1297" t="str">
        <f>VLOOKUP($A1297,'Hospitalisation Details'!$A:$O,14,0)</f>
        <v>R1012</v>
      </c>
      <c r="Q1297">
        <f>VLOOKUP($A1297,'Hospitalisation Details'!$A:$O,15,0)</f>
        <v>30</v>
      </c>
    </row>
    <row r="1298" spans="1:17" ht="15.75" x14ac:dyDescent="0.25">
      <c r="A1298" s="1" t="s">
        <v>1074</v>
      </c>
      <c r="B1298" t="str">
        <f>VLOOKUP(Healthcare!A1298,'Customer Names'!$A:$D,4,0)</f>
        <v>Neil K.</v>
      </c>
      <c r="C1298">
        <f>VLOOKUP(A1298,'Medical Examinations'!$A:$M,2,0)</f>
        <v>36.200000000000003</v>
      </c>
      <c r="D1298">
        <f>VLOOKUP($A1298,'Medical Examinations'!$A:$M,3,0)</f>
        <v>4.62</v>
      </c>
      <c r="E1298" t="str">
        <f>VLOOKUP($A1298,'Medical Examinations'!$A:$M,4,0)</f>
        <v>No</v>
      </c>
      <c r="F1298" t="str">
        <f>VLOOKUP($A1298,'Medical Examinations'!$A:$M,5,0)</f>
        <v>No</v>
      </c>
      <c r="G1298" t="str">
        <f>VLOOKUP($A1298,'Medical Examinations'!$A:$M,6,0)</f>
        <v>No</v>
      </c>
      <c r="H1298">
        <f>VLOOKUP($A1298,'Medical Examinations'!$A:$M,8,0)</f>
        <v>2</v>
      </c>
      <c r="I1298" t="str">
        <f>VLOOKUP($A1298,'Medical Examinations'!$A:$M,9,0)</f>
        <v>No</v>
      </c>
      <c r="J1298" t="str">
        <f>VLOOKUP($A1298,'Medical Examinations'!$A:$M,11,0)</f>
        <v>Obesity</v>
      </c>
      <c r="K1298" t="str">
        <f>VLOOKUP($A1298,'Medical Examinations'!$A:$M,12,0)</f>
        <v>Normal</v>
      </c>
      <c r="L1298" s="11">
        <f>VLOOKUP($A1298,'Hospitalisation Details'!$A:$O,5,0)</f>
        <v>26568</v>
      </c>
      <c r="M1298">
        <f>VLOOKUP($A1298,'Hospitalisation Details'!$A:$O,7,0)</f>
        <v>8457.82</v>
      </c>
      <c r="N1298" t="str">
        <f>VLOOKUP($A1298,'Hospitalisation Details'!$A:$O,12,0)</f>
        <v>tier - 2</v>
      </c>
      <c r="O1298" t="str">
        <f>VLOOKUP($A1298,'Hospitalisation Details'!$A:$O,13,0)</f>
        <v>tier - 3</v>
      </c>
      <c r="P1298" t="str">
        <f>VLOOKUP($A1298,'Hospitalisation Details'!$A:$O,14,0)</f>
        <v>R1011</v>
      </c>
      <c r="Q1298">
        <f>VLOOKUP($A1298,'Hospitalisation Details'!$A:$O,15,0)</f>
        <v>50</v>
      </c>
    </row>
    <row r="1299" spans="1:17" ht="15.75" x14ac:dyDescent="0.25">
      <c r="A1299" s="1" t="s">
        <v>1073</v>
      </c>
      <c r="B1299" t="str">
        <f>VLOOKUP(Healthcare!A1299,'Customer Names'!$A:$D,4,0)</f>
        <v>.  Anne Hunter</v>
      </c>
      <c r="C1299">
        <f>VLOOKUP(A1299,'Medical Examinations'!$A:$M,2,0)</f>
        <v>27.13</v>
      </c>
      <c r="D1299">
        <f>VLOOKUP($A1299,'Medical Examinations'!$A:$M,3,0)</f>
        <v>5.59</v>
      </c>
      <c r="E1299" t="str">
        <f>VLOOKUP($A1299,'Medical Examinations'!$A:$M,4,0)</f>
        <v>No</v>
      </c>
      <c r="F1299" t="str">
        <f>VLOOKUP($A1299,'Medical Examinations'!$A:$M,5,0)</f>
        <v>No</v>
      </c>
      <c r="G1299" t="str">
        <f>VLOOKUP($A1299,'Medical Examinations'!$A:$M,6,0)</f>
        <v>No</v>
      </c>
      <c r="H1299">
        <f>VLOOKUP($A1299,'Medical Examinations'!$A:$M,8,0)</f>
        <v>1</v>
      </c>
      <c r="I1299" t="str">
        <f>VLOOKUP($A1299,'Medical Examinations'!$A:$M,9,0)</f>
        <v>No</v>
      </c>
      <c r="J1299" t="str">
        <f>VLOOKUP($A1299,'Medical Examinations'!$A:$M,11,0)</f>
        <v>Overweight</v>
      </c>
      <c r="K1299" t="str">
        <f>VLOOKUP($A1299,'Medical Examinations'!$A:$M,12,0)</f>
        <v>Normal</v>
      </c>
      <c r="L1299" s="11">
        <f>VLOOKUP($A1299,'Hospitalisation Details'!$A:$O,5,0)</f>
        <v>30974</v>
      </c>
      <c r="M1299">
        <f>VLOOKUP($A1299,'Hospitalisation Details'!$A:$O,7,0)</f>
        <v>8450.82</v>
      </c>
      <c r="N1299" t="str">
        <f>VLOOKUP($A1299,'Hospitalisation Details'!$A:$O,12,0)</f>
        <v>tier - 2</v>
      </c>
      <c r="O1299" t="str">
        <f>VLOOKUP($A1299,'Hospitalisation Details'!$A:$O,13,0)</f>
        <v>tier - 2</v>
      </c>
      <c r="P1299" t="str">
        <f>VLOOKUP($A1299,'Hospitalisation Details'!$A:$O,14,0)</f>
        <v>R1025</v>
      </c>
      <c r="Q1299">
        <f>VLOOKUP($A1299,'Hospitalisation Details'!$A:$O,15,0)</f>
        <v>38</v>
      </c>
    </row>
    <row r="1300" spans="1:17" ht="15.75" x14ac:dyDescent="0.25">
      <c r="A1300" s="1" t="s">
        <v>1072</v>
      </c>
      <c r="B1300" t="str">
        <f>VLOOKUP(Healthcare!A1300,'Customer Names'!$A:$D,4,0)</f>
        <v>Sandra</v>
      </c>
      <c r="C1300">
        <f>VLOOKUP(A1300,'Medical Examinations'!$A:$M,2,0)</f>
        <v>20.75</v>
      </c>
      <c r="D1300">
        <f>VLOOKUP($A1300,'Medical Examinations'!$A:$M,3,0)</f>
        <v>5.18</v>
      </c>
      <c r="E1300" t="str">
        <f>VLOOKUP($A1300,'Medical Examinations'!$A:$M,4,0)</f>
        <v>yes</v>
      </c>
      <c r="F1300" t="str">
        <f>VLOOKUP($A1300,'Medical Examinations'!$A:$M,5,0)</f>
        <v>No</v>
      </c>
      <c r="G1300" t="str">
        <f>VLOOKUP($A1300,'Medical Examinations'!$A:$M,6,0)</f>
        <v>No</v>
      </c>
      <c r="H1300">
        <f>VLOOKUP($A1300,'Medical Examinations'!$A:$M,8,0)</f>
        <v>2</v>
      </c>
      <c r="I1300" t="str">
        <f>VLOOKUP($A1300,'Medical Examinations'!$A:$M,9,0)</f>
        <v>No</v>
      </c>
      <c r="J1300" t="str">
        <f>VLOOKUP($A1300,'Medical Examinations'!$A:$M,11,0)</f>
        <v>Healthy Weight</v>
      </c>
      <c r="K1300" t="str">
        <f>VLOOKUP($A1300,'Medical Examinations'!$A:$M,12,0)</f>
        <v>Normal</v>
      </c>
      <c r="L1300" s="11">
        <f>VLOOKUP($A1300,'Hospitalisation Details'!$A:$O,5,0)</f>
        <v>24300</v>
      </c>
      <c r="M1300">
        <f>VLOOKUP($A1300,'Hospitalisation Details'!$A:$O,7,0)</f>
        <v>8448.66</v>
      </c>
      <c r="N1300" t="str">
        <f>VLOOKUP($A1300,'Hospitalisation Details'!$A:$O,12,0)</f>
        <v>tier - 3</v>
      </c>
      <c r="O1300" t="str">
        <f>VLOOKUP($A1300,'Hospitalisation Details'!$A:$O,13,0)</f>
        <v>tier - 1</v>
      </c>
      <c r="P1300" t="str">
        <f>VLOOKUP($A1300,'Hospitalisation Details'!$A:$O,14,0)</f>
        <v>R1013</v>
      </c>
      <c r="Q1300">
        <f>VLOOKUP($A1300,'Hospitalisation Details'!$A:$O,15,0)</f>
        <v>56</v>
      </c>
    </row>
    <row r="1301" spans="1:17" ht="15.75" x14ac:dyDescent="0.25">
      <c r="A1301" s="1" t="s">
        <v>1071</v>
      </c>
      <c r="B1301" t="str">
        <f>VLOOKUP(Healthcare!A1301,'Customer Names'!$A:$D,4,0)</f>
        <v>Robert</v>
      </c>
      <c r="C1301">
        <f>VLOOKUP(A1301,'Medical Examinations'!$A:$M,2,0)</f>
        <v>26.6</v>
      </c>
      <c r="D1301">
        <f>VLOOKUP($A1301,'Medical Examinations'!$A:$M,3,0)</f>
        <v>6.29</v>
      </c>
      <c r="E1301" t="str">
        <f>VLOOKUP($A1301,'Medical Examinations'!$A:$M,4,0)</f>
        <v>No</v>
      </c>
      <c r="F1301" t="str">
        <f>VLOOKUP($A1301,'Medical Examinations'!$A:$M,5,0)</f>
        <v>No</v>
      </c>
      <c r="G1301" t="str">
        <f>VLOOKUP($A1301,'Medical Examinations'!$A:$M,6,0)</f>
        <v>No</v>
      </c>
      <c r="H1301">
        <f>VLOOKUP($A1301,'Medical Examinations'!$A:$M,8,0)</f>
        <v>2</v>
      </c>
      <c r="I1301" t="str">
        <f>VLOOKUP($A1301,'Medical Examinations'!$A:$M,9,0)</f>
        <v>No</v>
      </c>
      <c r="J1301" t="str">
        <f>VLOOKUP($A1301,'Medical Examinations'!$A:$M,11,0)</f>
        <v>Overweight</v>
      </c>
      <c r="K1301" t="str">
        <f>VLOOKUP($A1301,'Medical Examinations'!$A:$M,12,0)</f>
        <v>Prediabetes</v>
      </c>
      <c r="L1301" s="11">
        <f>VLOOKUP($A1301,'Hospitalisation Details'!$A:$O,5,0)</f>
        <v>26515</v>
      </c>
      <c r="M1301">
        <f>VLOOKUP($A1301,'Hospitalisation Details'!$A:$O,7,0)</f>
        <v>8444.4699999999993</v>
      </c>
      <c r="N1301" t="str">
        <f>VLOOKUP($A1301,'Hospitalisation Details'!$A:$O,12,0)</f>
        <v>tier - 3</v>
      </c>
      <c r="O1301" t="str">
        <f>VLOOKUP($A1301,'Hospitalisation Details'!$A:$O,13,0)</f>
        <v>tier - 1</v>
      </c>
      <c r="P1301" t="str">
        <f>VLOOKUP($A1301,'Hospitalisation Details'!$A:$O,14,0)</f>
        <v>R1011</v>
      </c>
      <c r="Q1301">
        <f>VLOOKUP($A1301,'Hospitalisation Details'!$A:$O,15,0)</f>
        <v>50</v>
      </c>
    </row>
    <row r="1302" spans="1:17" ht="15.75" x14ac:dyDescent="0.25">
      <c r="A1302" s="1" t="s">
        <v>1070</v>
      </c>
      <c r="B1302" t="str">
        <f>VLOOKUP(Healthcare!A1302,'Customer Names'!$A:$D,4,0)</f>
        <v>Rodney</v>
      </c>
      <c r="C1302">
        <f>VLOOKUP(A1302,'Medical Examinations'!$A:$M,2,0)</f>
        <v>25.3</v>
      </c>
      <c r="D1302">
        <f>VLOOKUP($A1302,'Medical Examinations'!$A:$M,3,0)</f>
        <v>4.49</v>
      </c>
      <c r="E1302" t="str">
        <f>VLOOKUP($A1302,'Medical Examinations'!$A:$M,4,0)</f>
        <v>No</v>
      </c>
      <c r="F1302" t="str">
        <f>VLOOKUP($A1302,'Medical Examinations'!$A:$M,5,0)</f>
        <v>No</v>
      </c>
      <c r="G1302" t="str">
        <f>VLOOKUP($A1302,'Medical Examinations'!$A:$M,6,0)</f>
        <v>No</v>
      </c>
      <c r="H1302">
        <f>VLOOKUP($A1302,'Medical Examinations'!$A:$M,8,0)</f>
        <v>2</v>
      </c>
      <c r="I1302" t="str">
        <f>VLOOKUP($A1302,'Medical Examinations'!$A:$M,9,0)</f>
        <v>No</v>
      </c>
      <c r="J1302" t="str">
        <f>VLOOKUP($A1302,'Medical Examinations'!$A:$M,11,0)</f>
        <v>Overweight</v>
      </c>
      <c r="K1302" t="str">
        <f>VLOOKUP($A1302,'Medical Examinations'!$A:$M,12,0)</f>
        <v>Normal</v>
      </c>
      <c r="L1302" s="11">
        <f>VLOOKUP($A1302,'Hospitalisation Details'!$A:$O,5,0)</f>
        <v>26551</v>
      </c>
      <c r="M1302">
        <f>VLOOKUP($A1302,'Hospitalisation Details'!$A:$O,7,0)</f>
        <v>8442.67</v>
      </c>
      <c r="N1302" t="str">
        <f>VLOOKUP($A1302,'Hospitalisation Details'!$A:$O,12,0)</f>
        <v>tier - 2</v>
      </c>
      <c r="O1302" t="str">
        <f>VLOOKUP($A1302,'Hospitalisation Details'!$A:$O,13,0)</f>
        <v>tier - 3</v>
      </c>
      <c r="P1302" t="str">
        <f>VLOOKUP($A1302,'Hospitalisation Details'!$A:$O,14,0)</f>
        <v>R1013</v>
      </c>
      <c r="Q1302">
        <f>VLOOKUP($A1302,'Hospitalisation Details'!$A:$O,15,0)</f>
        <v>50</v>
      </c>
    </row>
    <row r="1303" spans="1:17" ht="15.75" x14ac:dyDescent="0.25">
      <c r="A1303" s="1" t="s">
        <v>1069</v>
      </c>
      <c r="B1303" t="str">
        <f>VLOOKUP(Healthcare!A1303,'Customer Names'!$A:$D,4,0)</f>
        <v>Carl R</v>
      </c>
      <c r="C1303">
        <f>VLOOKUP(A1303,'Medical Examinations'!$A:$M,2,0)</f>
        <v>18.84</v>
      </c>
      <c r="D1303">
        <f>VLOOKUP($A1303,'Medical Examinations'!$A:$M,3,0)</f>
        <v>11.82</v>
      </c>
      <c r="E1303" t="str">
        <f>VLOOKUP($A1303,'Medical Examinations'!$A:$M,4,0)</f>
        <v>yes</v>
      </c>
      <c r="F1303" t="str">
        <f>VLOOKUP($A1303,'Medical Examinations'!$A:$M,5,0)</f>
        <v>No</v>
      </c>
      <c r="G1303" t="str">
        <f>VLOOKUP($A1303,'Medical Examinations'!$A:$M,6,0)</f>
        <v>Yes</v>
      </c>
      <c r="H1303">
        <f>VLOOKUP($A1303,'Medical Examinations'!$A:$M,8,0)</f>
        <v>1</v>
      </c>
      <c r="I1303" t="str">
        <f>VLOOKUP($A1303,'Medical Examinations'!$A:$M,9,0)</f>
        <v>No</v>
      </c>
      <c r="J1303" t="str">
        <f>VLOOKUP($A1303,'Medical Examinations'!$A:$M,11,0)</f>
        <v>Healthy Weight</v>
      </c>
      <c r="K1303" t="str">
        <f>VLOOKUP($A1303,'Medical Examinations'!$A:$M,12,0)</f>
        <v>Diabetes</v>
      </c>
      <c r="L1303" s="11">
        <f>VLOOKUP($A1303,'Hospitalisation Details'!$A:$O,5,0)</f>
        <v>23339</v>
      </c>
      <c r="M1303">
        <f>VLOOKUP($A1303,'Hospitalisation Details'!$A:$O,7,0)</f>
        <v>8440.0499999999993</v>
      </c>
      <c r="N1303" t="str">
        <f>VLOOKUP($A1303,'Hospitalisation Details'!$A:$O,12,0)</f>
        <v>tier - 3</v>
      </c>
      <c r="O1303" t="str">
        <f>VLOOKUP($A1303,'Hospitalisation Details'!$A:$O,13,0)</f>
        <v>tier - 2</v>
      </c>
      <c r="P1303" t="str">
        <f>VLOOKUP($A1303,'Hospitalisation Details'!$A:$O,14,0)</f>
        <v>R1013</v>
      </c>
      <c r="Q1303">
        <f>VLOOKUP($A1303,'Hospitalisation Details'!$A:$O,15,0)</f>
        <v>59</v>
      </c>
    </row>
    <row r="1304" spans="1:17" ht="15.75" x14ac:dyDescent="0.25">
      <c r="A1304" s="1" t="s">
        <v>1068</v>
      </c>
      <c r="B1304" t="str">
        <f>VLOOKUP(Healthcare!A1304,'Customer Names'!$A:$D,4,0)</f>
        <v>Maximilian</v>
      </c>
      <c r="C1304">
        <f>VLOOKUP(A1304,'Medical Examinations'!$A:$M,2,0)</f>
        <v>19.57</v>
      </c>
      <c r="D1304">
        <f>VLOOKUP($A1304,'Medical Examinations'!$A:$M,3,0)</f>
        <v>7.41</v>
      </c>
      <c r="E1304" t="str">
        <f>VLOOKUP($A1304,'Medical Examinations'!$A:$M,4,0)</f>
        <v>yes</v>
      </c>
      <c r="F1304" t="str">
        <f>VLOOKUP($A1304,'Medical Examinations'!$A:$M,5,0)</f>
        <v>No</v>
      </c>
      <c r="G1304" t="str">
        <f>VLOOKUP($A1304,'Medical Examinations'!$A:$M,6,0)</f>
        <v>No</v>
      </c>
      <c r="H1304">
        <f>VLOOKUP($A1304,'Medical Examinations'!$A:$M,8,0)</f>
        <v>1</v>
      </c>
      <c r="I1304" t="str">
        <f>VLOOKUP($A1304,'Medical Examinations'!$A:$M,9,0)</f>
        <v>No</v>
      </c>
      <c r="J1304" t="str">
        <f>VLOOKUP($A1304,'Medical Examinations'!$A:$M,11,0)</f>
        <v>Healthy Weight</v>
      </c>
      <c r="K1304" t="str">
        <f>VLOOKUP($A1304,'Medical Examinations'!$A:$M,12,0)</f>
        <v>Diabetes</v>
      </c>
      <c r="L1304" s="11">
        <f>VLOOKUP($A1304,'Hospitalisation Details'!$A:$O,5,0)</f>
        <v>27756</v>
      </c>
      <c r="M1304">
        <f>VLOOKUP($A1304,'Hospitalisation Details'!$A:$O,7,0)</f>
        <v>8428.07</v>
      </c>
      <c r="N1304" t="str">
        <f>VLOOKUP($A1304,'Hospitalisation Details'!$A:$O,12,0)</f>
        <v>tier - 3</v>
      </c>
      <c r="O1304" t="str">
        <f>VLOOKUP($A1304,'Hospitalisation Details'!$A:$O,13,0)</f>
        <v>tier - 2</v>
      </c>
      <c r="P1304" t="str">
        <f>VLOOKUP($A1304,'Hospitalisation Details'!$A:$O,14,0)</f>
        <v>R1012</v>
      </c>
      <c r="Q1304">
        <f>VLOOKUP($A1304,'Hospitalisation Details'!$A:$O,15,0)</f>
        <v>47</v>
      </c>
    </row>
    <row r="1305" spans="1:17" ht="15.75" x14ac:dyDescent="0.25">
      <c r="A1305" s="1" t="s">
        <v>1067</v>
      </c>
      <c r="B1305" t="str">
        <f>VLOOKUP(Healthcare!A1305,'Customer Names'!$A:$D,4,0)</f>
        <v>Erik</v>
      </c>
      <c r="C1305">
        <f>VLOOKUP(A1305,'Medical Examinations'!$A:$M,2,0)</f>
        <v>30.495000000000001</v>
      </c>
      <c r="D1305">
        <f>VLOOKUP($A1305,'Medical Examinations'!$A:$M,3,0)</f>
        <v>5.97</v>
      </c>
      <c r="E1305" t="str">
        <f>VLOOKUP($A1305,'Medical Examinations'!$A:$M,4,0)</f>
        <v>No</v>
      </c>
      <c r="F1305" t="str">
        <f>VLOOKUP($A1305,'Medical Examinations'!$A:$M,5,0)</f>
        <v>No</v>
      </c>
      <c r="G1305" t="str">
        <f>VLOOKUP($A1305,'Medical Examinations'!$A:$M,6,0)</f>
        <v>No</v>
      </c>
      <c r="H1305">
        <f>VLOOKUP($A1305,'Medical Examinations'!$A:$M,8,0)</f>
        <v>0</v>
      </c>
      <c r="I1305" t="str">
        <f>VLOOKUP($A1305,'Medical Examinations'!$A:$M,9,0)</f>
        <v>No</v>
      </c>
      <c r="J1305" t="str">
        <f>VLOOKUP($A1305,'Medical Examinations'!$A:$M,11,0)</f>
        <v>Obesity</v>
      </c>
      <c r="K1305" t="str">
        <f>VLOOKUP($A1305,'Medical Examinations'!$A:$M,12,0)</f>
        <v>Prediabetes</v>
      </c>
      <c r="L1305" s="11">
        <f>VLOOKUP($A1305,'Hospitalisation Details'!$A:$O,5,0)</f>
        <v>28310</v>
      </c>
      <c r="M1305">
        <f>VLOOKUP($A1305,'Hospitalisation Details'!$A:$O,7,0)</f>
        <v>8413.4599999999991</v>
      </c>
      <c r="N1305" t="str">
        <f>VLOOKUP($A1305,'Hospitalisation Details'!$A:$O,12,0)</f>
        <v>tier - 3</v>
      </c>
      <c r="O1305" t="str">
        <f>VLOOKUP($A1305,'Hospitalisation Details'!$A:$O,13,0)</f>
        <v>tier - 1</v>
      </c>
      <c r="P1305" t="str">
        <f>VLOOKUP($A1305,'Hospitalisation Details'!$A:$O,14,0)</f>
        <v>R1012</v>
      </c>
      <c r="Q1305">
        <f>VLOOKUP($A1305,'Hospitalisation Details'!$A:$O,15,0)</f>
        <v>45</v>
      </c>
    </row>
    <row r="1306" spans="1:17" ht="15.75" x14ac:dyDescent="0.25">
      <c r="A1306" s="1" t="s">
        <v>1066</v>
      </c>
      <c r="B1306" t="str">
        <f>VLOOKUP(Healthcare!A1306,'Customer Names'!$A:$D,4,0)</f>
        <v>Christopher</v>
      </c>
      <c r="C1306">
        <f>VLOOKUP(A1306,'Medical Examinations'!$A:$M,2,0)</f>
        <v>30.114999999999998</v>
      </c>
      <c r="D1306">
        <f>VLOOKUP($A1306,'Medical Examinations'!$A:$M,3,0)</f>
        <v>5.74</v>
      </c>
      <c r="E1306" t="str">
        <f>VLOOKUP($A1306,'Medical Examinations'!$A:$M,4,0)</f>
        <v>No</v>
      </c>
      <c r="F1306" t="str">
        <f>VLOOKUP($A1306,'Medical Examinations'!$A:$M,5,0)</f>
        <v>No</v>
      </c>
      <c r="G1306" t="str">
        <f>VLOOKUP($A1306,'Medical Examinations'!$A:$M,6,0)</f>
        <v>Yes</v>
      </c>
      <c r="H1306">
        <f>VLOOKUP($A1306,'Medical Examinations'!$A:$M,8,0)</f>
        <v>1</v>
      </c>
      <c r="I1306" t="str">
        <f>VLOOKUP($A1306,'Medical Examinations'!$A:$M,9,0)</f>
        <v>No</v>
      </c>
      <c r="J1306" t="str">
        <f>VLOOKUP($A1306,'Medical Examinations'!$A:$M,11,0)</f>
        <v>Obesity</v>
      </c>
      <c r="K1306" t="str">
        <f>VLOOKUP($A1306,'Medical Examinations'!$A:$M,12,0)</f>
        <v>Prediabetes</v>
      </c>
      <c r="L1306" s="11">
        <f>VLOOKUP($A1306,'Hospitalisation Details'!$A:$O,5,0)</f>
        <v>29139</v>
      </c>
      <c r="M1306">
        <f>VLOOKUP($A1306,'Hospitalisation Details'!$A:$O,7,0)</f>
        <v>8410.0499999999993</v>
      </c>
      <c r="N1306" t="str">
        <f>VLOOKUP($A1306,'Hospitalisation Details'!$A:$O,12,0)</f>
        <v>tier - 2</v>
      </c>
      <c r="O1306" t="str">
        <f>VLOOKUP($A1306,'Hospitalisation Details'!$A:$O,13,0)</f>
        <v>tier - 2</v>
      </c>
      <c r="P1306" t="str">
        <f>VLOOKUP($A1306,'Hospitalisation Details'!$A:$O,14,0)</f>
        <v>R1012</v>
      </c>
      <c r="Q1306">
        <f>VLOOKUP($A1306,'Hospitalisation Details'!$A:$O,15,0)</f>
        <v>43</v>
      </c>
    </row>
    <row r="1307" spans="1:17" ht="15.75" x14ac:dyDescent="0.25">
      <c r="A1307" s="1" t="s">
        <v>1065</v>
      </c>
      <c r="B1307" t="str">
        <f>VLOOKUP(Healthcare!A1307,'Customer Names'!$A:$D,4,0)</f>
        <v>Eirik</v>
      </c>
      <c r="C1307">
        <f>VLOOKUP(A1307,'Medical Examinations'!$A:$M,2,0)</f>
        <v>24.78</v>
      </c>
      <c r="D1307">
        <f>VLOOKUP($A1307,'Medical Examinations'!$A:$M,3,0)</f>
        <v>9.85</v>
      </c>
      <c r="E1307" t="str">
        <f>VLOOKUP($A1307,'Medical Examinations'!$A:$M,4,0)</f>
        <v>No</v>
      </c>
      <c r="F1307" t="str">
        <f>VLOOKUP($A1307,'Medical Examinations'!$A:$M,5,0)</f>
        <v>No</v>
      </c>
      <c r="G1307" t="str">
        <f>VLOOKUP($A1307,'Medical Examinations'!$A:$M,6,0)</f>
        <v>No</v>
      </c>
      <c r="H1307">
        <f>VLOOKUP($A1307,'Medical Examinations'!$A:$M,8,0)</f>
        <v>0</v>
      </c>
      <c r="I1307" t="str">
        <f>VLOOKUP($A1307,'Medical Examinations'!$A:$M,9,0)</f>
        <v>No</v>
      </c>
      <c r="J1307" t="str">
        <f>VLOOKUP($A1307,'Medical Examinations'!$A:$M,11,0)</f>
        <v>Healthy Weight</v>
      </c>
      <c r="K1307" t="str">
        <f>VLOOKUP($A1307,'Medical Examinations'!$A:$M,12,0)</f>
        <v>Diabetes</v>
      </c>
      <c r="L1307" s="11">
        <f>VLOOKUP($A1307,'Hospitalisation Details'!$A:$O,5,0)</f>
        <v>26132</v>
      </c>
      <c r="M1307">
        <f>VLOOKUP($A1307,'Hospitalisation Details'!$A:$O,7,0)</f>
        <v>8400.01</v>
      </c>
      <c r="N1307" t="str">
        <f>VLOOKUP($A1307,'Hospitalisation Details'!$A:$O,12,0)</f>
        <v>tier - 2</v>
      </c>
      <c r="O1307" t="str">
        <f>VLOOKUP($A1307,'Hospitalisation Details'!$A:$O,13,0)</f>
        <v>tier - 3</v>
      </c>
      <c r="P1307" t="str">
        <f>VLOOKUP($A1307,'Hospitalisation Details'!$A:$O,14,0)</f>
        <v>R1013</v>
      </c>
      <c r="Q1307">
        <f>VLOOKUP($A1307,'Hospitalisation Details'!$A:$O,15,0)</f>
        <v>51</v>
      </c>
    </row>
    <row r="1308" spans="1:17" ht="15.75" x14ac:dyDescent="0.25">
      <c r="A1308" s="1" t="s">
        <v>1064</v>
      </c>
      <c r="B1308" t="str">
        <f>VLOOKUP(Healthcare!A1308,'Customer Names'!$A:$D,4,0)</f>
        <v>Rik</v>
      </c>
      <c r="C1308">
        <f>VLOOKUP(A1308,'Medical Examinations'!$A:$M,2,0)</f>
        <v>24.77</v>
      </c>
      <c r="D1308">
        <f>VLOOKUP($A1308,'Medical Examinations'!$A:$M,3,0)</f>
        <v>7.59</v>
      </c>
      <c r="E1308" t="str">
        <f>VLOOKUP($A1308,'Medical Examinations'!$A:$M,4,0)</f>
        <v>No</v>
      </c>
      <c r="F1308" t="str">
        <f>VLOOKUP($A1308,'Medical Examinations'!$A:$M,5,0)</f>
        <v>No</v>
      </c>
      <c r="G1308" t="str">
        <f>VLOOKUP($A1308,'Medical Examinations'!$A:$M,6,0)</f>
        <v>No</v>
      </c>
      <c r="H1308">
        <f>VLOOKUP($A1308,'Medical Examinations'!$A:$M,8,0)</f>
        <v>0</v>
      </c>
      <c r="I1308" t="str">
        <f>VLOOKUP($A1308,'Medical Examinations'!$A:$M,9,0)</f>
        <v>No</v>
      </c>
      <c r="J1308" t="str">
        <f>VLOOKUP($A1308,'Medical Examinations'!$A:$M,11,0)</f>
        <v>Healthy Weight</v>
      </c>
      <c r="K1308" t="str">
        <f>VLOOKUP($A1308,'Medical Examinations'!$A:$M,12,0)</f>
        <v>Diabetes</v>
      </c>
      <c r="L1308" s="11">
        <f>VLOOKUP($A1308,'Hospitalisation Details'!$A:$O,5,0)</f>
        <v>26241</v>
      </c>
      <c r="M1308">
        <f>VLOOKUP($A1308,'Hospitalisation Details'!$A:$O,7,0)</f>
        <v>8396.6200000000008</v>
      </c>
      <c r="N1308" t="str">
        <f>VLOOKUP($A1308,'Hospitalisation Details'!$A:$O,12,0)</f>
        <v>tier - 2</v>
      </c>
      <c r="O1308" t="str">
        <f>VLOOKUP($A1308,'Hospitalisation Details'!$A:$O,13,0)</f>
        <v>tier - 3</v>
      </c>
      <c r="P1308" t="str">
        <f>VLOOKUP($A1308,'Hospitalisation Details'!$A:$O,14,0)</f>
        <v>R1013</v>
      </c>
      <c r="Q1308">
        <f>VLOOKUP($A1308,'Hospitalisation Details'!$A:$O,15,0)</f>
        <v>51</v>
      </c>
    </row>
    <row r="1309" spans="1:17" ht="15.75" x14ac:dyDescent="0.25">
      <c r="A1309" s="1" t="s">
        <v>1063</v>
      </c>
      <c r="B1309" t="str">
        <f>VLOOKUP(Healthcare!A1309,'Customer Names'!$A:$D,4,0)</f>
        <v>Matthew R</v>
      </c>
      <c r="C1309">
        <f>VLOOKUP(A1309,'Medical Examinations'!$A:$M,2,0)</f>
        <v>16.579999999999998</v>
      </c>
      <c r="D1309">
        <f>VLOOKUP($A1309,'Medical Examinations'!$A:$M,3,0)</f>
        <v>6.98</v>
      </c>
      <c r="E1309" t="str">
        <f>VLOOKUP($A1309,'Medical Examinations'!$A:$M,4,0)</f>
        <v>yes</v>
      </c>
      <c r="F1309" t="str">
        <f>VLOOKUP($A1309,'Medical Examinations'!$A:$M,5,0)</f>
        <v>No</v>
      </c>
      <c r="G1309" t="str">
        <f>VLOOKUP($A1309,'Medical Examinations'!$A:$M,6,0)</f>
        <v>Yes</v>
      </c>
      <c r="H1309">
        <f>VLOOKUP($A1309,'Medical Examinations'!$A:$M,8,0)</f>
        <v>1</v>
      </c>
      <c r="I1309" t="str">
        <f>VLOOKUP($A1309,'Medical Examinations'!$A:$M,9,0)</f>
        <v>No</v>
      </c>
      <c r="J1309" t="str">
        <f>VLOOKUP($A1309,'Medical Examinations'!$A:$M,11,0)</f>
        <v>Underweight</v>
      </c>
      <c r="K1309" t="str">
        <f>VLOOKUP($A1309,'Medical Examinations'!$A:$M,12,0)</f>
        <v>Diabetes</v>
      </c>
      <c r="L1309" s="11">
        <f>VLOOKUP($A1309,'Hospitalisation Details'!$A:$O,5,0)</f>
        <v>23366</v>
      </c>
      <c r="M1309">
        <f>VLOOKUP($A1309,'Hospitalisation Details'!$A:$O,7,0)</f>
        <v>8355.5400000000009</v>
      </c>
      <c r="N1309" t="str">
        <f>VLOOKUP($A1309,'Hospitalisation Details'!$A:$O,12,0)</f>
        <v>tier - 3</v>
      </c>
      <c r="O1309" t="str">
        <f>VLOOKUP($A1309,'Hospitalisation Details'!$A:$O,13,0)</f>
        <v>tier - 3</v>
      </c>
      <c r="P1309" t="str">
        <f>VLOOKUP($A1309,'Hospitalisation Details'!$A:$O,14,0)</f>
        <v>R1012</v>
      </c>
      <c r="Q1309">
        <f>VLOOKUP($A1309,'Hospitalisation Details'!$A:$O,15,0)</f>
        <v>59</v>
      </c>
    </row>
    <row r="1310" spans="1:17" ht="15.75" x14ac:dyDescent="0.25">
      <c r="A1310" s="1" t="s">
        <v>1062</v>
      </c>
      <c r="B1310" t="str">
        <f>VLOOKUP(Healthcare!A1310,'Customer Names'!$A:$D,4,0)</f>
        <v>Daniel G</v>
      </c>
      <c r="C1310">
        <f>VLOOKUP(A1310,'Medical Examinations'!$A:$M,2,0)</f>
        <v>38.17</v>
      </c>
      <c r="D1310">
        <f>VLOOKUP($A1310,'Medical Examinations'!$A:$M,3,0)</f>
        <v>4.7300000000000004</v>
      </c>
      <c r="E1310" t="str">
        <f>VLOOKUP($A1310,'Medical Examinations'!$A:$M,4,0)</f>
        <v>yes</v>
      </c>
      <c r="F1310" t="str">
        <f>VLOOKUP($A1310,'Medical Examinations'!$A:$M,5,0)</f>
        <v>No</v>
      </c>
      <c r="G1310" t="str">
        <f>VLOOKUP($A1310,'Medical Examinations'!$A:$M,6,0)</f>
        <v>No</v>
      </c>
      <c r="H1310">
        <f>VLOOKUP($A1310,'Medical Examinations'!$A:$M,8,0)</f>
        <v>0</v>
      </c>
      <c r="I1310" t="str">
        <f>VLOOKUP($A1310,'Medical Examinations'!$A:$M,9,0)</f>
        <v>No</v>
      </c>
      <c r="J1310" t="str">
        <f>VLOOKUP($A1310,'Medical Examinations'!$A:$M,11,0)</f>
        <v>Obesity</v>
      </c>
      <c r="K1310" t="str">
        <f>VLOOKUP($A1310,'Medical Examinations'!$A:$M,12,0)</f>
        <v>Normal</v>
      </c>
      <c r="L1310" s="11">
        <f>VLOOKUP($A1310,'Hospitalisation Details'!$A:$O,5,0)</f>
        <v>28076</v>
      </c>
      <c r="M1310">
        <f>VLOOKUP($A1310,'Hospitalisation Details'!$A:$O,7,0)</f>
        <v>8347.16</v>
      </c>
      <c r="N1310" t="str">
        <f>VLOOKUP($A1310,'Hospitalisation Details'!$A:$O,12,0)</f>
        <v>tier - 2</v>
      </c>
      <c r="O1310" t="str">
        <f>VLOOKUP($A1310,'Hospitalisation Details'!$A:$O,13,0)</f>
        <v>tier - 1</v>
      </c>
      <c r="P1310" t="str">
        <f>VLOOKUP($A1310,'Hospitalisation Details'!$A:$O,14,0)</f>
        <v>R1013</v>
      </c>
      <c r="Q1310">
        <f>VLOOKUP($A1310,'Hospitalisation Details'!$A:$O,15,0)</f>
        <v>46</v>
      </c>
    </row>
    <row r="1311" spans="1:17" ht="15.75" x14ac:dyDescent="0.25">
      <c r="A1311" s="1" t="s">
        <v>1061</v>
      </c>
      <c r="B1311" t="str">
        <f>VLOOKUP(Healthcare!A1311,'Customer Names'!$A:$D,4,0)</f>
        <v>Yannick</v>
      </c>
      <c r="C1311">
        <f>VLOOKUP(A1311,'Medical Examinations'!$A:$M,2,0)</f>
        <v>39.424999999999997</v>
      </c>
      <c r="D1311">
        <f>VLOOKUP($A1311,'Medical Examinations'!$A:$M,3,0)</f>
        <v>4.76</v>
      </c>
      <c r="E1311" t="str">
        <f>VLOOKUP($A1311,'Medical Examinations'!$A:$M,4,0)</f>
        <v>yes</v>
      </c>
      <c r="F1311" t="str">
        <f>VLOOKUP($A1311,'Medical Examinations'!$A:$M,5,0)</f>
        <v>No</v>
      </c>
      <c r="G1311" t="str">
        <f>VLOOKUP($A1311,'Medical Examinations'!$A:$M,6,0)</f>
        <v>No</v>
      </c>
      <c r="H1311">
        <f>VLOOKUP($A1311,'Medical Examinations'!$A:$M,8,0)</f>
        <v>0</v>
      </c>
      <c r="I1311" t="str">
        <f>VLOOKUP($A1311,'Medical Examinations'!$A:$M,9,0)</f>
        <v>No</v>
      </c>
      <c r="J1311" t="str">
        <f>VLOOKUP($A1311,'Medical Examinations'!$A:$M,11,0)</f>
        <v>Obesity</v>
      </c>
      <c r="K1311" t="str">
        <f>VLOOKUP($A1311,'Medical Examinations'!$A:$M,12,0)</f>
        <v>Normal</v>
      </c>
      <c r="L1311" s="11">
        <f>VLOOKUP($A1311,'Hospitalisation Details'!$A:$O,5,0)</f>
        <v>28010</v>
      </c>
      <c r="M1311">
        <f>VLOOKUP($A1311,'Hospitalisation Details'!$A:$O,7,0)</f>
        <v>8342.91</v>
      </c>
      <c r="N1311" t="str">
        <f>VLOOKUP($A1311,'Hospitalisation Details'!$A:$O,12,0)</f>
        <v>tier - 3</v>
      </c>
      <c r="O1311" t="str">
        <f>VLOOKUP($A1311,'Hospitalisation Details'!$A:$O,13,0)</f>
        <v>tier - 1</v>
      </c>
      <c r="P1311" t="str">
        <f>VLOOKUP($A1311,'Hospitalisation Details'!$A:$O,14,0)</f>
        <v>R1016</v>
      </c>
      <c r="Q1311">
        <f>VLOOKUP($A1311,'Hospitalisation Details'!$A:$O,15,0)</f>
        <v>46</v>
      </c>
    </row>
    <row r="1312" spans="1:17" ht="15.75" x14ac:dyDescent="0.25">
      <c r="A1312" s="1" t="s">
        <v>1060</v>
      </c>
      <c r="B1312" t="str">
        <f>VLOOKUP(Healthcare!A1312,'Customer Names'!$A:$D,4,0)</f>
        <v>Sean R</v>
      </c>
      <c r="C1312">
        <f>VLOOKUP(A1312,'Medical Examinations'!$A:$M,2,0)</f>
        <v>33.44</v>
      </c>
      <c r="D1312">
        <f>VLOOKUP($A1312,'Medical Examinations'!$A:$M,3,0)</f>
        <v>6.24</v>
      </c>
      <c r="E1312" t="str">
        <f>VLOOKUP($A1312,'Medical Examinations'!$A:$M,4,0)</f>
        <v>yes</v>
      </c>
      <c r="F1312" t="str">
        <f>VLOOKUP($A1312,'Medical Examinations'!$A:$M,5,0)</f>
        <v>No</v>
      </c>
      <c r="G1312" t="str">
        <f>VLOOKUP($A1312,'Medical Examinations'!$A:$M,6,0)</f>
        <v>No</v>
      </c>
      <c r="H1312">
        <f>VLOOKUP($A1312,'Medical Examinations'!$A:$M,8,0)</f>
        <v>0</v>
      </c>
      <c r="I1312" t="str">
        <f>VLOOKUP($A1312,'Medical Examinations'!$A:$M,9,0)</f>
        <v>No</v>
      </c>
      <c r="J1312" t="str">
        <f>VLOOKUP($A1312,'Medical Examinations'!$A:$M,11,0)</f>
        <v>Obesity</v>
      </c>
      <c r="K1312" t="str">
        <f>VLOOKUP($A1312,'Medical Examinations'!$A:$M,12,0)</f>
        <v>Prediabetes</v>
      </c>
      <c r="L1312" s="11">
        <f>VLOOKUP($A1312,'Hospitalisation Details'!$A:$O,5,0)</f>
        <v>28053</v>
      </c>
      <c r="M1312">
        <f>VLOOKUP($A1312,'Hospitalisation Details'!$A:$O,7,0)</f>
        <v>8334.59</v>
      </c>
      <c r="N1312" t="str">
        <f>VLOOKUP($A1312,'Hospitalisation Details'!$A:$O,12,0)</f>
        <v>tier - 3</v>
      </c>
      <c r="O1312" t="str">
        <f>VLOOKUP($A1312,'Hospitalisation Details'!$A:$O,13,0)</f>
        <v>tier - 2</v>
      </c>
      <c r="P1312" t="str">
        <f>VLOOKUP($A1312,'Hospitalisation Details'!$A:$O,14,0)</f>
        <v>R1016</v>
      </c>
      <c r="Q1312">
        <f>VLOOKUP($A1312,'Hospitalisation Details'!$A:$O,15,0)</f>
        <v>46</v>
      </c>
    </row>
    <row r="1313" spans="1:17" ht="15.75" x14ac:dyDescent="0.25">
      <c r="A1313" s="1" t="s">
        <v>1059</v>
      </c>
      <c r="B1313" t="str">
        <f>VLOOKUP(Healthcare!A1313,'Customer Names'!$A:$D,4,0)</f>
        <v>Peter</v>
      </c>
      <c r="C1313">
        <f>VLOOKUP(A1313,'Medical Examinations'!$A:$M,2,0)</f>
        <v>33.344999999999999</v>
      </c>
      <c r="D1313">
        <f>VLOOKUP($A1313,'Medical Examinations'!$A:$M,3,0)</f>
        <v>5.44</v>
      </c>
      <c r="E1313" t="str">
        <f>VLOOKUP($A1313,'Medical Examinations'!$A:$M,4,0)</f>
        <v>yes</v>
      </c>
      <c r="F1313" t="str">
        <f>VLOOKUP($A1313,'Medical Examinations'!$A:$M,5,0)</f>
        <v>No</v>
      </c>
      <c r="G1313" t="str">
        <f>VLOOKUP($A1313,'Medical Examinations'!$A:$M,6,0)</f>
        <v>No</v>
      </c>
      <c r="H1313">
        <f>VLOOKUP($A1313,'Medical Examinations'!$A:$M,8,0)</f>
        <v>0</v>
      </c>
      <c r="I1313" t="str">
        <f>VLOOKUP($A1313,'Medical Examinations'!$A:$M,9,0)</f>
        <v>No</v>
      </c>
      <c r="J1313" t="str">
        <f>VLOOKUP($A1313,'Medical Examinations'!$A:$M,11,0)</f>
        <v>Obesity</v>
      </c>
      <c r="K1313" t="str">
        <f>VLOOKUP($A1313,'Medical Examinations'!$A:$M,12,0)</f>
        <v>Normal</v>
      </c>
      <c r="L1313" s="11">
        <f>VLOOKUP($A1313,'Hospitalisation Details'!$A:$O,5,0)</f>
        <v>27923</v>
      </c>
      <c r="M1313">
        <f>VLOOKUP($A1313,'Hospitalisation Details'!$A:$O,7,0)</f>
        <v>8334.4599999999991</v>
      </c>
      <c r="N1313" t="str">
        <f>VLOOKUP($A1313,'Hospitalisation Details'!$A:$O,12,0)</f>
        <v>tier - 3</v>
      </c>
      <c r="O1313" t="str">
        <f>VLOOKUP($A1313,'Hospitalisation Details'!$A:$O,13,0)</f>
        <v>tier - 2</v>
      </c>
      <c r="P1313" t="str">
        <f>VLOOKUP($A1313,'Hospitalisation Details'!$A:$O,14,0)</f>
        <v>R1016</v>
      </c>
      <c r="Q1313">
        <f>VLOOKUP($A1313,'Hospitalisation Details'!$A:$O,15,0)</f>
        <v>46</v>
      </c>
    </row>
    <row r="1314" spans="1:17" ht="15.75" x14ac:dyDescent="0.25">
      <c r="A1314" s="1" t="s">
        <v>1058</v>
      </c>
      <c r="B1314" t="str">
        <f>VLOOKUP(Healthcare!A1314,'Customer Names'!$A:$D,4,0)</f>
        <v>Sara A.</v>
      </c>
      <c r="C1314">
        <f>VLOOKUP(A1314,'Medical Examinations'!$A:$M,2,0)</f>
        <v>38.79</v>
      </c>
      <c r="D1314">
        <f>VLOOKUP($A1314,'Medical Examinations'!$A:$M,3,0)</f>
        <v>5.08</v>
      </c>
      <c r="E1314" t="str">
        <f>VLOOKUP($A1314,'Medical Examinations'!$A:$M,4,0)</f>
        <v>No</v>
      </c>
      <c r="F1314" t="str">
        <f>VLOOKUP($A1314,'Medical Examinations'!$A:$M,5,0)</f>
        <v>No</v>
      </c>
      <c r="G1314" t="str">
        <f>VLOOKUP($A1314,'Medical Examinations'!$A:$M,6,0)</f>
        <v>Yes</v>
      </c>
      <c r="H1314">
        <f>VLOOKUP($A1314,'Medical Examinations'!$A:$M,8,0)</f>
        <v>1</v>
      </c>
      <c r="I1314" t="str">
        <f>VLOOKUP($A1314,'Medical Examinations'!$A:$M,9,0)</f>
        <v>No</v>
      </c>
      <c r="J1314" t="str">
        <f>VLOOKUP($A1314,'Medical Examinations'!$A:$M,11,0)</f>
        <v>Obesity</v>
      </c>
      <c r="K1314" t="str">
        <f>VLOOKUP($A1314,'Medical Examinations'!$A:$M,12,0)</f>
        <v>Normal</v>
      </c>
      <c r="L1314" s="11">
        <f>VLOOKUP($A1314,'Hospitalisation Details'!$A:$O,5,0)</f>
        <v>34264</v>
      </c>
      <c r="M1314">
        <f>VLOOKUP($A1314,'Hospitalisation Details'!$A:$O,7,0)</f>
        <v>8314.65</v>
      </c>
      <c r="N1314" t="str">
        <f>VLOOKUP($A1314,'Hospitalisation Details'!$A:$O,12,0)</f>
        <v>tier - 2</v>
      </c>
      <c r="O1314" t="str">
        <f>VLOOKUP($A1314,'Hospitalisation Details'!$A:$O,13,0)</f>
        <v>tier - 1</v>
      </c>
      <c r="P1314" t="str">
        <f>VLOOKUP($A1314,'Hospitalisation Details'!$A:$O,14,0)</f>
        <v>R1012</v>
      </c>
      <c r="Q1314">
        <f>VLOOKUP($A1314,'Hospitalisation Details'!$A:$O,15,0)</f>
        <v>29</v>
      </c>
    </row>
    <row r="1315" spans="1:17" ht="15.75" x14ac:dyDescent="0.25">
      <c r="A1315" s="1" t="s">
        <v>1057</v>
      </c>
      <c r="B1315" t="str">
        <f>VLOOKUP(Healthcare!A1315,'Customer Names'!$A:$D,4,0)</f>
        <v>Erin C.</v>
      </c>
      <c r="C1315">
        <f>VLOOKUP(A1315,'Medical Examinations'!$A:$M,2,0)</f>
        <v>30.684999999999999</v>
      </c>
      <c r="D1315">
        <f>VLOOKUP($A1315,'Medical Examinations'!$A:$M,3,0)</f>
        <v>4.87</v>
      </c>
      <c r="E1315" t="str">
        <f>VLOOKUP($A1315,'Medical Examinations'!$A:$M,4,0)</f>
        <v>No</v>
      </c>
      <c r="F1315" t="str">
        <f>VLOOKUP($A1315,'Medical Examinations'!$A:$M,5,0)</f>
        <v>No</v>
      </c>
      <c r="G1315" t="str">
        <f>VLOOKUP($A1315,'Medical Examinations'!$A:$M,6,0)</f>
        <v>Yes</v>
      </c>
      <c r="H1315">
        <f>VLOOKUP($A1315,'Medical Examinations'!$A:$M,8,0)</f>
        <v>1</v>
      </c>
      <c r="I1315" t="str">
        <f>VLOOKUP($A1315,'Medical Examinations'!$A:$M,9,0)</f>
        <v>No</v>
      </c>
      <c r="J1315" t="str">
        <f>VLOOKUP($A1315,'Medical Examinations'!$A:$M,11,0)</f>
        <v>Obesity</v>
      </c>
      <c r="K1315" t="str">
        <f>VLOOKUP($A1315,'Medical Examinations'!$A:$M,12,0)</f>
        <v>Normal</v>
      </c>
      <c r="L1315" s="11">
        <f>VLOOKUP($A1315,'Hospitalisation Details'!$A:$O,5,0)</f>
        <v>29196</v>
      </c>
      <c r="M1315">
        <f>VLOOKUP($A1315,'Hospitalisation Details'!$A:$O,7,0)</f>
        <v>8310.84</v>
      </c>
      <c r="N1315" t="str">
        <f>VLOOKUP($A1315,'Hospitalisation Details'!$A:$O,12,0)</f>
        <v>tier - 2</v>
      </c>
      <c r="O1315" t="str">
        <f>VLOOKUP($A1315,'Hospitalisation Details'!$A:$O,13,0)</f>
        <v>tier - 2</v>
      </c>
      <c r="P1315" t="str">
        <f>VLOOKUP($A1315,'Hospitalisation Details'!$A:$O,14,0)</f>
        <v>R1012</v>
      </c>
      <c r="Q1315">
        <f>VLOOKUP($A1315,'Hospitalisation Details'!$A:$O,15,0)</f>
        <v>43</v>
      </c>
    </row>
    <row r="1316" spans="1:17" ht="15.75" x14ac:dyDescent="0.25">
      <c r="A1316" s="1" t="s">
        <v>1056</v>
      </c>
      <c r="B1316" t="str">
        <f>VLOOKUP(Healthcare!A1316,'Customer Names'!$A:$D,4,0)</f>
        <v>Thibaud</v>
      </c>
      <c r="C1316">
        <f>VLOOKUP(A1316,'Medical Examinations'!$A:$M,2,0)</f>
        <v>22.135000000000002</v>
      </c>
      <c r="D1316">
        <f>VLOOKUP($A1316,'Medical Examinations'!$A:$M,3,0)</f>
        <v>8.17</v>
      </c>
      <c r="E1316" t="str">
        <f>VLOOKUP($A1316,'Medical Examinations'!$A:$M,4,0)</f>
        <v>No</v>
      </c>
      <c r="F1316" t="str">
        <f>VLOOKUP($A1316,'Medical Examinations'!$A:$M,5,0)</f>
        <v>No</v>
      </c>
      <c r="G1316" t="str">
        <f>VLOOKUP($A1316,'Medical Examinations'!$A:$M,6,0)</f>
        <v>No</v>
      </c>
      <c r="H1316">
        <f>VLOOKUP($A1316,'Medical Examinations'!$A:$M,8,0)</f>
        <v>0</v>
      </c>
      <c r="I1316" t="str">
        <f>VLOOKUP($A1316,'Medical Examinations'!$A:$M,9,0)</f>
        <v>No</v>
      </c>
      <c r="J1316" t="str">
        <f>VLOOKUP($A1316,'Medical Examinations'!$A:$M,11,0)</f>
        <v>Healthy Weight</v>
      </c>
      <c r="K1316" t="str">
        <f>VLOOKUP($A1316,'Medical Examinations'!$A:$M,12,0)</f>
        <v>Diabetes</v>
      </c>
      <c r="L1316" s="11">
        <f>VLOOKUP($A1316,'Hospitalisation Details'!$A:$O,5,0)</f>
        <v>28820</v>
      </c>
      <c r="M1316">
        <f>VLOOKUP($A1316,'Hospitalisation Details'!$A:$O,7,0)</f>
        <v>8302.5400000000009</v>
      </c>
      <c r="N1316" t="str">
        <f>VLOOKUP($A1316,'Hospitalisation Details'!$A:$O,12,0)</f>
        <v>tier - 3</v>
      </c>
      <c r="O1316" t="str">
        <f>VLOOKUP($A1316,'Hospitalisation Details'!$A:$O,13,0)</f>
        <v>tier - 3</v>
      </c>
      <c r="P1316" t="str">
        <f>VLOOKUP($A1316,'Hospitalisation Details'!$A:$O,14,0)</f>
        <v>R1016</v>
      </c>
      <c r="Q1316">
        <f>VLOOKUP($A1316,'Hospitalisation Details'!$A:$O,15,0)</f>
        <v>44</v>
      </c>
    </row>
    <row r="1317" spans="1:17" ht="15.75" x14ac:dyDescent="0.25">
      <c r="A1317" s="1" t="s">
        <v>1055</v>
      </c>
      <c r="B1317" t="str">
        <f>VLOOKUP(Healthcare!A1317,'Customer Names'!$A:$D,4,0)</f>
        <v>Lisa</v>
      </c>
      <c r="C1317">
        <f>VLOOKUP(A1317,'Medical Examinations'!$A:$M,2,0)</f>
        <v>33.33</v>
      </c>
      <c r="D1317">
        <f>VLOOKUP($A1317,'Medical Examinations'!$A:$M,3,0)</f>
        <v>7.61</v>
      </c>
      <c r="E1317" t="str">
        <f>VLOOKUP($A1317,'Medical Examinations'!$A:$M,4,0)</f>
        <v>No</v>
      </c>
      <c r="F1317" t="str">
        <f>VLOOKUP($A1317,'Medical Examinations'!$A:$M,5,0)</f>
        <v>No</v>
      </c>
      <c r="G1317" t="str">
        <f>VLOOKUP($A1317,'Medical Examinations'!$A:$M,6,0)</f>
        <v>No</v>
      </c>
      <c r="H1317">
        <f>VLOOKUP($A1317,'Medical Examinations'!$A:$M,8,0)</f>
        <v>0</v>
      </c>
      <c r="I1317" t="str">
        <f>VLOOKUP($A1317,'Medical Examinations'!$A:$M,9,0)</f>
        <v>No</v>
      </c>
      <c r="J1317" t="str">
        <f>VLOOKUP($A1317,'Medical Examinations'!$A:$M,11,0)</f>
        <v>Obesity</v>
      </c>
      <c r="K1317" t="str">
        <f>VLOOKUP($A1317,'Medical Examinations'!$A:$M,12,0)</f>
        <v>Diabetes</v>
      </c>
      <c r="L1317" s="11">
        <f>VLOOKUP($A1317,'Hospitalisation Details'!$A:$O,5,0)</f>
        <v>27247</v>
      </c>
      <c r="M1317">
        <f>VLOOKUP($A1317,'Hospitalisation Details'!$A:$O,7,0)</f>
        <v>8283.68</v>
      </c>
      <c r="N1317" t="str">
        <f>VLOOKUP($A1317,'Hospitalisation Details'!$A:$O,12,0)</f>
        <v>tier - 2</v>
      </c>
      <c r="O1317" t="str">
        <f>VLOOKUP($A1317,'Hospitalisation Details'!$A:$O,13,0)</f>
        <v>tier - 3</v>
      </c>
      <c r="P1317" t="str">
        <f>VLOOKUP($A1317,'Hospitalisation Details'!$A:$O,14,0)</f>
        <v>R1013</v>
      </c>
      <c r="Q1317">
        <f>VLOOKUP($A1317,'Hospitalisation Details'!$A:$O,15,0)</f>
        <v>48</v>
      </c>
    </row>
    <row r="1318" spans="1:17" ht="15.75" x14ac:dyDescent="0.25">
      <c r="A1318" s="1" t="s">
        <v>1054</v>
      </c>
      <c r="B1318" t="str">
        <f>VLOOKUP(Healthcare!A1318,'Customer Names'!$A:$D,4,0)</f>
        <v>Gretchen K.</v>
      </c>
      <c r="C1318">
        <f>VLOOKUP(A1318,'Medical Examinations'!$A:$M,2,0)</f>
        <v>31.13</v>
      </c>
      <c r="D1318">
        <f>VLOOKUP($A1318,'Medical Examinations'!$A:$M,3,0)</f>
        <v>10.1</v>
      </c>
      <c r="E1318" t="str">
        <f>VLOOKUP($A1318,'Medical Examinations'!$A:$M,4,0)</f>
        <v>No</v>
      </c>
      <c r="F1318" t="str">
        <f>VLOOKUP($A1318,'Medical Examinations'!$A:$M,5,0)</f>
        <v>No</v>
      </c>
      <c r="G1318" t="str">
        <f>VLOOKUP($A1318,'Medical Examinations'!$A:$M,6,0)</f>
        <v>No</v>
      </c>
      <c r="H1318">
        <f>VLOOKUP($A1318,'Medical Examinations'!$A:$M,8,0)</f>
        <v>0</v>
      </c>
      <c r="I1318" t="str">
        <f>VLOOKUP($A1318,'Medical Examinations'!$A:$M,9,0)</f>
        <v>No</v>
      </c>
      <c r="J1318" t="str">
        <f>VLOOKUP($A1318,'Medical Examinations'!$A:$M,11,0)</f>
        <v>Obesity</v>
      </c>
      <c r="K1318" t="str">
        <f>VLOOKUP($A1318,'Medical Examinations'!$A:$M,12,0)</f>
        <v>Diabetes</v>
      </c>
      <c r="L1318" s="11">
        <f>VLOOKUP($A1318,'Hospitalisation Details'!$A:$O,5,0)</f>
        <v>27324</v>
      </c>
      <c r="M1318">
        <f>VLOOKUP($A1318,'Hospitalisation Details'!$A:$O,7,0)</f>
        <v>8280.6200000000008</v>
      </c>
      <c r="N1318" t="str">
        <f>VLOOKUP($A1318,'Hospitalisation Details'!$A:$O,12,0)</f>
        <v>tier - 2</v>
      </c>
      <c r="O1318" t="str">
        <f>VLOOKUP($A1318,'Hospitalisation Details'!$A:$O,13,0)</f>
        <v>tier - 2</v>
      </c>
      <c r="P1318" t="str">
        <f>VLOOKUP($A1318,'Hospitalisation Details'!$A:$O,14,0)</f>
        <v>R1013</v>
      </c>
      <c r="Q1318">
        <f>VLOOKUP($A1318,'Hospitalisation Details'!$A:$O,15,0)</f>
        <v>48</v>
      </c>
    </row>
    <row r="1319" spans="1:17" ht="15.75" x14ac:dyDescent="0.25">
      <c r="A1319" s="1" t="s">
        <v>1053</v>
      </c>
      <c r="B1319" t="str">
        <f>VLOOKUP(Healthcare!A1319,'Customer Names'!$A:$D,4,0)</f>
        <v>Martina</v>
      </c>
      <c r="C1319">
        <f>VLOOKUP(A1319,'Medical Examinations'!$A:$M,2,0)</f>
        <v>28.9</v>
      </c>
      <c r="D1319">
        <f>VLOOKUP($A1319,'Medical Examinations'!$A:$M,3,0)</f>
        <v>11.24</v>
      </c>
      <c r="E1319" t="str">
        <f>VLOOKUP($A1319,'Medical Examinations'!$A:$M,4,0)</f>
        <v>No</v>
      </c>
      <c r="F1319" t="str">
        <f>VLOOKUP($A1319,'Medical Examinations'!$A:$M,5,0)</f>
        <v>No</v>
      </c>
      <c r="G1319" t="str">
        <f>VLOOKUP($A1319,'Medical Examinations'!$A:$M,6,0)</f>
        <v>No</v>
      </c>
      <c r="H1319">
        <f>VLOOKUP($A1319,'Medical Examinations'!$A:$M,8,0)</f>
        <v>0</v>
      </c>
      <c r="I1319" t="str">
        <f>VLOOKUP($A1319,'Medical Examinations'!$A:$M,9,0)</f>
        <v>No</v>
      </c>
      <c r="J1319" t="str">
        <f>VLOOKUP($A1319,'Medical Examinations'!$A:$M,11,0)</f>
        <v>Overweight</v>
      </c>
      <c r="K1319" t="str">
        <f>VLOOKUP($A1319,'Medical Examinations'!$A:$M,12,0)</f>
        <v>Diabetes</v>
      </c>
      <c r="L1319" s="11">
        <f>VLOOKUP($A1319,'Hospitalisation Details'!$A:$O,5,0)</f>
        <v>27236</v>
      </c>
      <c r="M1319">
        <f>VLOOKUP($A1319,'Hospitalisation Details'!$A:$O,7,0)</f>
        <v>8277.52</v>
      </c>
      <c r="N1319" t="str">
        <f>VLOOKUP($A1319,'Hospitalisation Details'!$A:$O,12,0)</f>
        <v>tier - 2</v>
      </c>
      <c r="O1319" t="str">
        <f>VLOOKUP($A1319,'Hospitalisation Details'!$A:$O,13,0)</f>
        <v>tier - 2</v>
      </c>
      <c r="P1319" t="str">
        <f>VLOOKUP($A1319,'Hospitalisation Details'!$A:$O,14,0)</f>
        <v>R1011</v>
      </c>
      <c r="Q1319">
        <f>VLOOKUP($A1319,'Hospitalisation Details'!$A:$O,15,0)</f>
        <v>48</v>
      </c>
    </row>
    <row r="1320" spans="1:17" ht="15.75" x14ac:dyDescent="0.25">
      <c r="A1320" s="1" t="s">
        <v>1052</v>
      </c>
      <c r="B1320" t="str">
        <f>VLOOKUP(Healthcare!A1320,'Customer Names'!$A:$D,4,0)</f>
        <v>Dustin J</v>
      </c>
      <c r="C1320">
        <f>VLOOKUP(A1320,'Medical Examinations'!$A:$M,2,0)</f>
        <v>43.31</v>
      </c>
      <c r="D1320">
        <f>VLOOKUP($A1320,'Medical Examinations'!$A:$M,3,0)</f>
        <v>6.1</v>
      </c>
      <c r="E1320" t="str">
        <f>VLOOKUP($A1320,'Medical Examinations'!$A:$M,4,0)</f>
        <v>yes</v>
      </c>
      <c r="F1320" t="str">
        <f>VLOOKUP($A1320,'Medical Examinations'!$A:$M,5,0)</f>
        <v>yes</v>
      </c>
      <c r="G1320" t="str">
        <f>VLOOKUP($A1320,'Medical Examinations'!$A:$M,6,0)</f>
        <v>No</v>
      </c>
      <c r="H1320">
        <f>VLOOKUP($A1320,'Medical Examinations'!$A:$M,8,0)</f>
        <v>1</v>
      </c>
      <c r="I1320" t="str">
        <f>VLOOKUP($A1320,'Medical Examinations'!$A:$M,9,0)</f>
        <v>No</v>
      </c>
      <c r="J1320" t="str">
        <f>VLOOKUP($A1320,'Medical Examinations'!$A:$M,11,0)</f>
        <v>Obesity</v>
      </c>
      <c r="K1320" t="str">
        <f>VLOOKUP($A1320,'Medical Examinations'!$A:$M,12,0)</f>
        <v>Prediabetes</v>
      </c>
      <c r="L1320" s="11">
        <f>VLOOKUP($A1320,'Hospitalisation Details'!$A:$O,5,0)</f>
        <v>36888</v>
      </c>
      <c r="M1320">
        <f>VLOOKUP($A1320,'Hospitalisation Details'!$A:$O,7,0)</f>
        <v>8271.4599999999991</v>
      </c>
      <c r="N1320" t="str">
        <f>VLOOKUP($A1320,'Hospitalisation Details'!$A:$O,12,0)</f>
        <v>tier - 2</v>
      </c>
      <c r="O1320" t="str">
        <f>VLOOKUP($A1320,'Hospitalisation Details'!$A:$O,13,0)</f>
        <v>tier - 1</v>
      </c>
      <c r="P1320" t="str">
        <f>VLOOKUP($A1320,'Hospitalisation Details'!$A:$O,14,0)</f>
        <v>R1023</v>
      </c>
      <c r="Q1320">
        <f>VLOOKUP($A1320,'Hospitalisation Details'!$A:$O,15,0)</f>
        <v>22</v>
      </c>
    </row>
    <row r="1321" spans="1:17" ht="15.75" x14ac:dyDescent="0.25">
      <c r="A1321" s="1" t="s">
        <v>1051</v>
      </c>
      <c r="B1321" t="str">
        <f>VLOOKUP(Healthcare!A1321,'Customer Names'!$A:$D,4,0)</f>
        <v>Kelsey</v>
      </c>
      <c r="C1321">
        <f>VLOOKUP(A1321,'Medical Examinations'!$A:$M,2,0)</f>
        <v>22.8</v>
      </c>
      <c r="D1321">
        <f>VLOOKUP($A1321,'Medical Examinations'!$A:$M,3,0)</f>
        <v>6.98</v>
      </c>
      <c r="E1321" t="str">
        <f>VLOOKUP($A1321,'Medical Examinations'!$A:$M,4,0)</f>
        <v>No</v>
      </c>
      <c r="F1321" t="str">
        <f>VLOOKUP($A1321,'Medical Examinations'!$A:$M,5,0)</f>
        <v>No</v>
      </c>
      <c r="G1321" t="str">
        <f>VLOOKUP($A1321,'Medical Examinations'!$A:$M,6,0)</f>
        <v>No</v>
      </c>
      <c r="H1321">
        <f>VLOOKUP($A1321,'Medical Examinations'!$A:$M,8,0)</f>
        <v>0</v>
      </c>
      <c r="I1321" t="str">
        <f>VLOOKUP($A1321,'Medical Examinations'!$A:$M,9,0)</f>
        <v>No</v>
      </c>
      <c r="J1321" t="str">
        <f>VLOOKUP($A1321,'Medical Examinations'!$A:$M,11,0)</f>
        <v>Healthy Weight</v>
      </c>
      <c r="K1321" t="str">
        <f>VLOOKUP($A1321,'Medical Examinations'!$A:$M,12,0)</f>
        <v>Diabetes</v>
      </c>
      <c r="L1321" s="11">
        <f>VLOOKUP($A1321,'Hospitalisation Details'!$A:$O,5,0)</f>
        <v>27246</v>
      </c>
      <c r="M1321">
        <f>VLOOKUP($A1321,'Hospitalisation Details'!$A:$O,7,0)</f>
        <v>8269.0400000000009</v>
      </c>
      <c r="N1321" t="str">
        <f>VLOOKUP($A1321,'Hospitalisation Details'!$A:$O,12,0)</f>
        <v>tier - 2</v>
      </c>
      <c r="O1321" t="str">
        <f>VLOOKUP($A1321,'Hospitalisation Details'!$A:$O,13,0)</f>
        <v>tier - 1</v>
      </c>
      <c r="P1321" t="str">
        <f>VLOOKUP($A1321,'Hospitalisation Details'!$A:$O,14,0)</f>
        <v>R1011</v>
      </c>
      <c r="Q1321">
        <f>VLOOKUP($A1321,'Hospitalisation Details'!$A:$O,15,0)</f>
        <v>48</v>
      </c>
    </row>
    <row r="1322" spans="1:17" ht="15.75" x14ac:dyDescent="0.25">
      <c r="A1322" s="1" t="s">
        <v>1050</v>
      </c>
      <c r="B1322" t="str">
        <f>VLOOKUP(Healthcare!A1322,'Customer Names'!$A:$D,4,0)</f>
        <v>Daniel V.</v>
      </c>
      <c r="C1322">
        <f>VLOOKUP(A1322,'Medical Examinations'!$A:$M,2,0)</f>
        <v>19.09</v>
      </c>
      <c r="D1322">
        <f>VLOOKUP($A1322,'Medical Examinations'!$A:$M,3,0)</f>
        <v>4</v>
      </c>
      <c r="E1322" t="str">
        <f>VLOOKUP($A1322,'Medical Examinations'!$A:$M,4,0)</f>
        <v>yes</v>
      </c>
      <c r="F1322" t="str">
        <f>VLOOKUP($A1322,'Medical Examinations'!$A:$M,5,0)</f>
        <v>No</v>
      </c>
      <c r="G1322" t="str">
        <f>VLOOKUP($A1322,'Medical Examinations'!$A:$M,6,0)</f>
        <v>No</v>
      </c>
      <c r="H1322">
        <f>VLOOKUP($A1322,'Medical Examinations'!$A:$M,8,0)</f>
        <v>1</v>
      </c>
      <c r="I1322" t="str">
        <f>VLOOKUP($A1322,'Medical Examinations'!$A:$M,9,0)</f>
        <v>No</v>
      </c>
      <c r="J1322" t="str">
        <f>VLOOKUP($A1322,'Medical Examinations'!$A:$M,11,0)</f>
        <v>Healthy Weight</v>
      </c>
      <c r="K1322" t="str">
        <f>VLOOKUP($A1322,'Medical Examinations'!$A:$M,12,0)</f>
        <v>Normal</v>
      </c>
      <c r="L1322" s="11">
        <f>VLOOKUP($A1322,'Hospitalisation Details'!$A:$O,5,0)</f>
        <v>23533</v>
      </c>
      <c r="M1322">
        <f>VLOOKUP($A1322,'Hospitalisation Details'!$A:$O,7,0)</f>
        <v>8268</v>
      </c>
      <c r="N1322" t="str">
        <f>VLOOKUP($A1322,'Hospitalisation Details'!$A:$O,12,0)</f>
        <v>tier - 3</v>
      </c>
      <c r="O1322" t="str">
        <f>VLOOKUP($A1322,'Hospitalisation Details'!$A:$O,13,0)</f>
        <v>tier - 3</v>
      </c>
      <c r="P1322" t="str">
        <f>VLOOKUP($A1322,'Hospitalisation Details'!$A:$O,14,0)</f>
        <v>R1013</v>
      </c>
      <c r="Q1322">
        <f>VLOOKUP($A1322,'Hospitalisation Details'!$A:$O,15,0)</f>
        <v>59</v>
      </c>
    </row>
    <row r="1323" spans="1:17" ht="15.75" x14ac:dyDescent="0.25">
      <c r="A1323" s="1" t="s">
        <v>1049</v>
      </c>
      <c r="B1323" t="str">
        <f>VLOOKUP(Healthcare!A1323,'Customer Names'!$A:$D,4,0)</f>
        <v>Saeger</v>
      </c>
      <c r="C1323">
        <f>VLOOKUP(A1323,'Medical Examinations'!$A:$M,2,0)</f>
        <v>23.37</v>
      </c>
      <c r="D1323">
        <f>VLOOKUP($A1323,'Medical Examinations'!$A:$M,3,0)</f>
        <v>4.2300000000000004</v>
      </c>
      <c r="E1323" t="str">
        <f>VLOOKUP($A1323,'Medical Examinations'!$A:$M,4,0)</f>
        <v>No</v>
      </c>
      <c r="F1323" t="str">
        <f>VLOOKUP($A1323,'Medical Examinations'!$A:$M,5,0)</f>
        <v>No</v>
      </c>
      <c r="G1323" t="str">
        <f>VLOOKUP($A1323,'Medical Examinations'!$A:$M,6,0)</f>
        <v>No</v>
      </c>
      <c r="H1323">
        <f>VLOOKUP($A1323,'Medical Examinations'!$A:$M,8,0)</f>
        <v>0</v>
      </c>
      <c r="I1323" t="str">
        <f>VLOOKUP($A1323,'Medical Examinations'!$A:$M,9,0)</f>
        <v>No</v>
      </c>
      <c r="J1323" t="str">
        <f>VLOOKUP($A1323,'Medical Examinations'!$A:$M,11,0)</f>
        <v>Healthy Weight</v>
      </c>
      <c r="K1323" t="str">
        <f>VLOOKUP($A1323,'Medical Examinations'!$A:$M,12,0)</f>
        <v>Normal</v>
      </c>
      <c r="L1323" s="11">
        <f>VLOOKUP($A1323,'Hospitalisation Details'!$A:$O,5,0)</f>
        <v>30221</v>
      </c>
      <c r="M1323">
        <f>VLOOKUP($A1323,'Hospitalisation Details'!$A:$O,7,0)</f>
        <v>8252.2800000000007</v>
      </c>
      <c r="N1323" t="str">
        <f>VLOOKUP($A1323,'Hospitalisation Details'!$A:$O,12,0)</f>
        <v>tier - 2</v>
      </c>
      <c r="O1323" t="str">
        <f>VLOOKUP($A1323,'Hospitalisation Details'!$A:$O,13,0)</f>
        <v>tier - 2</v>
      </c>
      <c r="P1323" t="str">
        <f>VLOOKUP($A1323,'Hospitalisation Details'!$A:$O,14,0)</f>
        <v>R1024</v>
      </c>
      <c r="Q1323">
        <f>VLOOKUP($A1323,'Hospitalisation Details'!$A:$O,15,0)</f>
        <v>40</v>
      </c>
    </row>
    <row r="1324" spans="1:17" ht="15.75" x14ac:dyDescent="0.25">
      <c r="A1324" s="1" t="s">
        <v>1048</v>
      </c>
      <c r="B1324" t="str">
        <f>VLOOKUP(Healthcare!A1324,'Customer Names'!$A:$D,4,0)</f>
        <v>Buzunesh</v>
      </c>
      <c r="C1324">
        <f>VLOOKUP(A1324,'Medical Examinations'!$A:$M,2,0)</f>
        <v>33.44</v>
      </c>
      <c r="D1324">
        <f>VLOOKUP($A1324,'Medical Examinations'!$A:$M,3,0)</f>
        <v>4.72</v>
      </c>
      <c r="E1324" t="str">
        <f>VLOOKUP($A1324,'Medical Examinations'!$A:$M,4,0)</f>
        <v>yes</v>
      </c>
      <c r="F1324" t="str">
        <f>VLOOKUP($A1324,'Medical Examinations'!$A:$M,5,0)</f>
        <v>No</v>
      </c>
      <c r="G1324" t="str">
        <f>VLOOKUP($A1324,'Medical Examinations'!$A:$M,6,0)</f>
        <v>No</v>
      </c>
      <c r="H1324">
        <f>VLOOKUP($A1324,'Medical Examinations'!$A:$M,8,0)</f>
        <v>0</v>
      </c>
      <c r="I1324" t="str">
        <f>VLOOKUP($A1324,'Medical Examinations'!$A:$M,9,0)</f>
        <v>No</v>
      </c>
      <c r="J1324" t="str">
        <f>VLOOKUP($A1324,'Medical Examinations'!$A:$M,11,0)</f>
        <v>Obesity</v>
      </c>
      <c r="K1324" t="str">
        <f>VLOOKUP($A1324,'Medical Examinations'!$A:$M,12,0)</f>
        <v>Normal</v>
      </c>
      <c r="L1324" s="11">
        <f>VLOOKUP($A1324,'Hospitalisation Details'!$A:$O,5,0)</f>
        <v>27943</v>
      </c>
      <c r="M1324">
        <f>VLOOKUP($A1324,'Hospitalisation Details'!$A:$O,7,0)</f>
        <v>8240.59</v>
      </c>
      <c r="N1324" t="str">
        <f>VLOOKUP($A1324,'Hospitalisation Details'!$A:$O,12,0)</f>
        <v>tier - 2</v>
      </c>
      <c r="O1324" t="str">
        <f>VLOOKUP($A1324,'Hospitalisation Details'!$A:$O,13,0)</f>
        <v>tier - 2</v>
      </c>
      <c r="P1324" t="str">
        <f>VLOOKUP($A1324,'Hospitalisation Details'!$A:$O,14,0)</f>
        <v>R1013</v>
      </c>
      <c r="Q1324">
        <f>VLOOKUP($A1324,'Hospitalisation Details'!$A:$O,15,0)</f>
        <v>46</v>
      </c>
    </row>
    <row r="1325" spans="1:17" ht="15.75" x14ac:dyDescent="0.25">
      <c r="A1325" s="1" t="s">
        <v>1047</v>
      </c>
      <c r="B1325" t="str">
        <f>VLOOKUP(Healthcare!A1325,'Customer Names'!$A:$D,4,0)</f>
        <v>Mirte</v>
      </c>
      <c r="C1325">
        <f>VLOOKUP(A1325,'Medical Examinations'!$A:$M,2,0)</f>
        <v>28.05</v>
      </c>
      <c r="D1325">
        <f>VLOOKUP($A1325,'Medical Examinations'!$A:$M,3,0)</f>
        <v>5.63</v>
      </c>
      <c r="E1325" t="str">
        <f>VLOOKUP($A1325,'Medical Examinations'!$A:$M,4,0)</f>
        <v>yes</v>
      </c>
      <c r="F1325" t="str">
        <f>VLOOKUP($A1325,'Medical Examinations'!$A:$M,5,0)</f>
        <v>No</v>
      </c>
      <c r="G1325" t="str">
        <f>VLOOKUP($A1325,'Medical Examinations'!$A:$M,6,0)</f>
        <v>No</v>
      </c>
      <c r="H1325">
        <f>VLOOKUP($A1325,'Medical Examinations'!$A:$M,8,0)</f>
        <v>0</v>
      </c>
      <c r="I1325" t="str">
        <f>VLOOKUP($A1325,'Medical Examinations'!$A:$M,9,0)</f>
        <v>No</v>
      </c>
      <c r="J1325" t="str">
        <f>VLOOKUP($A1325,'Medical Examinations'!$A:$M,11,0)</f>
        <v>Overweight</v>
      </c>
      <c r="K1325" t="str">
        <f>VLOOKUP($A1325,'Medical Examinations'!$A:$M,12,0)</f>
        <v>Normal</v>
      </c>
      <c r="L1325" s="11">
        <f>VLOOKUP($A1325,'Hospitalisation Details'!$A:$O,5,0)</f>
        <v>28063</v>
      </c>
      <c r="M1325">
        <f>VLOOKUP($A1325,'Hospitalisation Details'!$A:$O,7,0)</f>
        <v>8233.1</v>
      </c>
      <c r="N1325" t="str">
        <f>VLOOKUP($A1325,'Hospitalisation Details'!$A:$O,12,0)</f>
        <v>tier - 2</v>
      </c>
      <c r="O1325" t="str">
        <f>VLOOKUP($A1325,'Hospitalisation Details'!$A:$O,13,0)</f>
        <v>tier - 2</v>
      </c>
      <c r="P1325" t="str">
        <f>VLOOKUP($A1325,'Hospitalisation Details'!$A:$O,14,0)</f>
        <v>R1013</v>
      </c>
      <c r="Q1325">
        <f>VLOOKUP($A1325,'Hospitalisation Details'!$A:$O,15,0)</f>
        <v>46</v>
      </c>
    </row>
    <row r="1326" spans="1:17" ht="15.75" x14ac:dyDescent="0.25">
      <c r="A1326" s="1" t="s">
        <v>1046</v>
      </c>
      <c r="B1326" t="str">
        <f>VLOOKUP(Healthcare!A1326,'Customer Names'!$A:$D,4,0)</f>
        <v>Megan</v>
      </c>
      <c r="C1326">
        <f>VLOOKUP(A1326,'Medical Examinations'!$A:$M,2,0)</f>
        <v>27.72</v>
      </c>
      <c r="D1326">
        <f>VLOOKUP($A1326,'Medical Examinations'!$A:$M,3,0)</f>
        <v>5.83</v>
      </c>
      <c r="E1326" t="str">
        <f>VLOOKUP($A1326,'Medical Examinations'!$A:$M,4,0)</f>
        <v>yes</v>
      </c>
      <c r="F1326" t="str">
        <f>VLOOKUP($A1326,'Medical Examinations'!$A:$M,5,0)</f>
        <v>No</v>
      </c>
      <c r="G1326" t="str">
        <f>VLOOKUP($A1326,'Medical Examinations'!$A:$M,6,0)</f>
        <v>No</v>
      </c>
      <c r="H1326">
        <f>VLOOKUP($A1326,'Medical Examinations'!$A:$M,8,0)</f>
        <v>0</v>
      </c>
      <c r="I1326" t="str">
        <f>VLOOKUP($A1326,'Medical Examinations'!$A:$M,9,0)</f>
        <v>No</v>
      </c>
      <c r="J1326" t="str">
        <f>VLOOKUP($A1326,'Medical Examinations'!$A:$M,11,0)</f>
        <v>Overweight</v>
      </c>
      <c r="K1326" t="str">
        <f>VLOOKUP($A1326,'Medical Examinations'!$A:$M,12,0)</f>
        <v>Prediabetes</v>
      </c>
      <c r="L1326" s="11">
        <f>VLOOKUP($A1326,'Hospitalisation Details'!$A:$O,5,0)</f>
        <v>27914</v>
      </c>
      <c r="M1326">
        <f>VLOOKUP($A1326,'Hospitalisation Details'!$A:$O,7,0)</f>
        <v>8232.64</v>
      </c>
      <c r="N1326" t="str">
        <f>VLOOKUP($A1326,'Hospitalisation Details'!$A:$O,12,0)</f>
        <v>tier - 2</v>
      </c>
      <c r="O1326" t="str">
        <f>VLOOKUP($A1326,'Hospitalisation Details'!$A:$O,13,0)</f>
        <v>tier - 3</v>
      </c>
      <c r="P1326" t="str">
        <f>VLOOKUP($A1326,'Hospitalisation Details'!$A:$O,14,0)</f>
        <v>R1013</v>
      </c>
      <c r="Q1326">
        <f>VLOOKUP($A1326,'Hospitalisation Details'!$A:$O,15,0)</f>
        <v>47</v>
      </c>
    </row>
    <row r="1327" spans="1:17" ht="15.75" x14ac:dyDescent="0.25">
      <c r="A1327" s="1" t="s">
        <v>1045</v>
      </c>
      <c r="B1327" t="str">
        <f>VLOOKUP(Healthcare!A1327,'Customer Names'!$A:$D,4,0)</f>
        <v>Kerry A.</v>
      </c>
      <c r="C1327">
        <f>VLOOKUP(A1327,'Medical Examinations'!$A:$M,2,0)</f>
        <v>29.81</v>
      </c>
      <c r="D1327">
        <f>VLOOKUP($A1327,'Medical Examinations'!$A:$M,3,0)</f>
        <v>9.23</v>
      </c>
      <c r="E1327" t="str">
        <f>VLOOKUP($A1327,'Medical Examinations'!$A:$M,4,0)</f>
        <v>No</v>
      </c>
      <c r="F1327" t="str">
        <f>VLOOKUP($A1327,'Medical Examinations'!$A:$M,5,0)</f>
        <v>No</v>
      </c>
      <c r="G1327" t="str">
        <f>VLOOKUP($A1327,'Medical Examinations'!$A:$M,6,0)</f>
        <v>No</v>
      </c>
      <c r="H1327">
        <f>VLOOKUP($A1327,'Medical Examinations'!$A:$M,8,0)</f>
        <v>0</v>
      </c>
      <c r="I1327" t="str">
        <f>VLOOKUP($A1327,'Medical Examinations'!$A:$M,9,0)</f>
        <v>No</v>
      </c>
      <c r="J1327" t="str">
        <f>VLOOKUP($A1327,'Medical Examinations'!$A:$M,11,0)</f>
        <v>Overweight</v>
      </c>
      <c r="K1327" t="str">
        <f>VLOOKUP($A1327,'Medical Examinations'!$A:$M,12,0)</f>
        <v>Diabetes</v>
      </c>
      <c r="L1327" s="11">
        <f>VLOOKUP($A1327,'Hospitalisation Details'!$A:$O,5,0)</f>
        <v>28763</v>
      </c>
      <c r="M1327">
        <f>VLOOKUP($A1327,'Hospitalisation Details'!$A:$O,7,0)</f>
        <v>8219.2000000000007</v>
      </c>
      <c r="N1327" t="str">
        <f>VLOOKUP($A1327,'Hospitalisation Details'!$A:$O,12,0)</f>
        <v>tier - 2</v>
      </c>
      <c r="O1327" t="str">
        <f>VLOOKUP($A1327,'Hospitalisation Details'!$A:$O,13,0)</f>
        <v>tier - 2</v>
      </c>
      <c r="P1327" t="str">
        <f>VLOOKUP($A1327,'Hospitalisation Details'!$A:$O,14,0)</f>
        <v>R1013</v>
      </c>
      <c r="Q1327">
        <f>VLOOKUP($A1327,'Hospitalisation Details'!$A:$O,15,0)</f>
        <v>44</v>
      </c>
    </row>
    <row r="1328" spans="1:17" ht="15.75" x14ac:dyDescent="0.25">
      <c r="A1328" s="1" t="s">
        <v>1044</v>
      </c>
      <c r="B1328" t="str">
        <f>VLOOKUP(Healthcare!A1328,'Customer Names'!$A:$D,4,0)</f>
        <v>Kristin</v>
      </c>
      <c r="C1328">
        <f>VLOOKUP(A1328,'Medical Examinations'!$A:$M,2,0)</f>
        <v>23.98</v>
      </c>
      <c r="D1328">
        <f>VLOOKUP($A1328,'Medical Examinations'!$A:$M,3,0)</f>
        <v>9.89</v>
      </c>
      <c r="E1328" t="str">
        <f>VLOOKUP($A1328,'Medical Examinations'!$A:$M,4,0)</f>
        <v>No</v>
      </c>
      <c r="F1328" t="str">
        <f>VLOOKUP($A1328,'Medical Examinations'!$A:$M,5,0)</f>
        <v>No</v>
      </c>
      <c r="G1328" t="str">
        <f>VLOOKUP($A1328,'Medical Examinations'!$A:$M,6,0)</f>
        <v>No</v>
      </c>
      <c r="H1328">
        <f>VLOOKUP($A1328,'Medical Examinations'!$A:$M,8,0)</f>
        <v>0</v>
      </c>
      <c r="I1328" t="str">
        <f>VLOOKUP($A1328,'Medical Examinations'!$A:$M,9,0)</f>
        <v>No</v>
      </c>
      <c r="J1328" t="str">
        <f>VLOOKUP($A1328,'Medical Examinations'!$A:$M,11,0)</f>
        <v>Healthy Weight</v>
      </c>
      <c r="K1328" t="str">
        <f>VLOOKUP($A1328,'Medical Examinations'!$A:$M,12,0)</f>
        <v>Diabetes</v>
      </c>
      <c r="L1328" s="11">
        <f>VLOOKUP($A1328,'Hospitalisation Details'!$A:$O,5,0)</f>
        <v>28757</v>
      </c>
      <c r="M1328">
        <f>VLOOKUP($A1328,'Hospitalisation Details'!$A:$O,7,0)</f>
        <v>8211.1</v>
      </c>
      <c r="N1328" t="str">
        <f>VLOOKUP($A1328,'Hospitalisation Details'!$A:$O,12,0)</f>
        <v>tier - 2</v>
      </c>
      <c r="O1328" t="str">
        <f>VLOOKUP($A1328,'Hospitalisation Details'!$A:$O,13,0)</f>
        <v>tier - 3</v>
      </c>
      <c r="P1328" t="str">
        <f>VLOOKUP($A1328,'Hospitalisation Details'!$A:$O,14,0)</f>
        <v>R1013</v>
      </c>
      <c r="Q1328">
        <f>VLOOKUP($A1328,'Hospitalisation Details'!$A:$O,15,0)</f>
        <v>44</v>
      </c>
    </row>
    <row r="1329" spans="1:17" ht="15.75" x14ac:dyDescent="0.25">
      <c r="A1329" s="1" t="s">
        <v>1043</v>
      </c>
      <c r="B1329" t="str">
        <f>VLOOKUP(Healthcare!A1329,'Customer Names'!$A:$D,4,0)</f>
        <v>Christopher R.</v>
      </c>
      <c r="C1329">
        <f>VLOOKUP(A1329,'Medical Examinations'!$A:$M,2,0)</f>
        <v>17.34</v>
      </c>
      <c r="D1329">
        <f>VLOOKUP($A1329,'Medical Examinations'!$A:$M,3,0)</f>
        <v>12</v>
      </c>
      <c r="E1329" t="str">
        <f>VLOOKUP($A1329,'Medical Examinations'!$A:$M,4,0)</f>
        <v>No</v>
      </c>
      <c r="F1329" t="str">
        <f>VLOOKUP($A1329,'Medical Examinations'!$A:$M,5,0)</f>
        <v>No</v>
      </c>
      <c r="G1329" t="str">
        <f>VLOOKUP($A1329,'Medical Examinations'!$A:$M,6,0)</f>
        <v>No</v>
      </c>
      <c r="H1329">
        <f>VLOOKUP($A1329,'Medical Examinations'!$A:$M,8,0)</f>
        <v>0</v>
      </c>
      <c r="I1329" t="str">
        <f>VLOOKUP($A1329,'Medical Examinations'!$A:$M,9,0)</f>
        <v>No</v>
      </c>
      <c r="J1329" t="str">
        <f>VLOOKUP($A1329,'Medical Examinations'!$A:$M,11,0)</f>
        <v>Underweight</v>
      </c>
      <c r="K1329" t="str">
        <f>VLOOKUP($A1329,'Medical Examinations'!$A:$M,12,0)</f>
        <v>Diabetes</v>
      </c>
      <c r="L1329" s="11">
        <f>VLOOKUP($A1329,'Hospitalisation Details'!$A:$O,5,0)</f>
        <v>22912</v>
      </c>
      <c r="M1329">
        <f>VLOOKUP($A1329,'Hospitalisation Details'!$A:$O,7,0)</f>
        <v>8188.12</v>
      </c>
      <c r="N1329" t="str">
        <f>VLOOKUP($A1329,'Hospitalisation Details'!$A:$O,12,0)</f>
        <v>tier - 3</v>
      </c>
      <c r="O1329" t="str">
        <f>VLOOKUP($A1329,'Hospitalisation Details'!$A:$O,13,0)</f>
        <v>tier - 3</v>
      </c>
      <c r="P1329" t="str">
        <f>VLOOKUP($A1329,'Hospitalisation Details'!$A:$O,14,0)</f>
        <v>R1013</v>
      </c>
      <c r="Q1329">
        <f>VLOOKUP($A1329,'Hospitalisation Details'!$A:$O,15,0)</f>
        <v>60</v>
      </c>
    </row>
    <row r="1330" spans="1:17" ht="15.75" x14ac:dyDescent="0.25">
      <c r="A1330" s="1" t="s">
        <v>1042</v>
      </c>
      <c r="B1330" t="str">
        <f>VLOOKUP(Healthcare!A1330,'Customer Names'!$A:$D,4,0)</f>
        <v>.  Elizabeth A</v>
      </c>
      <c r="C1330">
        <f>VLOOKUP(A1330,'Medical Examinations'!$A:$M,2,0)</f>
        <v>40.39</v>
      </c>
      <c r="D1330">
        <f>VLOOKUP($A1330,'Medical Examinations'!$A:$M,3,0)</f>
        <v>4.24</v>
      </c>
      <c r="E1330" t="str">
        <f>VLOOKUP($A1330,'Medical Examinations'!$A:$M,4,0)</f>
        <v>yes</v>
      </c>
      <c r="F1330" t="str">
        <f>VLOOKUP($A1330,'Medical Examinations'!$A:$M,5,0)</f>
        <v>No</v>
      </c>
      <c r="G1330" t="str">
        <f>VLOOKUP($A1330,'Medical Examinations'!$A:$M,6,0)</f>
        <v>Yes</v>
      </c>
      <c r="H1330">
        <f>VLOOKUP($A1330,'Medical Examinations'!$A:$M,8,0)</f>
        <v>1</v>
      </c>
      <c r="I1330" t="str">
        <f>VLOOKUP($A1330,'Medical Examinations'!$A:$M,9,0)</f>
        <v>No</v>
      </c>
      <c r="J1330" t="str">
        <f>VLOOKUP($A1330,'Medical Examinations'!$A:$M,11,0)</f>
        <v>Obesity</v>
      </c>
      <c r="K1330" t="str">
        <f>VLOOKUP($A1330,'Medical Examinations'!$A:$M,12,0)</f>
        <v>Normal</v>
      </c>
      <c r="L1330" s="11">
        <f>VLOOKUP($A1330,'Hospitalisation Details'!$A:$O,5,0)</f>
        <v>35694</v>
      </c>
      <c r="M1330">
        <f>VLOOKUP($A1330,'Hospitalisation Details'!$A:$O,7,0)</f>
        <v>8182.89</v>
      </c>
      <c r="N1330" t="str">
        <f>VLOOKUP($A1330,'Hospitalisation Details'!$A:$O,12,0)</f>
        <v>tier - 2</v>
      </c>
      <c r="O1330" t="str">
        <f>VLOOKUP($A1330,'Hospitalisation Details'!$A:$O,13,0)</f>
        <v>tier - 1</v>
      </c>
      <c r="P1330" t="str">
        <f>VLOOKUP($A1330,'Hospitalisation Details'!$A:$O,14,0)</f>
        <v>R1026</v>
      </c>
      <c r="Q1330">
        <f>VLOOKUP($A1330,'Hospitalisation Details'!$A:$O,15,0)</f>
        <v>25</v>
      </c>
    </row>
    <row r="1331" spans="1:17" ht="15.75" x14ac:dyDescent="0.25">
      <c r="A1331" s="1" t="s">
        <v>1041</v>
      </c>
      <c r="B1331" t="str">
        <f>VLOOKUP(Healthcare!A1331,'Customer Names'!$A:$D,4,0)</f>
        <v>Andrew</v>
      </c>
      <c r="C1331">
        <f>VLOOKUP(A1331,'Medical Examinations'!$A:$M,2,0)</f>
        <v>25.96</v>
      </c>
      <c r="D1331">
        <f>VLOOKUP($A1331,'Medical Examinations'!$A:$M,3,0)</f>
        <v>4.68</v>
      </c>
      <c r="E1331" t="str">
        <f>VLOOKUP($A1331,'Medical Examinations'!$A:$M,4,0)</f>
        <v>yes</v>
      </c>
      <c r="F1331" t="str">
        <f>VLOOKUP($A1331,'Medical Examinations'!$A:$M,5,0)</f>
        <v>No</v>
      </c>
      <c r="G1331" t="str">
        <f>VLOOKUP($A1331,'Medical Examinations'!$A:$M,6,0)</f>
        <v>Yes</v>
      </c>
      <c r="H1331">
        <f>VLOOKUP($A1331,'Medical Examinations'!$A:$M,8,0)</f>
        <v>1</v>
      </c>
      <c r="I1331" t="str">
        <f>VLOOKUP($A1331,'Medical Examinations'!$A:$M,9,0)</f>
        <v>No</v>
      </c>
      <c r="J1331" t="str">
        <f>VLOOKUP($A1331,'Medical Examinations'!$A:$M,11,0)</f>
        <v>Overweight</v>
      </c>
      <c r="K1331" t="str">
        <f>VLOOKUP($A1331,'Medical Examinations'!$A:$M,12,0)</f>
        <v>Normal</v>
      </c>
      <c r="L1331" s="11">
        <f>VLOOKUP($A1331,'Hospitalisation Details'!$A:$O,5,0)</f>
        <v>30597</v>
      </c>
      <c r="M1331">
        <f>VLOOKUP($A1331,'Hospitalisation Details'!$A:$O,7,0)</f>
        <v>8179.51</v>
      </c>
      <c r="N1331" t="str">
        <f>VLOOKUP($A1331,'Hospitalisation Details'!$A:$O,12,0)</f>
        <v>tier - 2</v>
      </c>
      <c r="O1331" t="str">
        <f>VLOOKUP($A1331,'Hospitalisation Details'!$A:$O,13,0)</f>
        <v>tier - 2</v>
      </c>
      <c r="P1331" t="str">
        <f>VLOOKUP($A1331,'Hospitalisation Details'!$A:$O,14,0)</f>
        <v>R1020</v>
      </c>
      <c r="Q1331">
        <f>VLOOKUP($A1331,'Hospitalisation Details'!$A:$O,15,0)</f>
        <v>39</v>
      </c>
    </row>
    <row r="1332" spans="1:17" ht="15.75" x14ac:dyDescent="0.25">
      <c r="A1332" s="1" t="s">
        <v>1040</v>
      </c>
      <c r="B1332" t="str">
        <f>VLOOKUP(Healthcare!A1332,'Customer Names'!$A:$D,4,0)</f>
        <v>Dawn M.</v>
      </c>
      <c r="C1332">
        <f>VLOOKUP(A1332,'Medical Examinations'!$A:$M,2,0)</f>
        <v>17.68</v>
      </c>
      <c r="D1332">
        <f>VLOOKUP($A1332,'Medical Examinations'!$A:$M,3,0)</f>
        <v>8.57</v>
      </c>
      <c r="E1332" t="str">
        <f>VLOOKUP($A1332,'Medical Examinations'!$A:$M,4,0)</f>
        <v>yes</v>
      </c>
      <c r="F1332" t="str">
        <f>VLOOKUP($A1332,'Medical Examinations'!$A:$M,5,0)</f>
        <v>No</v>
      </c>
      <c r="G1332" t="str">
        <f>VLOOKUP($A1332,'Medical Examinations'!$A:$M,6,0)</f>
        <v>Yes</v>
      </c>
      <c r="H1332">
        <f>VLOOKUP($A1332,'Medical Examinations'!$A:$M,8,0)</f>
        <v>1</v>
      </c>
      <c r="I1332" t="str">
        <f>VLOOKUP($A1332,'Medical Examinations'!$A:$M,9,0)</f>
        <v>No</v>
      </c>
      <c r="J1332" t="str">
        <f>VLOOKUP($A1332,'Medical Examinations'!$A:$M,11,0)</f>
        <v>Underweight</v>
      </c>
      <c r="K1332" t="str">
        <f>VLOOKUP($A1332,'Medical Examinations'!$A:$M,12,0)</f>
        <v>Diabetes</v>
      </c>
      <c r="L1332" s="11">
        <f>VLOOKUP($A1332,'Hospitalisation Details'!$A:$O,5,0)</f>
        <v>23350</v>
      </c>
      <c r="M1332">
        <f>VLOOKUP($A1332,'Hospitalisation Details'!$A:$O,7,0)</f>
        <v>8177.9</v>
      </c>
      <c r="N1332" t="str">
        <f>VLOOKUP($A1332,'Hospitalisation Details'!$A:$O,12,0)</f>
        <v>tier - 3</v>
      </c>
      <c r="O1332" t="str">
        <f>VLOOKUP($A1332,'Hospitalisation Details'!$A:$O,13,0)</f>
        <v>tier - 1</v>
      </c>
      <c r="P1332" t="str">
        <f>VLOOKUP($A1332,'Hospitalisation Details'!$A:$O,14,0)</f>
        <v>R1013</v>
      </c>
      <c r="Q1332">
        <f>VLOOKUP($A1332,'Hospitalisation Details'!$A:$O,15,0)</f>
        <v>59</v>
      </c>
    </row>
    <row r="1333" spans="1:17" ht="15.75" x14ac:dyDescent="0.25">
      <c r="A1333" s="1" t="s">
        <v>1039</v>
      </c>
      <c r="B1333" t="str">
        <f>VLOOKUP(Healthcare!A1333,'Customer Names'!$A:$D,4,0)</f>
        <v>Jonathan P</v>
      </c>
      <c r="C1333">
        <f>VLOOKUP(A1333,'Medical Examinations'!$A:$M,2,0)</f>
        <v>30.875</v>
      </c>
      <c r="D1333">
        <f>VLOOKUP($A1333,'Medical Examinations'!$A:$M,3,0)</f>
        <v>4.0999999999999996</v>
      </c>
      <c r="E1333" t="str">
        <f>VLOOKUP($A1333,'Medical Examinations'!$A:$M,4,0)</f>
        <v>No</v>
      </c>
      <c r="F1333" t="str">
        <f>VLOOKUP($A1333,'Medical Examinations'!$A:$M,5,0)</f>
        <v>No</v>
      </c>
      <c r="G1333" t="str">
        <f>VLOOKUP($A1333,'Medical Examinations'!$A:$M,6,0)</f>
        <v>No</v>
      </c>
      <c r="H1333">
        <f>VLOOKUP($A1333,'Medical Examinations'!$A:$M,8,0)</f>
        <v>0</v>
      </c>
      <c r="I1333" t="str">
        <f>VLOOKUP($A1333,'Medical Examinations'!$A:$M,9,0)</f>
        <v>No</v>
      </c>
      <c r="J1333" t="str">
        <f>VLOOKUP($A1333,'Medical Examinations'!$A:$M,11,0)</f>
        <v>Obesity</v>
      </c>
      <c r="K1333" t="str">
        <f>VLOOKUP($A1333,'Medical Examinations'!$A:$M,12,0)</f>
        <v>Normal</v>
      </c>
      <c r="L1333" s="11">
        <f>VLOOKUP($A1333,'Hospitalisation Details'!$A:$O,5,0)</f>
        <v>30222</v>
      </c>
      <c r="M1333">
        <f>VLOOKUP($A1333,'Hospitalisation Details'!$A:$O,7,0)</f>
        <v>8162.72</v>
      </c>
      <c r="N1333" t="str">
        <f>VLOOKUP($A1333,'Hospitalisation Details'!$A:$O,12,0)</f>
        <v>tier - 3</v>
      </c>
      <c r="O1333" t="str">
        <f>VLOOKUP($A1333,'Hospitalisation Details'!$A:$O,13,0)</f>
        <v>tier - 3</v>
      </c>
      <c r="P1333" t="str">
        <f>VLOOKUP($A1333,'Hospitalisation Details'!$A:$O,14,0)</f>
        <v>R1012</v>
      </c>
      <c r="Q1333">
        <f>VLOOKUP($A1333,'Hospitalisation Details'!$A:$O,15,0)</f>
        <v>40</v>
      </c>
    </row>
    <row r="1334" spans="1:17" ht="15.75" x14ac:dyDescent="0.25">
      <c r="A1334" s="1" t="s">
        <v>1038</v>
      </c>
      <c r="B1334" t="str">
        <f>VLOOKUP(Healthcare!A1334,'Customer Names'!$A:$D,4,0)</f>
        <v>.  Gina</v>
      </c>
      <c r="C1334">
        <f>VLOOKUP(A1334,'Medical Examinations'!$A:$M,2,0)</f>
        <v>30.81</v>
      </c>
      <c r="D1334">
        <f>VLOOKUP($A1334,'Medical Examinations'!$A:$M,3,0)</f>
        <v>4.49</v>
      </c>
      <c r="E1334" t="str">
        <f>VLOOKUP($A1334,'Medical Examinations'!$A:$M,4,0)</f>
        <v>No</v>
      </c>
      <c r="F1334" t="str">
        <f>VLOOKUP($A1334,'Medical Examinations'!$A:$M,5,0)</f>
        <v>No</v>
      </c>
      <c r="G1334" t="str">
        <f>VLOOKUP($A1334,'Medical Examinations'!$A:$M,6,0)</f>
        <v>No</v>
      </c>
      <c r="H1334">
        <f>VLOOKUP($A1334,'Medical Examinations'!$A:$M,8,0)</f>
        <v>0</v>
      </c>
      <c r="I1334" t="str">
        <f>VLOOKUP($A1334,'Medical Examinations'!$A:$M,9,0)</f>
        <v>No</v>
      </c>
      <c r="J1334" t="str">
        <f>VLOOKUP($A1334,'Medical Examinations'!$A:$M,11,0)</f>
        <v>Obesity</v>
      </c>
      <c r="K1334" t="str">
        <f>VLOOKUP($A1334,'Medical Examinations'!$A:$M,12,0)</f>
        <v>Normal</v>
      </c>
      <c r="L1334" s="11">
        <f>VLOOKUP($A1334,'Hospitalisation Details'!$A:$O,5,0)</f>
        <v>33167</v>
      </c>
      <c r="M1334">
        <f>VLOOKUP($A1334,'Hospitalisation Details'!$A:$O,7,0)</f>
        <v>8157.92</v>
      </c>
      <c r="N1334" t="str">
        <f>VLOOKUP($A1334,'Hospitalisation Details'!$A:$O,12,0)</f>
        <v>tier - 2</v>
      </c>
      <c r="O1334" t="str">
        <f>VLOOKUP($A1334,'Hospitalisation Details'!$A:$O,13,0)</f>
        <v>tier - 3</v>
      </c>
      <c r="P1334" t="str">
        <f>VLOOKUP($A1334,'Hospitalisation Details'!$A:$O,14,0)</f>
        <v>R1025</v>
      </c>
      <c r="Q1334">
        <f>VLOOKUP($A1334,'Hospitalisation Details'!$A:$O,15,0)</f>
        <v>32</v>
      </c>
    </row>
    <row r="1335" spans="1:17" ht="15.75" x14ac:dyDescent="0.25">
      <c r="A1335" s="1" t="s">
        <v>1037</v>
      </c>
      <c r="B1335" t="str">
        <f>VLOOKUP(Healthcare!A1335,'Customer Names'!$A:$D,4,0)</f>
        <v>Dino</v>
      </c>
      <c r="C1335">
        <f>VLOOKUP(A1335,'Medical Examinations'!$A:$M,2,0)</f>
        <v>36.85</v>
      </c>
      <c r="D1335">
        <f>VLOOKUP($A1335,'Medical Examinations'!$A:$M,3,0)</f>
        <v>8.8000000000000007</v>
      </c>
      <c r="E1335" t="str">
        <f>VLOOKUP($A1335,'Medical Examinations'!$A:$M,4,0)</f>
        <v>No</v>
      </c>
      <c r="F1335" t="str">
        <f>VLOOKUP($A1335,'Medical Examinations'!$A:$M,5,0)</f>
        <v>No</v>
      </c>
      <c r="G1335" t="str">
        <f>VLOOKUP($A1335,'Medical Examinations'!$A:$M,6,0)</f>
        <v>No</v>
      </c>
      <c r="H1335">
        <f>VLOOKUP($A1335,'Medical Examinations'!$A:$M,8,0)</f>
        <v>2</v>
      </c>
      <c r="I1335" t="str">
        <f>VLOOKUP($A1335,'Medical Examinations'!$A:$M,9,0)</f>
        <v>No</v>
      </c>
      <c r="J1335" t="str">
        <f>VLOOKUP($A1335,'Medical Examinations'!$A:$M,11,0)</f>
        <v>Obesity</v>
      </c>
      <c r="K1335" t="str">
        <f>VLOOKUP($A1335,'Medical Examinations'!$A:$M,12,0)</f>
        <v>Diabetes</v>
      </c>
      <c r="L1335" s="11">
        <f>VLOOKUP($A1335,'Hospitalisation Details'!$A:$O,5,0)</f>
        <v>26818</v>
      </c>
      <c r="M1335">
        <f>VLOOKUP($A1335,'Hospitalisation Details'!$A:$O,7,0)</f>
        <v>8125.78</v>
      </c>
      <c r="N1335" t="str">
        <f>VLOOKUP($A1335,'Hospitalisation Details'!$A:$O,12,0)</f>
        <v>tier - 2</v>
      </c>
      <c r="O1335" t="str">
        <f>VLOOKUP($A1335,'Hospitalisation Details'!$A:$O,13,0)</f>
        <v>tier - 2</v>
      </c>
      <c r="P1335" t="str">
        <f>VLOOKUP($A1335,'Hospitalisation Details'!$A:$O,14,0)</f>
        <v>R1013</v>
      </c>
      <c r="Q1335">
        <f>VLOOKUP($A1335,'Hospitalisation Details'!$A:$O,15,0)</f>
        <v>50</v>
      </c>
    </row>
    <row r="1336" spans="1:17" ht="15.75" x14ac:dyDescent="0.25">
      <c r="A1336" s="1" t="s">
        <v>1036</v>
      </c>
      <c r="B1336" t="str">
        <f>VLOOKUP(Healthcare!A1336,'Customer Names'!$A:$D,4,0)</f>
        <v>Jan</v>
      </c>
      <c r="C1336">
        <f>VLOOKUP(A1336,'Medical Examinations'!$A:$M,2,0)</f>
        <v>35.86</v>
      </c>
      <c r="D1336">
        <f>VLOOKUP($A1336,'Medical Examinations'!$A:$M,3,0)</f>
        <v>7.93</v>
      </c>
      <c r="E1336" t="str">
        <f>VLOOKUP($A1336,'Medical Examinations'!$A:$M,4,0)</f>
        <v>No</v>
      </c>
      <c r="F1336" t="str">
        <f>VLOOKUP($A1336,'Medical Examinations'!$A:$M,5,0)</f>
        <v>No</v>
      </c>
      <c r="G1336" t="str">
        <f>VLOOKUP($A1336,'Medical Examinations'!$A:$M,6,0)</f>
        <v>No</v>
      </c>
      <c r="H1336">
        <f>VLOOKUP($A1336,'Medical Examinations'!$A:$M,8,0)</f>
        <v>2</v>
      </c>
      <c r="I1336" t="str">
        <f>VLOOKUP($A1336,'Medical Examinations'!$A:$M,9,0)</f>
        <v>No</v>
      </c>
      <c r="J1336" t="str">
        <f>VLOOKUP($A1336,'Medical Examinations'!$A:$M,11,0)</f>
        <v>Obesity</v>
      </c>
      <c r="K1336" t="str">
        <f>VLOOKUP($A1336,'Medical Examinations'!$A:$M,12,0)</f>
        <v>Diabetes</v>
      </c>
      <c r="L1336" s="11">
        <f>VLOOKUP($A1336,'Hospitalisation Details'!$A:$O,5,0)</f>
        <v>26967</v>
      </c>
      <c r="M1336">
        <f>VLOOKUP($A1336,'Hospitalisation Details'!$A:$O,7,0)</f>
        <v>8124.41</v>
      </c>
      <c r="N1336" t="str">
        <f>VLOOKUP($A1336,'Hospitalisation Details'!$A:$O,12,0)</f>
        <v>tier - 3</v>
      </c>
      <c r="O1336" t="str">
        <f>VLOOKUP($A1336,'Hospitalisation Details'!$A:$O,13,0)</f>
        <v>tier - 1</v>
      </c>
      <c r="P1336" t="str">
        <f>VLOOKUP($A1336,'Hospitalisation Details'!$A:$O,14,0)</f>
        <v>R1013</v>
      </c>
      <c r="Q1336">
        <f>VLOOKUP($A1336,'Hospitalisation Details'!$A:$O,15,0)</f>
        <v>49</v>
      </c>
    </row>
    <row r="1337" spans="1:17" ht="15.75" x14ac:dyDescent="0.25">
      <c r="A1337" s="1" t="s">
        <v>1035</v>
      </c>
      <c r="B1337" t="str">
        <f>VLOOKUP(Healthcare!A1337,'Customer Names'!$A:$D,4,0)</f>
        <v>Jonathan E.</v>
      </c>
      <c r="C1337">
        <f>VLOOKUP(A1337,'Medical Examinations'!$A:$M,2,0)</f>
        <v>30.3</v>
      </c>
      <c r="D1337">
        <f>VLOOKUP($A1337,'Medical Examinations'!$A:$M,3,0)</f>
        <v>9.4499999999999993</v>
      </c>
      <c r="E1337" t="str">
        <f>VLOOKUP($A1337,'Medical Examinations'!$A:$M,4,0)</f>
        <v>No</v>
      </c>
      <c r="F1337" t="str">
        <f>VLOOKUP($A1337,'Medical Examinations'!$A:$M,5,0)</f>
        <v>No</v>
      </c>
      <c r="G1337" t="str">
        <f>VLOOKUP($A1337,'Medical Examinations'!$A:$M,6,0)</f>
        <v>No</v>
      </c>
      <c r="H1337">
        <f>VLOOKUP($A1337,'Medical Examinations'!$A:$M,8,0)</f>
        <v>2</v>
      </c>
      <c r="I1337" t="str">
        <f>VLOOKUP($A1337,'Medical Examinations'!$A:$M,9,0)</f>
        <v>No</v>
      </c>
      <c r="J1337" t="str">
        <f>VLOOKUP($A1337,'Medical Examinations'!$A:$M,11,0)</f>
        <v>Obesity</v>
      </c>
      <c r="K1337" t="str">
        <f>VLOOKUP($A1337,'Medical Examinations'!$A:$M,12,0)</f>
        <v>Diabetes</v>
      </c>
      <c r="L1337" s="11">
        <f>VLOOKUP($A1337,'Hospitalisation Details'!$A:$O,5,0)</f>
        <v>26892</v>
      </c>
      <c r="M1337">
        <f>VLOOKUP($A1337,'Hospitalisation Details'!$A:$O,7,0)</f>
        <v>8116.68</v>
      </c>
      <c r="N1337" t="str">
        <f>VLOOKUP($A1337,'Hospitalisation Details'!$A:$O,12,0)</f>
        <v>tier - 3</v>
      </c>
      <c r="O1337" t="str">
        <f>VLOOKUP($A1337,'Hospitalisation Details'!$A:$O,13,0)</f>
        <v>tier - 1</v>
      </c>
      <c r="P1337" t="str">
        <f>VLOOKUP($A1337,'Hospitalisation Details'!$A:$O,14,0)</f>
        <v>R1011</v>
      </c>
      <c r="Q1337">
        <f>VLOOKUP($A1337,'Hospitalisation Details'!$A:$O,15,0)</f>
        <v>49</v>
      </c>
    </row>
    <row r="1338" spans="1:17" ht="15.75" x14ac:dyDescent="0.25">
      <c r="A1338" s="1" t="s">
        <v>1034</v>
      </c>
      <c r="B1338" t="str">
        <f>VLOOKUP(Healthcare!A1338,'Customer Names'!$A:$D,4,0)</f>
        <v>Mark A</v>
      </c>
      <c r="C1338">
        <f>VLOOKUP(A1338,'Medical Examinations'!$A:$M,2,0)</f>
        <v>32.015000000000001</v>
      </c>
      <c r="D1338">
        <f>VLOOKUP($A1338,'Medical Examinations'!$A:$M,3,0)</f>
        <v>7.67</v>
      </c>
      <c r="E1338" t="str">
        <f>VLOOKUP($A1338,'Medical Examinations'!$A:$M,4,0)</f>
        <v>No</v>
      </c>
      <c r="F1338" t="str">
        <f>VLOOKUP($A1338,'Medical Examinations'!$A:$M,5,0)</f>
        <v>No</v>
      </c>
      <c r="G1338" t="str">
        <f>VLOOKUP($A1338,'Medical Examinations'!$A:$M,6,0)</f>
        <v>No</v>
      </c>
      <c r="H1338">
        <f>VLOOKUP($A1338,'Medical Examinations'!$A:$M,8,0)</f>
        <v>0</v>
      </c>
      <c r="I1338" t="str">
        <f>VLOOKUP($A1338,'Medical Examinations'!$A:$M,9,0)</f>
        <v>No</v>
      </c>
      <c r="J1338" t="str">
        <f>VLOOKUP($A1338,'Medical Examinations'!$A:$M,11,0)</f>
        <v>Obesity</v>
      </c>
      <c r="K1338" t="str">
        <f>VLOOKUP($A1338,'Medical Examinations'!$A:$M,12,0)</f>
        <v>Diabetes</v>
      </c>
      <c r="L1338" s="11">
        <f>VLOOKUP($A1338,'Hospitalisation Details'!$A:$O,5,0)</f>
        <v>28703</v>
      </c>
      <c r="M1338">
        <f>VLOOKUP($A1338,'Hospitalisation Details'!$A:$O,7,0)</f>
        <v>8116.27</v>
      </c>
      <c r="N1338" t="str">
        <f>VLOOKUP($A1338,'Hospitalisation Details'!$A:$O,12,0)</f>
        <v>tier - 3</v>
      </c>
      <c r="O1338" t="str">
        <f>VLOOKUP($A1338,'Hospitalisation Details'!$A:$O,13,0)</f>
        <v>tier - 1</v>
      </c>
      <c r="P1338" t="str">
        <f>VLOOKUP($A1338,'Hospitalisation Details'!$A:$O,14,0)</f>
        <v>R1012</v>
      </c>
      <c r="Q1338">
        <f>VLOOKUP($A1338,'Hospitalisation Details'!$A:$O,15,0)</f>
        <v>44</v>
      </c>
    </row>
    <row r="1339" spans="1:17" ht="15.75" x14ac:dyDescent="0.25">
      <c r="A1339" s="1" t="s">
        <v>1033</v>
      </c>
      <c r="B1339" t="str">
        <f>VLOOKUP(Healthcare!A1339,'Customer Names'!$A:$D,4,0)</f>
        <v>.  Mary</v>
      </c>
      <c r="C1339">
        <f>VLOOKUP(A1339,'Medical Examinations'!$A:$M,2,0)</f>
        <v>25.06</v>
      </c>
      <c r="D1339">
        <f>VLOOKUP($A1339,'Medical Examinations'!$A:$M,3,0)</f>
        <v>10.53</v>
      </c>
      <c r="E1339" t="str">
        <f>VLOOKUP($A1339,'Medical Examinations'!$A:$M,4,0)</f>
        <v>No</v>
      </c>
      <c r="F1339" t="str">
        <f>VLOOKUP($A1339,'Medical Examinations'!$A:$M,5,0)</f>
        <v>No</v>
      </c>
      <c r="G1339" t="str">
        <f>VLOOKUP($A1339,'Medical Examinations'!$A:$M,6,0)</f>
        <v>No</v>
      </c>
      <c r="H1339">
        <f>VLOOKUP($A1339,'Medical Examinations'!$A:$M,8,0)</f>
        <v>2</v>
      </c>
      <c r="I1339" t="str">
        <f>VLOOKUP($A1339,'Medical Examinations'!$A:$M,9,0)</f>
        <v>No</v>
      </c>
      <c r="J1339" t="str">
        <f>VLOOKUP($A1339,'Medical Examinations'!$A:$M,11,0)</f>
        <v>Overweight</v>
      </c>
      <c r="K1339" t="str">
        <f>VLOOKUP($A1339,'Medical Examinations'!$A:$M,12,0)</f>
        <v>Diabetes</v>
      </c>
      <c r="L1339" s="11">
        <f>VLOOKUP($A1339,'Hospitalisation Details'!$A:$O,5,0)</f>
        <v>26979</v>
      </c>
      <c r="M1339">
        <f>VLOOKUP($A1339,'Hospitalisation Details'!$A:$O,7,0)</f>
        <v>8112.59</v>
      </c>
      <c r="N1339" t="str">
        <f>VLOOKUP($A1339,'Hospitalisation Details'!$A:$O,12,0)</f>
        <v>tier - 2</v>
      </c>
      <c r="O1339" t="str">
        <f>VLOOKUP($A1339,'Hospitalisation Details'!$A:$O,13,0)</f>
        <v>tier - 2</v>
      </c>
      <c r="P1339" t="str">
        <f>VLOOKUP($A1339,'Hospitalisation Details'!$A:$O,14,0)</f>
        <v>R1013</v>
      </c>
      <c r="Q1339">
        <f>VLOOKUP($A1339,'Hospitalisation Details'!$A:$O,15,0)</f>
        <v>49</v>
      </c>
    </row>
    <row r="1340" spans="1:17" ht="15.75" x14ac:dyDescent="0.25">
      <c r="A1340" s="1" t="s">
        <v>1032</v>
      </c>
      <c r="B1340" t="str">
        <f>VLOOKUP(Healthcare!A1340,'Customer Names'!$A:$D,4,0)</f>
        <v>Samuel</v>
      </c>
      <c r="C1340">
        <f>VLOOKUP(A1340,'Medical Examinations'!$A:$M,2,0)</f>
        <v>18.829999999999998</v>
      </c>
      <c r="D1340">
        <f>VLOOKUP($A1340,'Medical Examinations'!$A:$M,3,0)</f>
        <v>10.08</v>
      </c>
      <c r="E1340" t="str">
        <f>VLOOKUP($A1340,'Medical Examinations'!$A:$M,4,0)</f>
        <v>yes</v>
      </c>
      <c r="F1340" t="str">
        <f>VLOOKUP($A1340,'Medical Examinations'!$A:$M,5,0)</f>
        <v>No</v>
      </c>
      <c r="G1340" t="str">
        <f>VLOOKUP($A1340,'Medical Examinations'!$A:$M,6,0)</f>
        <v>No</v>
      </c>
      <c r="H1340">
        <f>VLOOKUP($A1340,'Medical Examinations'!$A:$M,8,0)</f>
        <v>0</v>
      </c>
      <c r="I1340" t="str">
        <f>VLOOKUP($A1340,'Medical Examinations'!$A:$M,9,0)</f>
        <v>No</v>
      </c>
      <c r="J1340" t="str">
        <f>VLOOKUP($A1340,'Medical Examinations'!$A:$M,11,0)</f>
        <v>Healthy Weight</v>
      </c>
      <c r="K1340" t="str">
        <f>VLOOKUP($A1340,'Medical Examinations'!$A:$M,12,0)</f>
        <v>Diabetes</v>
      </c>
      <c r="L1340" s="11">
        <f>VLOOKUP($A1340,'Hospitalisation Details'!$A:$O,5,0)</f>
        <v>24816</v>
      </c>
      <c r="M1340">
        <f>VLOOKUP($A1340,'Hospitalisation Details'!$A:$O,7,0)</f>
        <v>8091.3</v>
      </c>
      <c r="N1340" t="str">
        <f>VLOOKUP($A1340,'Hospitalisation Details'!$A:$O,12,0)</f>
        <v>tier - 3</v>
      </c>
      <c r="O1340" t="str">
        <f>VLOOKUP($A1340,'Hospitalisation Details'!$A:$O,13,0)</f>
        <v>tier - 1</v>
      </c>
      <c r="P1340" t="str">
        <f>VLOOKUP($A1340,'Hospitalisation Details'!$A:$O,14,0)</f>
        <v>R1012</v>
      </c>
      <c r="Q1340">
        <f>VLOOKUP($A1340,'Hospitalisation Details'!$A:$O,15,0)</f>
        <v>55</v>
      </c>
    </row>
    <row r="1341" spans="1:17" ht="15.75" x14ac:dyDescent="0.25">
      <c r="A1341" s="1" t="s">
        <v>1031</v>
      </c>
      <c r="B1341" t="str">
        <f>VLOOKUP(Healthcare!A1341,'Customer Names'!$A:$D,4,0)</f>
        <v>Stan J</v>
      </c>
      <c r="C1341">
        <f>VLOOKUP(A1341,'Medical Examinations'!$A:$M,2,0)</f>
        <v>47.52</v>
      </c>
      <c r="D1341">
        <f>VLOOKUP($A1341,'Medical Examinations'!$A:$M,3,0)</f>
        <v>11.39</v>
      </c>
      <c r="E1341" t="str">
        <f>VLOOKUP($A1341,'Medical Examinations'!$A:$M,4,0)</f>
        <v>yes</v>
      </c>
      <c r="F1341" t="str">
        <f>VLOOKUP($A1341,'Medical Examinations'!$A:$M,5,0)</f>
        <v>No</v>
      </c>
      <c r="G1341" t="str">
        <f>VLOOKUP($A1341,'Medical Examinations'!$A:$M,6,0)</f>
        <v>No</v>
      </c>
      <c r="H1341">
        <f>VLOOKUP($A1341,'Medical Examinations'!$A:$M,8,0)</f>
        <v>1</v>
      </c>
      <c r="I1341" t="str">
        <f>VLOOKUP($A1341,'Medical Examinations'!$A:$M,9,0)</f>
        <v>No</v>
      </c>
      <c r="J1341" t="str">
        <f>VLOOKUP($A1341,'Medical Examinations'!$A:$M,11,0)</f>
        <v>Obesity</v>
      </c>
      <c r="K1341" t="str">
        <f>VLOOKUP($A1341,'Medical Examinations'!$A:$M,12,0)</f>
        <v>Diabetes</v>
      </c>
      <c r="L1341" s="11">
        <f>VLOOKUP($A1341,'Hospitalisation Details'!$A:$O,5,0)</f>
        <v>27719</v>
      </c>
      <c r="M1341">
        <f>VLOOKUP($A1341,'Hospitalisation Details'!$A:$O,7,0)</f>
        <v>8083.92</v>
      </c>
      <c r="N1341" t="str">
        <f>VLOOKUP($A1341,'Hospitalisation Details'!$A:$O,12,0)</f>
        <v>tier - 3</v>
      </c>
      <c r="O1341" t="str">
        <f>VLOOKUP($A1341,'Hospitalisation Details'!$A:$O,13,0)</f>
        <v>tier - 3</v>
      </c>
      <c r="P1341" t="str">
        <f>VLOOKUP($A1341,'Hospitalisation Details'!$A:$O,14,0)</f>
        <v>R1013</v>
      </c>
      <c r="Q1341">
        <f>VLOOKUP($A1341,'Hospitalisation Details'!$A:$O,15,0)</f>
        <v>47</v>
      </c>
    </row>
    <row r="1342" spans="1:17" ht="15.75" x14ac:dyDescent="0.25">
      <c r="A1342" s="1" t="s">
        <v>1030</v>
      </c>
      <c r="B1342" t="str">
        <f>VLOOKUP(Healthcare!A1342,'Customer Names'!$A:$D,4,0)</f>
        <v>.  Jessica L.</v>
      </c>
      <c r="C1342">
        <f>VLOOKUP(A1342,'Medical Examinations'!$A:$M,2,0)</f>
        <v>37.82</v>
      </c>
      <c r="D1342">
        <f>VLOOKUP($A1342,'Medical Examinations'!$A:$M,3,0)</f>
        <v>6.36</v>
      </c>
      <c r="E1342" t="str">
        <f>VLOOKUP($A1342,'Medical Examinations'!$A:$M,4,0)</f>
        <v>No</v>
      </c>
      <c r="F1342" t="str">
        <f>VLOOKUP($A1342,'Medical Examinations'!$A:$M,5,0)</f>
        <v>No</v>
      </c>
      <c r="G1342" t="str">
        <f>VLOOKUP($A1342,'Medical Examinations'!$A:$M,6,0)</f>
        <v>No</v>
      </c>
      <c r="H1342">
        <f>VLOOKUP($A1342,'Medical Examinations'!$A:$M,8,0)</f>
        <v>0</v>
      </c>
      <c r="I1342" t="str">
        <f>VLOOKUP($A1342,'Medical Examinations'!$A:$M,9,0)</f>
        <v>No</v>
      </c>
      <c r="J1342" t="str">
        <f>VLOOKUP($A1342,'Medical Examinations'!$A:$M,11,0)</f>
        <v>Obesity</v>
      </c>
      <c r="K1342" t="str">
        <f>VLOOKUP($A1342,'Medical Examinations'!$A:$M,12,0)</f>
        <v>Prediabetes</v>
      </c>
      <c r="L1342" s="11">
        <f>VLOOKUP($A1342,'Hospitalisation Details'!$A:$O,5,0)</f>
        <v>34558</v>
      </c>
      <c r="M1342">
        <f>VLOOKUP($A1342,'Hospitalisation Details'!$A:$O,7,0)</f>
        <v>8081.74</v>
      </c>
      <c r="N1342" t="str">
        <f>VLOOKUP($A1342,'Hospitalisation Details'!$A:$O,12,0)</f>
        <v>tier - 2</v>
      </c>
      <c r="O1342" t="str">
        <f>VLOOKUP($A1342,'Hospitalisation Details'!$A:$O,13,0)</f>
        <v>tier - 2</v>
      </c>
      <c r="P1342" t="str">
        <f>VLOOKUP($A1342,'Hospitalisation Details'!$A:$O,14,0)</f>
        <v>R1026</v>
      </c>
      <c r="Q1342">
        <f>VLOOKUP($A1342,'Hospitalisation Details'!$A:$O,15,0)</f>
        <v>28</v>
      </c>
    </row>
    <row r="1343" spans="1:17" ht="15.75" x14ac:dyDescent="0.25">
      <c r="A1343" s="1" t="s">
        <v>1029</v>
      </c>
      <c r="B1343" t="str">
        <f>VLOOKUP(Healthcare!A1343,'Customer Names'!$A:$D,4,0)</f>
        <v>Krysta</v>
      </c>
      <c r="C1343">
        <f>VLOOKUP(A1343,'Medical Examinations'!$A:$M,2,0)</f>
        <v>44.16</v>
      </c>
      <c r="D1343">
        <f>VLOOKUP($A1343,'Medical Examinations'!$A:$M,3,0)</f>
        <v>5.31</v>
      </c>
      <c r="E1343" t="str">
        <f>VLOOKUP($A1343,'Medical Examinations'!$A:$M,4,0)</f>
        <v>yes</v>
      </c>
      <c r="F1343" t="str">
        <f>VLOOKUP($A1343,'Medical Examinations'!$A:$M,5,0)</f>
        <v>No</v>
      </c>
      <c r="G1343" t="str">
        <f>VLOOKUP($A1343,'Medical Examinations'!$A:$M,6,0)</f>
        <v>No</v>
      </c>
      <c r="H1343">
        <f>VLOOKUP($A1343,'Medical Examinations'!$A:$M,8,0)</f>
        <v>0</v>
      </c>
      <c r="I1343" t="str">
        <f>VLOOKUP($A1343,'Medical Examinations'!$A:$M,9,0)</f>
        <v>No</v>
      </c>
      <c r="J1343" t="str">
        <f>VLOOKUP($A1343,'Medical Examinations'!$A:$M,11,0)</f>
        <v>Obesity</v>
      </c>
      <c r="K1343" t="str">
        <f>VLOOKUP($A1343,'Medical Examinations'!$A:$M,12,0)</f>
        <v>Normal</v>
      </c>
      <c r="L1343" s="11">
        <f>VLOOKUP($A1343,'Hospitalisation Details'!$A:$O,5,0)</f>
        <v>37223</v>
      </c>
      <c r="M1343">
        <f>VLOOKUP($A1343,'Hospitalisation Details'!$A:$O,7,0)</f>
        <v>8081.26</v>
      </c>
      <c r="N1343" t="str">
        <f>VLOOKUP($A1343,'Hospitalisation Details'!$A:$O,12,0)</f>
        <v>tier - 2</v>
      </c>
      <c r="O1343" t="str">
        <f>VLOOKUP($A1343,'Hospitalisation Details'!$A:$O,13,0)</f>
        <v>tier - 2</v>
      </c>
      <c r="P1343" t="str">
        <f>VLOOKUP($A1343,'Hospitalisation Details'!$A:$O,14,0)</f>
        <v>R1012</v>
      </c>
      <c r="Q1343">
        <f>VLOOKUP($A1343,'Hospitalisation Details'!$A:$O,15,0)</f>
        <v>21</v>
      </c>
    </row>
    <row r="1344" spans="1:17" ht="15.75" x14ac:dyDescent="0.25">
      <c r="A1344" s="1" t="s">
        <v>1028</v>
      </c>
      <c r="B1344" t="str">
        <f>VLOOKUP(Healthcare!A1344,'Customer Names'!$A:$D,4,0)</f>
        <v>.  Natascia</v>
      </c>
      <c r="C1344">
        <f>VLOOKUP(A1344,'Medical Examinations'!$A:$M,2,0)</f>
        <v>37.049999999999997</v>
      </c>
      <c r="D1344">
        <f>VLOOKUP($A1344,'Medical Examinations'!$A:$M,3,0)</f>
        <v>4.74</v>
      </c>
      <c r="E1344" t="str">
        <f>VLOOKUP($A1344,'Medical Examinations'!$A:$M,4,0)</f>
        <v>No</v>
      </c>
      <c r="F1344" t="str">
        <f>VLOOKUP($A1344,'Medical Examinations'!$A:$M,5,0)</f>
        <v>No</v>
      </c>
      <c r="G1344" t="str">
        <f>VLOOKUP($A1344,'Medical Examinations'!$A:$M,6,0)</f>
        <v>Yes</v>
      </c>
      <c r="H1344">
        <f>VLOOKUP($A1344,'Medical Examinations'!$A:$M,8,0)</f>
        <v>1</v>
      </c>
      <c r="I1344" t="str">
        <f>VLOOKUP($A1344,'Medical Examinations'!$A:$M,9,0)</f>
        <v>No</v>
      </c>
      <c r="J1344" t="str">
        <f>VLOOKUP($A1344,'Medical Examinations'!$A:$M,11,0)</f>
        <v>Obesity</v>
      </c>
      <c r="K1344" t="str">
        <f>VLOOKUP($A1344,'Medical Examinations'!$A:$M,12,0)</f>
        <v>Normal</v>
      </c>
      <c r="L1344" s="11">
        <f>VLOOKUP($A1344,'Hospitalisation Details'!$A:$O,5,0)</f>
        <v>34249</v>
      </c>
      <c r="M1344">
        <f>VLOOKUP($A1344,'Hospitalisation Details'!$A:$O,7,0)</f>
        <v>8077.41</v>
      </c>
      <c r="N1344" t="str">
        <f>VLOOKUP($A1344,'Hospitalisation Details'!$A:$O,12,0)</f>
        <v>tier - 2</v>
      </c>
      <c r="O1344" t="str">
        <f>VLOOKUP($A1344,'Hospitalisation Details'!$A:$O,13,0)</f>
        <v>tier - 1</v>
      </c>
      <c r="P1344" t="str">
        <f>VLOOKUP($A1344,'Hospitalisation Details'!$A:$O,14,0)</f>
        <v>R1026</v>
      </c>
      <c r="Q1344">
        <f>VLOOKUP($A1344,'Hospitalisation Details'!$A:$O,15,0)</f>
        <v>29</v>
      </c>
    </row>
    <row r="1345" spans="1:17" ht="15.75" x14ac:dyDescent="0.25">
      <c r="A1345" s="1" t="s">
        <v>1027</v>
      </c>
      <c r="B1345" t="str">
        <f>VLOOKUP(Healthcare!A1345,'Customer Names'!$A:$D,4,0)</f>
        <v>Jenny</v>
      </c>
      <c r="C1345">
        <f>VLOOKUP(A1345,'Medical Examinations'!$A:$M,2,0)</f>
        <v>18.66</v>
      </c>
      <c r="D1345">
        <f>VLOOKUP($A1345,'Medical Examinations'!$A:$M,3,0)</f>
        <v>11.35</v>
      </c>
      <c r="E1345" t="str">
        <f>VLOOKUP($A1345,'Medical Examinations'!$A:$M,4,0)</f>
        <v>No</v>
      </c>
      <c r="F1345" t="str">
        <f>VLOOKUP($A1345,'Medical Examinations'!$A:$M,5,0)</f>
        <v>No</v>
      </c>
      <c r="G1345" t="str">
        <f>VLOOKUP($A1345,'Medical Examinations'!$A:$M,6,0)</f>
        <v>No</v>
      </c>
      <c r="H1345">
        <f>VLOOKUP($A1345,'Medical Examinations'!$A:$M,8,0)</f>
        <v>0</v>
      </c>
      <c r="I1345" t="str">
        <f>VLOOKUP($A1345,'Medical Examinations'!$A:$M,9,0)</f>
        <v>No</v>
      </c>
      <c r="J1345" t="str">
        <f>VLOOKUP($A1345,'Medical Examinations'!$A:$M,11,0)</f>
        <v>Healthy Weight</v>
      </c>
      <c r="K1345" t="str">
        <f>VLOOKUP($A1345,'Medical Examinations'!$A:$M,12,0)</f>
        <v>Diabetes</v>
      </c>
      <c r="L1345" s="11">
        <f>VLOOKUP($A1345,'Hospitalisation Details'!$A:$O,5,0)</f>
        <v>23914</v>
      </c>
      <c r="M1345">
        <f>VLOOKUP($A1345,'Hospitalisation Details'!$A:$O,7,0)</f>
        <v>8071.57</v>
      </c>
      <c r="N1345" t="str">
        <f>VLOOKUP($A1345,'Hospitalisation Details'!$A:$O,12,0)</f>
        <v>tier - 3</v>
      </c>
      <c r="O1345" t="str">
        <f>VLOOKUP($A1345,'Hospitalisation Details'!$A:$O,13,0)</f>
        <v>tier - 1</v>
      </c>
      <c r="P1345" t="str">
        <f>VLOOKUP($A1345,'Hospitalisation Details'!$A:$O,14,0)</f>
        <v>R1011</v>
      </c>
      <c r="Q1345">
        <f>VLOOKUP($A1345,'Hospitalisation Details'!$A:$O,15,0)</f>
        <v>57</v>
      </c>
    </row>
    <row r="1346" spans="1:17" ht="15.75" x14ac:dyDescent="0.25">
      <c r="A1346" s="1" t="s">
        <v>1026</v>
      </c>
      <c r="B1346" t="str">
        <f>VLOOKUP(Healthcare!A1346,'Customer Names'!$A:$D,4,0)</f>
        <v>Brian</v>
      </c>
      <c r="C1346">
        <f>VLOOKUP(A1346,'Medical Examinations'!$A:$M,2,0)</f>
        <v>36.200000000000003</v>
      </c>
      <c r="D1346">
        <f>VLOOKUP($A1346,'Medical Examinations'!$A:$M,3,0)</f>
        <v>6.81</v>
      </c>
      <c r="E1346" t="str">
        <f>VLOOKUP($A1346,'Medical Examinations'!$A:$M,4,0)</f>
        <v>yes</v>
      </c>
      <c r="F1346" t="str">
        <f>VLOOKUP($A1346,'Medical Examinations'!$A:$M,5,0)</f>
        <v>No</v>
      </c>
      <c r="G1346" t="str">
        <f>VLOOKUP($A1346,'Medical Examinations'!$A:$M,6,0)</f>
        <v>No</v>
      </c>
      <c r="H1346">
        <f>VLOOKUP($A1346,'Medical Examinations'!$A:$M,8,0)</f>
        <v>1</v>
      </c>
      <c r="I1346" t="str">
        <f>VLOOKUP($A1346,'Medical Examinations'!$A:$M,9,0)</f>
        <v>No</v>
      </c>
      <c r="J1346" t="str">
        <f>VLOOKUP($A1346,'Medical Examinations'!$A:$M,11,0)</f>
        <v>Obesity</v>
      </c>
      <c r="K1346" t="str">
        <f>VLOOKUP($A1346,'Medical Examinations'!$A:$M,12,0)</f>
        <v>Diabetes</v>
      </c>
      <c r="L1346" s="11">
        <f>VLOOKUP($A1346,'Hospitalisation Details'!$A:$O,5,0)</f>
        <v>27713</v>
      </c>
      <c r="M1346">
        <f>VLOOKUP($A1346,'Hospitalisation Details'!$A:$O,7,0)</f>
        <v>8068.19</v>
      </c>
      <c r="N1346" t="str">
        <f>VLOOKUP($A1346,'Hospitalisation Details'!$A:$O,12,0)</f>
        <v>tier - 3</v>
      </c>
      <c r="O1346" t="str">
        <f>VLOOKUP($A1346,'Hospitalisation Details'!$A:$O,13,0)</f>
        <v>tier - 2</v>
      </c>
      <c r="P1346" t="str">
        <f>VLOOKUP($A1346,'Hospitalisation Details'!$A:$O,14,0)</f>
        <v>R1011</v>
      </c>
      <c r="Q1346">
        <f>VLOOKUP($A1346,'Hospitalisation Details'!$A:$O,15,0)</f>
        <v>47</v>
      </c>
    </row>
    <row r="1347" spans="1:17" ht="15.75" x14ac:dyDescent="0.25">
      <c r="A1347" s="1" t="s">
        <v>1025</v>
      </c>
      <c r="B1347" t="str">
        <f>VLOOKUP(Healthcare!A1347,'Customer Names'!$A:$D,4,0)</f>
        <v>Monica</v>
      </c>
      <c r="C1347">
        <f>VLOOKUP(A1347,'Medical Examinations'!$A:$M,2,0)</f>
        <v>18.87</v>
      </c>
      <c r="D1347">
        <f>VLOOKUP($A1347,'Medical Examinations'!$A:$M,3,0)</f>
        <v>8.06</v>
      </c>
      <c r="E1347" t="str">
        <f>VLOOKUP($A1347,'Medical Examinations'!$A:$M,4,0)</f>
        <v>No</v>
      </c>
      <c r="F1347" t="str">
        <f>VLOOKUP($A1347,'Medical Examinations'!$A:$M,5,0)</f>
        <v>No</v>
      </c>
      <c r="G1347" t="str">
        <f>VLOOKUP($A1347,'Medical Examinations'!$A:$M,6,0)</f>
        <v>No</v>
      </c>
      <c r="H1347">
        <f>VLOOKUP($A1347,'Medical Examinations'!$A:$M,8,0)</f>
        <v>0</v>
      </c>
      <c r="I1347" t="str">
        <f>VLOOKUP($A1347,'Medical Examinations'!$A:$M,9,0)</f>
        <v>No</v>
      </c>
      <c r="J1347" t="str">
        <f>VLOOKUP($A1347,'Medical Examinations'!$A:$M,11,0)</f>
        <v>Healthy Weight</v>
      </c>
      <c r="K1347" t="str">
        <f>VLOOKUP($A1347,'Medical Examinations'!$A:$M,12,0)</f>
        <v>Diabetes</v>
      </c>
      <c r="L1347" s="11">
        <f>VLOOKUP($A1347,'Hospitalisation Details'!$A:$O,5,0)</f>
        <v>24057</v>
      </c>
      <c r="M1347">
        <f>VLOOKUP($A1347,'Hospitalisation Details'!$A:$O,7,0)</f>
        <v>8067.83</v>
      </c>
      <c r="N1347" t="str">
        <f>VLOOKUP($A1347,'Hospitalisation Details'!$A:$O,12,0)</f>
        <v>tier - 3</v>
      </c>
      <c r="O1347" t="str">
        <f>VLOOKUP($A1347,'Hospitalisation Details'!$A:$O,13,0)</f>
        <v>tier - 1</v>
      </c>
      <c r="P1347" t="str">
        <f>VLOOKUP($A1347,'Hospitalisation Details'!$A:$O,14,0)</f>
        <v>R1013</v>
      </c>
      <c r="Q1347">
        <f>VLOOKUP($A1347,'Hospitalisation Details'!$A:$O,15,0)</f>
        <v>57</v>
      </c>
    </row>
    <row r="1348" spans="1:17" ht="15.75" x14ac:dyDescent="0.25">
      <c r="A1348" s="1" t="s">
        <v>1024</v>
      </c>
      <c r="B1348" t="str">
        <f>VLOOKUP(Healthcare!A1348,'Customer Names'!$A:$D,4,0)</f>
        <v>Tyler</v>
      </c>
      <c r="C1348">
        <f>VLOOKUP(A1348,'Medical Examinations'!$A:$M,2,0)</f>
        <v>32.299999999999997</v>
      </c>
      <c r="D1348">
        <f>VLOOKUP($A1348,'Medical Examinations'!$A:$M,3,0)</f>
        <v>6.74</v>
      </c>
      <c r="E1348" t="str">
        <f>VLOOKUP($A1348,'Medical Examinations'!$A:$M,4,0)</f>
        <v>yes</v>
      </c>
      <c r="F1348" t="str">
        <f>VLOOKUP($A1348,'Medical Examinations'!$A:$M,5,0)</f>
        <v>No</v>
      </c>
      <c r="G1348" t="str">
        <f>VLOOKUP($A1348,'Medical Examinations'!$A:$M,6,0)</f>
        <v>No</v>
      </c>
      <c r="H1348">
        <f>VLOOKUP($A1348,'Medical Examinations'!$A:$M,8,0)</f>
        <v>1</v>
      </c>
      <c r="I1348" t="str">
        <f>VLOOKUP($A1348,'Medical Examinations'!$A:$M,9,0)</f>
        <v>No</v>
      </c>
      <c r="J1348" t="str">
        <f>VLOOKUP($A1348,'Medical Examinations'!$A:$M,11,0)</f>
        <v>Obesity</v>
      </c>
      <c r="K1348" t="str">
        <f>VLOOKUP($A1348,'Medical Examinations'!$A:$M,12,0)</f>
        <v>Diabetes</v>
      </c>
      <c r="L1348" s="11">
        <f>VLOOKUP($A1348,'Hospitalisation Details'!$A:$O,5,0)</f>
        <v>27665</v>
      </c>
      <c r="M1348">
        <f>VLOOKUP($A1348,'Hospitalisation Details'!$A:$O,7,0)</f>
        <v>8062.76</v>
      </c>
      <c r="N1348" t="str">
        <f>VLOOKUP($A1348,'Hospitalisation Details'!$A:$O,12,0)</f>
        <v>tier - 3</v>
      </c>
      <c r="O1348" t="str">
        <f>VLOOKUP($A1348,'Hospitalisation Details'!$A:$O,13,0)</f>
        <v>tier - 3</v>
      </c>
      <c r="P1348" t="str">
        <f>VLOOKUP($A1348,'Hospitalisation Details'!$A:$O,14,0)</f>
        <v>R1011</v>
      </c>
      <c r="Q1348">
        <f>VLOOKUP($A1348,'Hospitalisation Details'!$A:$O,15,0)</f>
        <v>47</v>
      </c>
    </row>
    <row r="1349" spans="1:17" ht="15.75" x14ac:dyDescent="0.25">
      <c r="A1349" s="1" t="s">
        <v>1023</v>
      </c>
      <c r="B1349" t="str">
        <f>VLOOKUP(Healthcare!A1349,'Customer Names'!$A:$D,4,0)</f>
        <v>Kelly C</v>
      </c>
      <c r="C1349">
        <f>VLOOKUP(A1349,'Medical Examinations'!$A:$M,2,0)</f>
        <v>22.64</v>
      </c>
      <c r="D1349">
        <f>VLOOKUP($A1349,'Medical Examinations'!$A:$M,3,0)</f>
        <v>6.54</v>
      </c>
      <c r="E1349" t="str">
        <f>VLOOKUP($A1349,'Medical Examinations'!$A:$M,4,0)</f>
        <v>yes</v>
      </c>
      <c r="F1349" t="str">
        <f>VLOOKUP($A1349,'Medical Examinations'!$A:$M,5,0)</f>
        <v>No</v>
      </c>
      <c r="G1349" t="str">
        <f>VLOOKUP($A1349,'Medical Examinations'!$A:$M,6,0)</f>
        <v>No</v>
      </c>
      <c r="H1349">
        <f>VLOOKUP($A1349,'Medical Examinations'!$A:$M,8,0)</f>
        <v>2</v>
      </c>
      <c r="I1349" t="str">
        <f>VLOOKUP($A1349,'Medical Examinations'!$A:$M,9,0)</f>
        <v>No</v>
      </c>
      <c r="J1349" t="str">
        <f>VLOOKUP($A1349,'Medical Examinations'!$A:$M,11,0)</f>
        <v>Healthy Weight</v>
      </c>
      <c r="K1349" t="str">
        <f>VLOOKUP($A1349,'Medical Examinations'!$A:$M,12,0)</f>
        <v>Diabetes</v>
      </c>
      <c r="L1349" s="11">
        <f>VLOOKUP($A1349,'Hospitalisation Details'!$A:$O,5,0)</f>
        <v>25761</v>
      </c>
      <c r="M1349">
        <f>VLOOKUP($A1349,'Hospitalisation Details'!$A:$O,7,0)</f>
        <v>8062.31</v>
      </c>
      <c r="N1349" t="str">
        <f>VLOOKUP($A1349,'Hospitalisation Details'!$A:$O,12,0)</f>
        <v>tier - 2</v>
      </c>
      <c r="O1349" t="str">
        <f>VLOOKUP($A1349,'Hospitalisation Details'!$A:$O,13,0)</f>
        <v>tier - 1</v>
      </c>
      <c r="P1349" t="str">
        <f>VLOOKUP($A1349,'Hospitalisation Details'!$A:$O,14,0)</f>
        <v>R1013</v>
      </c>
      <c r="Q1349">
        <f>VLOOKUP($A1349,'Hospitalisation Details'!$A:$O,15,0)</f>
        <v>52</v>
      </c>
    </row>
    <row r="1350" spans="1:17" ht="15.75" x14ac:dyDescent="0.25">
      <c r="A1350" s="1" t="s">
        <v>1022</v>
      </c>
      <c r="B1350" t="str">
        <f>VLOOKUP(Healthcare!A1350,'Customer Names'!$A:$D,4,0)</f>
        <v>.  Emily</v>
      </c>
      <c r="C1350">
        <f>VLOOKUP(A1350,'Medical Examinations'!$A:$M,2,0)</f>
        <v>28.69</v>
      </c>
      <c r="D1350">
        <f>VLOOKUP($A1350,'Medical Examinations'!$A:$M,3,0)</f>
        <v>5.4</v>
      </c>
      <c r="E1350" t="str">
        <f>VLOOKUP($A1350,'Medical Examinations'!$A:$M,4,0)</f>
        <v>No</v>
      </c>
      <c r="F1350" t="str">
        <f>VLOOKUP($A1350,'Medical Examinations'!$A:$M,5,0)</f>
        <v>No</v>
      </c>
      <c r="G1350" t="str">
        <f>VLOOKUP($A1350,'Medical Examinations'!$A:$M,6,0)</f>
        <v>No</v>
      </c>
      <c r="H1350">
        <f>VLOOKUP($A1350,'Medical Examinations'!$A:$M,8,0)</f>
        <v>0</v>
      </c>
      <c r="I1350" t="str">
        <f>VLOOKUP($A1350,'Medical Examinations'!$A:$M,9,0)</f>
        <v>No</v>
      </c>
      <c r="J1350" t="str">
        <f>VLOOKUP($A1350,'Medical Examinations'!$A:$M,11,0)</f>
        <v>Overweight</v>
      </c>
      <c r="K1350" t="str">
        <f>VLOOKUP($A1350,'Medical Examinations'!$A:$M,12,0)</f>
        <v>Normal</v>
      </c>
      <c r="L1350" s="11">
        <f>VLOOKUP($A1350,'Hospitalisation Details'!$A:$O,5,0)</f>
        <v>30159</v>
      </c>
      <c r="M1350">
        <f>VLOOKUP($A1350,'Hospitalisation Details'!$A:$O,7,0)</f>
        <v>8059.68</v>
      </c>
      <c r="N1350" t="str">
        <f>VLOOKUP($A1350,'Hospitalisation Details'!$A:$O,12,0)</f>
        <v>tier - 2</v>
      </c>
      <c r="O1350" t="str">
        <f>VLOOKUP($A1350,'Hospitalisation Details'!$A:$O,13,0)</f>
        <v>tier - 3</v>
      </c>
      <c r="P1350" t="str">
        <f>VLOOKUP($A1350,'Hospitalisation Details'!$A:$O,14,0)</f>
        <v>R1012</v>
      </c>
      <c r="Q1350">
        <f>VLOOKUP($A1350,'Hospitalisation Details'!$A:$O,15,0)</f>
        <v>40</v>
      </c>
    </row>
    <row r="1351" spans="1:17" ht="15.75" x14ac:dyDescent="0.25">
      <c r="A1351" s="1" t="s">
        <v>1021</v>
      </c>
      <c r="B1351" t="str">
        <f>VLOOKUP(Healthcare!A1351,'Customer Names'!$A:$D,4,0)</f>
        <v>James V</v>
      </c>
      <c r="C1351">
        <f>VLOOKUP(A1351,'Medical Examinations'!$A:$M,2,0)</f>
        <v>28.16</v>
      </c>
      <c r="D1351">
        <f>VLOOKUP($A1351,'Medical Examinations'!$A:$M,3,0)</f>
        <v>5.58</v>
      </c>
      <c r="E1351" t="str">
        <f>VLOOKUP($A1351,'Medical Examinations'!$A:$M,4,0)</f>
        <v>yes</v>
      </c>
      <c r="F1351" t="str">
        <f>VLOOKUP($A1351,'Medical Examinations'!$A:$M,5,0)</f>
        <v>No</v>
      </c>
      <c r="G1351" t="str">
        <f>VLOOKUP($A1351,'Medical Examinations'!$A:$M,6,0)</f>
        <v>No</v>
      </c>
      <c r="H1351">
        <f>VLOOKUP($A1351,'Medical Examinations'!$A:$M,8,0)</f>
        <v>0</v>
      </c>
      <c r="I1351" t="str">
        <f>VLOOKUP($A1351,'Medical Examinations'!$A:$M,9,0)</f>
        <v>No</v>
      </c>
      <c r="J1351" t="str">
        <f>VLOOKUP($A1351,'Medical Examinations'!$A:$M,11,0)</f>
        <v>Overweight</v>
      </c>
      <c r="K1351" t="str">
        <f>VLOOKUP($A1351,'Medical Examinations'!$A:$M,12,0)</f>
        <v>Normal</v>
      </c>
      <c r="L1351" s="11">
        <f>VLOOKUP($A1351,'Hospitalisation Details'!$A:$O,5,0)</f>
        <v>31348</v>
      </c>
      <c r="M1351">
        <f>VLOOKUP($A1351,'Hospitalisation Details'!$A:$O,7,0)</f>
        <v>8059.06</v>
      </c>
      <c r="N1351" t="str">
        <f>VLOOKUP($A1351,'Hospitalisation Details'!$A:$O,12,0)</f>
        <v>tier - 2</v>
      </c>
      <c r="O1351" t="str">
        <f>VLOOKUP($A1351,'Hospitalisation Details'!$A:$O,13,0)</f>
        <v>tier - 3</v>
      </c>
      <c r="P1351" t="str">
        <f>VLOOKUP($A1351,'Hospitalisation Details'!$A:$O,14,0)</f>
        <v>R1012</v>
      </c>
      <c r="Q1351">
        <f>VLOOKUP($A1351,'Hospitalisation Details'!$A:$O,15,0)</f>
        <v>37</v>
      </c>
    </row>
    <row r="1352" spans="1:17" ht="15.75" x14ac:dyDescent="0.25">
      <c r="A1352" s="1" t="s">
        <v>1020</v>
      </c>
      <c r="B1352" t="str">
        <f>VLOOKUP(Healthcare!A1352,'Customer Names'!$A:$D,4,0)</f>
        <v>Angie</v>
      </c>
      <c r="C1352">
        <f>VLOOKUP(A1352,'Medical Examinations'!$A:$M,2,0)</f>
        <v>45.54</v>
      </c>
      <c r="D1352">
        <f>VLOOKUP($A1352,'Medical Examinations'!$A:$M,3,0)</f>
        <v>5.84</v>
      </c>
      <c r="E1352" t="str">
        <f>VLOOKUP($A1352,'Medical Examinations'!$A:$M,4,0)</f>
        <v>No</v>
      </c>
      <c r="F1352" t="str">
        <f>VLOOKUP($A1352,'Medical Examinations'!$A:$M,5,0)</f>
        <v>No</v>
      </c>
      <c r="G1352" t="str">
        <f>VLOOKUP($A1352,'Medical Examinations'!$A:$M,6,0)</f>
        <v>Yes</v>
      </c>
      <c r="H1352">
        <f>VLOOKUP($A1352,'Medical Examinations'!$A:$M,8,0)</f>
        <v>1</v>
      </c>
      <c r="I1352" t="str">
        <f>VLOOKUP($A1352,'Medical Examinations'!$A:$M,9,0)</f>
        <v>No</v>
      </c>
      <c r="J1352" t="str">
        <f>VLOOKUP($A1352,'Medical Examinations'!$A:$M,11,0)</f>
        <v>Obesity</v>
      </c>
      <c r="K1352" t="str">
        <f>VLOOKUP($A1352,'Medical Examinations'!$A:$M,12,0)</f>
        <v>Prediabetes</v>
      </c>
      <c r="L1352" s="11">
        <f>VLOOKUP($A1352,'Hospitalisation Details'!$A:$O,5,0)</f>
        <v>37845</v>
      </c>
      <c r="M1352">
        <f>VLOOKUP($A1352,'Hospitalisation Details'!$A:$O,7,0)</f>
        <v>8035.64</v>
      </c>
      <c r="N1352" t="str">
        <f>VLOOKUP($A1352,'Hospitalisation Details'!$A:$O,12,0)</f>
        <v>tier - 2</v>
      </c>
      <c r="O1352" t="str">
        <f>VLOOKUP($A1352,'Hospitalisation Details'!$A:$O,13,0)</f>
        <v>tier - 2</v>
      </c>
      <c r="P1352" t="str">
        <f>VLOOKUP($A1352,'Hospitalisation Details'!$A:$O,14,0)</f>
        <v>R1012</v>
      </c>
      <c r="Q1352">
        <f>VLOOKUP($A1352,'Hospitalisation Details'!$A:$O,15,0)</f>
        <v>19</v>
      </c>
    </row>
    <row r="1353" spans="1:17" ht="15.75" x14ac:dyDescent="0.25">
      <c r="A1353" s="1" t="s">
        <v>1019</v>
      </c>
      <c r="B1353" t="str">
        <f>VLOOKUP(Healthcare!A1353,'Customer Names'!$A:$D,4,0)</f>
        <v>Michael J.</v>
      </c>
      <c r="C1353">
        <f>VLOOKUP(A1353,'Medical Examinations'!$A:$M,2,0)</f>
        <v>28.7</v>
      </c>
      <c r="D1353">
        <f>VLOOKUP($A1353,'Medical Examinations'!$A:$M,3,0)</f>
        <v>4.2</v>
      </c>
      <c r="E1353" t="str">
        <f>VLOOKUP($A1353,'Medical Examinations'!$A:$M,4,0)</f>
        <v>No</v>
      </c>
      <c r="F1353" t="str">
        <f>VLOOKUP($A1353,'Medical Examinations'!$A:$M,5,0)</f>
        <v>No</v>
      </c>
      <c r="G1353" t="str">
        <f>VLOOKUP($A1353,'Medical Examinations'!$A:$M,6,0)</f>
        <v>No</v>
      </c>
      <c r="H1353">
        <f>VLOOKUP($A1353,'Medical Examinations'!$A:$M,8,0)</f>
        <v>0</v>
      </c>
      <c r="I1353" t="str">
        <f>VLOOKUP($A1353,'Medical Examinations'!$A:$M,9,0)</f>
        <v>No</v>
      </c>
      <c r="J1353" t="str">
        <f>VLOOKUP($A1353,'Medical Examinations'!$A:$M,11,0)</f>
        <v>Overweight</v>
      </c>
      <c r="K1353" t="str">
        <f>VLOOKUP($A1353,'Medical Examinations'!$A:$M,12,0)</f>
        <v>Normal</v>
      </c>
      <c r="L1353" s="11">
        <f>VLOOKUP($A1353,'Hospitalisation Details'!$A:$O,5,0)</f>
        <v>28465</v>
      </c>
      <c r="M1353">
        <f>VLOOKUP($A1353,'Hospitalisation Details'!$A:$O,7,0)</f>
        <v>8027.97</v>
      </c>
      <c r="N1353" t="str">
        <f>VLOOKUP($A1353,'Hospitalisation Details'!$A:$O,12,0)</f>
        <v>tier - 3</v>
      </c>
      <c r="O1353" t="str">
        <f>VLOOKUP($A1353,'Hospitalisation Details'!$A:$O,13,0)</f>
        <v>tier - 2</v>
      </c>
      <c r="P1353" t="str">
        <f>VLOOKUP($A1353,'Hospitalisation Details'!$A:$O,14,0)</f>
        <v>R1011</v>
      </c>
      <c r="Q1353">
        <f>VLOOKUP($A1353,'Hospitalisation Details'!$A:$O,15,0)</f>
        <v>45</v>
      </c>
    </row>
    <row r="1354" spans="1:17" ht="15.75" x14ac:dyDescent="0.25">
      <c r="A1354" s="1" t="s">
        <v>1018</v>
      </c>
      <c r="B1354" t="str">
        <f>VLOOKUP(Healthcare!A1354,'Customer Names'!$A:$D,4,0)</f>
        <v>Sabina</v>
      </c>
      <c r="C1354">
        <f>VLOOKUP(A1354,'Medical Examinations'!$A:$M,2,0)</f>
        <v>27.74</v>
      </c>
      <c r="D1354">
        <f>VLOOKUP($A1354,'Medical Examinations'!$A:$M,3,0)</f>
        <v>6.06</v>
      </c>
      <c r="E1354" t="str">
        <f>VLOOKUP($A1354,'Medical Examinations'!$A:$M,4,0)</f>
        <v>yes</v>
      </c>
      <c r="F1354" t="str">
        <f>VLOOKUP($A1354,'Medical Examinations'!$A:$M,5,0)</f>
        <v>No</v>
      </c>
      <c r="G1354" t="str">
        <f>VLOOKUP($A1354,'Medical Examinations'!$A:$M,6,0)</f>
        <v>No</v>
      </c>
      <c r="H1354">
        <f>VLOOKUP($A1354,'Medical Examinations'!$A:$M,8,0)</f>
        <v>0</v>
      </c>
      <c r="I1354" t="str">
        <f>VLOOKUP($A1354,'Medical Examinations'!$A:$M,9,0)</f>
        <v>No</v>
      </c>
      <c r="J1354" t="str">
        <f>VLOOKUP($A1354,'Medical Examinations'!$A:$M,11,0)</f>
        <v>Overweight</v>
      </c>
      <c r="K1354" t="str">
        <f>VLOOKUP($A1354,'Medical Examinations'!$A:$M,12,0)</f>
        <v>Prediabetes</v>
      </c>
      <c r="L1354" s="11">
        <f>VLOOKUP($A1354,'Hospitalisation Details'!$A:$O,5,0)</f>
        <v>28084</v>
      </c>
      <c r="M1354">
        <f>VLOOKUP($A1354,'Hospitalisation Details'!$A:$O,7,0)</f>
        <v>8026.67</v>
      </c>
      <c r="N1354" t="str">
        <f>VLOOKUP($A1354,'Hospitalisation Details'!$A:$O,12,0)</f>
        <v>tier - 2</v>
      </c>
      <c r="O1354" t="str">
        <f>VLOOKUP($A1354,'Hospitalisation Details'!$A:$O,13,0)</f>
        <v>tier - 2</v>
      </c>
      <c r="P1354" t="str">
        <f>VLOOKUP($A1354,'Hospitalisation Details'!$A:$O,14,0)</f>
        <v>R1012</v>
      </c>
      <c r="Q1354">
        <f>VLOOKUP($A1354,'Hospitalisation Details'!$A:$O,15,0)</f>
        <v>46</v>
      </c>
    </row>
    <row r="1355" spans="1:17" ht="15.75" x14ac:dyDescent="0.25">
      <c r="A1355" s="1" t="s">
        <v>1017</v>
      </c>
      <c r="B1355" t="str">
        <f>VLOOKUP(Healthcare!A1355,'Customer Names'!$A:$D,4,0)</f>
        <v>Amy C</v>
      </c>
      <c r="C1355">
        <f>VLOOKUP(A1355,'Medical Examinations'!$A:$M,2,0)</f>
        <v>36.954999999999998</v>
      </c>
      <c r="D1355">
        <f>VLOOKUP($A1355,'Medical Examinations'!$A:$M,3,0)</f>
        <v>7.57</v>
      </c>
      <c r="E1355" t="str">
        <f>VLOOKUP($A1355,'Medical Examinations'!$A:$M,4,0)</f>
        <v>No</v>
      </c>
      <c r="F1355" t="str">
        <f>VLOOKUP($A1355,'Medical Examinations'!$A:$M,5,0)</f>
        <v>No</v>
      </c>
      <c r="G1355" t="str">
        <f>VLOOKUP($A1355,'Medical Examinations'!$A:$M,6,0)</f>
        <v>No</v>
      </c>
      <c r="H1355">
        <f>VLOOKUP($A1355,'Medical Examinations'!$A:$M,8,0)</f>
        <v>0</v>
      </c>
      <c r="I1355" t="str">
        <f>VLOOKUP($A1355,'Medical Examinations'!$A:$M,9,0)</f>
        <v>No</v>
      </c>
      <c r="J1355" t="str">
        <f>VLOOKUP($A1355,'Medical Examinations'!$A:$M,11,0)</f>
        <v>Obesity</v>
      </c>
      <c r="K1355" t="str">
        <f>VLOOKUP($A1355,'Medical Examinations'!$A:$M,12,0)</f>
        <v>Diabetes</v>
      </c>
      <c r="L1355" s="11">
        <f>VLOOKUP($A1355,'Hospitalisation Details'!$A:$O,5,0)</f>
        <v>28841</v>
      </c>
      <c r="M1355">
        <f>VLOOKUP($A1355,'Hospitalisation Details'!$A:$O,7,0)</f>
        <v>8023.14</v>
      </c>
      <c r="N1355" t="str">
        <f>VLOOKUP($A1355,'Hospitalisation Details'!$A:$O,12,0)</f>
        <v>tier - 2</v>
      </c>
      <c r="O1355" t="str">
        <f>VLOOKUP($A1355,'Hospitalisation Details'!$A:$O,13,0)</f>
        <v>tier - 3</v>
      </c>
      <c r="P1355" t="str">
        <f>VLOOKUP($A1355,'Hospitalisation Details'!$A:$O,14,0)</f>
        <v>R1012</v>
      </c>
      <c r="Q1355">
        <f>VLOOKUP($A1355,'Hospitalisation Details'!$A:$O,15,0)</f>
        <v>44</v>
      </c>
    </row>
    <row r="1356" spans="1:17" ht="15.75" x14ac:dyDescent="0.25">
      <c r="A1356" s="1" t="s">
        <v>1016</v>
      </c>
      <c r="B1356" t="str">
        <f>VLOOKUP(Healthcare!A1356,'Customer Names'!$A:$D,4,0)</f>
        <v>Victoria U</v>
      </c>
      <c r="C1356">
        <f>VLOOKUP(A1356,'Medical Examinations'!$A:$M,2,0)</f>
        <v>30.69</v>
      </c>
      <c r="D1356">
        <f>VLOOKUP($A1356,'Medical Examinations'!$A:$M,3,0)</f>
        <v>6.15</v>
      </c>
      <c r="E1356" t="str">
        <f>VLOOKUP($A1356,'Medical Examinations'!$A:$M,4,0)</f>
        <v>No</v>
      </c>
      <c r="F1356" t="str">
        <f>VLOOKUP($A1356,'Medical Examinations'!$A:$M,5,0)</f>
        <v>No</v>
      </c>
      <c r="G1356" t="str">
        <f>VLOOKUP($A1356,'Medical Examinations'!$A:$M,6,0)</f>
        <v>No</v>
      </c>
      <c r="H1356">
        <f>VLOOKUP($A1356,'Medical Examinations'!$A:$M,8,0)</f>
        <v>0</v>
      </c>
      <c r="I1356" t="str">
        <f>VLOOKUP($A1356,'Medical Examinations'!$A:$M,9,0)</f>
        <v>No</v>
      </c>
      <c r="J1356" t="str">
        <f>VLOOKUP($A1356,'Medical Examinations'!$A:$M,11,0)</f>
        <v>Obesity</v>
      </c>
      <c r="K1356" t="str">
        <f>VLOOKUP($A1356,'Medical Examinations'!$A:$M,12,0)</f>
        <v>Prediabetes</v>
      </c>
      <c r="L1356" s="11">
        <f>VLOOKUP($A1356,'Hospitalisation Details'!$A:$O,5,0)</f>
        <v>32723</v>
      </c>
      <c r="M1356">
        <f>VLOOKUP($A1356,'Hospitalisation Details'!$A:$O,7,0)</f>
        <v>8021.11</v>
      </c>
      <c r="N1356" t="str">
        <f>VLOOKUP($A1356,'Hospitalisation Details'!$A:$O,12,0)</f>
        <v>tier - 2</v>
      </c>
      <c r="O1356" t="str">
        <f>VLOOKUP($A1356,'Hospitalisation Details'!$A:$O,13,0)</f>
        <v>tier - 1</v>
      </c>
      <c r="P1356" t="str">
        <f>VLOOKUP($A1356,'Hospitalisation Details'!$A:$O,14,0)</f>
        <v>R1012</v>
      </c>
      <c r="Q1356">
        <f>VLOOKUP($A1356,'Hospitalisation Details'!$A:$O,15,0)</f>
        <v>33</v>
      </c>
    </row>
    <row r="1357" spans="1:17" ht="15.75" x14ac:dyDescent="0.25">
      <c r="A1357" s="1" t="s">
        <v>1015</v>
      </c>
      <c r="B1357" t="str">
        <f>VLOOKUP(Healthcare!A1357,'Customer Names'!$A:$D,4,0)</f>
        <v>Amelia B</v>
      </c>
      <c r="C1357">
        <f>VLOOKUP(A1357,'Medical Examinations'!$A:$M,2,0)</f>
        <v>24.984999999999999</v>
      </c>
      <c r="D1357">
        <f>VLOOKUP($A1357,'Medical Examinations'!$A:$M,3,0)</f>
        <v>4.5599999999999996</v>
      </c>
      <c r="E1357" t="str">
        <f>VLOOKUP($A1357,'Medical Examinations'!$A:$M,4,0)</f>
        <v>No</v>
      </c>
      <c r="F1357" t="str">
        <f>VLOOKUP($A1357,'Medical Examinations'!$A:$M,5,0)</f>
        <v>No</v>
      </c>
      <c r="G1357" t="str">
        <f>VLOOKUP($A1357,'Medical Examinations'!$A:$M,6,0)</f>
        <v>No</v>
      </c>
      <c r="H1357">
        <f>VLOOKUP($A1357,'Medical Examinations'!$A:$M,8,0)</f>
        <v>0</v>
      </c>
      <c r="I1357" t="str">
        <f>VLOOKUP($A1357,'Medical Examinations'!$A:$M,9,0)</f>
        <v>No</v>
      </c>
      <c r="J1357" t="str">
        <f>VLOOKUP($A1357,'Medical Examinations'!$A:$M,11,0)</f>
        <v>Overweight</v>
      </c>
      <c r="K1357" t="str">
        <f>VLOOKUP($A1357,'Medical Examinations'!$A:$M,12,0)</f>
        <v>Normal</v>
      </c>
      <c r="L1357" s="11">
        <f>VLOOKUP($A1357,'Hospitalisation Details'!$A:$O,5,0)</f>
        <v>29380</v>
      </c>
      <c r="M1357">
        <f>VLOOKUP($A1357,'Hospitalisation Details'!$A:$O,7,0)</f>
        <v>8017.06</v>
      </c>
      <c r="N1357" t="str">
        <f>VLOOKUP($A1357,'Hospitalisation Details'!$A:$O,12,0)</f>
        <v>tier - 2</v>
      </c>
      <c r="O1357" t="str">
        <f>VLOOKUP($A1357,'Hospitalisation Details'!$A:$O,13,0)</f>
        <v>tier - 2</v>
      </c>
      <c r="P1357" t="str">
        <f>VLOOKUP($A1357,'Hospitalisation Details'!$A:$O,14,0)</f>
        <v>R1012</v>
      </c>
      <c r="Q1357">
        <f>VLOOKUP($A1357,'Hospitalisation Details'!$A:$O,15,0)</f>
        <v>43</v>
      </c>
    </row>
    <row r="1358" spans="1:17" ht="15.75" x14ac:dyDescent="0.25">
      <c r="A1358" s="1" t="s">
        <v>1014</v>
      </c>
      <c r="B1358" t="str">
        <f>VLOOKUP(Healthcare!A1358,'Customer Names'!$A:$D,4,0)</f>
        <v>Jackie J</v>
      </c>
      <c r="C1358">
        <f>VLOOKUP(A1358,'Medical Examinations'!$A:$M,2,0)</f>
        <v>39.42</v>
      </c>
      <c r="D1358">
        <f>VLOOKUP($A1358,'Medical Examinations'!$A:$M,3,0)</f>
        <v>4.72</v>
      </c>
      <c r="E1358" t="str">
        <f>VLOOKUP($A1358,'Medical Examinations'!$A:$M,4,0)</f>
        <v>yes</v>
      </c>
      <c r="F1358" t="str">
        <f>VLOOKUP($A1358,'Medical Examinations'!$A:$M,5,0)</f>
        <v>No</v>
      </c>
      <c r="G1358" t="str">
        <f>VLOOKUP($A1358,'Medical Examinations'!$A:$M,6,0)</f>
        <v>No</v>
      </c>
      <c r="H1358">
        <f>VLOOKUP($A1358,'Medical Examinations'!$A:$M,8,0)</f>
        <v>1</v>
      </c>
      <c r="I1358" t="str">
        <f>VLOOKUP($A1358,'Medical Examinations'!$A:$M,9,0)</f>
        <v>No</v>
      </c>
      <c r="J1358" t="str">
        <f>VLOOKUP($A1358,'Medical Examinations'!$A:$M,11,0)</f>
        <v>Obesity</v>
      </c>
      <c r="K1358" t="str">
        <f>VLOOKUP($A1358,'Medical Examinations'!$A:$M,12,0)</f>
        <v>Normal</v>
      </c>
      <c r="L1358" s="11">
        <f>VLOOKUP($A1358,'Hospitalisation Details'!$A:$O,5,0)</f>
        <v>34960</v>
      </c>
      <c r="M1358">
        <f>VLOOKUP($A1358,'Hospitalisation Details'!$A:$O,7,0)</f>
        <v>8014.62</v>
      </c>
      <c r="N1358" t="str">
        <f>VLOOKUP($A1358,'Hospitalisation Details'!$A:$O,12,0)</f>
        <v>tier - 2</v>
      </c>
      <c r="O1358" t="str">
        <f>VLOOKUP($A1358,'Hospitalisation Details'!$A:$O,13,0)</f>
        <v>tier - 3</v>
      </c>
      <c r="P1358" t="str">
        <f>VLOOKUP($A1358,'Hospitalisation Details'!$A:$O,14,0)</f>
        <v>R1012</v>
      </c>
      <c r="Q1358">
        <f>VLOOKUP($A1358,'Hospitalisation Details'!$A:$O,15,0)</f>
        <v>27</v>
      </c>
    </row>
    <row r="1359" spans="1:17" ht="15.75" x14ac:dyDescent="0.25">
      <c r="A1359" s="1" t="s">
        <v>1013</v>
      </c>
      <c r="B1359" t="str">
        <f>VLOOKUP(Healthcare!A1359,'Customer Names'!$A:$D,4,0)</f>
        <v>Justin</v>
      </c>
      <c r="C1359">
        <f>VLOOKUP(A1359,'Medical Examinations'!$A:$M,2,0)</f>
        <v>16.8</v>
      </c>
      <c r="D1359">
        <f>VLOOKUP($A1359,'Medical Examinations'!$A:$M,3,0)</f>
        <v>7.98</v>
      </c>
      <c r="E1359" t="str">
        <f>VLOOKUP($A1359,'Medical Examinations'!$A:$M,4,0)</f>
        <v>No</v>
      </c>
      <c r="F1359" t="str">
        <f>VLOOKUP($A1359,'Medical Examinations'!$A:$M,5,0)</f>
        <v>No</v>
      </c>
      <c r="G1359" t="str">
        <f>VLOOKUP($A1359,'Medical Examinations'!$A:$M,6,0)</f>
        <v>No</v>
      </c>
      <c r="H1359">
        <f>VLOOKUP($A1359,'Medical Examinations'!$A:$M,8,0)</f>
        <v>0</v>
      </c>
      <c r="I1359" t="str">
        <f>VLOOKUP($A1359,'Medical Examinations'!$A:$M,9,0)</f>
        <v>No</v>
      </c>
      <c r="J1359" t="str">
        <f>VLOOKUP($A1359,'Medical Examinations'!$A:$M,11,0)</f>
        <v>Underweight</v>
      </c>
      <c r="K1359" t="str">
        <f>VLOOKUP($A1359,'Medical Examinations'!$A:$M,12,0)</f>
        <v>Diabetes</v>
      </c>
      <c r="L1359" s="11">
        <f>VLOOKUP($A1359,'Hospitalisation Details'!$A:$O,5,0)</f>
        <v>22941</v>
      </c>
      <c r="M1359">
        <f>VLOOKUP($A1359,'Hospitalisation Details'!$A:$O,7,0)</f>
        <v>8004.96</v>
      </c>
      <c r="N1359" t="str">
        <f>VLOOKUP($A1359,'Hospitalisation Details'!$A:$O,12,0)</f>
        <v>tier - 3</v>
      </c>
      <c r="O1359" t="str">
        <f>VLOOKUP($A1359,'Hospitalisation Details'!$A:$O,13,0)</f>
        <v>tier - 1</v>
      </c>
      <c r="P1359" t="str">
        <f>VLOOKUP($A1359,'Hospitalisation Details'!$A:$O,14,0)</f>
        <v>R1013</v>
      </c>
      <c r="Q1359">
        <f>VLOOKUP($A1359,'Hospitalisation Details'!$A:$O,15,0)</f>
        <v>60</v>
      </c>
    </row>
    <row r="1360" spans="1:17" ht="15.75" x14ac:dyDescent="0.25">
      <c r="A1360" s="1" t="s">
        <v>1012</v>
      </c>
      <c r="B1360" t="str">
        <f>VLOOKUP(Healthcare!A1360,'Customer Names'!$A:$D,4,0)</f>
        <v>Kerry</v>
      </c>
      <c r="C1360">
        <f>VLOOKUP(A1360,'Medical Examinations'!$A:$M,2,0)</f>
        <v>23.274999999999999</v>
      </c>
      <c r="D1360">
        <f>VLOOKUP($A1360,'Medical Examinations'!$A:$M,3,0)</f>
        <v>6.26</v>
      </c>
      <c r="E1360" t="str">
        <f>VLOOKUP($A1360,'Medical Examinations'!$A:$M,4,0)</f>
        <v>yes</v>
      </c>
      <c r="F1360" t="str">
        <f>VLOOKUP($A1360,'Medical Examinations'!$A:$M,5,0)</f>
        <v>No</v>
      </c>
      <c r="G1360" t="str">
        <f>VLOOKUP($A1360,'Medical Examinations'!$A:$M,6,0)</f>
        <v>Yes</v>
      </c>
      <c r="H1360">
        <f>VLOOKUP($A1360,'Medical Examinations'!$A:$M,8,0)</f>
        <v>1</v>
      </c>
      <c r="I1360" t="str">
        <f>VLOOKUP($A1360,'Medical Examinations'!$A:$M,9,0)</f>
        <v>No</v>
      </c>
      <c r="J1360" t="str">
        <f>VLOOKUP($A1360,'Medical Examinations'!$A:$M,11,0)</f>
        <v>Healthy Weight</v>
      </c>
      <c r="K1360" t="str">
        <f>VLOOKUP($A1360,'Medical Examinations'!$A:$M,12,0)</f>
        <v>Prediabetes</v>
      </c>
      <c r="L1360" s="11">
        <f>VLOOKUP($A1360,'Hospitalisation Details'!$A:$O,5,0)</f>
        <v>30548</v>
      </c>
      <c r="M1360">
        <f>VLOOKUP($A1360,'Hospitalisation Details'!$A:$O,7,0)</f>
        <v>7986.48</v>
      </c>
      <c r="N1360" t="str">
        <f>VLOOKUP($A1360,'Hospitalisation Details'!$A:$O,12,0)</f>
        <v>tier - 2</v>
      </c>
      <c r="O1360" t="str">
        <f>VLOOKUP($A1360,'Hospitalisation Details'!$A:$O,13,0)</f>
        <v>tier - 3</v>
      </c>
      <c r="P1360" t="str">
        <f>VLOOKUP($A1360,'Hospitalisation Details'!$A:$O,14,0)</f>
        <v>R1024</v>
      </c>
      <c r="Q1360">
        <f>VLOOKUP($A1360,'Hospitalisation Details'!$A:$O,15,0)</f>
        <v>39</v>
      </c>
    </row>
    <row r="1361" spans="1:17" ht="15.75" x14ac:dyDescent="0.25">
      <c r="A1361" s="1" t="s">
        <v>1011</v>
      </c>
      <c r="B1361" t="str">
        <f>VLOOKUP(Healthcare!A1361,'Customer Names'!$A:$D,4,0)</f>
        <v>Cindy G.</v>
      </c>
      <c r="C1361">
        <f>VLOOKUP(A1361,'Medical Examinations'!$A:$M,2,0)</f>
        <v>22.8</v>
      </c>
      <c r="D1361">
        <f>VLOOKUP($A1361,'Medical Examinations'!$A:$M,3,0)</f>
        <v>4.29</v>
      </c>
      <c r="E1361" t="str">
        <f>VLOOKUP($A1361,'Medical Examinations'!$A:$M,4,0)</f>
        <v>yes</v>
      </c>
      <c r="F1361" t="str">
        <f>VLOOKUP($A1361,'Medical Examinations'!$A:$M,5,0)</f>
        <v>No</v>
      </c>
      <c r="G1361" t="str">
        <f>VLOOKUP($A1361,'Medical Examinations'!$A:$M,6,0)</f>
        <v>Yes</v>
      </c>
      <c r="H1361">
        <f>VLOOKUP($A1361,'Medical Examinations'!$A:$M,8,0)</f>
        <v>1</v>
      </c>
      <c r="I1361" t="str">
        <f>VLOOKUP($A1361,'Medical Examinations'!$A:$M,9,0)</f>
        <v>No</v>
      </c>
      <c r="J1361" t="str">
        <f>VLOOKUP($A1361,'Medical Examinations'!$A:$M,11,0)</f>
        <v>Healthy Weight</v>
      </c>
      <c r="K1361" t="str">
        <f>VLOOKUP($A1361,'Medical Examinations'!$A:$M,12,0)</f>
        <v>Normal</v>
      </c>
      <c r="L1361" s="11">
        <f>VLOOKUP($A1361,'Hospitalisation Details'!$A:$O,5,0)</f>
        <v>30648</v>
      </c>
      <c r="M1361">
        <f>VLOOKUP($A1361,'Hospitalisation Details'!$A:$O,7,0)</f>
        <v>7985.82</v>
      </c>
      <c r="N1361" t="str">
        <f>VLOOKUP($A1361,'Hospitalisation Details'!$A:$O,12,0)</f>
        <v>tier - 2</v>
      </c>
      <c r="O1361" t="str">
        <f>VLOOKUP($A1361,'Hospitalisation Details'!$A:$O,13,0)</f>
        <v>tier - 1</v>
      </c>
      <c r="P1361" t="str">
        <f>VLOOKUP($A1361,'Hospitalisation Details'!$A:$O,14,0)</f>
        <v>R1024</v>
      </c>
      <c r="Q1361">
        <f>VLOOKUP($A1361,'Hospitalisation Details'!$A:$O,15,0)</f>
        <v>39</v>
      </c>
    </row>
    <row r="1362" spans="1:17" ht="15.75" x14ac:dyDescent="0.25">
      <c r="A1362" s="1" t="s">
        <v>1010</v>
      </c>
      <c r="B1362" t="str">
        <f>VLOOKUP(Healthcare!A1362,'Customer Names'!$A:$D,4,0)</f>
        <v>Gennaro</v>
      </c>
      <c r="C1362">
        <f>VLOOKUP(A1362,'Medical Examinations'!$A:$M,2,0)</f>
        <v>24.3</v>
      </c>
      <c r="D1362">
        <f>VLOOKUP($A1362,'Medical Examinations'!$A:$M,3,0)</f>
        <v>5.43</v>
      </c>
      <c r="E1362" t="str">
        <f>VLOOKUP($A1362,'Medical Examinations'!$A:$M,4,0)</f>
        <v>No</v>
      </c>
      <c r="F1362" t="str">
        <f>VLOOKUP($A1362,'Medical Examinations'!$A:$M,5,0)</f>
        <v>No</v>
      </c>
      <c r="G1362" t="str">
        <f>VLOOKUP($A1362,'Medical Examinations'!$A:$M,6,0)</f>
        <v>No</v>
      </c>
      <c r="H1362">
        <f>VLOOKUP($A1362,'Medical Examinations'!$A:$M,8,0)</f>
        <v>2</v>
      </c>
      <c r="I1362" t="str">
        <f>VLOOKUP($A1362,'Medical Examinations'!$A:$M,9,0)</f>
        <v>No</v>
      </c>
      <c r="J1362" t="str">
        <f>VLOOKUP($A1362,'Medical Examinations'!$A:$M,11,0)</f>
        <v>Healthy Weight</v>
      </c>
      <c r="K1362" t="str">
        <f>VLOOKUP($A1362,'Medical Examinations'!$A:$M,12,0)</f>
        <v>Normal</v>
      </c>
      <c r="L1362" s="11">
        <f>VLOOKUP($A1362,'Hospitalisation Details'!$A:$O,5,0)</f>
        <v>26595</v>
      </c>
      <c r="M1362">
        <f>VLOOKUP($A1362,'Hospitalisation Details'!$A:$O,7,0)</f>
        <v>7980.34</v>
      </c>
      <c r="N1362" t="str">
        <f>VLOOKUP($A1362,'Hospitalisation Details'!$A:$O,12,0)</f>
        <v>tier - 2</v>
      </c>
      <c r="O1362" t="str">
        <f>VLOOKUP($A1362,'Hospitalisation Details'!$A:$O,13,0)</f>
        <v>tier - 2</v>
      </c>
      <c r="P1362" t="str">
        <f>VLOOKUP($A1362,'Hospitalisation Details'!$A:$O,14,0)</f>
        <v>R1013</v>
      </c>
      <c r="Q1362">
        <f>VLOOKUP($A1362,'Hospitalisation Details'!$A:$O,15,0)</f>
        <v>50</v>
      </c>
    </row>
    <row r="1363" spans="1:17" ht="15.75" x14ac:dyDescent="0.25">
      <c r="A1363" s="1" t="s">
        <v>1009</v>
      </c>
      <c r="B1363" t="str">
        <f>VLOOKUP(Healthcare!A1363,'Customer Names'!$A:$D,4,0)</f>
        <v>Terry</v>
      </c>
      <c r="C1363">
        <f>VLOOKUP(A1363,'Medical Examinations'!$A:$M,2,0)</f>
        <v>25.13</v>
      </c>
      <c r="D1363">
        <f>VLOOKUP($A1363,'Medical Examinations'!$A:$M,3,0)</f>
        <v>8</v>
      </c>
      <c r="E1363" t="str">
        <f>VLOOKUP($A1363,'Medical Examinations'!$A:$M,4,0)</f>
        <v>yes</v>
      </c>
      <c r="F1363" t="str">
        <f>VLOOKUP($A1363,'Medical Examinations'!$A:$M,5,0)</f>
        <v>No</v>
      </c>
      <c r="G1363" t="str">
        <f>VLOOKUP($A1363,'Medical Examinations'!$A:$M,6,0)</f>
        <v>No</v>
      </c>
      <c r="H1363">
        <f>VLOOKUP($A1363,'Medical Examinations'!$A:$M,8,0)</f>
        <v>1</v>
      </c>
      <c r="I1363" t="str">
        <f>VLOOKUP($A1363,'Medical Examinations'!$A:$M,9,0)</f>
        <v>No</v>
      </c>
      <c r="J1363" t="str">
        <f>VLOOKUP($A1363,'Medical Examinations'!$A:$M,11,0)</f>
        <v>Overweight</v>
      </c>
      <c r="K1363" t="str">
        <f>VLOOKUP($A1363,'Medical Examinations'!$A:$M,12,0)</f>
        <v>Diabetes</v>
      </c>
      <c r="L1363" s="11">
        <f>VLOOKUP($A1363,'Hospitalisation Details'!$A:$O,5,0)</f>
        <v>27738</v>
      </c>
      <c r="M1363">
        <f>VLOOKUP($A1363,'Hospitalisation Details'!$A:$O,7,0)</f>
        <v>7966.81</v>
      </c>
      <c r="N1363" t="str">
        <f>VLOOKUP($A1363,'Hospitalisation Details'!$A:$O,12,0)</f>
        <v>tier - 2</v>
      </c>
      <c r="O1363" t="str">
        <f>VLOOKUP($A1363,'Hospitalisation Details'!$A:$O,13,0)</f>
        <v>tier - 2</v>
      </c>
      <c r="P1363" t="str">
        <f>VLOOKUP($A1363,'Hospitalisation Details'!$A:$O,14,0)</f>
        <v>R1013</v>
      </c>
      <c r="Q1363">
        <f>VLOOKUP($A1363,'Hospitalisation Details'!$A:$O,15,0)</f>
        <v>47</v>
      </c>
    </row>
    <row r="1364" spans="1:17" ht="15.75" x14ac:dyDescent="0.25">
      <c r="A1364" s="1" t="s">
        <v>1008</v>
      </c>
      <c r="B1364" t="str">
        <f>VLOOKUP(Healthcare!A1364,'Customer Names'!$A:$D,4,0)</f>
        <v>Patrick J</v>
      </c>
      <c r="C1364">
        <f>VLOOKUP(A1364,'Medical Examinations'!$A:$M,2,0)</f>
        <v>22.72</v>
      </c>
      <c r="D1364">
        <f>VLOOKUP($A1364,'Medical Examinations'!$A:$M,3,0)</f>
        <v>9.9600000000000009</v>
      </c>
      <c r="E1364" t="str">
        <f>VLOOKUP($A1364,'Medical Examinations'!$A:$M,4,0)</f>
        <v>yes</v>
      </c>
      <c r="F1364" t="str">
        <f>VLOOKUP($A1364,'Medical Examinations'!$A:$M,5,0)</f>
        <v>No</v>
      </c>
      <c r="G1364" t="str">
        <f>VLOOKUP($A1364,'Medical Examinations'!$A:$M,6,0)</f>
        <v>No</v>
      </c>
      <c r="H1364">
        <f>VLOOKUP($A1364,'Medical Examinations'!$A:$M,8,0)</f>
        <v>2</v>
      </c>
      <c r="I1364" t="str">
        <f>VLOOKUP($A1364,'Medical Examinations'!$A:$M,9,0)</f>
        <v>No</v>
      </c>
      <c r="J1364" t="str">
        <f>VLOOKUP($A1364,'Medical Examinations'!$A:$M,11,0)</f>
        <v>Healthy Weight</v>
      </c>
      <c r="K1364" t="str">
        <f>VLOOKUP($A1364,'Medical Examinations'!$A:$M,12,0)</f>
        <v>Diabetes</v>
      </c>
      <c r="L1364" s="11">
        <f>VLOOKUP($A1364,'Hospitalisation Details'!$A:$O,5,0)</f>
        <v>25799</v>
      </c>
      <c r="M1364">
        <f>VLOOKUP($A1364,'Hospitalisation Details'!$A:$O,7,0)</f>
        <v>7958.13</v>
      </c>
      <c r="N1364" t="str">
        <f>VLOOKUP($A1364,'Hospitalisation Details'!$A:$O,12,0)</f>
        <v>tier - 2</v>
      </c>
      <c r="O1364" t="str">
        <f>VLOOKUP($A1364,'Hospitalisation Details'!$A:$O,13,0)</f>
        <v>tier - 2</v>
      </c>
      <c r="P1364" t="str">
        <f>VLOOKUP($A1364,'Hospitalisation Details'!$A:$O,14,0)</f>
        <v>R1013</v>
      </c>
      <c r="Q1364">
        <f>VLOOKUP($A1364,'Hospitalisation Details'!$A:$O,15,0)</f>
        <v>52</v>
      </c>
    </row>
    <row r="1365" spans="1:17" ht="15.75" x14ac:dyDescent="0.25">
      <c r="A1365" s="1" t="s">
        <v>1007</v>
      </c>
      <c r="B1365" t="str">
        <f>VLOOKUP(Healthcare!A1365,'Customer Names'!$A:$D,4,0)</f>
        <v>Keara</v>
      </c>
      <c r="C1365">
        <f>VLOOKUP(A1365,'Medical Examinations'!$A:$M,2,0)</f>
        <v>32.6</v>
      </c>
      <c r="D1365">
        <f>VLOOKUP($A1365,'Medical Examinations'!$A:$M,3,0)</f>
        <v>6.8</v>
      </c>
      <c r="E1365" t="str">
        <f>VLOOKUP($A1365,'Medical Examinations'!$A:$M,4,0)</f>
        <v>yes</v>
      </c>
      <c r="F1365" t="str">
        <f>VLOOKUP($A1365,'Medical Examinations'!$A:$M,5,0)</f>
        <v>No</v>
      </c>
      <c r="G1365" t="str">
        <f>VLOOKUP($A1365,'Medical Examinations'!$A:$M,6,0)</f>
        <v>No</v>
      </c>
      <c r="H1365">
        <f>VLOOKUP($A1365,'Medical Examinations'!$A:$M,8,0)</f>
        <v>0</v>
      </c>
      <c r="I1365" t="str">
        <f>VLOOKUP($A1365,'Medical Examinations'!$A:$M,9,0)</f>
        <v>No</v>
      </c>
      <c r="J1365" t="str">
        <f>VLOOKUP($A1365,'Medical Examinations'!$A:$M,11,0)</f>
        <v>Obesity</v>
      </c>
      <c r="K1365" t="str">
        <f>VLOOKUP($A1365,'Medical Examinations'!$A:$M,12,0)</f>
        <v>Diabetes</v>
      </c>
      <c r="L1365" s="11">
        <f>VLOOKUP($A1365,'Hospitalisation Details'!$A:$O,5,0)</f>
        <v>29765</v>
      </c>
      <c r="M1365">
        <f>VLOOKUP($A1365,'Hospitalisation Details'!$A:$O,7,0)</f>
        <v>7954.52</v>
      </c>
      <c r="N1365" t="str">
        <f>VLOOKUP($A1365,'Hospitalisation Details'!$A:$O,12,0)</f>
        <v>tier - 2</v>
      </c>
      <c r="O1365" t="str">
        <f>VLOOKUP($A1365,'Hospitalisation Details'!$A:$O,13,0)</f>
        <v>tier - 2</v>
      </c>
      <c r="P1365" t="str">
        <f>VLOOKUP($A1365,'Hospitalisation Details'!$A:$O,14,0)</f>
        <v>R1011</v>
      </c>
      <c r="Q1365">
        <f>VLOOKUP($A1365,'Hospitalisation Details'!$A:$O,15,0)</f>
        <v>41</v>
      </c>
    </row>
    <row r="1366" spans="1:17" ht="15.75" x14ac:dyDescent="0.25">
      <c r="A1366" s="1" t="s">
        <v>1006</v>
      </c>
      <c r="B1366" t="str">
        <f>VLOOKUP(Healthcare!A1366,'Customer Names'!$A:$D,4,0)</f>
        <v>Nicole</v>
      </c>
      <c r="C1366">
        <f>VLOOKUP(A1366,'Medical Examinations'!$A:$M,2,0)</f>
        <v>17.28</v>
      </c>
      <c r="D1366">
        <f>VLOOKUP($A1366,'Medical Examinations'!$A:$M,3,0)</f>
        <v>6.22</v>
      </c>
      <c r="E1366" t="str">
        <f>VLOOKUP($A1366,'Medical Examinations'!$A:$M,4,0)</f>
        <v>yes</v>
      </c>
      <c r="F1366" t="str">
        <f>VLOOKUP($A1366,'Medical Examinations'!$A:$M,5,0)</f>
        <v>No</v>
      </c>
      <c r="G1366" t="str">
        <f>VLOOKUP($A1366,'Medical Examinations'!$A:$M,6,0)</f>
        <v>No</v>
      </c>
      <c r="H1366">
        <f>VLOOKUP($A1366,'Medical Examinations'!$A:$M,8,0)</f>
        <v>2</v>
      </c>
      <c r="I1366" t="str">
        <f>VLOOKUP($A1366,'Medical Examinations'!$A:$M,9,0)</f>
        <v>No</v>
      </c>
      <c r="J1366" t="str">
        <f>VLOOKUP($A1366,'Medical Examinations'!$A:$M,11,0)</f>
        <v>Underweight</v>
      </c>
      <c r="K1366" t="str">
        <f>VLOOKUP($A1366,'Medical Examinations'!$A:$M,12,0)</f>
        <v>Prediabetes</v>
      </c>
      <c r="L1366" s="11">
        <f>VLOOKUP($A1366,'Hospitalisation Details'!$A:$O,5,0)</f>
        <v>24359</v>
      </c>
      <c r="M1366">
        <f>VLOOKUP($A1366,'Hospitalisation Details'!$A:$O,7,0)</f>
        <v>7953.72</v>
      </c>
      <c r="N1366" t="str">
        <f>VLOOKUP($A1366,'Hospitalisation Details'!$A:$O,12,0)</f>
        <v>tier - 3</v>
      </c>
      <c r="O1366" t="str">
        <f>VLOOKUP($A1366,'Hospitalisation Details'!$A:$O,13,0)</f>
        <v>tier - 3</v>
      </c>
      <c r="P1366" t="str">
        <f>VLOOKUP($A1366,'Hospitalisation Details'!$A:$O,14,0)</f>
        <v>R1012</v>
      </c>
      <c r="Q1366">
        <f>VLOOKUP($A1366,'Hospitalisation Details'!$A:$O,15,0)</f>
        <v>56</v>
      </c>
    </row>
    <row r="1367" spans="1:17" ht="15.75" x14ac:dyDescent="0.25">
      <c r="A1367" s="1" t="s">
        <v>1005</v>
      </c>
      <c r="B1367" t="str">
        <f>VLOOKUP(Healthcare!A1367,'Customer Names'!$A:$D,4,0)</f>
        <v>.  Katena</v>
      </c>
      <c r="C1367">
        <f>VLOOKUP(A1367,'Medical Examinations'!$A:$M,2,0)</f>
        <v>27.92</v>
      </c>
      <c r="D1367">
        <f>VLOOKUP($A1367,'Medical Examinations'!$A:$M,3,0)</f>
        <v>5.79</v>
      </c>
      <c r="E1367" t="str">
        <f>VLOOKUP($A1367,'Medical Examinations'!$A:$M,4,0)</f>
        <v>No</v>
      </c>
      <c r="F1367" t="str">
        <f>VLOOKUP($A1367,'Medical Examinations'!$A:$M,5,0)</f>
        <v>No</v>
      </c>
      <c r="G1367" t="str">
        <f>VLOOKUP($A1367,'Medical Examinations'!$A:$M,6,0)</f>
        <v>No</v>
      </c>
      <c r="H1367">
        <f>VLOOKUP($A1367,'Medical Examinations'!$A:$M,8,0)</f>
        <v>1</v>
      </c>
      <c r="I1367" t="str">
        <f>VLOOKUP($A1367,'Medical Examinations'!$A:$M,9,0)</f>
        <v>No</v>
      </c>
      <c r="J1367" t="str">
        <f>VLOOKUP($A1367,'Medical Examinations'!$A:$M,11,0)</f>
        <v>Overweight</v>
      </c>
      <c r="K1367" t="str">
        <f>VLOOKUP($A1367,'Medical Examinations'!$A:$M,12,0)</f>
        <v>Prediabetes</v>
      </c>
      <c r="L1367" s="11">
        <f>VLOOKUP($A1367,'Hospitalisation Details'!$A:$O,5,0)</f>
        <v>32018</v>
      </c>
      <c r="M1367">
        <f>VLOOKUP($A1367,'Hospitalisation Details'!$A:$O,7,0)</f>
        <v>7948.22</v>
      </c>
      <c r="N1367" t="str">
        <f>VLOOKUP($A1367,'Hospitalisation Details'!$A:$O,12,0)</f>
        <v>tier - 2</v>
      </c>
      <c r="O1367" t="str">
        <f>VLOOKUP($A1367,'Hospitalisation Details'!$A:$O,13,0)</f>
        <v>tier - 3</v>
      </c>
      <c r="P1367" t="str">
        <f>VLOOKUP($A1367,'Hospitalisation Details'!$A:$O,14,0)</f>
        <v>R1025</v>
      </c>
      <c r="Q1367">
        <f>VLOOKUP($A1367,'Hospitalisation Details'!$A:$O,15,0)</f>
        <v>35</v>
      </c>
    </row>
    <row r="1368" spans="1:17" ht="15.75" x14ac:dyDescent="0.25">
      <c r="A1368" s="1" t="s">
        <v>1004</v>
      </c>
      <c r="B1368" t="str">
        <f>VLOOKUP(Healthcare!A1368,'Customer Names'!$A:$D,4,0)</f>
        <v>Bean K.</v>
      </c>
      <c r="C1368">
        <f>VLOOKUP(A1368,'Medical Examinations'!$A:$M,2,0)</f>
        <v>38.284999999999997</v>
      </c>
      <c r="D1368">
        <f>VLOOKUP($A1368,'Medical Examinations'!$A:$M,3,0)</f>
        <v>5.41</v>
      </c>
      <c r="E1368" t="str">
        <f>VLOOKUP($A1368,'Medical Examinations'!$A:$M,4,0)</f>
        <v>No</v>
      </c>
      <c r="F1368" t="str">
        <f>VLOOKUP($A1368,'Medical Examinations'!$A:$M,5,0)</f>
        <v>No</v>
      </c>
      <c r="G1368" t="str">
        <f>VLOOKUP($A1368,'Medical Examinations'!$A:$M,6,0)</f>
        <v>No</v>
      </c>
      <c r="H1368">
        <f>VLOOKUP($A1368,'Medical Examinations'!$A:$M,8,0)</f>
        <v>0</v>
      </c>
      <c r="I1368" t="str">
        <f>VLOOKUP($A1368,'Medical Examinations'!$A:$M,9,0)</f>
        <v>No</v>
      </c>
      <c r="J1368" t="str">
        <f>VLOOKUP($A1368,'Medical Examinations'!$A:$M,11,0)</f>
        <v>Obesity</v>
      </c>
      <c r="K1368" t="str">
        <f>VLOOKUP($A1368,'Medical Examinations'!$A:$M,12,0)</f>
        <v>Normal</v>
      </c>
      <c r="L1368" s="11">
        <f>VLOOKUP($A1368,'Hospitalisation Details'!$A:$O,5,0)</f>
        <v>28357</v>
      </c>
      <c r="M1368">
        <f>VLOOKUP($A1368,'Hospitalisation Details'!$A:$O,7,0)</f>
        <v>7935.29</v>
      </c>
      <c r="N1368" t="str">
        <f>VLOOKUP($A1368,'Hospitalisation Details'!$A:$O,12,0)</f>
        <v>tier - 2</v>
      </c>
      <c r="O1368" t="str">
        <f>VLOOKUP($A1368,'Hospitalisation Details'!$A:$O,13,0)</f>
        <v>tier - 1</v>
      </c>
      <c r="P1368" t="str">
        <f>VLOOKUP($A1368,'Hospitalisation Details'!$A:$O,14,0)</f>
        <v>R1024</v>
      </c>
      <c r="Q1368">
        <f>VLOOKUP($A1368,'Hospitalisation Details'!$A:$O,15,0)</f>
        <v>45</v>
      </c>
    </row>
    <row r="1369" spans="1:17" ht="15.75" x14ac:dyDescent="0.25">
      <c r="A1369" s="1" t="s">
        <v>1003</v>
      </c>
      <c r="B1369" t="str">
        <f>VLOOKUP(Healthcare!A1369,'Customer Names'!$A:$D,4,0)</f>
        <v>Brian</v>
      </c>
      <c r="C1369">
        <f>VLOOKUP(A1369,'Medical Examinations'!$A:$M,2,0)</f>
        <v>16.48</v>
      </c>
      <c r="D1369">
        <f>VLOOKUP($A1369,'Medical Examinations'!$A:$M,3,0)</f>
        <v>11.05</v>
      </c>
      <c r="E1369" t="str">
        <f>VLOOKUP($A1369,'Medical Examinations'!$A:$M,4,0)</f>
        <v>No</v>
      </c>
      <c r="F1369" t="str">
        <f>VLOOKUP($A1369,'Medical Examinations'!$A:$M,5,0)</f>
        <v>No</v>
      </c>
      <c r="G1369" t="str">
        <f>VLOOKUP($A1369,'Medical Examinations'!$A:$M,6,0)</f>
        <v>No</v>
      </c>
      <c r="H1369">
        <f>VLOOKUP($A1369,'Medical Examinations'!$A:$M,8,0)</f>
        <v>0</v>
      </c>
      <c r="I1369" t="str">
        <f>VLOOKUP($A1369,'Medical Examinations'!$A:$M,9,0)</f>
        <v>No</v>
      </c>
      <c r="J1369" t="str">
        <f>VLOOKUP($A1369,'Medical Examinations'!$A:$M,11,0)</f>
        <v>Underweight</v>
      </c>
      <c r="K1369" t="str">
        <f>VLOOKUP($A1369,'Medical Examinations'!$A:$M,12,0)</f>
        <v>Diabetes</v>
      </c>
      <c r="L1369" s="11">
        <f>VLOOKUP($A1369,'Hospitalisation Details'!$A:$O,5,0)</f>
        <v>22807</v>
      </c>
      <c r="M1369">
        <f>VLOOKUP($A1369,'Hospitalisation Details'!$A:$O,7,0)</f>
        <v>7896.41</v>
      </c>
      <c r="N1369" t="str">
        <f>VLOOKUP($A1369,'Hospitalisation Details'!$A:$O,12,0)</f>
        <v>tier - 3</v>
      </c>
      <c r="O1369" t="str">
        <f>VLOOKUP($A1369,'Hospitalisation Details'!$A:$O,13,0)</f>
        <v>tier - 2</v>
      </c>
      <c r="P1369" t="str">
        <f>VLOOKUP($A1369,'Hospitalisation Details'!$A:$O,14,0)</f>
        <v>R1013</v>
      </c>
      <c r="Q1369">
        <f>VLOOKUP($A1369,'Hospitalisation Details'!$A:$O,15,0)</f>
        <v>60</v>
      </c>
    </row>
    <row r="1370" spans="1:17" ht="15.75" x14ac:dyDescent="0.25">
      <c r="A1370" s="1" t="s">
        <v>1002</v>
      </c>
      <c r="B1370" t="str">
        <f>VLOOKUP(Healthcare!A1370,'Customer Names'!$A:$D,4,0)</f>
        <v>Jan-Patrick</v>
      </c>
      <c r="C1370">
        <f>VLOOKUP(A1370,'Medical Examinations'!$A:$M,2,0)</f>
        <v>38.57</v>
      </c>
      <c r="D1370">
        <f>VLOOKUP($A1370,'Medical Examinations'!$A:$M,3,0)</f>
        <v>6.27</v>
      </c>
      <c r="E1370" t="str">
        <f>VLOOKUP($A1370,'Medical Examinations'!$A:$M,4,0)</f>
        <v>No</v>
      </c>
      <c r="F1370" t="str">
        <f>VLOOKUP($A1370,'Medical Examinations'!$A:$M,5,0)</f>
        <v>No</v>
      </c>
      <c r="G1370" t="str">
        <f>VLOOKUP($A1370,'Medical Examinations'!$A:$M,6,0)</f>
        <v>No</v>
      </c>
      <c r="H1370">
        <f>VLOOKUP($A1370,'Medical Examinations'!$A:$M,8,0)</f>
        <v>0</v>
      </c>
      <c r="I1370" t="str">
        <f>VLOOKUP($A1370,'Medical Examinations'!$A:$M,9,0)</f>
        <v>No</v>
      </c>
      <c r="J1370" t="str">
        <f>VLOOKUP($A1370,'Medical Examinations'!$A:$M,11,0)</f>
        <v>Obesity</v>
      </c>
      <c r="K1370" t="str">
        <f>VLOOKUP($A1370,'Medical Examinations'!$A:$M,12,0)</f>
        <v>Prediabetes</v>
      </c>
      <c r="L1370" s="11">
        <f>VLOOKUP($A1370,'Hospitalisation Details'!$A:$O,5,0)</f>
        <v>34624</v>
      </c>
      <c r="M1370">
        <f>VLOOKUP($A1370,'Hospitalisation Details'!$A:$O,7,0)</f>
        <v>7851.85</v>
      </c>
      <c r="N1370" t="str">
        <f>VLOOKUP($A1370,'Hospitalisation Details'!$A:$O,12,0)</f>
        <v>tier - 2</v>
      </c>
      <c r="O1370" t="str">
        <f>VLOOKUP($A1370,'Hospitalisation Details'!$A:$O,13,0)</f>
        <v>tier - 3</v>
      </c>
      <c r="P1370" t="str">
        <f>VLOOKUP($A1370,'Hospitalisation Details'!$A:$O,14,0)</f>
        <v>R1012</v>
      </c>
      <c r="Q1370">
        <f>VLOOKUP($A1370,'Hospitalisation Details'!$A:$O,15,0)</f>
        <v>28</v>
      </c>
    </row>
    <row r="1371" spans="1:17" ht="15.75" x14ac:dyDescent="0.25">
      <c r="A1371" s="1" t="s">
        <v>1001</v>
      </c>
      <c r="B1371" t="str">
        <f>VLOOKUP(Healthcare!A1371,'Customer Names'!$A:$D,4,0)</f>
        <v>Jesse J</v>
      </c>
      <c r="C1371">
        <f>VLOOKUP(A1371,'Medical Examinations'!$A:$M,2,0)</f>
        <v>43.85</v>
      </c>
      <c r="D1371">
        <f>VLOOKUP($A1371,'Medical Examinations'!$A:$M,3,0)</f>
        <v>4.7699999999999996</v>
      </c>
      <c r="E1371" t="str">
        <f>VLOOKUP($A1371,'Medical Examinations'!$A:$M,4,0)</f>
        <v>yes</v>
      </c>
      <c r="F1371" t="str">
        <f>VLOOKUP($A1371,'Medical Examinations'!$A:$M,5,0)</f>
        <v>No</v>
      </c>
      <c r="G1371" t="str">
        <f>VLOOKUP($A1371,'Medical Examinations'!$A:$M,6,0)</f>
        <v>No</v>
      </c>
      <c r="H1371">
        <f>VLOOKUP($A1371,'Medical Examinations'!$A:$M,8,0)</f>
        <v>0</v>
      </c>
      <c r="I1371" t="str">
        <f>VLOOKUP($A1371,'Medical Examinations'!$A:$M,9,0)</f>
        <v>No</v>
      </c>
      <c r="J1371" t="str">
        <f>VLOOKUP($A1371,'Medical Examinations'!$A:$M,11,0)</f>
        <v>Obesity</v>
      </c>
      <c r="K1371" t="str">
        <f>VLOOKUP($A1371,'Medical Examinations'!$A:$M,12,0)</f>
        <v>Normal</v>
      </c>
      <c r="L1371" s="11">
        <f>VLOOKUP($A1371,'Hospitalisation Details'!$A:$O,5,0)</f>
        <v>37077</v>
      </c>
      <c r="M1371">
        <f>VLOOKUP($A1371,'Hospitalisation Details'!$A:$O,7,0)</f>
        <v>7844.8</v>
      </c>
      <c r="N1371" t="str">
        <f>VLOOKUP($A1371,'Hospitalisation Details'!$A:$O,12,0)</f>
        <v>tier - 2</v>
      </c>
      <c r="O1371" t="str">
        <f>VLOOKUP($A1371,'Hospitalisation Details'!$A:$O,13,0)</f>
        <v>tier - 2</v>
      </c>
      <c r="P1371" t="str">
        <f>VLOOKUP($A1371,'Hospitalisation Details'!$A:$O,14,0)</f>
        <v>R1012</v>
      </c>
      <c r="Q1371">
        <f>VLOOKUP($A1371,'Hospitalisation Details'!$A:$O,15,0)</f>
        <v>21</v>
      </c>
    </row>
    <row r="1372" spans="1:17" ht="15.75" x14ac:dyDescent="0.25">
      <c r="A1372" s="1" t="s">
        <v>1000</v>
      </c>
      <c r="B1372" t="str">
        <f>VLOOKUP(Healthcare!A1372,'Customer Names'!$A:$D,4,0)</f>
        <v>Lindsey M</v>
      </c>
      <c r="C1372">
        <f>VLOOKUP(A1372,'Medical Examinations'!$A:$M,2,0)</f>
        <v>30.11</v>
      </c>
      <c r="D1372">
        <f>VLOOKUP($A1372,'Medical Examinations'!$A:$M,3,0)</f>
        <v>4.08</v>
      </c>
      <c r="E1372" t="str">
        <f>VLOOKUP($A1372,'Medical Examinations'!$A:$M,4,0)</f>
        <v>No</v>
      </c>
      <c r="F1372" t="str">
        <f>VLOOKUP($A1372,'Medical Examinations'!$A:$M,5,0)</f>
        <v>No</v>
      </c>
      <c r="G1372" t="str">
        <f>VLOOKUP($A1372,'Medical Examinations'!$A:$M,6,0)</f>
        <v>No</v>
      </c>
      <c r="H1372">
        <f>VLOOKUP($A1372,'Medical Examinations'!$A:$M,8,0)</f>
        <v>0</v>
      </c>
      <c r="I1372" t="str">
        <f>VLOOKUP($A1372,'Medical Examinations'!$A:$M,9,0)</f>
        <v>No</v>
      </c>
      <c r="J1372" t="str">
        <f>VLOOKUP($A1372,'Medical Examinations'!$A:$M,11,0)</f>
        <v>Obesity</v>
      </c>
      <c r="K1372" t="str">
        <f>VLOOKUP($A1372,'Medical Examinations'!$A:$M,12,0)</f>
        <v>Normal</v>
      </c>
      <c r="L1372" s="11">
        <f>VLOOKUP($A1372,'Hospitalisation Details'!$A:$O,5,0)</f>
        <v>32793</v>
      </c>
      <c r="M1372">
        <f>VLOOKUP($A1372,'Hospitalisation Details'!$A:$O,7,0)</f>
        <v>7824.37</v>
      </c>
      <c r="N1372" t="str">
        <f>VLOOKUP($A1372,'Hospitalisation Details'!$A:$O,12,0)</f>
        <v>tier - 2</v>
      </c>
      <c r="O1372" t="str">
        <f>VLOOKUP($A1372,'Hospitalisation Details'!$A:$O,13,0)</f>
        <v>tier - 2</v>
      </c>
      <c r="P1372" t="str">
        <f>VLOOKUP($A1372,'Hospitalisation Details'!$A:$O,14,0)</f>
        <v>R1012</v>
      </c>
      <c r="Q1372">
        <f>VLOOKUP($A1372,'Hospitalisation Details'!$A:$O,15,0)</f>
        <v>33</v>
      </c>
    </row>
    <row r="1373" spans="1:17" ht="15.75" x14ac:dyDescent="0.25">
      <c r="A1373" s="1" t="s">
        <v>999</v>
      </c>
      <c r="B1373" t="str">
        <f>VLOOKUP(Healthcare!A1373,'Customer Names'!$A:$D,4,0)</f>
        <v>Marguerite K.</v>
      </c>
      <c r="C1373">
        <f>VLOOKUP(A1373,'Medical Examinations'!$A:$M,2,0)</f>
        <v>31.59</v>
      </c>
      <c r="D1373">
        <f>VLOOKUP($A1373,'Medical Examinations'!$A:$M,3,0)</f>
        <v>6.01</v>
      </c>
      <c r="E1373" t="str">
        <f>VLOOKUP($A1373,'Medical Examinations'!$A:$M,4,0)</f>
        <v>No</v>
      </c>
      <c r="F1373" t="str">
        <f>VLOOKUP($A1373,'Medical Examinations'!$A:$M,5,0)</f>
        <v>No</v>
      </c>
      <c r="G1373" t="str">
        <f>VLOOKUP($A1373,'Medical Examinations'!$A:$M,6,0)</f>
        <v>No</v>
      </c>
      <c r="H1373">
        <f>VLOOKUP($A1373,'Medical Examinations'!$A:$M,8,0)</f>
        <v>0</v>
      </c>
      <c r="I1373" t="str">
        <f>VLOOKUP($A1373,'Medical Examinations'!$A:$M,9,0)</f>
        <v>No</v>
      </c>
      <c r="J1373" t="str">
        <f>VLOOKUP($A1373,'Medical Examinations'!$A:$M,11,0)</f>
        <v>Obesity</v>
      </c>
      <c r="K1373" t="str">
        <f>VLOOKUP($A1373,'Medical Examinations'!$A:$M,12,0)</f>
        <v>Prediabetes</v>
      </c>
      <c r="L1373" s="11">
        <f>VLOOKUP($A1373,'Hospitalisation Details'!$A:$O,5,0)</f>
        <v>33440</v>
      </c>
      <c r="M1373">
        <f>VLOOKUP($A1373,'Hospitalisation Details'!$A:$O,7,0)</f>
        <v>7812.67</v>
      </c>
      <c r="N1373" t="str">
        <f>VLOOKUP($A1373,'Hospitalisation Details'!$A:$O,12,0)</f>
        <v>tier - 2</v>
      </c>
      <c r="O1373" t="str">
        <f>VLOOKUP($A1373,'Hospitalisation Details'!$A:$O,13,0)</f>
        <v>tier - 1</v>
      </c>
      <c r="P1373" t="str">
        <f>VLOOKUP($A1373,'Hospitalisation Details'!$A:$O,14,0)</f>
        <v>R1012</v>
      </c>
      <c r="Q1373">
        <f>VLOOKUP($A1373,'Hospitalisation Details'!$A:$O,15,0)</f>
        <v>31</v>
      </c>
    </row>
    <row r="1374" spans="1:17" ht="15.75" x14ac:dyDescent="0.25">
      <c r="A1374" s="1" t="s">
        <v>998</v>
      </c>
      <c r="B1374" t="str">
        <f>VLOOKUP(Healthcare!A1374,'Customer Names'!$A:$D,4,0)</f>
        <v>Travis</v>
      </c>
      <c r="C1374">
        <f>VLOOKUP(A1374,'Medical Examinations'!$A:$M,2,0)</f>
        <v>40.15</v>
      </c>
      <c r="D1374">
        <f>VLOOKUP($A1374,'Medical Examinations'!$A:$M,3,0)</f>
        <v>11.84</v>
      </c>
      <c r="E1374" t="str">
        <f>VLOOKUP($A1374,'Medical Examinations'!$A:$M,4,0)</f>
        <v>No</v>
      </c>
      <c r="F1374" t="str">
        <f>VLOOKUP($A1374,'Medical Examinations'!$A:$M,5,0)</f>
        <v>No</v>
      </c>
      <c r="G1374" t="str">
        <f>VLOOKUP($A1374,'Medical Examinations'!$A:$M,6,0)</f>
        <v>No</v>
      </c>
      <c r="H1374">
        <f>VLOOKUP($A1374,'Medical Examinations'!$A:$M,8,0)</f>
        <v>0</v>
      </c>
      <c r="I1374" t="str">
        <f>VLOOKUP($A1374,'Medical Examinations'!$A:$M,9,0)</f>
        <v>No</v>
      </c>
      <c r="J1374" t="str">
        <f>VLOOKUP($A1374,'Medical Examinations'!$A:$M,11,0)</f>
        <v>Obesity</v>
      </c>
      <c r="K1374" t="str">
        <f>VLOOKUP($A1374,'Medical Examinations'!$A:$M,12,0)</f>
        <v>Diabetes</v>
      </c>
      <c r="L1374" s="11">
        <f>VLOOKUP($A1374,'Hospitalisation Details'!$A:$O,5,0)</f>
        <v>27281</v>
      </c>
      <c r="M1374">
        <f>VLOOKUP($A1374,'Hospitalisation Details'!$A:$O,7,0)</f>
        <v>7804.16</v>
      </c>
      <c r="N1374" t="str">
        <f>VLOOKUP($A1374,'Hospitalisation Details'!$A:$O,12,0)</f>
        <v>tier - 2</v>
      </c>
      <c r="O1374" t="str">
        <f>VLOOKUP($A1374,'Hospitalisation Details'!$A:$O,13,0)</f>
        <v>tier - 3</v>
      </c>
      <c r="P1374" t="str">
        <f>VLOOKUP($A1374,'Hospitalisation Details'!$A:$O,14,0)</f>
        <v>R1013</v>
      </c>
      <c r="Q1374">
        <f>VLOOKUP($A1374,'Hospitalisation Details'!$A:$O,15,0)</f>
        <v>48</v>
      </c>
    </row>
    <row r="1375" spans="1:17" ht="15.75" x14ac:dyDescent="0.25">
      <c r="A1375" s="1" t="s">
        <v>997</v>
      </c>
      <c r="B1375" t="str">
        <f>VLOOKUP(Healthcare!A1375,'Customer Names'!$A:$D,4,0)</f>
        <v>Ricky</v>
      </c>
      <c r="C1375">
        <f>VLOOKUP(A1375,'Medical Examinations'!$A:$M,2,0)</f>
        <v>40.700000000000003</v>
      </c>
      <c r="D1375">
        <f>VLOOKUP($A1375,'Medical Examinations'!$A:$M,3,0)</f>
        <v>6.27</v>
      </c>
      <c r="E1375" t="str">
        <f>VLOOKUP($A1375,'Medical Examinations'!$A:$M,4,0)</f>
        <v>yes</v>
      </c>
      <c r="F1375" t="str">
        <f>VLOOKUP($A1375,'Medical Examinations'!$A:$M,5,0)</f>
        <v>No</v>
      </c>
      <c r="G1375" t="str">
        <f>VLOOKUP($A1375,'Medical Examinations'!$A:$M,6,0)</f>
        <v>Yes</v>
      </c>
      <c r="H1375">
        <f>VLOOKUP($A1375,'Medical Examinations'!$A:$M,8,0)</f>
        <v>1</v>
      </c>
      <c r="I1375" t="str">
        <f>VLOOKUP($A1375,'Medical Examinations'!$A:$M,9,0)</f>
        <v>No</v>
      </c>
      <c r="J1375" t="str">
        <f>VLOOKUP($A1375,'Medical Examinations'!$A:$M,11,0)</f>
        <v>Obesity</v>
      </c>
      <c r="K1375" t="str">
        <f>VLOOKUP($A1375,'Medical Examinations'!$A:$M,12,0)</f>
        <v>Prediabetes</v>
      </c>
      <c r="L1375" s="11">
        <f>VLOOKUP($A1375,'Hospitalisation Details'!$A:$O,5,0)</f>
        <v>35644</v>
      </c>
      <c r="M1375">
        <f>VLOOKUP($A1375,'Hospitalisation Details'!$A:$O,7,0)</f>
        <v>7803.77</v>
      </c>
      <c r="N1375" t="str">
        <f>VLOOKUP($A1375,'Hospitalisation Details'!$A:$O,12,0)</f>
        <v>tier - 2</v>
      </c>
      <c r="O1375" t="str">
        <f>VLOOKUP($A1375,'Hospitalisation Details'!$A:$O,13,0)</f>
        <v>tier - 3</v>
      </c>
      <c r="P1375" t="str">
        <f>VLOOKUP($A1375,'Hospitalisation Details'!$A:$O,14,0)</f>
        <v>R1012</v>
      </c>
      <c r="Q1375">
        <f>VLOOKUP($A1375,'Hospitalisation Details'!$A:$O,15,0)</f>
        <v>25</v>
      </c>
    </row>
    <row r="1376" spans="1:17" ht="15.75" x14ac:dyDescent="0.25">
      <c r="A1376" s="1" t="s">
        <v>996</v>
      </c>
      <c r="B1376" t="str">
        <f>VLOOKUP(Healthcare!A1376,'Customer Names'!$A:$D,4,0)</f>
        <v>.  Colleen L.</v>
      </c>
      <c r="C1376">
        <f>VLOOKUP(A1376,'Medical Examinations'!$A:$M,2,0)</f>
        <v>40.76</v>
      </c>
      <c r="D1376">
        <f>VLOOKUP($A1376,'Medical Examinations'!$A:$M,3,0)</f>
        <v>5.28</v>
      </c>
      <c r="E1376" t="str">
        <f>VLOOKUP($A1376,'Medical Examinations'!$A:$M,4,0)</f>
        <v>No</v>
      </c>
      <c r="F1376" t="str">
        <f>VLOOKUP($A1376,'Medical Examinations'!$A:$M,5,0)</f>
        <v>No</v>
      </c>
      <c r="G1376" t="str">
        <f>VLOOKUP($A1376,'Medical Examinations'!$A:$M,6,0)</f>
        <v>No</v>
      </c>
      <c r="H1376">
        <f>VLOOKUP($A1376,'Medical Examinations'!$A:$M,8,0)</f>
        <v>0</v>
      </c>
      <c r="I1376" t="str">
        <f>VLOOKUP($A1376,'Medical Examinations'!$A:$M,9,0)</f>
        <v>No</v>
      </c>
      <c r="J1376" t="str">
        <f>VLOOKUP($A1376,'Medical Examinations'!$A:$M,11,0)</f>
        <v>Obesity</v>
      </c>
      <c r="K1376" t="str">
        <f>VLOOKUP($A1376,'Medical Examinations'!$A:$M,12,0)</f>
        <v>Normal</v>
      </c>
      <c r="L1376" s="11">
        <f>VLOOKUP($A1376,'Hospitalisation Details'!$A:$O,5,0)</f>
        <v>36489</v>
      </c>
      <c r="M1376">
        <f>VLOOKUP($A1376,'Hospitalisation Details'!$A:$O,7,0)</f>
        <v>7794.68</v>
      </c>
      <c r="N1376" t="str">
        <f>VLOOKUP($A1376,'Hospitalisation Details'!$A:$O,12,0)</f>
        <v>tier - 2</v>
      </c>
      <c r="O1376" t="str">
        <f>VLOOKUP($A1376,'Hospitalisation Details'!$A:$O,13,0)</f>
        <v>tier - 2</v>
      </c>
      <c r="P1376" t="str">
        <f>VLOOKUP($A1376,'Hospitalisation Details'!$A:$O,14,0)</f>
        <v>R1026</v>
      </c>
      <c r="Q1376">
        <f>VLOOKUP($A1376,'Hospitalisation Details'!$A:$O,15,0)</f>
        <v>23</v>
      </c>
    </row>
    <row r="1377" spans="1:17" ht="15.75" x14ac:dyDescent="0.25">
      <c r="A1377" s="1" t="s">
        <v>995</v>
      </c>
      <c r="B1377" t="str">
        <f>VLOOKUP(Healthcare!A1377,'Customer Names'!$A:$D,4,0)</f>
        <v>Charlie A</v>
      </c>
      <c r="C1377">
        <f>VLOOKUP(A1377,'Medical Examinations'!$A:$M,2,0)</f>
        <v>29.7</v>
      </c>
      <c r="D1377">
        <f>VLOOKUP($A1377,'Medical Examinations'!$A:$M,3,0)</f>
        <v>7.03</v>
      </c>
      <c r="E1377" t="str">
        <f>VLOOKUP($A1377,'Medical Examinations'!$A:$M,4,0)</f>
        <v>No</v>
      </c>
      <c r="F1377" t="str">
        <f>VLOOKUP($A1377,'Medical Examinations'!$A:$M,5,0)</f>
        <v>No</v>
      </c>
      <c r="G1377" t="str">
        <f>VLOOKUP($A1377,'Medical Examinations'!$A:$M,6,0)</f>
        <v>No</v>
      </c>
      <c r="H1377">
        <f>VLOOKUP($A1377,'Medical Examinations'!$A:$M,8,0)</f>
        <v>0</v>
      </c>
      <c r="I1377" t="str">
        <f>VLOOKUP($A1377,'Medical Examinations'!$A:$M,9,0)</f>
        <v>No</v>
      </c>
      <c r="J1377" t="str">
        <f>VLOOKUP($A1377,'Medical Examinations'!$A:$M,11,0)</f>
        <v>Overweight</v>
      </c>
      <c r="K1377" t="str">
        <f>VLOOKUP($A1377,'Medical Examinations'!$A:$M,12,0)</f>
        <v>Diabetes</v>
      </c>
      <c r="L1377" s="11">
        <f>VLOOKUP($A1377,'Hospitalisation Details'!$A:$O,5,0)</f>
        <v>27216</v>
      </c>
      <c r="M1377">
        <f>VLOOKUP($A1377,'Hospitalisation Details'!$A:$O,7,0)</f>
        <v>7789.64</v>
      </c>
      <c r="N1377" t="str">
        <f>VLOOKUP($A1377,'Hospitalisation Details'!$A:$O,12,0)</f>
        <v>tier - 1</v>
      </c>
      <c r="O1377" t="str">
        <f>VLOOKUP($A1377,'Hospitalisation Details'!$A:$O,13,0)</f>
        <v>tier - 3</v>
      </c>
      <c r="P1377" t="str">
        <f>VLOOKUP($A1377,'Hospitalisation Details'!$A:$O,14,0)</f>
        <v>R1013</v>
      </c>
      <c r="Q1377">
        <f>VLOOKUP($A1377,'Hospitalisation Details'!$A:$O,15,0)</f>
        <v>48</v>
      </c>
    </row>
    <row r="1378" spans="1:17" ht="15.75" x14ac:dyDescent="0.25">
      <c r="A1378" s="1" t="s">
        <v>994</v>
      </c>
      <c r="B1378" t="str">
        <f>VLOOKUP(Healthcare!A1378,'Customer Names'!$A:$D,4,0)</f>
        <v>Rick</v>
      </c>
      <c r="C1378">
        <f>VLOOKUP(A1378,'Medical Examinations'!$A:$M,2,0)</f>
        <v>40.58</v>
      </c>
      <c r="D1378">
        <f>VLOOKUP($A1378,'Medical Examinations'!$A:$M,3,0)</f>
        <v>5.32</v>
      </c>
      <c r="E1378" t="str">
        <f>VLOOKUP($A1378,'Medical Examinations'!$A:$M,4,0)</f>
        <v>yes</v>
      </c>
      <c r="F1378" t="str">
        <f>VLOOKUP($A1378,'Medical Examinations'!$A:$M,5,0)</f>
        <v>No</v>
      </c>
      <c r="G1378" t="str">
        <f>VLOOKUP($A1378,'Medical Examinations'!$A:$M,6,0)</f>
        <v>Yes</v>
      </c>
      <c r="H1378">
        <f>VLOOKUP($A1378,'Medical Examinations'!$A:$M,8,0)</f>
        <v>1</v>
      </c>
      <c r="I1378" t="str">
        <f>VLOOKUP($A1378,'Medical Examinations'!$A:$M,9,0)</f>
        <v>No</v>
      </c>
      <c r="J1378" t="str">
        <f>VLOOKUP($A1378,'Medical Examinations'!$A:$M,11,0)</f>
        <v>Obesity</v>
      </c>
      <c r="K1378" t="str">
        <f>VLOOKUP($A1378,'Medical Examinations'!$A:$M,12,0)</f>
        <v>Normal</v>
      </c>
      <c r="L1378" s="11">
        <f>VLOOKUP($A1378,'Hospitalisation Details'!$A:$O,5,0)</f>
        <v>35632</v>
      </c>
      <c r="M1378">
        <f>VLOOKUP($A1378,'Hospitalisation Details'!$A:$O,7,0)</f>
        <v>7763.06</v>
      </c>
      <c r="N1378" t="str">
        <f>VLOOKUP($A1378,'Hospitalisation Details'!$A:$O,12,0)</f>
        <v>tier - 2</v>
      </c>
      <c r="O1378" t="str">
        <f>VLOOKUP($A1378,'Hospitalisation Details'!$A:$O,13,0)</f>
        <v>tier - 1</v>
      </c>
      <c r="P1378" t="str">
        <f>VLOOKUP($A1378,'Hospitalisation Details'!$A:$O,14,0)</f>
        <v>R1012</v>
      </c>
      <c r="Q1378">
        <f>VLOOKUP($A1378,'Hospitalisation Details'!$A:$O,15,0)</f>
        <v>25</v>
      </c>
    </row>
    <row r="1379" spans="1:17" ht="15.75" x14ac:dyDescent="0.25">
      <c r="A1379" s="1" t="s">
        <v>993</v>
      </c>
      <c r="B1379" t="str">
        <f>VLOOKUP(Healthcare!A1379,'Customer Names'!$A:$D,4,0)</f>
        <v>Lauren C</v>
      </c>
      <c r="C1379">
        <f>VLOOKUP(A1379,'Medical Examinations'!$A:$M,2,0)</f>
        <v>33.06</v>
      </c>
      <c r="D1379">
        <f>VLOOKUP($A1379,'Medical Examinations'!$A:$M,3,0)</f>
        <v>9.59</v>
      </c>
      <c r="E1379" t="str">
        <f>VLOOKUP($A1379,'Medical Examinations'!$A:$M,4,0)</f>
        <v>yes</v>
      </c>
      <c r="F1379" t="str">
        <f>VLOOKUP($A1379,'Medical Examinations'!$A:$M,5,0)</f>
        <v>No</v>
      </c>
      <c r="G1379" t="str">
        <f>VLOOKUP($A1379,'Medical Examinations'!$A:$M,6,0)</f>
        <v>No</v>
      </c>
      <c r="H1379">
        <f>VLOOKUP($A1379,'Medical Examinations'!$A:$M,8,0)</f>
        <v>0</v>
      </c>
      <c r="I1379" t="str">
        <f>VLOOKUP($A1379,'Medical Examinations'!$A:$M,9,0)</f>
        <v>No</v>
      </c>
      <c r="J1379" t="str">
        <f>VLOOKUP($A1379,'Medical Examinations'!$A:$M,11,0)</f>
        <v>Obesity</v>
      </c>
      <c r="K1379" t="str">
        <f>VLOOKUP($A1379,'Medical Examinations'!$A:$M,12,0)</f>
        <v>Diabetes</v>
      </c>
      <c r="L1379" s="11">
        <f>VLOOKUP($A1379,'Hospitalisation Details'!$A:$O,5,0)</f>
        <v>29767</v>
      </c>
      <c r="M1379">
        <f>VLOOKUP($A1379,'Hospitalisation Details'!$A:$O,7,0)</f>
        <v>7749.16</v>
      </c>
      <c r="N1379" t="str">
        <f>VLOOKUP($A1379,'Hospitalisation Details'!$A:$O,12,0)</f>
        <v>tier - 2</v>
      </c>
      <c r="O1379" t="str">
        <f>VLOOKUP($A1379,'Hospitalisation Details'!$A:$O,13,0)</f>
        <v>tier - 1</v>
      </c>
      <c r="P1379" t="str">
        <f>VLOOKUP($A1379,'Hospitalisation Details'!$A:$O,14,0)</f>
        <v>R1012</v>
      </c>
      <c r="Q1379">
        <f>VLOOKUP($A1379,'Hospitalisation Details'!$A:$O,15,0)</f>
        <v>41</v>
      </c>
    </row>
    <row r="1380" spans="1:17" ht="15.75" x14ac:dyDescent="0.25">
      <c r="A1380" s="1" t="s">
        <v>992</v>
      </c>
      <c r="B1380" t="str">
        <f>VLOOKUP(Healthcare!A1380,'Customer Names'!$A:$D,4,0)</f>
        <v>Daniel</v>
      </c>
      <c r="C1380">
        <f>VLOOKUP(A1380,'Medical Examinations'!$A:$M,2,0)</f>
        <v>26.62</v>
      </c>
      <c r="D1380">
        <f>VLOOKUP($A1380,'Medical Examinations'!$A:$M,3,0)</f>
        <v>6.15</v>
      </c>
      <c r="E1380" t="str">
        <f>VLOOKUP($A1380,'Medical Examinations'!$A:$M,4,0)</f>
        <v>yes</v>
      </c>
      <c r="F1380" t="str">
        <f>VLOOKUP($A1380,'Medical Examinations'!$A:$M,5,0)</f>
        <v>No</v>
      </c>
      <c r="G1380" t="str">
        <f>VLOOKUP($A1380,'Medical Examinations'!$A:$M,6,0)</f>
        <v>No</v>
      </c>
      <c r="H1380">
        <f>VLOOKUP($A1380,'Medical Examinations'!$A:$M,8,0)</f>
        <v>0</v>
      </c>
      <c r="I1380" t="str">
        <f>VLOOKUP($A1380,'Medical Examinations'!$A:$M,9,0)</f>
        <v>No</v>
      </c>
      <c r="J1380" t="str">
        <f>VLOOKUP($A1380,'Medical Examinations'!$A:$M,11,0)</f>
        <v>Overweight</v>
      </c>
      <c r="K1380" t="str">
        <f>VLOOKUP($A1380,'Medical Examinations'!$A:$M,12,0)</f>
        <v>Prediabetes</v>
      </c>
      <c r="L1380" s="11">
        <f>VLOOKUP($A1380,'Hospitalisation Details'!$A:$O,5,0)</f>
        <v>28045</v>
      </c>
      <c r="M1380">
        <f>VLOOKUP($A1380,'Hospitalisation Details'!$A:$O,7,0)</f>
        <v>7742.11</v>
      </c>
      <c r="N1380" t="str">
        <f>VLOOKUP($A1380,'Hospitalisation Details'!$A:$O,12,0)</f>
        <v>tier - 3</v>
      </c>
      <c r="O1380" t="str">
        <f>VLOOKUP($A1380,'Hospitalisation Details'!$A:$O,13,0)</f>
        <v>tier - 2</v>
      </c>
      <c r="P1380" t="str">
        <f>VLOOKUP($A1380,'Hospitalisation Details'!$A:$O,14,0)</f>
        <v>R1013</v>
      </c>
      <c r="Q1380">
        <f>VLOOKUP($A1380,'Hospitalisation Details'!$A:$O,15,0)</f>
        <v>46</v>
      </c>
    </row>
    <row r="1381" spans="1:17" ht="15.75" x14ac:dyDescent="0.25">
      <c r="A1381" s="1" t="s">
        <v>991</v>
      </c>
      <c r="B1381" t="str">
        <f>VLOOKUP(Healthcare!A1381,'Customer Names'!$A:$D,4,0)</f>
        <v>Jaime</v>
      </c>
      <c r="C1381">
        <f>VLOOKUP(A1381,'Medical Examinations'!$A:$M,2,0)</f>
        <v>37.1</v>
      </c>
      <c r="D1381">
        <f>VLOOKUP($A1381,'Medical Examinations'!$A:$M,3,0)</f>
        <v>11.08</v>
      </c>
      <c r="E1381" t="str">
        <f>VLOOKUP($A1381,'Medical Examinations'!$A:$M,4,0)</f>
        <v>No</v>
      </c>
      <c r="F1381" t="str">
        <f>VLOOKUP($A1381,'Medical Examinations'!$A:$M,5,0)</f>
        <v>No</v>
      </c>
      <c r="G1381" t="str">
        <f>VLOOKUP($A1381,'Medical Examinations'!$A:$M,6,0)</f>
        <v>No</v>
      </c>
      <c r="H1381">
        <f>VLOOKUP($A1381,'Medical Examinations'!$A:$M,8,0)</f>
        <v>0</v>
      </c>
      <c r="I1381" t="str">
        <f>VLOOKUP($A1381,'Medical Examinations'!$A:$M,9,0)</f>
        <v>No</v>
      </c>
      <c r="J1381" t="str">
        <f>VLOOKUP($A1381,'Medical Examinations'!$A:$M,11,0)</f>
        <v>Obesity</v>
      </c>
      <c r="K1381" t="str">
        <f>VLOOKUP($A1381,'Medical Examinations'!$A:$M,12,0)</f>
        <v>Diabetes</v>
      </c>
      <c r="L1381" s="11">
        <f>VLOOKUP($A1381,'Hospitalisation Details'!$A:$O,5,0)</f>
        <v>28798</v>
      </c>
      <c r="M1381">
        <f>VLOOKUP($A1381,'Hospitalisation Details'!$A:$O,7,0)</f>
        <v>7740.34</v>
      </c>
      <c r="N1381" t="str">
        <f>VLOOKUP($A1381,'Hospitalisation Details'!$A:$O,12,0)</f>
        <v>tier - 1</v>
      </c>
      <c r="O1381" t="str">
        <f>VLOOKUP($A1381,'Hospitalisation Details'!$A:$O,13,0)</f>
        <v>tier - 1</v>
      </c>
      <c r="P1381" t="str">
        <f>VLOOKUP($A1381,'Hospitalisation Details'!$A:$O,14,0)</f>
        <v>R1011</v>
      </c>
      <c r="Q1381">
        <f>VLOOKUP($A1381,'Hospitalisation Details'!$A:$O,15,0)</f>
        <v>44</v>
      </c>
    </row>
    <row r="1382" spans="1:17" ht="15.75" x14ac:dyDescent="0.25">
      <c r="A1382" s="1" t="s">
        <v>990</v>
      </c>
      <c r="B1382" t="str">
        <f>VLOOKUP(Healthcare!A1382,'Customer Names'!$A:$D,4,0)</f>
        <v>Erik R</v>
      </c>
      <c r="C1382">
        <f>VLOOKUP(A1382,'Medical Examinations'!$A:$M,2,0)</f>
        <v>18.28</v>
      </c>
      <c r="D1382">
        <f>VLOOKUP($A1382,'Medical Examinations'!$A:$M,3,0)</f>
        <v>7.95</v>
      </c>
      <c r="E1382" t="str">
        <f>VLOOKUP($A1382,'Medical Examinations'!$A:$M,4,0)</f>
        <v>No</v>
      </c>
      <c r="F1382" t="str">
        <f>VLOOKUP($A1382,'Medical Examinations'!$A:$M,5,0)</f>
        <v>No</v>
      </c>
      <c r="G1382" t="str">
        <f>VLOOKUP($A1382,'Medical Examinations'!$A:$M,6,0)</f>
        <v>No</v>
      </c>
      <c r="H1382">
        <f>VLOOKUP($A1382,'Medical Examinations'!$A:$M,8,0)</f>
        <v>0</v>
      </c>
      <c r="I1382" t="str">
        <f>VLOOKUP($A1382,'Medical Examinations'!$A:$M,9,0)</f>
        <v>No</v>
      </c>
      <c r="J1382" t="str">
        <f>VLOOKUP($A1382,'Medical Examinations'!$A:$M,11,0)</f>
        <v>Underweight</v>
      </c>
      <c r="K1382" t="str">
        <f>VLOOKUP($A1382,'Medical Examinations'!$A:$M,12,0)</f>
        <v>Diabetes</v>
      </c>
      <c r="L1382" s="11">
        <f>VLOOKUP($A1382,'Hospitalisation Details'!$A:$O,5,0)</f>
        <v>23941</v>
      </c>
      <c r="M1382">
        <f>VLOOKUP($A1382,'Hospitalisation Details'!$A:$O,7,0)</f>
        <v>7736.39</v>
      </c>
      <c r="N1382" t="str">
        <f>VLOOKUP($A1382,'Hospitalisation Details'!$A:$O,12,0)</f>
        <v>tier - 3</v>
      </c>
      <c r="O1382" t="str">
        <f>VLOOKUP($A1382,'Hospitalisation Details'!$A:$O,13,0)</f>
        <v>tier - 2</v>
      </c>
      <c r="P1382" t="str">
        <f>VLOOKUP($A1382,'Hospitalisation Details'!$A:$O,14,0)</f>
        <v>R1013</v>
      </c>
      <c r="Q1382">
        <f>VLOOKUP($A1382,'Hospitalisation Details'!$A:$O,15,0)</f>
        <v>57</v>
      </c>
    </row>
    <row r="1383" spans="1:17" ht="15.75" x14ac:dyDescent="0.25">
      <c r="A1383" s="1" t="s">
        <v>989</v>
      </c>
      <c r="B1383" t="str">
        <f>VLOOKUP(Healthcare!A1383,'Customer Names'!$A:$D,4,0)</f>
        <v>Katie</v>
      </c>
      <c r="C1383">
        <f>VLOOKUP(A1383,'Medical Examinations'!$A:$M,2,0)</f>
        <v>35.814999999999998</v>
      </c>
      <c r="D1383">
        <f>VLOOKUP($A1383,'Medical Examinations'!$A:$M,3,0)</f>
        <v>6.23</v>
      </c>
      <c r="E1383" t="str">
        <f>VLOOKUP($A1383,'Medical Examinations'!$A:$M,4,0)</f>
        <v>No</v>
      </c>
      <c r="F1383" t="str">
        <f>VLOOKUP($A1383,'Medical Examinations'!$A:$M,5,0)</f>
        <v>No</v>
      </c>
      <c r="G1383" t="str">
        <f>VLOOKUP($A1383,'Medical Examinations'!$A:$M,6,0)</f>
        <v>No</v>
      </c>
      <c r="H1383">
        <f>VLOOKUP($A1383,'Medical Examinations'!$A:$M,8,0)</f>
        <v>0</v>
      </c>
      <c r="I1383" t="str">
        <f>VLOOKUP($A1383,'Medical Examinations'!$A:$M,9,0)</f>
        <v>No</v>
      </c>
      <c r="J1383" t="str">
        <f>VLOOKUP($A1383,'Medical Examinations'!$A:$M,11,0)</f>
        <v>Obesity</v>
      </c>
      <c r="K1383" t="str">
        <f>VLOOKUP($A1383,'Medical Examinations'!$A:$M,12,0)</f>
        <v>Prediabetes</v>
      </c>
      <c r="L1383" s="11">
        <f>VLOOKUP($A1383,'Hospitalisation Details'!$A:$O,5,0)</f>
        <v>28335</v>
      </c>
      <c r="M1383">
        <f>VLOOKUP($A1383,'Hospitalisation Details'!$A:$O,7,0)</f>
        <v>7731.86</v>
      </c>
      <c r="N1383" t="str">
        <f>VLOOKUP($A1383,'Hospitalisation Details'!$A:$O,12,0)</f>
        <v>tier - 2</v>
      </c>
      <c r="O1383" t="str">
        <f>VLOOKUP($A1383,'Hospitalisation Details'!$A:$O,13,0)</f>
        <v>tier - 3</v>
      </c>
      <c r="P1383" t="str">
        <f>VLOOKUP($A1383,'Hospitalisation Details'!$A:$O,14,0)</f>
        <v>R1012</v>
      </c>
      <c r="Q1383">
        <f>VLOOKUP($A1383,'Hospitalisation Details'!$A:$O,15,0)</f>
        <v>45</v>
      </c>
    </row>
    <row r="1384" spans="1:17" ht="15.75" x14ac:dyDescent="0.25">
      <c r="A1384" s="1" t="s">
        <v>988</v>
      </c>
      <c r="B1384" t="str">
        <f>VLOOKUP(Healthcare!A1384,'Customer Names'!$A:$D,4,0)</f>
        <v>Thomas A</v>
      </c>
      <c r="C1384">
        <f>VLOOKUP(A1384,'Medical Examinations'!$A:$M,2,0)</f>
        <v>30.69</v>
      </c>
      <c r="D1384">
        <f>VLOOKUP($A1384,'Medical Examinations'!$A:$M,3,0)</f>
        <v>6.5</v>
      </c>
      <c r="E1384" t="str">
        <f>VLOOKUP($A1384,'Medical Examinations'!$A:$M,4,0)</f>
        <v>No</v>
      </c>
      <c r="F1384" t="str">
        <f>VLOOKUP($A1384,'Medical Examinations'!$A:$M,5,0)</f>
        <v>No</v>
      </c>
      <c r="G1384" t="str">
        <f>VLOOKUP($A1384,'Medical Examinations'!$A:$M,6,0)</f>
        <v>No</v>
      </c>
      <c r="H1384">
        <f>VLOOKUP($A1384,'Medical Examinations'!$A:$M,8,0)</f>
        <v>0</v>
      </c>
      <c r="I1384" t="str">
        <f>VLOOKUP($A1384,'Medical Examinations'!$A:$M,9,0)</f>
        <v>No</v>
      </c>
      <c r="J1384" t="str">
        <f>VLOOKUP($A1384,'Medical Examinations'!$A:$M,11,0)</f>
        <v>Obesity</v>
      </c>
      <c r="K1384" t="str">
        <f>VLOOKUP($A1384,'Medical Examinations'!$A:$M,12,0)</f>
        <v>Diabetes</v>
      </c>
      <c r="L1384" s="11">
        <f>VLOOKUP($A1384,'Hospitalisation Details'!$A:$O,5,0)</f>
        <v>28675</v>
      </c>
      <c r="M1384">
        <f>VLOOKUP($A1384,'Hospitalisation Details'!$A:$O,7,0)</f>
        <v>7731.43</v>
      </c>
      <c r="N1384" t="str">
        <f>VLOOKUP($A1384,'Hospitalisation Details'!$A:$O,12,0)</f>
        <v>tier - 3</v>
      </c>
      <c r="O1384" t="str">
        <f>VLOOKUP($A1384,'Hospitalisation Details'!$A:$O,13,0)</f>
        <v>tier - 2</v>
      </c>
      <c r="P1384" t="str">
        <f>VLOOKUP($A1384,'Hospitalisation Details'!$A:$O,14,0)</f>
        <v>R1013</v>
      </c>
      <c r="Q1384">
        <f>VLOOKUP($A1384,'Hospitalisation Details'!$A:$O,15,0)</f>
        <v>44</v>
      </c>
    </row>
    <row r="1385" spans="1:17" ht="15.75" x14ac:dyDescent="0.25">
      <c r="A1385" s="1" t="s">
        <v>987</v>
      </c>
      <c r="B1385" t="str">
        <f>VLOOKUP(Healthcare!A1385,'Customer Names'!$A:$D,4,0)</f>
        <v>Jean-Marc</v>
      </c>
      <c r="C1385">
        <f>VLOOKUP(A1385,'Medical Examinations'!$A:$M,2,0)</f>
        <v>26.125</v>
      </c>
      <c r="D1385">
        <f>VLOOKUP($A1385,'Medical Examinations'!$A:$M,3,0)</f>
        <v>5.22</v>
      </c>
      <c r="E1385" t="str">
        <f>VLOOKUP($A1385,'Medical Examinations'!$A:$M,4,0)</f>
        <v>No</v>
      </c>
      <c r="F1385" t="str">
        <f>VLOOKUP($A1385,'Medical Examinations'!$A:$M,5,0)</f>
        <v>No</v>
      </c>
      <c r="G1385" t="str">
        <f>VLOOKUP($A1385,'Medical Examinations'!$A:$M,6,0)</f>
        <v>No</v>
      </c>
      <c r="H1385">
        <f>VLOOKUP($A1385,'Medical Examinations'!$A:$M,8,0)</f>
        <v>0</v>
      </c>
      <c r="I1385" t="str">
        <f>VLOOKUP($A1385,'Medical Examinations'!$A:$M,9,0)</f>
        <v>No</v>
      </c>
      <c r="J1385" t="str">
        <f>VLOOKUP($A1385,'Medical Examinations'!$A:$M,11,0)</f>
        <v>Overweight</v>
      </c>
      <c r="K1385" t="str">
        <f>VLOOKUP($A1385,'Medical Examinations'!$A:$M,12,0)</f>
        <v>Normal</v>
      </c>
      <c r="L1385" s="11">
        <f>VLOOKUP($A1385,'Hospitalisation Details'!$A:$O,5,0)</f>
        <v>29443</v>
      </c>
      <c r="M1385">
        <f>VLOOKUP($A1385,'Hospitalisation Details'!$A:$O,7,0)</f>
        <v>7729.65</v>
      </c>
      <c r="N1385" t="str">
        <f>VLOOKUP($A1385,'Hospitalisation Details'!$A:$O,12,0)</f>
        <v>tier - 3</v>
      </c>
      <c r="O1385" t="str">
        <f>VLOOKUP($A1385,'Hospitalisation Details'!$A:$O,13,0)</f>
        <v>tier - 1</v>
      </c>
      <c r="P1385" t="str">
        <f>VLOOKUP($A1385,'Hospitalisation Details'!$A:$O,14,0)</f>
        <v>R1016</v>
      </c>
      <c r="Q1385">
        <f>VLOOKUP($A1385,'Hospitalisation Details'!$A:$O,15,0)</f>
        <v>42</v>
      </c>
    </row>
    <row r="1386" spans="1:17" ht="15.75" x14ac:dyDescent="0.25">
      <c r="A1386" s="1" t="s">
        <v>986</v>
      </c>
      <c r="B1386" t="str">
        <f>VLOOKUP(Healthcare!A1386,'Customer Names'!$A:$D,4,0)</f>
        <v>Kerry L</v>
      </c>
      <c r="C1386">
        <f>VLOOKUP(A1386,'Medical Examinations'!$A:$M,2,0)</f>
        <v>34.58</v>
      </c>
      <c r="D1386">
        <f>VLOOKUP($A1386,'Medical Examinations'!$A:$M,3,0)</f>
        <v>6.3</v>
      </c>
      <c r="E1386" t="str">
        <f>VLOOKUP($A1386,'Medical Examinations'!$A:$M,4,0)</f>
        <v>No</v>
      </c>
      <c r="F1386" t="str">
        <f>VLOOKUP($A1386,'Medical Examinations'!$A:$M,5,0)</f>
        <v>No</v>
      </c>
      <c r="G1386" t="str">
        <f>VLOOKUP($A1386,'Medical Examinations'!$A:$M,6,0)</f>
        <v>Yes</v>
      </c>
      <c r="H1386">
        <f>VLOOKUP($A1386,'Medical Examinations'!$A:$M,8,0)</f>
        <v>1</v>
      </c>
      <c r="I1386" t="str">
        <f>VLOOKUP($A1386,'Medical Examinations'!$A:$M,9,0)</f>
        <v>No</v>
      </c>
      <c r="J1386" t="str">
        <f>VLOOKUP($A1386,'Medical Examinations'!$A:$M,11,0)</f>
        <v>Obesity</v>
      </c>
      <c r="K1386" t="str">
        <f>VLOOKUP($A1386,'Medical Examinations'!$A:$M,12,0)</f>
        <v>Prediabetes</v>
      </c>
      <c r="L1386" s="11">
        <f>VLOOKUP($A1386,'Hospitalisation Details'!$A:$O,5,0)</f>
        <v>29100</v>
      </c>
      <c r="M1386">
        <f>VLOOKUP($A1386,'Hospitalisation Details'!$A:$O,7,0)</f>
        <v>7727.25</v>
      </c>
      <c r="N1386" t="str">
        <f>VLOOKUP($A1386,'Hospitalisation Details'!$A:$O,12,0)</f>
        <v>tier - 2</v>
      </c>
      <c r="O1386" t="str">
        <f>VLOOKUP($A1386,'Hospitalisation Details'!$A:$O,13,0)</f>
        <v>tier - 3</v>
      </c>
      <c r="P1386" t="str">
        <f>VLOOKUP($A1386,'Hospitalisation Details'!$A:$O,14,0)</f>
        <v>R1012</v>
      </c>
      <c r="Q1386">
        <f>VLOOKUP($A1386,'Hospitalisation Details'!$A:$O,15,0)</f>
        <v>43</v>
      </c>
    </row>
    <row r="1387" spans="1:17" ht="15.75" x14ac:dyDescent="0.25">
      <c r="A1387" s="1" t="s">
        <v>985</v>
      </c>
      <c r="B1387" t="str">
        <f>VLOOKUP(Healthcare!A1387,'Customer Names'!$A:$D,4,0)</f>
        <v>Ulrich</v>
      </c>
      <c r="C1387">
        <f>VLOOKUP(A1387,'Medical Examinations'!$A:$M,2,0)</f>
        <v>27.4</v>
      </c>
      <c r="D1387">
        <f>VLOOKUP($A1387,'Medical Examinations'!$A:$M,3,0)</f>
        <v>8.84</v>
      </c>
      <c r="E1387" t="str">
        <f>VLOOKUP($A1387,'Medical Examinations'!$A:$M,4,0)</f>
        <v>No</v>
      </c>
      <c r="F1387" t="str">
        <f>VLOOKUP($A1387,'Medical Examinations'!$A:$M,5,0)</f>
        <v>No</v>
      </c>
      <c r="G1387" t="str">
        <f>VLOOKUP($A1387,'Medical Examinations'!$A:$M,6,0)</f>
        <v>No</v>
      </c>
      <c r="H1387">
        <f>VLOOKUP($A1387,'Medical Examinations'!$A:$M,8,0)</f>
        <v>0</v>
      </c>
      <c r="I1387" t="str">
        <f>VLOOKUP($A1387,'Medical Examinations'!$A:$M,9,0)</f>
        <v>No</v>
      </c>
      <c r="J1387" t="str">
        <f>VLOOKUP($A1387,'Medical Examinations'!$A:$M,11,0)</f>
        <v>Overweight</v>
      </c>
      <c r="K1387" t="str">
        <f>VLOOKUP($A1387,'Medical Examinations'!$A:$M,12,0)</f>
        <v>Diabetes</v>
      </c>
      <c r="L1387" s="11">
        <f>VLOOKUP($A1387,'Hospitalisation Details'!$A:$O,5,0)</f>
        <v>28823</v>
      </c>
      <c r="M1387">
        <f>VLOOKUP($A1387,'Hospitalisation Details'!$A:$O,7,0)</f>
        <v>7726.85</v>
      </c>
      <c r="N1387" t="str">
        <f>VLOOKUP($A1387,'Hospitalisation Details'!$A:$O,12,0)</f>
        <v>tier - 1</v>
      </c>
      <c r="O1387" t="str">
        <f>VLOOKUP($A1387,'Hospitalisation Details'!$A:$O,13,0)</f>
        <v>tier - 2</v>
      </c>
      <c r="P1387" t="str">
        <f>VLOOKUP($A1387,'Hospitalisation Details'!$A:$O,14,0)</f>
        <v>R1011</v>
      </c>
      <c r="Q1387">
        <f>VLOOKUP($A1387,'Hospitalisation Details'!$A:$O,15,0)</f>
        <v>44</v>
      </c>
    </row>
    <row r="1388" spans="1:17" ht="15.75" x14ac:dyDescent="0.25">
      <c r="A1388" s="1" t="s">
        <v>984</v>
      </c>
      <c r="B1388" t="str">
        <f>VLOOKUP(Healthcare!A1388,'Customer Names'!$A:$D,4,0)</f>
        <v>Justin P</v>
      </c>
      <c r="C1388">
        <f>VLOOKUP(A1388,'Medical Examinations'!$A:$M,2,0)</f>
        <v>27.53</v>
      </c>
      <c r="D1388">
        <f>VLOOKUP($A1388,'Medical Examinations'!$A:$M,3,0)</f>
        <v>4.1100000000000003</v>
      </c>
      <c r="E1388" t="str">
        <f>VLOOKUP($A1388,'Medical Examinations'!$A:$M,4,0)</f>
        <v>No</v>
      </c>
      <c r="F1388" t="str">
        <f>VLOOKUP($A1388,'Medical Examinations'!$A:$M,5,0)</f>
        <v>No</v>
      </c>
      <c r="G1388" t="str">
        <f>VLOOKUP($A1388,'Medical Examinations'!$A:$M,6,0)</f>
        <v>No</v>
      </c>
      <c r="H1388">
        <f>VLOOKUP($A1388,'Medical Examinations'!$A:$M,8,0)</f>
        <v>1</v>
      </c>
      <c r="I1388" t="str">
        <f>VLOOKUP($A1388,'Medical Examinations'!$A:$M,9,0)</f>
        <v>No</v>
      </c>
      <c r="J1388" t="str">
        <f>VLOOKUP($A1388,'Medical Examinations'!$A:$M,11,0)</f>
        <v>Overweight</v>
      </c>
      <c r="K1388" t="str">
        <f>VLOOKUP($A1388,'Medical Examinations'!$A:$M,12,0)</f>
        <v>Normal</v>
      </c>
      <c r="L1388" s="11">
        <f>VLOOKUP($A1388,'Hospitalisation Details'!$A:$O,5,0)</f>
        <v>32093</v>
      </c>
      <c r="M1388">
        <f>VLOOKUP($A1388,'Hospitalisation Details'!$A:$O,7,0)</f>
        <v>7684.62</v>
      </c>
      <c r="N1388" t="str">
        <f>VLOOKUP($A1388,'Hospitalisation Details'!$A:$O,12,0)</f>
        <v>tier - 2</v>
      </c>
      <c r="O1388" t="str">
        <f>VLOOKUP($A1388,'Hospitalisation Details'!$A:$O,13,0)</f>
        <v>tier - 3</v>
      </c>
      <c r="P1388" t="str">
        <f>VLOOKUP($A1388,'Hospitalisation Details'!$A:$O,14,0)</f>
        <v>R1021</v>
      </c>
      <c r="Q1388">
        <f>VLOOKUP($A1388,'Hospitalisation Details'!$A:$O,15,0)</f>
        <v>35</v>
      </c>
    </row>
    <row r="1389" spans="1:17" ht="15.75" x14ac:dyDescent="0.25">
      <c r="A1389" s="1" t="s">
        <v>983</v>
      </c>
      <c r="B1389" t="str">
        <f>VLOOKUP(Healthcare!A1389,'Customer Names'!$A:$D,4,0)</f>
        <v>Hannah E.</v>
      </c>
      <c r="C1389">
        <f>VLOOKUP(A1389,'Medical Examinations'!$A:$M,2,0)</f>
        <v>33</v>
      </c>
      <c r="D1389">
        <f>VLOOKUP($A1389,'Medical Examinations'!$A:$M,3,0)</f>
        <v>4.57</v>
      </c>
      <c r="E1389" t="str">
        <f>VLOOKUP($A1389,'Medical Examinations'!$A:$M,4,0)</f>
        <v>No</v>
      </c>
      <c r="F1389" t="str">
        <f>VLOOKUP($A1389,'Medical Examinations'!$A:$M,5,0)</f>
        <v>No</v>
      </c>
      <c r="G1389" t="str">
        <f>VLOOKUP($A1389,'Medical Examinations'!$A:$M,6,0)</f>
        <v>No</v>
      </c>
      <c r="H1389">
        <f>VLOOKUP($A1389,'Medical Examinations'!$A:$M,8,0)</f>
        <v>0</v>
      </c>
      <c r="I1389" t="str">
        <f>VLOOKUP($A1389,'Medical Examinations'!$A:$M,9,0)</f>
        <v>No</v>
      </c>
      <c r="J1389" t="str">
        <f>VLOOKUP($A1389,'Medical Examinations'!$A:$M,11,0)</f>
        <v>Obesity</v>
      </c>
      <c r="K1389" t="str">
        <f>VLOOKUP($A1389,'Medical Examinations'!$A:$M,12,0)</f>
        <v>Normal</v>
      </c>
      <c r="L1389" s="11">
        <f>VLOOKUP($A1389,'Hospitalisation Details'!$A:$O,5,0)</f>
        <v>30150</v>
      </c>
      <c r="M1389">
        <f>VLOOKUP($A1389,'Hospitalisation Details'!$A:$O,7,0)</f>
        <v>7682.67</v>
      </c>
      <c r="N1389" t="str">
        <f>VLOOKUP($A1389,'Hospitalisation Details'!$A:$O,12,0)</f>
        <v>tier - 2</v>
      </c>
      <c r="O1389" t="str">
        <f>VLOOKUP($A1389,'Hospitalisation Details'!$A:$O,13,0)</f>
        <v>tier - 1</v>
      </c>
      <c r="P1389" t="str">
        <f>VLOOKUP($A1389,'Hospitalisation Details'!$A:$O,14,0)</f>
        <v>R1013</v>
      </c>
      <c r="Q1389">
        <f>VLOOKUP($A1389,'Hospitalisation Details'!$A:$O,15,0)</f>
        <v>40</v>
      </c>
    </row>
    <row r="1390" spans="1:17" ht="15.75" x14ac:dyDescent="0.25">
      <c r="A1390" s="1" t="s">
        <v>982</v>
      </c>
      <c r="B1390" t="str">
        <f>VLOOKUP(Healthcare!A1390,'Customer Names'!$A:$D,4,0)</f>
        <v>David</v>
      </c>
      <c r="C1390">
        <f>VLOOKUP(A1390,'Medical Examinations'!$A:$M,2,0)</f>
        <v>25.78</v>
      </c>
      <c r="D1390">
        <f>VLOOKUP($A1390,'Medical Examinations'!$A:$M,3,0)</f>
        <v>11.06</v>
      </c>
      <c r="E1390" t="str">
        <f>VLOOKUP($A1390,'Medical Examinations'!$A:$M,4,0)</f>
        <v>yes</v>
      </c>
      <c r="F1390" t="str">
        <f>VLOOKUP($A1390,'Medical Examinations'!$A:$M,5,0)</f>
        <v>No</v>
      </c>
      <c r="G1390" t="str">
        <f>VLOOKUP($A1390,'Medical Examinations'!$A:$M,6,0)</f>
        <v>No</v>
      </c>
      <c r="H1390">
        <f>VLOOKUP($A1390,'Medical Examinations'!$A:$M,8,0)</f>
        <v>0</v>
      </c>
      <c r="I1390" t="str">
        <f>VLOOKUP($A1390,'Medical Examinations'!$A:$M,9,0)</f>
        <v>No</v>
      </c>
      <c r="J1390" t="str">
        <f>VLOOKUP($A1390,'Medical Examinations'!$A:$M,11,0)</f>
        <v>Overweight</v>
      </c>
      <c r="K1390" t="str">
        <f>VLOOKUP($A1390,'Medical Examinations'!$A:$M,12,0)</f>
        <v>Diabetes</v>
      </c>
      <c r="L1390" s="11">
        <f>VLOOKUP($A1390,'Hospitalisation Details'!$A:$O,5,0)</f>
        <v>29848</v>
      </c>
      <c r="M1390">
        <f>VLOOKUP($A1390,'Hospitalisation Details'!$A:$O,7,0)</f>
        <v>7681.17</v>
      </c>
      <c r="N1390" t="str">
        <f>VLOOKUP($A1390,'Hospitalisation Details'!$A:$O,12,0)</f>
        <v>tier - 2</v>
      </c>
      <c r="O1390" t="str">
        <f>VLOOKUP($A1390,'Hospitalisation Details'!$A:$O,13,0)</f>
        <v>tier - 2</v>
      </c>
      <c r="P1390" t="str">
        <f>VLOOKUP($A1390,'Hospitalisation Details'!$A:$O,14,0)</f>
        <v>R1020</v>
      </c>
      <c r="Q1390">
        <f>VLOOKUP($A1390,'Hospitalisation Details'!$A:$O,15,0)</f>
        <v>41</v>
      </c>
    </row>
    <row r="1391" spans="1:17" ht="15.75" x14ac:dyDescent="0.25">
      <c r="A1391" s="1" t="s">
        <v>981</v>
      </c>
      <c r="B1391" t="str">
        <f>VLOOKUP(Healthcare!A1391,'Customer Names'!$A:$D,4,0)</f>
        <v>Jim</v>
      </c>
      <c r="C1391">
        <f>VLOOKUP(A1391,'Medical Examinations'!$A:$M,2,0)</f>
        <v>22.66</v>
      </c>
      <c r="D1391">
        <f>VLOOKUP($A1391,'Medical Examinations'!$A:$M,3,0)</f>
        <v>10.68</v>
      </c>
      <c r="E1391" t="str">
        <f>VLOOKUP($A1391,'Medical Examinations'!$A:$M,4,0)</f>
        <v>No</v>
      </c>
      <c r="F1391" t="str">
        <f>VLOOKUP($A1391,'Medical Examinations'!$A:$M,5,0)</f>
        <v>No</v>
      </c>
      <c r="G1391" t="str">
        <f>VLOOKUP($A1391,'Medical Examinations'!$A:$M,6,0)</f>
        <v>No</v>
      </c>
      <c r="H1391">
        <f>VLOOKUP($A1391,'Medical Examinations'!$A:$M,8,0)</f>
        <v>0</v>
      </c>
      <c r="I1391" t="str">
        <f>VLOOKUP($A1391,'Medical Examinations'!$A:$M,9,0)</f>
        <v>No</v>
      </c>
      <c r="J1391" t="str">
        <f>VLOOKUP($A1391,'Medical Examinations'!$A:$M,11,0)</f>
        <v>Healthy Weight</v>
      </c>
      <c r="K1391" t="str">
        <f>VLOOKUP($A1391,'Medical Examinations'!$A:$M,12,0)</f>
        <v>Diabetes</v>
      </c>
      <c r="L1391" s="11">
        <f>VLOOKUP($A1391,'Hospitalisation Details'!$A:$O,5,0)</f>
        <v>26125</v>
      </c>
      <c r="M1391">
        <f>VLOOKUP($A1391,'Hospitalisation Details'!$A:$O,7,0)</f>
        <v>7680.92</v>
      </c>
      <c r="N1391" t="str">
        <f>VLOOKUP($A1391,'Hospitalisation Details'!$A:$O,12,0)</f>
        <v>tier - 2</v>
      </c>
      <c r="O1391" t="str">
        <f>VLOOKUP($A1391,'Hospitalisation Details'!$A:$O,13,0)</f>
        <v>tier - 1</v>
      </c>
      <c r="P1391" t="str">
        <f>VLOOKUP($A1391,'Hospitalisation Details'!$A:$O,14,0)</f>
        <v>R1013</v>
      </c>
      <c r="Q1391">
        <f>VLOOKUP($A1391,'Hospitalisation Details'!$A:$O,15,0)</f>
        <v>51</v>
      </c>
    </row>
    <row r="1392" spans="1:17" ht="15.75" x14ac:dyDescent="0.25">
      <c r="A1392" s="1" t="s">
        <v>980</v>
      </c>
      <c r="B1392" t="str">
        <f>VLOOKUP(Healthcare!A1392,'Customer Names'!$A:$D,4,0)</f>
        <v>Joseph P</v>
      </c>
      <c r="C1392">
        <f>VLOOKUP(A1392,'Medical Examinations'!$A:$M,2,0)</f>
        <v>38.81</v>
      </c>
      <c r="D1392">
        <f>VLOOKUP($A1392,'Medical Examinations'!$A:$M,3,0)</f>
        <v>6.14</v>
      </c>
      <c r="E1392" t="str">
        <f>VLOOKUP($A1392,'Medical Examinations'!$A:$M,4,0)</f>
        <v>yes</v>
      </c>
      <c r="F1392" t="str">
        <f>VLOOKUP($A1392,'Medical Examinations'!$A:$M,5,0)</f>
        <v>No</v>
      </c>
      <c r="G1392" t="str">
        <f>VLOOKUP($A1392,'Medical Examinations'!$A:$M,6,0)</f>
        <v>No</v>
      </c>
      <c r="H1392">
        <f>VLOOKUP($A1392,'Medical Examinations'!$A:$M,8,0)</f>
        <v>1</v>
      </c>
      <c r="I1392" t="str">
        <f>VLOOKUP($A1392,'Medical Examinations'!$A:$M,9,0)</f>
        <v>No</v>
      </c>
      <c r="J1392" t="str">
        <f>VLOOKUP($A1392,'Medical Examinations'!$A:$M,11,0)</f>
        <v>Obesity</v>
      </c>
      <c r="K1392" t="str">
        <f>VLOOKUP($A1392,'Medical Examinations'!$A:$M,12,0)</f>
        <v>Prediabetes</v>
      </c>
      <c r="L1392" s="11">
        <f>VLOOKUP($A1392,'Hospitalisation Details'!$A:$O,5,0)</f>
        <v>35016</v>
      </c>
      <c r="M1392">
        <f>VLOOKUP($A1392,'Hospitalisation Details'!$A:$O,7,0)</f>
        <v>7676.4</v>
      </c>
      <c r="N1392" t="str">
        <f>VLOOKUP($A1392,'Hospitalisation Details'!$A:$O,12,0)</f>
        <v>tier - 2</v>
      </c>
      <c r="O1392" t="str">
        <f>VLOOKUP($A1392,'Hospitalisation Details'!$A:$O,13,0)</f>
        <v>tier - 1</v>
      </c>
      <c r="P1392" t="str">
        <f>VLOOKUP($A1392,'Hospitalisation Details'!$A:$O,14,0)</f>
        <v>R1012</v>
      </c>
      <c r="Q1392">
        <f>VLOOKUP($A1392,'Hospitalisation Details'!$A:$O,15,0)</f>
        <v>27</v>
      </c>
    </row>
    <row r="1393" spans="1:17" ht="15.75" x14ac:dyDescent="0.25">
      <c r="A1393" s="1" t="s">
        <v>979</v>
      </c>
      <c r="B1393" t="str">
        <f>VLOOKUP(Healthcare!A1393,'Customer Names'!$A:$D,4,0)</f>
        <v>Michael</v>
      </c>
      <c r="C1393">
        <f>VLOOKUP(A1393,'Medical Examinations'!$A:$M,2,0)</f>
        <v>38.51</v>
      </c>
      <c r="D1393">
        <f>VLOOKUP($A1393,'Medical Examinations'!$A:$M,3,0)</f>
        <v>5.45</v>
      </c>
      <c r="E1393" t="str">
        <f>VLOOKUP($A1393,'Medical Examinations'!$A:$M,4,0)</f>
        <v>yes</v>
      </c>
      <c r="F1393" t="str">
        <f>VLOOKUP($A1393,'Medical Examinations'!$A:$M,5,0)</f>
        <v>No</v>
      </c>
      <c r="G1393" t="str">
        <f>VLOOKUP($A1393,'Medical Examinations'!$A:$M,6,0)</f>
        <v>No</v>
      </c>
      <c r="H1393">
        <f>VLOOKUP($A1393,'Medical Examinations'!$A:$M,8,0)</f>
        <v>0</v>
      </c>
      <c r="I1393" t="str">
        <f>VLOOKUP($A1393,'Medical Examinations'!$A:$M,9,0)</f>
        <v>No</v>
      </c>
      <c r="J1393" t="str">
        <f>VLOOKUP($A1393,'Medical Examinations'!$A:$M,11,0)</f>
        <v>Obesity</v>
      </c>
      <c r="K1393" t="str">
        <f>VLOOKUP($A1393,'Medical Examinations'!$A:$M,12,0)</f>
        <v>Normal</v>
      </c>
      <c r="L1393" s="11">
        <f>VLOOKUP($A1393,'Hospitalisation Details'!$A:$O,5,0)</f>
        <v>35423</v>
      </c>
      <c r="M1393">
        <f>VLOOKUP($A1393,'Hospitalisation Details'!$A:$O,7,0)</f>
        <v>7670.75</v>
      </c>
      <c r="N1393" t="str">
        <f>VLOOKUP($A1393,'Hospitalisation Details'!$A:$O,12,0)</f>
        <v>tier - 2</v>
      </c>
      <c r="O1393" t="str">
        <f>VLOOKUP($A1393,'Hospitalisation Details'!$A:$O,13,0)</f>
        <v>tier - 2</v>
      </c>
      <c r="P1393" t="str">
        <f>VLOOKUP($A1393,'Hospitalisation Details'!$A:$O,14,0)</f>
        <v>R1022</v>
      </c>
      <c r="Q1393">
        <f>VLOOKUP($A1393,'Hospitalisation Details'!$A:$O,15,0)</f>
        <v>26</v>
      </c>
    </row>
    <row r="1394" spans="1:17" ht="15.75" x14ac:dyDescent="0.25">
      <c r="A1394" s="1" t="s">
        <v>978</v>
      </c>
      <c r="B1394" t="str">
        <f>VLOOKUP(Healthcare!A1394,'Customer Names'!$A:$D,4,0)</f>
        <v>Gina M</v>
      </c>
      <c r="C1394">
        <f>VLOOKUP(A1394,'Medical Examinations'!$A:$M,2,0)</f>
        <v>22.98</v>
      </c>
      <c r="D1394">
        <f>VLOOKUP($A1394,'Medical Examinations'!$A:$M,3,0)</f>
        <v>6.14</v>
      </c>
      <c r="E1394" t="str">
        <f>VLOOKUP($A1394,'Medical Examinations'!$A:$M,4,0)</f>
        <v>yes</v>
      </c>
      <c r="F1394" t="str">
        <f>VLOOKUP($A1394,'Medical Examinations'!$A:$M,5,0)</f>
        <v>No</v>
      </c>
      <c r="G1394" t="str">
        <f>VLOOKUP($A1394,'Medical Examinations'!$A:$M,6,0)</f>
        <v>No</v>
      </c>
      <c r="H1394">
        <f>VLOOKUP($A1394,'Medical Examinations'!$A:$M,8,0)</f>
        <v>0</v>
      </c>
      <c r="I1394" t="str">
        <f>VLOOKUP($A1394,'Medical Examinations'!$A:$M,9,0)</f>
        <v>No</v>
      </c>
      <c r="J1394" t="str">
        <f>VLOOKUP($A1394,'Medical Examinations'!$A:$M,11,0)</f>
        <v>Healthy Weight</v>
      </c>
      <c r="K1394" t="str">
        <f>VLOOKUP($A1394,'Medical Examinations'!$A:$M,12,0)</f>
        <v>Prediabetes</v>
      </c>
      <c r="L1394" s="11">
        <f>VLOOKUP($A1394,'Hospitalisation Details'!$A:$O,5,0)</f>
        <v>28073</v>
      </c>
      <c r="M1394">
        <f>VLOOKUP($A1394,'Hospitalisation Details'!$A:$O,7,0)</f>
        <v>7662.47</v>
      </c>
      <c r="N1394" t="str">
        <f>VLOOKUP($A1394,'Hospitalisation Details'!$A:$O,12,0)</f>
        <v>tier - 2</v>
      </c>
      <c r="O1394" t="str">
        <f>VLOOKUP($A1394,'Hospitalisation Details'!$A:$O,13,0)</f>
        <v>tier - 1</v>
      </c>
      <c r="P1394" t="str">
        <f>VLOOKUP($A1394,'Hospitalisation Details'!$A:$O,14,0)</f>
        <v>R1011</v>
      </c>
      <c r="Q1394">
        <f>VLOOKUP($A1394,'Hospitalisation Details'!$A:$O,15,0)</f>
        <v>46</v>
      </c>
    </row>
    <row r="1395" spans="1:17" ht="15.75" x14ac:dyDescent="0.25">
      <c r="A1395" s="1" t="s">
        <v>977</v>
      </c>
      <c r="B1395" t="str">
        <f>VLOOKUP(Healthcare!A1395,'Customer Names'!$A:$D,4,0)</f>
        <v>Shantel C.</v>
      </c>
      <c r="C1395">
        <f>VLOOKUP(A1395,'Medical Examinations'!$A:$M,2,0)</f>
        <v>15.65</v>
      </c>
      <c r="D1395">
        <f>VLOOKUP($A1395,'Medical Examinations'!$A:$M,3,0)</f>
        <v>7.85</v>
      </c>
      <c r="E1395" t="str">
        <f>VLOOKUP($A1395,'Medical Examinations'!$A:$M,4,0)</f>
        <v>No</v>
      </c>
      <c r="F1395" t="str">
        <f>VLOOKUP($A1395,'Medical Examinations'!$A:$M,5,0)</f>
        <v>No</v>
      </c>
      <c r="G1395" t="str">
        <f>VLOOKUP($A1395,'Medical Examinations'!$A:$M,6,0)</f>
        <v>No</v>
      </c>
      <c r="H1395">
        <f>VLOOKUP($A1395,'Medical Examinations'!$A:$M,8,0)</f>
        <v>0</v>
      </c>
      <c r="I1395" t="str">
        <f>VLOOKUP($A1395,'Medical Examinations'!$A:$M,9,0)</f>
        <v>No</v>
      </c>
      <c r="J1395" t="str">
        <f>VLOOKUP($A1395,'Medical Examinations'!$A:$M,11,0)</f>
        <v>Underweight</v>
      </c>
      <c r="K1395" t="str">
        <f>VLOOKUP($A1395,'Medical Examinations'!$A:$M,12,0)</f>
        <v>Diabetes</v>
      </c>
      <c r="L1395" s="11">
        <f>VLOOKUP($A1395,'Hospitalisation Details'!$A:$O,5,0)</f>
        <v>23981</v>
      </c>
      <c r="M1395">
        <f>VLOOKUP($A1395,'Hospitalisation Details'!$A:$O,7,0)</f>
        <v>7657.69</v>
      </c>
      <c r="N1395" t="str">
        <f>VLOOKUP($A1395,'Hospitalisation Details'!$A:$O,12,0)</f>
        <v>tier - 3</v>
      </c>
      <c r="O1395" t="str">
        <f>VLOOKUP($A1395,'Hospitalisation Details'!$A:$O,13,0)</f>
        <v>tier - 3</v>
      </c>
      <c r="P1395" t="str">
        <f>VLOOKUP($A1395,'Hospitalisation Details'!$A:$O,14,0)</f>
        <v>R1012</v>
      </c>
      <c r="Q1395">
        <f>VLOOKUP($A1395,'Hospitalisation Details'!$A:$O,15,0)</f>
        <v>57</v>
      </c>
    </row>
    <row r="1396" spans="1:17" ht="15.75" x14ac:dyDescent="0.25">
      <c r="A1396" s="1" t="s">
        <v>976</v>
      </c>
      <c r="B1396" t="str">
        <f>VLOOKUP(Healthcare!A1396,'Customer Names'!$A:$D,4,0)</f>
        <v>Brian</v>
      </c>
      <c r="C1396">
        <f>VLOOKUP(A1396,'Medical Examinations'!$A:$M,2,0)</f>
        <v>39.97</v>
      </c>
      <c r="D1396">
        <f>VLOOKUP($A1396,'Medical Examinations'!$A:$M,3,0)</f>
        <v>4.09</v>
      </c>
      <c r="E1396" t="str">
        <f>VLOOKUP($A1396,'Medical Examinations'!$A:$M,4,0)</f>
        <v>No</v>
      </c>
      <c r="F1396" t="str">
        <f>VLOOKUP($A1396,'Medical Examinations'!$A:$M,5,0)</f>
        <v>No</v>
      </c>
      <c r="G1396" t="str">
        <f>VLOOKUP($A1396,'Medical Examinations'!$A:$M,6,0)</f>
        <v>No</v>
      </c>
      <c r="H1396">
        <f>VLOOKUP($A1396,'Medical Examinations'!$A:$M,8,0)</f>
        <v>1</v>
      </c>
      <c r="I1396" t="str">
        <f>VLOOKUP($A1396,'Medical Examinations'!$A:$M,9,0)</f>
        <v>No</v>
      </c>
      <c r="J1396" t="str">
        <f>VLOOKUP($A1396,'Medical Examinations'!$A:$M,11,0)</f>
        <v>Obesity</v>
      </c>
      <c r="K1396" t="str">
        <f>VLOOKUP($A1396,'Medical Examinations'!$A:$M,12,0)</f>
        <v>Normal</v>
      </c>
      <c r="L1396" s="11">
        <f>VLOOKUP($A1396,'Hospitalisation Details'!$A:$O,5,0)</f>
        <v>36068</v>
      </c>
      <c r="M1396">
        <f>VLOOKUP($A1396,'Hospitalisation Details'!$A:$O,7,0)</f>
        <v>7652.26</v>
      </c>
      <c r="N1396" t="str">
        <f>VLOOKUP($A1396,'Hospitalisation Details'!$A:$O,12,0)</f>
        <v>tier - 2</v>
      </c>
      <c r="O1396" t="str">
        <f>VLOOKUP($A1396,'Hospitalisation Details'!$A:$O,13,0)</f>
        <v>tier - 3</v>
      </c>
      <c r="P1396" t="str">
        <f>VLOOKUP($A1396,'Hospitalisation Details'!$A:$O,14,0)</f>
        <v>R1023</v>
      </c>
      <c r="Q1396">
        <f>VLOOKUP($A1396,'Hospitalisation Details'!$A:$O,15,0)</f>
        <v>24</v>
      </c>
    </row>
    <row r="1397" spans="1:17" ht="15.75" x14ac:dyDescent="0.25">
      <c r="A1397" s="1" t="s">
        <v>975</v>
      </c>
      <c r="B1397" t="str">
        <f>VLOOKUP(Healthcare!A1397,'Customer Names'!$A:$D,4,0)</f>
        <v>Brian</v>
      </c>
      <c r="C1397">
        <f>VLOOKUP(A1397,'Medical Examinations'!$A:$M,2,0)</f>
        <v>37.22</v>
      </c>
      <c r="D1397">
        <f>VLOOKUP($A1397,'Medical Examinations'!$A:$M,3,0)</f>
        <v>4.62</v>
      </c>
      <c r="E1397" t="str">
        <f>VLOOKUP($A1397,'Medical Examinations'!$A:$M,4,0)</f>
        <v>No</v>
      </c>
      <c r="F1397" t="str">
        <f>VLOOKUP($A1397,'Medical Examinations'!$A:$M,5,0)</f>
        <v>No</v>
      </c>
      <c r="G1397" t="str">
        <f>VLOOKUP($A1397,'Medical Examinations'!$A:$M,6,0)</f>
        <v>Yes</v>
      </c>
      <c r="H1397">
        <f>VLOOKUP($A1397,'Medical Examinations'!$A:$M,8,0)</f>
        <v>1</v>
      </c>
      <c r="I1397" t="str">
        <f>VLOOKUP($A1397,'Medical Examinations'!$A:$M,9,0)</f>
        <v>No</v>
      </c>
      <c r="J1397" t="str">
        <f>VLOOKUP($A1397,'Medical Examinations'!$A:$M,11,0)</f>
        <v>Obesity</v>
      </c>
      <c r="K1397" t="str">
        <f>VLOOKUP($A1397,'Medical Examinations'!$A:$M,12,0)</f>
        <v>Normal</v>
      </c>
      <c r="L1397" s="11">
        <f>VLOOKUP($A1397,'Hospitalisation Details'!$A:$O,5,0)</f>
        <v>34222</v>
      </c>
      <c r="M1397">
        <f>VLOOKUP($A1397,'Hospitalisation Details'!$A:$O,7,0)</f>
        <v>7650.8</v>
      </c>
      <c r="N1397" t="str">
        <f>VLOOKUP($A1397,'Hospitalisation Details'!$A:$O,12,0)</f>
        <v>tier - 2</v>
      </c>
      <c r="O1397" t="str">
        <f>VLOOKUP($A1397,'Hospitalisation Details'!$A:$O,13,0)</f>
        <v>tier - 2</v>
      </c>
      <c r="P1397" t="str">
        <f>VLOOKUP($A1397,'Hospitalisation Details'!$A:$O,14,0)</f>
        <v>R1012</v>
      </c>
      <c r="Q1397">
        <f>VLOOKUP($A1397,'Hospitalisation Details'!$A:$O,15,0)</f>
        <v>29</v>
      </c>
    </row>
    <row r="1398" spans="1:17" ht="15.75" x14ac:dyDescent="0.25">
      <c r="A1398" s="1" t="s">
        <v>974</v>
      </c>
      <c r="B1398" t="str">
        <f>VLOOKUP(Healthcare!A1398,'Customer Names'!$A:$D,4,0)</f>
        <v>Jessica R</v>
      </c>
      <c r="C1398">
        <f>VLOOKUP(A1398,'Medical Examinations'!$A:$M,2,0)</f>
        <v>41.325000000000003</v>
      </c>
      <c r="D1398">
        <f>VLOOKUP($A1398,'Medical Examinations'!$A:$M,3,0)</f>
        <v>5.77</v>
      </c>
      <c r="E1398" t="str">
        <f>VLOOKUP($A1398,'Medical Examinations'!$A:$M,4,0)</f>
        <v>No</v>
      </c>
      <c r="F1398" t="str">
        <f>VLOOKUP($A1398,'Medical Examinations'!$A:$M,5,0)</f>
        <v>No</v>
      </c>
      <c r="G1398" t="str">
        <f>VLOOKUP($A1398,'Medical Examinations'!$A:$M,6,0)</f>
        <v>No</v>
      </c>
      <c r="H1398">
        <f>VLOOKUP($A1398,'Medical Examinations'!$A:$M,8,0)</f>
        <v>0</v>
      </c>
      <c r="I1398" t="str">
        <f>VLOOKUP($A1398,'Medical Examinations'!$A:$M,9,0)</f>
        <v>No</v>
      </c>
      <c r="J1398" t="str">
        <f>VLOOKUP($A1398,'Medical Examinations'!$A:$M,11,0)</f>
        <v>Obesity</v>
      </c>
      <c r="K1398" t="str">
        <f>VLOOKUP($A1398,'Medical Examinations'!$A:$M,12,0)</f>
        <v>Prediabetes</v>
      </c>
      <c r="L1398" s="11">
        <f>VLOOKUP($A1398,'Hospitalisation Details'!$A:$O,5,0)</f>
        <v>29510</v>
      </c>
      <c r="M1398">
        <f>VLOOKUP($A1398,'Hospitalisation Details'!$A:$O,7,0)</f>
        <v>7650.77</v>
      </c>
      <c r="N1398" t="str">
        <f>VLOOKUP($A1398,'Hospitalisation Details'!$A:$O,12,0)</f>
        <v>tier - 2</v>
      </c>
      <c r="O1398" t="str">
        <f>VLOOKUP($A1398,'Hospitalisation Details'!$A:$O,13,0)</f>
        <v>tier - 2</v>
      </c>
      <c r="P1398" t="str">
        <f>VLOOKUP($A1398,'Hospitalisation Details'!$A:$O,14,0)</f>
        <v>R1024</v>
      </c>
      <c r="Q1398">
        <f>VLOOKUP($A1398,'Hospitalisation Details'!$A:$O,15,0)</f>
        <v>42</v>
      </c>
    </row>
    <row r="1399" spans="1:17" ht="15.75" x14ac:dyDescent="0.25">
      <c r="A1399" s="1" t="s">
        <v>973</v>
      </c>
      <c r="B1399" t="str">
        <f>VLOOKUP(Healthcare!A1399,'Customer Names'!$A:$D,4,0)</f>
        <v>.  Robyn</v>
      </c>
      <c r="C1399">
        <f>VLOOKUP(A1399,'Medical Examinations'!$A:$M,2,0)</f>
        <v>40.31</v>
      </c>
      <c r="D1399">
        <f>VLOOKUP($A1399,'Medical Examinations'!$A:$M,3,0)</f>
        <v>5.84</v>
      </c>
      <c r="E1399" t="str">
        <f>VLOOKUP($A1399,'Medical Examinations'!$A:$M,4,0)</f>
        <v>No</v>
      </c>
      <c r="F1399" t="str">
        <f>VLOOKUP($A1399,'Medical Examinations'!$A:$M,5,0)</f>
        <v>No</v>
      </c>
      <c r="G1399" t="str">
        <f>VLOOKUP($A1399,'Medical Examinations'!$A:$M,6,0)</f>
        <v>No</v>
      </c>
      <c r="H1399">
        <f>VLOOKUP($A1399,'Medical Examinations'!$A:$M,8,0)</f>
        <v>0</v>
      </c>
      <c r="I1399" t="str">
        <f>VLOOKUP($A1399,'Medical Examinations'!$A:$M,9,0)</f>
        <v>No</v>
      </c>
      <c r="J1399" t="str">
        <f>VLOOKUP($A1399,'Medical Examinations'!$A:$M,11,0)</f>
        <v>Obesity</v>
      </c>
      <c r="K1399" t="str">
        <f>VLOOKUP($A1399,'Medical Examinations'!$A:$M,12,0)</f>
        <v>Prediabetes</v>
      </c>
      <c r="L1399" s="11">
        <f>VLOOKUP($A1399,'Hospitalisation Details'!$A:$O,5,0)</f>
        <v>36509</v>
      </c>
      <c r="M1399">
        <f>VLOOKUP($A1399,'Hospitalisation Details'!$A:$O,7,0)</f>
        <v>7642.05</v>
      </c>
      <c r="N1399" t="str">
        <f>VLOOKUP($A1399,'Hospitalisation Details'!$A:$O,12,0)</f>
        <v>tier - 2</v>
      </c>
      <c r="O1399" t="str">
        <f>VLOOKUP($A1399,'Hospitalisation Details'!$A:$O,13,0)</f>
        <v>tier - 2</v>
      </c>
      <c r="P1399" t="str">
        <f>VLOOKUP($A1399,'Hospitalisation Details'!$A:$O,14,0)</f>
        <v>R1026</v>
      </c>
      <c r="Q1399">
        <f>VLOOKUP($A1399,'Hospitalisation Details'!$A:$O,15,0)</f>
        <v>23</v>
      </c>
    </row>
    <row r="1400" spans="1:17" ht="15.75" x14ac:dyDescent="0.25">
      <c r="A1400" s="1" t="s">
        <v>972</v>
      </c>
      <c r="B1400" t="str">
        <f>VLOOKUP(Healthcare!A1400,'Customer Names'!$A:$D,4,0)</f>
        <v>Ashley</v>
      </c>
      <c r="C1400">
        <f>VLOOKUP(A1400,'Medical Examinations'!$A:$M,2,0)</f>
        <v>29.48</v>
      </c>
      <c r="D1400">
        <f>VLOOKUP($A1400,'Medical Examinations'!$A:$M,3,0)</f>
        <v>4.91</v>
      </c>
      <c r="E1400" t="str">
        <f>VLOOKUP($A1400,'Medical Examinations'!$A:$M,4,0)</f>
        <v>No</v>
      </c>
      <c r="F1400" t="str">
        <f>VLOOKUP($A1400,'Medical Examinations'!$A:$M,5,0)</f>
        <v>No</v>
      </c>
      <c r="G1400" t="str">
        <f>VLOOKUP($A1400,'Medical Examinations'!$A:$M,6,0)</f>
        <v>No</v>
      </c>
      <c r="H1400">
        <f>VLOOKUP($A1400,'Medical Examinations'!$A:$M,8,0)</f>
        <v>0</v>
      </c>
      <c r="I1400" t="str">
        <f>VLOOKUP($A1400,'Medical Examinations'!$A:$M,9,0)</f>
        <v>No</v>
      </c>
      <c r="J1400" t="str">
        <f>VLOOKUP($A1400,'Medical Examinations'!$A:$M,11,0)</f>
        <v>Overweight</v>
      </c>
      <c r="K1400" t="str">
        <f>VLOOKUP($A1400,'Medical Examinations'!$A:$M,12,0)</f>
        <v>Normal</v>
      </c>
      <c r="L1400" s="11">
        <f>VLOOKUP($A1400,'Hospitalisation Details'!$A:$O,5,0)</f>
        <v>29579</v>
      </c>
      <c r="M1400">
        <f>VLOOKUP($A1400,'Hospitalisation Details'!$A:$O,7,0)</f>
        <v>7640.31</v>
      </c>
      <c r="N1400" t="str">
        <f>VLOOKUP($A1400,'Hospitalisation Details'!$A:$O,12,0)</f>
        <v>tier - 2</v>
      </c>
      <c r="O1400" t="str">
        <f>VLOOKUP($A1400,'Hospitalisation Details'!$A:$O,13,0)</f>
        <v>tier - 1</v>
      </c>
      <c r="P1400" t="str">
        <f>VLOOKUP($A1400,'Hospitalisation Details'!$A:$O,14,0)</f>
        <v>R1013</v>
      </c>
      <c r="Q1400">
        <f>VLOOKUP($A1400,'Hospitalisation Details'!$A:$O,15,0)</f>
        <v>42</v>
      </c>
    </row>
    <row r="1401" spans="1:17" ht="15.75" x14ac:dyDescent="0.25">
      <c r="A1401" s="1" t="s">
        <v>971</v>
      </c>
      <c r="B1401" t="str">
        <f>VLOOKUP(Healthcare!A1401,'Customer Names'!$A:$D,4,0)</f>
        <v>Dana</v>
      </c>
      <c r="C1401">
        <f>VLOOKUP(A1401,'Medical Examinations'!$A:$M,2,0)</f>
        <v>33.155000000000001</v>
      </c>
      <c r="D1401">
        <f>VLOOKUP($A1401,'Medical Examinations'!$A:$M,3,0)</f>
        <v>5.07</v>
      </c>
      <c r="E1401" t="str">
        <f>VLOOKUP($A1401,'Medical Examinations'!$A:$M,4,0)</f>
        <v>No</v>
      </c>
      <c r="F1401" t="str">
        <f>VLOOKUP($A1401,'Medical Examinations'!$A:$M,5,0)</f>
        <v>No</v>
      </c>
      <c r="G1401" t="str">
        <f>VLOOKUP($A1401,'Medical Examinations'!$A:$M,6,0)</f>
        <v>No</v>
      </c>
      <c r="H1401">
        <f>VLOOKUP($A1401,'Medical Examinations'!$A:$M,8,0)</f>
        <v>0</v>
      </c>
      <c r="I1401" t="str">
        <f>VLOOKUP($A1401,'Medical Examinations'!$A:$M,9,0)</f>
        <v>No</v>
      </c>
      <c r="J1401" t="str">
        <f>VLOOKUP($A1401,'Medical Examinations'!$A:$M,11,0)</f>
        <v>Obesity</v>
      </c>
      <c r="K1401" t="str">
        <f>VLOOKUP($A1401,'Medical Examinations'!$A:$M,12,0)</f>
        <v>Normal</v>
      </c>
      <c r="L1401" s="11">
        <f>VLOOKUP($A1401,'Hospitalisation Details'!$A:$O,5,0)</f>
        <v>29392</v>
      </c>
      <c r="M1401">
        <f>VLOOKUP($A1401,'Hospitalisation Details'!$A:$O,7,0)</f>
        <v>7639.42</v>
      </c>
      <c r="N1401" t="str">
        <f>VLOOKUP($A1401,'Hospitalisation Details'!$A:$O,12,0)</f>
        <v>tier - 2</v>
      </c>
      <c r="O1401" t="str">
        <f>VLOOKUP($A1401,'Hospitalisation Details'!$A:$O,13,0)</f>
        <v>tier - 2</v>
      </c>
      <c r="P1401" t="str">
        <f>VLOOKUP($A1401,'Hospitalisation Details'!$A:$O,14,0)</f>
        <v>R1024</v>
      </c>
      <c r="Q1401">
        <f>VLOOKUP($A1401,'Hospitalisation Details'!$A:$O,15,0)</f>
        <v>42</v>
      </c>
    </row>
    <row r="1402" spans="1:17" ht="15.75" x14ac:dyDescent="0.25">
      <c r="A1402" s="1" t="s">
        <v>970</v>
      </c>
      <c r="B1402" t="str">
        <f>VLOOKUP(Healthcare!A1402,'Customer Names'!$A:$D,4,0)</f>
        <v>Jessica F.</v>
      </c>
      <c r="C1402">
        <f>VLOOKUP(A1402,'Medical Examinations'!$A:$M,2,0)</f>
        <v>42.85</v>
      </c>
      <c r="D1402">
        <f>VLOOKUP($A1402,'Medical Examinations'!$A:$M,3,0)</f>
        <v>5.81</v>
      </c>
      <c r="E1402" t="str">
        <f>VLOOKUP($A1402,'Medical Examinations'!$A:$M,4,0)</f>
        <v>yes</v>
      </c>
      <c r="F1402" t="str">
        <f>VLOOKUP($A1402,'Medical Examinations'!$A:$M,5,0)</f>
        <v>No</v>
      </c>
      <c r="G1402" t="str">
        <f>VLOOKUP($A1402,'Medical Examinations'!$A:$M,6,0)</f>
        <v>No</v>
      </c>
      <c r="H1402">
        <f>VLOOKUP($A1402,'Medical Examinations'!$A:$M,8,0)</f>
        <v>0</v>
      </c>
      <c r="I1402" t="str">
        <f>VLOOKUP($A1402,'Medical Examinations'!$A:$M,9,0)</f>
        <v>No</v>
      </c>
      <c r="J1402" t="str">
        <f>VLOOKUP($A1402,'Medical Examinations'!$A:$M,11,0)</f>
        <v>Obesity</v>
      </c>
      <c r="K1402" t="str">
        <f>VLOOKUP($A1402,'Medical Examinations'!$A:$M,12,0)</f>
        <v>Prediabetes</v>
      </c>
      <c r="L1402" s="11">
        <f>VLOOKUP($A1402,'Hospitalisation Details'!$A:$O,5,0)</f>
        <v>37055</v>
      </c>
      <c r="M1402">
        <f>VLOOKUP($A1402,'Hospitalisation Details'!$A:$O,7,0)</f>
        <v>7636.92</v>
      </c>
      <c r="N1402" t="str">
        <f>VLOOKUP($A1402,'Hospitalisation Details'!$A:$O,12,0)</f>
        <v>tier - 2</v>
      </c>
      <c r="O1402" t="str">
        <f>VLOOKUP($A1402,'Hospitalisation Details'!$A:$O,13,0)</f>
        <v>tier - 3</v>
      </c>
      <c r="P1402" t="str">
        <f>VLOOKUP($A1402,'Hospitalisation Details'!$A:$O,14,0)</f>
        <v>R1012</v>
      </c>
      <c r="Q1402">
        <f>VLOOKUP($A1402,'Hospitalisation Details'!$A:$O,15,0)</f>
        <v>21</v>
      </c>
    </row>
    <row r="1403" spans="1:17" ht="15.75" x14ac:dyDescent="0.25">
      <c r="A1403" s="1" t="s">
        <v>969</v>
      </c>
      <c r="B1403" t="str">
        <f>VLOOKUP(Healthcare!A1403,'Customer Names'!$A:$D,4,0)</f>
        <v>Lindsey</v>
      </c>
      <c r="C1403">
        <f>VLOOKUP(A1403,'Medical Examinations'!$A:$M,2,0)</f>
        <v>32.340000000000003</v>
      </c>
      <c r="D1403">
        <f>VLOOKUP($A1403,'Medical Examinations'!$A:$M,3,0)</f>
        <v>11.2</v>
      </c>
      <c r="E1403" t="str">
        <f>VLOOKUP($A1403,'Medical Examinations'!$A:$M,4,0)</f>
        <v>No</v>
      </c>
      <c r="F1403" t="str">
        <f>VLOOKUP($A1403,'Medical Examinations'!$A:$M,5,0)</f>
        <v>No</v>
      </c>
      <c r="G1403" t="str">
        <f>VLOOKUP($A1403,'Medical Examinations'!$A:$M,6,0)</f>
        <v>No</v>
      </c>
      <c r="H1403">
        <f>VLOOKUP($A1403,'Medical Examinations'!$A:$M,8,0)</f>
        <v>0</v>
      </c>
      <c r="I1403" t="str">
        <f>VLOOKUP($A1403,'Medical Examinations'!$A:$M,9,0)</f>
        <v>No</v>
      </c>
      <c r="J1403" t="str">
        <f>VLOOKUP($A1403,'Medical Examinations'!$A:$M,11,0)</f>
        <v>Obesity</v>
      </c>
      <c r="K1403" t="str">
        <f>VLOOKUP($A1403,'Medical Examinations'!$A:$M,12,0)</f>
        <v>Diabetes</v>
      </c>
      <c r="L1403" s="11">
        <f>VLOOKUP($A1403,'Hospitalisation Details'!$A:$O,5,0)</f>
        <v>28726</v>
      </c>
      <c r="M1403">
        <f>VLOOKUP($A1403,'Hospitalisation Details'!$A:$O,7,0)</f>
        <v>7633.72</v>
      </c>
      <c r="N1403" t="str">
        <f>VLOOKUP($A1403,'Hospitalisation Details'!$A:$O,12,0)</f>
        <v>tier - 2</v>
      </c>
      <c r="O1403" t="str">
        <f>VLOOKUP($A1403,'Hospitalisation Details'!$A:$O,13,0)</f>
        <v>tier - 1</v>
      </c>
      <c r="P1403" t="str">
        <f>VLOOKUP($A1403,'Hospitalisation Details'!$A:$O,14,0)</f>
        <v>R1013</v>
      </c>
      <c r="Q1403">
        <f>VLOOKUP($A1403,'Hospitalisation Details'!$A:$O,15,0)</f>
        <v>44</v>
      </c>
    </row>
    <row r="1404" spans="1:17" ht="15.75" x14ac:dyDescent="0.25">
      <c r="A1404" s="1" t="s">
        <v>968</v>
      </c>
      <c r="B1404" t="str">
        <f>VLOOKUP(Healthcare!A1404,'Customer Names'!$A:$D,4,0)</f>
        <v>Kelly A</v>
      </c>
      <c r="C1404">
        <f>VLOOKUP(A1404,'Medical Examinations'!$A:$M,2,0)</f>
        <v>27.5</v>
      </c>
      <c r="D1404">
        <f>VLOOKUP($A1404,'Medical Examinations'!$A:$M,3,0)</f>
        <v>10.75</v>
      </c>
      <c r="E1404" t="str">
        <f>VLOOKUP($A1404,'Medical Examinations'!$A:$M,4,0)</f>
        <v>No</v>
      </c>
      <c r="F1404" t="str">
        <f>VLOOKUP($A1404,'Medical Examinations'!$A:$M,5,0)</f>
        <v>No</v>
      </c>
      <c r="G1404" t="str">
        <f>VLOOKUP($A1404,'Medical Examinations'!$A:$M,6,0)</f>
        <v>No</v>
      </c>
      <c r="H1404">
        <f>VLOOKUP($A1404,'Medical Examinations'!$A:$M,8,0)</f>
        <v>0</v>
      </c>
      <c r="I1404" t="str">
        <f>VLOOKUP($A1404,'Medical Examinations'!$A:$M,9,0)</f>
        <v>No</v>
      </c>
      <c r="J1404" t="str">
        <f>VLOOKUP($A1404,'Medical Examinations'!$A:$M,11,0)</f>
        <v>Overweight</v>
      </c>
      <c r="K1404" t="str">
        <f>VLOOKUP($A1404,'Medical Examinations'!$A:$M,12,0)</f>
        <v>Diabetes</v>
      </c>
      <c r="L1404" s="11">
        <f>VLOOKUP($A1404,'Hospitalisation Details'!$A:$O,5,0)</f>
        <v>28823</v>
      </c>
      <c r="M1404">
        <f>VLOOKUP($A1404,'Hospitalisation Details'!$A:$O,7,0)</f>
        <v>7626.99</v>
      </c>
      <c r="N1404" t="str">
        <f>VLOOKUP($A1404,'Hospitalisation Details'!$A:$O,12,0)</f>
        <v>tier - 2</v>
      </c>
      <c r="O1404" t="str">
        <f>VLOOKUP($A1404,'Hospitalisation Details'!$A:$O,13,0)</f>
        <v>tier - 2</v>
      </c>
      <c r="P1404" t="str">
        <f>VLOOKUP($A1404,'Hospitalisation Details'!$A:$O,14,0)</f>
        <v>R1011</v>
      </c>
      <c r="Q1404">
        <f>VLOOKUP($A1404,'Hospitalisation Details'!$A:$O,15,0)</f>
        <v>44</v>
      </c>
    </row>
    <row r="1405" spans="1:17" ht="15.75" x14ac:dyDescent="0.25">
      <c r="A1405" s="1" t="s">
        <v>967</v>
      </c>
      <c r="B1405" t="str">
        <f>VLOOKUP(Healthcare!A1405,'Customer Names'!$A:$D,4,0)</f>
        <v>Brooke E</v>
      </c>
      <c r="C1405">
        <f>VLOOKUP(A1405,'Medical Examinations'!$A:$M,2,0)</f>
        <v>25.8</v>
      </c>
      <c r="D1405">
        <f>VLOOKUP($A1405,'Medical Examinations'!$A:$M,3,0)</f>
        <v>7.8</v>
      </c>
      <c r="E1405" t="str">
        <f>VLOOKUP($A1405,'Medical Examinations'!$A:$M,4,0)</f>
        <v>No</v>
      </c>
      <c r="F1405" t="str">
        <f>VLOOKUP($A1405,'Medical Examinations'!$A:$M,5,0)</f>
        <v>No</v>
      </c>
      <c r="G1405" t="str">
        <f>VLOOKUP($A1405,'Medical Examinations'!$A:$M,6,0)</f>
        <v>No</v>
      </c>
      <c r="H1405">
        <f>VLOOKUP($A1405,'Medical Examinations'!$A:$M,8,0)</f>
        <v>0</v>
      </c>
      <c r="I1405" t="str">
        <f>VLOOKUP($A1405,'Medical Examinations'!$A:$M,9,0)</f>
        <v>No</v>
      </c>
      <c r="J1405" t="str">
        <f>VLOOKUP($A1405,'Medical Examinations'!$A:$M,11,0)</f>
        <v>Overweight</v>
      </c>
      <c r="K1405" t="str">
        <f>VLOOKUP($A1405,'Medical Examinations'!$A:$M,12,0)</f>
        <v>Diabetes</v>
      </c>
      <c r="L1405" s="11">
        <f>VLOOKUP($A1405,'Hospitalisation Details'!$A:$O,5,0)</f>
        <v>28739</v>
      </c>
      <c r="M1405">
        <f>VLOOKUP($A1405,'Hospitalisation Details'!$A:$O,7,0)</f>
        <v>7624.63</v>
      </c>
      <c r="N1405" t="str">
        <f>VLOOKUP($A1405,'Hospitalisation Details'!$A:$O,12,0)</f>
        <v>tier - 2</v>
      </c>
      <c r="O1405" t="str">
        <f>VLOOKUP($A1405,'Hospitalisation Details'!$A:$O,13,0)</f>
        <v>tier - 1</v>
      </c>
      <c r="P1405" t="str">
        <f>VLOOKUP($A1405,'Hospitalisation Details'!$A:$O,14,0)</f>
        <v>R1011</v>
      </c>
      <c r="Q1405">
        <f>VLOOKUP($A1405,'Hospitalisation Details'!$A:$O,15,0)</f>
        <v>44</v>
      </c>
    </row>
    <row r="1406" spans="1:17" ht="15.75" x14ac:dyDescent="0.25">
      <c r="A1406" s="1" t="s">
        <v>966</v>
      </c>
      <c r="B1406" t="str">
        <f>VLOOKUP(Healthcare!A1406,'Customer Names'!$A:$D,4,0)</f>
        <v>Katelyn E.</v>
      </c>
      <c r="C1406">
        <f>VLOOKUP(A1406,'Medical Examinations'!$A:$M,2,0)</f>
        <v>25</v>
      </c>
      <c r="D1406">
        <f>VLOOKUP($A1406,'Medical Examinations'!$A:$M,3,0)</f>
        <v>7.04</v>
      </c>
      <c r="E1406" t="str">
        <f>VLOOKUP($A1406,'Medical Examinations'!$A:$M,4,0)</f>
        <v>No</v>
      </c>
      <c r="F1406" t="str">
        <f>VLOOKUP($A1406,'Medical Examinations'!$A:$M,5,0)</f>
        <v>No</v>
      </c>
      <c r="G1406" t="str">
        <f>VLOOKUP($A1406,'Medical Examinations'!$A:$M,6,0)</f>
        <v>No</v>
      </c>
      <c r="H1406">
        <f>VLOOKUP($A1406,'Medical Examinations'!$A:$M,8,0)</f>
        <v>0</v>
      </c>
      <c r="I1406" t="str">
        <f>VLOOKUP($A1406,'Medical Examinations'!$A:$M,9,0)</f>
        <v>No</v>
      </c>
      <c r="J1406" t="str">
        <f>VLOOKUP($A1406,'Medical Examinations'!$A:$M,11,0)</f>
        <v>Overweight</v>
      </c>
      <c r="K1406" t="str">
        <f>VLOOKUP($A1406,'Medical Examinations'!$A:$M,12,0)</f>
        <v>Diabetes</v>
      </c>
      <c r="L1406" s="11">
        <f>VLOOKUP($A1406,'Hospitalisation Details'!$A:$O,5,0)</f>
        <v>28669</v>
      </c>
      <c r="M1406">
        <f>VLOOKUP($A1406,'Hospitalisation Details'!$A:$O,7,0)</f>
        <v>7623.52</v>
      </c>
      <c r="N1406" t="str">
        <f>VLOOKUP($A1406,'Hospitalisation Details'!$A:$O,12,0)</f>
        <v>tier - 2</v>
      </c>
      <c r="O1406" t="str">
        <f>VLOOKUP($A1406,'Hospitalisation Details'!$A:$O,13,0)</f>
        <v>tier - 1</v>
      </c>
      <c r="P1406" t="str">
        <f>VLOOKUP($A1406,'Hospitalisation Details'!$A:$O,14,0)</f>
        <v>R1011</v>
      </c>
      <c r="Q1406">
        <f>VLOOKUP($A1406,'Hospitalisation Details'!$A:$O,15,0)</f>
        <v>44</v>
      </c>
    </row>
    <row r="1407" spans="1:17" ht="15.75" x14ac:dyDescent="0.25">
      <c r="A1407" s="1" t="s">
        <v>965</v>
      </c>
      <c r="B1407" t="str">
        <f>VLOOKUP(Healthcare!A1407,'Customer Names'!$A:$D,4,0)</f>
        <v>Adam</v>
      </c>
      <c r="C1407">
        <f>VLOOKUP(A1407,'Medical Examinations'!$A:$M,2,0)</f>
        <v>41.2</v>
      </c>
      <c r="D1407">
        <f>VLOOKUP($A1407,'Medical Examinations'!$A:$M,3,0)</f>
        <v>4.18</v>
      </c>
      <c r="E1407" t="str">
        <f>VLOOKUP($A1407,'Medical Examinations'!$A:$M,4,0)</f>
        <v>yes</v>
      </c>
      <c r="F1407" t="str">
        <f>VLOOKUP($A1407,'Medical Examinations'!$A:$M,5,0)</f>
        <v>No</v>
      </c>
      <c r="G1407" t="str">
        <f>VLOOKUP($A1407,'Medical Examinations'!$A:$M,6,0)</f>
        <v>No</v>
      </c>
      <c r="H1407">
        <f>VLOOKUP($A1407,'Medical Examinations'!$A:$M,8,0)</f>
        <v>0</v>
      </c>
      <c r="I1407" t="str">
        <f>VLOOKUP($A1407,'Medical Examinations'!$A:$M,9,0)</f>
        <v>No</v>
      </c>
      <c r="J1407" t="str">
        <f>VLOOKUP($A1407,'Medical Examinations'!$A:$M,11,0)</f>
        <v>Obesity</v>
      </c>
      <c r="K1407" t="str">
        <f>VLOOKUP($A1407,'Medical Examinations'!$A:$M,12,0)</f>
        <v>Normal</v>
      </c>
      <c r="L1407" s="11">
        <f>VLOOKUP($A1407,'Hospitalisation Details'!$A:$O,5,0)</f>
        <v>35355</v>
      </c>
      <c r="M1407">
        <f>VLOOKUP($A1407,'Hospitalisation Details'!$A:$O,7,0)</f>
        <v>7623.13</v>
      </c>
      <c r="N1407" t="str">
        <f>VLOOKUP($A1407,'Hospitalisation Details'!$A:$O,12,0)</f>
        <v>tier - 2</v>
      </c>
      <c r="O1407" t="str">
        <f>VLOOKUP($A1407,'Hospitalisation Details'!$A:$O,13,0)</f>
        <v>tier - 3</v>
      </c>
      <c r="P1407" t="str">
        <f>VLOOKUP($A1407,'Hospitalisation Details'!$A:$O,14,0)</f>
        <v>R1011</v>
      </c>
      <c r="Q1407">
        <f>VLOOKUP($A1407,'Hospitalisation Details'!$A:$O,15,0)</f>
        <v>26</v>
      </c>
    </row>
    <row r="1408" spans="1:17" ht="15.75" x14ac:dyDescent="0.25">
      <c r="A1408" s="1" t="s">
        <v>964</v>
      </c>
      <c r="B1408" t="str">
        <f>VLOOKUP(Healthcare!A1408,'Customer Names'!$A:$D,4,0)</f>
        <v>Dana</v>
      </c>
      <c r="C1408">
        <f>VLOOKUP(A1408,'Medical Examinations'!$A:$M,2,0)</f>
        <v>17.78</v>
      </c>
      <c r="D1408">
        <f>VLOOKUP($A1408,'Medical Examinations'!$A:$M,3,0)</f>
        <v>8.19</v>
      </c>
      <c r="E1408" t="str">
        <f>VLOOKUP($A1408,'Medical Examinations'!$A:$M,4,0)</f>
        <v>No</v>
      </c>
      <c r="F1408" t="str">
        <f>VLOOKUP($A1408,'Medical Examinations'!$A:$M,5,0)</f>
        <v>No</v>
      </c>
      <c r="G1408" t="str">
        <f>VLOOKUP($A1408,'Medical Examinations'!$A:$M,6,0)</f>
        <v>No</v>
      </c>
      <c r="H1408">
        <f>VLOOKUP($A1408,'Medical Examinations'!$A:$M,8,0)</f>
        <v>0</v>
      </c>
      <c r="I1408" t="str">
        <f>VLOOKUP($A1408,'Medical Examinations'!$A:$M,9,0)</f>
        <v>No</v>
      </c>
      <c r="J1408" t="str">
        <f>VLOOKUP($A1408,'Medical Examinations'!$A:$M,11,0)</f>
        <v>Underweight</v>
      </c>
      <c r="K1408" t="str">
        <f>VLOOKUP($A1408,'Medical Examinations'!$A:$M,12,0)</f>
        <v>Diabetes</v>
      </c>
      <c r="L1408" s="11">
        <f>VLOOKUP($A1408,'Hospitalisation Details'!$A:$O,5,0)</f>
        <v>25084</v>
      </c>
      <c r="M1408">
        <f>VLOOKUP($A1408,'Hospitalisation Details'!$A:$O,7,0)</f>
        <v>7609.6</v>
      </c>
      <c r="N1408" t="str">
        <f>VLOOKUP($A1408,'Hospitalisation Details'!$A:$O,12,0)</f>
        <v>tier - 3</v>
      </c>
      <c r="O1408" t="str">
        <f>VLOOKUP($A1408,'Hospitalisation Details'!$A:$O,13,0)</f>
        <v>tier - 2</v>
      </c>
      <c r="P1408" t="str">
        <f>VLOOKUP($A1408,'Hospitalisation Details'!$A:$O,14,0)</f>
        <v>R1012</v>
      </c>
      <c r="Q1408">
        <f>VLOOKUP($A1408,'Hospitalisation Details'!$A:$O,15,0)</f>
        <v>54</v>
      </c>
    </row>
    <row r="1409" spans="1:17" ht="15.75" x14ac:dyDescent="0.25">
      <c r="A1409" s="1" t="s">
        <v>963</v>
      </c>
      <c r="B1409" t="str">
        <f>VLOOKUP(Healthcare!A1409,'Customer Names'!$A:$D,4,0)</f>
        <v>Eric W</v>
      </c>
      <c r="C1409">
        <f>VLOOKUP(A1409,'Medical Examinations'!$A:$M,2,0)</f>
        <v>40.119999999999997</v>
      </c>
      <c r="D1409">
        <f>VLOOKUP($A1409,'Medical Examinations'!$A:$M,3,0)</f>
        <v>6.22</v>
      </c>
      <c r="E1409" t="str">
        <f>VLOOKUP($A1409,'Medical Examinations'!$A:$M,4,0)</f>
        <v>yes</v>
      </c>
      <c r="F1409" t="str">
        <f>VLOOKUP($A1409,'Medical Examinations'!$A:$M,5,0)</f>
        <v>No</v>
      </c>
      <c r="G1409" t="str">
        <f>VLOOKUP($A1409,'Medical Examinations'!$A:$M,6,0)</f>
        <v>Yes</v>
      </c>
      <c r="H1409">
        <f>VLOOKUP($A1409,'Medical Examinations'!$A:$M,8,0)</f>
        <v>1</v>
      </c>
      <c r="I1409" t="str">
        <f>VLOOKUP($A1409,'Medical Examinations'!$A:$M,9,0)</f>
        <v>No</v>
      </c>
      <c r="J1409" t="str">
        <f>VLOOKUP($A1409,'Medical Examinations'!$A:$M,11,0)</f>
        <v>Obesity</v>
      </c>
      <c r="K1409" t="str">
        <f>VLOOKUP($A1409,'Medical Examinations'!$A:$M,12,0)</f>
        <v>Prediabetes</v>
      </c>
      <c r="L1409" s="11">
        <f>VLOOKUP($A1409,'Hospitalisation Details'!$A:$O,5,0)</f>
        <v>35794</v>
      </c>
      <c r="M1409">
        <f>VLOOKUP($A1409,'Hospitalisation Details'!$A:$O,7,0)</f>
        <v>7607.03</v>
      </c>
      <c r="N1409" t="str">
        <f>VLOOKUP($A1409,'Hospitalisation Details'!$A:$O,12,0)</f>
        <v>tier - 2</v>
      </c>
      <c r="O1409" t="str">
        <f>VLOOKUP($A1409,'Hospitalisation Details'!$A:$O,13,0)</f>
        <v>tier - 2</v>
      </c>
      <c r="P1409" t="str">
        <f>VLOOKUP($A1409,'Hospitalisation Details'!$A:$O,14,0)</f>
        <v>R1012</v>
      </c>
      <c r="Q1409">
        <f>VLOOKUP($A1409,'Hospitalisation Details'!$A:$O,15,0)</f>
        <v>25</v>
      </c>
    </row>
    <row r="1410" spans="1:17" ht="15.75" x14ac:dyDescent="0.25">
      <c r="A1410" s="1" t="s">
        <v>962</v>
      </c>
      <c r="B1410" t="str">
        <f>VLOOKUP(Healthcare!A1410,'Customer Names'!$A:$D,4,0)</f>
        <v>Matthew D</v>
      </c>
      <c r="C1410">
        <f>VLOOKUP(A1410,'Medical Examinations'!$A:$M,2,0)</f>
        <v>19.350000000000001</v>
      </c>
      <c r="D1410">
        <f>VLOOKUP($A1410,'Medical Examinations'!$A:$M,3,0)</f>
        <v>8.2200000000000006</v>
      </c>
      <c r="E1410" t="str">
        <f>VLOOKUP($A1410,'Medical Examinations'!$A:$M,4,0)</f>
        <v>yes</v>
      </c>
      <c r="F1410" t="str">
        <f>VLOOKUP($A1410,'Medical Examinations'!$A:$M,5,0)</f>
        <v>No</v>
      </c>
      <c r="G1410" t="str">
        <f>VLOOKUP($A1410,'Medical Examinations'!$A:$M,6,0)</f>
        <v>No</v>
      </c>
      <c r="H1410">
        <f>VLOOKUP($A1410,'Medical Examinations'!$A:$M,8,0)</f>
        <v>0</v>
      </c>
      <c r="I1410" t="str">
        <f>VLOOKUP($A1410,'Medical Examinations'!$A:$M,9,0)</f>
        <v>No</v>
      </c>
      <c r="J1410" t="str">
        <f>VLOOKUP($A1410,'Medical Examinations'!$A:$M,11,0)</f>
        <v>Healthy Weight</v>
      </c>
      <c r="K1410" t="str">
        <f>VLOOKUP($A1410,'Medical Examinations'!$A:$M,12,0)</f>
        <v>Diabetes</v>
      </c>
      <c r="L1410" s="11">
        <f>VLOOKUP($A1410,'Hospitalisation Details'!$A:$O,5,0)</f>
        <v>24640</v>
      </c>
      <c r="M1410">
        <f>VLOOKUP($A1410,'Hospitalisation Details'!$A:$O,7,0)</f>
        <v>7585.62</v>
      </c>
      <c r="N1410" t="str">
        <f>VLOOKUP($A1410,'Hospitalisation Details'!$A:$O,12,0)</f>
        <v>tier - 3</v>
      </c>
      <c r="O1410" t="str">
        <f>VLOOKUP($A1410,'Hospitalisation Details'!$A:$O,13,0)</f>
        <v>tier - 2</v>
      </c>
      <c r="P1410" t="str">
        <f>VLOOKUP($A1410,'Hospitalisation Details'!$A:$O,14,0)</f>
        <v>R1013</v>
      </c>
      <c r="Q1410">
        <f>VLOOKUP($A1410,'Hospitalisation Details'!$A:$O,15,0)</f>
        <v>55</v>
      </c>
    </row>
    <row r="1411" spans="1:17" ht="15.75" x14ac:dyDescent="0.25">
      <c r="A1411" s="1" t="s">
        <v>961</v>
      </c>
      <c r="B1411" t="str">
        <f>VLOOKUP(Healthcare!A1411,'Customer Names'!$A:$D,4,0)</f>
        <v>Eoghan</v>
      </c>
      <c r="C1411">
        <f>VLOOKUP(A1411,'Medical Examinations'!$A:$M,2,0)</f>
        <v>36.69</v>
      </c>
      <c r="D1411">
        <f>VLOOKUP($A1411,'Medical Examinations'!$A:$M,3,0)</f>
        <v>6.15</v>
      </c>
      <c r="E1411" t="str">
        <f>VLOOKUP($A1411,'Medical Examinations'!$A:$M,4,0)</f>
        <v>No</v>
      </c>
      <c r="F1411" t="str">
        <f>VLOOKUP($A1411,'Medical Examinations'!$A:$M,5,0)</f>
        <v>No</v>
      </c>
      <c r="G1411" t="str">
        <f>VLOOKUP($A1411,'Medical Examinations'!$A:$M,6,0)</f>
        <v>No</v>
      </c>
      <c r="H1411">
        <f>VLOOKUP($A1411,'Medical Examinations'!$A:$M,8,0)</f>
        <v>0</v>
      </c>
      <c r="I1411" t="str">
        <f>VLOOKUP($A1411,'Medical Examinations'!$A:$M,9,0)</f>
        <v>No</v>
      </c>
      <c r="J1411" t="str">
        <f>VLOOKUP($A1411,'Medical Examinations'!$A:$M,11,0)</f>
        <v>Obesity</v>
      </c>
      <c r="K1411" t="str">
        <f>VLOOKUP($A1411,'Medical Examinations'!$A:$M,12,0)</f>
        <v>Prediabetes</v>
      </c>
      <c r="L1411" s="11">
        <f>VLOOKUP($A1411,'Hospitalisation Details'!$A:$O,5,0)</f>
        <v>34682</v>
      </c>
      <c r="M1411">
        <f>VLOOKUP($A1411,'Hospitalisation Details'!$A:$O,7,0)</f>
        <v>7567.13</v>
      </c>
      <c r="N1411" t="str">
        <f>VLOOKUP($A1411,'Hospitalisation Details'!$A:$O,12,0)</f>
        <v>tier - 2</v>
      </c>
      <c r="O1411" t="str">
        <f>VLOOKUP($A1411,'Hospitalisation Details'!$A:$O,13,0)</f>
        <v>tier - 2</v>
      </c>
      <c r="P1411" t="str">
        <f>VLOOKUP($A1411,'Hospitalisation Details'!$A:$O,14,0)</f>
        <v>R1021</v>
      </c>
      <c r="Q1411">
        <f>VLOOKUP($A1411,'Hospitalisation Details'!$A:$O,15,0)</f>
        <v>28</v>
      </c>
    </row>
    <row r="1412" spans="1:17" ht="15.75" x14ac:dyDescent="0.25">
      <c r="A1412" s="1" t="s">
        <v>960</v>
      </c>
      <c r="B1412" t="str">
        <f>VLOOKUP(Healthcare!A1412,'Customer Names'!$A:$D,4,0)</f>
        <v>Pamela W</v>
      </c>
      <c r="C1412">
        <f>VLOOKUP(A1412,'Medical Examinations'!$A:$M,2,0)</f>
        <v>28.51</v>
      </c>
      <c r="D1412">
        <f>VLOOKUP($A1412,'Medical Examinations'!$A:$M,3,0)</f>
        <v>5.65</v>
      </c>
      <c r="E1412" t="str">
        <f>VLOOKUP($A1412,'Medical Examinations'!$A:$M,4,0)</f>
        <v>yes</v>
      </c>
      <c r="F1412" t="str">
        <f>VLOOKUP($A1412,'Medical Examinations'!$A:$M,5,0)</f>
        <v>No</v>
      </c>
      <c r="G1412" t="str">
        <f>VLOOKUP($A1412,'Medical Examinations'!$A:$M,6,0)</f>
        <v>No</v>
      </c>
      <c r="H1412">
        <f>VLOOKUP($A1412,'Medical Examinations'!$A:$M,8,0)</f>
        <v>1</v>
      </c>
      <c r="I1412" t="str">
        <f>VLOOKUP($A1412,'Medical Examinations'!$A:$M,9,0)</f>
        <v>No</v>
      </c>
      <c r="J1412" t="str">
        <f>VLOOKUP($A1412,'Medical Examinations'!$A:$M,11,0)</f>
        <v>Overweight</v>
      </c>
      <c r="K1412" t="str">
        <f>VLOOKUP($A1412,'Medical Examinations'!$A:$M,12,0)</f>
        <v>Normal</v>
      </c>
      <c r="L1412" s="11">
        <f>VLOOKUP($A1412,'Hospitalisation Details'!$A:$O,5,0)</f>
        <v>32309</v>
      </c>
      <c r="M1412">
        <f>VLOOKUP($A1412,'Hospitalisation Details'!$A:$O,7,0)</f>
        <v>7538.52</v>
      </c>
      <c r="N1412" t="str">
        <f>VLOOKUP($A1412,'Hospitalisation Details'!$A:$O,12,0)</f>
        <v>tier - 2</v>
      </c>
      <c r="O1412" t="str">
        <f>VLOOKUP($A1412,'Hospitalisation Details'!$A:$O,13,0)</f>
        <v>tier - 2</v>
      </c>
      <c r="P1412" t="str">
        <f>VLOOKUP($A1412,'Hospitalisation Details'!$A:$O,14,0)</f>
        <v>R1012</v>
      </c>
      <c r="Q1412">
        <f>VLOOKUP($A1412,'Hospitalisation Details'!$A:$O,15,0)</f>
        <v>34</v>
      </c>
    </row>
    <row r="1413" spans="1:17" ht="15.75" x14ac:dyDescent="0.25">
      <c r="A1413" s="1" t="s">
        <v>959</v>
      </c>
      <c r="B1413" t="str">
        <f>VLOOKUP(Healthcare!A1413,'Customer Names'!$A:$D,4,0)</f>
        <v>Lindsey M.</v>
      </c>
      <c r="C1413">
        <f>VLOOKUP(A1413,'Medical Examinations'!$A:$M,2,0)</f>
        <v>30.21</v>
      </c>
      <c r="D1413">
        <f>VLOOKUP($A1413,'Medical Examinations'!$A:$M,3,0)</f>
        <v>5.5</v>
      </c>
      <c r="E1413" t="str">
        <f>VLOOKUP($A1413,'Medical Examinations'!$A:$M,4,0)</f>
        <v>No</v>
      </c>
      <c r="F1413" t="str">
        <f>VLOOKUP($A1413,'Medical Examinations'!$A:$M,5,0)</f>
        <v>No</v>
      </c>
      <c r="G1413" t="str">
        <f>VLOOKUP($A1413,'Medical Examinations'!$A:$M,6,0)</f>
        <v>No</v>
      </c>
      <c r="H1413">
        <f>VLOOKUP($A1413,'Medical Examinations'!$A:$M,8,0)</f>
        <v>1</v>
      </c>
      <c r="I1413" t="str">
        <f>VLOOKUP($A1413,'Medical Examinations'!$A:$M,9,0)</f>
        <v>No</v>
      </c>
      <c r="J1413" t="str">
        <f>VLOOKUP($A1413,'Medical Examinations'!$A:$M,11,0)</f>
        <v>Obesity</v>
      </c>
      <c r="K1413" t="str">
        <f>VLOOKUP($A1413,'Medical Examinations'!$A:$M,12,0)</f>
        <v>Normal</v>
      </c>
      <c r="L1413" s="11">
        <f>VLOOKUP($A1413,'Hospitalisation Details'!$A:$O,5,0)</f>
        <v>30977</v>
      </c>
      <c r="M1413">
        <f>VLOOKUP($A1413,'Hospitalisation Details'!$A:$O,7,0)</f>
        <v>7537.16</v>
      </c>
      <c r="N1413" t="str">
        <f>VLOOKUP($A1413,'Hospitalisation Details'!$A:$O,12,0)</f>
        <v>tier - 2</v>
      </c>
      <c r="O1413" t="str">
        <f>VLOOKUP($A1413,'Hospitalisation Details'!$A:$O,13,0)</f>
        <v>tier - 2</v>
      </c>
      <c r="P1413" t="str">
        <f>VLOOKUP($A1413,'Hospitalisation Details'!$A:$O,14,0)</f>
        <v>R1012</v>
      </c>
      <c r="Q1413">
        <f>VLOOKUP($A1413,'Hospitalisation Details'!$A:$O,15,0)</f>
        <v>38</v>
      </c>
    </row>
    <row r="1414" spans="1:17" ht="15.75" x14ac:dyDescent="0.25">
      <c r="A1414" s="1" t="s">
        <v>958</v>
      </c>
      <c r="B1414" t="str">
        <f>VLOOKUP(Healthcare!A1414,'Customer Names'!$A:$D,4,0)</f>
        <v>Kassie</v>
      </c>
      <c r="C1414">
        <f>VLOOKUP(A1414,'Medical Examinations'!$A:$M,2,0)</f>
        <v>24.33</v>
      </c>
      <c r="D1414">
        <f>VLOOKUP($A1414,'Medical Examinations'!$A:$M,3,0)</f>
        <v>8</v>
      </c>
      <c r="E1414" t="str">
        <f>VLOOKUP($A1414,'Medical Examinations'!$A:$M,4,0)</f>
        <v>No</v>
      </c>
      <c r="F1414" t="str">
        <f>VLOOKUP($A1414,'Medical Examinations'!$A:$M,5,0)</f>
        <v>No</v>
      </c>
      <c r="G1414" t="str">
        <f>VLOOKUP($A1414,'Medical Examinations'!$A:$M,6,0)</f>
        <v>No</v>
      </c>
      <c r="H1414">
        <f>VLOOKUP($A1414,'Medical Examinations'!$A:$M,8,0)</f>
        <v>0</v>
      </c>
      <c r="I1414" t="str">
        <f>VLOOKUP($A1414,'Medical Examinations'!$A:$M,9,0)</f>
        <v>No</v>
      </c>
      <c r="J1414" t="str">
        <f>VLOOKUP($A1414,'Medical Examinations'!$A:$M,11,0)</f>
        <v>Healthy Weight</v>
      </c>
      <c r="K1414" t="str">
        <f>VLOOKUP($A1414,'Medical Examinations'!$A:$M,12,0)</f>
        <v>Diabetes</v>
      </c>
      <c r="L1414" s="11">
        <f>VLOOKUP($A1414,'Hospitalisation Details'!$A:$O,5,0)</f>
        <v>28808</v>
      </c>
      <c r="M1414">
        <f>VLOOKUP($A1414,'Hospitalisation Details'!$A:$O,7,0)</f>
        <v>7531.7</v>
      </c>
      <c r="N1414" t="str">
        <f>VLOOKUP($A1414,'Hospitalisation Details'!$A:$O,12,0)</f>
        <v>tier - 2</v>
      </c>
      <c r="O1414" t="str">
        <f>VLOOKUP($A1414,'Hospitalisation Details'!$A:$O,13,0)</f>
        <v>tier - 1</v>
      </c>
      <c r="P1414" t="str">
        <f>VLOOKUP($A1414,'Hospitalisation Details'!$A:$O,14,0)</f>
        <v>R1013</v>
      </c>
      <c r="Q1414">
        <f>VLOOKUP($A1414,'Hospitalisation Details'!$A:$O,15,0)</f>
        <v>44</v>
      </c>
    </row>
    <row r="1415" spans="1:17" ht="15.75" x14ac:dyDescent="0.25">
      <c r="A1415" s="1" t="s">
        <v>957</v>
      </c>
      <c r="B1415" t="str">
        <f>VLOOKUP(Healthcare!A1415,'Customer Names'!$A:$D,4,0)</f>
        <v>Matthew</v>
      </c>
      <c r="C1415">
        <f>VLOOKUP(A1415,'Medical Examinations'!$A:$M,2,0)</f>
        <v>19.855</v>
      </c>
      <c r="D1415">
        <f>VLOOKUP($A1415,'Medical Examinations'!$A:$M,3,0)</f>
        <v>5.71</v>
      </c>
      <c r="E1415" t="str">
        <f>VLOOKUP($A1415,'Medical Examinations'!$A:$M,4,0)</f>
        <v>yes</v>
      </c>
      <c r="F1415" t="str">
        <f>VLOOKUP($A1415,'Medical Examinations'!$A:$M,5,0)</f>
        <v>No</v>
      </c>
      <c r="G1415" t="str">
        <f>VLOOKUP($A1415,'Medical Examinations'!$A:$M,6,0)</f>
        <v>No</v>
      </c>
      <c r="H1415">
        <f>VLOOKUP($A1415,'Medical Examinations'!$A:$M,8,0)</f>
        <v>0</v>
      </c>
      <c r="I1415" t="str">
        <f>VLOOKUP($A1415,'Medical Examinations'!$A:$M,9,0)</f>
        <v>No</v>
      </c>
      <c r="J1415" t="str">
        <f>VLOOKUP($A1415,'Medical Examinations'!$A:$M,11,0)</f>
        <v>Healthy Weight</v>
      </c>
      <c r="K1415" t="str">
        <f>VLOOKUP($A1415,'Medical Examinations'!$A:$M,12,0)</f>
        <v>Prediabetes</v>
      </c>
      <c r="L1415" s="11">
        <f>VLOOKUP($A1415,'Hospitalisation Details'!$A:$O,5,0)</f>
        <v>27921</v>
      </c>
      <c r="M1415">
        <f>VLOOKUP($A1415,'Hospitalisation Details'!$A:$O,7,0)</f>
        <v>7526.71</v>
      </c>
      <c r="N1415" t="str">
        <f>VLOOKUP($A1415,'Hospitalisation Details'!$A:$O,12,0)</f>
        <v>tier - 3</v>
      </c>
      <c r="O1415" t="str">
        <f>VLOOKUP($A1415,'Hospitalisation Details'!$A:$O,13,0)</f>
        <v>tier - 1</v>
      </c>
      <c r="P1415" t="str">
        <f>VLOOKUP($A1415,'Hospitalisation Details'!$A:$O,14,0)</f>
        <v>R1012</v>
      </c>
      <c r="Q1415">
        <f>VLOOKUP($A1415,'Hospitalisation Details'!$A:$O,15,0)</f>
        <v>46</v>
      </c>
    </row>
    <row r="1416" spans="1:17" ht="15.75" x14ac:dyDescent="0.25">
      <c r="A1416" s="1" t="s">
        <v>956</v>
      </c>
      <c r="B1416" t="str">
        <f>VLOOKUP(Healthcare!A1416,'Customer Names'!$A:$D,4,0)</f>
        <v>Ruben Dario</v>
      </c>
      <c r="C1416">
        <f>VLOOKUP(A1416,'Medical Examinations'!$A:$M,2,0)</f>
        <v>25.364999999999998</v>
      </c>
      <c r="D1416">
        <f>VLOOKUP($A1416,'Medical Examinations'!$A:$M,3,0)</f>
        <v>11.71</v>
      </c>
      <c r="E1416" t="str">
        <f>VLOOKUP($A1416,'Medical Examinations'!$A:$M,4,0)</f>
        <v>No</v>
      </c>
      <c r="F1416" t="str">
        <f>VLOOKUP($A1416,'Medical Examinations'!$A:$M,5,0)</f>
        <v>No</v>
      </c>
      <c r="G1416" t="str">
        <f>VLOOKUP($A1416,'Medical Examinations'!$A:$M,6,0)</f>
        <v>No</v>
      </c>
      <c r="H1416">
        <f>VLOOKUP($A1416,'Medical Examinations'!$A:$M,8,0)</f>
        <v>0</v>
      </c>
      <c r="I1416" t="str">
        <f>VLOOKUP($A1416,'Medical Examinations'!$A:$M,9,0)</f>
        <v>No</v>
      </c>
      <c r="J1416" t="str">
        <f>VLOOKUP($A1416,'Medical Examinations'!$A:$M,11,0)</f>
        <v>Overweight</v>
      </c>
      <c r="K1416" t="str">
        <f>VLOOKUP($A1416,'Medical Examinations'!$A:$M,12,0)</f>
        <v>Diabetes</v>
      </c>
      <c r="L1416" s="11">
        <f>VLOOKUP($A1416,'Hospitalisation Details'!$A:$O,5,0)</f>
        <v>28659</v>
      </c>
      <c r="M1416">
        <f>VLOOKUP($A1416,'Hospitalisation Details'!$A:$O,7,0)</f>
        <v>7518.03</v>
      </c>
      <c r="N1416" t="str">
        <f>VLOOKUP($A1416,'Hospitalisation Details'!$A:$O,12,0)</f>
        <v>tier - 2</v>
      </c>
      <c r="O1416" t="str">
        <f>VLOOKUP($A1416,'Hospitalisation Details'!$A:$O,13,0)</f>
        <v>tier - 3</v>
      </c>
      <c r="P1416" t="str">
        <f>VLOOKUP($A1416,'Hospitalisation Details'!$A:$O,14,0)</f>
        <v>R1012</v>
      </c>
      <c r="Q1416">
        <f>VLOOKUP($A1416,'Hospitalisation Details'!$A:$O,15,0)</f>
        <v>44</v>
      </c>
    </row>
    <row r="1417" spans="1:17" ht="15.75" x14ac:dyDescent="0.25">
      <c r="A1417" s="1" t="s">
        <v>955</v>
      </c>
      <c r="B1417" t="str">
        <f>VLOOKUP(Healthcare!A1417,'Customer Names'!$A:$D,4,0)</f>
        <v>Kevin</v>
      </c>
      <c r="C1417">
        <f>VLOOKUP(A1417,'Medical Examinations'!$A:$M,2,0)</f>
        <v>29.6</v>
      </c>
      <c r="D1417">
        <f>VLOOKUP($A1417,'Medical Examinations'!$A:$M,3,0)</f>
        <v>6.17</v>
      </c>
      <c r="E1417" t="str">
        <f>VLOOKUP($A1417,'Medical Examinations'!$A:$M,4,0)</f>
        <v>yes</v>
      </c>
      <c r="F1417" t="str">
        <f>VLOOKUP($A1417,'Medical Examinations'!$A:$M,5,0)</f>
        <v>No</v>
      </c>
      <c r="G1417" t="str">
        <f>VLOOKUP($A1417,'Medical Examinations'!$A:$M,6,0)</f>
        <v>Yes</v>
      </c>
      <c r="H1417">
        <f>VLOOKUP($A1417,'Medical Examinations'!$A:$M,8,0)</f>
        <v>1</v>
      </c>
      <c r="I1417" t="str">
        <f>VLOOKUP($A1417,'Medical Examinations'!$A:$M,9,0)</f>
        <v>No</v>
      </c>
      <c r="J1417" t="str">
        <f>VLOOKUP($A1417,'Medical Examinations'!$A:$M,11,0)</f>
        <v>Overweight</v>
      </c>
      <c r="K1417" t="str">
        <f>VLOOKUP($A1417,'Medical Examinations'!$A:$M,12,0)</f>
        <v>Prediabetes</v>
      </c>
      <c r="L1417" s="11">
        <f>VLOOKUP($A1417,'Hospitalisation Details'!$A:$O,5,0)</f>
        <v>30630</v>
      </c>
      <c r="M1417">
        <f>VLOOKUP($A1417,'Hospitalisation Details'!$A:$O,7,0)</f>
        <v>7512.27</v>
      </c>
      <c r="N1417" t="str">
        <f>VLOOKUP($A1417,'Hospitalisation Details'!$A:$O,12,0)</f>
        <v>tier - 3</v>
      </c>
      <c r="O1417" t="str">
        <f>VLOOKUP($A1417,'Hospitalisation Details'!$A:$O,13,0)</f>
        <v>tier - 2</v>
      </c>
      <c r="P1417" t="str">
        <f>VLOOKUP($A1417,'Hospitalisation Details'!$A:$O,14,0)</f>
        <v>R1011</v>
      </c>
      <c r="Q1417">
        <f>VLOOKUP($A1417,'Hospitalisation Details'!$A:$O,15,0)</f>
        <v>39</v>
      </c>
    </row>
    <row r="1418" spans="1:17" ht="15.75" x14ac:dyDescent="0.25">
      <c r="A1418" s="1" t="s">
        <v>954</v>
      </c>
      <c r="B1418" t="str">
        <f>VLOOKUP(Healthcare!A1418,'Customer Names'!$A:$D,4,0)</f>
        <v>Lindsay M</v>
      </c>
      <c r="C1418">
        <f>VLOOKUP(A1418,'Medical Examinations'!$A:$M,2,0)</f>
        <v>39.43</v>
      </c>
      <c r="D1418">
        <f>VLOOKUP($A1418,'Medical Examinations'!$A:$M,3,0)</f>
        <v>6.1</v>
      </c>
      <c r="E1418" t="str">
        <f>VLOOKUP($A1418,'Medical Examinations'!$A:$M,4,0)</f>
        <v>yes</v>
      </c>
      <c r="F1418" t="str">
        <f>VLOOKUP($A1418,'Medical Examinations'!$A:$M,5,0)</f>
        <v>No</v>
      </c>
      <c r="G1418" t="str">
        <f>VLOOKUP($A1418,'Medical Examinations'!$A:$M,6,0)</f>
        <v>Yes</v>
      </c>
      <c r="H1418">
        <f>VLOOKUP($A1418,'Medical Examinations'!$A:$M,8,0)</f>
        <v>1</v>
      </c>
      <c r="I1418" t="str">
        <f>VLOOKUP($A1418,'Medical Examinations'!$A:$M,9,0)</f>
        <v>No</v>
      </c>
      <c r="J1418" t="str">
        <f>VLOOKUP($A1418,'Medical Examinations'!$A:$M,11,0)</f>
        <v>Obesity</v>
      </c>
      <c r="K1418" t="str">
        <f>VLOOKUP($A1418,'Medical Examinations'!$A:$M,12,0)</f>
        <v>Prediabetes</v>
      </c>
      <c r="L1418" s="11">
        <f>VLOOKUP($A1418,'Hospitalisation Details'!$A:$O,5,0)</f>
        <v>35792</v>
      </c>
      <c r="M1418">
        <f>VLOOKUP($A1418,'Hospitalisation Details'!$A:$O,7,0)</f>
        <v>7504.3</v>
      </c>
      <c r="N1418" t="str">
        <f>VLOOKUP($A1418,'Hospitalisation Details'!$A:$O,12,0)</f>
        <v>tier - 2</v>
      </c>
      <c r="O1418" t="str">
        <f>VLOOKUP($A1418,'Hospitalisation Details'!$A:$O,13,0)</f>
        <v>tier - 1</v>
      </c>
      <c r="P1418" t="str">
        <f>VLOOKUP($A1418,'Hospitalisation Details'!$A:$O,14,0)</f>
        <v>R1012</v>
      </c>
      <c r="Q1418">
        <f>VLOOKUP($A1418,'Hospitalisation Details'!$A:$O,15,0)</f>
        <v>25</v>
      </c>
    </row>
    <row r="1419" spans="1:17" ht="15.75" x14ac:dyDescent="0.25">
      <c r="A1419" s="1" t="s">
        <v>953</v>
      </c>
      <c r="B1419" t="str">
        <f>VLOOKUP(Healthcare!A1419,'Customer Names'!$A:$D,4,0)</f>
        <v>.  Amanda</v>
      </c>
      <c r="C1419">
        <f>VLOOKUP(A1419,'Medical Examinations'!$A:$M,2,0)</f>
        <v>27.34</v>
      </c>
      <c r="D1419">
        <f>VLOOKUP($A1419,'Medical Examinations'!$A:$M,3,0)</f>
        <v>5.19</v>
      </c>
      <c r="E1419" t="str">
        <f>VLOOKUP($A1419,'Medical Examinations'!$A:$M,4,0)</f>
        <v>yes</v>
      </c>
      <c r="F1419" t="str">
        <f>VLOOKUP($A1419,'Medical Examinations'!$A:$M,5,0)</f>
        <v>No</v>
      </c>
      <c r="G1419" t="str">
        <f>VLOOKUP($A1419,'Medical Examinations'!$A:$M,6,0)</f>
        <v>No</v>
      </c>
      <c r="H1419">
        <f>VLOOKUP($A1419,'Medical Examinations'!$A:$M,8,0)</f>
        <v>1</v>
      </c>
      <c r="I1419" t="str">
        <f>VLOOKUP($A1419,'Medical Examinations'!$A:$M,9,0)</f>
        <v>No</v>
      </c>
      <c r="J1419" t="str">
        <f>VLOOKUP($A1419,'Medical Examinations'!$A:$M,11,0)</f>
        <v>Overweight</v>
      </c>
      <c r="K1419" t="str">
        <f>VLOOKUP($A1419,'Medical Examinations'!$A:$M,12,0)</f>
        <v>Normal</v>
      </c>
      <c r="L1419" s="11">
        <f>VLOOKUP($A1419,'Hospitalisation Details'!$A:$O,5,0)</f>
        <v>32462</v>
      </c>
      <c r="M1419">
        <f>VLOOKUP($A1419,'Hospitalisation Details'!$A:$O,7,0)</f>
        <v>7494.63</v>
      </c>
      <c r="N1419" t="str">
        <f>VLOOKUP($A1419,'Hospitalisation Details'!$A:$O,12,0)</f>
        <v>tier - 2</v>
      </c>
      <c r="O1419" t="str">
        <f>VLOOKUP($A1419,'Hospitalisation Details'!$A:$O,13,0)</f>
        <v>tier - 3</v>
      </c>
      <c r="P1419" t="str">
        <f>VLOOKUP($A1419,'Hospitalisation Details'!$A:$O,14,0)</f>
        <v>R1025</v>
      </c>
      <c r="Q1419">
        <f>VLOOKUP($A1419,'Hospitalisation Details'!$A:$O,15,0)</f>
        <v>34</v>
      </c>
    </row>
    <row r="1420" spans="1:17" ht="15.75" x14ac:dyDescent="0.25">
      <c r="A1420" s="1" t="s">
        <v>952</v>
      </c>
      <c r="B1420" t="str">
        <f>VLOOKUP(Healthcare!A1420,'Customer Names'!$A:$D,4,0)</f>
        <v>James</v>
      </c>
      <c r="C1420">
        <f>VLOOKUP(A1420,'Medical Examinations'!$A:$M,2,0)</f>
        <v>39.01</v>
      </c>
      <c r="D1420">
        <f>VLOOKUP($A1420,'Medical Examinations'!$A:$M,3,0)</f>
        <v>5.37</v>
      </c>
      <c r="E1420" t="str">
        <f>VLOOKUP($A1420,'Medical Examinations'!$A:$M,4,0)</f>
        <v>yes</v>
      </c>
      <c r="F1420" t="str">
        <f>VLOOKUP($A1420,'Medical Examinations'!$A:$M,5,0)</f>
        <v>No</v>
      </c>
      <c r="G1420" t="str">
        <f>VLOOKUP($A1420,'Medical Examinations'!$A:$M,6,0)</f>
        <v>No</v>
      </c>
      <c r="H1420">
        <f>VLOOKUP($A1420,'Medical Examinations'!$A:$M,8,0)</f>
        <v>0</v>
      </c>
      <c r="I1420" t="str">
        <f>VLOOKUP($A1420,'Medical Examinations'!$A:$M,9,0)</f>
        <v>No</v>
      </c>
      <c r="J1420" t="str">
        <f>VLOOKUP($A1420,'Medical Examinations'!$A:$M,11,0)</f>
        <v>Obesity</v>
      </c>
      <c r="K1420" t="str">
        <f>VLOOKUP($A1420,'Medical Examinations'!$A:$M,12,0)</f>
        <v>Normal</v>
      </c>
      <c r="L1420" s="11">
        <f>VLOOKUP($A1420,'Hospitalisation Details'!$A:$O,5,0)</f>
        <v>35352</v>
      </c>
      <c r="M1420">
        <f>VLOOKUP($A1420,'Hospitalisation Details'!$A:$O,7,0)</f>
        <v>7487.38</v>
      </c>
      <c r="N1420" t="str">
        <f>VLOOKUP($A1420,'Hospitalisation Details'!$A:$O,12,0)</f>
        <v>tier - 2</v>
      </c>
      <c r="O1420" t="str">
        <f>VLOOKUP($A1420,'Hospitalisation Details'!$A:$O,13,0)</f>
        <v>tier - 3</v>
      </c>
      <c r="P1420" t="str">
        <f>VLOOKUP($A1420,'Hospitalisation Details'!$A:$O,14,0)</f>
        <v>R1012</v>
      </c>
      <c r="Q1420">
        <f>VLOOKUP($A1420,'Hospitalisation Details'!$A:$O,15,0)</f>
        <v>26</v>
      </c>
    </row>
    <row r="1421" spans="1:17" ht="15.75" x14ac:dyDescent="0.25">
      <c r="A1421" s="1" t="s">
        <v>951</v>
      </c>
      <c r="B1421" t="str">
        <f>VLOOKUP(Healthcare!A1421,'Customer Names'!$A:$D,4,0)</f>
        <v>Samuel H.</v>
      </c>
      <c r="C1421">
        <f>VLOOKUP(A1421,'Medical Examinations'!$A:$M,2,0)</f>
        <v>18.989999999999998</v>
      </c>
      <c r="D1421">
        <f>VLOOKUP($A1421,'Medical Examinations'!$A:$M,3,0)</f>
        <v>10.82</v>
      </c>
      <c r="E1421" t="str">
        <f>VLOOKUP($A1421,'Medical Examinations'!$A:$M,4,0)</f>
        <v>yes</v>
      </c>
      <c r="F1421" t="str">
        <f>VLOOKUP($A1421,'Medical Examinations'!$A:$M,5,0)</f>
        <v>No</v>
      </c>
      <c r="G1421" t="str">
        <f>VLOOKUP($A1421,'Medical Examinations'!$A:$M,6,0)</f>
        <v>No</v>
      </c>
      <c r="H1421">
        <f>VLOOKUP($A1421,'Medical Examinations'!$A:$M,8,0)</f>
        <v>0</v>
      </c>
      <c r="I1421" t="str">
        <f>VLOOKUP($A1421,'Medical Examinations'!$A:$M,9,0)</f>
        <v>No</v>
      </c>
      <c r="J1421" t="str">
        <f>VLOOKUP($A1421,'Medical Examinations'!$A:$M,11,0)</f>
        <v>Healthy Weight</v>
      </c>
      <c r="K1421" t="str">
        <f>VLOOKUP($A1421,'Medical Examinations'!$A:$M,12,0)</f>
        <v>Diabetes</v>
      </c>
      <c r="L1421" s="11">
        <f>VLOOKUP($A1421,'Hospitalisation Details'!$A:$O,5,0)</f>
        <v>24780</v>
      </c>
      <c r="M1421">
        <f>VLOOKUP($A1421,'Hospitalisation Details'!$A:$O,7,0)</f>
        <v>7463.51</v>
      </c>
      <c r="N1421" t="str">
        <f>VLOOKUP($A1421,'Hospitalisation Details'!$A:$O,12,0)</f>
        <v>tier - 3</v>
      </c>
      <c r="O1421" t="str">
        <f>VLOOKUP($A1421,'Hospitalisation Details'!$A:$O,13,0)</f>
        <v>tier - 3</v>
      </c>
      <c r="P1421" t="str">
        <f>VLOOKUP($A1421,'Hospitalisation Details'!$A:$O,14,0)</f>
        <v>R1013</v>
      </c>
      <c r="Q1421">
        <f>VLOOKUP($A1421,'Hospitalisation Details'!$A:$O,15,0)</f>
        <v>55</v>
      </c>
    </row>
    <row r="1422" spans="1:17" ht="15.75" x14ac:dyDescent="0.25">
      <c r="A1422" s="1" t="s">
        <v>950</v>
      </c>
      <c r="B1422" t="str">
        <f>VLOOKUP(Healthcare!A1422,'Customer Names'!$A:$D,4,0)</f>
        <v>Jenni</v>
      </c>
      <c r="C1422">
        <f>VLOOKUP(A1422,'Medical Examinations'!$A:$M,2,0)</f>
        <v>42.3</v>
      </c>
      <c r="D1422">
        <f>VLOOKUP($A1422,'Medical Examinations'!$A:$M,3,0)</f>
        <v>6.06</v>
      </c>
      <c r="E1422" t="str">
        <f>VLOOKUP($A1422,'Medical Examinations'!$A:$M,4,0)</f>
        <v>yes</v>
      </c>
      <c r="F1422" t="str">
        <f>VLOOKUP($A1422,'Medical Examinations'!$A:$M,5,0)</f>
        <v>No</v>
      </c>
      <c r="G1422" t="str">
        <f>VLOOKUP($A1422,'Medical Examinations'!$A:$M,6,0)</f>
        <v>No</v>
      </c>
      <c r="H1422">
        <f>VLOOKUP($A1422,'Medical Examinations'!$A:$M,8,0)</f>
        <v>0</v>
      </c>
      <c r="I1422" t="str">
        <f>VLOOKUP($A1422,'Medical Examinations'!$A:$M,9,0)</f>
        <v>No</v>
      </c>
      <c r="J1422" t="str">
        <f>VLOOKUP($A1422,'Medical Examinations'!$A:$M,11,0)</f>
        <v>Obesity</v>
      </c>
      <c r="K1422" t="str">
        <f>VLOOKUP($A1422,'Medical Examinations'!$A:$M,12,0)</f>
        <v>Prediabetes</v>
      </c>
      <c r="L1422" s="11">
        <f>VLOOKUP($A1422,'Hospitalisation Details'!$A:$O,5,0)</f>
        <v>37135</v>
      </c>
      <c r="M1422">
        <f>VLOOKUP($A1422,'Hospitalisation Details'!$A:$O,7,0)</f>
        <v>7450.36</v>
      </c>
      <c r="N1422" t="str">
        <f>VLOOKUP($A1422,'Hospitalisation Details'!$A:$O,12,0)</f>
        <v>tier - 2</v>
      </c>
      <c r="O1422" t="str">
        <f>VLOOKUP($A1422,'Hospitalisation Details'!$A:$O,13,0)</f>
        <v>tier - 2</v>
      </c>
      <c r="P1422" t="str">
        <f>VLOOKUP($A1422,'Hospitalisation Details'!$A:$O,14,0)</f>
        <v>R1012</v>
      </c>
      <c r="Q1422">
        <f>VLOOKUP($A1422,'Hospitalisation Details'!$A:$O,15,0)</f>
        <v>21</v>
      </c>
    </row>
    <row r="1423" spans="1:17" ht="15.75" x14ac:dyDescent="0.25">
      <c r="A1423" s="1" t="s">
        <v>949</v>
      </c>
      <c r="B1423" t="str">
        <f>VLOOKUP(Healthcare!A1423,'Customer Names'!$A:$D,4,0)</f>
        <v>Estuardo F</v>
      </c>
      <c r="C1423">
        <f>VLOOKUP(A1423,'Medical Examinations'!$A:$M,2,0)</f>
        <v>39.805</v>
      </c>
      <c r="D1423">
        <f>VLOOKUP($A1423,'Medical Examinations'!$A:$M,3,0)</f>
        <v>5.91</v>
      </c>
      <c r="E1423" t="str">
        <f>VLOOKUP($A1423,'Medical Examinations'!$A:$M,4,0)</f>
        <v>No</v>
      </c>
      <c r="F1423" t="str">
        <f>VLOOKUP($A1423,'Medical Examinations'!$A:$M,5,0)</f>
        <v>No</v>
      </c>
      <c r="G1423" t="str">
        <f>VLOOKUP($A1423,'Medical Examinations'!$A:$M,6,0)</f>
        <v>No</v>
      </c>
      <c r="H1423">
        <f>VLOOKUP($A1423,'Medical Examinations'!$A:$M,8,0)</f>
        <v>0</v>
      </c>
      <c r="I1423" t="str">
        <f>VLOOKUP($A1423,'Medical Examinations'!$A:$M,9,0)</f>
        <v>No</v>
      </c>
      <c r="J1423" t="str">
        <f>VLOOKUP($A1423,'Medical Examinations'!$A:$M,11,0)</f>
        <v>Obesity</v>
      </c>
      <c r="K1423" t="str">
        <f>VLOOKUP($A1423,'Medical Examinations'!$A:$M,12,0)</f>
        <v>Prediabetes</v>
      </c>
      <c r="L1423" s="11">
        <f>VLOOKUP($A1423,'Hospitalisation Details'!$A:$O,5,0)</f>
        <v>28367</v>
      </c>
      <c r="M1423">
        <f>VLOOKUP($A1423,'Hospitalisation Details'!$A:$O,7,0)</f>
        <v>7448.4</v>
      </c>
      <c r="N1423" t="str">
        <f>VLOOKUP($A1423,'Hospitalisation Details'!$A:$O,12,0)</f>
        <v>tier - 3</v>
      </c>
      <c r="O1423" t="str">
        <f>VLOOKUP($A1423,'Hospitalisation Details'!$A:$O,13,0)</f>
        <v>tier - 3</v>
      </c>
      <c r="P1423" t="str">
        <f>VLOOKUP($A1423,'Hospitalisation Details'!$A:$O,14,0)</f>
        <v>R1017</v>
      </c>
      <c r="Q1423">
        <f>VLOOKUP($A1423,'Hospitalisation Details'!$A:$O,15,0)</f>
        <v>45</v>
      </c>
    </row>
    <row r="1424" spans="1:17" ht="15.75" x14ac:dyDescent="0.25">
      <c r="A1424" s="1" t="s">
        <v>948</v>
      </c>
      <c r="B1424" t="str">
        <f>VLOOKUP(Healthcare!A1424,'Customer Names'!$A:$D,4,0)</f>
        <v>Brett</v>
      </c>
      <c r="C1424">
        <f>VLOOKUP(A1424,'Medical Examinations'!$A:$M,2,0)</f>
        <v>33.700000000000003</v>
      </c>
      <c r="D1424">
        <f>VLOOKUP($A1424,'Medical Examinations'!$A:$M,3,0)</f>
        <v>5.87</v>
      </c>
      <c r="E1424" t="str">
        <f>VLOOKUP($A1424,'Medical Examinations'!$A:$M,4,0)</f>
        <v>No</v>
      </c>
      <c r="F1424" t="str">
        <f>VLOOKUP($A1424,'Medical Examinations'!$A:$M,5,0)</f>
        <v>No</v>
      </c>
      <c r="G1424" t="str">
        <f>VLOOKUP($A1424,'Medical Examinations'!$A:$M,6,0)</f>
        <v>No</v>
      </c>
      <c r="H1424">
        <f>VLOOKUP($A1424,'Medical Examinations'!$A:$M,8,0)</f>
        <v>0</v>
      </c>
      <c r="I1424" t="str">
        <f>VLOOKUP($A1424,'Medical Examinations'!$A:$M,9,0)</f>
        <v>No</v>
      </c>
      <c r="J1424" t="str">
        <f>VLOOKUP($A1424,'Medical Examinations'!$A:$M,11,0)</f>
        <v>Obesity</v>
      </c>
      <c r="K1424" t="str">
        <f>VLOOKUP($A1424,'Medical Examinations'!$A:$M,12,0)</f>
        <v>Prediabetes</v>
      </c>
      <c r="L1424" s="11">
        <f>VLOOKUP($A1424,'Hospitalisation Details'!$A:$O,5,0)</f>
        <v>28454</v>
      </c>
      <c r="M1424">
        <f>VLOOKUP($A1424,'Hospitalisation Details'!$A:$O,7,0)</f>
        <v>7445.92</v>
      </c>
      <c r="N1424" t="str">
        <f>VLOOKUP($A1424,'Hospitalisation Details'!$A:$O,12,0)</f>
        <v>tier - 3</v>
      </c>
      <c r="O1424" t="str">
        <f>VLOOKUP($A1424,'Hospitalisation Details'!$A:$O,13,0)</f>
        <v>tier - 1</v>
      </c>
      <c r="P1424" t="str">
        <f>VLOOKUP($A1424,'Hospitalisation Details'!$A:$O,14,0)</f>
        <v>R1011</v>
      </c>
      <c r="Q1424">
        <f>VLOOKUP($A1424,'Hospitalisation Details'!$A:$O,15,0)</f>
        <v>45</v>
      </c>
    </row>
    <row r="1425" spans="1:17" ht="15.75" x14ac:dyDescent="0.25">
      <c r="A1425" s="1" t="s">
        <v>947</v>
      </c>
      <c r="B1425" t="str">
        <f>VLOOKUP(Healthcare!A1425,'Customer Names'!$A:$D,4,0)</f>
        <v>Sharon E.</v>
      </c>
      <c r="C1425">
        <f>VLOOKUP(A1425,'Medical Examinations'!$A:$M,2,0)</f>
        <v>36.195</v>
      </c>
      <c r="D1425">
        <f>VLOOKUP($A1425,'Medical Examinations'!$A:$M,3,0)</f>
        <v>6.22</v>
      </c>
      <c r="E1425" t="str">
        <f>VLOOKUP($A1425,'Medical Examinations'!$A:$M,4,0)</f>
        <v>No</v>
      </c>
      <c r="F1425" t="str">
        <f>VLOOKUP($A1425,'Medical Examinations'!$A:$M,5,0)</f>
        <v>No</v>
      </c>
      <c r="G1425" t="str">
        <f>VLOOKUP($A1425,'Medical Examinations'!$A:$M,6,0)</f>
        <v>No</v>
      </c>
      <c r="H1425">
        <f>VLOOKUP($A1425,'Medical Examinations'!$A:$M,8,0)</f>
        <v>0</v>
      </c>
      <c r="I1425" t="str">
        <f>VLOOKUP($A1425,'Medical Examinations'!$A:$M,9,0)</f>
        <v>No</v>
      </c>
      <c r="J1425" t="str">
        <f>VLOOKUP($A1425,'Medical Examinations'!$A:$M,11,0)</f>
        <v>Obesity</v>
      </c>
      <c r="K1425" t="str">
        <f>VLOOKUP($A1425,'Medical Examinations'!$A:$M,12,0)</f>
        <v>Prediabetes</v>
      </c>
      <c r="L1425" s="11">
        <f>VLOOKUP($A1425,'Hospitalisation Details'!$A:$O,5,0)</f>
        <v>29379</v>
      </c>
      <c r="M1425">
        <f>VLOOKUP($A1425,'Hospitalisation Details'!$A:$O,7,0)</f>
        <v>7443.64</v>
      </c>
      <c r="N1425" t="str">
        <f>VLOOKUP($A1425,'Hospitalisation Details'!$A:$O,12,0)</f>
        <v>tier - 2</v>
      </c>
      <c r="O1425" t="str">
        <f>VLOOKUP($A1425,'Hospitalisation Details'!$A:$O,13,0)</f>
        <v>tier - 3</v>
      </c>
      <c r="P1425" t="str">
        <f>VLOOKUP($A1425,'Hospitalisation Details'!$A:$O,14,0)</f>
        <v>R1012</v>
      </c>
      <c r="Q1425">
        <f>VLOOKUP($A1425,'Hospitalisation Details'!$A:$O,15,0)</f>
        <v>43</v>
      </c>
    </row>
    <row r="1426" spans="1:17" ht="15.75" x14ac:dyDescent="0.25">
      <c r="A1426" s="1" t="s">
        <v>946</v>
      </c>
      <c r="B1426" t="str">
        <f>VLOOKUP(Healthcare!A1426,'Customer Names'!$A:$D,4,0)</f>
        <v>Jacob W√¶ver</v>
      </c>
      <c r="C1426">
        <f>VLOOKUP(A1426,'Medical Examinations'!$A:$M,2,0)</f>
        <v>32.6</v>
      </c>
      <c r="D1426">
        <f>VLOOKUP($A1426,'Medical Examinations'!$A:$M,3,0)</f>
        <v>5.73</v>
      </c>
      <c r="E1426" t="str">
        <f>VLOOKUP($A1426,'Medical Examinations'!$A:$M,4,0)</f>
        <v>No</v>
      </c>
      <c r="F1426" t="str">
        <f>VLOOKUP($A1426,'Medical Examinations'!$A:$M,5,0)</f>
        <v>No</v>
      </c>
      <c r="G1426" t="str">
        <f>VLOOKUP($A1426,'Medical Examinations'!$A:$M,6,0)</f>
        <v>Yes</v>
      </c>
      <c r="H1426">
        <f>VLOOKUP($A1426,'Medical Examinations'!$A:$M,8,0)</f>
        <v>1</v>
      </c>
      <c r="I1426" t="str">
        <f>VLOOKUP($A1426,'Medical Examinations'!$A:$M,9,0)</f>
        <v>No</v>
      </c>
      <c r="J1426" t="str">
        <f>VLOOKUP($A1426,'Medical Examinations'!$A:$M,11,0)</f>
        <v>Obesity</v>
      </c>
      <c r="K1426" t="str">
        <f>VLOOKUP($A1426,'Medical Examinations'!$A:$M,12,0)</f>
        <v>Prediabetes</v>
      </c>
      <c r="L1426" s="11">
        <f>VLOOKUP($A1426,'Hospitalisation Details'!$A:$O,5,0)</f>
        <v>29037</v>
      </c>
      <c r="M1426">
        <f>VLOOKUP($A1426,'Hospitalisation Details'!$A:$O,7,0)</f>
        <v>7441.5</v>
      </c>
      <c r="N1426" t="str">
        <f>VLOOKUP($A1426,'Hospitalisation Details'!$A:$O,12,0)</f>
        <v>tier - 3</v>
      </c>
      <c r="O1426" t="str">
        <f>VLOOKUP($A1426,'Hospitalisation Details'!$A:$O,13,0)</f>
        <v>tier - 2</v>
      </c>
      <c r="P1426" t="str">
        <f>VLOOKUP($A1426,'Hospitalisation Details'!$A:$O,14,0)</f>
        <v>R1011</v>
      </c>
      <c r="Q1426">
        <f>VLOOKUP($A1426,'Hospitalisation Details'!$A:$O,15,0)</f>
        <v>43</v>
      </c>
    </row>
    <row r="1427" spans="1:17" ht="15.75" x14ac:dyDescent="0.25">
      <c r="A1427" s="1" t="s">
        <v>945</v>
      </c>
      <c r="B1427" t="str">
        <f>VLOOKUP(Healthcare!A1427,'Customer Names'!$A:$D,4,0)</f>
        <v>Scott</v>
      </c>
      <c r="C1427">
        <f>VLOOKUP(A1427,'Medical Examinations'!$A:$M,2,0)</f>
        <v>30.2</v>
      </c>
      <c r="D1427">
        <f>VLOOKUP($A1427,'Medical Examinations'!$A:$M,3,0)</f>
        <v>5.7</v>
      </c>
      <c r="E1427" t="str">
        <f>VLOOKUP($A1427,'Medical Examinations'!$A:$M,4,0)</f>
        <v>No</v>
      </c>
      <c r="F1427" t="str">
        <f>VLOOKUP($A1427,'Medical Examinations'!$A:$M,5,0)</f>
        <v>No</v>
      </c>
      <c r="G1427" t="str">
        <f>VLOOKUP($A1427,'Medical Examinations'!$A:$M,6,0)</f>
        <v>No</v>
      </c>
      <c r="H1427">
        <f>VLOOKUP($A1427,'Medical Examinations'!$A:$M,8,0)</f>
        <v>0</v>
      </c>
      <c r="I1427" t="str">
        <f>VLOOKUP($A1427,'Medical Examinations'!$A:$M,9,0)</f>
        <v>No</v>
      </c>
      <c r="J1427" t="str">
        <f>VLOOKUP($A1427,'Medical Examinations'!$A:$M,11,0)</f>
        <v>Obesity</v>
      </c>
      <c r="K1427" t="str">
        <f>VLOOKUP($A1427,'Medical Examinations'!$A:$M,12,0)</f>
        <v>Prediabetes</v>
      </c>
      <c r="L1427" s="11">
        <f>VLOOKUP($A1427,'Hospitalisation Details'!$A:$O,5,0)</f>
        <v>28362</v>
      </c>
      <c r="M1427">
        <f>VLOOKUP($A1427,'Hospitalisation Details'!$A:$O,7,0)</f>
        <v>7441.05</v>
      </c>
      <c r="N1427" t="str">
        <f>VLOOKUP($A1427,'Hospitalisation Details'!$A:$O,12,0)</f>
        <v>tier - 3</v>
      </c>
      <c r="O1427" t="str">
        <f>VLOOKUP($A1427,'Hospitalisation Details'!$A:$O,13,0)</f>
        <v>tier - 2</v>
      </c>
      <c r="P1427" t="str">
        <f>VLOOKUP($A1427,'Hospitalisation Details'!$A:$O,14,0)</f>
        <v>R1011</v>
      </c>
      <c r="Q1427">
        <f>VLOOKUP($A1427,'Hospitalisation Details'!$A:$O,15,0)</f>
        <v>45</v>
      </c>
    </row>
    <row r="1428" spans="1:17" ht="15.75" x14ac:dyDescent="0.25">
      <c r="A1428" s="1" t="s">
        <v>944</v>
      </c>
      <c r="B1428" t="str">
        <f>VLOOKUP(Healthcare!A1428,'Customer Names'!$A:$D,4,0)</f>
        <v>Brooke S.</v>
      </c>
      <c r="C1428">
        <f>VLOOKUP(A1428,'Medical Examinations'!$A:$M,2,0)</f>
        <v>27.645</v>
      </c>
      <c r="D1428">
        <f>VLOOKUP($A1428,'Medical Examinations'!$A:$M,3,0)</f>
        <v>9.91</v>
      </c>
      <c r="E1428" t="str">
        <f>VLOOKUP($A1428,'Medical Examinations'!$A:$M,4,0)</f>
        <v>No</v>
      </c>
      <c r="F1428" t="str">
        <f>VLOOKUP($A1428,'Medical Examinations'!$A:$M,5,0)</f>
        <v>No</v>
      </c>
      <c r="G1428" t="str">
        <f>VLOOKUP($A1428,'Medical Examinations'!$A:$M,6,0)</f>
        <v>No</v>
      </c>
      <c r="H1428">
        <f>VLOOKUP($A1428,'Medical Examinations'!$A:$M,8,0)</f>
        <v>0</v>
      </c>
      <c r="I1428" t="str">
        <f>VLOOKUP($A1428,'Medical Examinations'!$A:$M,9,0)</f>
        <v>No</v>
      </c>
      <c r="J1428" t="str">
        <f>VLOOKUP($A1428,'Medical Examinations'!$A:$M,11,0)</f>
        <v>Overweight</v>
      </c>
      <c r="K1428" t="str">
        <f>VLOOKUP($A1428,'Medical Examinations'!$A:$M,12,0)</f>
        <v>Diabetes</v>
      </c>
      <c r="L1428" s="11">
        <f>VLOOKUP($A1428,'Hospitalisation Details'!$A:$O,5,0)</f>
        <v>28673</v>
      </c>
      <c r="M1428">
        <f>VLOOKUP($A1428,'Hospitalisation Details'!$A:$O,7,0)</f>
        <v>7421.19</v>
      </c>
      <c r="N1428" t="str">
        <f>VLOOKUP($A1428,'Hospitalisation Details'!$A:$O,12,0)</f>
        <v>tier - 2</v>
      </c>
      <c r="O1428" t="str">
        <f>VLOOKUP($A1428,'Hospitalisation Details'!$A:$O,13,0)</f>
        <v>tier - 3</v>
      </c>
      <c r="P1428" t="str">
        <f>VLOOKUP($A1428,'Hospitalisation Details'!$A:$O,14,0)</f>
        <v>R1012</v>
      </c>
      <c r="Q1428">
        <f>VLOOKUP($A1428,'Hospitalisation Details'!$A:$O,15,0)</f>
        <v>44</v>
      </c>
    </row>
    <row r="1429" spans="1:17" ht="15.75" x14ac:dyDescent="0.25">
      <c r="A1429" s="1" t="s">
        <v>943</v>
      </c>
      <c r="B1429" t="str">
        <f>VLOOKUP(Healthcare!A1429,'Customer Names'!$A:$D,4,0)</f>
        <v>Kaye A.</v>
      </c>
      <c r="C1429">
        <f>VLOOKUP(A1429,'Medical Examinations'!$A:$M,2,0)</f>
        <v>26.41</v>
      </c>
      <c r="D1429">
        <f>VLOOKUP($A1429,'Medical Examinations'!$A:$M,3,0)</f>
        <v>11.4</v>
      </c>
      <c r="E1429" t="str">
        <f>VLOOKUP($A1429,'Medical Examinations'!$A:$M,4,0)</f>
        <v>No</v>
      </c>
      <c r="F1429" t="str">
        <f>VLOOKUP($A1429,'Medical Examinations'!$A:$M,5,0)</f>
        <v>No</v>
      </c>
      <c r="G1429" t="str">
        <f>VLOOKUP($A1429,'Medical Examinations'!$A:$M,6,0)</f>
        <v>No</v>
      </c>
      <c r="H1429">
        <f>VLOOKUP($A1429,'Medical Examinations'!$A:$M,8,0)</f>
        <v>0</v>
      </c>
      <c r="I1429" t="str">
        <f>VLOOKUP($A1429,'Medical Examinations'!$A:$M,9,0)</f>
        <v>No</v>
      </c>
      <c r="J1429" t="str">
        <f>VLOOKUP($A1429,'Medical Examinations'!$A:$M,11,0)</f>
        <v>Overweight</v>
      </c>
      <c r="K1429" t="str">
        <f>VLOOKUP($A1429,'Medical Examinations'!$A:$M,12,0)</f>
        <v>Diabetes</v>
      </c>
      <c r="L1429" s="11">
        <f>VLOOKUP($A1429,'Hospitalisation Details'!$A:$O,5,0)</f>
        <v>28745</v>
      </c>
      <c r="M1429">
        <f>VLOOKUP($A1429,'Hospitalisation Details'!$A:$O,7,0)</f>
        <v>7419.48</v>
      </c>
      <c r="N1429" t="str">
        <f>VLOOKUP($A1429,'Hospitalisation Details'!$A:$O,12,0)</f>
        <v>tier - 2</v>
      </c>
      <c r="O1429" t="str">
        <f>VLOOKUP($A1429,'Hospitalisation Details'!$A:$O,13,0)</f>
        <v>tier - 2</v>
      </c>
      <c r="P1429" t="str">
        <f>VLOOKUP($A1429,'Hospitalisation Details'!$A:$O,14,0)</f>
        <v>R1012</v>
      </c>
      <c r="Q1429">
        <f>VLOOKUP($A1429,'Hospitalisation Details'!$A:$O,15,0)</f>
        <v>44</v>
      </c>
    </row>
    <row r="1430" spans="1:17" ht="15.75" x14ac:dyDescent="0.25">
      <c r="A1430" s="1" t="s">
        <v>942</v>
      </c>
      <c r="B1430" t="str">
        <f>VLOOKUP(Healthcare!A1430,'Customer Names'!$A:$D,4,0)</f>
        <v>Carolyn</v>
      </c>
      <c r="C1430">
        <f>VLOOKUP(A1430,'Medical Examinations'!$A:$M,2,0)</f>
        <v>34.1</v>
      </c>
      <c r="D1430">
        <f>VLOOKUP($A1430,'Medical Examinations'!$A:$M,3,0)</f>
        <v>6.29</v>
      </c>
      <c r="E1430" t="str">
        <f>VLOOKUP($A1430,'Medical Examinations'!$A:$M,4,0)</f>
        <v>yes</v>
      </c>
      <c r="F1430" t="str">
        <f>VLOOKUP($A1430,'Medical Examinations'!$A:$M,5,0)</f>
        <v>No</v>
      </c>
      <c r="G1430" t="str">
        <f>VLOOKUP($A1430,'Medical Examinations'!$A:$M,6,0)</f>
        <v>Yes</v>
      </c>
      <c r="H1430">
        <f>VLOOKUP($A1430,'Medical Examinations'!$A:$M,8,0)</f>
        <v>1</v>
      </c>
      <c r="I1430" t="str">
        <f>VLOOKUP($A1430,'Medical Examinations'!$A:$M,9,0)</f>
        <v>No</v>
      </c>
      <c r="J1430" t="str">
        <f>VLOOKUP($A1430,'Medical Examinations'!$A:$M,11,0)</f>
        <v>Obesity</v>
      </c>
      <c r="K1430" t="str">
        <f>VLOOKUP($A1430,'Medical Examinations'!$A:$M,12,0)</f>
        <v>Prediabetes</v>
      </c>
      <c r="L1430" s="11">
        <f>VLOOKUP($A1430,'Hospitalisation Details'!$A:$O,5,0)</f>
        <v>30547</v>
      </c>
      <c r="M1430">
        <f>VLOOKUP($A1430,'Hospitalisation Details'!$A:$O,7,0)</f>
        <v>7418.52</v>
      </c>
      <c r="N1430" t="str">
        <f>VLOOKUP($A1430,'Hospitalisation Details'!$A:$O,12,0)</f>
        <v>tier - 2</v>
      </c>
      <c r="O1430" t="str">
        <f>VLOOKUP($A1430,'Hospitalisation Details'!$A:$O,13,0)</f>
        <v>tier - 2</v>
      </c>
      <c r="P1430" t="str">
        <f>VLOOKUP($A1430,'Hospitalisation Details'!$A:$O,14,0)</f>
        <v>R1011</v>
      </c>
      <c r="Q1430">
        <f>VLOOKUP($A1430,'Hospitalisation Details'!$A:$O,15,0)</f>
        <v>39</v>
      </c>
    </row>
    <row r="1431" spans="1:17" ht="15.75" x14ac:dyDescent="0.25">
      <c r="A1431" s="1" t="s">
        <v>941</v>
      </c>
      <c r="B1431" t="str">
        <f>VLOOKUP(Healthcare!A1431,'Customer Names'!$A:$D,4,0)</f>
        <v>Daniel C.</v>
      </c>
      <c r="C1431">
        <f>VLOOKUP(A1431,'Medical Examinations'!$A:$M,2,0)</f>
        <v>17.3</v>
      </c>
      <c r="D1431">
        <f>VLOOKUP($A1431,'Medical Examinations'!$A:$M,3,0)</f>
        <v>9.2799999999999994</v>
      </c>
      <c r="E1431" t="str">
        <f>VLOOKUP($A1431,'Medical Examinations'!$A:$M,4,0)</f>
        <v>No</v>
      </c>
      <c r="F1431" t="str">
        <f>VLOOKUP($A1431,'Medical Examinations'!$A:$M,5,0)</f>
        <v>No</v>
      </c>
      <c r="G1431" t="str">
        <f>VLOOKUP($A1431,'Medical Examinations'!$A:$M,6,0)</f>
        <v>No</v>
      </c>
      <c r="H1431">
        <f>VLOOKUP($A1431,'Medical Examinations'!$A:$M,8,0)</f>
        <v>0</v>
      </c>
      <c r="I1431" t="str">
        <f>VLOOKUP($A1431,'Medical Examinations'!$A:$M,9,0)</f>
        <v>No</v>
      </c>
      <c r="J1431" t="str">
        <f>VLOOKUP($A1431,'Medical Examinations'!$A:$M,11,0)</f>
        <v>Underweight</v>
      </c>
      <c r="K1431" t="str">
        <f>VLOOKUP($A1431,'Medical Examinations'!$A:$M,12,0)</f>
        <v>Diabetes</v>
      </c>
      <c r="L1431" s="11">
        <f>VLOOKUP($A1431,'Hospitalisation Details'!$A:$O,5,0)</f>
        <v>23990</v>
      </c>
      <c r="M1431">
        <f>VLOOKUP($A1431,'Hospitalisation Details'!$A:$O,7,0)</f>
        <v>7403.98</v>
      </c>
      <c r="N1431" t="str">
        <f>VLOOKUP($A1431,'Hospitalisation Details'!$A:$O,12,0)</f>
        <v>tier - 3</v>
      </c>
      <c r="O1431" t="str">
        <f>VLOOKUP($A1431,'Hospitalisation Details'!$A:$O,13,0)</f>
        <v>tier - 2</v>
      </c>
      <c r="P1431" t="str">
        <f>VLOOKUP($A1431,'Hospitalisation Details'!$A:$O,14,0)</f>
        <v>R1013</v>
      </c>
      <c r="Q1431">
        <f>VLOOKUP($A1431,'Hospitalisation Details'!$A:$O,15,0)</f>
        <v>57</v>
      </c>
    </row>
    <row r="1432" spans="1:17" ht="15.75" x14ac:dyDescent="0.25">
      <c r="A1432" s="1" t="s">
        <v>940</v>
      </c>
      <c r="B1432" t="str">
        <f>VLOOKUP(Healthcare!A1432,'Customer Names'!$A:$D,4,0)</f>
        <v>.  Laurie A</v>
      </c>
      <c r="C1432">
        <f>VLOOKUP(A1432,'Medical Examinations'!$A:$M,2,0)</f>
        <v>35.020000000000003</v>
      </c>
      <c r="D1432">
        <f>VLOOKUP($A1432,'Medical Examinations'!$A:$M,3,0)</f>
        <v>4.78</v>
      </c>
      <c r="E1432" t="str">
        <f>VLOOKUP($A1432,'Medical Examinations'!$A:$M,4,0)</f>
        <v>No</v>
      </c>
      <c r="F1432" t="str">
        <f>VLOOKUP($A1432,'Medical Examinations'!$A:$M,5,0)</f>
        <v>No</v>
      </c>
      <c r="G1432" t="str">
        <f>VLOOKUP($A1432,'Medical Examinations'!$A:$M,6,0)</f>
        <v>Yes</v>
      </c>
      <c r="H1432">
        <f>VLOOKUP($A1432,'Medical Examinations'!$A:$M,8,0)</f>
        <v>1</v>
      </c>
      <c r="I1432" t="str">
        <f>VLOOKUP($A1432,'Medical Examinations'!$A:$M,9,0)</f>
        <v>No</v>
      </c>
      <c r="J1432" t="str">
        <f>VLOOKUP($A1432,'Medical Examinations'!$A:$M,11,0)</f>
        <v>Obesity</v>
      </c>
      <c r="K1432" t="str">
        <f>VLOOKUP($A1432,'Medical Examinations'!$A:$M,12,0)</f>
        <v>Normal</v>
      </c>
      <c r="L1432" s="11">
        <f>VLOOKUP($A1432,'Hospitalisation Details'!$A:$O,5,0)</f>
        <v>34325</v>
      </c>
      <c r="M1432">
        <f>VLOOKUP($A1432,'Hospitalisation Details'!$A:$O,7,0)</f>
        <v>7388.85</v>
      </c>
      <c r="N1432" t="str">
        <f>VLOOKUP($A1432,'Hospitalisation Details'!$A:$O,12,0)</f>
        <v>tier - 2</v>
      </c>
      <c r="O1432" t="str">
        <f>VLOOKUP($A1432,'Hospitalisation Details'!$A:$O,13,0)</f>
        <v>tier - 2</v>
      </c>
      <c r="P1432" t="str">
        <f>VLOOKUP($A1432,'Hospitalisation Details'!$A:$O,14,0)</f>
        <v>R1026</v>
      </c>
      <c r="Q1432">
        <f>VLOOKUP($A1432,'Hospitalisation Details'!$A:$O,15,0)</f>
        <v>29</v>
      </c>
    </row>
    <row r="1433" spans="1:17" ht="15.75" x14ac:dyDescent="0.25">
      <c r="A1433" s="1" t="s">
        <v>939</v>
      </c>
      <c r="B1433" t="str">
        <f>VLOOKUP(Healthcare!A1433,'Customer Names'!$A:$D,4,0)</f>
        <v>Nicole</v>
      </c>
      <c r="C1433">
        <f>VLOOKUP(A1433,'Medical Examinations'!$A:$M,2,0)</f>
        <v>37.1</v>
      </c>
      <c r="D1433">
        <f>VLOOKUP($A1433,'Medical Examinations'!$A:$M,3,0)</f>
        <v>8.8699999999999992</v>
      </c>
      <c r="E1433" t="str">
        <f>VLOOKUP($A1433,'Medical Examinations'!$A:$M,4,0)</f>
        <v>yes</v>
      </c>
      <c r="F1433" t="str">
        <f>VLOOKUP($A1433,'Medical Examinations'!$A:$M,5,0)</f>
        <v>No</v>
      </c>
      <c r="G1433" t="str">
        <f>VLOOKUP($A1433,'Medical Examinations'!$A:$M,6,0)</f>
        <v>No</v>
      </c>
      <c r="H1433">
        <f>VLOOKUP($A1433,'Medical Examinations'!$A:$M,8,0)</f>
        <v>0</v>
      </c>
      <c r="I1433" t="str">
        <f>VLOOKUP($A1433,'Medical Examinations'!$A:$M,9,0)</f>
        <v>No</v>
      </c>
      <c r="J1433" t="str">
        <f>VLOOKUP($A1433,'Medical Examinations'!$A:$M,11,0)</f>
        <v>Obesity</v>
      </c>
      <c r="K1433" t="str">
        <f>VLOOKUP($A1433,'Medical Examinations'!$A:$M,12,0)</f>
        <v>Diabetes</v>
      </c>
      <c r="L1433" s="11">
        <f>VLOOKUP($A1433,'Hospitalisation Details'!$A:$O,5,0)</f>
        <v>29883</v>
      </c>
      <c r="M1433">
        <f>VLOOKUP($A1433,'Hospitalisation Details'!$A:$O,7,0)</f>
        <v>7371.77</v>
      </c>
      <c r="N1433" t="str">
        <f>VLOOKUP($A1433,'Hospitalisation Details'!$A:$O,12,0)</f>
        <v>tier - 2</v>
      </c>
      <c r="O1433" t="str">
        <f>VLOOKUP($A1433,'Hospitalisation Details'!$A:$O,13,0)</f>
        <v>tier - 1</v>
      </c>
      <c r="P1433" t="str">
        <f>VLOOKUP($A1433,'Hospitalisation Details'!$A:$O,14,0)</f>
        <v>R1011</v>
      </c>
      <c r="Q1433">
        <f>VLOOKUP($A1433,'Hospitalisation Details'!$A:$O,15,0)</f>
        <v>41</v>
      </c>
    </row>
    <row r="1434" spans="1:17" ht="15.75" x14ac:dyDescent="0.25">
      <c r="A1434" s="1" t="s">
        <v>938</v>
      </c>
      <c r="B1434" t="str">
        <f>VLOOKUP(Healthcare!A1434,'Customer Names'!$A:$D,4,0)</f>
        <v>Shelby</v>
      </c>
      <c r="C1434">
        <f>VLOOKUP(A1434,'Medical Examinations'!$A:$M,2,0)</f>
        <v>16.79</v>
      </c>
      <c r="D1434">
        <f>VLOOKUP($A1434,'Medical Examinations'!$A:$M,3,0)</f>
        <v>11.4</v>
      </c>
      <c r="E1434" t="str">
        <f>VLOOKUP($A1434,'Medical Examinations'!$A:$M,4,0)</f>
        <v>No</v>
      </c>
      <c r="F1434" t="str">
        <f>VLOOKUP($A1434,'Medical Examinations'!$A:$M,5,0)</f>
        <v>No</v>
      </c>
      <c r="G1434" t="str">
        <f>VLOOKUP($A1434,'Medical Examinations'!$A:$M,6,0)</f>
        <v>No</v>
      </c>
      <c r="H1434">
        <f>VLOOKUP($A1434,'Medical Examinations'!$A:$M,8,0)</f>
        <v>0</v>
      </c>
      <c r="I1434" t="str">
        <f>VLOOKUP($A1434,'Medical Examinations'!$A:$M,9,0)</f>
        <v>No</v>
      </c>
      <c r="J1434" t="str">
        <f>VLOOKUP($A1434,'Medical Examinations'!$A:$M,11,0)</f>
        <v>Underweight</v>
      </c>
      <c r="K1434" t="str">
        <f>VLOOKUP($A1434,'Medical Examinations'!$A:$M,12,0)</f>
        <v>Diabetes</v>
      </c>
      <c r="L1434" s="11">
        <f>VLOOKUP($A1434,'Hospitalisation Details'!$A:$O,5,0)</f>
        <v>24024</v>
      </c>
      <c r="M1434">
        <f>VLOOKUP($A1434,'Hospitalisation Details'!$A:$O,7,0)</f>
        <v>7362.31</v>
      </c>
      <c r="N1434" t="str">
        <f>VLOOKUP($A1434,'Hospitalisation Details'!$A:$O,12,0)</f>
        <v>tier - 3</v>
      </c>
      <c r="O1434" t="str">
        <f>VLOOKUP($A1434,'Hospitalisation Details'!$A:$O,13,0)</f>
        <v>tier - 3</v>
      </c>
      <c r="P1434" t="str">
        <f>VLOOKUP($A1434,'Hospitalisation Details'!$A:$O,14,0)</f>
        <v>R1013</v>
      </c>
      <c r="Q1434">
        <f>VLOOKUP($A1434,'Hospitalisation Details'!$A:$O,15,0)</f>
        <v>57</v>
      </c>
    </row>
    <row r="1435" spans="1:17" ht="15.75" x14ac:dyDescent="0.25">
      <c r="A1435" s="1" t="s">
        <v>937</v>
      </c>
      <c r="B1435" t="str">
        <f>VLOOKUP(Healthcare!A1435,'Customer Names'!$A:$D,4,0)</f>
        <v>Allison</v>
      </c>
      <c r="C1435">
        <f>VLOOKUP(A1435,'Medical Examinations'!$A:$M,2,0)</f>
        <v>31.635000000000002</v>
      </c>
      <c r="D1435">
        <f>VLOOKUP($A1435,'Medical Examinations'!$A:$M,3,0)</f>
        <v>9.1300000000000008</v>
      </c>
      <c r="E1435" t="str">
        <f>VLOOKUP($A1435,'Medical Examinations'!$A:$M,4,0)</f>
        <v>yes</v>
      </c>
      <c r="F1435" t="str">
        <f>VLOOKUP($A1435,'Medical Examinations'!$A:$M,5,0)</f>
        <v>No</v>
      </c>
      <c r="G1435" t="str">
        <f>VLOOKUP($A1435,'Medical Examinations'!$A:$M,6,0)</f>
        <v>No</v>
      </c>
      <c r="H1435">
        <f>VLOOKUP($A1435,'Medical Examinations'!$A:$M,8,0)</f>
        <v>0</v>
      </c>
      <c r="I1435" t="str">
        <f>VLOOKUP($A1435,'Medical Examinations'!$A:$M,9,0)</f>
        <v>No</v>
      </c>
      <c r="J1435" t="str">
        <f>VLOOKUP($A1435,'Medical Examinations'!$A:$M,11,0)</f>
        <v>Obesity</v>
      </c>
      <c r="K1435" t="str">
        <f>VLOOKUP($A1435,'Medical Examinations'!$A:$M,12,0)</f>
        <v>Diabetes</v>
      </c>
      <c r="L1435" s="11">
        <f>VLOOKUP($A1435,'Hospitalisation Details'!$A:$O,5,0)</f>
        <v>29845</v>
      </c>
      <c r="M1435">
        <f>VLOOKUP($A1435,'Hospitalisation Details'!$A:$O,7,0)</f>
        <v>7358.18</v>
      </c>
      <c r="N1435" t="str">
        <f>VLOOKUP($A1435,'Hospitalisation Details'!$A:$O,12,0)</f>
        <v>tier - 2</v>
      </c>
      <c r="O1435" t="str">
        <f>VLOOKUP($A1435,'Hospitalisation Details'!$A:$O,13,0)</f>
        <v>tier - 3</v>
      </c>
      <c r="P1435" t="str">
        <f>VLOOKUP($A1435,'Hospitalisation Details'!$A:$O,14,0)</f>
        <v>R1024</v>
      </c>
      <c r="Q1435">
        <f>VLOOKUP($A1435,'Hospitalisation Details'!$A:$O,15,0)</f>
        <v>41</v>
      </c>
    </row>
    <row r="1436" spans="1:17" ht="15.75" x14ac:dyDescent="0.25">
      <c r="A1436" s="1" t="s">
        <v>936</v>
      </c>
      <c r="B1436" t="str">
        <f>VLOOKUP(Healthcare!A1436,'Customer Names'!$A:$D,4,0)</f>
        <v>Leticia</v>
      </c>
      <c r="C1436">
        <f>VLOOKUP(A1436,'Medical Examinations'!$A:$M,2,0)</f>
        <v>24.19</v>
      </c>
      <c r="D1436">
        <f>VLOOKUP($A1436,'Medical Examinations'!$A:$M,3,0)</f>
        <v>6.22</v>
      </c>
      <c r="E1436" t="str">
        <f>VLOOKUP($A1436,'Medical Examinations'!$A:$M,4,0)</f>
        <v>yes</v>
      </c>
      <c r="F1436" t="str">
        <f>VLOOKUP($A1436,'Medical Examinations'!$A:$M,5,0)</f>
        <v>No</v>
      </c>
      <c r="G1436" t="str">
        <f>VLOOKUP($A1436,'Medical Examinations'!$A:$M,6,0)</f>
        <v>Yes</v>
      </c>
      <c r="H1436">
        <f>VLOOKUP($A1436,'Medical Examinations'!$A:$M,8,0)</f>
        <v>1</v>
      </c>
      <c r="I1436" t="str">
        <f>VLOOKUP($A1436,'Medical Examinations'!$A:$M,9,0)</f>
        <v>No</v>
      </c>
      <c r="J1436" t="str">
        <f>VLOOKUP($A1436,'Medical Examinations'!$A:$M,11,0)</f>
        <v>Healthy Weight</v>
      </c>
      <c r="K1436" t="str">
        <f>VLOOKUP($A1436,'Medical Examinations'!$A:$M,12,0)</f>
        <v>Prediabetes</v>
      </c>
      <c r="L1436" s="11">
        <f>VLOOKUP($A1436,'Hospitalisation Details'!$A:$O,5,0)</f>
        <v>30488</v>
      </c>
      <c r="M1436">
        <f>VLOOKUP($A1436,'Hospitalisation Details'!$A:$O,7,0)</f>
        <v>7357.49</v>
      </c>
      <c r="N1436" t="str">
        <f>VLOOKUP($A1436,'Hospitalisation Details'!$A:$O,12,0)</f>
        <v>tier - 2</v>
      </c>
      <c r="O1436" t="str">
        <f>VLOOKUP($A1436,'Hospitalisation Details'!$A:$O,13,0)</f>
        <v>tier - 2</v>
      </c>
      <c r="P1436" t="str">
        <f>VLOOKUP($A1436,'Hospitalisation Details'!$A:$O,14,0)</f>
        <v>R1012</v>
      </c>
      <c r="Q1436">
        <f>VLOOKUP($A1436,'Hospitalisation Details'!$A:$O,15,0)</f>
        <v>39</v>
      </c>
    </row>
    <row r="1437" spans="1:17" ht="15.75" x14ac:dyDescent="0.25">
      <c r="A1437" s="1" t="s">
        <v>935</v>
      </c>
      <c r="B1437" t="str">
        <f>VLOOKUP(Healthcare!A1437,'Customer Names'!$A:$D,4,0)</f>
        <v>John S.</v>
      </c>
      <c r="C1437">
        <f>VLOOKUP(A1437,'Medical Examinations'!$A:$M,2,0)</f>
        <v>35.29</v>
      </c>
      <c r="D1437">
        <f>VLOOKUP($A1437,'Medical Examinations'!$A:$M,3,0)</f>
        <v>5.9</v>
      </c>
      <c r="E1437" t="str">
        <f>VLOOKUP($A1437,'Medical Examinations'!$A:$M,4,0)</f>
        <v>No</v>
      </c>
      <c r="F1437" t="str">
        <f>VLOOKUP($A1437,'Medical Examinations'!$A:$M,5,0)</f>
        <v>No</v>
      </c>
      <c r="G1437" t="str">
        <f>VLOOKUP($A1437,'Medical Examinations'!$A:$M,6,0)</f>
        <v>Yes</v>
      </c>
      <c r="H1437">
        <f>VLOOKUP($A1437,'Medical Examinations'!$A:$M,8,0)</f>
        <v>1</v>
      </c>
      <c r="I1437" t="str">
        <f>VLOOKUP($A1437,'Medical Examinations'!$A:$M,9,0)</f>
        <v>No</v>
      </c>
      <c r="J1437" t="str">
        <f>VLOOKUP($A1437,'Medical Examinations'!$A:$M,11,0)</f>
        <v>Obesity</v>
      </c>
      <c r="K1437" t="str">
        <f>VLOOKUP($A1437,'Medical Examinations'!$A:$M,12,0)</f>
        <v>Prediabetes</v>
      </c>
      <c r="L1437" s="11">
        <f>VLOOKUP($A1437,'Hospitalisation Details'!$A:$O,5,0)</f>
        <v>34186</v>
      </c>
      <c r="M1437">
        <f>VLOOKUP($A1437,'Hospitalisation Details'!$A:$O,7,0)</f>
        <v>7349.12</v>
      </c>
      <c r="N1437" t="str">
        <f>VLOOKUP($A1437,'Hospitalisation Details'!$A:$O,12,0)</f>
        <v>tier - 2</v>
      </c>
      <c r="O1437" t="str">
        <f>VLOOKUP($A1437,'Hospitalisation Details'!$A:$O,13,0)</f>
        <v>tier - 2</v>
      </c>
      <c r="P1437" t="str">
        <f>VLOOKUP($A1437,'Hospitalisation Details'!$A:$O,14,0)</f>
        <v>R1021</v>
      </c>
      <c r="Q1437">
        <f>VLOOKUP($A1437,'Hospitalisation Details'!$A:$O,15,0)</f>
        <v>29</v>
      </c>
    </row>
    <row r="1438" spans="1:17" ht="15.75" x14ac:dyDescent="0.25">
      <c r="A1438" s="1" t="s">
        <v>934</v>
      </c>
      <c r="B1438" t="str">
        <f>VLOOKUP(Healthcare!A1438,'Customer Names'!$A:$D,4,0)</f>
        <v>April</v>
      </c>
      <c r="C1438">
        <f>VLOOKUP(A1438,'Medical Examinations'!$A:$M,2,0)</f>
        <v>35.299999999999997</v>
      </c>
      <c r="D1438">
        <f>VLOOKUP($A1438,'Medical Examinations'!$A:$M,3,0)</f>
        <v>4.45</v>
      </c>
      <c r="E1438" t="str">
        <f>VLOOKUP($A1438,'Medical Examinations'!$A:$M,4,0)</f>
        <v>No</v>
      </c>
      <c r="F1438" t="str">
        <f>VLOOKUP($A1438,'Medical Examinations'!$A:$M,5,0)</f>
        <v>No</v>
      </c>
      <c r="G1438" t="str">
        <f>VLOOKUP($A1438,'Medical Examinations'!$A:$M,6,0)</f>
        <v>No</v>
      </c>
      <c r="H1438">
        <f>VLOOKUP($A1438,'Medical Examinations'!$A:$M,8,0)</f>
        <v>0</v>
      </c>
      <c r="I1438" t="str">
        <f>VLOOKUP($A1438,'Medical Examinations'!$A:$M,9,0)</f>
        <v>No</v>
      </c>
      <c r="J1438" t="str">
        <f>VLOOKUP($A1438,'Medical Examinations'!$A:$M,11,0)</f>
        <v>Obesity</v>
      </c>
      <c r="K1438" t="str">
        <f>VLOOKUP($A1438,'Medical Examinations'!$A:$M,12,0)</f>
        <v>Normal</v>
      </c>
      <c r="L1438" s="11">
        <f>VLOOKUP($A1438,'Hospitalisation Details'!$A:$O,5,0)</f>
        <v>28307</v>
      </c>
      <c r="M1438">
        <f>VLOOKUP($A1438,'Hospitalisation Details'!$A:$O,7,0)</f>
        <v>7348.14</v>
      </c>
      <c r="N1438" t="str">
        <f>VLOOKUP($A1438,'Hospitalisation Details'!$A:$O,12,0)</f>
        <v>tier - 2</v>
      </c>
      <c r="O1438" t="str">
        <f>VLOOKUP($A1438,'Hospitalisation Details'!$A:$O,13,0)</f>
        <v>tier - 1</v>
      </c>
      <c r="P1438" t="str">
        <f>VLOOKUP($A1438,'Hospitalisation Details'!$A:$O,14,0)</f>
        <v>R1011</v>
      </c>
      <c r="Q1438">
        <f>VLOOKUP($A1438,'Hospitalisation Details'!$A:$O,15,0)</f>
        <v>45</v>
      </c>
    </row>
    <row r="1439" spans="1:17" ht="15.75" x14ac:dyDescent="0.25">
      <c r="A1439" s="1" t="s">
        <v>933</v>
      </c>
      <c r="B1439" t="str">
        <f>VLOOKUP(Healthcare!A1439,'Customer Names'!$A:$D,4,0)</f>
        <v>Ashley N.</v>
      </c>
      <c r="C1439">
        <f>VLOOKUP(A1439,'Medical Examinations'!$A:$M,2,0)</f>
        <v>35.64</v>
      </c>
      <c r="D1439">
        <f>VLOOKUP($A1439,'Medical Examinations'!$A:$M,3,0)</f>
        <v>6.17</v>
      </c>
      <c r="E1439" t="str">
        <f>VLOOKUP($A1439,'Medical Examinations'!$A:$M,4,0)</f>
        <v>No</v>
      </c>
      <c r="F1439" t="str">
        <f>VLOOKUP($A1439,'Medical Examinations'!$A:$M,5,0)</f>
        <v>No</v>
      </c>
      <c r="G1439" t="str">
        <f>VLOOKUP($A1439,'Medical Examinations'!$A:$M,6,0)</f>
        <v>Yes</v>
      </c>
      <c r="H1439">
        <f>VLOOKUP($A1439,'Medical Examinations'!$A:$M,8,0)</f>
        <v>1</v>
      </c>
      <c r="I1439" t="str">
        <f>VLOOKUP($A1439,'Medical Examinations'!$A:$M,9,0)</f>
        <v>No</v>
      </c>
      <c r="J1439" t="str">
        <f>VLOOKUP($A1439,'Medical Examinations'!$A:$M,11,0)</f>
        <v>Obesity</v>
      </c>
      <c r="K1439" t="str">
        <f>VLOOKUP($A1439,'Medical Examinations'!$A:$M,12,0)</f>
        <v>Prediabetes</v>
      </c>
      <c r="L1439" s="11">
        <f>VLOOKUP($A1439,'Hospitalisation Details'!$A:$O,5,0)</f>
        <v>29062</v>
      </c>
      <c r="M1439">
        <f>VLOOKUP($A1439,'Hospitalisation Details'!$A:$O,7,0)</f>
        <v>7345.73</v>
      </c>
      <c r="N1439" t="str">
        <f>VLOOKUP($A1439,'Hospitalisation Details'!$A:$O,12,0)</f>
        <v>tier - 2</v>
      </c>
      <c r="O1439" t="str">
        <f>VLOOKUP($A1439,'Hospitalisation Details'!$A:$O,13,0)</f>
        <v>tier - 1</v>
      </c>
      <c r="P1439" t="str">
        <f>VLOOKUP($A1439,'Hospitalisation Details'!$A:$O,14,0)</f>
        <v>R1013</v>
      </c>
      <c r="Q1439">
        <f>VLOOKUP($A1439,'Hospitalisation Details'!$A:$O,15,0)</f>
        <v>43</v>
      </c>
    </row>
    <row r="1440" spans="1:17" ht="15.75" x14ac:dyDescent="0.25">
      <c r="A1440" s="1" t="s">
        <v>932</v>
      </c>
      <c r="B1440" t="str">
        <f>VLOOKUP(Healthcare!A1440,'Customer Names'!$A:$D,4,0)</f>
        <v>Madeleine</v>
      </c>
      <c r="C1440">
        <f>VLOOKUP(A1440,'Medical Examinations'!$A:$M,2,0)</f>
        <v>33.1</v>
      </c>
      <c r="D1440">
        <f>VLOOKUP($A1440,'Medical Examinations'!$A:$M,3,0)</f>
        <v>4.93</v>
      </c>
      <c r="E1440" t="str">
        <f>VLOOKUP($A1440,'Medical Examinations'!$A:$M,4,0)</f>
        <v>No</v>
      </c>
      <c r="F1440" t="str">
        <f>VLOOKUP($A1440,'Medical Examinations'!$A:$M,5,0)</f>
        <v>No</v>
      </c>
      <c r="G1440" t="str">
        <f>VLOOKUP($A1440,'Medical Examinations'!$A:$M,6,0)</f>
        <v>No</v>
      </c>
      <c r="H1440">
        <f>VLOOKUP($A1440,'Medical Examinations'!$A:$M,8,0)</f>
        <v>0</v>
      </c>
      <c r="I1440" t="str">
        <f>VLOOKUP($A1440,'Medical Examinations'!$A:$M,9,0)</f>
        <v>No</v>
      </c>
      <c r="J1440" t="str">
        <f>VLOOKUP($A1440,'Medical Examinations'!$A:$M,11,0)</f>
        <v>Obesity</v>
      </c>
      <c r="K1440" t="str">
        <f>VLOOKUP($A1440,'Medical Examinations'!$A:$M,12,0)</f>
        <v>Normal</v>
      </c>
      <c r="L1440" s="11">
        <f>VLOOKUP($A1440,'Hospitalisation Details'!$A:$O,5,0)</f>
        <v>28447</v>
      </c>
      <c r="M1440">
        <f>VLOOKUP($A1440,'Hospitalisation Details'!$A:$O,7,0)</f>
        <v>7345.08</v>
      </c>
      <c r="N1440" t="str">
        <f>VLOOKUP($A1440,'Hospitalisation Details'!$A:$O,12,0)</f>
        <v>tier - 2</v>
      </c>
      <c r="O1440" t="str">
        <f>VLOOKUP($A1440,'Hospitalisation Details'!$A:$O,13,0)</f>
        <v>tier - 1</v>
      </c>
      <c r="P1440" t="str">
        <f>VLOOKUP($A1440,'Hospitalisation Details'!$A:$O,14,0)</f>
        <v>R1011</v>
      </c>
      <c r="Q1440">
        <f>VLOOKUP($A1440,'Hospitalisation Details'!$A:$O,15,0)</f>
        <v>45</v>
      </c>
    </row>
    <row r="1441" spans="1:17" ht="15.75" x14ac:dyDescent="0.25">
      <c r="A1441" s="1" t="s">
        <v>931</v>
      </c>
      <c r="B1441" t="str">
        <f>VLOOKUP(Healthcare!A1441,'Customer Names'!$A:$D,4,0)</f>
        <v>Nelly S</v>
      </c>
      <c r="C1441">
        <f>VLOOKUP(A1441,'Medical Examinations'!$A:$M,2,0)</f>
        <v>26.41</v>
      </c>
      <c r="D1441">
        <f>VLOOKUP($A1441,'Medical Examinations'!$A:$M,3,0)</f>
        <v>7.32</v>
      </c>
      <c r="E1441" t="str">
        <f>VLOOKUP($A1441,'Medical Examinations'!$A:$M,4,0)</f>
        <v>yes</v>
      </c>
      <c r="F1441" t="str">
        <f>VLOOKUP($A1441,'Medical Examinations'!$A:$M,5,0)</f>
        <v>No</v>
      </c>
      <c r="G1441" t="str">
        <f>VLOOKUP($A1441,'Medical Examinations'!$A:$M,6,0)</f>
        <v>No</v>
      </c>
      <c r="H1441">
        <f>VLOOKUP($A1441,'Medical Examinations'!$A:$M,8,0)</f>
        <v>1</v>
      </c>
      <c r="I1441" t="str">
        <f>VLOOKUP($A1441,'Medical Examinations'!$A:$M,9,0)</f>
        <v>No</v>
      </c>
      <c r="J1441" t="str">
        <f>VLOOKUP($A1441,'Medical Examinations'!$A:$M,11,0)</f>
        <v>Overweight</v>
      </c>
      <c r="K1441" t="str">
        <f>VLOOKUP($A1441,'Medical Examinations'!$A:$M,12,0)</f>
        <v>Diabetes</v>
      </c>
      <c r="L1441" s="11">
        <f>VLOOKUP($A1441,'Hospitalisation Details'!$A:$O,5,0)</f>
        <v>31608</v>
      </c>
      <c r="M1441">
        <f>VLOOKUP($A1441,'Hospitalisation Details'!$A:$O,7,0)</f>
        <v>7339.93</v>
      </c>
      <c r="N1441" t="str">
        <f>VLOOKUP($A1441,'Hospitalisation Details'!$A:$O,12,0)</f>
        <v>tier - 2</v>
      </c>
      <c r="O1441" t="str">
        <f>VLOOKUP($A1441,'Hospitalisation Details'!$A:$O,13,0)</f>
        <v>tier - 2</v>
      </c>
      <c r="P1441" t="str">
        <f>VLOOKUP($A1441,'Hospitalisation Details'!$A:$O,14,0)</f>
        <v>R1012</v>
      </c>
      <c r="Q1441">
        <f>VLOOKUP($A1441,'Hospitalisation Details'!$A:$O,15,0)</f>
        <v>36</v>
      </c>
    </row>
    <row r="1442" spans="1:17" ht="15.75" x14ac:dyDescent="0.25">
      <c r="A1442" s="1" t="s">
        <v>930</v>
      </c>
      <c r="B1442" t="str">
        <f>VLOOKUP(Healthcare!A1442,'Customer Names'!$A:$D,4,0)</f>
        <v>Meredith S</v>
      </c>
      <c r="C1442">
        <f>VLOOKUP(A1442,'Medical Examinations'!$A:$M,2,0)</f>
        <v>29.9</v>
      </c>
      <c r="D1442">
        <f>VLOOKUP($A1442,'Medical Examinations'!$A:$M,3,0)</f>
        <v>5.27</v>
      </c>
      <c r="E1442" t="str">
        <f>VLOOKUP($A1442,'Medical Examinations'!$A:$M,4,0)</f>
        <v>No</v>
      </c>
      <c r="F1442" t="str">
        <f>VLOOKUP($A1442,'Medical Examinations'!$A:$M,5,0)</f>
        <v>No</v>
      </c>
      <c r="G1442" t="str">
        <f>VLOOKUP($A1442,'Medical Examinations'!$A:$M,6,0)</f>
        <v>Yes</v>
      </c>
      <c r="H1442">
        <f>VLOOKUP($A1442,'Medical Examinations'!$A:$M,8,0)</f>
        <v>1</v>
      </c>
      <c r="I1442" t="str">
        <f>VLOOKUP($A1442,'Medical Examinations'!$A:$M,9,0)</f>
        <v>No</v>
      </c>
      <c r="J1442" t="str">
        <f>VLOOKUP($A1442,'Medical Examinations'!$A:$M,11,0)</f>
        <v>Overweight</v>
      </c>
      <c r="K1442" t="str">
        <f>VLOOKUP($A1442,'Medical Examinations'!$A:$M,12,0)</f>
        <v>Normal</v>
      </c>
      <c r="L1442" s="11">
        <f>VLOOKUP($A1442,'Hospitalisation Details'!$A:$O,5,0)</f>
        <v>29025</v>
      </c>
      <c r="M1442">
        <f>VLOOKUP($A1442,'Hospitalisation Details'!$A:$O,7,0)</f>
        <v>7337.75</v>
      </c>
      <c r="N1442" t="str">
        <f>VLOOKUP($A1442,'Hospitalisation Details'!$A:$O,12,0)</f>
        <v>tier - 2</v>
      </c>
      <c r="O1442" t="str">
        <f>VLOOKUP($A1442,'Hospitalisation Details'!$A:$O,13,0)</f>
        <v>tier - 3</v>
      </c>
      <c r="P1442" t="str">
        <f>VLOOKUP($A1442,'Hospitalisation Details'!$A:$O,14,0)</f>
        <v>R1011</v>
      </c>
      <c r="Q1442">
        <f>VLOOKUP($A1442,'Hospitalisation Details'!$A:$O,15,0)</f>
        <v>43</v>
      </c>
    </row>
    <row r="1443" spans="1:17" ht="15.75" x14ac:dyDescent="0.25">
      <c r="A1443" s="1" t="s">
        <v>929</v>
      </c>
      <c r="B1443" t="str">
        <f>VLOOKUP(Healthcare!A1443,'Customer Names'!$A:$D,4,0)</f>
        <v>Kevin</v>
      </c>
      <c r="C1443">
        <f>VLOOKUP(A1443,'Medical Examinations'!$A:$M,2,0)</f>
        <v>25.24</v>
      </c>
      <c r="D1443">
        <f>VLOOKUP($A1443,'Medical Examinations'!$A:$M,3,0)</f>
        <v>5.82</v>
      </c>
      <c r="E1443" t="str">
        <f>VLOOKUP($A1443,'Medical Examinations'!$A:$M,4,0)</f>
        <v>No</v>
      </c>
      <c r="F1443" t="str">
        <f>VLOOKUP($A1443,'Medical Examinations'!$A:$M,5,0)</f>
        <v>No</v>
      </c>
      <c r="G1443" t="str">
        <f>VLOOKUP($A1443,'Medical Examinations'!$A:$M,6,0)</f>
        <v>No</v>
      </c>
      <c r="H1443">
        <f>VLOOKUP($A1443,'Medical Examinations'!$A:$M,8,0)</f>
        <v>1</v>
      </c>
      <c r="I1443" t="str">
        <f>VLOOKUP($A1443,'Medical Examinations'!$A:$M,9,0)</f>
        <v>No</v>
      </c>
      <c r="J1443" t="str">
        <f>VLOOKUP($A1443,'Medical Examinations'!$A:$M,11,0)</f>
        <v>Overweight</v>
      </c>
      <c r="K1443" t="str">
        <f>VLOOKUP($A1443,'Medical Examinations'!$A:$M,12,0)</f>
        <v>Prediabetes</v>
      </c>
      <c r="L1443" s="11">
        <f>VLOOKUP($A1443,'Hospitalisation Details'!$A:$O,5,0)</f>
        <v>30980</v>
      </c>
      <c r="M1443">
        <f>VLOOKUP($A1443,'Hospitalisation Details'!$A:$O,7,0)</f>
        <v>7325.47</v>
      </c>
      <c r="N1443" t="str">
        <f>VLOOKUP($A1443,'Hospitalisation Details'!$A:$O,12,0)</f>
        <v>tier - 2</v>
      </c>
      <c r="O1443" t="str">
        <f>VLOOKUP($A1443,'Hospitalisation Details'!$A:$O,13,0)</f>
        <v>tier - 1</v>
      </c>
      <c r="P1443" t="str">
        <f>VLOOKUP($A1443,'Hospitalisation Details'!$A:$O,14,0)</f>
        <v>R1012</v>
      </c>
      <c r="Q1443">
        <f>VLOOKUP($A1443,'Hospitalisation Details'!$A:$O,15,0)</f>
        <v>38</v>
      </c>
    </row>
    <row r="1444" spans="1:17" ht="15.75" x14ac:dyDescent="0.25">
      <c r="A1444" s="1" t="s">
        <v>928</v>
      </c>
      <c r="B1444" t="str">
        <f>VLOOKUP(Healthcare!A1444,'Customer Names'!$A:$D,4,0)</f>
        <v>Lisa</v>
      </c>
      <c r="C1444">
        <f>VLOOKUP(A1444,'Medical Examinations'!$A:$M,2,0)</f>
        <v>25.08</v>
      </c>
      <c r="D1444">
        <f>VLOOKUP($A1444,'Medical Examinations'!$A:$M,3,0)</f>
        <v>5.8</v>
      </c>
      <c r="E1444" t="str">
        <f>VLOOKUP($A1444,'Medical Examinations'!$A:$M,4,0)</f>
        <v>No</v>
      </c>
      <c r="F1444" t="str">
        <f>VLOOKUP($A1444,'Medical Examinations'!$A:$M,5,0)</f>
        <v>No</v>
      </c>
      <c r="G1444" t="str">
        <f>VLOOKUP($A1444,'Medical Examinations'!$A:$M,6,0)</f>
        <v>Yes</v>
      </c>
      <c r="H1444">
        <f>VLOOKUP($A1444,'Medical Examinations'!$A:$M,8,0)</f>
        <v>1</v>
      </c>
      <c r="I1444" t="str">
        <f>VLOOKUP($A1444,'Medical Examinations'!$A:$M,9,0)</f>
        <v>No</v>
      </c>
      <c r="J1444" t="str">
        <f>VLOOKUP($A1444,'Medical Examinations'!$A:$M,11,0)</f>
        <v>Overweight</v>
      </c>
      <c r="K1444" t="str">
        <f>VLOOKUP($A1444,'Medical Examinations'!$A:$M,12,0)</f>
        <v>Prediabetes</v>
      </c>
      <c r="L1444" s="11">
        <f>VLOOKUP($A1444,'Hospitalisation Details'!$A:$O,5,0)</f>
        <v>29117</v>
      </c>
      <c r="M1444">
        <f>VLOOKUP($A1444,'Hospitalisation Details'!$A:$O,7,0)</f>
        <v>7325.05</v>
      </c>
      <c r="N1444" t="str">
        <f>VLOOKUP($A1444,'Hospitalisation Details'!$A:$O,12,0)</f>
        <v>tier - 2</v>
      </c>
      <c r="O1444" t="str">
        <f>VLOOKUP($A1444,'Hospitalisation Details'!$A:$O,13,0)</f>
        <v>tier - 3</v>
      </c>
      <c r="P1444" t="str">
        <f>VLOOKUP($A1444,'Hospitalisation Details'!$A:$O,14,0)</f>
        <v>R1024</v>
      </c>
      <c r="Q1444">
        <f>VLOOKUP($A1444,'Hospitalisation Details'!$A:$O,15,0)</f>
        <v>43</v>
      </c>
    </row>
    <row r="1445" spans="1:17" ht="15.75" x14ac:dyDescent="0.25">
      <c r="A1445" s="1" t="s">
        <v>927</v>
      </c>
      <c r="B1445" t="str">
        <f>VLOOKUP(Healthcare!A1445,'Customer Names'!$A:$D,4,0)</f>
        <v>Katherine A</v>
      </c>
      <c r="C1445">
        <f>VLOOKUP(A1445,'Medical Examinations'!$A:$M,2,0)</f>
        <v>29.164999999999999</v>
      </c>
      <c r="D1445">
        <f>VLOOKUP($A1445,'Medical Examinations'!$A:$M,3,0)</f>
        <v>4.87</v>
      </c>
      <c r="E1445" t="str">
        <f>VLOOKUP($A1445,'Medical Examinations'!$A:$M,4,0)</f>
        <v>No</v>
      </c>
      <c r="F1445" t="str">
        <f>VLOOKUP($A1445,'Medical Examinations'!$A:$M,5,0)</f>
        <v>yes</v>
      </c>
      <c r="G1445" t="str">
        <f>VLOOKUP($A1445,'Medical Examinations'!$A:$M,6,0)</f>
        <v>No</v>
      </c>
      <c r="H1445">
        <f>VLOOKUP($A1445,'Medical Examinations'!$A:$M,8,0)</f>
        <v>1</v>
      </c>
      <c r="I1445" t="str">
        <f>VLOOKUP($A1445,'Medical Examinations'!$A:$M,9,0)</f>
        <v>No</v>
      </c>
      <c r="J1445" t="str">
        <f>VLOOKUP($A1445,'Medical Examinations'!$A:$M,11,0)</f>
        <v>Overweight</v>
      </c>
      <c r="K1445" t="str">
        <f>VLOOKUP($A1445,'Medical Examinations'!$A:$M,12,0)</f>
        <v>Normal</v>
      </c>
      <c r="L1445" s="11">
        <f>VLOOKUP($A1445,'Hospitalisation Details'!$A:$O,5,0)</f>
        <v>38153</v>
      </c>
      <c r="M1445">
        <f>VLOOKUP($A1445,'Hospitalisation Details'!$A:$O,7,0)</f>
        <v>7323.73</v>
      </c>
      <c r="N1445" t="str">
        <f>VLOOKUP($A1445,'Hospitalisation Details'!$A:$O,12,0)</f>
        <v>tier - 2</v>
      </c>
      <c r="O1445" t="str">
        <f>VLOOKUP($A1445,'Hospitalisation Details'!$A:$O,13,0)</f>
        <v>tier - 2</v>
      </c>
      <c r="P1445" t="str">
        <f>VLOOKUP($A1445,'Hospitalisation Details'!$A:$O,14,0)</f>
        <v>R1024</v>
      </c>
      <c r="Q1445">
        <f>VLOOKUP($A1445,'Hospitalisation Details'!$A:$O,15,0)</f>
        <v>18</v>
      </c>
    </row>
    <row r="1446" spans="1:17" ht="15.75" x14ac:dyDescent="0.25">
      <c r="A1446" s="1" t="s">
        <v>926</v>
      </c>
      <c r="B1446" t="str">
        <f>VLOOKUP(Healthcare!A1446,'Customer Names'!$A:$D,4,0)</f>
        <v>Steve</v>
      </c>
      <c r="C1446">
        <f>VLOOKUP(A1446,'Medical Examinations'!$A:$M,2,0)</f>
        <v>15.05</v>
      </c>
      <c r="D1446">
        <f>VLOOKUP($A1446,'Medical Examinations'!$A:$M,3,0)</f>
        <v>8.1199999999999992</v>
      </c>
      <c r="E1446" t="str">
        <f>VLOOKUP($A1446,'Medical Examinations'!$A:$M,4,0)</f>
        <v>No</v>
      </c>
      <c r="F1446" t="str">
        <f>VLOOKUP($A1446,'Medical Examinations'!$A:$M,5,0)</f>
        <v>No</v>
      </c>
      <c r="G1446" t="str">
        <f>VLOOKUP($A1446,'Medical Examinations'!$A:$M,6,0)</f>
        <v>No</v>
      </c>
      <c r="H1446">
        <f>VLOOKUP($A1446,'Medical Examinations'!$A:$M,8,0)</f>
        <v>0</v>
      </c>
      <c r="I1446" t="str">
        <f>VLOOKUP($A1446,'Medical Examinations'!$A:$M,9,0)</f>
        <v>No</v>
      </c>
      <c r="J1446" t="str">
        <f>VLOOKUP($A1446,'Medical Examinations'!$A:$M,11,0)</f>
        <v>Underweight</v>
      </c>
      <c r="K1446" t="str">
        <f>VLOOKUP($A1446,'Medical Examinations'!$A:$M,12,0)</f>
        <v>Diabetes</v>
      </c>
      <c r="L1446" s="11">
        <f>VLOOKUP($A1446,'Hospitalisation Details'!$A:$O,5,0)</f>
        <v>24026</v>
      </c>
      <c r="M1446">
        <f>VLOOKUP($A1446,'Hospitalisation Details'!$A:$O,7,0)</f>
        <v>7322.86</v>
      </c>
      <c r="N1446" t="str">
        <f>VLOOKUP($A1446,'Hospitalisation Details'!$A:$O,12,0)</f>
        <v>tier - 3</v>
      </c>
      <c r="O1446" t="str">
        <f>VLOOKUP($A1446,'Hospitalisation Details'!$A:$O,13,0)</f>
        <v>tier - 3</v>
      </c>
      <c r="P1446" t="str">
        <f>VLOOKUP($A1446,'Hospitalisation Details'!$A:$O,14,0)</f>
        <v>R1012</v>
      </c>
      <c r="Q1446">
        <f>VLOOKUP($A1446,'Hospitalisation Details'!$A:$O,15,0)</f>
        <v>57</v>
      </c>
    </row>
    <row r="1447" spans="1:17" ht="15.75" x14ac:dyDescent="0.25">
      <c r="A1447" s="1" t="s">
        <v>925</v>
      </c>
      <c r="B1447" t="str">
        <f>VLOOKUP(Healthcare!A1447,'Customer Names'!$A:$D,4,0)</f>
        <v>Kate L.</v>
      </c>
      <c r="C1447">
        <f>VLOOKUP(A1447,'Medical Examinations'!$A:$M,2,0)</f>
        <v>19.95</v>
      </c>
      <c r="D1447">
        <f>VLOOKUP($A1447,'Medical Examinations'!$A:$M,3,0)</f>
        <v>4.3600000000000003</v>
      </c>
      <c r="E1447" t="str">
        <f>VLOOKUP($A1447,'Medical Examinations'!$A:$M,4,0)</f>
        <v>No</v>
      </c>
      <c r="F1447" t="str">
        <f>VLOOKUP($A1447,'Medical Examinations'!$A:$M,5,0)</f>
        <v>No</v>
      </c>
      <c r="G1447" t="str">
        <f>VLOOKUP($A1447,'Medical Examinations'!$A:$M,6,0)</f>
        <v>No</v>
      </c>
      <c r="H1447">
        <f>VLOOKUP($A1447,'Medical Examinations'!$A:$M,8,0)</f>
        <v>2</v>
      </c>
      <c r="I1447" t="str">
        <f>VLOOKUP($A1447,'Medical Examinations'!$A:$M,9,0)</f>
        <v>No</v>
      </c>
      <c r="J1447" t="str">
        <f>VLOOKUP($A1447,'Medical Examinations'!$A:$M,11,0)</f>
        <v>Healthy Weight</v>
      </c>
      <c r="K1447" t="str">
        <f>VLOOKUP($A1447,'Medical Examinations'!$A:$M,12,0)</f>
        <v>Normal</v>
      </c>
      <c r="L1447" s="11">
        <f>VLOOKUP($A1447,'Hospitalisation Details'!$A:$O,5,0)</f>
        <v>26644</v>
      </c>
      <c r="M1447">
        <f>VLOOKUP($A1447,'Hospitalisation Details'!$A:$O,7,0)</f>
        <v>7318.22</v>
      </c>
      <c r="N1447" t="str">
        <f>VLOOKUP($A1447,'Hospitalisation Details'!$A:$O,12,0)</f>
        <v>tier - 2</v>
      </c>
      <c r="O1447" t="str">
        <f>VLOOKUP($A1447,'Hospitalisation Details'!$A:$O,13,0)</f>
        <v>tier - 3</v>
      </c>
      <c r="P1447" t="str">
        <f>VLOOKUP($A1447,'Hospitalisation Details'!$A:$O,14,0)</f>
        <v>R1012</v>
      </c>
      <c r="Q1447">
        <f>VLOOKUP($A1447,'Hospitalisation Details'!$A:$O,15,0)</f>
        <v>50</v>
      </c>
    </row>
    <row r="1448" spans="1:17" ht="15.75" x14ac:dyDescent="0.25">
      <c r="A1448" s="1" t="s">
        <v>924</v>
      </c>
      <c r="B1448" t="str">
        <f>VLOOKUP(Healthcare!A1448,'Customer Names'!$A:$D,4,0)</f>
        <v>Beth</v>
      </c>
      <c r="C1448">
        <f>VLOOKUP(A1448,'Medical Examinations'!$A:$M,2,0)</f>
        <v>16.66</v>
      </c>
      <c r="D1448">
        <f>VLOOKUP($A1448,'Medical Examinations'!$A:$M,3,0)</f>
        <v>9.16</v>
      </c>
      <c r="E1448" t="str">
        <f>VLOOKUP($A1448,'Medical Examinations'!$A:$M,4,0)</f>
        <v>No</v>
      </c>
      <c r="F1448" t="str">
        <f>VLOOKUP($A1448,'Medical Examinations'!$A:$M,5,0)</f>
        <v>No</v>
      </c>
      <c r="G1448" t="str">
        <f>VLOOKUP($A1448,'Medical Examinations'!$A:$M,6,0)</f>
        <v>No</v>
      </c>
      <c r="H1448">
        <f>VLOOKUP($A1448,'Medical Examinations'!$A:$M,8,0)</f>
        <v>0</v>
      </c>
      <c r="I1448" t="str">
        <f>VLOOKUP($A1448,'Medical Examinations'!$A:$M,9,0)</f>
        <v>No</v>
      </c>
      <c r="J1448" t="str">
        <f>VLOOKUP($A1448,'Medical Examinations'!$A:$M,11,0)</f>
        <v>Underweight</v>
      </c>
      <c r="K1448" t="str">
        <f>VLOOKUP($A1448,'Medical Examinations'!$A:$M,12,0)</f>
        <v>Diabetes</v>
      </c>
      <c r="L1448" s="11">
        <f>VLOOKUP($A1448,'Hospitalisation Details'!$A:$O,5,0)</f>
        <v>24101</v>
      </c>
      <c r="M1448">
        <f>VLOOKUP($A1448,'Hospitalisation Details'!$A:$O,7,0)</f>
        <v>7318.21</v>
      </c>
      <c r="N1448" t="str">
        <f>VLOOKUP($A1448,'Hospitalisation Details'!$A:$O,12,0)</f>
        <v>tier - 3</v>
      </c>
      <c r="O1448" t="str">
        <f>VLOOKUP($A1448,'Hospitalisation Details'!$A:$O,13,0)</f>
        <v>tier - 1</v>
      </c>
      <c r="P1448" t="str">
        <f>VLOOKUP($A1448,'Hospitalisation Details'!$A:$O,14,0)</f>
        <v>R1013</v>
      </c>
      <c r="Q1448">
        <f>VLOOKUP($A1448,'Hospitalisation Details'!$A:$O,15,0)</f>
        <v>57</v>
      </c>
    </row>
    <row r="1449" spans="1:17" ht="15.75" x14ac:dyDescent="0.25">
      <c r="A1449" s="1" t="s">
        <v>923</v>
      </c>
      <c r="B1449" t="str">
        <f>VLOOKUP(Healthcare!A1449,'Customer Names'!$A:$D,4,0)</f>
        <v>Katharine</v>
      </c>
      <c r="C1449">
        <f>VLOOKUP(A1449,'Medical Examinations'!$A:$M,2,0)</f>
        <v>16.62</v>
      </c>
      <c r="D1449">
        <f>VLOOKUP($A1449,'Medical Examinations'!$A:$M,3,0)</f>
        <v>9.14</v>
      </c>
      <c r="E1449" t="str">
        <f>VLOOKUP($A1449,'Medical Examinations'!$A:$M,4,0)</f>
        <v>No</v>
      </c>
      <c r="F1449" t="str">
        <f>VLOOKUP($A1449,'Medical Examinations'!$A:$M,5,0)</f>
        <v>No</v>
      </c>
      <c r="G1449" t="str">
        <f>VLOOKUP($A1449,'Medical Examinations'!$A:$M,6,0)</f>
        <v>No</v>
      </c>
      <c r="H1449">
        <f>VLOOKUP($A1449,'Medical Examinations'!$A:$M,8,0)</f>
        <v>0</v>
      </c>
      <c r="I1449" t="str">
        <f>VLOOKUP($A1449,'Medical Examinations'!$A:$M,9,0)</f>
        <v>No</v>
      </c>
      <c r="J1449" t="str">
        <f>VLOOKUP($A1449,'Medical Examinations'!$A:$M,11,0)</f>
        <v>Underweight</v>
      </c>
      <c r="K1449" t="str">
        <f>VLOOKUP($A1449,'Medical Examinations'!$A:$M,12,0)</f>
        <v>Diabetes</v>
      </c>
      <c r="L1449" s="11">
        <f>VLOOKUP($A1449,'Hospitalisation Details'!$A:$O,5,0)</f>
        <v>23960</v>
      </c>
      <c r="M1449">
        <f>VLOOKUP($A1449,'Hospitalisation Details'!$A:$O,7,0)</f>
        <v>7304.65</v>
      </c>
      <c r="N1449" t="str">
        <f>VLOOKUP($A1449,'Hospitalisation Details'!$A:$O,12,0)</f>
        <v>tier - 3</v>
      </c>
      <c r="O1449" t="str">
        <f>VLOOKUP($A1449,'Hospitalisation Details'!$A:$O,13,0)</f>
        <v>tier - 3</v>
      </c>
      <c r="P1449" t="str">
        <f>VLOOKUP($A1449,'Hospitalisation Details'!$A:$O,14,0)</f>
        <v>R1013</v>
      </c>
      <c r="Q1449">
        <f>VLOOKUP($A1449,'Hospitalisation Details'!$A:$O,15,0)</f>
        <v>57</v>
      </c>
    </row>
    <row r="1450" spans="1:17" ht="15.75" x14ac:dyDescent="0.25">
      <c r="A1450" s="1" t="s">
        <v>922</v>
      </c>
      <c r="B1450" t="str">
        <f>VLOOKUP(Healthcare!A1450,'Customer Names'!$A:$D,4,0)</f>
        <v>Heather L</v>
      </c>
      <c r="C1450">
        <f>VLOOKUP(A1450,'Medical Examinations'!$A:$M,2,0)</f>
        <v>15.36</v>
      </c>
      <c r="D1450">
        <f>VLOOKUP($A1450,'Medical Examinations'!$A:$M,3,0)</f>
        <v>5.49</v>
      </c>
      <c r="E1450" t="str">
        <f>VLOOKUP($A1450,'Medical Examinations'!$A:$M,4,0)</f>
        <v>yes</v>
      </c>
      <c r="F1450" t="str">
        <f>VLOOKUP($A1450,'Medical Examinations'!$A:$M,5,0)</f>
        <v>No</v>
      </c>
      <c r="G1450" t="str">
        <f>VLOOKUP($A1450,'Medical Examinations'!$A:$M,6,0)</f>
        <v>No</v>
      </c>
      <c r="H1450">
        <f>VLOOKUP($A1450,'Medical Examinations'!$A:$M,8,0)</f>
        <v>2</v>
      </c>
      <c r="I1450" t="str">
        <f>VLOOKUP($A1450,'Medical Examinations'!$A:$M,9,0)</f>
        <v>No</v>
      </c>
      <c r="J1450" t="str">
        <f>VLOOKUP($A1450,'Medical Examinations'!$A:$M,11,0)</f>
        <v>Underweight</v>
      </c>
      <c r="K1450" t="str">
        <f>VLOOKUP($A1450,'Medical Examinations'!$A:$M,12,0)</f>
        <v>Normal</v>
      </c>
      <c r="L1450" s="11">
        <f>VLOOKUP($A1450,'Hospitalisation Details'!$A:$O,5,0)</f>
        <v>24284</v>
      </c>
      <c r="M1450">
        <f>VLOOKUP($A1450,'Hospitalisation Details'!$A:$O,7,0)</f>
        <v>7302.46</v>
      </c>
      <c r="N1450" t="str">
        <f>VLOOKUP($A1450,'Hospitalisation Details'!$A:$O,12,0)</f>
        <v>tier - 3</v>
      </c>
      <c r="O1450" t="str">
        <f>VLOOKUP($A1450,'Hospitalisation Details'!$A:$O,13,0)</f>
        <v>tier - 1</v>
      </c>
      <c r="P1450" t="str">
        <f>VLOOKUP($A1450,'Hospitalisation Details'!$A:$O,14,0)</f>
        <v>R1012</v>
      </c>
      <c r="Q1450">
        <f>VLOOKUP($A1450,'Hospitalisation Details'!$A:$O,15,0)</f>
        <v>56</v>
      </c>
    </row>
    <row r="1451" spans="1:17" ht="15.75" x14ac:dyDescent="0.25">
      <c r="A1451" s="1" t="s">
        <v>921</v>
      </c>
      <c r="B1451" t="str">
        <f>VLOOKUP(Healthcare!A1451,'Customer Names'!$A:$D,4,0)</f>
        <v>Desiree</v>
      </c>
      <c r="C1451">
        <f>VLOOKUP(A1451,'Medical Examinations'!$A:$M,2,0)</f>
        <v>27.74</v>
      </c>
      <c r="D1451">
        <f>VLOOKUP($A1451,'Medical Examinations'!$A:$M,3,0)</f>
        <v>5.96</v>
      </c>
      <c r="E1451" t="str">
        <f>VLOOKUP($A1451,'Medical Examinations'!$A:$M,4,0)</f>
        <v>yes</v>
      </c>
      <c r="F1451" t="str">
        <f>VLOOKUP($A1451,'Medical Examinations'!$A:$M,5,0)</f>
        <v>No</v>
      </c>
      <c r="G1451" t="str">
        <f>VLOOKUP($A1451,'Medical Examinations'!$A:$M,6,0)</f>
        <v>No</v>
      </c>
      <c r="H1451">
        <f>VLOOKUP($A1451,'Medical Examinations'!$A:$M,8,0)</f>
        <v>0</v>
      </c>
      <c r="I1451" t="str">
        <f>VLOOKUP($A1451,'Medical Examinations'!$A:$M,9,0)</f>
        <v>No</v>
      </c>
      <c r="J1451" t="str">
        <f>VLOOKUP($A1451,'Medical Examinations'!$A:$M,11,0)</f>
        <v>Overweight</v>
      </c>
      <c r="K1451" t="str">
        <f>VLOOKUP($A1451,'Medical Examinations'!$A:$M,12,0)</f>
        <v>Prediabetes</v>
      </c>
      <c r="L1451" s="11">
        <f>VLOOKUP($A1451,'Hospitalisation Details'!$A:$O,5,0)</f>
        <v>31353</v>
      </c>
      <c r="M1451">
        <f>VLOOKUP($A1451,'Hospitalisation Details'!$A:$O,7,0)</f>
        <v>7281.51</v>
      </c>
      <c r="N1451" t="str">
        <f>VLOOKUP($A1451,'Hospitalisation Details'!$A:$O,12,0)</f>
        <v>tier - 2</v>
      </c>
      <c r="O1451" t="str">
        <f>VLOOKUP($A1451,'Hospitalisation Details'!$A:$O,13,0)</f>
        <v>tier - 1</v>
      </c>
      <c r="P1451" t="str">
        <f>VLOOKUP($A1451,'Hospitalisation Details'!$A:$O,14,0)</f>
        <v>R1012</v>
      </c>
      <c r="Q1451">
        <f>VLOOKUP($A1451,'Hospitalisation Details'!$A:$O,15,0)</f>
        <v>37</v>
      </c>
    </row>
    <row r="1452" spans="1:17" ht="15.75" x14ac:dyDescent="0.25">
      <c r="A1452" s="1" t="s">
        <v>920</v>
      </c>
      <c r="B1452" t="str">
        <f>VLOOKUP(Healthcare!A1452,'Customer Names'!$A:$D,4,0)</f>
        <v>Peter B.</v>
      </c>
      <c r="C1452">
        <f>VLOOKUP(A1452,'Medical Examinations'!$A:$M,2,0)</f>
        <v>22.44</v>
      </c>
      <c r="D1452">
        <f>VLOOKUP($A1452,'Medical Examinations'!$A:$M,3,0)</f>
        <v>4.62</v>
      </c>
      <c r="E1452" t="str">
        <f>VLOOKUP($A1452,'Medical Examinations'!$A:$M,4,0)</f>
        <v>yes</v>
      </c>
      <c r="F1452" t="str">
        <f>VLOOKUP($A1452,'Medical Examinations'!$A:$M,5,0)</f>
        <v>No</v>
      </c>
      <c r="G1452" t="str">
        <f>VLOOKUP($A1452,'Medical Examinations'!$A:$M,6,0)</f>
        <v>No</v>
      </c>
      <c r="H1452">
        <f>VLOOKUP($A1452,'Medical Examinations'!$A:$M,8,0)</f>
        <v>0</v>
      </c>
      <c r="I1452" t="str">
        <f>VLOOKUP($A1452,'Medical Examinations'!$A:$M,9,0)</f>
        <v>No</v>
      </c>
      <c r="J1452" t="str">
        <f>VLOOKUP($A1452,'Medical Examinations'!$A:$M,11,0)</f>
        <v>Healthy Weight</v>
      </c>
      <c r="K1452" t="str">
        <f>VLOOKUP($A1452,'Medical Examinations'!$A:$M,12,0)</f>
        <v>Normal</v>
      </c>
      <c r="L1452" s="11">
        <f>VLOOKUP($A1452,'Hospitalisation Details'!$A:$O,5,0)</f>
        <v>28112</v>
      </c>
      <c r="M1452">
        <f>VLOOKUP($A1452,'Hospitalisation Details'!$A:$O,7,0)</f>
        <v>7273.02</v>
      </c>
      <c r="N1452" t="str">
        <f>VLOOKUP($A1452,'Hospitalisation Details'!$A:$O,12,0)</f>
        <v>tier - 2</v>
      </c>
      <c r="O1452" t="str">
        <f>VLOOKUP($A1452,'Hospitalisation Details'!$A:$O,13,0)</f>
        <v>tier - 1</v>
      </c>
      <c r="P1452" t="str">
        <f>VLOOKUP($A1452,'Hospitalisation Details'!$A:$O,14,0)</f>
        <v>R1013</v>
      </c>
      <c r="Q1452">
        <f>VLOOKUP($A1452,'Hospitalisation Details'!$A:$O,15,0)</f>
        <v>46</v>
      </c>
    </row>
    <row r="1453" spans="1:17" ht="15.75" x14ac:dyDescent="0.25">
      <c r="A1453" s="1" t="s">
        <v>919</v>
      </c>
      <c r="B1453" t="str">
        <f>VLOOKUP(Healthcare!A1453,'Customer Names'!$A:$D,4,0)</f>
        <v>Adam</v>
      </c>
      <c r="C1453">
        <f>VLOOKUP(A1453,'Medical Examinations'!$A:$M,2,0)</f>
        <v>37.049999999999997</v>
      </c>
      <c r="D1453">
        <f>VLOOKUP($A1453,'Medical Examinations'!$A:$M,3,0)</f>
        <v>9.9600000000000009</v>
      </c>
      <c r="E1453" t="str">
        <f>VLOOKUP($A1453,'Medical Examinations'!$A:$M,4,0)</f>
        <v>yes</v>
      </c>
      <c r="F1453" t="str">
        <f>VLOOKUP($A1453,'Medical Examinations'!$A:$M,5,0)</f>
        <v>No</v>
      </c>
      <c r="G1453" t="str">
        <f>VLOOKUP($A1453,'Medical Examinations'!$A:$M,6,0)</f>
        <v>No</v>
      </c>
      <c r="H1453">
        <f>VLOOKUP($A1453,'Medical Examinations'!$A:$M,8,0)</f>
        <v>0</v>
      </c>
      <c r="I1453" t="str">
        <f>VLOOKUP($A1453,'Medical Examinations'!$A:$M,9,0)</f>
        <v>No</v>
      </c>
      <c r="J1453" t="str">
        <f>VLOOKUP($A1453,'Medical Examinations'!$A:$M,11,0)</f>
        <v>Obesity</v>
      </c>
      <c r="K1453" t="str">
        <f>VLOOKUP($A1453,'Medical Examinations'!$A:$M,12,0)</f>
        <v>Diabetes</v>
      </c>
      <c r="L1453" s="11">
        <f>VLOOKUP($A1453,'Hospitalisation Details'!$A:$O,5,0)</f>
        <v>29833</v>
      </c>
      <c r="M1453">
        <f>VLOOKUP($A1453,'Hospitalisation Details'!$A:$O,7,0)</f>
        <v>7265.7</v>
      </c>
      <c r="N1453" t="str">
        <f>VLOOKUP($A1453,'Hospitalisation Details'!$A:$O,12,0)</f>
        <v>tier - 3</v>
      </c>
      <c r="O1453" t="str">
        <f>VLOOKUP($A1453,'Hospitalisation Details'!$A:$O,13,0)</f>
        <v>tier - 3</v>
      </c>
      <c r="P1453" t="str">
        <f>VLOOKUP($A1453,'Hospitalisation Details'!$A:$O,14,0)</f>
        <v>R1012</v>
      </c>
      <c r="Q1453">
        <f>VLOOKUP($A1453,'Hospitalisation Details'!$A:$O,15,0)</f>
        <v>41</v>
      </c>
    </row>
    <row r="1454" spans="1:17" ht="15.75" x14ac:dyDescent="0.25">
      <c r="A1454" s="1" t="s">
        <v>918</v>
      </c>
      <c r="B1454" t="str">
        <f>VLOOKUP(Healthcare!A1454,'Customer Names'!$A:$D,4,0)</f>
        <v>Jeremy J</v>
      </c>
      <c r="C1454">
        <f>VLOOKUP(A1454,'Medical Examinations'!$A:$M,2,0)</f>
        <v>22.95</v>
      </c>
      <c r="D1454">
        <f>VLOOKUP($A1454,'Medical Examinations'!$A:$M,3,0)</f>
        <v>10.53</v>
      </c>
      <c r="E1454" t="str">
        <f>VLOOKUP($A1454,'Medical Examinations'!$A:$M,4,0)</f>
        <v>No</v>
      </c>
      <c r="F1454" t="str">
        <f>VLOOKUP($A1454,'Medical Examinations'!$A:$M,5,0)</f>
        <v>No</v>
      </c>
      <c r="G1454" t="str">
        <f>VLOOKUP($A1454,'Medical Examinations'!$A:$M,6,0)</f>
        <v>No</v>
      </c>
      <c r="H1454">
        <f>VLOOKUP($A1454,'Medical Examinations'!$A:$M,8,0)</f>
        <v>2</v>
      </c>
      <c r="I1454" t="str">
        <f>VLOOKUP($A1454,'Medical Examinations'!$A:$M,9,0)</f>
        <v>No</v>
      </c>
      <c r="J1454" t="str">
        <f>VLOOKUP($A1454,'Medical Examinations'!$A:$M,11,0)</f>
        <v>Healthy Weight</v>
      </c>
      <c r="K1454" t="str">
        <f>VLOOKUP($A1454,'Medical Examinations'!$A:$M,12,0)</f>
        <v>Diabetes</v>
      </c>
      <c r="L1454" s="11">
        <f>VLOOKUP($A1454,'Hospitalisation Details'!$A:$O,5,0)</f>
        <v>27023</v>
      </c>
      <c r="M1454">
        <f>VLOOKUP($A1454,'Hospitalisation Details'!$A:$O,7,0)</f>
        <v>7265.58</v>
      </c>
      <c r="N1454" t="str">
        <f>VLOOKUP($A1454,'Hospitalisation Details'!$A:$O,12,0)</f>
        <v>tier - 2</v>
      </c>
      <c r="O1454" t="str">
        <f>VLOOKUP($A1454,'Hospitalisation Details'!$A:$O,13,0)</f>
        <v>tier - 2</v>
      </c>
      <c r="P1454" t="str">
        <f>VLOOKUP($A1454,'Hospitalisation Details'!$A:$O,14,0)</f>
        <v>R1013</v>
      </c>
      <c r="Q1454">
        <f>VLOOKUP($A1454,'Hospitalisation Details'!$A:$O,15,0)</f>
        <v>49</v>
      </c>
    </row>
    <row r="1455" spans="1:17" ht="15.75" x14ac:dyDescent="0.25">
      <c r="A1455" s="1" t="s">
        <v>917</v>
      </c>
      <c r="B1455" t="str">
        <f>VLOOKUP(Healthcare!A1455,'Customer Names'!$A:$D,4,0)</f>
        <v>Adam C</v>
      </c>
      <c r="C1455">
        <f>VLOOKUP(A1455,'Medical Examinations'!$A:$M,2,0)</f>
        <v>34.200000000000003</v>
      </c>
      <c r="D1455">
        <f>VLOOKUP($A1455,'Medical Examinations'!$A:$M,3,0)</f>
        <v>6.69</v>
      </c>
      <c r="E1455" t="str">
        <f>VLOOKUP($A1455,'Medical Examinations'!$A:$M,4,0)</f>
        <v>yes</v>
      </c>
      <c r="F1455" t="str">
        <f>VLOOKUP($A1455,'Medical Examinations'!$A:$M,5,0)</f>
        <v>No</v>
      </c>
      <c r="G1455" t="str">
        <f>VLOOKUP($A1455,'Medical Examinations'!$A:$M,6,0)</f>
        <v>No</v>
      </c>
      <c r="H1455">
        <f>VLOOKUP($A1455,'Medical Examinations'!$A:$M,8,0)</f>
        <v>0</v>
      </c>
      <c r="I1455" t="str">
        <f>VLOOKUP($A1455,'Medical Examinations'!$A:$M,9,0)</f>
        <v>No</v>
      </c>
      <c r="J1455" t="str">
        <f>VLOOKUP($A1455,'Medical Examinations'!$A:$M,11,0)</f>
        <v>Obesity</v>
      </c>
      <c r="K1455" t="str">
        <f>VLOOKUP($A1455,'Medical Examinations'!$A:$M,12,0)</f>
        <v>Diabetes</v>
      </c>
      <c r="L1455" s="11">
        <f>VLOOKUP($A1455,'Hospitalisation Details'!$A:$O,5,0)</f>
        <v>29842</v>
      </c>
      <c r="M1455">
        <f>VLOOKUP($A1455,'Hospitalisation Details'!$A:$O,7,0)</f>
        <v>7261.74</v>
      </c>
      <c r="N1455" t="str">
        <f>VLOOKUP($A1455,'Hospitalisation Details'!$A:$O,12,0)</f>
        <v>tier - 3</v>
      </c>
      <c r="O1455" t="str">
        <f>VLOOKUP($A1455,'Hospitalisation Details'!$A:$O,13,0)</f>
        <v>tier - 3</v>
      </c>
      <c r="P1455" t="str">
        <f>VLOOKUP($A1455,'Hospitalisation Details'!$A:$O,14,0)</f>
        <v>R1012</v>
      </c>
      <c r="Q1455">
        <f>VLOOKUP($A1455,'Hospitalisation Details'!$A:$O,15,0)</f>
        <v>41</v>
      </c>
    </row>
    <row r="1456" spans="1:17" ht="15.75" x14ac:dyDescent="0.25">
      <c r="A1456" s="1" t="s">
        <v>916</v>
      </c>
      <c r="B1456" t="str">
        <f>VLOOKUP(Healthcare!A1456,'Customer Names'!$A:$D,4,0)</f>
        <v>Jon</v>
      </c>
      <c r="C1456">
        <f>VLOOKUP(A1456,'Medical Examinations'!$A:$M,2,0)</f>
        <v>30.59</v>
      </c>
      <c r="D1456">
        <f>VLOOKUP($A1456,'Medical Examinations'!$A:$M,3,0)</f>
        <v>9.5500000000000007</v>
      </c>
      <c r="E1456" t="str">
        <f>VLOOKUP($A1456,'Medical Examinations'!$A:$M,4,0)</f>
        <v>yes</v>
      </c>
      <c r="F1456" t="str">
        <f>VLOOKUP($A1456,'Medical Examinations'!$A:$M,5,0)</f>
        <v>No</v>
      </c>
      <c r="G1456" t="str">
        <f>VLOOKUP($A1456,'Medical Examinations'!$A:$M,6,0)</f>
        <v>No</v>
      </c>
      <c r="H1456">
        <f>VLOOKUP($A1456,'Medical Examinations'!$A:$M,8,0)</f>
        <v>0</v>
      </c>
      <c r="I1456" t="str">
        <f>VLOOKUP($A1456,'Medical Examinations'!$A:$M,9,0)</f>
        <v>No</v>
      </c>
      <c r="J1456" t="str">
        <f>VLOOKUP($A1456,'Medical Examinations'!$A:$M,11,0)</f>
        <v>Obesity</v>
      </c>
      <c r="K1456" t="str">
        <f>VLOOKUP($A1456,'Medical Examinations'!$A:$M,12,0)</f>
        <v>Diabetes</v>
      </c>
      <c r="L1456" s="11">
        <f>VLOOKUP($A1456,'Hospitalisation Details'!$A:$O,5,0)</f>
        <v>29781</v>
      </c>
      <c r="M1456">
        <f>VLOOKUP($A1456,'Hospitalisation Details'!$A:$O,7,0)</f>
        <v>7256.72</v>
      </c>
      <c r="N1456" t="str">
        <f>VLOOKUP($A1456,'Hospitalisation Details'!$A:$O,12,0)</f>
        <v>tier - 3</v>
      </c>
      <c r="O1456" t="str">
        <f>VLOOKUP($A1456,'Hospitalisation Details'!$A:$O,13,0)</f>
        <v>tier - 2</v>
      </c>
      <c r="P1456" t="str">
        <f>VLOOKUP($A1456,'Hospitalisation Details'!$A:$O,14,0)</f>
        <v>R1012</v>
      </c>
      <c r="Q1456">
        <f>VLOOKUP($A1456,'Hospitalisation Details'!$A:$O,15,0)</f>
        <v>41</v>
      </c>
    </row>
    <row r="1457" spans="1:17" ht="15.75" x14ac:dyDescent="0.25">
      <c r="A1457" s="1" t="s">
        <v>915</v>
      </c>
      <c r="B1457" t="str">
        <f>VLOOKUP(Healthcare!A1457,'Customer Names'!$A:$D,4,0)</f>
        <v>Steven J</v>
      </c>
      <c r="C1457">
        <f>VLOOKUP(A1457,'Medical Examinations'!$A:$M,2,0)</f>
        <v>25.51</v>
      </c>
      <c r="D1457">
        <f>VLOOKUP($A1457,'Medical Examinations'!$A:$M,3,0)</f>
        <v>6.05</v>
      </c>
      <c r="E1457" t="str">
        <f>VLOOKUP($A1457,'Medical Examinations'!$A:$M,4,0)</f>
        <v>No</v>
      </c>
      <c r="F1457" t="str">
        <f>VLOOKUP($A1457,'Medical Examinations'!$A:$M,5,0)</f>
        <v>No</v>
      </c>
      <c r="G1457" t="str">
        <f>VLOOKUP($A1457,'Medical Examinations'!$A:$M,6,0)</f>
        <v>No</v>
      </c>
      <c r="H1457">
        <f>VLOOKUP($A1457,'Medical Examinations'!$A:$M,8,0)</f>
        <v>0</v>
      </c>
      <c r="I1457" t="str">
        <f>VLOOKUP($A1457,'Medical Examinations'!$A:$M,9,0)</f>
        <v>No</v>
      </c>
      <c r="J1457" t="str">
        <f>VLOOKUP($A1457,'Medical Examinations'!$A:$M,11,0)</f>
        <v>Overweight</v>
      </c>
      <c r="K1457" t="str">
        <f>VLOOKUP($A1457,'Medical Examinations'!$A:$M,12,0)</f>
        <v>Prediabetes</v>
      </c>
      <c r="L1457" s="11">
        <f>VLOOKUP($A1457,'Hospitalisation Details'!$A:$O,5,0)</f>
        <v>30126</v>
      </c>
      <c r="M1457">
        <f>VLOOKUP($A1457,'Hospitalisation Details'!$A:$O,7,0)</f>
        <v>7248.71</v>
      </c>
      <c r="N1457" t="str">
        <f>VLOOKUP($A1457,'Hospitalisation Details'!$A:$O,12,0)</f>
        <v>tier - 2</v>
      </c>
      <c r="O1457" t="str">
        <f>VLOOKUP($A1457,'Hospitalisation Details'!$A:$O,13,0)</f>
        <v>tier - 1</v>
      </c>
      <c r="P1457" t="str">
        <f>VLOOKUP($A1457,'Hospitalisation Details'!$A:$O,14,0)</f>
        <v>R1013</v>
      </c>
      <c r="Q1457">
        <f>VLOOKUP($A1457,'Hospitalisation Details'!$A:$O,15,0)</f>
        <v>40</v>
      </c>
    </row>
    <row r="1458" spans="1:17" ht="15.75" x14ac:dyDescent="0.25">
      <c r="A1458" s="1" t="s">
        <v>914</v>
      </c>
      <c r="B1458" t="str">
        <f>VLOOKUP(Healthcare!A1458,'Customer Names'!$A:$D,4,0)</f>
        <v>Jessica P.</v>
      </c>
      <c r="C1458">
        <f>VLOOKUP(A1458,'Medical Examinations'!$A:$M,2,0)</f>
        <v>29.04</v>
      </c>
      <c r="D1458">
        <f>VLOOKUP($A1458,'Medical Examinations'!$A:$M,3,0)</f>
        <v>10.56</v>
      </c>
      <c r="E1458" t="str">
        <f>VLOOKUP($A1458,'Medical Examinations'!$A:$M,4,0)</f>
        <v>yes</v>
      </c>
      <c r="F1458" t="str">
        <f>VLOOKUP($A1458,'Medical Examinations'!$A:$M,5,0)</f>
        <v>No</v>
      </c>
      <c r="G1458" t="str">
        <f>VLOOKUP($A1458,'Medical Examinations'!$A:$M,6,0)</f>
        <v>No</v>
      </c>
      <c r="H1458">
        <f>VLOOKUP($A1458,'Medical Examinations'!$A:$M,8,0)</f>
        <v>1</v>
      </c>
      <c r="I1458" t="str">
        <f>VLOOKUP($A1458,'Medical Examinations'!$A:$M,9,0)</f>
        <v>No</v>
      </c>
      <c r="J1458" t="str">
        <f>VLOOKUP($A1458,'Medical Examinations'!$A:$M,11,0)</f>
        <v>Overweight</v>
      </c>
      <c r="K1458" t="str">
        <f>VLOOKUP($A1458,'Medical Examinations'!$A:$M,12,0)</f>
        <v>Diabetes</v>
      </c>
      <c r="L1458" s="11">
        <f>VLOOKUP($A1458,'Hospitalisation Details'!$A:$O,5,0)</f>
        <v>31565</v>
      </c>
      <c r="M1458">
        <f>VLOOKUP($A1458,'Hospitalisation Details'!$A:$O,7,0)</f>
        <v>7243.81</v>
      </c>
      <c r="N1458" t="str">
        <f>VLOOKUP($A1458,'Hospitalisation Details'!$A:$O,12,0)</f>
        <v>tier - 2</v>
      </c>
      <c r="O1458" t="str">
        <f>VLOOKUP($A1458,'Hospitalisation Details'!$A:$O,13,0)</f>
        <v>tier - 3</v>
      </c>
      <c r="P1458" t="str">
        <f>VLOOKUP($A1458,'Hospitalisation Details'!$A:$O,14,0)</f>
        <v>R1013</v>
      </c>
      <c r="Q1458">
        <f>VLOOKUP($A1458,'Hospitalisation Details'!$A:$O,15,0)</f>
        <v>37</v>
      </c>
    </row>
    <row r="1459" spans="1:17" ht="15.75" x14ac:dyDescent="0.25">
      <c r="A1459" s="1" t="s">
        <v>913</v>
      </c>
      <c r="B1459" t="str">
        <f>VLOOKUP(Healthcare!A1459,'Customer Names'!$A:$D,4,0)</f>
        <v>Ashley</v>
      </c>
      <c r="C1459">
        <f>VLOOKUP(A1459,'Medical Examinations'!$A:$M,2,0)</f>
        <v>22.135000000000002</v>
      </c>
      <c r="D1459">
        <f>VLOOKUP($A1459,'Medical Examinations'!$A:$M,3,0)</f>
        <v>10.81</v>
      </c>
      <c r="E1459" t="str">
        <f>VLOOKUP($A1459,'Medical Examinations'!$A:$M,4,0)</f>
        <v>yes</v>
      </c>
      <c r="F1459" t="str">
        <f>VLOOKUP($A1459,'Medical Examinations'!$A:$M,5,0)</f>
        <v>No</v>
      </c>
      <c r="G1459" t="str">
        <f>VLOOKUP($A1459,'Medical Examinations'!$A:$M,6,0)</f>
        <v>No</v>
      </c>
      <c r="H1459">
        <f>VLOOKUP($A1459,'Medical Examinations'!$A:$M,8,0)</f>
        <v>1</v>
      </c>
      <c r="I1459" t="str">
        <f>VLOOKUP($A1459,'Medical Examinations'!$A:$M,9,0)</f>
        <v>No</v>
      </c>
      <c r="J1459" t="str">
        <f>VLOOKUP($A1459,'Medical Examinations'!$A:$M,11,0)</f>
        <v>Healthy Weight</v>
      </c>
      <c r="K1459" t="str">
        <f>VLOOKUP($A1459,'Medical Examinations'!$A:$M,12,0)</f>
        <v>Diabetes</v>
      </c>
      <c r="L1459" s="11">
        <f>VLOOKUP($A1459,'Hospitalisation Details'!$A:$O,5,0)</f>
        <v>31698</v>
      </c>
      <c r="M1459">
        <f>VLOOKUP($A1459,'Hospitalisation Details'!$A:$O,7,0)</f>
        <v>7228.22</v>
      </c>
      <c r="N1459" t="str">
        <f>VLOOKUP($A1459,'Hospitalisation Details'!$A:$O,12,0)</f>
        <v>tier - 2</v>
      </c>
      <c r="O1459" t="str">
        <f>VLOOKUP($A1459,'Hospitalisation Details'!$A:$O,13,0)</f>
        <v>tier - 1</v>
      </c>
      <c r="P1459" t="str">
        <f>VLOOKUP($A1459,'Hospitalisation Details'!$A:$O,14,0)</f>
        <v>R1024</v>
      </c>
      <c r="Q1459">
        <f>VLOOKUP($A1459,'Hospitalisation Details'!$A:$O,15,0)</f>
        <v>36</v>
      </c>
    </row>
    <row r="1460" spans="1:17" ht="15.75" x14ac:dyDescent="0.25">
      <c r="A1460" s="1" t="s">
        <v>912</v>
      </c>
      <c r="B1460" t="str">
        <f>VLOOKUP(Healthcare!A1460,'Customer Names'!$A:$D,4,0)</f>
        <v>Arturo H.</v>
      </c>
      <c r="C1460">
        <f>VLOOKUP(A1460,'Medical Examinations'!$A:$M,2,0)</f>
        <v>21.375</v>
      </c>
      <c r="D1460">
        <f>VLOOKUP($A1460,'Medical Examinations'!$A:$M,3,0)</f>
        <v>4.32</v>
      </c>
      <c r="E1460" t="str">
        <f>VLOOKUP($A1460,'Medical Examinations'!$A:$M,4,0)</f>
        <v>No</v>
      </c>
      <c r="F1460" t="str">
        <f>VLOOKUP($A1460,'Medical Examinations'!$A:$M,5,0)</f>
        <v>No</v>
      </c>
      <c r="G1460" t="str">
        <f>VLOOKUP($A1460,'Medical Examinations'!$A:$M,6,0)</f>
        <v>No</v>
      </c>
      <c r="H1460">
        <f>VLOOKUP($A1460,'Medical Examinations'!$A:$M,8,0)</f>
        <v>0</v>
      </c>
      <c r="I1460" t="str">
        <f>VLOOKUP($A1460,'Medical Examinations'!$A:$M,9,0)</f>
        <v>No</v>
      </c>
      <c r="J1460" t="str">
        <f>VLOOKUP($A1460,'Medical Examinations'!$A:$M,11,0)</f>
        <v>Healthy Weight</v>
      </c>
      <c r="K1460" t="str">
        <f>VLOOKUP($A1460,'Medical Examinations'!$A:$M,12,0)</f>
        <v>Normal</v>
      </c>
      <c r="L1460" s="11">
        <f>VLOOKUP($A1460,'Hospitalisation Details'!$A:$O,5,0)</f>
        <v>28352</v>
      </c>
      <c r="M1460">
        <f>VLOOKUP($A1460,'Hospitalisation Details'!$A:$O,7,0)</f>
        <v>7222.79</v>
      </c>
      <c r="N1460" t="str">
        <f>VLOOKUP($A1460,'Hospitalisation Details'!$A:$O,12,0)</f>
        <v>tier - 3</v>
      </c>
      <c r="O1460" t="str">
        <f>VLOOKUP($A1460,'Hospitalisation Details'!$A:$O,13,0)</f>
        <v>tier - 3</v>
      </c>
      <c r="P1460" t="str">
        <f>VLOOKUP($A1460,'Hospitalisation Details'!$A:$O,14,0)</f>
        <v>R1012</v>
      </c>
      <c r="Q1460">
        <f>VLOOKUP($A1460,'Hospitalisation Details'!$A:$O,15,0)</f>
        <v>45</v>
      </c>
    </row>
    <row r="1461" spans="1:17" ht="15.75" x14ac:dyDescent="0.25">
      <c r="A1461" s="1" t="s">
        <v>911</v>
      </c>
      <c r="B1461" t="str">
        <f>VLOOKUP(Healthcare!A1461,'Customer Names'!$A:$D,4,0)</f>
        <v>Ketil</v>
      </c>
      <c r="C1461">
        <f>VLOOKUP(A1461,'Medical Examinations'!$A:$M,2,0)</f>
        <v>29.19</v>
      </c>
      <c r="D1461">
        <f>VLOOKUP($A1461,'Medical Examinations'!$A:$M,3,0)</f>
        <v>4.37</v>
      </c>
      <c r="E1461" t="str">
        <f>VLOOKUP($A1461,'Medical Examinations'!$A:$M,4,0)</f>
        <v>No</v>
      </c>
      <c r="F1461" t="str">
        <f>VLOOKUP($A1461,'Medical Examinations'!$A:$M,5,0)</f>
        <v>No</v>
      </c>
      <c r="G1461" t="str">
        <f>VLOOKUP($A1461,'Medical Examinations'!$A:$M,6,0)</f>
        <v>No</v>
      </c>
      <c r="H1461">
        <f>VLOOKUP($A1461,'Medical Examinations'!$A:$M,8,0)</f>
        <v>0</v>
      </c>
      <c r="I1461" t="str">
        <f>VLOOKUP($A1461,'Medical Examinations'!$A:$M,9,0)</f>
        <v>No</v>
      </c>
      <c r="J1461" t="str">
        <f>VLOOKUP($A1461,'Medical Examinations'!$A:$M,11,0)</f>
        <v>Overweight</v>
      </c>
      <c r="K1461" t="str">
        <f>VLOOKUP($A1461,'Medical Examinations'!$A:$M,12,0)</f>
        <v>Normal</v>
      </c>
      <c r="L1461" s="11">
        <f>VLOOKUP($A1461,'Hospitalisation Details'!$A:$O,5,0)</f>
        <v>33447</v>
      </c>
      <c r="M1461">
        <f>VLOOKUP($A1461,'Hospitalisation Details'!$A:$O,7,0)</f>
        <v>7220.25</v>
      </c>
      <c r="N1461" t="str">
        <f>VLOOKUP($A1461,'Hospitalisation Details'!$A:$O,12,0)</f>
        <v>tier - 2</v>
      </c>
      <c r="O1461" t="str">
        <f>VLOOKUP($A1461,'Hospitalisation Details'!$A:$O,13,0)</f>
        <v>tier - 2</v>
      </c>
      <c r="P1461" t="str">
        <f>VLOOKUP($A1461,'Hospitalisation Details'!$A:$O,14,0)</f>
        <v>R1021</v>
      </c>
      <c r="Q1461">
        <f>VLOOKUP($A1461,'Hospitalisation Details'!$A:$O,15,0)</f>
        <v>31</v>
      </c>
    </row>
    <row r="1462" spans="1:17" ht="15.75" x14ac:dyDescent="0.25">
      <c r="A1462" s="1" t="s">
        <v>910</v>
      </c>
      <c r="B1462" t="str">
        <f>VLOOKUP(Healthcare!A1462,'Customer Names'!$A:$D,4,0)</f>
        <v>Katie</v>
      </c>
      <c r="C1462">
        <f>VLOOKUP(A1462,'Medical Examinations'!$A:$M,2,0)</f>
        <v>31.92</v>
      </c>
      <c r="D1462">
        <f>VLOOKUP($A1462,'Medical Examinations'!$A:$M,3,0)</f>
        <v>4.8099999999999996</v>
      </c>
      <c r="E1462" t="str">
        <f>VLOOKUP($A1462,'Medical Examinations'!$A:$M,4,0)</f>
        <v>yes</v>
      </c>
      <c r="F1462" t="str">
        <f>VLOOKUP($A1462,'Medical Examinations'!$A:$M,5,0)</f>
        <v>No</v>
      </c>
      <c r="G1462" t="str">
        <f>VLOOKUP($A1462,'Medical Examinations'!$A:$M,6,0)</f>
        <v>Yes</v>
      </c>
      <c r="H1462">
        <f>VLOOKUP($A1462,'Medical Examinations'!$A:$M,8,0)</f>
        <v>1</v>
      </c>
      <c r="I1462" t="str">
        <f>VLOOKUP($A1462,'Medical Examinations'!$A:$M,9,0)</f>
        <v>No</v>
      </c>
      <c r="J1462" t="str">
        <f>VLOOKUP($A1462,'Medical Examinations'!$A:$M,11,0)</f>
        <v>Obesity</v>
      </c>
      <c r="K1462" t="str">
        <f>VLOOKUP($A1462,'Medical Examinations'!$A:$M,12,0)</f>
        <v>Normal</v>
      </c>
      <c r="L1462" s="11">
        <f>VLOOKUP($A1462,'Hospitalisation Details'!$A:$O,5,0)</f>
        <v>30610</v>
      </c>
      <c r="M1462">
        <f>VLOOKUP($A1462,'Hospitalisation Details'!$A:$O,7,0)</f>
        <v>7209.49</v>
      </c>
      <c r="N1462" t="str">
        <f>VLOOKUP($A1462,'Hospitalisation Details'!$A:$O,12,0)</f>
        <v>tier - 2</v>
      </c>
      <c r="O1462" t="str">
        <f>VLOOKUP($A1462,'Hospitalisation Details'!$A:$O,13,0)</f>
        <v>tier - 3</v>
      </c>
      <c r="P1462" t="str">
        <f>VLOOKUP($A1462,'Hospitalisation Details'!$A:$O,14,0)</f>
        <v>R1012</v>
      </c>
      <c r="Q1462">
        <f>VLOOKUP($A1462,'Hospitalisation Details'!$A:$O,15,0)</f>
        <v>39</v>
      </c>
    </row>
    <row r="1463" spans="1:17" ht="15.75" x14ac:dyDescent="0.25">
      <c r="A1463" s="1" t="s">
        <v>909</v>
      </c>
      <c r="B1463" t="str">
        <f>VLOOKUP(Healthcare!A1463,'Customer Names'!$A:$D,4,0)</f>
        <v>Christi</v>
      </c>
      <c r="C1463">
        <f>VLOOKUP(A1463,'Medical Examinations'!$A:$M,2,0)</f>
        <v>26.315000000000001</v>
      </c>
      <c r="D1463">
        <f>VLOOKUP($A1463,'Medical Examinations'!$A:$M,3,0)</f>
        <v>4.5599999999999996</v>
      </c>
      <c r="E1463" t="str">
        <f>VLOOKUP($A1463,'Medical Examinations'!$A:$M,4,0)</f>
        <v>yes</v>
      </c>
      <c r="F1463" t="str">
        <f>VLOOKUP($A1463,'Medical Examinations'!$A:$M,5,0)</f>
        <v>No</v>
      </c>
      <c r="G1463" t="str">
        <f>VLOOKUP($A1463,'Medical Examinations'!$A:$M,6,0)</f>
        <v>Yes</v>
      </c>
      <c r="H1463">
        <f>VLOOKUP($A1463,'Medical Examinations'!$A:$M,8,0)</f>
        <v>1</v>
      </c>
      <c r="I1463" t="str">
        <f>VLOOKUP($A1463,'Medical Examinations'!$A:$M,9,0)</f>
        <v>No</v>
      </c>
      <c r="J1463" t="str">
        <f>VLOOKUP($A1463,'Medical Examinations'!$A:$M,11,0)</f>
        <v>Overweight</v>
      </c>
      <c r="K1463" t="str">
        <f>VLOOKUP($A1463,'Medical Examinations'!$A:$M,12,0)</f>
        <v>Normal</v>
      </c>
      <c r="L1463" s="11">
        <f>VLOOKUP($A1463,'Hospitalisation Details'!$A:$O,5,0)</f>
        <v>30600</v>
      </c>
      <c r="M1463">
        <f>VLOOKUP($A1463,'Hospitalisation Details'!$A:$O,7,0)</f>
        <v>7201.7</v>
      </c>
      <c r="N1463" t="str">
        <f>VLOOKUP($A1463,'Hospitalisation Details'!$A:$O,12,0)</f>
        <v>tier - 2</v>
      </c>
      <c r="O1463" t="str">
        <f>VLOOKUP($A1463,'Hospitalisation Details'!$A:$O,13,0)</f>
        <v>tier - 3</v>
      </c>
      <c r="P1463" t="str">
        <f>VLOOKUP($A1463,'Hospitalisation Details'!$A:$O,14,0)</f>
        <v>R1012</v>
      </c>
      <c r="Q1463">
        <f>VLOOKUP($A1463,'Hospitalisation Details'!$A:$O,15,0)</f>
        <v>39</v>
      </c>
    </row>
    <row r="1464" spans="1:17" ht="15.75" x14ac:dyDescent="0.25">
      <c r="A1464" s="1" t="s">
        <v>908</v>
      </c>
      <c r="B1464" t="str">
        <f>VLOOKUP(Healthcare!A1464,'Customer Names'!$A:$D,4,0)</f>
        <v>Alan</v>
      </c>
      <c r="C1464">
        <f>VLOOKUP(A1464,'Medical Examinations'!$A:$M,2,0)</f>
        <v>35.299999999999997</v>
      </c>
      <c r="D1464">
        <f>VLOOKUP($A1464,'Medical Examinations'!$A:$M,3,0)</f>
        <v>4.3899999999999997</v>
      </c>
      <c r="E1464" t="str">
        <f>VLOOKUP($A1464,'Medical Examinations'!$A:$M,4,0)</f>
        <v>No</v>
      </c>
      <c r="F1464" t="str">
        <f>VLOOKUP($A1464,'Medical Examinations'!$A:$M,5,0)</f>
        <v>No</v>
      </c>
      <c r="G1464" t="str">
        <f>VLOOKUP($A1464,'Medical Examinations'!$A:$M,6,0)</f>
        <v>No</v>
      </c>
      <c r="H1464">
        <f>VLOOKUP($A1464,'Medical Examinations'!$A:$M,8,0)</f>
        <v>0</v>
      </c>
      <c r="I1464" t="str">
        <f>VLOOKUP($A1464,'Medical Examinations'!$A:$M,9,0)</f>
        <v>No</v>
      </c>
      <c r="J1464" t="str">
        <f>VLOOKUP($A1464,'Medical Examinations'!$A:$M,11,0)</f>
        <v>Obesity</v>
      </c>
      <c r="K1464" t="str">
        <f>VLOOKUP($A1464,'Medical Examinations'!$A:$M,12,0)</f>
        <v>Normal</v>
      </c>
      <c r="L1464" s="11">
        <f>VLOOKUP($A1464,'Hospitalisation Details'!$A:$O,5,0)</f>
        <v>30208</v>
      </c>
      <c r="M1464">
        <f>VLOOKUP($A1464,'Hospitalisation Details'!$A:$O,7,0)</f>
        <v>7196.87</v>
      </c>
      <c r="N1464" t="str">
        <f>VLOOKUP($A1464,'Hospitalisation Details'!$A:$O,12,0)</f>
        <v>tier - 3</v>
      </c>
      <c r="O1464" t="str">
        <f>VLOOKUP($A1464,'Hospitalisation Details'!$A:$O,13,0)</f>
        <v>tier - 2</v>
      </c>
      <c r="P1464" t="str">
        <f>VLOOKUP($A1464,'Hospitalisation Details'!$A:$O,14,0)</f>
        <v>R1011</v>
      </c>
      <c r="Q1464">
        <f>VLOOKUP($A1464,'Hospitalisation Details'!$A:$O,15,0)</f>
        <v>40</v>
      </c>
    </row>
    <row r="1465" spans="1:17" ht="15.75" x14ac:dyDescent="0.25">
      <c r="A1465" s="1" t="s">
        <v>907</v>
      </c>
      <c r="B1465" t="str">
        <f>VLOOKUP(Healthcare!A1465,'Customer Names'!$A:$D,4,0)</f>
        <v>Edivaldo B. Sr.</v>
      </c>
      <c r="C1465">
        <f>VLOOKUP(A1465,'Medical Examinations'!$A:$M,2,0)</f>
        <v>18.91</v>
      </c>
      <c r="D1465">
        <f>VLOOKUP($A1465,'Medical Examinations'!$A:$M,3,0)</f>
        <v>11.44</v>
      </c>
      <c r="E1465" t="str">
        <f>VLOOKUP($A1465,'Medical Examinations'!$A:$M,4,0)</f>
        <v>No</v>
      </c>
      <c r="F1465" t="str">
        <f>VLOOKUP($A1465,'Medical Examinations'!$A:$M,5,0)</f>
        <v>No</v>
      </c>
      <c r="G1465" t="str">
        <f>VLOOKUP($A1465,'Medical Examinations'!$A:$M,6,0)</f>
        <v>No</v>
      </c>
      <c r="H1465">
        <f>VLOOKUP($A1465,'Medical Examinations'!$A:$M,8,0)</f>
        <v>0</v>
      </c>
      <c r="I1465" t="str">
        <f>VLOOKUP($A1465,'Medical Examinations'!$A:$M,9,0)</f>
        <v>No</v>
      </c>
      <c r="J1465" t="str">
        <f>VLOOKUP($A1465,'Medical Examinations'!$A:$M,11,0)</f>
        <v>Healthy Weight</v>
      </c>
      <c r="K1465" t="str">
        <f>VLOOKUP($A1465,'Medical Examinations'!$A:$M,12,0)</f>
        <v>Diabetes</v>
      </c>
      <c r="L1465" s="11">
        <f>VLOOKUP($A1465,'Hospitalisation Details'!$A:$O,5,0)</f>
        <v>25015</v>
      </c>
      <c r="M1465">
        <f>VLOOKUP($A1465,'Hospitalisation Details'!$A:$O,7,0)</f>
        <v>7179.52</v>
      </c>
      <c r="N1465" t="str">
        <f>VLOOKUP($A1465,'Hospitalisation Details'!$A:$O,12,0)</f>
        <v>tier - 3</v>
      </c>
      <c r="O1465" t="str">
        <f>VLOOKUP($A1465,'Hospitalisation Details'!$A:$O,13,0)</f>
        <v>tier - 3</v>
      </c>
      <c r="P1465" t="str">
        <f>VLOOKUP($A1465,'Hospitalisation Details'!$A:$O,14,0)</f>
        <v>R1013</v>
      </c>
      <c r="Q1465">
        <f>VLOOKUP($A1465,'Hospitalisation Details'!$A:$O,15,0)</f>
        <v>54</v>
      </c>
    </row>
    <row r="1466" spans="1:17" ht="15.75" x14ac:dyDescent="0.25">
      <c r="A1466" s="1" t="s">
        <v>906</v>
      </c>
      <c r="B1466" t="str">
        <f>VLOOKUP(Healthcare!A1466,'Customer Names'!$A:$D,4,0)</f>
        <v>Eve</v>
      </c>
      <c r="C1466">
        <f>VLOOKUP(A1466,'Medical Examinations'!$A:$M,2,0)</f>
        <v>22.41</v>
      </c>
      <c r="D1466">
        <f>VLOOKUP($A1466,'Medical Examinations'!$A:$M,3,0)</f>
        <v>11.37</v>
      </c>
      <c r="E1466" t="str">
        <f>VLOOKUP($A1466,'Medical Examinations'!$A:$M,4,0)</f>
        <v>yes</v>
      </c>
      <c r="F1466" t="str">
        <f>VLOOKUP($A1466,'Medical Examinations'!$A:$M,5,0)</f>
        <v>No</v>
      </c>
      <c r="G1466" t="str">
        <f>VLOOKUP($A1466,'Medical Examinations'!$A:$M,6,0)</f>
        <v>No</v>
      </c>
      <c r="H1466">
        <f>VLOOKUP($A1466,'Medical Examinations'!$A:$M,8,0)</f>
        <v>1</v>
      </c>
      <c r="I1466" t="str">
        <f>VLOOKUP($A1466,'Medical Examinations'!$A:$M,9,0)</f>
        <v>No</v>
      </c>
      <c r="J1466" t="str">
        <f>VLOOKUP($A1466,'Medical Examinations'!$A:$M,11,0)</f>
        <v>Healthy Weight</v>
      </c>
      <c r="K1466" t="str">
        <f>VLOOKUP($A1466,'Medical Examinations'!$A:$M,12,0)</f>
        <v>Diabetes</v>
      </c>
      <c r="L1466" s="11">
        <f>VLOOKUP($A1466,'Hospitalisation Details'!$A:$O,5,0)</f>
        <v>27747</v>
      </c>
      <c r="M1466">
        <f>VLOOKUP($A1466,'Hospitalisation Details'!$A:$O,7,0)</f>
        <v>7175.51</v>
      </c>
      <c r="N1466" t="str">
        <f>VLOOKUP($A1466,'Hospitalisation Details'!$A:$O,12,0)</f>
        <v>tier - 2</v>
      </c>
      <c r="O1466" t="str">
        <f>VLOOKUP($A1466,'Hospitalisation Details'!$A:$O,13,0)</f>
        <v>tier - 3</v>
      </c>
      <c r="P1466" t="str">
        <f>VLOOKUP($A1466,'Hospitalisation Details'!$A:$O,14,0)</f>
        <v>R1013</v>
      </c>
      <c r="Q1466">
        <f>VLOOKUP($A1466,'Hospitalisation Details'!$A:$O,15,0)</f>
        <v>47</v>
      </c>
    </row>
    <row r="1467" spans="1:17" ht="15.75" x14ac:dyDescent="0.25">
      <c r="A1467" s="1" t="s">
        <v>905</v>
      </c>
      <c r="B1467" t="str">
        <f>VLOOKUP(Healthcare!A1467,'Customer Names'!$A:$D,4,0)</f>
        <v>Devin</v>
      </c>
      <c r="C1467">
        <f>VLOOKUP(A1467,'Medical Examinations'!$A:$M,2,0)</f>
        <v>22.704999999999998</v>
      </c>
      <c r="D1467">
        <f>VLOOKUP($A1467,'Medical Examinations'!$A:$M,3,0)</f>
        <v>6.14</v>
      </c>
      <c r="E1467" t="str">
        <f>VLOOKUP($A1467,'Medical Examinations'!$A:$M,4,0)</f>
        <v>No</v>
      </c>
      <c r="F1467" t="str">
        <f>VLOOKUP($A1467,'Medical Examinations'!$A:$M,5,0)</f>
        <v>No</v>
      </c>
      <c r="G1467" t="str">
        <f>VLOOKUP($A1467,'Medical Examinations'!$A:$M,6,0)</f>
        <v>No</v>
      </c>
      <c r="H1467">
        <f>VLOOKUP($A1467,'Medical Examinations'!$A:$M,8,0)</f>
        <v>0</v>
      </c>
      <c r="I1467" t="str">
        <f>VLOOKUP($A1467,'Medical Examinations'!$A:$M,9,0)</f>
        <v>No</v>
      </c>
      <c r="J1467" t="str">
        <f>VLOOKUP($A1467,'Medical Examinations'!$A:$M,11,0)</f>
        <v>Healthy Weight</v>
      </c>
      <c r="K1467" t="str">
        <f>VLOOKUP($A1467,'Medical Examinations'!$A:$M,12,0)</f>
        <v>Prediabetes</v>
      </c>
      <c r="L1467" s="11">
        <f>VLOOKUP($A1467,'Hospitalisation Details'!$A:$O,5,0)</f>
        <v>30179</v>
      </c>
      <c r="M1467">
        <f>VLOOKUP($A1467,'Hospitalisation Details'!$A:$O,7,0)</f>
        <v>7173.36</v>
      </c>
      <c r="N1467" t="str">
        <f>VLOOKUP($A1467,'Hospitalisation Details'!$A:$O,12,0)</f>
        <v>tier - 3</v>
      </c>
      <c r="O1467" t="str">
        <f>VLOOKUP($A1467,'Hospitalisation Details'!$A:$O,13,0)</f>
        <v>tier - 2</v>
      </c>
      <c r="P1467" t="str">
        <f>VLOOKUP($A1467,'Hospitalisation Details'!$A:$O,14,0)</f>
        <v>R1016</v>
      </c>
      <c r="Q1467">
        <f>VLOOKUP($A1467,'Hospitalisation Details'!$A:$O,15,0)</f>
        <v>40</v>
      </c>
    </row>
    <row r="1468" spans="1:17" ht="15.75" x14ac:dyDescent="0.25">
      <c r="A1468" s="1" t="s">
        <v>904</v>
      </c>
      <c r="B1468" t="str">
        <f>VLOOKUP(Healthcare!A1468,'Customer Names'!$A:$D,4,0)</f>
        <v>Shaun R</v>
      </c>
      <c r="C1468">
        <f>VLOOKUP(A1468,'Medical Examinations'!$A:$M,2,0)</f>
        <v>37.18</v>
      </c>
      <c r="D1468">
        <f>VLOOKUP($A1468,'Medical Examinations'!$A:$M,3,0)</f>
        <v>4.8899999999999997</v>
      </c>
      <c r="E1468" t="str">
        <f>VLOOKUP($A1468,'Medical Examinations'!$A:$M,4,0)</f>
        <v>No</v>
      </c>
      <c r="F1468" t="str">
        <f>VLOOKUP($A1468,'Medical Examinations'!$A:$M,5,0)</f>
        <v>No</v>
      </c>
      <c r="G1468" t="str">
        <f>VLOOKUP($A1468,'Medical Examinations'!$A:$M,6,0)</f>
        <v>No</v>
      </c>
      <c r="H1468">
        <f>VLOOKUP($A1468,'Medical Examinations'!$A:$M,8,0)</f>
        <v>0</v>
      </c>
      <c r="I1468" t="str">
        <f>VLOOKUP($A1468,'Medical Examinations'!$A:$M,9,0)</f>
        <v>No</v>
      </c>
      <c r="J1468" t="str">
        <f>VLOOKUP($A1468,'Medical Examinations'!$A:$M,11,0)</f>
        <v>Obesity</v>
      </c>
      <c r="K1468" t="str">
        <f>VLOOKUP($A1468,'Medical Examinations'!$A:$M,12,0)</f>
        <v>Normal</v>
      </c>
      <c r="L1468" s="11">
        <f>VLOOKUP($A1468,'Hospitalisation Details'!$A:$O,5,0)</f>
        <v>29524</v>
      </c>
      <c r="M1468">
        <f>VLOOKUP($A1468,'Hospitalisation Details'!$A:$O,7,0)</f>
        <v>7162.01</v>
      </c>
      <c r="N1468" t="str">
        <f>VLOOKUP($A1468,'Hospitalisation Details'!$A:$O,12,0)</f>
        <v>tier - 2</v>
      </c>
      <c r="O1468" t="str">
        <f>VLOOKUP($A1468,'Hospitalisation Details'!$A:$O,13,0)</f>
        <v>tier - 3</v>
      </c>
      <c r="P1468" t="str">
        <f>VLOOKUP($A1468,'Hospitalisation Details'!$A:$O,14,0)</f>
        <v>R1013</v>
      </c>
      <c r="Q1468">
        <f>VLOOKUP($A1468,'Hospitalisation Details'!$A:$O,15,0)</f>
        <v>42</v>
      </c>
    </row>
    <row r="1469" spans="1:17" ht="15.75" x14ac:dyDescent="0.25">
      <c r="A1469" s="1" t="s">
        <v>903</v>
      </c>
      <c r="B1469" t="str">
        <f>VLOOKUP(Healthcare!A1469,'Customer Names'!$A:$D,4,0)</f>
        <v>Adrian</v>
      </c>
      <c r="C1469">
        <f>VLOOKUP(A1469,'Medical Examinations'!$A:$M,2,0)</f>
        <v>35.97</v>
      </c>
      <c r="D1469">
        <f>VLOOKUP($A1469,'Medical Examinations'!$A:$M,3,0)</f>
        <v>4.5999999999999996</v>
      </c>
      <c r="E1469" t="str">
        <f>VLOOKUP($A1469,'Medical Examinations'!$A:$M,4,0)</f>
        <v>No</v>
      </c>
      <c r="F1469" t="str">
        <f>VLOOKUP($A1469,'Medical Examinations'!$A:$M,5,0)</f>
        <v>No</v>
      </c>
      <c r="G1469" t="str">
        <f>VLOOKUP($A1469,'Medical Examinations'!$A:$M,6,0)</f>
        <v>No</v>
      </c>
      <c r="H1469">
        <f>VLOOKUP($A1469,'Medical Examinations'!$A:$M,8,0)</f>
        <v>0</v>
      </c>
      <c r="I1469" t="str">
        <f>VLOOKUP($A1469,'Medical Examinations'!$A:$M,9,0)</f>
        <v>No</v>
      </c>
      <c r="J1469" t="str">
        <f>VLOOKUP($A1469,'Medical Examinations'!$A:$M,11,0)</f>
        <v>Obesity</v>
      </c>
      <c r="K1469" t="str">
        <f>VLOOKUP($A1469,'Medical Examinations'!$A:$M,12,0)</f>
        <v>Normal</v>
      </c>
      <c r="L1469" s="11">
        <f>VLOOKUP($A1469,'Hospitalisation Details'!$A:$O,5,0)</f>
        <v>29471</v>
      </c>
      <c r="M1469">
        <f>VLOOKUP($A1469,'Hospitalisation Details'!$A:$O,7,0)</f>
        <v>7160.33</v>
      </c>
      <c r="N1469" t="str">
        <f>VLOOKUP($A1469,'Hospitalisation Details'!$A:$O,12,0)</f>
        <v>tier - 2</v>
      </c>
      <c r="O1469" t="str">
        <f>VLOOKUP($A1469,'Hospitalisation Details'!$A:$O,13,0)</f>
        <v>tier - 1</v>
      </c>
      <c r="P1469" t="str">
        <f>VLOOKUP($A1469,'Hospitalisation Details'!$A:$O,14,0)</f>
        <v>R1013</v>
      </c>
      <c r="Q1469">
        <f>VLOOKUP($A1469,'Hospitalisation Details'!$A:$O,15,0)</f>
        <v>42</v>
      </c>
    </row>
    <row r="1470" spans="1:17" ht="15.75" x14ac:dyDescent="0.25">
      <c r="A1470" s="1" t="s">
        <v>902</v>
      </c>
      <c r="B1470" t="str">
        <f>VLOOKUP(Healthcare!A1470,'Customer Names'!$A:$D,4,0)</f>
        <v>Andrew</v>
      </c>
      <c r="C1470">
        <f>VLOOKUP(A1470,'Medical Examinations'!$A:$M,2,0)</f>
        <v>35.799999999999997</v>
      </c>
      <c r="D1470">
        <f>VLOOKUP($A1470,'Medical Examinations'!$A:$M,3,0)</f>
        <v>4.42</v>
      </c>
      <c r="E1470" t="str">
        <f>VLOOKUP($A1470,'Medical Examinations'!$A:$M,4,0)</f>
        <v>No</v>
      </c>
      <c r="F1470" t="str">
        <f>VLOOKUP($A1470,'Medical Examinations'!$A:$M,5,0)</f>
        <v>No</v>
      </c>
      <c r="G1470" t="str">
        <f>VLOOKUP($A1470,'Medical Examinations'!$A:$M,6,0)</f>
        <v>No</v>
      </c>
      <c r="H1470">
        <f>VLOOKUP($A1470,'Medical Examinations'!$A:$M,8,0)</f>
        <v>0</v>
      </c>
      <c r="I1470" t="str">
        <f>VLOOKUP($A1470,'Medical Examinations'!$A:$M,9,0)</f>
        <v>No</v>
      </c>
      <c r="J1470" t="str">
        <f>VLOOKUP($A1470,'Medical Examinations'!$A:$M,11,0)</f>
        <v>Obesity</v>
      </c>
      <c r="K1470" t="str">
        <f>VLOOKUP($A1470,'Medical Examinations'!$A:$M,12,0)</f>
        <v>Normal</v>
      </c>
      <c r="L1470" s="11">
        <f>VLOOKUP($A1470,'Hospitalisation Details'!$A:$O,5,0)</f>
        <v>29455</v>
      </c>
      <c r="M1470">
        <f>VLOOKUP($A1470,'Hospitalisation Details'!$A:$O,7,0)</f>
        <v>7160.09</v>
      </c>
      <c r="N1470" t="str">
        <f>VLOOKUP($A1470,'Hospitalisation Details'!$A:$O,12,0)</f>
        <v>tier - 2</v>
      </c>
      <c r="O1470" t="str">
        <f>VLOOKUP($A1470,'Hospitalisation Details'!$A:$O,13,0)</f>
        <v>tier - 2</v>
      </c>
      <c r="P1470" t="str">
        <f>VLOOKUP($A1470,'Hospitalisation Details'!$A:$O,14,0)</f>
        <v>R1011</v>
      </c>
      <c r="Q1470">
        <f>VLOOKUP($A1470,'Hospitalisation Details'!$A:$O,15,0)</f>
        <v>42</v>
      </c>
    </row>
    <row r="1471" spans="1:17" ht="15.75" x14ac:dyDescent="0.25">
      <c r="A1471" s="1" t="s">
        <v>901</v>
      </c>
      <c r="B1471" t="str">
        <f>VLOOKUP(Healthcare!A1471,'Customer Names'!$A:$D,4,0)</f>
        <v>Mallory</v>
      </c>
      <c r="C1471">
        <f>VLOOKUP(A1471,'Medical Examinations'!$A:$M,2,0)</f>
        <v>28.31</v>
      </c>
      <c r="D1471">
        <f>VLOOKUP($A1471,'Medical Examinations'!$A:$M,3,0)</f>
        <v>7.48</v>
      </c>
      <c r="E1471" t="str">
        <f>VLOOKUP($A1471,'Medical Examinations'!$A:$M,4,0)</f>
        <v>yes</v>
      </c>
      <c r="F1471" t="str">
        <f>VLOOKUP($A1471,'Medical Examinations'!$A:$M,5,0)</f>
        <v>No</v>
      </c>
      <c r="G1471" t="str">
        <f>VLOOKUP($A1471,'Medical Examinations'!$A:$M,6,0)</f>
        <v>No</v>
      </c>
      <c r="H1471">
        <f>VLOOKUP($A1471,'Medical Examinations'!$A:$M,8,0)</f>
        <v>0</v>
      </c>
      <c r="I1471" t="str">
        <f>VLOOKUP($A1471,'Medical Examinations'!$A:$M,9,0)</f>
        <v>No</v>
      </c>
      <c r="J1471" t="str">
        <f>VLOOKUP($A1471,'Medical Examinations'!$A:$M,11,0)</f>
        <v>Overweight</v>
      </c>
      <c r="K1471" t="str">
        <f>VLOOKUP($A1471,'Medical Examinations'!$A:$M,12,0)</f>
        <v>Diabetes</v>
      </c>
      <c r="L1471" s="11">
        <f>VLOOKUP($A1471,'Hospitalisation Details'!$A:$O,5,0)</f>
        <v>29846</v>
      </c>
      <c r="M1471">
        <f>VLOOKUP($A1471,'Hospitalisation Details'!$A:$O,7,0)</f>
        <v>7153.55</v>
      </c>
      <c r="N1471" t="str">
        <f>VLOOKUP($A1471,'Hospitalisation Details'!$A:$O,12,0)</f>
        <v>tier - 2</v>
      </c>
      <c r="O1471" t="str">
        <f>VLOOKUP($A1471,'Hospitalisation Details'!$A:$O,13,0)</f>
        <v>tier - 1</v>
      </c>
      <c r="P1471" t="str">
        <f>VLOOKUP($A1471,'Hospitalisation Details'!$A:$O,14,0)</f>
        <v>R1012</v>
      </c>
      <c r="Q1471">
        <f>VLOOKUP($A1471,'Hospitalisation Details'!$A:$O,15,0)</f>
        <v>41</v>
      </c>
    </row>
    <row r="1472" spans="1:17" ht="15.75" x14ac:dyDescent="0.25">
      <c r="A1472" s="1" t="s">
        <v>900</v>
      </c>
      <c r="B1472" t="str">
        <f>VLOOKUP(Healthcare!A1472,'Customer Names'!$A:$D,4,0)</f>
        <v>Shawn E</v>
      </c>
      <c r="C1472">
        <f>VLOOKUP(A1472,'Medical Examinations'!$A:$M,2,0)</f>
        <v>38.06</v>
      </c>
      <c r="D1472">
        <f>VLOOKUP($A1472,'Medical Examinations'!$A:$M,3,0)</f>
        <v>10.74</v>
      </c>
      <c r="E1472" t="str">
        <f>VLOOKUP($A1472,'Medical Examinations'!$A:$M,4,0)</f>
        <v>No</v>
      </c>
      <c r="F1472" t="str">
        <f>VLOOKUP($A1472,'Medical Examinations'!$A:$M,5,0)</f>
        <v>No</v>
      </c>
      <c r="G1472" t="str">
        <f>VLOOKUP($A1472,'Medical Examinations'!$A:$M,6,0)</f>
        <v>No</v>
      </c>
      <c r="H1472">
        <f>VLOOKUP($A1472,'Medical Examinations'!$A:$M,8,0)</f>
        <v>0</v>
      </c>
      <c r="I1472" t="str">
        <f>VLOOKUP($A1472,'Medical Examinations'!$A:$M,9,0)</f>
        <v>No</v>
      </c>
      <c r="J1472" t="str">
        <f>VLOOKUP($A1472,'Medical Examinations'!$A:$M,11,0)</f>
        <v>Obesity</v>
      </c>
      <c r="K1472" t="str">
        <f>VLOOKUP($A1472,'Medical Examinations'!$A:$M,12,0)</f>
        <v>Diabetes</v>
      </c>
      <c r="L1472" s="11">
        <f>VLOOKUP($A1472,'Hospitalisation Details'!$A:$O,5,0)</f>
        <v>28769</v>
      </c>
      <c r="M1472">
        <f>VLOOKUP($A1472,'Hospitalisation Details'!$A:$O,7,0)</f>
        <v>7152.67</v>
      </c>
      <c r="N1472" t="str">
        <f>VLOOKUP($A1472,'Hospitalisation Details'!$A:$O,12,0)</f>
        <v>tier - 3</v>
      </c>
      <c r="O1472" t="str">
        <f>VLOOKUP($A1472,'Hospitalisation Details'!$A:$O,13,0)</f>
        <v>tier - 2</v>
      </c>
      <c r="P1472" t="str">
        <f>VLOOKUP($A1472,'Hospitalisation Details'!$A:$O,14,0)</f>
        <v>R1013</v>
      </c>
      <c r="Q1472">
        <f>VLOOKUP($A1472,'Hospitalisation Details'!$A:$O,15,0)</f>
        <v>44</v>
      </c>
    </row>
    <row r="1473" spans="1:17" ht="15.75" x14ac:dyDescent="0.25">
      <c r="A1473" s="1" t="s">
        <v>899</v>
      </c>
      <c r="B1473" t="str">
        <f>VLOOKUP(Healthcare!A1473,'Customer Names'!$A:$D,4,0)</f>
        <v>Sarah E</v>
      </c>
      <c r="C1473">
        <f>VLOOKUP(A1473,'Medical Examinations'!$A:$M,2,0)</f>
        <v>28</v>
      </c>
      <c r="D1473">
        <f>VLOOKUP($A1473,'Medical Examinations'!$A:$M,3,0)</f>
        <v>5.19</v>
      </c>
      <c r="E1473" t="str">
        <f>VLOOKUP($A1473,'Medical Examinations'!$A:$M,4,0)</f>
        <v>No</v>
      </c>
      <c r="F1473" t="str">
        <f>VLOOKUP($A1473,'Medical Examinations'!$A:$M,5,0)</f>
        <v>No</v>
      </c>
      <c r="G1473" t="str">
        <f>VLOOKUP($A1473,'Medical Examinations'!$A:$M,6,0)</f>
        <v>No</v>
      </c>
      <c r="H1473">
        <f>VLOOKUP($A1473,'Medical Examinations'!$A:$M,8,0)</f>
        <v>1</v>
      </c>
      <c r="I1473" t="str">
        <f>VLOOKUP($A1473,'Medical Examinations'!$A:$M,9,0)</f>
        <v>No</v>
      </c>
      <c r="J1473" t="str">
        <f>VLOOKUP($A1473,'Medical Examinations'!$A:$M,11,0)</f>
        <v>Overweight</v>
      </c>
      <c r="K1473" t="str">
        <f>VLOOKUP($A1473,'Medical Examinations'!$A:$M,12,0)</f>
        <v>Normal</v>
      </c>
      <c r="L1473" s="11">
        <f>VLOOKUP($A1473,'Hospitalisation Details'!$A:$O,5,0)</f>
        <v>31015</v>
      </c>
      <c r="M1473">
        <f>VLOOKUP($A1473,'Hospitalisation Details'!$A:$O,7,0)</f>
        <v>7151.09</v>
      </c>
      <c r="N1473" t="str">
        <f>VLOOKUP($A1473,'Hospitalisation Details'!$A:$O,12,0)</f>
        <v>tier - 2</v>
      </c>
      <c r="O1473" t="str">
        <f>VLOOKUP($A1473,'Hospitalisation Details'!$A:$O,13,0)</f>
        <v>tier - 2</v>
      </c>
      <c r="P1473" t="str">
        <f>VLOOKUP($A1473,'Hospitalisation Details'!$A:$O,14,0)</f>
        <v>R1011</v>
      </c>
      <c r="Q1473">
        <f>VLOOKUP($A1473,'Hospitalisation Details'!$A:$O,15,0)</f>
        <v>38</v>
      </c>
    </row>
    <row r="1474" spans="1:17" ht="15.75" x14ac:dyDescent="0.25">
      <c r="A1474" s="1" t="s">
        <v>898</v>
      </c>
      <c r="B1474" t="str">
        <f>VLOOKUP(Healthcare!A1474,'Customer Names'!$A:$D,4,0)</f>
        <v>Josh</v>
      </c>
      <c r="C1474">
        <f>VLOOKUP(A1474,'Medical Examinations'!$A:$M,2,0)</f>
        <v>34.32</v>
      </c>
      <c r="D1474">
        <f>VLOOKUP($A1474,'Medical Examinations'!$A:$M,3,0)</f>
        <v>9.17</v>
      </c>
      <c r="E1474" t="str">
        <f>VLOOKUP($A1474,'Medical Examinations'!$A:$M,4,0)</f>
        <v>No</v>
      </c>
      <c r="F1474" t="str">
        <f>VLOOKUP($A1474,'Medical Examinations'!$A:$M,5,0)</f>
        <v>No</v>
      </c>
      <c r="G1474" t="str">
        <f>VLOOKUP($A1474,'Medical Examinations'!$A:$M,6,0)</f>
        <v>No</v>
      </c>
      <c r="H1474">
        <f>VLOOKUP($A1474,'Medical Examinations'!$A:$M,8,0)</f>
        <v>0</v>
      </c>
      <c r="I1474" t="str">
        <f>VLOOKUP($A1474,'Medical Examinations'!$A:$M,9,0)</f>
        <v>No</v>
      </c>
      <c r="J1474" t="str">
        <f>VLOOKUP($A1474,'Medical Examinations'!$A:$M,11,0)</f>
        <v>Obesity</v>
      </c>
      <c r="K1474" t="str">
        <f>VLOOKUP($A1474,'Medical Examinations'!$A:$M,12,0)</f>
        <v>Diabetes</v>
      </c>
      <c r="L1474" s="11">
        <f>VLOOKUP($A1474,'Hospitalisation Details'!$A:$O,5,0)</f>
        <v>28671</v>
      </c>
      <c r="M1474">
        <f>VLOOKUP($A1474,'Hospitalisation Details'!$A:$O,7,0)</f>
        <v>7147.47</v>
      </c>
      <c r="N1474" t="str">
        <f>VLOOKUP($A1474,'Hospitalisation Details'!$A:$O,12,0)</f>
        <v>tier - 2</v>
      </c>
      <c r="O1474" t="str">
        <f>VLOOKUP($A1474,'Hospitalisation Details'!$A:$O,13,0)</f>
        <v>tier - 3</v>
      </c>
      <c r="P1474" t="str">
        <f>VLOOKUP($A1474,'Hospitalisation Details'!$A:$O,14,0)</f>
        <v>R1013</v>
      </c>
      <c r="Q1474">
        <f>VLOOKUP($A1474,'Hospitalisation Details'!$A:$O,15,0)</f>
        <v>44</v>
      </c>
    </row>
    <row r="1475" spans="1:17" ht="15.75" x14ac:dyDescent="0.25">
      <c r="A1475" s="1" t="s">
        <v>897</v>
      </c>
      <c r="B1475" t="str">
        <f>VLOOKUP(Healthcare!A1475,'Customer Names'!$A:$D,4,0)</f>
        <v>Johann A</v>
      </c>
      <c r="C1475">
        <f>VLOOKUP(A1475,'Medical Examinations'!$A:$M,2,0)</f>
        <v>22.3</v>
      </c>
      <c r="D1475">
        <f>VLOOKUP($A1475,'Medical Examinations'!$A:$M,3,0)</f>
        <v>4.95</v>
      </c>
      <c r="E1475" t="str">
        <f>VLOOKUP($A1475,'Medical Examinations'!$A:$M,4,0)</f>
        <v>yes</v>
      </c>
      <c r="F1475" t="str">
        <f>VLOOKUP($A1475,'Medical Examinations'!$A:$M,5,0)</f>
        <v>No</v>
      </c>
      <c r="G1475" t="str">
        <f>VLOOKUP($A1475,'Medical Examinations'!$A:$M,6,0)</f>
        <v>No</v>
      </c>
      <c r="H1475">
        <f>VLOOKUP($A1475,'Medical Examinations'!$A:$M,8,0)</f>
        <v>0</v>
      </c>
      <c r="I1475" t="str">
        <f>VLOOKUP($A1475,'Medical Examinations'!$A:$M,9,0)</f>
        <v>No</v>
      </c>
      <c r="J1475" t="str">
        <f>VLOOKUP($A1475,'Medical Examinations'!$A:$M,11,0)</f>
        <v>Healthy Weight</v>
      </c>
      <c r="K1475" t="str">
        <f>VLOOKUP($A1475,'Medical Examinations'!$A:$M,12,0)</f>
        <v>Normal</v>
      </c>
      <c r="L1475" s="11">
        <f>VLOOKUP($A1475,'Hospitalisation Details'!$A:$O,5,0)</f>
        <v>28027</v>
      </c>
      <c r="M1475">
        <f>VLOOKUP($A1475,'Hospitalisation Details'!$A:$O,7,0)</f>
        <v>7147.11</v>
      </c>
      <c r="N1475" t="str">
        <f>VLOOKUP($A1475,'Hospitalisation Details'!$A:$O,12,0)</f>
        <v>tier - 3</v>
      </c>
      <c r="O1475" t="str">
        <f>VLOOKUP($A1475,'Hospitalisation Details'!$A:$O,13,0)</f>
        <v>tier - 2</v>
      </c>
      <c r="P1475" t="str">
        <f>VLOOKUP($A1475,'Hospitalisation Details'!$A:$O,14,0)</f>
        <v>R1011</v>
      </c>
      <c r="Q1475">
        <f>VLOOKUP($A1475,'Hospitalisation Details'!$A:$O,15,0)</f>
        <v>46</v>
      </c>
    </row>
    <row r="1476" spans="1:17" ht="15.75" x14ac:dyDescent="0.25">
      <c r="A1476" s="1" t="s">
        <v>896</v>
      </c>
      <c r="B1476" t="str">
        <f>VLOOKUP(Healthcare!A1476,'Customer Names'!$A:$D,4,0)</f>
        <v>Robin M.</v>
      </c>
      <c r="C1476">
        <f>VLOOKUP(A1476,'Medical Examinations'!$A:$M,2,0)</f>
        <v>27.835000000000001</v>
      </c>
      <c r="D1476">
        <f>VLOOKUP($A1476,'Medical Examinations'!$A:$M,3,0)</f>
        <v>6.03</v>
      </c>
      <c r="E1476" t="str">
        <f>VLOOKUP($A1476,'Medical Examinations'!$A:$M,4,0)</f>
        <v>No</v>
      </c>
      <c r="F1476" t="str">
        <f>VLOOKUP($A1476,'Medical Examinations'!$A:$M,5,0)</f>
        <v>No</v>
      </c>
      <c r="G1476" t="str">
        <f>VLOOKUP($A1476,'Medical Examinations'!$A:$M,6,0)</f>
        <v>No</v>
      </c>
      <c r="H1476">
        <f>VLOOKUP($A1476,'Medical Examinations'!$A:$M,8,0)</f>
        <v>1</v>
      </c>
      <c r="I1476" t="str">
        <f>VLOOKUP($A1476,'Medical Examinations'!$A:$M,9,0)</f>
        <v>No</v>
      </c>
      <c r="J1476" t="str">
        <f>VLOOKUP($A1476,'Medical Examinations'!$A:$M,11,0)</f>
        <v>Overweight</v>
      </c>
      <c r="K1476" t="str">
        <f>VLOOKUP($A1476,'Medical Examinations'!$A:$M,12,0)</f>
        <v>Prediabetes</v>
      </c>
      <c r="L1476" s="11">
        <f>VLOOKUP($A1476,'Hospitalisation Details'!$A:$O,5,0)</f>
        <v>31007</v>
      </c>
      <c r="M1476">
        <f>VLOOKUP($A1476,'Hospitalisation Details'!$A:$O,7,0)</f>
        <v>7144.86</v>
      </c>
      <c r="N1476" t="str">
        <f>VLOOKUP($A1476,'Hospitalisation Details'!$A:$O,12,0)</f>
        <v>tier - 2</v>
      </c>
      <c r="O1476" t="str">
        <f>VLOOKUP($A1476,'Hospitalisation Details'!$A:$O,13,0)</f>
        <v>tier - 2</v>
      </c>
      <c r="P1476" t="str">
        <f>VLOOKUP($A1476,'Hospitalisation Details'!$A:$O,14,0)</f>
        <v>R1024</v>
      </c>
      <c r="Q1476">
        <f>VLOOKUP($A1476,'Hospitalisation Details'!$A:$O,15,0)</f>
        <v>38</v>
      </c>
    </row>
    <row r="1477" spans="1:17" ht="15.75" x14ac:dyDescent="0.25">
      <c r="A1477" s="1" t="s">
        <v>895</v>
      </c>
      <c r="B1477" t="str">
        <f>VLOOKUP(Healthcare!A1477,'Customer Names'!$A:$D,4,0)</f>
        <v>Kyle K</v>
      </c>
      <c r="C1477">
        <f>VLOOKUP(A1477,'Medical Examinations'!$A:$M,2,0)</f>
        <v>39.229999999999997</v>
      </c>
      <c r="D1477">
        <f>VLOOKUP($A1477,'Medical Examinations'!$A:$M,3,0)</f>
        <v>5.36</v>
      </c>
      <c r="E1477" t="str">
        <f>VLOOKUP($A1477,'Medical Examinations'!$A:$M,4,0)</f>
        <v>No</v>
      </c>
      <c r="F1477" t="str">
        <f>VLOOKUP($A1477,'Medical Examinations'!$A:$M,5,0)</f>
        <v>No</v>
      </c>
      <c r="G1477" t="str">
        <f>VLOOKUP($A1477,'Medical Examinations'!$A:$M,6,0)</f>
        <v>No</v>
      </c>
      <c r="H1477">
        <f>VLOOKUP($A1477,'Medical Examinations'!$A:$M,8,0)</f>
        <v>0</v>
      </c>
      <c r="I1477" t="str">
        <f>VLOOKUP($A1477,'Medical Examinations'!$A:$M,9,0)</f>
        <v>No</v>
      </c>
      <c r="J1477" t="str">
        <f>VLOOKUP($A1477,'Medical Examinations'!$A:$M,11,0)</f>
        <v>Obesity</v>
      </c>
      <c r="K1477" t="str">
        <f>VLOOKUP($A1477,'Medical Examinations'!$A:$M,12,0)</f>
        <v>Normal</v>
      </c>
      <c r="L1477" s="11">
        <f>VLOOKUP($A1477,'Hospitalisation Details'!$A:$O,5,0)</f>
        <v>36380</v>
      </c>
      <c r="M1477">
        <f>VLOOKUP($A1477,'Hospitalisation Details'!$A:$O,7,0)</f>
        <v>7144.4</v>
      </c>
      <c r="N1477" t="str">
        <f>VLOOKUP($A1477,'Hospitalisation Details'!$A:$O,12,0)</f>
        <v>tier - 2</v>
      </c>
      <c r="O1477" t="str">
        <f>VLOOKUP($A1477,'Hospitalisation Details'!$A:$O,13,0)</f>
        <v>tier - 1</v>
      </c>
      <c r="P1477" t="str">
        <f>VLOOKUP($A1477,'Hospitalisation Details'!$A:$O,14,0)</f>
        <v>R1022</v>
      </c>
      <c r="Q1477">
        <f>VLOOKUP($A1477,'Hospitalisation Details'!$A:$O,15,0)</f>
        <v>23</v>
      </c>
    </row>
    <row r="1478" spans="1:17" ht="15.75" x14ac:dyDescent="0.25">
      <c r="A1478" s="1" t="s">
        <v>894</v>
      </c>
      <c r="B1478" t="str">
        <f>VLOOKUP(Healthcare!A1478,'Customer Names'!$A:$D,4,0)</f>
        <v>Alison</v>
      </c>
      <c r="C1478">
        <f>VLOOKUP(A1478,'Medical Examinations'!$A:$M,2,0)</f>
        <v>19.95</v>
      </c>
      <c r="D1478">
        <f>VLOOKUP($A1478,'Medical Examinations'!$A:$M,3,0)</f>
        <v>6.11</v>
      </c>
      <c r="E1478" t="str">
        <f>VLOOKUP($A1478,'Medical Examinations'!$A:$M,4,0)</f>
        <v>No</v>
      </c>
      <c r="F1478" t="str">
        <f>VLOOKUP($A1478,'Medical Examinations'!$A:$M,5,0)</f>
        <v>No</v>
      </c>
      <c r="G1478" t="str">
        <f>VLOOKUP($A1478,'Medical Examinations'!$A:$M,6,0)</f>
        <v>No</v>
      </c>
      <c r="H1478">
        <f>VLOOKUP($A1478,'Medical Examinations'!$A:$M,8,0)</f>
        <v>1</v>
      </c>
      <c r="I1478" t="str">
        <f>VLOOKUP($A1478,'Medical Examinations'!$A:$M,9,0)</f>
        <v>No</v>
      </c>
      <c r="J1478" t="str">
        <f>VLOOKUP($A1478,'Medical Examinations'!$A:$M,11,0)</f>
        <v>Healthy Weight</v>
      </c>
      <c r="K1478" t="str">
        <f>VLOOKUP($A1478,'Medical Examinations'!$A:$M,12,0)</f>
        <v>Prediabetes</v>
      </c>
      <c r="L1478" s="11">
        <f>VLOOKUP($A1478,'Hospitalisation Details'!$A:$O,5,0)</f>
        <v>30932</v>
      </c>
      <c r="M1478">
        <f>VLOOKUP($A1478,'Hospitalisation Details'!$A:$O,7,0)</f>
        <v>7133.9</v>
      </c>
      <c r="N1478" t="str">
        <f>VLOOKUP($A1478,'Hospitalisation Details'!$A:$O,12,0)</f>
        <v>tier - 2</v>
      </c>
      <c r="O1478" t="str">
        <f>VLOOKUP($A1478,'Hospitalisation Details'!$A:$O,13,0)</f>
        <v>tier - 1</v>
      </c>
      <c r="P1478" t="str">
        <f>VLOOKUP($A1478,'Hospitalisation Details'!$A:$O,14,0)</f>
        <v>R1024</v>
      </c>
      <c r="Q1478">
        <f>VLOOKUP($A1478,'Hospitalisation Details'!$A:$O,15,0)</f>
        <v>38</v>
      </c>
    </row>
    <row r="1479" spans="1:17" ht="15.75" x14ac:dyDescent="0.25">
      <c r="A1479" s="1" t="s">
        <v>893</v>
      </c>
      <c r="B1479" t="str">
        <f>VLOOKUP(Healthcare!A1479,'Customer Names'!$A:$D,4,0)</f>
        <v>Michael A.</v>
      </c>
      <c r="C1479">
        <f>VLOOKUP(A1479,'Medical Examinations'!$A:$M,2,0)</f>
        <v>34.64</v>
      </c>
      <c r="D1479">
        <f>VLOOKUP($A1479,'Medical Examinations'!$A:$M,3,0)</f>
        <v>4.88</v>
      </c>
      <c r="E1479" t="str">
        <f>VLOOKUP($A1479,'Medical Examinations'!$A:$M,4,0)</f>
        <v>No</v>
      </c>
      <c r="F1479" t="str">
        <f>VLOOKUP($A1479,'Medical Examinations'!$A:$M,5,0)</f>
        <v>No</v>
      </c>
      <c r="G1479" t="str">
        <f>VLOOKUP($A1479,'Medical Examinations'!$A:$M,6,0)</f>
        <v>Yes</v>
      </c>
      <c r="H1479">
        <f>VLOOKUP($A1479,'Medical Examinations'!$A:$M,8,0)</f>
        <v>1</v>
      </c>
      <c r="I1479" t="str">
        <f>VLOOKUP($A1479,'Medical Examinations'!$A:$M,9,0)</f>
        <v>No</v>
      </c>
      <c r="J1479" t="str">
        <f>VLOOKUP($A1479,'Medical Examinations'!$A:$M,11,0)</f>
        <v>Obesity</v>
      </c>
      <c r="K1479" t="str">
        <f>VLOOKUP($A1479,'Medical Examinations'!$A:$M,12,0)</f>
        <v>Normal</v>
      </c>
      <c r="L1479" s="11">
        <f>VLOOKUP($A1479,'Hospitalisation Details'!$A:$O,5,0)</f>
        <v>34182</v>
      </c>
      <c r="M1479">
        <f>VLOOKUP($A1479,'Hospitalisation Details'!$A:$O,7,0)</f>
        <v>7128.64</v>
      </c>
      <c r="N1479" t="str">
        <f>VLOOKUP($A1479,'Hospitalisation Details'!$A:$O,12,0)</f>
        <v>tier - 2</v>
      </c>
      <c r="O1479" t="str">
        <f>VLOOKUP($A1479,'Hospitalisation Details'!$A:$O,13,0)</f>
        <v>tier - 2</v>
      </c>
      <c r="P1479" t="str">
        <f>VLOOKUP($A1479,'Hospitalisation Details'!$A:$O,14,0)</f>
        <v>R1021</v>
      </c>
      <c r="Q1479">
        <f>VLOOKUP($A1479,'Hospitalisation Details'!$A:$O,15,0)</f>
        <v>29</v>
      </c>
    </row>
    <row r="1480" spans="1:17" ht="15.75" x14ac:dyDescent="0.25">
      <c r="A1480" s="1" t="s">
        <v>892</v>
      </c>
      <c r="B1480" t="str">
        <f>VLOOKUP(Healthcare!A1480,'Customer Names'!$A:$D,4,0)</f>
        <v>Byron A</v>
      </c>
      <c r="C1480">
        <f>VLOOKUP(A1480,'Medical Examinations'!$A:$M,2,0)</f>
        <v>18.75</v>
      </c>
      <c r="D1480">
        <f>VLOOKUP($A1480,'Medical Examinations'!$A:$M,3,0)</f>
        <v>6.72</v>
      </c>
      <c r="E1480" t="str">
        <f>VLOOKUP($A1480,'Medical Examinations'!$A:$M,4,0)</f>
        <v>No</v>
      </c>
      <c r="F1480" t="str">
        <f>VLOOKUP($A1480,'Medical Examinations'!$A:$M,5,0)</f>
        <v>No</v>
      </c>
      <c r="G1480" t="str">
        <f>VLOOKUP($A1480,'Medical Examinations'!$A:$M,6,0)</f>
        <v>No</v>
      </c>
      <c r="H1480">
        <f>VLOOKUP($A1480,'Medical Examinations'!$A:$M,8,0)</f>
        <v>0</v>
      </c>
      <c r="I1480" t="str">
        <f>VLOOKUP($A1480,'Medical Examinations'!$A:$M,9,0)</f>
        <v>No</v>
      </c>
      <c r="J1480" t="str">
        <f>VLOOKUP($A1480,'Medical Examinations'!$A:$M,11,0)</f>
        <v>Healthy Weight</v>
      </c>
      <c r="K1480" t="str">
        <f>VLOOKUP($A1480,'Medical Examinations'!$A:$M,12,0)</f>
        <v>Diabetes</v>
      </c>
      <c r="L1480" s="11">
        <f>VLOOKUP($A1480,'Hospitalisation Details'!$A:$O,5,0)</f>
        <v>25201</v>
      </c>
      <c r="M1480">
        <f>VLOOKUP($A1480,'Hospitalisation Details'!$A:$O,7,0)</f>
        <v>7125.25</v>
      </c>
      <c r="N1480" t="str">
        <f>VLOOKUP($A1480,'Hospitalisation Details'!$A:$O,12,0)</f>
        <v>tier - 3</v>
      </c>
      <c r="O1480" t="str">
        <f>VLOOKUP($A1480,'Hospitalisation Details'!$A:$O,13,0)</f>
        <v>tier - 2</v>
      </c>
      <c r="P1480" t="str">
        <f>VLOOKUP($A1480,'Hospitalisation Details'!$A:$O,14,0)</f>
        <v>R1013</v>
      </c>
      <c r="Q1480">
        <f>VLOOKUP($A1480,'Hospitalisation Details'!$A:$O,15,0)</f>
        <v>54</v>
      </c>
    </row>
    <row r="1481" spans="1:17" ht="15.75" x14ac:dyDescent="0.25">
      <c r="A1481" s="1" t="s">
        <v>891</v>
      </c>
      <c r="B1481" t="str">
        <f>VLOOKUP(Healthcare!A1481,'Customer Names'!$A:$D,4,0)</f>
        <v>Carine A</v>
      </c>
      <c r="C1481">
        <f>VLOOKUP(A1481,'Medical Examinations'!$A:$M,2,0)</f>
        <v>26.48</v>
      </c>
      <c r="D1481">
        <f>VLOOKUP($A1481,'Medical Examinations'!$A:$M,3,0)</f>
        <v>4.2</v>
      </c>
      <c r="E1481" t="str">
        <f>VLOOKUP($A1481,'Medical Examinations'!$A:$M,4,0)</f>
        <v>No</v>
      </c>
      <c r="F1481" t="str">
        <f>VLOOKUP($A1481,'Medical Examinations'!$A:$M,5,0)</f>
        <v>No</v>
      </c>
      <c r="G1481" t="str">
        <f>VLOOKUP($A1481,'Medical Examinations'!$A:$M,6,0)</f>
        <v>No</v>
      </c>
      <c r="H1481">
        <f>VLOOKUP($A1481,'Medical Examinations'!$A:$M,8,0)</f>
        <v>1</v>
      </c>
      <c r="I1481" t="str">
        <f>VLOOKUP($A1481,'Medical Examinations'!$A:$M,9,0)</f>
        <v>No</v>
      </c>
      <c r="J1481" t="str">
        <f>VLOOKUP($A1481,'Medical Examinations'!$A:$M,11,0)</f>
        <v>Overweight</v>
      </c>
      <c r="K1481" t="str">
        <f>VLOOKUP($A1481,'Medical Examinations'!$A:$M,12,0)</f>
        <v>Normal</v>
      </c>
      <c r="L1481" s="11">
        <f>VLOOKUP($A1481,'Hospitalisation Details'!$A:$O,5,0)</f>
        <v>32122</v>
      </c>
      <c r="M1481">
        <f>VLOOKUP($A1481,'Hospitalisation Details'!$A:$O,7,0)</f>
        <v>7106.81</v>
      </c>
      <c r="N1481" t="str">
        <f>VLOOKUP($A1481,'Hospitalisation Details'!$A:$O,12,0)</f>
        <v>tier - 2</v>
      </c>
      <c r="O1481" t="str">
        <f>VLOOKUP($A1481,'Hospitalisation Details'!$A:$O,13,0)</f>
        <v>tier - 1</v>
      </c>
      <c r="P1481" t="str">
        <f>VLOOKUP($A1481,'Hospitalisation Details'!$A:$O,14,0)</f>
        <v>R1012</v>
      </c>
      <c r="Q1481">
        <f>VLOOKUP($A1481,'Hospitalisation Details'!$A:$O,15,0)</f>
        <v>35</v>
      </c>
    </row>
    <row r="1482" spans="1:17" ht="15.75" x14ac:dyDescent="0.25">
      <c r="A1482" s="1" t="s">
        <v>890</v>
      </c>
      <c r="B1482" t="str">
        <f>VLOOKUP(Healthcare!A1482,'Customer Names'!$A:$D,4,0)</f>
        <v>Nathaniel</v>
      </c>
      <c r="C1482">
        <f>VLOOKUP(A1482,'Medical Examinations'!$A:$M,2,0)</f>
        <v>34.83</v>
      </c>
      <c r="D1482">
        <f>VLOOKUP($A1482,'Medical Examinations'!$A:$M,3,0)</f>
        <v>5.79</v>
      </c>
      <c r="E1482" t="str">
        <f>VLOOKUP($A1482,'Medical Examinations'!$A:$M,4,0)</f>
        <v>No</v>
      </c>
      <c r="F1482" t="str">
        <f>VLOOKUP($A1482,'Medical Examinations'!$A:$M,5,0)</f>
        <v>No</v>
      </c>
      <c r="G1482" t="str">
        <f>VLOOKUP($A1482,'Medical Examinations'!$A:$M,6,0)</f>
        <v>No</v>
      </c>
      <c r="H1482">
        <f>VLOOKUP($A1482,'Medical Examinations'!$A:$M,8,0)</f>
        <v>1</v>
      </c>
      <c r="I1482" t="str">
        <f>VLOOKUP($A1482,'Medical Examinations'!$A:$M,9,0)</f>
        <v>No</v>
      </c>
      <c r="J1482" t="str">
        <f>VLOOKUP($A1482,'Medical Examinations'!$A:$M,11,0)</f>
        <v>Obesity</v>
      </c>
      <c r="K1482" t="str">
        <f>VLOOKUP($A1482,'Medical Examinations'!$A:$M,12,0)</f>
        <v>Prediabetes</v>
      </c>
      <c r="L1482" s="11">
        <f>VLOOKUP($A1482,'Hospitalisation Details'!$A:$O,5,0)</f>
        <v>33895</v>
      </c>
      <c r="M1482">
        <f>VLOOKUP($A1482,'Hospitalisation Details'!$A:$O,7,0)</f>
        <v>7096.98</v>
      </c>
      <c r="N1482" t="str">
        <f>VLOOKUP($A1482,'Hospitalisation Details'!$A:$O,12,0)</f>
        <v>tier - 2</v>
      </c>
      <c r="O1482" t="str">
        <f>VLOOKUP($A1482,'Hospitalisation Details'!$A:$O,13,0)</f>
        <v>tier - 2</v>
      </c>
      <c r="P1482" t="str">
        <f>VLOOKUP($A1482,'Hospitalisation Details'!$A:$O,14,0)</f>
        <v>R1012</v>
      </c>
      <c r="Q1482">
        <f>VLOOKUP($A1482,'Hospitalisation Details'!$A:$O,15,0)</f>
        <v>30</v>
      </c>
    </row>
    <row r="1483" spans="1:17" ht="15.75" x14ac:dyDescent="0.25">
      <c r="A1483" s="1" t="s">
        <v>889</v>
      </c>
      <c r="B1483" t="str">
        <f>VLOOKUP(Healthcare!A1483,'Customer Names'!$A:$D,4,0)</f>
        <v>Lindsay A.</v>
      </c>
      <c r="C1483">
        <f>VLOOKUP(A1483,'Medical Examinations'!$A:$M,2,0)</f>
        <v>25.46</v>
      </c>
      <c r="D1483">
        <f>VLOOKUP($A1483,'Medical Examinations'!$A:$M,3,0)</f>
        <v>4.29</v>
      </c>
      <c r="E1483" t="str">
        <f>VLOOKUP($A1483,'Medical Examinations'!$A:$M,4,0)</f>
        <v>No</v>
      </c>
      <c r="F1483" t="str">
        <f>VLOOKUP($A1483,'Medical Examinations'!$A:$M,5,0)</f>
        <v>No</v>
      </c>
      <c r="G1483" t="str">
        <f>VLOOKUP($A1483,'Medical Examinations'!$A:$M,6,0)</f>
        <v>No</v>
      </c>
      <c r="H1483">
        <f>VLOOKUP($A1483,'Medical Examinations'!$A:$M,8,0)</f>
        <v>0</v>
      </c>
      <c r="I1483" t="str">
        <f>VLOOKUP($A1483,'Medical Examinations'!$A:$M,9,0)</f>
        <v>No</v>
      </c>
      <c r="J1483" t="str">
        <f>VLOOKUP($A1483,'Medical Examinations'!$A:$M,11,0)</f>
        <v>Overweight</v>
      </c>
      <c r="K1483" t="str">
        <f>VLOOKUP($A1483,'Medical Examinations'!$A:$M,12,0)</f>
        <v>Normal</v>
      </c>
      <c r="L1483" s="11">
        <f>VLOOKUP($A1483,'Hospitalisation Details'!$A:$O,5,0)</f>
        <v>30138</v>
      </c>
      <c r="M1483">
        <f>VLOOKUP($A1483,'Hospitalisation Details'!$A:$O,7,0)</f>
        <v>7077.19</v>
      </c>
      <c r="N1483" t="str">
        <f>VLOOKUP($A1483,'Hospitalisation Details'!$A:$O,12,0)</f>
        <v>tier - 2</v>
      </c>
      <c r="O1483" t="str">
        <f>VLOOKUP($A1483,'Hospitalisation Details'!$A:$O,13,0)</f>
        <v>tier - 3</v>
      </c>
      <c r="P1483" t="str">
        <f>VLOOKUP($A1483,'Hospitalisation Details'!$A:$O,14,0)</f>
        <v>R1024</v>
      </c>
      <c r="Q1483">
        <f>VLOOKUP($A1483,'Hospitalisation Details'!$A:$O,15,0)</f>
        <v>40</v>
      </c>
    </row>
    <row r="1484" spans="1:17" ht="15.75" x14ac:dyDescent="0.25">
      <c r="A1484" s="1" t="s">
        <v>888</v>
      </c>
      <c r="B1484" t="str">
        <f>VLOOKUP(Healthcare!A1484,'Customer Names'!$A:$D,4,0)</f>
        <v>Justin R</v>
      </c>
      <c r="C1484">
        <f>VLOOKUP(A1484,'Medical Examinations'!$A:$M,2,0)</f>
        <v>23.31</v>
      </c>
      <c r="D1484">
        <f>VLOOKUP($A1484,'Medical Examinations'!$A:$M,3,0)</f>
        <v>8.27</v>
      </c>
      <c r="E1484" t="str">
        <f>VLOOKUP($A1484,'Medical Examinations'!$A:$M,4,0)</f>
        <v>No</v>
      </c>
      <c r="F1484" t="str">
        <f>VLOOKUP($A1484,'Medical Examinations'!$A:$M,5,0)</f>
        <v>No</v>
      </c>
      <c r="G1484" t="str">
        <f>VLOOKUP($A1484,'Medical Examinations'!$A:$M,6,0)</f>
        <v>No</v>
      </c>
      <c r="H1484">
        <f>VLOOKUP($A1484,'Medical Examinations'!$A:$M,8,0)</f>
        <v>0</v>
      </c>
      <c r="I1484" t="str">
        <f>VLOOKUP($A1484,'Medical Examinations'!$A:$M,9,0)</f>
        <v>No</v>
      </c>
      <c r="J1484" t="str">
        <f>VLOOKUP($A1484,'Medical Examinations'!$A:$M,11,0)</f>
        <v>Healthy Weight</v>
      </c>
      <c r="K1484" t="str">
        <f>VLOOKUP($A1484,'Medical Examinations'!$A:$M,12,0)</f>
        <v>Diabetes</v>
      </c>
      <c r="L1484" s="11">
        <f>VLOOKUP($A1484,'Hospitalisation Details'!$A:$O,5,0)</f>
        <v>28848</v>
      </c>
      <c r="M1484">
        <f>VLOOKUP($A1484,'Hospitalisation Details'!$A:$O,7,0)</f>
        <v>7054.41</v>
      </c>
      <c r="N1484" t="str">
        <f>VLOOKUP($A1484,'Hospitalisation Details'!$A:$O,12,0)</f>
        <v>tier - 2</v>
      </c>
      <c r="O1484" t="str">
        <f>VLOOKUP($A1484,'Hospitalisation Details'!$A:$O,13,0)</f>
        <v>tier - 2</v>
      </c>
      <c r="P1484" t="str">
        <f>VLOOKUP($A1484,'Hospitalisation Details'!$A:$O,14,0)</f>
        <v>R1013</v>
      </c>
      <c r="Q1484">
        <f>VLOOKUP($A1484,'Hospitalisation Details'!$A:$O,15,0)</f>
        <v>44</v>
      </c>
    </row>
    <row r="1485" spans="1:17" ht="15.75" x14ac:dyDescent="0.25">
      <c r="A1485" s="1" t="s">
        <v>887</v>
      </c>
      <c r="B1485" t="str">
        <f>VLOOKUP(Healthcare!A1485,'Customer Names'!$A:$D,4,0)</f>
        <v>Casey</v>
      </c>
      <c r="C1485">
        <f>VLOOKUP(A1485,'Medical Examinations'!$A:$M,2,0)</f>
        <v>29</v>
      </c>
      <c r="D1485">
        <f>VLOOKUP($A1485,'Medical Examinations'!$A:$M,3,0)</f>
        <v>4.5599999999999996</v>
      </c>
      <c r="E1485" t="str">
        <f>VLOOKUP($A1485,'Medical Examinations'!$A:$M,4,0)</f>
        <v>No</v>
      </c>
      <c r="F1485" t="str">
        <f>VLOOKUP($A1485,'Medical Examinations'!$A:$M,5,0)</f>
        <v>No</v>
      </c>
      <c r="G1485" t="str">
        <f>VLOOKUP($A1485,'Medical Examinations'!$A:$M,6,0)</f>
        <v>No</v>
      </c>
      <c r="H1485">
        <f>VLOOKUP($A1485,'Medical Examinations'!$A:$M,8,0)</f>
        <v>0</v>
      </c>
      <c r="I1485" t="str">
        <f>VLOOKUP($A1485,'Medical Examinations'!$A:$M,9,0)</f>
        <v>No</v>
      </c>
      <c r="J1485" t="str">
        <f>VLOOKUP($A1485,'Medical Examinations'!$A:$M,11,0)</f>
        <v>Overweight</v>
      </c>
      <c r="K1485" t="str">
        <f>VLOOKUP($A1485,'Medical Examinations'!$A:$M,12,0)</f>
        <v>Normal</v>
      </c>
      <c r="L1485" s="11">
        <f>VLOOKUP($A1485,'Hospitalisation Details'!$A:$O,5,0)</f>
        <v>29400</v>
      </c>
      <c r="M1485">
        <f>VLOOKUP($A1485,'Hospitalisation Details'!$A:$O,7,0)</f>
        <v>7050.64</v>
      </c>
      <c r="N1485" t="str">
        <f>VLOOKUP($A1485,'Hospitalisation Details'!$A:$O,12,0)</f>
        <v>tier - 2</v>
      </c>
      <c r="O1485" t="str">
        <f>VLOOKUP($A1485,'Hospitalisation Details'!$A:$O,13,0)</f>
        <v>tier - 3</v>
      </c>
      <c r="P1485" t="str">
        <f>VLOOKUP($A1485,'Hospitalisation Details'!$A:$O,14,0)</f>
        <v>R1011</v>
      </c>
      <c r="Q1485">
        <f>VLOOKUP($A1485,'Hospitalisation Details'!$A:$O,15,0)</f>
        <v>42</v>
      </c>
    </row>
    <row r="1486" spans="1:17" ht="15.75" x14ac:dyDescent="0.25">
      <c r="A1486" s="1" t="s">
        <v>886</v>
      </c>
      <c r="B1486" t="str">
        <f>VLOOKUP(Healthcare!A1486,'Customer Names'!$A:$D,4,0)</f>
        <v>Amanda L</v>
      </c>
      <c r="C1486">
        <f>VLOOKUP(A1486,'Medical Examinations'!$A:$M,2,0)</f>
        <v>32.869999999999997</v>
      </c>
      <c r="D1486">
        <f>VLOOKUP($A1486,'Medical Examinations'!$A:$M,3,0)</f>
        <v>5.33</v>
      </c>
      <c r="E1486" t="str">
        <f>VLOOKUP($A1486,'Medical Examinations'!$A:$M,4,0)</f>
        <v>No</v>
      </c>
      <c r="F1486" t="str">
        <f>VLOOKUP($A1486,'Medical Examinations'!$A:$M,5,0)</f>
        <v>No</v>
      </c>
      <c r="G1486" t="str">
        <f>VLOOKUP($A1486,'Medical Examinations'!$A:$M,6,0)</f>
        <v>No</v>
      </c>
      <c r="H1486">
        <f>VLOOKUP($A1486,'Medical Examinations'!$A:$M,8,0)</f>
        <v>0</v>
      </c>
      <c r="I1486" t="str">
        <f>VLOOKUP($A1486,'Medical Examinations'!$A:$M,9,0)</f>
        <v>No</v>
      </c>
      <c r="J1486" t="str">
        <f>VLOOKUP($A1486,'Medical Examinations'!$A:$M,11,0)</f>
        <v>Obesity</v>
      </c>
      <c r="K1486" t="str">
        <f>VLOOKUP($A1486,'Medical Examinations'!$A:$M,12,0)</f>
        <v>Normal</v>
      </c>
      <c r="L1486" s="11">
        <f>VLOOKUP($A1486,'Hospitalisation Details'!$A:$O,5,0)</f>
        <v>29576</v>
      </c>
      <c r="M1486">
        <f>VLOOKUP($A1486,'Hospitalisation Details'!$A:$O,7,0)</f>
        <v>7050.02</v>
      </c>
      <c r="N1486" t="str">
        <f>VLOOKUP($A1486,'Hospitalisation Details'!$A:$O,12,0)</f>
        <v>tier - 2</v>
      </c>
      <c r="O1486" t="str">
        <f>VLOOKUP($A1486,'Hospitalisation Details'!$A:$O,13,0)</f>
        <v>tier - 1</v>
      </c>
      <c r="P1486" t="str">
        <f>VLOOKUP($A1486,'Hospitalisation Details'!$A:$O,14,0)</f>
        <v>R1024</v>
      </c>
      <c r="Q1486">
        <f>VLOOKUP($A1486,'Hospitalisation Details'!$A:$O,15,0)</f>
        <v>42</v>
      </c>
    </row>
    <row r="1487" spans="1:17" ht="15.75" x14ac:dyDescent="0.25">
      <c r="A1487" s="1" t="s">
        <v>885</v>
      </c>
      <c r="B1487" t="str">
        <f>VLOOKUP(Healthcare!A1487,'Customer Names'!$A:$D,4,0)</f>
        <v>Ayako N.</v>
      </c>
      <c r="C1487">
        <f>VLOOKUP(A1487,'Medical Examinations'!$A:$M,2,0)</f>
        <v>26.18</v>
      </c>
      <c r="D1487">
        <f>VLOOKUP($A1487,'Medical Examinations'!$A:$M,3,0)</f>
        <v>5.63</v>
      </c>
      <c r="E1487" t="str">
        <f>VLOOKUP($A1487,'Medical Examinations'!$A:$M,4,0)</f>
        <v>No</v>
      </c>
      <c r="F1487" t="str">
        <f>VLOOKUP($A1487,'Medical Examinations'!$A:$M,5,0)</f>
        <v>No</v>
      </c>
      <c r="G1487" t="str">
        <f>VLOOKUP($A1487,'Medical Examinations'!$A:$M,6,0)</f>
        <v>No</v>
      </c>
      <c r="H1487">
        <f>VLOOKUP($A1487,'Medical Examinations'!$A:$M,8,0)</f>
        <v>0</v>
      </c>
      <c r="I1487" t="str">
        <f>VLOOKUP($A1487,'Medical Examinations'!$A:$M,9,0)</f>
        <v>No</v>
      </c>
      <c r="J1487" t="str">
        <f>VLOOKUP($A1487,'Medical Examinations'!$A:$M,11,0)</f>
        <v>Overweight</v>
      </c>
      <c r="K1487" t="str">
        <f>VLOOKUP($A1487,'Medical Examinations'!$A:$M,12,0)</f>
        <v>Normal</v>
      </c>
      <c r="L1487" s="11">
        <f>VLOOKUP($A1487,'Hospitalisation Details'!$A:$O,5,0)</f>
        <v>29486</v>
      </c>
      <c r="M1487">
        <f>VLOOKUP($A1487,'Hospitalisation Details'!$A:$O,7,0)</f>
        <v>7046.72</v>
      </c>
      <c r="N1487" t="str">
        <f>VLOOKUP($A1487,'Hospitalisation Details'!$A:$O,12,0)</f>
        <v>tier - 2</v>
      </c>
      <c r="O1487" t="str">
        <f>VLOOKUP($A1487,'Hospitalisation Details'!$A:$O,13,0)</f>
        <v>tier - 3</v>
      </c>
      <c r="P1487" t="str">
        <f>VLOOKUP($A1487,'Hospitalisation Details'!$A:$O,14,0)</f>
        <v>R1013</v>
      </c>
      <c r="Q1487">
        <f>VLOOKUP($A1487,'Hospitalisation Details'!$A:$O,15,0)</f>
        <v>42</v>
      </c>
    </row>
    <row r="1488" spans="1:17" ht="15.75" x14ac:dyDescent="0.25">
      <c r="A1488" s="1" t="s">
        <v>884</v>
      </c>
      <c r="B1488" t="str">
        <f>VLOOKUP(Healthcare!A1488,'Customer Names'!$A:$D,4,0)</f>
        <v>Emilee</v>
      </c>
      <c r="C1488">
        <f>VLOOKUP(A1488,'Medical Examinations'!$A:$M,2,0)</f>
        <v>25.3</v>
      </c>
      <c r="D1488">
        <f>VLOOKUP($A1488,'Medical Examinations'!$A:$M,3,0)</f>
        <v>5.12</v>
      </c>
      <c r="E1488" t="str">
        <f>VLOOKUP($A1488,'Medical Examinations'!$A:$M,4,0)</f>
        <v>No</v>
      </c>
      <c r="F1488" t="str">
        <f>VLOOKUP($A1488,'Medical Examinations'!$A:$M,5,0)</f>
        <v>No</v>
      </c>
      <c r="G1488" t="str">
        <f>VLOOKUP($A1488,'Medical Examinations'!$A:$M,6,0)</f>
        <v>No</v>
      </c>
      <c r="H1488">
        <f>VLOOKUP($A1488,'Medical Examinations'!$A:$M,8,0)</f>
        <v>0</v>
      </c>
      <c r="I1488" t="str">
        <f>VLOOKUP($A1488,'Medical Examinations'!$A:$M,9,0)</f>
        <v>No</v>
      </c>
      <c r="J1488" t="str">
        <f>VLOOKUP($A1488,'Medical Examinations'!$A:$M,11,0)</f>
        <v>Overweight</v>
      </c>
      <c r="K1488" t="str">
        <f>VLOOKUP($A1488,'Medical Examinations'!$A:$M,12,0)</f>
        <v>Normal</v>
      </c>
      <c r="L1488" s="11">
        <f>VLOOKUP($A1488,'Hospitalisation Details'!$A:$O,5,0)</f>
        <v>29520</v>
      </c>
      <c r="M1488">
        <f>VLOOKUP($A1488,'Hospitalisation Details'!$A:$O,7,0)</f>
        <v>7045.5</v>
      </c>
      <c r="N1488" t="str">
        <f>VLOOKUP($A1488,'Hospitalisation Details'!$A:$O,12,0)</f>
        <v>tier - 2</v>
      </c>
      <c r="O1488" t="str">
        <f>VLOOKUP($A1488,'Hospitalisation Details'!$A:$O,13,0)</f>
        <v>tier - 1</v>
      </c>
      <c r="P1488" t="str">
        <f>VLOOKUP($A1488,'Hospitalisation Details'!$A:$O,14,0)</f>
        <v>R1011</v>
      </c>
      <c r="Q1488">
        <f>VLOOKUP($A1488,'Hospitalisation Details'!$A:$O,15,0)</f>
        <v>42</v>
      </c>
    </row>
    <row r="1489" spans="1:17" ht="15.75" x14ac:dyDescent="0.25">
      <c r="A1489" s="1" t="s">
        <v>883</v>
      </c>
      <c r="B1489" t="str">
        <f>VLOOKUP(Healthcare!A1489,'Customer Names'!$A:$D,4,0)</f>
        <v>Stephen M</v>
      </c>
      <c r="C1489">
        <f>VLOOKUP(A1489,'Medical Examinations'!$A:$M,2,0)</f>
        <v>36.94</v>
      </c>
      <c r="D1489">
        <f>VLOOKUP($A1489,'Medical Examinations'!$A:$M,3,0)</f>
        <v>5.15</v>
      </c>
      <c r="E1489" t="str">
        <f>VLOOKUP($A1489,'Medical Examinations'!$A:$M,4,0)</f>
        <v>yes</v>
      </c>
      <c r="F1489" t="str">
        <f>VLOOKUP($A1489,'Medical Examinations'!$A:$M,5,0)</f>
        <v>No</v>
      </c>
      <c r="G1489" t="str">
        <f>VLOOKUP($A1489,'Medical Examinations'!$A:$M,6,0)</f>
        <v>No</v>
      </c>
      <c r="H1489">
        <f>VLOOKUP($A1489,'Medical Examinations'!$A:$M,8,0)</f>
        <v>1</v>
      </c>
      <c r="I1489" t="str">
        <f>VLOOKUP($A1489,'Medical Examinations'!$A:$M,9,0)</f>
        <v>No</v>
      </c>
      <c r="J1489" t="str">
        <f>VLOOKUP($A1489,'Medical Examinations'!$A:$M,11,0)</f>
        <v>Obesity</v>
      </c>
      <c r="K1489" t="str">
        <f>VLOOKUP($A1489,'Medical Examinations'!$A:$M,12,0)</f>
        <v>Normal</v>
      </c>
      <c r="L1489" s="11">
        <f>VLOOKUP($A1489,'Hospitalisation Details'!$A:$O,5,0)</f>
        <v>34971</v>
      </c>
      <c r="M1489">
        <f>VLOOKUP($A1489,'Hospitalisation Details'!$A:$O,7,0)</f>
        <v>7042.11</v>
      </c>
      <c r="N1489" t="str">
        <f>VLOOKUP($A1489,'Hospitalisation Details'!$A:$O,12,0)</f>
        <v>tier - 2</v>
      </c>
      <c r="O1489" t="str">
        <f>VLOOKUP($A1489,'Hospitalisation Details'!$A:$O,13,0)</f>
        <v>tier - 3</v>
      </c>
      <c r="P1489" t="str">
        <f>VLOOKUP($A1489,'Hospitalisation Details'!$A:$O,14,0)</f>
        <v>R1012</v>
      </c>
      <c r="Q1489">
        <f>VLOOKUP($A1489,'Hospitalisation Details'!$A:$O,15,0)</f>
        <v>27</v>
      </c>
    </row>
    <row r="1490" spans="1:17" ht="15.75" x14ac:dyDescent="0.25">
      <c r="A1490" s="1" t="s">
        <v>882</v>
      </c>
      <c r="B1490" t="str">
        <f>VLOOKUP(Healthcare!A1490,'Customer Names'!$A:$D,4,0)</f>
        <v>Annemarie A</v>
      </c>
      <c r="C1490">
        <f>VLOOKUP(A1490,'Medical Examinations'!$A:$M,2,0)</f>
        <v>22.86</v>
      </c>
      <c r="D1490">
        <f>VLOOKUP($A1490,'Medical Examinations'!$A:$M,3,0)</f>
        <v>7.5</v>
      </c>
      <c r="E1490" t="str">
        <f>VLOOKUP($A1490,'Medical Examinations'!$A:$M,4,0)</f>
        <v>No</v>
      </c>
      <c r="F1490" t="str">
        <f>VLOOKUP($A1490,'Medical Examinations'!$A:$M,5,0)</f>
        <v>No</v>
      </c>
      <c r="G1490" t="str">
        <f>VLOOKUP($A1490,'Medical Examinations'!$A:$M,6,0)</f>
        <v>No</v>
      </c>
      <c r="H1490">
        <f>VLOOKUP($A1490,'Medical Examinations'!$A:$M,8,0)</f>
        <v>0</v>
      </c>
      <c r="I1490" t="str">
        <f>VLOOKUP($A1490,'Medical Examinations'!$A:$M,9,0)</f>
        <v>No</v>
      </c>
      <c r="J1490" t="str">
        <f>VLOOKUP($A1490,'Medical Examinations'!$A:$M,11,0)</f>
        <v>Healthy Weight</v>
      </c>
      <c r="K1490" t="str">
        <f>VLOOKUP($A1490,'Medical Examinations'!$A:$M,12,0)</f>
        <v>Diabetes</v>
      </c>
      <c r="L1490" s="11">
        <f>VLOOKUP($A1490,'Hospitalisation Details'!$A:$O,5,0)</f>
        <v>28826</v>
      </c>
      <c r="M1490">
        <f>VLOOKUP($A1490,'Hospitalisation Details'!$A:$O,7,0)</f>
        <v>7033.08</v>
      </c>
      <c r="N1490" t="str">
        <f>VLOOKUP($A1490,'Hospitalisation Details'!$A:$O,12,0)</f>
        <v>tier - 2</v>
      </c>
      <c r="O1490" t="str">
        <f>VLOOKUP($A1490,'Hospitalisation Details'!$A:$O,13,0)</f>
        <v>tier - 2</v>
      </c>
      <c r="P1490" t="str">
        <f>VLOOKUP($A1490,'Hospitalisation Details'!$A:$O,14,0)</f>
        <v>R1013</v>
      </c>
      <c r="Q1490">
        <f>VLOOKUP($A1490,'Hospitalisation Details'!$A:$O,15,0)</f>
        <v>44</v>
      </c>
    </row>
    <row r="1491" spans="1:17" ht="15.75" x14ac:dyDescent="0.25">
      <c r="A1491" s="1" t="s">
        <v>881</v>
      </c>
      <c r="B1491" t="str">
        <f>VLOOKUP(Healthcare!A1491,'Customer Names'!$A:$D,4,0)</f>
        <v>Ashley R</v>
      </c>
      <c r="C1491">
        <f>VLOOKUP(A1491,'Medical Examinations'!$A:$M,2,0)</f>
        <v>18.760000000000002</v>
      </c>
      <c r="D1491">
        <f>VLOOKUP($A1491,'Medical Examinations'!$A:$M,3,0)</f>
        <v>4.88</v>
      </c>
      <c r="E1491" t="str">
        <f>VLOOKUP($A1491,'Medical Examinations'!$A:$M,4,0)</f>
        <v>yes</v>
      </c>
      <c r="F1491" t="str">
        <f>VLOOKUP($A1491,'Medical Examinations'!$A:$M,5,0)</f>
        <v>No</v>
      </c>
      <c r="G1491" t="str">
        <f>VLOOKUP($A1491,'Medical Examinations'!$A:$M,6,0)</f>
        <v>Yes</v>
      </c>
      <c r="H1491">
        <f>VLOOKUP($A1491,'Medical Examinations'!$A:$M,8,0)</f>
        <v>1</v>
      </c>
      <c r="I1491" t="str">
        <f>VLOOKUP($A1491,'Medical Examinations'!$A:$M,9,0)</f>
        <v>No</v>
      </c>
      <c r="J1491" t="str">
        <f>VLOOKUP($A1491,'Medical Examinations'!$A:$M,11,0)</f>
        <v>Healthy Weight</v>
      </c>
      <c r="K1491" t="str">
        <f>VLOOKUP($A1491,'Medical Examinations'!$A:$M,12,0)</f>
        <v>Normal</v>
      </c>
      <c r="L1491" s="11">
        <f>VLOOKUP($A1491,'Hospitalisation Details'!$A:$O,5,0)</f>
        <v>25360</v>
      </c>
      <c r="M1491">
        <f>VLOOKUP($A1491,'Hospitalisation Details'!$A:$O,7,0)</f>
        <v>7003.1</v>
      </c>
      <c r="N1491" t="str">
        <f>VLOOKUP($A1491,'Hospitalisation Details'!$A:$O,12,0)</f>
        <v>tier - 2</v>
      </c>
      <c r="O1491" t="str">
        <f>VLOOKUP($A1491,'Hospitalisation Details'!$A:$O,13,0)</f>
        <v>tier - 3</v>
      </c>
      <c r="P1491" t="str">
        <f>VLOOKUP($A1491,'Hospitalisation Details'!$A:$O,14,0)</f>
        <v>R1013</v>
      </c>
      <c r="Q1491">
        <f>VLOOKUP($A1491,'Hospitalisation Details'!$A:$O,15,0)</f>
        <v>54</v>
      </c>
    </row>
    <row r="1492" spans="1:17" ht="15.75" x14ac:dyDescent="0.25">
      <c r="A1492" s="1" t="s">
        <v>880</v>
      </c>
      <c r="B1492" t="str">
        <f>VLOOKUP(Healthcare!A1492,'Customer Names'!$A:$D,4,0)</f>
        <v>Leslie A</v>
      </c>
      <c r="C1492">
        <f>VLOOKUP(A1492,'Medical Examinations'!$A:$M,2,0)</f>
        <v>24.36</v>
      </c>
      <c r="D1492">
        <f>VLOOKUP($A1492,'Medical Examinations'!$A:$M,3,0)</f>
        <v>5.57</v>
      </c>
      <c r="E1492" t="str">
        <f>VLOOKUP($A1492,'Medical Examinations'!$A:$M,4,0)</f>
        <v>No</v>
      </c>
      <c r="F1492" t="str">
        <f>VLOOKUP($A1492,'Medical Examinations'!$A:$M,5,0)</f>
        <v>No</v>
      </c>
      <c r="G1492" t="str">
        <f>VLOOKUP($A1492,'Medical Examinations'!$A:$M,6,0)</f>
        <v>No</v>
      </c>
      <c r="H1492">
        <f>VLOOKUP($A1492,'Medical Examinations'!$A:$M,8,0)</f>
        <v>0</v>
      </c>
      <c r="I1492" t="str">
        <f>VLOOKUP($A1492,'Medical Examinations'!$A:$M,9,0)</f>
        <v>No</v>
      </c>
      <c r="J1492" t="str">
        <f>VLOOKUP($A1492,'Medical Examinations'!$A:$M,11,0)</f>
        <v>Healthy Weight</v>
      </c>
      <c r="K1492" t="str">
        <f>VLOOKUP($A1492,'Medical Examinations'!$A:$M,12,0)</f>
        <v>Normal</v>
      </c>
      <c r="L1492" s="11">
        <f>VLOOKUP($A1492,'Hospitalisation Details'!$A:$O,5,0)</f>
        <v>30286</v>
      </c>
      <c r="M1492">
        <f>VLOOKUP($A1492,'Hospitalisation Details'!$A:$O,7,0)</f>
        <v>6989.95</v>
      </c>
      <c r="N1492" t="str">
        <f>VLOOKUP($A1492,'Hospitalisation Details'!$A:$O,12,0)</f>
        <v>tier - 2</v>
      </c>
      <c r="O1492" t="str">
        <f>VLOOKUP($A1492,'Hospitalisation Details'!$A:$O,13,0)</f>
        <v>tier - 1</v>
      </c>
      <c r="P1492" t="str">
        <f>VLOOKUP($A1492,'Hospitalisation Details'!$A:$O,14,0)</f>
        <v>R1013</v>
      </c>
      <c r="Q1492">
        <f>VLOOKUP($A1492,'Hospitalisation Details'!$A:$O,15,0)</f>
        <v>40</v>
      </c>
    </row>
    <row r="1493" spans="1:17" ht="15.75" x14ac:dyDescent="0.25">
      <c r="A1493" s="1" t="s">
        <v>879</v>
      </c>
      <c r="B1493" t="str">
        <f>VLOOKUP(Healthcare!A1493,'Customer Names'!$A:$D,4,0)</f>
        <v>Mauricio J. Sr.</v>
      </c>
      <c r="C1493">
        <f>VLOOKUP(A1493,'Medical Examinations'!$A:$M,2,0)</f>
        <v>32.299999999999997</v>
      </c>
      <c r="D1493">
        <f>VLOOKUP($A1493,'Medical Examinations'!$A:$M,3,0)</f>
        <v>5.31</v>
      </c>
      <c r="E1493" t="str">
        <f>VLOOKUP($A1493,'Medical Examinations'!$A:$M,4,0)</f>
        <v>No</v>
      </c>
      <c r="F1493" t="str">
        <f>VLOOKUP($A1493,'Medical Examinations'!$A:$M,5,0)</f>
        <v>No</v>
      </c>
      <c r="G1493" t="str">
        <f>VLOOKUP($A1493,'Medical Examinations'!$A:$M,6,0)</f>
        <v>No</v>
      </c>
      <c r="H1493">
        <f>VLOOKUP($A1493,'Medical Examinations'!$A:$M,8,0)</f>
        <v>0</v>
      </c>
      <c r="I1493" t="str">
        <f>VLOOKUP($A1493,'Medical Examinations'!$A:$M,9,0)</f>
        <v>No</v>
      </c>
      <c r="J1493" t="str">
        <f>VLOOKUP($A1493,'Medical Examinations'!$A:$M,11,0)</f>
        <v>Obesity</v>
      </c>
      <c r="K1493" t="str">
        <f>VLOOKUP($A1493,'Medical Examinations'!$A:$M,12,0)</f>
        <v>Normal</v>
      </c>
      <c r="L1493" s="11">
        <f>VLOOKUP($A1493,'Hospitalisation Details'!$A:$O,5,0)</f>
        <v>30212</v>
      </c>
      <c r="M1493">
        <f>VLOOKUP($A1493,'Hospitalisation Details'!$A:$O,7,0)</f>
        <v>6986.7</v>
      </c>
      <c r="N1493" t="str">
        <f>VLOOKUP($A1493,'Hospitalisation Details'!$A:$O,12,0)</f>
        <v>tier - 3</v>
      </c>
      <c r="O1493" t="str">
        <f>VLOOKUP($A1493,'Hospitalisation Details'!$A:$O,13,0)</f>
        <v>tier - 1</v>
      </c>
      <c r="P1493" t="str">
        <f>VLOOKUP($A1493,'Hospitalisation Details'!$A:$O,14,0)</f>
        <v>R1012</v>
      </c>
      <c r="Q1493">
        <f>VLOOKUP($A1493,'Hospitalisation Details'!$A:$O,15,0)</f>
        <v>40</v>
      </c>
    </row>
    <row r="1494" spans="1:17" ht="15.75" x14ac:dyDescent="0.25">
      <c r="A1494" s="1" t="s">
        <v>878</v>
      </c>
      <c r="B1494" t="str">
        <f>VLOOKUP(Healthcare!A1494,'Customer Names'!$A:$D,4,0)</f>
        <v>Kieran</v>
      </c>
      <c r="C1494">
        <f>VLOOKUP(A1494,'Medical Examinations'!$A:$M,2,0)</f>
        <v>22.704999999999998</v>
      </c>
      <c r="D1494">
        <f>VLOOKUP($A1494,'Medical Examinations'!$A:$M,3,0)</f>
        <v>4.57</v>
      </c>
      <c r="E1494" t="str">
        <f>VLOOKUP($A1494,'Medical Examinations'!$A:$M,4,0)</f>
        <v>yes</v>
      </c>
      <c r="F1494" t="str">
        <f>VLOOKUP($A1494,'Medical Examinations'!$A:$M,5,0)</f>
        <v>No</v>
      </c>
      <c r="G1494" t="str">
        <f>VLOOKUP($A1494,'Medical Examinations'!$A:$M,6,0)</f>
        <v>No</v>
      </c>
      <c r="H1494">
        <f>VLOOKUP($A1494,'Medical Examinations'!$A:$M,8,0)</f>
        <v>0</v>
      </c>
      <c r="I1494" t="str">
        <f>VLOOKUP($A1494,'Medical Examinations'!$A:$M,9,0)</f>
        <v>No</v>
      </c>
      <c r="J1494" t="str">
        <f>VLOOKUP($A1494,'Medical Examinations'!$A:$M,11,0)</f>
        <v>Healthy Weight</v>
      </c>
      <c r="K1494" t="str">
        <f>VLOOKUP($A1494,'Medical Examinations'!$A:$M,12,0)</f>
        <v>Normal</v>
      </c>
      <c r="L1494" s="11">
        <f>VLOOKUP($A1494,'Hospitalisation Details'!$A:$O,5,0)</f>
        <v>31300</v>
      </c>
      <c r="M1494">
        <f>VLOOKUP($A1494,'Hospitalisation Details'!$A:$O,7,0)</f>
        <v>6985.51</v>
      </c>
      <c r="N1494" t="str">
        <f>VLOOKUP($A1494,'Hospitalisation Details'!$A:$O,12,0)</f>
        <v>tier - 2</v>
      </c>
      <c r="O1494" t="str">
        <f>VLOOKUP($A1494,'Hospitalisation Details'!$A:$O,13,0)</f>
        <v>tier - 2</v>
      </c>
      <c r="P1494" t="str">
        <f>VLOOKUP($A1494,'Hospitalisation Details'!$A:$O,14,0)</f>
        <v>R1019</v>
      </c>
      <c r="Q1494">
        <f>VLOOKUP($A1494,'Hospitalisation Details'!$A:$O,15,0)</f>
        <v>37</v>
      </c>
    </row>
    <row r="1495" spans="1:17" ht="15.75" x14ac:dyDescent="0.25">
      <c r="A1495" s="1" t="s">
        <v>877</v>
      </c>
      <c r="B1495" t="str">
        <f>VLOOKUP(Healthcare!A1495,'Customer Names'!$A:$D,4,0)</f>
        <v>Elizabeth A</v>
      </c>
      <c r="C1495">
        <f>VLOOKUP(A1495,'Medical Examinations'!$A:$M,2,0)</f>
        <v>21.79</v>
      </c>
      <c r="D1495">
        <f>VLOOKUP($A1495,'Medical Examinations'!$A:$M,3,0)</f>
        <v>8.6999999999999993</v>
      </c>
      <c r="E1495" t="str">
        <f>VLOOKUP($A1495,'Medical Examinations'!$A:$M,4,0)</f>
        <v>yes</v>
      </c>
      <c r="F1495" t="str">
        <f>VLOOKUP($A1495,'Medical Examinations'!$A:$M,5,0)</f>
        <v>No</v>
      </c>
      <c r="G1495" t="str">
        <f>VLOOKUP($A1495,'Medical Examinations'!$A:$M,6,0)</f>
        <v>No</v>
      </c>
      <c r="H1495">
        <f>VLOOKUP($A1495,'Medical Examinations'!$A:$M,8,0)</f>
        <v>1</v>
      </c>
      <c r="I1495" t="str">
        <f>VLOOKUP($A1495,'Medical Examinations'!$A:$M,9,0)</f>
        <v>No</v>
      </c>
      <c r="J1495" t="str">
        <f>VLOOKUP($A1495,'Medical Examinations'!$A:$M,11,0)</f>
        <v>Healthy Weight</v>
      </c>
      <c r="K1495" t="str">
        <f>VLOOKUP($A1495,'Medical Examinations'!$A:$M,12,0)</f>
        <v>Diabetes</v>
      </c>
      <c r="L1495" s="11">
        <f>VLOOKUP($A1495,'Hospitalisation Details'!$A:$O,5,0)</f>
        <v>27731</v>
      </c>
      <c r="M1495">
        <f>VLOOKUP($A1495,'Hospitalisation Details'!$A:$O,7,0)</f>
        <v>6965.21</v>
      </c>
      <c r="N1495" t="str">
        <f>VLOOKUP($A1495,'Hospitalisation Details'!$A:$O,12,0)</f>
        <v>tier - 2</v>
      </c>
      <c r="O1495" t="str">
        <f>VLOOKUP($A1495,'Hospitalisation Details'!$A:$O,13,0)</f>
        <v>tier - 3</v>
      </c>
      <c r="P1495" t="str">
        <f>VLOOKUP($A1495,'Hospitalisation Details'!$A:$O,14,0)</f>
        <v>R1013</v>
      </c>
      <c r="Q1495">
        <f>VLOOKUP($A1495,'Hospitalisation Details'!$A:$O,15,0)</f>
        <v>47</v>
      </c>
    </row>
    <row r="1496" spans="1:17" ht="15.75" x14ac:dyDescent="0.25">
      <c r="A1496" s="1" t="s">
        <v>876</v>
      </c>
      <c r="B1496" t="str">
        <f>VLOOKUP(Healthcare!A1496,'Customer Names'!$A:$D,4,0)</f>
        <v>Zeke M.</v>
      </c>
      <c r="C1496">
        <f>VLOOKUP(A1496,'Medical Examinations'!$A:$M,2,0)</f>
        <v>24.52</v>
      </c>
      <c r="D1496">
        <f>VLOOKUP($A1496,'Medical Examinations'!$A:$M,3,0)</f>
        <v>4.76</v>
      </c>
      <c r="E1496" t="str">
        <f>VLOOKUP($A1496,'Medical Examinations'!$A:$M,4,0)</f>
        <v>No</v>
      </c>
      <c r="F1496" t="str">
        <f>VLOOKUP($A1496,'Medical Examinations'!$A:$M,5,0)</f>
        <v>No</v>
      </c>
      <c r="G1496" t="str">
        <f>VLOOKUP($A1496,'Medical Examinations'!$A:$M,6,0)</f>
        <v>No</v>
      </c>
      <c r="H1496">
        <f>VLOOKUP($A1496,'Medical Examinations'!$A:$M,8,0)</f>
        <v>0</v>
      </c>
      <c r="I1496" t="str">
        <f>VLOOKUP($A1496,'Medical Examinations'!$A:$M,9,0)</f>
        <v>No</v>
      </c>
      <c r="J1496" t="str">
        <f>VLOOKUP($A1496,'Medical Examinations'!$A:$M,11,0)</f>
        <v>Healthy Weight</v>
      </c>
      <c r="K1496" t="str">
        <f>VLOOKUP($A1496,'Medical Examinations'!$A:$M,12,0)</f>
        <v>Normal</v>
      </c>
      <c r="L1496" s="11">
        <f>VLOOKUP($A1496,'Hospitalisation Details'!$A:$O,5,0)</f>
        <v>29512</v>
      </c>
      <c r="M1496">
        <f>VLOOKUP($A1496,'Hospitalisation Details'!$A:$O,7,0)</f>
        <v>6951.12</v>
      </c>
      <c r="N1496" t="str">
        <f>VLOOKUP($A1496,'Hospitalisation Details'!$A:$O,12,0)</f>
        <v>tier - 2</v>
      </c>
      <c r="O1496" t="str">
        <f>VLOOKUP($A1496,'Hospitalisation Details'!$A:$O,13,0)</f>
        <v>tier - 2</v>
      </c>
      <c r="P1496" t="str">
        <f>VLOOKUP($A1496,'Hospitalisation Details'!$A:$O,14,0)</f>
        <v>R1013</v>
      </c>
      <c r="Q1496">
        <f>VLOOKUP($A1496,'Hospitalisation Details'!$A:$O,15,0)</f>
        <v>42</v>
      </c>
    </row>
    <row r="1497" spans="1:17" ht="15.75" x14ac:dyDescent="0.25">
      <c r="A1497" s="1" t="s">
        <v>875</v>
      </c>
      <c r="B1497" t="str">
        <f>VLOOKUP(Healthcare!A1497,'Customer Names'!$A:$D,4,0)</f>
        <v>Chip</v>
      </c>
      <c r="C1497">
        <f>VLOOKUP(A1497,'Medical Examinations'!$A:$M,2,0)</f>
        <v>39.520000000000003</v>
      </c>
      <c r="D1497">
        <f>VLOOKUP($A1497,'Medical Examinations'!$A:$M,3,0)</f>
        <v>11.81</v>
      </c>
      <c r="E1497" t="str">
        <f>VLOOKUP($A1497,'Medical Examinations'!$A:$M,4,0)</f>
        <v>No</v>
      </c>
      <c r="F1497" t="str">
        <f>VLOOKUP($A1497,'Medical Examinations'!$A:$M,5,0)</f>
        <v>No</v>
      </c>
      <c r="G1497" t="str">
        <f>VLOOKUP($A1497,'Medical Examinations'!$A:$M,6,0)</f>
        <v>No</v>
      </c>
      <c r="H1497">
        <f>VLOOKUP($A1497,'Medical Examinations'!$A:$M,8,0)</f>
        <v>0</v>
      </c>
      <c r="I1497" t="str">
        <f>VLOOKUP($A1497,'Medical Examinations'!$A:$M,9,0)</f>
        <v>No</v>
      </c>
      <c r="J1497" t="str">
        <f>VLOOKUP($A1497,'Medical Examinations'!$A:$M,11,0)</f>
        <v>Obesity</v>
      </c>
      <c r="K1497" t="str">
        <f>VLOOKUP($A1497,'Medical Examinations'!$A:$M,12,0)</f>
        <v>Diabetes</v>
      </c>
      <c r="L1497" s="11">
        <f>VLOOKUP($A1497,'Hospitalisation Details'!$A:$O,5,0)</f>
        <v>28686</v>
      </c>
      <c r="M1497">
        <f>VLOOKUP($A1497,'Hospitalisation Details'!$A:$O,7,0)</f>
        <v>6948.7</v>
      </c>
      <c r="N1497" t="str">
        <f>VLOOKUP($A1497,'Hospitalisation Details'!$A:$O,12,0)</f>
        <v>tier - 1</v>
      </c>
      <c r="O1497" t="str">
        <f>VLOOKUP($A1497,'Hospitalisation Details'!$A:$O,13,0)</f>
        <v>tier - 2</v>
      </c>
      <c r="P1497" t="str">
        <f>VLOOKUP($A1497,'Hospitalisation Details'!$A:$O,14,0)</f>
        <v>R1012</v>
      </c>
      <c r="Q1497">
        <f>VLOOKUP($A1497,'Hospitalisation Details'!$A:$O,15,0)</f>
        <v>44</v>
      </c>
    </row>
    <row r="1498" spans="1:17" ht="15.75" x14ac:dyDescent="0.25">
      <c r="A1498" s="1" t="s">
        <v>874</v>
      </c>
      <c r="B1498" t="str">
        <f>VLOOKUP(Healthcare!A1498,'Customer Names'!$A:$D,4,0)</f>
        <v>Miguel Angel Sr.</v>
      </c>
      <c r="C1498">
        <f>VLOOKUP(A1498,'Medical Examinations'!$A:$M,2,0)</f>
        <v>24.49</v>
      </c>
      <c r="D1498">
        <f>VLOOKUP($A1498,'Medical Examinations'!$A:$M,3,0)</f>
        <v>4.67</v>
      </c>
      <c r="E1498" t="str">
        <f>VLOOKUP($A1498,'Medical Examinations'!$A:$M,4,0)</f>
        <v>No</v>
      </c>
      <c r="F1498" t="str">
        <f>VLOOKUP($A1498,'Medical Examinations'!$A:$M,5,0)</f>
        <v>No</v>
      </c>
      <c r="G1498" t="str">
        <f>VLOOKUP($A1498,'Medical Examinations'!$A:$M,6,0)</f>
        <v>No</v>
      </c>
      <c r="H1498">
        <f>VLOOKUP($A1498,'Medical Examinations'!$A:$M,8,0)</f>
        <v>0</v>
      </c>
      <c r="I1498" t="str">
        <f>VLOOKUP($A1498,'Medical Examinations'!$A:$M,9,0)</f>
        <v>No</v>
      </c>
      <c r="J1498" t="str">
        <f>VLOOKUP($A1498,'Medical Examinations'!$A:$M,11,0)</f>
        <v>Healthy Weight</v>
      </c>
      <c r="K1498" t="str">
        <f>VLOOKUP($A1498,'Medical Examinations'!$A:$M,12,0)</f>
        <v>Normal</v>
      </c>
      <c r="L1498" s="11">
        <f>VLOOKUP($A1498,'Hospitalisation Details'!$A:$O,5,0)</f>
        <v>29530</v>
      </c>
      <c r="M1498">
        <f>VLOOKUP($A1498,'Hospitalisation Details'!$A:$O,7,0)</f>
        <v>6940.94</v>
      </c>
      <c r="N1498" t="str">
        <f>VLOOKUP($A1498,'Hospitalisation Details'!$A:$O,12,0)</f>
        <v>tier - 2</v>
      </c>
      <c r="O1498" t="str">
        <f>VLOOKUP($A1498,'Hospitalisation Details'!$A:$O,13,0)</f>
        <v>tier - 3</v>
      </c>
      <c r="P1498" t="str">
        <f>VLOOKUP($A1498,'Hospitalisation Details'!$A:$O,14,0)</f>
        <v>R1013</v>
      </c>
      <c r="Q1498">
        <f>VLOOKUP($A1498,'Hospitalisation Details'!$A:$O,15,0)</f>
        <v>42</v>
      </c>
    </row>
    <row r="1499" spans="1:17" ht="15.75" x14ac:dyDescent="0.25">
      <c r="A1499" s="1" t="s">
        <v>873</v>
      </c>
      <c r="B1499" t="str">
        <f>VLOOKUP(Healthcare!A1499,'Customer Names'!$A:$D,4,0)</f>
        <v>Brian</v>
      </c>
      <c r="C1499">
        <f>VLOOKUP(A1499,'Medical Examinations'!$A:$M,2,0)</f>
        <v>26.315000000000001</v>
      </c>
      <c r="D1499">
        <f>VLOOKUP($A1499,'Medical Examinations'!$A:$M,3,0)</f>
        <v>6.02</v>
      </c>
      <c r="E1499" t="str">
        <f>VLOOKUP($A1499,'Medical Examinations'!$A:$M,4,0)</f>
        <v>No</v>
      </c>
      <c r="F1499" t="str">
        <f>VLOOKUP($A1499,'Medical Examinations'!$A:$M,5,0)</f>
        <v>No</v>
      </c>
      <c r="G1499" t="str">
        <f>VLOOKUP($A1499,'Medical Examinations'!$A:$M,6,0)</f>
        <v>No</v>
      </c>
      <c r="H1499">
        <f>VLOOKUP($A1499,'Medical Examinations'!$A:$M,8,0)</f>
        <v>0</v>
      </c>
      <c r="I1499" t="str">
        <f>VLOOKUP($A1499,'Medical Examinations'!$A:$M,9,0)</f>
        <v>No</v>
      </c>
      <c r="J1499" t="str">
        <f>VLOOKUP($A1499,'Medical Examinations'!$A:$M,11,0)</f>
        <v>Overweight</v>
      </c>
      <c r="K1499" t="str">
        <f>VLOOKUP($A1499,'Medical Examinations'!$A:$M,12,0)</f>
        <v>Prediabetes</v>
      </c>
      <c r="L1499" s="11">
        <f>VLOOKUP($A1499,'Hospitalisation Details'!$A:$O,5,0)</f>
        <v>29494</v>
      </c>
      <c r="M1499">
        <f>VLOOKUP($A1499,'Hospitalisation Details'!$A:$O,7,0)</f>
        <v>6940.91</v>
      </c>
      <c r="N1499" t="str">
        <f>VLOOKUP($A1499,'Hospitalisation Details'!$A:$O,12,0)</f>
        <v>tier - 2</v>
      </c>
      <c r="O1499" t="str">
        <f>VLOOKUP($A1499,'Hospitalisation Details'!$A:$O,13,0)</f>
        <v>tier - 2</v>
      </c>
      <c r="P1499" t="str">
        <f>VLOOKUP($A1499,'Hospitalisation Details'!$A:$O,14,0)</f>
        <v>R1012</v>
      </c>
      <c r="Q1499">
        <f>VLOOKUP($A1499,'Hospitalisation Details'!$A:$O,15,0)</f>
        <v>42</v>
      </c>
    </row>
    <row r="1500" spans="1:17" ht="15.75" x14ac:dyDescent="0.25">
      <c r="A1500" s="1" t="s">
        <v>872</v>
      </c>
      <c r="B1500" t="str">
        <f>VLOOKUP(Healthcare!A1500,'Customer Names'!$A:$D,4,0)</f>
        <v>Meghan</v>
      </c>
      <c r="C1500">
        <f>VLOOKUP(A1500,'Medical Examinations'!$A:$M,2,0)</f>
        <v>22.58</v>
      </c>
      <c r="D1500">
        <f>VLOOKUP($A1500,'Medical Examinations'!$A:$M,3,0)</f>
        <v>7.46</v>
      </c>
      <c r="E1500" t="str">
        <f>VLOOKUP($A1500,'Medical Examinations'!$A:$M,4,0)</f>
        <v>No</v>
      </c>
      <c r="F1500" t="str">
        <f>VLOOKUP($A1500,'Medical Examinations'!$A:$M,5,0)</f>
        <v>No</v>
      </c>
      <c r="G1500" t="str">
        <f>VLOOKUP($A1500,'Medical Examinations'!$A:$M,6,0)</f>
        <v>No</v>
      </c>
      <c r="H1500">
        <f>VLOOKUP($A1500,'Medical Examinations'!$A:$M,8,0)</f>
        <v>0</v>
      </c>
      <c r="I1500" t="str">
        <f>VLOOKUP($A1500,'Medical Examinations'!$A:$M,9,0)</f>
        <v>No</v>
      </c>
      <c r="J1500" t="str">
        <f>VLOOKUP($A1500,'Medical Examinations'!$A:$M,11,0)</f>
        <v>Healthy Weight</v>
      </c>
      <c r="K1500" t="str">
        <f>VLOOKUP($A1500,'Medical Examinations'!$A:$M,12,0)</f>
        <v>Diabetes</v>
      </c>
      <c r="L1500" s="11">
        <f>VLOOKUP($A1500,'Hospitalisation Details'!$A:$O,5,0)</f>
        <v>28700</v>
      </c>
      <c r="M1500">
        <f>VLOOKUP($A1500,'Hospitalisation Details'!$A:$O,7,0)</f>
        <v>6938.11</v>
      </c>
      <c r="N1500" t="str">
        <f>VLOOKUP($A1500,'Hospitalisation Details'!$A:$O,12,0)</f>
        <v>tier - 2</v>
      </c>
      <c r="O1500" t="str">
        <f>VLOOKUP($A1500,'Hospitalisation Details'!$A:$O,13,0)</f>
        <v>tier - 2</v>
      </c>
      <c r="P1500" t="str">
        <f>VLOOKUP($A1500,'Hospitalisation Details'!$A:$O,14,0)</f>
        <v>R1013</v>
      </c>
      <c r="Q1500">
        <f>VLOOKUP($A1500,'Hospitalisation Details'!$A:$O,15,0)</f>
        <v>44</v>
      </c>
    </row>
    <row r="1501" spans="1:17" ht="15.75" x14ac:dyDescent="0.25">
      <c r="A1501" s="1" t="s">
        <v>871</v>
      </c>
      <c r="B1501" t="str">
        <f>VLOOKUP(Healthcare!A1501,'Customer Names'!$A:$D,4,0)</f>
        <v>Meredith L.</v>
      </c>
      <c r="C1501">
        <f>VLOOKUP(A1501,'Medical Examinations'!$A:$M,2,0)</f>
        <v>19.475000000000001</v>
      </c>
      <c r="D1501">
        <f>VLOOKUP($A1501,'Medical Examinations'!$A:$M,3,0)</f>
        <v>4.74</v>
      </c>
      <c r="E1501" t="str">
        <f>VLOOKUP($A1501,'Medical Examinations'!$A:$M,4,0)</f>
        <v>No</v>
      </c>
      <c r="F1501" t="str">
        <f>VLOOKUP($A1501,'Medical Examinations'!$A:$M,5,0)</f>
        <v>No</v>
      </c>
      <c r="G1501" t="str">
        <f>VLOOKUP($A1501,'Medical Examinations'!$A:$M,6,0)</f>
        <v>No</v>
      </c>
      <c r="H1501">
        <f>VLOOKUP($A1501,'Medical Examinations'!$A:$M,8,0)</f>
        <v>1</v>
      </c>
      <c r="I1501" t="str">
        <f>VLOOKUP($A1501,'Medical Examinations'!$A:$M,9,0)</f>
        <v>No</v>
      </c>
      <c r="J1501" t="str">
        <f>VLOOKUP($A1501,'Medical Examinations'!$A:$M,11,0)</f>
        <v>Healthy Weight</v>
      </c>
      <c r="K1501" t="str">
        <f>VLOOKUP($A1501,'Medical Examinations'!$A:$M,12,0)</f>
        <v>Normal</v>
      </c>
      <c r="L1501" s="11">
        <f>VLOOKUP($A1501,'Hospitalisation Details'!$A:$O,5,0)</f>
        <v>30899</v>
      </c>
      <c r="M1501">
        <f>VLOOKUP($A1501,'Hospitalisation Details'!$A:$O,7,0)</f>
        <v>6933.24</v>
      </c>
      <c r="N1501" t="str">
        <f>VLOOKUP($A1501,'Hospitalisation Details'!$A:$O,12,0)</f>
        <v>tier - 2</v>
      </c>
      <c r="O1501" t="str">
        <f>VLOOKUP($A1501,'Hospitalisation Details'!$A:$O,13,0)</f>
        <v>tier - 3</v>
      </c>
      <c r="P1501" t="str">
        <f>VLOOKUP($A1501,'Hospitalisation Details'!$A:$O,14,0)</f>
        <v>R1012</v>
      </c>
      <c r="Q1501">
        <f>VLOOKUP($A1501,'Hospitalisation Details'!$A:$O,15,0)</f>
        <v>38</v>
      </c>
    </row>
    <row r="1502" spans="1:17" ht="15.75" x14ac:dyDescent="0.25">
      <c r="A1502" s="1" t="s">
        <v>870</v>
      </c>
      <c r="B1502" t="str">
        <f>VLOOKUP(Healthcare!A1502,'Customer Names'!$A:$D,4,0)</f>
        <v>.  Millicent M</v>
      </c>
      <c r="C1502">
        <f>VLOOKUP(A1502,'Medical Examinations'!$A:$M,2,0)</f>
        <v>26.33</v>
      </c>
      <c r="D1502">
        <f>VLOOKUP($A1502,'Medical Examinations'!$A:$M,3,0)</f>
        <v>4.79</v>
      </c>
      <c r="E1502" t="str">
        <f>VLOOKUP($A1502,'Medical Examinations'!$A:$M,4,0)</f>
        <v>No</v>
      </c>
      <c r="F1502" t="str">
        <f>VLOOKUP($A1502,'Medical Examinations'!$A:$M,5,0)</f>
        <v>No</v>
      </c>
      <c r="G1502" t="str">
        <f>VLOOKUP($A1502,'Medical Examinations'!$A:$M,6,0)</f>
        <v>No</v>
      </c>
      <c r="H1502">
        <f>VLOOKUP($A1502,'Medical Examinations'!$A:$M,8,0)</f>
        <v>0</v>
      </c>
      <c r="I1502" t="str">
        <f>VLOOKUP($A1502,'Medical Examinations'!$A:$M,9,0)</f>
        <v>No</v>
      </c>
      <c r="J1502" t="str">
        <f>VLOOKUP($A1502,'Medical Examinations'!$A:$M,11,0)</f>
        <v>Overweight</v>
      </c>
      <c r="K1502" t="str">
        <f>VLOOKUP($A1502,'Medical Examinations'!$A:$M,12,0)</f>
        <v>Normal</v>
      </c>
      <c r="L1502" s="11">
        <f>VLOOKUP($A1502,'Hospitalisation Details'!$A:$O,5,0)</f>
        <v>32741</v>
      </c>
      <c r="M1502">
        <f>VLOOKUP($A1502,'Hospitalisation Details'!$A:$O,7,0)</f>
        <v>6895.19</v>
      </c>
      <c r="N1502" t="str">
        <f>VLOOKUP($A1502,'Hospitalisation Details'!$A:$O,12,0)</f>
        <v>tier - 2</v>
      </c>
      <c r="O1502" t="str">
        <f>VLOOKUP($A1502,'Hospitalisation Details'!$A:$O,13,0)</f>
        <v>tier - 3</v>
      </c>
      <c r="P1502" t="str">
        <f>VLOOKUP($A1502,'Hospitalisation Details'!$A:$O,14,0)</f>
        <v>R1024</v>
      </c>
      <c r="Q1502">
        <f>VLOOKUP($A1502,'Hospitalisation Details'!$A:$O,15,0)</f>
        <v>33</v>
      </c>
    </row>
    <row r="1503" spans="1:17" ht="15.75" x14ac:dyDescent="0.25">
      <c r="A1503" s="1" t="s">
        <v>869</v>
      </c>
      <c r="B1503" t="str">
        <f>VLOOKUP(Healthcare!A1503,'Customer Names'!$A:$D,4,0)</f>
        <v>Kathleen</v>
      </c>
      <c r="C1503">
        <f>VLOOKUP(A1503,'Medical Examinations'!$A:$M,2,0)</f>
        <v>17.29</v>
      </c>
      <c r="D1503">
        <f>VLOOKUP($A1503,'Medical Examinations'!$A:$M,3,0)</f>
        <v>5.35</v>
      </c>
      <c r="E1503" t="str">
        <f>VLOOKUP($A1503,'Medical Examinations'!$A:$M,4,0)</f>
        <v>yes</v>
      </c>
      <c r="F1503" t="str">
        <f>VLOOKUP($A1503,'Medical Examinations'!$A:$M,5,0)</f>
        <v>No</v>
      </c>
      <c r="G1503" t="str">
        <f>VLOOKUP($A1503,'Medical Examinations'!$A:$M,6,0)</f>
        <v>No</v>
      </c>
      <c r="H1503">
        <f>VLOOKUP($A1503,'Medical Examinations'!$A:$M,8,0)</f>
        <v>0</v>
      </c>
      <c r="I1503" t="str">
        <f>VLOOKUP($A1503,'Medical Examinations'!$A:$M,9,0)</f>
        <v>No</v>
      </c>
      <c r="J1503" t="str">
        <f>VLOOKUP($A1503,'Medical Examinations'!$A:$M,11,0)</f>
        <v>Underweight</v>
      </c>
      <c r="K1503" t="str">
        <f>VLOOKUP($A1503,'Medical Examinations'!$A:$M,12,0)</f>
        <v>Normal</v>
      </c>
      <c r="L1503" s="11">
        <f>VLOOKUP($A1503,'Hospitalisation Details'!$A:$O,5,0)</f>
        <v>31361</v>
      </c>
      <c r="M1503">
        <f>VLOOKUP($A1503,'Hospitalisation Details'!$A:$O,7,0)</f>
        <v>6877.98</v>
      </c>
      <c r="N1503" t="str">
        <f>VLOOKUP($A1503,'Hospitalisation Details'!$A:$O,12,0)</f>
        <v>tier - 2</v>
      </c>
      <c r="O1503" t="str">
        <f>VLOOKUP($A1503,'Hospitalisation Details'!$A:$O,13,0)</f>
        <v>tier - 1</v>
      </c>
      <c r="P1503" t="str">
        <f>VLOOKUP($A1503,'Hospitalisation Details'!$A:$O,14,0)</f>
        <v>R1024</v>
      </c>
      <c r="Q1503">
        <f>VLOOKUP($A1503,'Hospitalisation Details'!$A:$O,15,0)</f>
        <v>37</v>
      </c>
    </row>
    <row r="1504" spans="1:17" ht="15.75" x14ac:dyDescent="0.25">
      <c r="A1504" s="1" t="s">
        <v>868</v>
      </c>
      <c r="B1504" t="str">
        <f>VLOOKUP(Healthcare!A1504,'Customer Names'!$A:$D,4,0)</f>
        <v>Kimberly K</v>
      </c>
      <c r="C1504">
        <f>VLOOKUP(A1504,'Medical Examinations'!$A:$M,2,0)</f>
        <v>42.88</v>
      </c>
      <c r="D1504">
        <f>VLOOKUP($A1504,'Medical Examinations'!$A:$M,3,0)</f>
        <v>4.87</v>
      </c>
      <c r="E1504" t="str">
        <f>VLOOKUP($A1504,'Medical Examinations'!$A:$M,4,0)</f>
        <v>No</v>
      </c>
      <c r="F1504" t="str">
        <f>VLOOKUP($A1504,'Medical Examinations'!$A:$M,5,0)</f>
        <v>yes</v>
      </c>
      <c r="G1504" t="str">
        <f>VLOOKUP($A1504,'Medical Examinations'!$A:$M,6,0)</f>
        <v>No</v>
      </c>
      <c r="H1504">
        <f>VLOOKUP($A1504,'Medical Examinations'!$A:$M,8,0)</f>
        <v>1</v>
      </c>
      <c r="I1504" t="str">
        <f>VLOOKUP($A1504,'Medical Examinations'!$A:$M,9,0)</f>
        <v>No</v>
      </c>
      <c r="J1504" t="str">
        <f>VLOOKUP($A1504,'Medical Examinations'!$A:$M,11,0)</f>
        <v>Obesity</v>
      </c>
      <c r="K1504" t="str">
        <f>VLOOKUP($A1504,'Medical Examinations'!$A:$M,12,0)</f>
        <v>Normal</v>
      </c>
      <c r="L1504" s="11">
        <f>VLOOKUP($A1504,'Hospitalisation Details'!$A:$O,5,0)</f>
        <v>38162</v>
      </c>
      <c r="M1504">
        <f>VLOOKUP($A1504,'Hospitalisation Details'!$A:$O,7,0)</f>
        <v>6876.53</v>
      </c>
      <c r="N1504" t="str">
        <f>VLOOKUP($A1504,'Hospitalisation Details'!$A:$O,12,0)</f>
        <v>tier - 2</v>
      </c>
      <c r="O1504" t="str">
        <f>VLOOKUP($A1504,'Hospitalisation Details'!$A:$O,13,0)</f>
        <v>tier - 1</v>
      </c>
      <c r="P1504" t="str">
        <f>VLOOKUP($A1504,'Hospitalisation Details'!$A:$O,14,0)</f>
        <v>R1012</v>
      </c>
      <c r="Q1504">
        <f>VLOOKUP($A1504,'Hospitalisation Details'!$A:$O,15,0)</f>
        <v>18</v>
      </c>
    </row>
    <row r="1505" spans="1:17" ht="15.75" x14ac:dyDescent="0.25">
      <c r="A1505" s="1" t="s">
        <v>867</v>
      </c>
      <c r="B1505" t="str">
        <f>VLOOKUP(Healthcare!A1505,'Customer Names'!$A:$D,4,0)</f>
        <v>Justin C</v>
      </c>
      <c r="C1505">
        <f>VLOOKUP(A1505,'Medical Examinations'!$A:$M,2,0)</f>
        <v>32.200000000000003</v>
      </c>
      <c r="D1505">
        <f>VLOOKUP($A1505,'Medical Examinations'!$A:$M,3,0)</f>
        <v>10.09</v>
      </c>
      <c r="E1505" t="str">
        <f>VLOOKUP($A1505,'Medical Examinations'!$A:$M,4,0)</f>
        <v>yes</v>
      </c>
      <c r="F1505" t="str">
        <f>VLOOKUP($A1505,'Medical Examinations'!$A:$M,5,0)</f>
        <v>No</v>
      </c>
      <c r="G1505" t="str">
        <f>VLOOKUP($A1505,'Medical Examinations'!$A:$M,6,0)</f>
        <v>No</v>
      </c>
      <c r="H1505">
        <f>VLOOKUP($A1505,'Medical Examinations'!$A:$M,8,0)</f>
        <v>0</v>
      </c>
      <c r="I1505" t="str">
        <f>VLOOKUP($A1505,'Medical Examinations'!$A:$M,9,0)</f>
        <v>No</v>
      </c>
      <c r="J1505" t="str">
        <f>VLOOKUP($A1505,'Medical Examinations'!$A:$M,11,0)</f>
        <v>Obesity</v>
      </c>
      <c r="K1505" t="str">
        <f>VLOOKUP($A1505,'Medical Examinations'!$A:$M,12,0)</f>
        <v>Diabetes</v>
      </c>
      <c r="L1505" s="11">
        <f>VLOOKUP($A1505,'Hospitalisation Details'!$A:$O,5,0)</f>
        <v>29821</v>
      </c>
      <c r="M1505">
        <f>VLOOKUP($A1505,'Hospitalisation Details'!$A:$O,7,0)</f>
        <v>6875.96</v>
      </c>
      <c r="N1505" t="str">
        <f>VLOOKUP($A1505,'Hospitalisation Details'!$A:$O,12,0)</f>
        <v>tier - 2</v>
      </c>
      <c r="O1505" t="str">
        <f>VLOOKUP($A1505,'Hospitalisation Details'!$A:$O,13,0)</f>
        <v>tier - 2</v>
      </c>
      <c r="P1505" t="str">
        <f>VLOOKUP($A1505,'Hospitalisation Details'!$A:$O,14,0)</f>
        <v>R1011</v>
      </c>
      <c r="Q1505">
        <f>VLOOKUP($A1505,'Hospitalisation Details'!$A:$O,15,0)</f>
        <v>41</v>
      </c>
    </row>
    <row r="1506" spans="1:17" ht="15.75" x14ac:dyDescent="0.25">
      <c r="A1506" s="1" t="s">
        <v>866</v>
      </c>
      <c r="B1506" t="str">
        <f>VLOOKUP(Healthcare!A1506,'Customer Names'!$A:$D,4,0)</f>
        <v>Tristan P.</v>
      </c>
      <c r="C1506">
        <f>VLOOKUP(A1506,'Medical Examinations'!$A:$M,2,0)</f>
        <v>18.75</v>
      </c>
      <c r="D1506">
        <f>VLOOKUP($A1506,'Medical Examinations'!$A:$M,3,0)</f>
        <v>5.47</v>
      </c>
      <c r="E1506" t="str">
        <f>VLOOKUP($A1506,'Medical Examinations'!$A:$M,4,0)</f>
        <v>yes</v>
      </c>
      <c r="F1506" t="str">
        <f>VLOOKUP($A1506,'Medical Examinations'!$A:$M,5,0)</f>
        <v>No</v>
      </c>
      <c r="G1506" t="str">
        <f>VLOOKUP($A1506,'Medical Examinations'!$A:$M,6,0)</f>
        <v>Yes</v>
      </c>
      <c r="H1506">
        <f>VLOOKUP($A1506,'Medical Examinations'!$A:$M,8,0)</f>
        <v>1</v>
      </c>
      <c r="I1506" t="str">
        <f>VLOOKUP($A1506,'Medical Examinations'!$A:$M,9,0)</f>
        <v>No</v>
      </c>
      <c r="J1506" t="str">
        <f>VLOOKUP($A1506,'Medical Examinations'!$A:$M,11,0)</f>
        <v>Healthy Weight</v>
      </c>
      <c r="K1506" t="str">
        <f>VLOOKUP($A1506,'Medical Examinations'!$A:$M,12,0)</f>
        <v>Normal</v>
      </c>
      <c r="L1506" s="11">
        <f>VLOOKUP($A1506,'Hospitalisation Details'!$A:$O,5,0)</f>
        <v>25530</v>
      </c>
      <c r="M1506">
        <f>VLOOKUP($A1506,'Hospitalisation Details'!$A:$O,7,0)</f>
        <v>6868.39</v>
      </c>
      <c r="N1506" t="str">
        <f>VLOOKUP($A1506,'Hospitalisation Details'!$A:$O,12,0)</f>
        <v>tier - 2</v>
      </c>
      <c r="O1506" t="str">
        <f>VLOOKUP($A1506,'Hospitalisation Details'!$A:$O,13,0)</f>
        <v>tier - 2</v>
      </c>
      <c r="P1506" t="str">
        <f>VLOOKUP($A1506,'Hospitalisation Details'!$A:$O,14,0)</f>
        <v>R1013</v>
      </c>
      <c r="Q1506">
        <f>VLOOKUP($A1506,'Hospitalisation Details'!$A:$O,15,0)</f>
        <v>53</v>
      </c>
    </row>
    <row r="1507" spans="1:17" ht="15.75" x14ac:dyDescent="0.25">
      <c r="A1507" s="1" t="s">
        <v>865</v>
      </c>
      <c r="B1507" t="str">
        <f>VLOOKUP(Healthcare!A1507,'Customer Names'!$A:$D,4,0)</f>
        <v>Traci A</v>
      </c>
      <c r="C1507">
        <f>VLOOKUP(A1507,'Medical Examinations'!$A:$M,2,0)</f>
        <v>22.36</v>
      </c>
      <c r="D1507">
        <f>VLOOKUP($A1507,'Medical Examinations'!$A:$M,3,0)</f>
        <v>8.6</v>
      </c>
      <c r="E1507" t="str">
        <f>VLOOKUP($A1507,'Medical Examinations'!$A:$M,4,0)</f>
        <v>No</v>
      </c>
      <c r="F1507" t="str">
        <f>VLOOKUP($A1507,'Medical Examinations'!$A:$M,5,0)</f>
        <v>No</v>
      </c>
      <c r="G1507" t="str">
        <f>VLOOKUP($A1507,'Medical Examinations'!$A:$M,6,0)</f>
        <v>No</v>
      </c>
      <c r="H1507">
        <f>VLOOKUP($A1507,'Medical Examinations'!$A:$M,8,0)</f>
        <v>0</v>
      </c>
      <c r="I1507" t="str">
        <f>VLOOKUP($A1507,'Medical Examinations'!$A:$M,9,0)</f>
        <v>No</v>
      </c>
      <c r="J1507" t="str">
        <f>VLOOKUP($A1507,'Medical Examinations'!$A:$M,11,0)</f>
        <v>Healthy Weight</v>
      </c>
      <c r="K1507" t="str">
        <f>VLOOKUP($A1507,'Medical Examinations'!$A:$M,12,0)</f>
        <v>Diabetes</v>
      </c>
      <c r="L1507" s="11">
        <f>VLOOKUP($A1507,'Hospitalisation Details'!$A:$O,5,0)</f>
        <v>28646</v>
      </c>
      <c r="M1507">
        <f>VLOOKUP($A1507,'Hospitalisation Details'!$A:$O,7,0)</f>
        <v>6863.49</v>
      </c>
      <c r="N1507" t="str">
        <f>VLOOKUP($A1507,'Hospitalisation Details'!$A:$O,12,0)</f>
        <v>tier - 2</v>
      </c>
      <c r="O1507" t="str">
        <f>VLOOKUP($A1507,'Hospitalisation Details'!$A:$O,13,0)</f>
        <v>tier - 1</v>
      </c>
      <c r="P1507" t="str">
        <f>VLOOKUP($A1507,'Hospitalisation Details'!$A:$O,14,0)</f>
        <v>R1013</v>
      </c>
      <c r="Q1507">
        <f>VLOOKUP($A1507,'Hospitalisation Details'!$A:$O,15,0)</f>
        <v>45</v>
      </c>
    </row>
    <row r="1508" spans="1:17" ht="15.75" x14ac:dyDescent="0.25">
      <c r="A1508" s="1" t="s">
        <v>864</v>
      </c>
      <c r="B1508" t="str">
        <f>VLOOKUP(Healthcare!A1508,'Customer Names'!$A:$D,4,0)</f>
        <v>Justin P</v>
      </c>
      <c r="C1508">
        <f>VLOOKUP(A1508,'Medical Examinations'!$A:$M,2,0)</f>
        <v>23.94</v>
      </c>
      <c r="D1508">
        <f>VLOOKUP($A1508,'Medical Examinations'!$A:$M,3,0)</f>
        <v>10.74</v>
      </c>
      <c r="E1508" t="str">
        <f>VLOOKUP($A1508,'Medical Examinations'!$A:$M,4,0)</f>
        <v>yes</v>
      </c>
      <c r="F1508" t="str">
        <f>VLOOKUP($A1508,'Medical Examinations'!$A:$M,5,0)</f>
        <v>No</v>
      </c>
      <c r="G1508" t="str">
        <f>VLOOKUP($A1508,'Medical Examinations'!$A:$M,6,0)</f>
        <v>No</v>
      </c>
      <c r="H1508">
        <f>VLOOKUP($A1508,'Medical Examinations'!$A:$M,8,0)</f>
        <v>0</v>
      </c>
      <c r="I1508" t="str">
        <f>VLOOKUP($A1508,'Medical Examinations'!$A:$M,9,0)</f>
        <v>No</v>
      </c>
      <c r="J1508" t="str">
        <f>VLOOKUP($A1508,'Medical Examinations'!$A:$M,11,0)</f>
        <v>Healthy Weight</v>
      </c>
      <c r="K1508" t="str">
        <f>VLOOKUP($A1508,'Medical Examinations'!$A:$M,12,0)</f>
        <v>Diabetes</v>
      </c>
      <c r="L1508" s="11">
        <f>VLOOKUP($A1508,'Hospitalisation Details'!$A:$O,5,0)</f>
        <v>29878</v>
      </c>
      <c r="M1508">
        <f>VLOOKUP($A1508,'Hospitalisation Details'!$A:$O,7,0)</f>
        <v>6858.48</v>
      </c>
      <c r="N1508" t="str">
        <f>VLOOKUP($A1508,'Hospitalisation Details'!$A:$O,12,0)</f>
        <v>tier - 2</v>
      </c>
      <c r="O1508" t="str">
        <f>VLOOKUP($A1508,'Hospitalisation Details'!$A:$O,13,0)</f>
        <v>tier - 2</v>
      </c>
      <c r="P1508" t="str">
        <f>VLOOKUP($A1508,'Hospitalisation Details'!$A:$O,14,0)</f>
        <v>R1019</v>
      </c>
      <c r="Q1508">
        <f>VLOOKUP($A1508,'Hospitalisation Details'!$A:$O,15,0)</f>
        <v>41</v>
      </c>
    </row>
    <row r="1509" spans="1:17" ht="15.75" x14ac:dyDescent="0.25">
      <c r="A1509" s="1" t="s">
        <v>863</v>
      </c>
      <c r="B1509" t="str">
        <f>VLOOKUP(Healthcare!A1509,'Customer Names'!$A:$D,4,0)</f>
        <v>Logan M</v>
      </c>
      <c r="C1509">
        <f>VLOOKUP(A1509,'Medical Examinations'!$A:$M,2,0)</f>
        <v>30.1</v>
      </c>
      <c r="D1509">
        <f>VLOOKUP($A1509,'Medical Examinations'!$A:$M,3,0)</f>
        <v>4.3899999999999997</v>
      </c>
      <c r="E1509" t="str">
        <f>VLOOKUP($A1509,'Medical Examinations'!$A:$M,4,0)</f>
        <v>No</v>
      </c>
      <c r="F1509" t="str">
        <f>VLOOKUP($A1509,'Medical Examinations'!$A:$M,5,0)</f>
        <v>No</v>
      </c>
      <c r="G1509" t="str">
        <f>VLOOKUP($A1509,'Medical Examinations'!$A:$M,6,0)</f>
        <v>Yes</v>
      </c>
      <c r="H1509">
        <f>VLOOKUP($A1509,'Medical Examinations'!$A:$M,8,0)</f>
        <v>1</v>
      </c>
      <c r="I1509" t="str">
        <f>VLOOKUP($A1509,'Medical Examinations'!$A:$M,9,0)</f>
        <v>No</v>
      </c>
      <c r="J1509" t="str">
        <f>VLOOKUP($A1509,'Medical Examinations'!$A:$M,11,0)</f>
        <v>Obesity</v>
      </c>
      <c r="K1509" t="str">
        <f>VLOOKUP($A1509,'Medical Examinations'!$A:$M,12,0)</f>
        <v>Normal</v>
      </c>
      <c r="L1509" s="11">
        <f>VLOOKUP($A1509,'Hospitalisation Details'!$A:$O,5,0)</f>
        <v>29102</v>
      </c>
      <c r="M1509">
        <f>VLOOKUP($A1509,'Hospitalisation Details'!$A:$O,7,0)</f>
        <v>6849.03</v>
      </c>
      <c r="N1509" t="str">
        <f>VLOOKUP($A1509,'Hospitalisation Details'!$A:$O,12,0)</f>
        <v>tier - 2</v>
      </c>
      <c r="O1509" t="str">
        <f>VLOOKUP($A1509,'Hospitalisation Details'!$A:$O,13,0)</f>
        <v>tier - 2</v>
      </c>
      <c r="P1509" t="str">
        <f>VLOOKUP($A1509,'Hospitalisation Details'!$A:$O,14,0)</f>
        <v>R1011</v>
      </c>
      <c r="Q1509">
        <f>VLOOKUP($A1509,'Hospitalisation Details'!$A:$O,15,0)</f>
        <v>43</v>
      </c>
    </row>
    <row r="1510" spans="1:17" ht="15.75" x14ac:dyDescent="0.25">
      <c r="A1510" s="1" t="s">
        <v>862</v>
      </c>
      <c r="B1510" t="str">
        <f>VLOOKUP(Healthcare!A1510,'Customer Names'!$A:$D,4,0)</f>
        <v>Sebastien</v>
      </c>
      <c r="C1510">
        <f>VLOOKUP(A1510,'Medical Examinations'!$A:$M,2,0)</f>
        <v>21.93</v>
      </c>
      <c r="D1510">
        <f>VLOOKUP($A1510,'Medical Examinations'!$A:$M,3,0)</f>
        <v>6.3</v>
      </c>
      <c r="E1510" t="str">
        <f>VLOOKUP($A1510,'Medical Examinations'!$A:$M,4,0)</f>
        <v>No</v>
      </c>
      <c r="F1510" t="str">
        <f>VLOOKUP($A1510,'Medical Examinations'!$A:$M,5,0)</f>
        <v>No</v>
      </c>
      <c r="G1510" t="str">
        <f>VLOOKUP($A1510,'Medical Examinations'!$A:$M,6,0)</f>
        <v>No</v>
      </c>
      <c r="H1510">
        <f>VLOOKUP($A1510,'Medical Examinations'!$A:$M,8,0)</f>
        <v>0</v>
      </c>
      <c r="I1510" t="str">
        <f>VLOOKUP($A1510,'Medical Examinations'!$A:$M,9,0)</f>
        <v>No</v>
      </c>
      <c r="J1510" t="str">
        <f>VLOOKUP($A1510,'Medical Examinations'!$A:$M,11,0)</f>
        <v>Healthy Weight</v>
      </c>
      <c r="K1510" t="str">
        <f>VLOOKUP($A1510,'Medical Examinations'!$A:$M,12,0)</f>
        <v>Prediabetes</v>
      </c>
      <c r="L1510" s="11">
        <f>VLOOKUP($A1510,'Hospitalisation Details'!$A:$O,5,0)</f>
        <v>28291</v>
      </c>
      <c r="M1510">
        <f>VLOOKUP($A1510,'Hospitalisation Details'!$A:$O,7,0)</f>
        <v>6843.17</v>
      </c>
      <c r="N1510" t="str">
        <f>VLOOKUP($A1510,'Hospitalisation Details'!$A:$O,12,0)</f>
        <v>tier - 2</v>
      </c>
      <c r="O1510" t="str">
        <f>VLOOKUP($A1510,'Hospitalisation Details'!$A:$O,13,0)</f>
        <v>tier - 1</v>
      </c>
      <c r="P1510" t="str">
        <f>VLOOKUP($A1510,'Hospitalisation Details'!$A:$O,14,0)</f>
        <v>R1013</v>
      </c>
      <c r="Q1510">
        <f>VLOOKUP($A1510,'Hospitalisation Details'!$A:$O,15,0)</f>
        <v>45</v>
      </c>
    </row>
    <row r="1511" spans="1:17" ht="15.75" x14ac:dyDescent="0.25">
      <c r="A1511" s="1" t="s">
        <v>861</v>
      </c>
      <c r="B1511" t="str">
        <f>VLOOKUP(Healthcare!A1511,'Customer Names'!$A:$D,4,0)</f>
        <v>Tiffany A</v>
      </c>
      <c r="C1511">
        <f>VLOOKUP(A1511,'Medical Examinations'!$A:$M,2,0)</f>
        <v>39.75</v>
      </c>
      <c r="D1511">
        <f>VLOOKUP($A1511,'Medical Examinations'!$A:$M,3,0)</f>
        <v>5.41</v>
      </c>
      <c r="E1511" t="str">
        <f>VLOOKUP($A1511,'Medical Examinations'!$A:$M,4,0)</f>
        <v>No</v>
      </c>
      <c r="F1511" t="str">
        <f>VLOOKUP($A1511,'Medical Examinations'!$A:$M,5,0)</f>
        <v>yes</v>
      </c>
      <c r="G1511" t="str">
        <f>VLOOKUP($A1511,'Medical Examinations'!$A:$M,6,0)</f>
        <v>No</v>
      </c>
      <c r="H1511">
        <f>VLOOKUP($A1511,'Medical Examinations'!$A:$M,8,0)</f>
        <v>1</v>
      </c>
      <c r="I1511" t="str">
        <f>VLOOKUP($A1511,'Medical Examinations'!$A:$M,9,0)</f>
        <v>No</v>
      </c>
      <c r="J1511" t="str">
        <f>VLOOKUP($A1511,'Medical Examinations'!$A:$M,11,0)</f>
        <v>Obesity</v>
      </c>
      <c r="K1511" t="str">
        <f>VLOOKUP($A1511,'Medical Examinations'!$A:$M,12,0)</f>
        <v>Normal</v>
      </c>
      <c r="L1511" s="11">
        <f>VLOOKUP($A1511,'Hospitalisation Details'!$A:$O,5,0)</f>
        <v>36860</v>
      </c>
      <c r="M1511">
        <f>VLOOKUP($A1511,'Hospitalisation Details'!$A:$O,7,0)</f>
        <v>6842.28</v>
      </c>
      <c r="N1511" t="str">
        <f>VLOOKUP($A1511,'Hospitalisation Details'!$A:$O,12,0)</f>
        <v>tier - 2</v>
      </c>
      <c r="O1511" t="str">
        <f>VLOOKUP($A1511,'Hospitalisation Details'!$A:$O,13,0)</f>
        <v>tier - 1</v>
      </c>
      <c r="P1511" t="str">
        <f>VLOOKUP($A1511,'Hospitalisation Details'!$A:$O,14,0)</f>
        <v>R1012</v>
      </c>
      <c r="Q1511">
        <f>VLOOKUP($A1511,'Hospitalisation Details'!$A:$O,15,0)</f>
        <v>22</v>
      </c>
    </row>
    <row r="1512" spans="1:17" ht="15.75" x14ac:dyDescent="0.25">
      <c r="A1512" s="1" t="s">
        <v>860</v>
      </c>
      <c r="B1512" t="str">
        <f>VLOOKUP(Healthcare!A1512,'Customer Names'!$A:$D,4,0)</f>
        <v>Matthew</v>
      </c>
      <c r="C1512">
        <f>VLOOKUP(A1512,'Medical Examinations'!$A:$M,2,0)</f>
        <v>26.03</v>
      </c>
      <c r="D1512">
        <f>VLOOKUP($A1512,'Medical Examinations'!$A:$M,3,0)</f>
        <v>4.47</v>
      </c>
      <c r="E1512" t="str">
        <f>VLOOKUP($A1512,'Medical Examinations'!$A:$M,4,0)</f>
        <v>No</v>
      </c>
      <c r="F1512" t="str">
        <f>VLOOKUP($A1512,'Medical Examinations'!$A:$M,5,0)</f>
        <v>No</v>
      </c>
      <c r="G1512" t="str">
        <f>VLOOKUP($A1512,'Medical Examinations'!$A:$M,6,0)</f>
        <v>Yes</v>
      </c>
      <c r="H1512">
        <f>VLOOKUP($A1512,'Medical Examinations'!$A:$M,8,0)</f>
        <v>1</v>
      </c>
      <c r="I1512" t="str">
        <f>VLOOKUP($A1512,'Medical Examinations'!$A:$M,9,0)</f>
        <v>No</v>
      </c>
      <c r="J1512" t="str">
        <f>VLOOKUP($A1512,'Medical Examinations'!$A:$M,11,0)</f>
        <v>Overweight</v>
      </c>
      <c r="K1512" t="str">
        <f>VLOOKUP($A1512,'Medical Examinations'!$A:$M,12,0)</f>
        <v>Normal</v>
      </c>
      <c r="L1512" s="11">
        <f>VLOOKUP($A1512,'Hospitalisation Details'!$A:$O,5,0)</f>
        <v>29204</v>
      </c>
      <c r="M1512">
        <f>VLOOKUP($A1512,'Hospitalisation Details'!$A:$O,7,0)</f>
        <v>6837.37</v>
      </c>
      <c r="N1512" t="str">
        <f>VLOOKUP($A1512,'Hospitalisation Details'!$A:$O,12,0)</f>
        <v>tier - 3</v>
      </c>
      <c r="O1512" t="str">
        <f>VLOOKUP($A1512,'Hospitalisation Details'!$A:$O,13,0)</f>
        <v>tier - 1</v>
      </c>
      <c r="P1512" t="str">
        <f>VLOOKUP($A1512,'Hospitalisation Details'!$A:$O,14,0)</f>
        <v>R1016</v>
      </c>
      <c r="Q1512">
        <f>VLOOKUP($A1512,'Hospitalisation Details'!$A:$O,15,0)</f>
        <v>43</v>
      </c>
    </row>
    <row r="1513" spans="1:17" ht="15.75" x14ac:dyDescent="0.25">
      <c r="A1513" s="1" t="s">
        <v>859</v>
      </c>
      <c r="B1513" t="str">
        <f>VLOOKUP(Healthcare!A1513,'Customer Names'!$A:$D,4,0)</f>
        <v>Luke</v>
      </c>
      <c r="C1513">
        <f>VLOOKUP(A1513,'Medical Examinations'!$A:$M,2,0)</f>
        <v>34.51</v>
      </c>
      <c r="D1513">
        <f>VLOOKUP($A1513,'Medical Examinations'!$A:$M,3,0)</f>
        <v>6.26</v>
      </c>
      <c r="E1513" t="str">
        <f>VLOOKUP($A1513,'Medical Examinations'!$A:$M,4,0)</f>
        <v>No</v>
      </c>
      <c r="F1513" t="str">
        <f>VLOOKUP($A1513,'Medical Examinations'!$A:$M,5,0)</f>
        <v>No</v>
      </c>
      <c r="G1513" t="str">
        <f>VLOOKUP($A1513,'Medical Examinations'!$A:$M,6,0)</f>
        <v>No</v>
      </c>
      <c r="H1513">
        <f>VLOOKUP($A1513,'Medical Examinations'!$A:$M,8,0)</f>
        <v>0</v>
      </c>
      <c r="I1513" t="str">
        <f>VLOOKUP($A1513,'Medical Examinations'!$A:$M,9,0)</f>
        <v>No</v>
      </c>
      <c r="J1513" t="str">
        <f>VLOOKUP($A1513,'Medical Examinations'!$A:$M,11,0)</f>
        <v>Obesity</v>
      </c>
      <c r="K1513" t="str">
        <f>VLOOKUP($A1513,'Medical Examinations'!$A:$M,12,0)</f>
        <v>Prediabetes</v>
      </c>
      <c r="L1513" s="11">
        <f>VLOOKUP($A1513,'Hospitalisation Details'!$A:$O,5,0)</f>
        <v>34585</v>
      </c>
      <c r="M1513">
        <f>VLOOKUP($A1513,'Hospitalisation Details'!$A:$O,7,0)</f>
        <v>6827.69</v>
      </c>
      <c r="N1513" t="str">
        <f>VLOOKUP($A1513,'Hospitalisation Details'!$A:$O,12,0)</f>
        <v>tier - 2</v>
      </c>
      <c r="O1513" t="str">
        <f>VLOOKUP($A1513,'Hospitalisation Details'!$A:$O,13,0)</f>
        <v>tier - 2</v>
      </c>
      <c r="P1513" t="str">
        <f>VLOOKUP($A1513,'Hospitalisation Details'!$A:$O,14,0)</f>
        <v>R1021</v>
      </c>
      <c r="Q1513">
        <f>VLOOKUP($A1513,'Hospitalisation Details'!$A:$O,15,0)</f>
        <v>28</v>
      </c>
    </row>
    <row r="1514" spans="1:17" ht="15.75" x14ac:dyDescent="0.25">
      <c r="A1514" s="1" t="s">
        <v>858</v>
      </c>
      <c r="B1514" t="str">
        <f>VLOOKUP(Healthcare!A1514,'Customer Names'!$A:$D,4,0)</f>
        <v>Leigh</v>
      </c>
      <c r="C1514">
        <f>VLOOKUP(A1514,'Medical Examinations'!$A:$M,2,0)</f>
        <v>19.32</v>
      </c>
      <c r="D1514">
        <f>VLOOKUP($A1514,'Medical Examinations'!$A:$M,3,0)</f>
        <v>11.58</v>
      </c>
      <c r="E1514" t="str">
        <f>VLOOKUP($A1514,'Medical Examinations'!$A:$M,4,0)</f>
        <v>yes</v>
      </c>
      <c r="F1514" t="str">
        <f>VLOOKUP($A1514,'Medical Examinations'!$A:$M,5,0)</f>
        <v>No</v>
      </c>
      <c r="G1514" t="str">
        <f>VLOOKUP($A1514,'Medical Examinations'!$A:$M,6,0)</f>
        <v>No</v>
      </c>
      <c r="H1514">
        <f>VLOOKUP($A1514,'Medical Examinations'!$A:$M,8,0)</f>
        <v>1</v>
      </c>
      <c r="I1514" t="str">
        <f>VLOOKUP($A1514,'Medical Examinations'!$A:$M,9,0)</f>
        <v>No</v>
      </c>
      <c r="J1514" t="str">
        <f>VLOOKUP($A1514,'Medical Examinations'!$A:$M,11,0)</f>
        <v>Healthy Weight</v>
      </c>
      <c r="K1514" t="str">
        <f>VLOOKUP($A1514,'Medical Examinations'!$A:$M,12,0)</f>
        <v>Diabetes</v>
      </c>
      <c r="L1514" s="11">
        <f>VLOOKUP($A1514,'Hospitalisation Details'!$A:$O,5,0)</f>
        <v>27562</v>
      </c>
      <c r="M1514">
        <f>VLOOKUP($A1514,'Hospitalisation Details'!$A:$O,7,0)</f>
        <v>6809.46</v>
      </c>
      <c r="N1514" t="str">
        <f>VLOOKUP($A1514,'Hospitalisation Details'!$A:$O,12,0)</f>
        <v>tier - 2</v>
      </c>
      <c r="O1514" t="str">
        <f>VLOOKUP($A1514,'Hospitalisation Details'!$A:$O,13,0)</f>
        <v>tier - 1</v>
      </c>
      <c r="P1514" t="str">
        <f>VLOOKUP($A1514,'Hospitalisation Details'!$A:$O,14,0)</f>
        <v>R1012</v>
      </c>
      <c r="Q1514">
        <f>VLOOKUP($A1514,'Hospitalisation Details'!$A:$O,15,0)</f>
        <v>47</v>
      </c>
    </row>
    <row r="1515" spans="1:17" ht="15.75" x14ac:dyDescent="0.25">
      <c r="A1515" s="1" t="s">
        <v>857</v>
      </c>
      <c r="B1515" t="str">
        <f>VLOOKUP(Healthcare!A1515,'Customer Names'!$A:$D,4,0)</f>
        <v>Yosuke</v>
      </c>
      <c r="C1515">
        <f>VLOOKUP(A1515,'Medical Examinations'!$A:$M,2,0)</f>
        <v>28.5</v>
      </c>
      <c r="D1515">
        <f>VLOOKUP($A1515,'Medical Examinations'!$A:$M,3,0)</f>
        <v>4.3600000000000003</v>
      </c>
      <c r="E1515" t="str">
        <f>VLOOKUP($A1515,'Medical Examinations'!$A:$M,4,0)</f>
        <v>No</v>
      </c>
      <c r="F1515" t="str">
        <f>VLOOKUP($A1515,'Medical Examinations'!$A:$M,5,0)</f>
        <v>No</v>
      </c>
      <c r="G1515" t="str">
        <f>VLOOKUP($A1515,'Medical Examinations'!$A:$M,6,0)</f>
        <v>No</v>
      </c>
      <c r="H1515">
        <f>VLOOKUP($A1515,'Medical Examinations'!$A:$M,8,0)</f>
        <v>0</v>
      </c>
      <c r="I1515" t="str">
        <f>VLOOKUP($A1515,'Medical Examinations'!$A:$M,9,0)</f>
        <v>No</v>
      </c>
      <c r="J1515" t="str">
        <f>VLOOKUP($A1515,'Medical Examinations'!$A:$M,11,0)</f>
        <v>Overweight</v>
      </c>
      <c r="K1515" t="str">
        <f>VLOOKUP($A1515,'Medical Examinations'!$A:$M,12,0)</f>
        <v>Normal</v>
      </c>
      <c r="L1515" s="11">
        <f>VLOOKUP($A1515,'Hospitalisation Details'!$A:$O,5,0)</f>
        <v>33601</v>
      </c>
      <c r="M1515">
        <f>VLOOKUP($A1515,'Hospitalisation Details'!$A:$O,7,0)</f>
        <v>6799.46</v>
      </c>
      <c r="N1515" t="str">
        <f>VLOOKUP($A1515,'Hospitalisation Details'!$A:$O,12,0)</f>
        <v>tier - 1</v>
      </c>
      <c r="O1515" t="str">
        <f>VLOOKUP($A1515,'Hospitalisation Details'!$A:$O,13,0)</f>
        <v>tier - 2</v>
      </c>
      <c r="P1515" t="str">
        <f>VLOOKUP($A1515,'Hospitalisation Details'!$A:$O,14,0)</f>
        <v>R1014</v>
      </c>
      <c r="Q1515">
        <f>VLOOKUP($A1515,'Hospitalisation Details'!$A:$O,15,0)</f>
        <v>31</v>
      </c>
    </row>
    <row r="1516" spans="1:17" ht="15.75" x14ac:dyDescent="0.25">
      <c r="A1516" s="1" t="s">
        <v>856</v>
      </c>
      <c r="B1516" t="str">
        <f>VLOOKUP(Healthcare!A1516,'Customer Names'!$A:$D,4,0)</f>
        <v>Matthew</v>
      </c>
      <c r="C1516">
        <f>VLOOKUP(A1516,'Medical Examinations'!$A:$M,2,0)</f>
        <v>30.875</v>
      </c>
      <c r="D1516">
        <f>VLOOKUP($A1516,'Medical Examinations'!$A:$M,3,0)</f>
        <v>4.1399999999999997</v>
      </c>
      <c r="E1516" t="str">
        <f>VLOOKUP($A1516,'Medical Examinations'!$A:$M,4,0)</f>
        <v>yes</v>
      </c>
      <c r="F1516" t="str">
        <f>VLOOKUP($A1516,'Medical Examinations'!$A:$M,5,0)</f>
        <v>No</v>
      </c>
      <c r="G1516" t="str">
        <f>VLOOKUP($A1516,'Medical Examinations'!$A:$M,6,0)</f>
        <v>No</v>
      </c>
      <c r="H1516">
        <f>VLOOKUP($A1516,'Medical Examinations'!$A:$M,8,0)</f>
        <v>0</v>
      </c>
      <c r="I1516" t="str">
        <f>VLOOKUP($A1516,'Medical Examinations'!$A:$M,9,0)</f>
        <v>No</v>
      </c>
      <c r="J1516" t="str">
        <f>VLOOKUP($A1516,'Medical Examinations'!$A:$M,11,0)</f>
        <v>Obesity</v>
      </c>
      <c r="K1516" t="str">
        <f>VLOOKUP($A1516,'Medical Examinations'!$A:$M,12,0)</f>
        <v>Normal</v>
      </c>
      <c r="L1516" s="11">
        <f>VLOOKUP($A1516,'Hospitalisation Details'!$A:$O,5,0)</f>
        <v>31344</v>
      </c>
      <c r="M1516">
        <f>VLOOKUP($A1516,'Hospitalisation Details'!$A:$O,7,0)</f>
        <v>6796.86</v>
      </c>
      <c r="N1516" t="str">
        <f>VLOOKUP($A1516,'Hospitalisation Details'!$A:$O,12,0)</f>
        <v>tier - 3</v>
      </c>
      <c r="O1516" t="str">
        <f>VLOOKUP($A1516,'Hospitalisation Details'!$A:$O,13,0)</f>
        <v>tier - 3</v>
      </c>
      <c r="P1516" t="str">
        <f>VLOOKUP($A1516,'Hospitalisation Details'!$A:$O,14,0)</f>
        <v>R1012</v>
      </c>
      <c r="Q1516">
        <f>VLOOKUP($A1516,'Hospitalisation Details'!$A:$O,15,0)</f>
        <v>37</v>
      </c>
    </row>
    <row r="1517" spans="1:17" ht="15.75" x14ac:dyDescent="0.25">
      <c r="A1517" s="1" t="s">
        <v>855</v>
      </c>
      <c r="B1517" t="str">
        <f>VLOOKUP(Healthcare!A1517,'Customer Names'!$A:$D,4,0)</f>
        <v>Jacob</v>
      </c>
      <c r="C1517">
        <f>VLOOKUP(A1517,'Medical Examinations'!$A:$M,2,0)</f>
        <v>24.02</v>
      </c>
      <c r="D1517">
        <f>VLOOKUP($A1517,'Medical Examinations'!$A:$M,3,0)</f>
        <v>4.38</v>
      </c>
      <c r="E1517" t="str">
        <f>VLOOKUP($A1517,'Medical Examinations'!$A:$M,4,0)</f>
        <v>No</v>
      </c>
      <c r="F1517" t="str">
        <f>VLOOKUP($A1517,'Medical Examinations'!$A:$M,5,0)</f>
        <v>No</v>
      </c>
      <c r="G1517" t="str">
        <f>VLOOKUP($A1517,'Medical Examinations'!$A:$M,6,0)</f>
        <v>No</v>
      </c>
      <c r="H1517">
        <f>VLOOKUP($A1517,'Medical Examinations'!$A:$M,8,0)</f>
        <v>0</v>
      </c>
      <c r="I1517" t="str">
        <f>VLOOKUP($A1517,'Medical Examinations'!$A:$M,9,0)</f>
        <v>No</v>
      </c>
      <c r="J1517" t="str">
        <f>VLOOKUP($A1517,'Medical Examinations'!$A:$M,11,0)</f>
        <v>Healthy Weight</v>
      </c>
      <c r="K1517" t="str">
        <f>VLOOKUP($A1517,'Medical Examinations'!$A:$M,12,0)</f>
        <v>Normal</v>
      </c>
      <c r="L1517" s="11">
        <f>VLOOKUP($A1517,'Hospitalisation Details'!$A:$O,5,0)</f>
        <v>29425</v>
      </c>
      <c r="M1517">
        <f>VLOOKUP($A1517,'Hospitalisation Details'!$A:$O,7,0)</f>
        <v>6781.52</v>
      </c>
      <c r="N1517" t="str">
        <f>VLOOKUP($A1517,'Hospitalisation Details'!$A:$O,12,0)</f>
        <v>tier - 2</v>
      </c>
      <c r="O1517" t="str">
        <f>VLOOKUP($A1517,'Hospitalisation Details'!$A:$O,13,0)</f>
        <v>tier - 2</v>
      </c>
      <c r="P1517" t="str">
        <f>VLOOKUP($A1517,'Hospitalisation Details'!$A:$O,14,0)</f>
        <v>R1013</v>
      </c>
      <c r="Q1517">
        <f>VLOOKUP($A1517,'Hospitalisation Details'!$A:$O,15,0)</f>
        <v>42</v>
      </c>
    </row>
    <row r="1518" spans="1:17" ht="15.75" x14ac:dyDescent="0.25">
      <c r="A1518" s="1" t="s">
        <v>854</v>
      </c>
      <c r="B1518" t="str">
        <f>VLOOKUP(Healthcare!A1518,'Customer Names'!$A:$D,4,0)</f>
        <v>Jodi</v>
      </c>
      <c r="C1518">
        <f>VLOOKUP(A1518,'Medical Examinations'!$A:$M,2,0)</f>
        <v>36.08</v>
      </c>
      <c r="D1518">
        <f>VLOOKUP($A1518,'Medical Examinations'!$A:$M,3,0)</f>
        <v>11.61</v>
      </c>
      <c r="E1518" t="str">
        <f>VLOOKUP($A1518,'Medical Examinations'!$A:$M,4,0)</f>
        <v>yes</v>
      </c>
      <c r="F1518" t="str">
        <f>VLOOKUP($A1518,'Medical Examinations'!$A:$M,5,0)</f>
        <v>No</v>
      </c>
      <c r="G1518" t="str">
        <f>VLOOKUP($A1518,'Medical Examinations'!$A:$M,6,0)</f>
        <v>No</v>
      </c>
      <c r="H1518">
        <f>VLOOKUP($A1518,'Medical Examinations'!$A:$M,8,0)</f>
        <v>0</v>
      </c>
      <c r="I1518" t="str">
        <f>VLOOKUP($A1518,'Medical Examinations'!$A:$M,9,0)</f>
        <v>No</v>
      </c>
      <c r="J1518" t="str">
        <f>VLOOKUP($A1518,'Medical Examinations'!$A:$M,11,0)</f>
        <v>Obesity</v>
      </c>
      <c r="K1518" t="str">
        <f>VLOOKUP($A1518,'Medical Examinations'!$A:$M,12,0)</f>
        <v>Diabetes</v>
      </c>
      <c r="L1518" s="11">
        <f>VLOOKUP($A1518,'Hospitalisation Details'!$A:$O,5,0)</f>
        <v>29837</v>
      </c>
      <c r="M1518">
        <f>VLOOKUP($A1518,'Hospitalisation Details'!$A:$O,7,0)</f>
        <v>6781.35</v>
      </c>
      <c r="N1518" t="str">
        <f>VLOOKUP($A1518,'Hospitalisation Details'!$A:$O,12,0)</f>
        <v>tier - 2</v>
      </c>
      <c r="O1518" t="str">
        <f>VLOOKUP($A1518,'Hospitalisation Details'!$A:$O,13,0)</f>
        <v>tier - 1</v>
      </c>
      <c r="P1518" t="str">
        <f>VLOOKUP($A1518,'Hospitalisation Details'!$A:$O,14,0)</f>
        <v>R1013</v>
      </c>
      <c r="Q1518">
        <f>VLOOKUP($A1518,'Hospitalisation Details'!$A:$O,15,0)</f>
        <v>41</v>
      </c>
    </row>
    <row r="1519" spans="1:17" ht="15.75" x14ac:dyDescent="0.25">
      <c r="A1519" s="1" t="s">
        <v>853</v>
      </c>
      <c r="B1519" t="str">
        <f>VLOOKUP(Healthcare!A1519,'Customer Names'!$A:$D,4,0)</f>
        <v>Lauren</v>
      </c>
      <c r="C1519">
        <f>VLOOKUP(A1519,'Medical Examinations'!$A:$M,2,0)</f>
        <v>32.200000000000003</v>
      </c>
      <c r="D1519">
        <f>VLOOKUP($A1519,'Medical Examinations'!$A:$M,3,0)</f>
        <v>10.59</v>
      </c>
      <c r="E1519" t="str">
        <f>VLOOKUP($A1519,'Medical Examinations'!$A:$M,4,0)</f>
        <v>yes</v>
      </c>
      <c r="F1519" t="str">
        <f>VLOOKUP($A1519,'Medical Examinations'!$A:$M,5,0)</f>
        <v>No</v>
      </c>
      <c r="G1519" t="str">
        <f>VLOOKUP($A1519,'Medical Examinations'!$A:$M,6,0)</f>
        <v>No</v>
      </c>
      <c r="H1519">
        <f>VLOOKUP($A1519,'Medical Examinations'!$A:$M,8,0)</f>
        <v>0</v>
      </c>
      <c r="I1519" t="str">
        <f>VLOOKUP($A1519,'Medical Examinations'!$A:$M,9,0)</f>
        <v>No</v>
      </c>
      <c r="J1519" t="str">
        <f>VLOOKUP($A1519,'Medical Examinations'!$A:$M,11,0)</f>
        <v>Obesity</v>
      </c>
      <c r="K1519" t="str">
        <f>VLOOKUP($A1519,'Medical Examinations'!$A:$M,12,0)</f>
        <v>Diabetes</v>
      </c>
      <c r="L1519" s="11">
        <f>VLOOKUP($A1519,'Hospitalisation Details'!$A:$O,5,0)</f>
        <v>29740</v>
      </c>
      <c r="M1519">
        <f>VLOOKUP($A1519,'Hospitalisation Details'!$A:$O,7,0)</f>
        <v>6775.96</v>
      </c>
      <c r="N1519" t="str">
        <f>VLOOKUP($A1519,'Hospitalisation Details'!$A:$O,12,0)</f>
        <v>tier - 2</v>
      </c>
      <c r="O1519" t="str">
        <f>VLOOKUP($A1519,'Hospitalisation Details'!$A:$O,13,0)</f>
        <v>tier - 3</v>
      </c>
      <c r="P1519" t="str">
        <f>VLOOKUP($A1519,'Hospitalisation Details'!$A:$O,14,0)</f>
        <v>R1011</v>
      </c>
      <c r="Q1519">
        <f>VLOOKUP($A1519,'Hospitalisation Details'!$A:$O,15,0)</f>
        <v>42</v>
      </c>
    </row>
    <row r="1520" spans="1:17" ht="15.75" x14ac:dyDescent="0.25">
      <c r="A1520" s="1" t="s">
        <v>852</v>
      </c>
      <c r="B1520" t="str">
        <f>VLOOKUP(Healthcare!A1520,'Customer Names'!$A:$D,4,0)</f>
        <v>Misti C</v>
      </c>
      <c r="C1520">
        <f>VLOOKUP(A1520,'Medical Examinations'!$A:$M,2,0)</f>
        <v>28.05</v>
      </c>
      <c r="D1520">
        <f>VLOOKUP($A1520,'Medical Examinations'!$A:$M,3,0)</f>
        <v>11.85</v>
      </c>
      <c r="E1520" t="str">
        <f>VLOOKUP($A1520,'Medical Examinations'!$A:$M,4,0)</f>
        <v>yes</v>
      </c>
      <c r="F1520" t="str">
        <f>VLOOKUP($A1520,'Medical Examinations'!$A:$M,5,0)</f>
        <v>No</v>
      </c>
      <c r="G1520" t="str">
        <f>VLOOKUP($A1520,'Medical Examinations'!$A:$M,6,0)</f>
        <v>No</v>
      </c>
      <c r="H1520">
        <f>VLOOKUP($A1520,'Medical Examinations'!$A:$M,8,0)</f>
        <v>0</v>
      </c>
      <c r="I1520" t="str">
        <f>VLOOKUP($A1520,'Medical Examinations'!$A:$M,9,0)</f>
        <v>No</v>
      </c>
      <c r="J1520" t="str">
        <f>VLOOKUP($A1520,'Medical Examinations'!$A:$M,11,0)</f>
        <v>Overweight</v>
      </c>
      <c r="K1520" t="str">
        <f>VLOOKUP($A1520,'Medical Examinations'!$A:$M,12,0)</f>
        <v>Diabetes</v>
      </c>
      <c r="L1520" s="11">
        <f>VLOOKUP($A1520,'Hospitalisation Details'!$A:$O,5,0)</f>
        <v>29911</v>
      </c>
      <c r="M1520">
        <f>VLOOKUP($A1520,'Hospitalisation Details'!$A:$O,7,0)</f>
        <v>6770.19</v>
      </c>
      <c r="N1520" t="str">
        <f>VLOOKUP($A1520,'Hospitalisation Details'!$A:$O,12,0)</f>
        <v>tier - 2</v>
      </c>
      <c r="O1520" t="str">
        <f>VLOOKUP($A1520,'Hospitalisation Details'!$A:$O,13,0)</f>
        <v>tier - 3</v>
      </c>
      <c r="P1520" t="str">
        <f>VLOOKUP($A1520,'Hospitalisation Details'!$A:$O,14,0)</f>
        <v>R1013</v>
      </c>
      <c r="Q1520">
        <f>VLOOKUP($A1520,'Hospitalisation Details'!$A:$O,15,0)</f>
        <v>41</v>
      </c>
    </row>
    <row r="1521" spans="1:17" ht="15.75" x14ac:dyDescent="0.25">
      <c r="A1521" s="1" t="s">
        <v>851</v>
      </c>
      <c r="B1521" t="str">
        <f>VLOOKUP(Healthcare!A1521,'Customer Names'!$A:$D,4,0)</f>
        <v>Angela J</v>
      </c>
      <c r="C1521">
        <f>VLOOKUP(A1521,'Medical Examinations'!$A:$M,2,0)</f>
        <v>19</v>
      </c>
      <c r="D1521">
        <f>VLOOKUP($A1521,'Medical Examinations'!$A:$M,3,0)</f>
        <v>5.46</v>
      </c>
      <c r="E1521" t="str">
        <f>VLOOKUP($A1521,'Medical Examinations'!$A:$M,4,0)</f>
        <v>yes</v>
      </c>
      <c r="F1521" t="str">
        <f>VLOOKUP($A1521,'Medical Examinations'!$A:$M,5,0)</f>
        <v>No</v>
      </c>
      <c r="G1521" t="str">
        <f>VLOOKUP($A1521,'Medical Examinations'!$A:$M,6,0)</f>
        <v>No</v>
      </c>
      <c r="H1521">
        <f>VLOOKUP($A1521,'Medical Examinations'!$A:$M,8,0)</f>
        <v>1</v>
      </c>
      <c r="I1521" t="str">
        <f>VLOOKUP($A1521,'Medical Examinations'!$A:$M,9,0)</f>
        <v>No</v>
      </c>
      <c r="J1521" t="str">
        <f>VLOOKUP($A1521,'Medical Examinations'!$A:$M,11,0)</f>
        <v>Healthy Weight</v>
      </c>
      <c r="K1521" t="str">
        <f>VLOOKUP($A1521,'Medical Examinations'!$A:$M,12,0)</f>
        <v>Normal</v>
      </c>
      <c r="L1521" s="11">
        <f>VLOOKUP($A1521,'Hospitalisation Details'!$A:$O,5,0)</f>
        <v>32304</v>
      </c>
      <c r="M1521">
        <f>VLOOKUP($A1521,'Hospitalisation Details'!$A:$O,7,0)</f>
        <v>6753.04</v>
      </c>
      <c r="N1521" t="str">
        <f>VLOOKUP($A1521,'Hospitalisation Details'!$A:$O,12,0)</f>
        <v>tier - 2</v>
      </c>
      <c r="O1521" t="str">
        <f>VLOOKUP($A1521,'Hospitalisation Details'!$A:$O,13,0)</f>
        <v>tier - 2</v>
      </c>
      <c r="P1521" t="str">
        <f>VLOOKUP($A1521,'Hospitalisation Details'!$A:$O,14,0)</f>
        <v>R1024</v>
      </c>
      <c r="Q1521">
        <f>VLOOKUP($A1521,'Hospitalisation Details'!$A:$O,15,0)</f>
        <v>34</v>
      </c>
    </row>
    <row r="1522" spans="1:17" ht="15.75" x14ac:dyDescent="0.25">
      <c r="A1522" s="1" t="s">
        <v>850</v>
      </c>
      <c r="B1522" t="str">
        <f>VLOOKUP(Healthcare!A1522,'Customer Names'!$A:$D,4,0)</f>
        <v>Jonathan D.</v>
      </c>
      <c r="C1522">
        <f>VLOOKUP(A1522,'Medical Examinations'!$A:$M,2,0)</f>
        <v>16.13</v>
      </c>
      <c r="D1522">
        <f>VLOOKUP($A1522,'Medical Examinations'!$A:$M,3,0)</f>
        <v>4.54</v>
      </c>
      <c r="E1522" t="str">
        <f>VLOOKUP($A1522,'Medical Examinations'!$A:$M,4,0)</f>
        <v>yes</v>
      </c>
      <c r="F1522" t="str">
        <f>VLOOKUP($A1522,'Medical Examinations'!$A:$M,5,0)</f>
        <v>No</v>
      </c>
      <c r="G1522" t="str">
        <f>VLOOKUP($A1522,'Medical Examinations'!$A:$M,6,0)</f>
        <v>No</v>
      </c>
      <c r="H1522">
        <f>VLOOKUP($A1522,'Medical Examinations'!$A:$M,8,0)</f>
        <v>2</v>
      </c>
      <c r="I1522" t="str">
        <f>VLOOKUP($A1522,'Medical Examinations'!$A:$M,9,0)</f>
        <v>No</v>
      </c>
      <c r="J1522" t="str">
        <f>VLOOKUP($A1522,'Medical Examinations'!$A:$M,11,0)</f>
        <v>Underweight</v>
      </c>
      <c r="K1522" t="str">
        <f>VLOOKUP($A1522,'Medical Examinations'!$A:$M,12,0)</f>
        <v>Normal</v>
      </c>
      <c r="L1522" s="11">
        <f>VLOOKUP($A1522,'Hospitalisation Details'!$A:$O,5,0)</f>
        <v>24420</v>
      </c>
      <c r="M1522">
        <f>VLOOKUP($A1522,'Hospitalisation Details'!$A:$O,7,0)</f>
        <v>6750.27</v>
      </c>
      <c r="N1522" t="str">
        <f>VLOOKUP($A1522,'Hospitalisation Details'!$A:$O,12,0)</f>
        <v>tier - 3</v>
      </c>
      <c r="O1522" t="str">
        <f>VLOOKUP($A1522,'Hospitalisation Details'!$A:$O,13,0)</f>
        <v>tier - 2</v>
      </c>
      <c r="P1522" t="str">
        <f>VLOOKUP($A1522,'Hospitalisation Details'!$A:$O,14,0)</f>
        <v>R1013</v>
      </c>
      <c r="Q1522">
        <f>VLOOKUP($A1522,'Hospitalisation Details'!$A:$O,15,0)</f>
        <v>56</v>
      </c>
    </row>
    <row r="1523" spans="1:17" ht="15.75" x14ac:dyDescent="0.25">
      <c r="A1523" s="1" t="s">
        <v>849</v>
      </c>
      <c r="B1523" t="str">
        <f>VLOOKUP(Healthcare!A1523,'Customer Names'!$A:$D,4,0)</f>
        <v>Victoria</v>
      </c>
      <c r="C1523">
        <f>VLOOKUP(A1523,'Medical Examinations'!$A:$M,2,0)</f>
        <v>18.77</v>
      </c>
      <c r="D1523">
        <f>VLOOKUP($A1523,'Medical Examinations'!$A:$M,3,0)</f>
        <v>11.98</v>
      </c>
      <c r="E1523" t="str">
        <f>VLOOKUP($A1523,'Medical Examinations'!$A:$M,4,0)</f>
        <v>yes</v>
      </c>
      <c r="F1523" t="str">
        <f>VLOOKUP($A1523,'Medical Examinations'!$A:$M,5,0)</f>
        <v>No</v>
      </c>
      <c r="G1523" t="str">
        <f>VLOOKUP($A1523,'Medical Examinations'!$A:$M,6,0)</f>
        <v>No</v>
      </c>
      <c r="H1523">
        <f>VLOOKUP($A1523,'Medical Examinations'!$A:$M,8,0)</f>
        <v>2</v>
      </c>
      <c r="I1523" t="str">
        <f>VLOOKUP($A1523,'Medical Examinations'!$A:$M,9,0)</f>
        <v>No</v>
      </c>
      <c r="J1523" t="str">
        <f>VLOOKUP($A1523,'Medical Examinations'!$A:$M,11,0)</f>
        <v>Healthy Weight</v>
      </c>
      <c r="K1523" t="str">
        <f>VLOOKUP($A1523,'Medical Examinations'!$A:$M,12,0)</f>
        <v>Diabetes</v>
      </c>
      <c r="L1523" s="11">
        <f>VLOOKUP($A1523,'Hospitalisation Details'!$A:$O,5,0)</f>
        <v>25889</v>
      </c>
      <c r="M1523">
        <f>VLOOKUP($A1523,'Hospitalisation Details'!$A:$O,7,0)</f>
        <v>6749.63</v>
      </c>
      <c r="N1523" t="str">
        <f>VLOOKUP($A1523,'Hospitalisation Details'!$A:$O,12,0)</f>
        <v>tier - 2</v>
      </c>
      <c r="O1523" t="str">
        <f>VLOOKUP($A1523,'Hospitalisation Details'!$A:$O,13,0)</f>
        <v>tier - 1</v>
      </c>
      <c r="P1523" t="str">
        <f>VLOOKUP($A1523,'Hospitalisation Details'!$A:$O,14,0)</f>
        <v>R1013</v>
      </c>
      <c r="Q1523">
        <f>VLOOKUP($A1523,'Hospitalisation Details'!$A:$O,15,0)</f>
        <v>52</v>
      </c>
    </row>
    <row r="1524" spans="1:17" ht="15.75" x14ac:dyDescent="0.25">
      <c r="A1524" s="1" t="s">
        <v>848</v>
      </c>
      <c r="B1524" t="str">
        <f>VLOOKUP(Healthcare!A1524,'Customer Names'!$A:$D,4,0)</f>
        <v>Adrian R.</v>
      </c>
      <c r="C1524">
        <f>VLOOKUP(A1524,'Medical Examinations'!$A:$M,2,0)</f>
        <v>28.88</v>
      </c>
      <c r="D1524">
        <f>VLOOKUP($A1524,'Medical Examinations'!$A:$M,3,0)</f>
        <v>6.59</v>
      </c>
      <c r="E1524" t="str">
        <f>VLOOKUP($A1524,'Medical Examinations'!$A:$M,4,0)</f>
        <v>yes</v>
      </c>
      <c r="F1524" t="str">
        <f>VLOOKUP($A1524,'Medical Examinations'!$A:$M,5,0)</f>
        <v>No</v>
      </c>
      <c r="G1524" t="str">
        <f>VLOOKUP($A1524,'Medical Examinations'!$A:$M,6,0)</f>
        <v>No</v>
      </c>
      <c r="H1524">
        <f>VLOOKUP($A1524,'Medical Examinations'!$A:$M,8,0)</f>
        <v>1</v>
      </c>
      <c r="I1524" t="str">
        <f>VLOOKUP($A1524,'Medical Examinations'!$A:$M,9,0)</f>
        <v>No</v>
      </c>
      <c r="J1524" t="str">
        <f>VLOOKUP($A1524,'Medical Examinations'!$A:$M,11,0)</f>
        <v>Overweight</v>
      </c>
      <c r="K1524" t="str">
        <f>VLOOKUP($A1524,'Medical Examinations'!$A:$M,12,0)</f>
        <v>Diabetes</v>
      </c>
      <c r="L1524" s="11">
        <f>VLOOKUP($A1524,'Hospitalisation Details'!$A:$O,5,0)</f>
        <v>31660</v>
      </c>
      <c r="M1524">
        <f>VLOOKUP($A1524,'Hospitalisation Details'!$A:$O,7,0)</f>
        <v>6748.59</v>
      </c>
      <c r="N1524" t="str">
        <f>VLOOKUP($A1524,'Hospitalisation Details'!$A:$O,12,0)</f>
        <v>tier - 3</v>
      </c>
      <c r="O1524" t="str">
        <f>VLOOKUP($A1524,'Hospitalisation Details'!$A:$O,13,0)</f>
        <v>tier - 1</v>
      </c>
      <c r="P1524" t="str">
        <f>VLOOKUP($A1524,'Hospitalisation Details'!$A:$O,14,0)</f>
        <v>R1016</v>
      </c>
      <c r="Q1524">
        <f>VLOOKUP($A1524,'Hospitalisation Details'!$A:$O,15,0)</f>
        <v>36</v>
      </c>
    </row>
    <row r="1525" spans="1:17" ht="15.75" x14ac:dyDescent="0.25">
      <c r="A1525" s="1" t="s">
        <v>847</v>
      </c>
      <c r="B1525" t="str">
        <f>VLOOKUP(Healthcare!A1525,'Customer Names'!$A:$D,4,0)</f>
        <v>Andrew</v>
      </c>
      <c r="C1525">
        <f>VLOOKUP(A1525,'Medical Examinations'!$A:$M,2,0)</f>
        <v>27.55</v>
      </c>
      <c r="D1525">
        <f>VLOOKUP($A1525,'Medical Examinations'!$A:$M,3,0)</f>
        <v>10.83</v>
      </c>
      <c r="E1525" t="str">
        <f>VLOOKUP($A1525,'Medical Examinations'!$A:$M,4,0)</f>
        <v>yes</v>
      </c>
      <c r="F1525" t="str">
        <f>VLOOKUP($A1525,'Medical Examinations'!$A:$M,5,0)</f>
        <v>No</v>
      </c>
      <c r="G1525" t="str">
        <f>VLOOKUP($A1525,'Medical Examinations'!$A:$M,6,0)</f>
        <v>No</v>
      </c>
      <c r="H1525">
        <f>VLOOKUP($A1525,'Medical Examinations'!$A:$M,8,0)</f>
        <v>1</v>
      </c>
      <c r="I1525" t="str">
        <f>VLOOKUP($A1525,'Medical Examinations'!$A:$M,9,0)</f>
        <v>No</v>
      </c>
      <c r="J1525" t="str">
        <f>VLOOKUP($A1525,'Medical Examinations'!$A:$M,11,0)</f>
        <v>Overweight</v>
      </c>
      <c r="K1525" t="str">
        <f>VLOOKUP($A1525,'Medical Examinations'!$A:$M,12,0)</f>
        <v>Diabetes</v>
      </c>
      <c r="L1525" s="11">
        <f>VLOOKUP($A1525,'Hospitalisation Details'!$A:$O,5,0)</f>
        <v>31662</v>
      </c>
      <c r="M1525">
        <f>VLOOKUP($A1525,'Hospitalisation Details'!$A:$O,7,0)</f>
        <v>6746.74</v>
      </c>
      <c r="N1525" t="str">
        <f>VLOOKUP($A1525,'Hospitalisation Details'!$A:$O,12,0)</f>
        <v>tier - 3</v>
      </c>
      <c r="O1525" t="str">
        <f>VLOOKUP($A1525,'Hospitalisation Details'!$A:$O,13,0)</f>
        <v>tier - 2</v>
      </c>
      <c r="P1525" t="str">
        <f>VLOOKUP($A1525,'Hospitalisation Details'!$A:$O,14,0)</f>
        <v>R1016</v>
      </c>
      <c r="Q1525">
        <f>VLOOKUP($A1525,'Hospitalisation Details'!$A:$O,15,0)</f>
        <v>36</v>
      </c>
    </row>
    <row r="1526" spans="1:17" ht="15.75" x14ac:dyDescent="0.25">
      <c r="A1526" s="1" t="s">
        <v>846</v>
      </c>
      <c r="B1526" t="str">
        <f>VLOOKUP(Healthcare!A1526,'Customer Names'!$A:$D,4,0)</f>
        <v>Jason A.</v>
      </c>
      <c r="C1526">
        <f>VLOOKUP(A1526,'Medical Examinations'!$A:$M,2,0)</f>
        <v>15.6</v>
      </c>
      <c r="D1526">
        <f>VLOOKUP($A1526,'Medical Examinations'!$A:$M,3,0)</f>
        <v>8.6</v>
      </c>
      <c r="E1526" t="str">
        <f>VLOOKUP($A1526,'Medical Examinations'!$A:$M,4,0)</f>
        <v>No</v>
      </c>
      <c r="F1526" t="str">
        <f>VLOOKUP($A1526,'Medical Examinations'!$A:$M,5,0)</f>
        <v>No</v>
      </c>
      <c r="G1526" t="str">
        <f>VLOOKUP($A1526,'Medical Examinations'!$A:$M,6,0)</f>
        <v>No</v>
      </c>
      <c r="H1526">
        <f>VLOOKUP($A1526,'Medical Examinations'!$A:$M,8,0)</f>
        <v>0</v>
      </c>
      <c r="I1526" t="str">
        <f>VLOOKUP($A1526,'Medical Examinations'!$A:$M,9,0)</f>
        <v>No</v>
      </c>
      <c r="J1526" t="str">
        <f>VLOOKUP($A1526,'Medical Examinations'!$A:$M,11,0)</f>
        <v>Underweight</v>
      </c>
      <c r="K1526" t="str">
        <f>VLOOKUP($A1526,'Medical Examinations'!$A:$M,12,0)</f>
        <v>Diabetes</v>
      </c>
      <c r="L1526" s="11">
        <f>VLOOKUP($A1526,'Hospitalisation Details'!$A:$O,5,0)</f>
        <v>25190</v>
      </c>
      <c r="M1526">
        <f>VLOOKUP($A1526,'Hospitalisation Details'!$A:$O,7,0)</f>
        <v>6738.84</v>
      </c>
      <c r="N1526" t="str">
        <f>VLOOKUP($A1526,'Hospitalisation Details'!$A:$O,12,0)</f>
        <v>tier - 3</v>
      </c>
      <c r="O1526" t="str">
        <f>VLOOKUP($A1526,'Hospitalisation Details'!$A:$O,13,0)</f>
        <v>tier - 1</v>
      </c>
      <c r="P1526" t="str">
        <f>VLOOKUP($A1526,'Hospitalisation Details'!$A:$O,14,0)</f>
        <v>R1012</v>
      </c>
      <c r="Q1526">
        <f>VLOOKUP($A1526,'Hospitalisation Details'!$A:$O,15,0)</f>
        <v>54</v>
      </c>
    </row>
    <row r="1527" spans="1:17" ht="15.75" x14ac:dyDescent="0.25">
      <c r="A1527" s="1" t="s">
        <v>845</v>
      </c>
      <c r="B1527" t="str">
        <f>VLOOKUP(Healthcare!A1527,'Customer Names'!$A:$D,4,0)</f>
        <v>Rachel</v>
      </c>
      <c r="C1527">
        <f>VLOOKUP(A1527,'Medical Examinations'!$A:$M,2,0)</f>
        <v>21.99</v>
      </c>
      <c r="D1527">
        <f>VLOOKUP($A1527,'Medical Examinations'!$A:$M,3,0)</f>
        <v>11.17</v>
      </c>
      <c r="E1527" t="str">
        <f>VLOOKUP($A1527,'Medical Examinations'!$A:$M,4,0)</f>
        <v>No</v>
      </c>
      <c r="F1527" t="str">
        <f>VLOOKUP($A1527,'Medical Examinations'!$A:$M,5,0)</f>
        <v>No</v>
      </c>
      <c r="G1527" t="str">
        <f>VLOOKUP($A1527,'Medical Examinations'!$A:$M,6,0)</f>
        <v>No</v>
      </c>
      <c r="H1527">
        <f>VLOOKUP($A1527,'Medical Examinations'!$A:$M,8,0)</f>
        <v>0</v>
      </c>
      <c r="I1527" t="str">
        <f>VLOOKUP($A1527,'Medical Examinations'!$A:$M,9,0)</f>
        <v>No</v>
      </c>
      <c r="J1527" t="str">
        <f>VLOOKUP($A1527,'Medical Examinations'!$A:$M,11,0)</f>
        <v>Healthy Weight</v>
      </c>
      <c r="K1527" t="str">
        <f>VLOOKUP($A1527,'Medical Examinations'!$A:$M,12,0)</f>
        <v>Diabetes</v>
      </c>
      <c r="L1527" s="11">
        <f>VLOOKUP($A1527,'Hospitalisation Details'!$A:$O,5,0)</f>
        <v>28723</v>
      </c>
      <c r="M1527">
        <f>VLOOKUP($A1527,'Hospitalisation Details'!$A:$O,7,0)</f>
        <v>6737.98</v>
      </c>
      <c r="N1527" t="str">
        <f>VLOOKUP($A1527,'Hospitalisation Details'!$A:$O,12,0)</f>
        <v>tier - 2</v>
      </c>
      <c r="O1527" t="str">
        <f>VLOOKUP($A1527,'Hospitalisation Details'!$A:$O,13,0)</f>
        <v>tier - 3</v>
      </c>
      <c r="P1527" t="str">
        <f>VLOOKUP($A1527,'Hospitalisation Details'!$A:$O,14,0)</f>
        <v>R1013</v>
      </c>
      <c r="Q1527">
        <f>VLOOKUP($A1527,'Hospitalisation Details'!$A:$O,15,0)</f>
        <v>44</v>
      </c>
    </row>
    <row r="1528" spans="1:17" ht="15.75" x14ac:dyDescent="0.25">
      <c r="A1528" s="1" t="s">
        <v>844</v>
      </c>
      <c r="B1528" t="str">
        <f>VLOOKUP(Healthcare!A1528,'Customer Names'!$A:$D,4,0)</f>
        <v>Susan</v>
      </c>
      <c r="C1528">
        <f>VLOOKUP(A1528,'Medical Examinations'!$A:$M,2,0)</f>
        <v>34.85</v>
      </c>
      <c r="D1528">
        <f>VLOOKUP($A1528,'Medical Examinations'!$A:$M,3,0)</f>
        <v>5.75</v>
      </c>
      <c r="E1528" t="str">
        <f>VLOOKUP($A1528,'Medical Examinations'!$A:$M,4,0)</f>
        <v>No</v>
      </c>
      <c r="F1528" t="str">
        <f>VLOOKUP($A1528,'Medical Examinations'!$A:$M,5,0)</f>
        <v>No</v>
      </c>
      <c r="G1528" t="str">
        <f>VLOOKUP($A1528,'Medical Examinations'!$A:$M,6,0)</f>
        <v>No</v>
      </c>
      <c r="H1528">
        <f>VLOOKUP($A1528,'Medical Examinations'!$A:$M,8,0)</f>
        <v>0</v>
      </c>
      <c r="I1528" t="str">
        <f>VLOOKUP($A1528,'Medical Examinations'!$A:$M,9,0)</f>
        <v>No</v>
      </c>
      <c r="J1528" t="str">
        <f>VLOOKUP($A1528,'Medical Examinations'!$A:$M,11,0)</f>
        <v>Obesity</v>
      </c>
      <c r="K1528" t="str">
        <f>VLOOKUP($A1528,'Medical Examinations'!$A:$M,12,0)</f>
        <v>Prediabetes</v>
      </c>
      <c r="L1528" s="11">
        <f>VLOOKUP($A1528,'Hospitalisation Details'!$A:$O,5,0)</f>
        <v>34559</v>
      </c>
      <c r="M1528">
        <f>VLOOKUP($A1528,'Hospitalisation Details'!$A:$O,7,0)</f>
        <v>6721.37</v>
      </c>
      <c r="N1528" t="str">
        <f>VLOOKUP($A1528,'Hospitalisation Details'!$A:$O,12,0)</f>
        <v>tier - 2</v>
      </c>
      <c r="O1528" t="str">
        <f>VLOOKUP($A1528,'Hospitalisation Details'!$A:$O,13,0)</f>
        <v>tier - 1</v>
      </c>
      <c r="P1528" t="str">
        <f>VLOOKUP($A1528,'Hospitalisation Details'!$A:$O,14,0)</f>
        <v>R1012</v>
      </c>
      <c r="Q1528">
        <f>VLOOKUP($A1528,'Hospitalisation Details'!$A:$O,15,0)</f>
        <v>28</v>
      </c>
    </row>
    <row r="1529" spans="1:17" ht="15.75" x14ac:dyDescent="0.25">
      <c r="A1529" s="1" t="s">
        <v>843</v>
      </c>
      <c r="B1529" t="str">
        <f>VLOOKUP(Healthcare!A1529,'Customer Names'!$A:$D,4,0)</f>
        <v>Cameron M.</v>
      </c>
      <c r="C1529">
        <f>VLOOKUP(A1529,'Medical Examinations'!$A:$M,2,0)</f>
        <v>24.51</v>
      </c>
      <c r="D1529">
        <f>VLOOKUP($A1529,'Medical Examinations'!$A:$M,3,0)</f>
        <v>4.83</v>
      </c>
      <c r="E1529" t="str">
        <f>VLOOKUP($A1529,'Medical Examinations'!$A:$M,4,0)</f>
        <v>yes</v>
      </c>
      <c r="F1529" t="str">
        <f>VLOOKUP($A1529,'Medical Examinations'!$A:$M,5,0)</f>
        <v>No</v>
      </c>
      <c r="G1529" t="str">
        <f>VLOOKUP($A1529,'Medical Examinations'!$A:$M,6,0)</f>
        <v>Yes</v>
      </c>
      <c r="H1529">
        <f>VLOOKUP($A1529,'Medical Examinations'!$A:$M,8,0)</f>
        <v>1</v>
      </c>
      <c r="I1529" t="str">
        <f>VLOOKUP($A1529,'Medical Examinations'!$A:$M,9,0)</f>
        <v>No</v>
      </c>
      <c r="J1529" t="str">
        <f>VLOOKUP($A1529,'Medical Examinations'!$A:$M,11,0)</f>
        <v>Healthy Weight</v>
      </c>
      <c r="K1529" t="str">
        <f>VLOOKUP($A1529,'Medical Examinations'!$A:$M,12,0)</f>
        <v>Normal</v>
      </c>
      <c r="L1529" s="11">
        <f>VLOOKUP($A1529,'Hospitalisation Details'!$A:$O,5,0)</f>
        <v>30601</v>
      </c>
      <c r="M1529">
        <f>VLOOKUP($A1529,'Hospitalisation Details'!$A:$O,7,0)</f>
        <v>6710.19</v>
      </c>
      <c r="N1529" t="str">
        <f>VLOOKUP($A1529,'Hospitalisation Details'!$A:$O,12,0)</f>
        <v>tier - 3</v>
      </c>
      <c r="O1529" t="str">
        <f>VLOOKUP($A1529,'Hospitalisation Details'!$A:$O,13,0)</f>
        <v>tier - 3</v>
      </c>
      <c r="P1529" t="str">
        <f>VLOOKUP($A1529,'Hospitalisation Details'!$A:$O,14,0)</f>
        <v>R1012</v>
      </c>
      <c r="Q1529">
        <f>VLOOKUP($A1529,'Hospitalisation Details'!$A:$O,15,0)</f>
        <v>39</v>
      </c>
    </row>
    <row r="1530" spans="1:17" ht="15.75" x14ac:dyDescent="0.25">
      <c r="A1530" s="1" t="s">
        <v>842</v>
      </c>
      <c r="B1530" t="str">
        <f>VLOOKUP(Healthcare!A1530,'Customer Names'!$A:$D,4,0)</f>
        <v>Claudia A.</v>
      </c>
      <c r="C1530">
        <f>VLOOKUP(A1530,'Medical Examinations'!$A:$M,2,0)</f>
        <v>19.399999999999999</v>
      </c>
      <c r="D1530">
        <f>VLOOKUP($A1530,'Medical Examinations'!$A:$M,3,0)</f>
        <v>11.93</v>
      </c>
      <c r="E1530" t="str">
        <f>VLOOKUP($A1530,'Medical Examinations'!$A:$M,4,0)</f>
        <v>No</v>
      </c>
      <c r="F1530" t="str">
        <f>VLOOKUP($A1530,'Medical Examinations'!$A:$M,5,0)</f>
        <v>No</v>
      </c>
      <c r="G1530" t="str">
        <f>VLOOKUP($A1530,'Medical Examinations'!$A:$M,6,0)</f>
        <v>No</v>
      </c>
      <c r="H1530">
        <f>VLOOKUP($A1530,'Medical Examinations'!$A:$M,8,0)</f>
        <v>0</v>
      </c>
      <c r="I1530" t="str">
        <f>VLOOKUP($A1530,'Medical Examinations'!$A:$M,9,0)</f>
        <v>No</v>
      </c>
      <c r="J1530" t="str">
        <f>VLOOKUP($A1530,'Medical Examinations'!$A:$M,11,0)</f>
        <v>Healthy Weight</v>
      </c>
      <c r="K1530" t="str">
        <f>VLOOKUP($A1530,'Medical Examinations'!$A:$M,12,0)</f>
        <v>Diabetes</v>
      </c>
      <c r="L1530" s="11">
        <f>VLOOKUP($A1530,'Hospitalisation Details'!$A:$O,5,0)</f>
        <v>26157</v>
      </c>
      <c r="M1530">
        <f>VLOOKUP($A1530,'Hospitalisation Details'!$A:$O,7,0)</f>
        <v>6706.47</v>
      </c>
      <c r="N1530" t="str">
        <f>VLOOKUP($A1530,'Hospitalisation Details'!$A:$O,12,0)</f>
        <v>tier - 2</v>
      </c>
      <c r="O1530" t="str">
        <f>VLOOKUP($A1530,'Hospitalisation Details'!$A:$O,13,0)</f>
        <v>tier - 1</v>
      </c>
      <c r="P1530" t="str">
        <f>VLOOKUP($A1530,'Hospitalisation Details'!$A:$O,14,0)</f>
        <v>R1013</v>
      </c>
      <c r="Q1530">
        <f>VLOOKUP($A1530,'Hospitalisation Details'!$A:$O,15,0)</f>
        <v>51</v>
      </c>
    </row>
    <row r="1531" spans="1:17" ht="15.75" x14ac:dyDescent="0.25">
      <c r="A1531" s="1" t="s">
        <v>841</v>
      </c>
      <c r="B1531" t="str">
        <f>VLOOKUP(Healthcare!A1531,'Customer Names'!$A:$D,4,0)</f>
        <v>Kate</v>
      </c>
      <c r="C1531">
        <f>VLOOKUP(A1531,'Medical Examinations'!$A:$M,2,0)</f>
        <v>15.1</v>
      </c>
      <c r="D1531">
        <f>VLOOKUP($A1531,'Medical Examinations'!$A:$M,3,0)</f>
        <v>8.41</v>
      </c>
      <c r="E1531" t="str">
        <f>VLOOKUP($A1531,'Medical Examinations'!$A:$M,4,0)</f>
        <v>No</v>
      </c>
      <c r="F1531" t="str">
        <f>VLOOKUP($A1531,'Medical Examinations'!$A:$M,5,0)</f>
        <v>No</v>
      </c>
      <c r="G1531" t="str">
        <f>VLOOKUP($A1531,'Medical Examinations'!$A:$M,6,0)</f>
        <v>No</v>
      </c>
      <c r="H1531">
        <f>VLOOKUP($A1531,'Medical Examinations'!$A:$M,8,0)</f>
        <v>0</v>
      </c>
      <c r="I1531" t="str">
        <f>VLOOKUP($A1531,'Medical Examinations'!$A:$M,9,0)</f>
        <v>No</v>
      </c>
      <c r="J1531" t="str">
        <f>VLOOKUP($A1531,'Medical Examinations'!$A:$M,11,0)</f>
        <v>Underweight</v>
      </c>
      <c r="K1531" t="str">
        <f>VLOOKUP($A1531,'Medical Examinations'!$A:$M,12,0)</f>
        <v>Diabetes</v>
      </c>
      <c r="L1531" s="11">
        <f>VLOOKUP($A1531,'Hospitalisation Details'!$A:$O,5,0)</f>
        <v>25094</v>
      </c>
      <c r="M1531">
        <f>VLOOKUP($A1531,'Hospitalisation Details'!$A:$O,7,0)</f>
        <v>6700.56</v>
      </c>
      <c r="N1531" t="str">
        <f>VLOOKUP($A1531,'Hospitalisation Details'!$A:$O,12,0)</f>
        <v>tier - 3</v>
      </c>
      <c r="O1531" t="str">
        <f>VLOOKUP($A1531,'Hospitalisation Details'!$A:$O,13,0)</f>
        <v>tier - 1</v>
      </c>
      <c r="P1531" t="str">
        <f>VLOOKUP($A1531,'Hospitalisation Details'!$A:$O,14,0)</f>
        <v>R1012</v>
      </c>
      <c r="Q1531">
        <f>VLOOKUP($A1531,'Hospitalisation Details'!$A:$O,15,0)</f>
        <v>54</v>
      </c>
    </row>
    <row r="1532" spans="1:17" ht="15.75" x14ac:dyDescent="0.25">
      <c r="A1532" s="1" t="s">
        <v>840</v>
      </c>
      <c r="B1532" t="str">
        <f>VLOOKUP(Healthcare!A1532,'Customer Names'!$A:$D,4,0)</f>
        <v>Nicole M.</v>
      </c>
      <c r="C1532">
        <f>VLOOKUP(A1532,'Medical Examinations'!$A:$M,2,0)</f>
        <v>23.37</v>
      </c>
      <c r="D1532">
        <f>VLOOKUP($A1532,'Medical Examinations'!$A:$M,3,0)</f>
        <v>5.59</v>
      </c>
      <c r="E1532" t="str">
        <f>VLOOKUP($A1532,'Medical Examinations'!$A:$M,4,0)</f>
        <v>yes</v>
      </c>
      <c r="F1532" t="str">
        <f>VLOOKUP($A1532,'Medical Examinations'!$A:$M,5,0)</f>
        <v>No</v>
      </c>
      <c r="G1532" t="str">
        <f>VLOOKUP($A1532,'Medical Examinations'!$A:$M,6,0)</f>
        <v>No</v>
      </c>
      <c r="H1532">
        <f>VLOOKUP($A1532,'Medical Examinations'!$A:$M,8,0)</f>
        <v>0</v>
      </c>
      <c r="I1532" t="str">
        <f>VLOOKUP($A1532,'Medical Examinations'!$A:$M,9,0)</f>
        <v>No</v>
      </c>
      <c r="J1532" t="str">
        <f>VLOOKUP($A1532,'Medical Examinations'!$A:$M,11,0)</f>
        <v>Healthy Weight</v>
      </c>
      <c r="K1532" t="str">
        <f>VLOOKUP($A1532,'Medical Examinations'!$A:$M,12,0)</f>
        <v>Normal</v>
      </c>
      <c r="L1532" s="11">
        <f>VLOOKUP($A1532,'Hospitalisation Details'!$A:$O,5,0)</f>
        <v>31207</v>
      </c>
      <c r="M1532">
        <f>VLOOKUP($A1532,'Hospitalisation Details'!$A:$O,7,0)</f>
        <v>6686.43</v>
      </c>
      <c r="N1532" t="str">
        <f>VLOOKUP($A1532,'Hospitalisation Details'!$A:$O,12,0)</f>
        <v>tier - 2</v>
      </c>
      <c r="O1532" t="str">
        <f>VLOOKUP($A1532,'Hospitalisation Details'!$A:$O,13,0)</f>
        <v>tier - 3</v>
      </c>
      <c r="P1532" t="str">
        <f>VLOOKUP($A1532,'Hospitalisation Details'!$A:$O,14,0)</f>
        <v>R1012</v>
      </c>
      <c r="Q1532">
        <f>VLOOKUP($A1532,'Hospitalisation Details'!$A:$O,15,0)</f>
        <v>37</v>
      </c>
    </row>
    <row r="1533" spans="1:17" ht="15.75" x14ac:dyDescent="0.25">
      <c r="A1533" s="1" t="s">
        <v>839</v>
      </c>
      <c r="B1533" t="str">
        <f>VLOOKUP(Healthcare!A1533,'Customer Names'!$A:$D,4,0)</f>
        <v>Jack</v>
      </c>
      <c r="C1533">
        <f>VLOOKUP(A1533,'Medical Examinations'!$A:$M,2,0)</f>
        <v>42.4</v>
      </c>
      <c r="D1533">
        <f>VLOOKUP($A1533,'Medical Examinations'!$A:$M,3,0)</f>
        <v>4.0599999999999996</v>
      </c>
      <c r="E1533" t="str">
        <f>VLOOKUP($A1533,'Medical Examinations'!$A:$M,4,0)</f>
        <v>No</v>
      </c>
      <c r="F1533" t="str">
        <f>VLOOKUP($A1533,'Medical Examinations'!$A:$M,5,0)</f>
        <v>No</v>
      </c>
      <c r="G1533" t="str">
        <f>VLOOKUP($A1533,'Medical Examinations'!$A:$M,6,0)</f>
        <v>No</v>
      </c>
      <c r="H1533">
        <f>VLOOKUP($A1533,'Medical Examinations'!$A:$M,8,0)</f>
        <v>0</v>
      </c>
      <c r="I1533" t="str">
        <f>VLOOKUP($A1533,'Medical Examinations'!$A:$M,9,0)</f>
        <v>No</v>
      </c>
      <c r="J1533" t="str">
        <f>VLOOKUP($A1533,'Medical Examinations'!$A:$M,11,0)</f>
        <v>Obesity</v>
      </c>
      <c r="K1533" t="str">
        <f>VLOOKUP($A1533,'Medical Examinations'!$A:$M,12,0)</f>
        <v>Normal</v>
      </c>
      <c r="L1533" s="11">
        <f>VLOOKUP($A1533,'Hospitalisation Details'!$A:$O,5,0)</f>
        <v>32801</v>
      </c>
      <c r="M1533">
        <f>VLOOKUP($A1533,'Hospitalisation Details'!$A:$O,7,0)</f>
        <v>6666.24</v>
      </c>
      <c r="N1533" t="str">
        <f>VLOOKUP($A1533,'Hospitalisation Details'!$A:$O,12,0)</f>
        <v>tier - 3</v>
      </c>
      <c r="O1533" t="str">
        <f>VLOOKUP($A1533,'Hospitalisation Details'!$A:$O,13,0)</f>
        <v>tier - 1</v>
      </c>
      <c r="P1533" t="str">
        <f>VLOOKUP($A1533,'Hospitalisation Details'!$A:$O,14,0)</f>
        <v>R1011</v>
      </c>
      <c r="Q1533">
        <f>VLOOKUP($A1533,'Hospitalisation Details'!$A:$O,15,0)</f>
        <v>33</v>
      </c>
    </row>
    <row r="1534" spans="1:17" ht="15.75" x14ac:dyDescent="0.25">
      <c r="A1534" s="1" t="s">
        <v>838</v>
      </c>
      <c r="B1534" t="str">
        <f>VLOOKUP(Healthcare!A1534,'Customer Names'!$A:$D,4,0)</f>
        <v>Gregory</v>
      </c>
      <c r="C1534">
        <f>VLOOKUP(A1534,'Medical Examinations'!$A:$M,2,0)</f>
        <v>28.405000000000001</v>
      </c>
      <c r="D1534">
        <f>VLOOKUP($A1534,'Medical Examinations'!$A:$M,3,0)</f>
        <v>7.02</v>
      </c>
      <c r="E1534" t="str">
        <f>VLOOKUP($A1534,'Medical Examinations'!$A:$M,4,0)</f>
        <v>yes</v>
      </c>
      <c r="F1534" t="str">
        <f>VLOOKUP($A1534,'Medical Examinations'!$A:$M,5,0)</f>
        <v>No</v>
      </c>
      <c r="G1534" t="str">
        <f>VLOOKUP($A1534,'Medical Examinations'!$A:$M,6,0)</f>
        <v>No</v>
      </c>
      <c r="H1534">
        <f>VLOOKUP($A1534,'Medical Examinations'!$A:$M,8,0)</f>
        <v>0</v>
      </c>
      <c r="I1534" t="str">
        <f>VLOOKUP($A1534,'Medical Examinations'!$A:$M,9,0)</f>
        <v>No</v>
      </c>
      <c r="J1534" t="str">
        <f>VLOOKUP($A1534,'Medical Examinations'!$A:$M,11,0)</f>
        <v>Overweight</v>
      </c>
      <c r="K1534" t="str">
        <f>VLOOKUP($A1534,'Medical Examinations'!$A:$M,12,0)</f>
        <v>Diabetes</v>
      </c>
      <c r="L1534" s="11">
        <f>VLOOKUP($A1534,'Hospitalisation Details'!$A:$O,5,0)</f>
        <v>29754</v>
      </c>
      <c r="M1534">
        <f>VLOOKUP($A1534,'Hospitalisation Details'!$A:$O,7,0)</f>
        <v>6664.69</v>
      </c>
      <c r="N1534" t="str">
        <f>VLOOKUP($A1534,'Hospitalisation Details'!$A:$O,12,0)</f>
        <v>tier - 3</v>
      </c>
      <c r="O1534" t="str">
        <f>VLOOKUP($A1534,'Hospitalisation Details'!$A:$O,13,0)</f>
        <v>tier - 1</v>
      </c>
      <c r="P1534" t="str">
        <f>VLOOKUP($A1534,'Hospitalisation Details'!$A:$O,14,0)</f>
        <v>R1012</v>
      </c>
      <c r="Q1534">
        <f>VLOOKUP($A1534,'Hospitalisation Details'!$A:$O,15,0)</f>
        <v>41</v>
      </c>
    </row>
    <row r="1535" spans="1:17" ht="15.75" x14ac:dyDescent="0.25">
      <c r="A1535" s="1" t="s">
        <v>837</v>
      </c>
      <c r="B1535" t="str">
        <f>VLOOKUP(Healthcare!A1535,'Customer Names'!$A:$D,4,0)</f>
        <v>Rebecca</v>
      </c>
      <c r="C1535">
        <f>VLOOKUP(A1535,'Medical Examinations'!$A:$M,2,0)</f>
        <v>23.4</v>
      </c>
      <c r="D1535">
        <f>VLOOKUP($A1535,'Medical Examinations'!$A:$M,3,0)</f>
        <v>4.47</v>
      </c>
      <c r="E1535" t="str">
        <f>VLOOKUP($A1535,'Medical Examinations'!$A:$M,4,0)</f>
        <v>No</v>
      </c>
      <c r="F1535" t="str">
        <f>VLOOKUP($A1535,'Medical Examinations'!$A:$M,5,0)</f>
        <v>No</v>
      </c>
      <c r="G1535" t="str">
        <f>VLOOKUP($A1535,'Medical Examinations'!$A:$M,6,0)</f>
        <v>No</v>
      </c>
      <c r="H1535">
        <f>VLOOKUP($A1535,'Medical Examinations'!$A:$M,8,0)</f>
        <v>0</v>
      </c>
      <c r="I1535" t="str">
        <f>VLOOKUP($A1535,'Medical Examinations'!$A:$M,9,0)</f>
        <v>No</v>
      </c>
      <c r="J1535" t="str">
        <f>VLOOKUP($A1535,'Medical Examinations'!$A:$M,11,0)</f>
        <v>Healthy Weight</v>
      </c>
      <c r="K1535" t="str">
        <f>VLOOKUP($A1535,'Medical Examinations'!$A:$M,12,0)</f>
        <v>Normal</v>
      </c>
      <c r="L1535" s="11">
        <f>VLOOKUP($A1535,'Hospitalisation Details'!$A:$O,5,0)</f>
        <v>30312</v>
      </c>
      <c r="M1535">
        <f>VLOOKUP($A1535,'Hospitalisation Details'!$A:$O,7,0)</f>
        <v>6664.32</v>
      </c>
      <c r="N1535" t="str">
        <f>VLOOKUP($A1535,'Hospitalisation Details'!$A:$O,12,0)</f>
        <v>tier - 2</v>
      </c>
      <c r="O1535" t="str">
        <f>VLOOKUP($A1535,'Hospitalisation Details'!$A:$O,13,0)</f>
        <v>tier - 2</v>
      </c>
      <c r="P1535" t="str">
        <f>VLOOKUP($A1535,'Hospitalisation Details'!$A:$O,14,0)</f>
        <v>R1013</v>
      </c>
      <c r="Q1535">
        <f>VLOOKUP($A1535,'Hospitalisation Details'!$A:$O,15,0)</f>
        <v>40</v>
      </c>
    </row>
    <row r="1536" spans="1:17" ht="15.75" x14ac:dyDescent="0.25">
      <c r="A1536" s="1" t="s">
        <v>836</v>
      </c>
      <c r="B1536" t="str">
        <f>VLOOKUP(Healthcare!A1536,'Customer Names'!$A:$D,4,0)</f>
        <v>Adam</v>
      </c>
      <c r="C1536">
        <f>VLOOKUP(A1536,'Medical Examinations'!$A:$M,2,0)</f>
        <v>33.44</v>
      </c>
      <c r="D1536">
        <f>VLOOKUP($A1536,'Medical Examinations'!$A:$M,3,0)</f>
        <v>4.54</v>
      </c>
      <c r="E1536" t="str">
        <f>VLOOKUP($A1536,'Medical Examinations'!$A:$M,4,0)</f>
        <v>No</v>
      </c>
      <c r="F1536" t="str">
        <f>VLOOKUP($A1536,'Medical Examinations'!$A:$M,5,0)</f>
        <v>No</v>
      </c>
      <c r="G1536" t="str">
        <f>VLOOKUP($A1536,'Medical Examinations'!$A:$M,6,0)</f>
        <v>No</v>
      </c>
      <c r="H1536">
        <f>VLOOKUP($A1536,'Medical Examinations'!$A:$M,8,0)</f>
        <v>0</v>
      </c>
      <c r="I1536" t="str">
        <f>VLOOKUP($A1536,'Medical Examinations'!$A:$M,9,0)</f>
        <v>No</v>
      </c>
      <c r="J1536" t="str">
        <f>VLOOKUP($A1536,'Medical Examinations'!$A:$M,11,0)</f>
        <v>Obesity</v>
      </c>
      <c r="K1536" t="str">
        <f>VLOOKUP($A1536,'Medical Examinations'!$A:$M,12,0)</f>
        <v>Normal</v>
      </c>
      <c r="L1536" s="11">
        <f>VLOOKUP($A1536,'Hospitalisation Details'!$A:$O,5,0)</f>
        <v>32678</v>
      </c>
      <c r="M1536">
        <f>VLOOKUP($A1536,'Hospitalisation Details'!$A:$O,7,0)</f>
        <v>6653.79</v>
      </c>
      <c r="N1536" t="str">
        <f>VLOOKUP($A1536,'Hospitalisation Details'!$A:$O,12,0)</f>
        <v>tier - 2</v>
      </c>
      <c r="O1536" t="str">
        <f>VLOOKUP($A1536,'Hospitalisation Details'!$A:$O,13,0)</f>
        <v>tier - 1</v>
      </c>
      <c r="P1536" t="str">
        <f>VLOOKUP($A1536,'Hospitalisation Details'!$A:$O,14,0)</f>
        <v>R1013</v>
      </c>
      <c r="Q1536">
        <f>VLOOKUP($A1536,'Hospitalisation Details'!$A:$O,15,0)</f>
        <v>33</v>
      </c>
    </row>
    <row r="1537" spans="1:17" ht="15.75" x14ac:dyDescent="0.25">
      <c r="A1537" s="1" t="s">
        <v>835</v>
      </c>
      <c r="B1537" t="str">
        <f>VLOOKUP(Healthcare!A1537,'Customer Names'!$A:$D,4,0)</f>
        <v>Ryan</v>
      </c>
      <c r="C1537">
        <f>VLOOKUP(A1537,'Medical Examinations'!$A:$M,2,0)</f>
        <v>21.12</v>
      </c>
      <c r="D1537">
        <f>VLOOKUP($A1537,'Medical Examinations'!$A:$M,3,0)</f>
        <v>4.99</v>
      </c>
      <c r="E1537" t="str">
        <f>VLOOKUP($A1537,'Medical Examinations'!$A:$M,4,0)</f>
        <v>No</v>
      </c>
      <c r="F1537" t="str">
        <f>VLOOKUP($A1537,'Medical Examinations'!$A:$M,5,0)</f>
        <v>No</v>
      </c>
      <c r="G1537" t="str">
        <f>VLOOKUP($A1537,'Medical Examinations'!$A:$M,6,0)</f>
        <v>No</v>
      </c>
      <c r="H1537">
        <f>VLOOKUP($A1537,'Medical Examinations'!$A:$M,8,0)</f>
        <v>1</v>
      </c>
      <c r="I1537" t="str">
        <f>VLOOKUP($A1537,'Medical Examinations'!$A:$M,9,0)</f>
        <v>No</v>
      </c>
      <c r="J1537" t="str">
        <f>VLOOKUP($A1537,'Medical Examinations'!$A:$M,11,0)</f>
        <v>Healthy Weight</v>
      </c>
      <c r="K1537" t="str">
        <f>VLOOKUP($A1537,'Medical Examinations'!$A:$M,12,0)</f>
        <v>Normal</v>
      </c>
      <c r="L1537" s="11">
        <f>VLOOKUP($A1537,'Hospitalisation Details'!$A:$O,5,0)</f>
        <v>30834</v>
      </c>
      <c r="M1537">
        <f>VLOOKUP($A1537,'Hospitalisation Details'!$A:$O,7,0)</f>
        <v>6652.53</v>
      </c>
      <c r="N1537" t="str">
        <f>VLOOKUP($A1537,'Hospitalisation Details'!$A:$O,12,0)</f>
        <v>tier - 3</v>
      </c>
      <c r="O1537" t="str">
        <f>VLOOKUP($A1537,'Hospitalisation Details'!$A:$O,13,0)</f>
        <v>tier - 2</v>
      </c>
      <c r="P1537" t="str">
        <f>VLOOKUP($A1537,'Hospitalisation Details'!$A:$O,14,0)</f>
        <v>R1013</v>
      </c>
      <c r="Q1537">
        <f>VLOOKUP($A1537,'Hospitalisation Details'!$A:$O,15,0)</f>
        <v>39</v>
      </c>
    </row>
    <row r="1538" spans="1:17" ht="15.75" x14ac:dyDescent="0.25">
      <c r="A1538" s="1" t="s">
        <v>834</v>
      </c>
      <c r="B1538" t="str">
        <f>VLOOKUP(Healthcare!A1538,'Customer Names'!$A:$D,4,0)</f>
        <v>Jackie K.</v>
      </c>
      <c r="C1538">
        <f>VLOOKUP(A1538,'Medical Examinations'!$A:$M,2,0)</f>
        <v>18.48</v>
      </c>
      <c r="D1538">
        <f>VLOOKUP($A1538,'Medical Examinations'!$A:$M,3,0)</f>
        <v>10.84</v>
      </c>
      <c r="E1538" t="str">
        <f>VLOOKUP($A1538,'Medical Examinations'!$A:$M,4,0)</f>
        <v>yes</v>
      </c>
      <c r="F1538" t="str">
        <f>VLOOKUP($A1538,'Medical Examinations'!$A:$M,5,0)</f>
        <v>No</v>
      </c>
      <c r="G1538" t="str">
        <f>VLOOKUP($A1538,'Medical Examinations'!$A:$M,6,0)</f>
        <v>No</v>
      </c>
      <c r="H1538">
        <f>VLOOKUP($A1538,'Medical Examinations'!$A:$M,8,0)</f>
        <v>2</v>
      </c>
      <c r="I1538" t="str">
        <f>VLOOKUP($A1538,'Medical Examinations'!$A:$M,9,0)</f>
        <v>No</v>
      </c>
      <c r="J1538" t="str">
        <f>VLOOKUP($A1538,'Medical Examinations'!$A:$M,11,0)</f>
        <v>Underweight</v>
      </c>
      <c r="K1538" t="str">
        <f>VLOOKUP($A1538,'Medical Examinations'!$A:$M,12,0)</f>
        <v>Diabetes</v>
      </c>
      <c r="L1538" s="11">
        <f>VLOOKUP($A1538,'Hospitalisation Details'!$A:$O,5,0)</f>
        <v>25910</v>
      </c>
      <c r="M1538">
        <f>VLOOKUP($A1538,'Hospitalisation Details'!$A:$O,7,0)</f>
        <v>6651.26</v>
      </c>
      <c r="N1538" t="str">
        <f>VLOOKUP($A1538,'Hospitalisation Details'!$A:$O,12,0)</f>
        <v>tier - 2</v>
      </c>
      <c r="O1538" t="str">
        <f>VLOOKUP($A1538,'Hospitalisation Details'!$A:$O,13,0)</f>
        <v>tier - 3</v>
      </c>
      <c r="P1538" t="str">
        <f>VLOOKUP($A1538,'Hospitalisation Details'!$A:$O,14,0)</f>
        <v>R1013</v>
      </c>
      <c r="Q1538">
        <f>VLOOKUP($A1538,'Hospitalisation Details'!$A:$O,15,0)</f>
        <v>52</v>
      </c>
    </row>
    <row r="1539" spans="1:17" ht="15.75" x14ac:dyDescent="0.25">
      <c r="A1539" s="1" t="s">
        <v>833</v>
      </c>
      <c r="B1539" t="str">
        <f>VLOOKUP(Healthcare!A1539,'Customer Names'!$A:$D,4,0)</f>
        <v>Chris</v>
      </c>
      <c r="C1539">
        <f>VLOOKUP(A1539,'Medical Examinations'!$A:$M,2,0)</f>
        <v>16.815000000000001</v>
      </c>
      <c r="D1539">
        <f>VLOOKUP($A1539,'Medical Examinations'!$A:$M,3,0)</f>
        <v>5.63</v>
      </c>
      <c r="E1539" t="str">
        <f>VLOOKUP($A1539,'Medical Examinations'!$A:$M,4,0)</f>
        <v>No</v>
      </c>
      <c r="F1539" t="str">
        <f>VLOOKUP($A1539,'Medical Examinations'!$A:$M,5,0)</f>
        <v>No</v>
      </c>
      <c r="G1539" t="str">
        <f>VLOOKUP($A1539,'Medical Examinations'!$A:$M,6,0)</f>
        <v>No</v>
      </c>
      <c r="H1539">
        <f>VLOOKUP($A1539,'Medical Examinations'!$A:$M,8,0)</f>
        <v>1</v>
      </c>
      <c r="I1539" t="str">
        <f>VLOOKUP($A1539,'Medical Examinations'!$A:$M,9,0)</f>
        <v>No</v>
      </c>
      <c r="J1539" t="str">
        <f>VLOOKUP($A1539,'Medical Examinations'!$A:$M,11,0)</f>
        <v>Underweight</v>
      </c>
      <c r="K1539" t="str">
        <f>VLOOKUP($A1539,'Medical Examinations'!$A:$M,12,0)</f>
        <v>Normal</v>
      </c>
      <c r="L1539" s="11">
        <f>VLOOKUP($A1539,'Hospitalisation Details'!$A:$O,5,0)</f>
        <v>30871</v>
      </c>
      <c r="M1539">
        <f>VLOOKUP($A1539,'Hospitalisation Details'!$A:$O,7,0)</f>
        <v>6640.54</v>
      </c>
      <c r="N1539" t="str">
        <f>VLOOKUP($A1539,'Hospitalisation Details'!$A:$O,12,0)</f>
        <v>tier - 2</v>
      </c>
      <c r="O1539" t="str">
        <f>VLOOKUP($A1539,'Hospitalisation Details'!$A:$O,13,0)</f>
        <v>tier - 3</v>
      </c>
      <c r="P1539" t="str">
        <f>VLOOKUP($A1539,'Hospitalisation Details'!$A:$O,14,0)</f>
        <v>R1019</v>
      </c>
      <c r="Q1539">
        <f>VLOOKUP($A1539,'Hospitalisation Details'!$A:$O,15,0)</f>
        <v>38</v>
      </c>
    </row>
    <row r="1540" spans="1:17" ht="15.75" x14ac:dyDescent="0.25">
      <c r="A1540" s="1" t="s">
        <v>832</v>
      </c>
      <c r="B1540" t="str">
        <f>VLOOKUP(Healthcare!A1540,'Customer Names'!$A:$D,4,0)</f>
        <v>Tyler C</v>
      </c>
      <c r="C1540">
        <f>VLOOKUP(A1540,'Medical Examinations'!$A:$M,2,0)</f>
        <v>26.72</v>
      </c>
      <c r="D1540">
        <f>VLOOKUP($A1540,'Medical Examinations'!$A:$M,3,0)</f>
        <v>4.1399999999999997</v>
      </c>
      <c r="E1540" t="str">
        <f>VLOOKUP($A1540,'Medical Examinations'!$A:$M,4,0)</f>
        <v>No</v>
      </c>
      <c r="F1540" t="str">
        <f>VLOOKUP($A1540,'Medical Examinations'!$A:$M,5,0)</f>
        <v>No</v>
      </c>
      <c r="G1540" t="str">
        <f>VLOOKUP($A1540,'Medical Examinations'!$A:$M,6,0)</f>
        <v>No</v>
      </c>
      <c r="H1540">
        <f>VLOOKUP($A1540,'Medical Examinations'!$A:$M,8,0)</f>
        <v>0</v>
      </c>
      <c r="I1540" t="str">
        <f>VLOOKUP($A1540,'Medical Examinations'!$A:$M,9,0)</f>
        <v>No</v>
      </c>
      <c r="J1540" t="str">
        <f>VLOOKUP($A1540,'Medical Examinations'!$A:$M,11,0)</f>
        <v>Overweight</v>
      </c>
      <c r="K1540" t="str">
        <f>VLOOKUP($A1540,'Medical Examinations'!$A:$M,12,0)</f>
        <v>Normal</v>
      </c>
      <c r="L1540" s="11">
        <f>VLOOKUP($A1540,'Hospitalisation Details'!$A:$O,5,0)</f>
        <v>33122</v>
      </c>
      <c r="M1540">
        <f>VLOOKUP($A1540,'Hospitalisation Details'!$A:$O,7,0)</f>
        <v>6639.3</v>
      </c>
      <c r="N1540" t="str">
        <f>VLOOKUP($A1540,'Hospitalisation Details'!$A:$O,12,0)</f>
        <v>tier - 2</v>
      </c>
      <c r="O1540" t="str">
        <f>VLOOKUP($A1540,'Hospitalisation Details'!$A:$O,13,0)</f>
        <v>tier - 2</v>
      </c>
      <c r="P1540" t="str">
        <f>VLOOKUP($A1540,'Hospitalisation Details'!$A:$O,14,0)</f>
        <v>R1021</v>
      </c>
      <c r="Q1540">
        <f>VLOOKUP($A1540,'Hospitalisation Details'!$A:$O,15,0)</f>
        <v>32</v>
      </c>
    </row>
    <row r="1541" spans="1:17" ht="15.75" x14ac:dyDescent="0.25">
      <c r="A1541" s="1" t="s">
        <v>831</v>
      </c>
      <c r="B1541" t="str">
        <f>VLOOKUP(Healthcare!A1541,'Customer Names'!$A:$D,4,0)</f>
        <v>Yoshie</v>
      </c>
      <c r="C1541">
        <f>VLOOKUP(A1541,'Medical Examinations'!$A:$M,2,0)</f>
        <v>41.42</v>
      </c>
      <c r="D1541">
        <f>VLOOKUP($A1541,'Medical Examinations'!$A:$M,3,0)</f>
        <v>5.17</v>
      </c>
      <c r="E1541" t="str">
        <f>VLOOKUP($A1541,'Medical Examinations'!$A:$M,4,0)</f>
        <v>No</v>
      </c>
      <c r="F1541" t="str">
        <f>VLOOKUP($A1541,'Medical Examinations'!$A:$M,5,0)</f>
        <v>No</v>
      </c>
      <c r="G1541" t="str">
        <f>VLOOKUP($A1541,'Medical Examinations'!$A:$M,6,0)</f>
        <v>Yes</v>
      </c>
      <c r="H1541">
        <f>VLOOKUP($A1541,'Medical Examinations'!$A:$M,8,0)</f>
        <v>1</v>
      </c>
      <c r="I1541" t="str">
        <f>VLOOKUP($A1541,'Medical Examinations'!$A:$M,9,0)</f>
        <v>No</v>
      </c>
      <c r="J1541" t="str">
        <f>VLOOKUP($A1541,'Medical Examinations'!$A:$M,11,0)</f>
        <v>Obesity</v>
      </c>
      <c r="K1541" t="str">
        <f>VLOOKUP($A1541,'Medical Examinations'!$A:$M,12,0)</f>
        <v>Normal</v>
      </c>
      <c r="L1541" s="11">
        <f>VLOOKUP($A1541,'Hospitalisation Details'!$A:$O,5,0)</f>
        <v>37929</v>
      </c>
      <c r="M1541">
        <f>VLOOKUP($A1541,'Hospitalisation Details'!$A:$O,7,0)</f>
        <v>6638.16</v>
      </c>
      <c r="N1541" t="str">
        <f>VLOOKUP($A1541,'Hospitalisation Details'!$A:$O,12,0)</f>
        <v>tier - 2</v>
      </c>
      <c r="O1541" t="str">
        <f>VLOOKUP($A1541,'Hospitalisation Details'!$A:$O,13,0)</f>
        <v>tier - 1</v>
      </c>
      <c r="P1541" t="str">
        <f>VLOOKUP($A1541,'Hospitalisation Details'!$A:$O,14,0)</f>
        <v>R1012</v>
      </c>
      <c r="Q1541">
        <f>VLOOKUP($A1541,'Hospitalisation Details'!$A:$O,15,0)</f>
        <v>19</v>
      </c>
    </row>
    <row r="1542" spans="1:17" ht="15.75" x14ac:dyDescent="0.25">
      <c r="A1542" s="1" t="s">
        <v>830</v>
      </c>
      <c r="B1542" t="str">
        <f>VLOOKUP(Healthcare!A1542,'Customer Names'!$A:$D,4,0)</f>
        <v>Lauren A</v>
      </c>
      <c r="C1542">
        <f>VLOOKUP(A1542,'Medical Examinations'!$A:$M,2,0)</f>
        <v>20.69</v>
      </c>
      <c r="D1542">
        <f>VLOOKUP($A1542,'Medical Examinations'!$A:$M,3,0)</f>
        <v>6.93</v>
      </c>
      <c r="E1542" t="str">
        <f>VLOOKUP($A1542,'Medical Examinations'!$A:$M,4,0)</f>
        <v>No</v>
      </c>
      <c r="F1542" t="str">
        <f>VLOOKUP($A1542,'Medical Examinations'!$A:$M,5,0)</f>
        <v>No</v>
      </c>
      <c r="G1542" t="str">
        <f>VLOOKUP($A1542,'Medical Examinations'!$A:$M,6,0)</f>
        <v>No</v>
      </c>
      <c r="H1542">
        <f>VLOOKUP($A1542,'Medical Examinations'!$A:$M,8,0)</f>
        <v>2</v>
      </c>
      <c r="I1542" t="str">
        <f>VLOOKUP($A1542,'Medical Examinations'!$A:$M,9,0)</f>
        <v>No</v>
      </c>
      <c r="J1542" t="str">
        <f>VLOOKUP($A1542,'Medical Examinations'!$A:$M,11,0)</f>
        <v>Healthy Weight</v>
      </c>
      <c r="K1542" t="str">
        <f>VLOOKUP($A1542,'Medical Examinations'!$A:$M,12,0)</f>
        <v>Diabetes</v>
      </c>
      <c r="L1542" s="11">
        <f>VLOOKUP($A1542,'Hospitalisation Details'!$A:$O,5,0)</f>
        <v>26874</v>
      </c>
      <c r="M1542">
        <f>VLOOKUP($A1542,'Hospitalisation Details'!$A:$O,7,0)</f>
        <v>6630.31</v>
      </c>
      <c r="N1542" t="str">
        <f>VLOOKUP($A1542,'Hospitalisation Details'!$A:$O,12,0)</f>
        <v>tier - 2</v>
      </c>
      <c r="O1542" t="str">
        <f>VLOOKUP($A1542,'Hospitalisation Details'!$A:$O,13,0)</f>
        <v>tier - 1</v>
      </c>
      <c r="P1542" t="str">
        <f>VLOOKUP($A1542,'Hospitalisation Details'!$A:$O,14,0)</f>
        <v>R1013</v>
      </c>
      <c r="Q1542">
        <f>VLOOKUP($A1542,'Hospitalisation Details'!$A:$O,15,0)</f>
        <v>49</v>
      </c>
    </row>
    <row r="1543" spans="1:17" ht="15.75" x14ac:dyDescent="0.25">
      <c r="A1543" s="1" t="s">
        <v>829</v>
      </c>
      <c r="B1543" t="str">
        <f>VLOOKUP(Healthcare!A1543,'Customer Names'!$A:$D,4,0)</f>
        <v>Mason D.</v>
      </c>
      <c r="C1543">
        <f>VLOOKUP(A1543,'Medical Examinations'!$A:$M,2,0)</f>
        <v>41.23</v>
      </c>
      <c r="D1543">
        <f>VLOOKUP($A1543,'Medical Examinations'!$A:$M,3,0)</f>
        <v>4.24</v>
      </c>
      <c r="E1543" t="str">
        <f>VLOOKUP($A1543,'Medical Examinations'!$A:$M,4,0)</f>
        <v>No</v>
      </c>
      <c r="F1543" t="str">
        <f>VLOOKUP($A1543,'Medical Examinations'!$A:$M,5,0)</f>
        <v>No</v>
      </c>
      <c r="G1543" t="str">
        <f>VLOOKUP($A1543,'Medical Examinations'!$A:$M,6,0)</f>
        <v>No</v>
      </c>
      <c r="H1543">
        <f>VLOOKUP($A1543,'Medical Examinations'!$A:$M,8,0)</f>
        <v>0</v>
      </c>
      <c r="I1543" t="str">
        <f>VLOOKUP($A1543,'Medical Examinations'!$A:$M,9,0)</f>
        <v>No</v>
      </c>
      <c r="J1543" t="str">
        <f>VLOOKUP($A1543,'Medical Examinations'!$A:$M,11,0)</f>
        <v>Obesity</v>
      </c>
      <c r="K1543" t="str">
        <f>VLOOKUP($A1543,'Medical Examinations'!$A:$M,12,0)</f>
        <v>Normal</v>
      </c>
      <c r="L1543" s="11">
        <f>VLOOKUP($A1543,'Hospitalisation Details'!$A:$O,5,0)</f>
        <v>30252</v>
      </c>
      <c r="M1543">
        <f>VLOOKUP($A1543,'Hospitalisation Details'!$A:$O,7,0)</f>
        <v>6610.11</v>
      </c>
      <c r="N1543" t="str">
        <f>VLOOKUP($A1543,'Hospitalisation Details'!$A:$O,12,0)</f>
        <v>tier - 3</v>
      </c>
      <c r="O1543" t="str">
        <f>VLOOKUP($A1543,'Hospitalisation Details'!$A:$O,13,0)</f>
        <v>tier - 2</v>
      </c>
      <c r="P1543" t="str">
        <f>VLOOKUP($A1543,'Hospitalisation Details'!$A:$O,14,0)</f>
        <v>R1015</v>
      </c>
      <c r="Q1543">
        <f>VLOOKUP($A1543,'Hospitalisation Details'!$A:$O,15,0)</f>
        <v>40</v>
      </c>
    </row>
    <row r="1544" spans="1:17" ht="15.75" x14ac:dyDescent="0.25">
      <c r="A1544" s="1" t="s">
        <v>828</v>
      </c>
      <c r="B1544" t="str">
        <f>VLOOKUP(Healthcare!A1544,'Customer Names'!$A:$D,4,0)</f>
        <v>Ryan</v>
      </c>
      <c r="C1544">
        <f>VLOOKUP(A1544,'Medical Examinations'!$A:$M,2,0)</f>
        <v>29.9</v>
      </c>
      <c r="D1544">
        <f>VLOOKUP($A1544,'Medical Examinations'!$A:$M,3,0)</f>
        <v>5.91</v>
      </c>
      <c r="E1544" t="str">
        <f>VLOOKUP($A1544,'Medical Examinations'!$A:$M,4,0)</f>
        <v>No</v>
      </c>
      <c r="F1544" t="str">
        <f>VLOOKUP($A1544,'Medical Examinations'!$A:$M,5,0)</f>
        <v>No</v>
      </c>
      <c r="G1544" t="str">
        <f>VLOOKUP($A1544,'Medical Examinations'!$A:$M,6,0)</f>
        <v>No</v>
      </c>
      <c r="H1544">
        <f>VLOOKUP($A1544,'Medical Examinations'!$A:$M,8,0)</f>
        <v>0</v>
      </c>
      <c r="I1544" t="str">
        <f>VLOOKUP($A1544,'Medical Examinations'!$A:$M,9,0)</f>
        <v>No</v>
      </c>
      <c r="J1544" t="str">
        <f>VLOOKUP($A1544,'Medical Examinations'!$A:$M,11,0)</f>
        <v>Overweight</v>
      </c>
      <c r="K1544" t="str">
        <f>VLOOKUP($A1544,'Medical Examinations'!$A:$M,12,0)</f>
        <v>Prediabetes</v>
      </c>
      <c r="L1544" s="11">
        <f>VLOOKUP($A1544,'Hospitalisation Details'!$A:$O,5,0)</f>
        <v>30201</v>
      </c>
      <c r="M1544">
        <f>VLOOKUP($A1544,'Hospitalisation Details'!$A:$O,7,0)</f>
        <v>6600.36</v>
      </c>
      <c r="N1544" t="str">
        <f>VLOOKUP($A1544,'Hospitalisation Details'!$A:$O,12,0)</f>
        <v>tier - 2</v>
      </c>
      <c r="O1544" t="str">
        <f>VLOOKUP($A1544,'Hospitalisation Details'!$A:$O,13,0)</f>
        <v>tier - 3</v>
      </c>
      <c r="P1544" t="str">
        <f>VLOOKUP($A1544,'Hospitalisation Details'!$A:$O,14,0)</f>
        <v>R1011</v>
      </c>
      <c r="Q1544">
        <f>VLOOKUP($A1544,'Hospitalisation Details'!$A:$O,15,0)</f>
        <v>40</v>
      </c>
    </row>
    <row r="1545" spans="1:17" ht="15.75" x14ac:dyDescent="0.25">
      <c r="A1545" s="1" t="s">
        <v>827</v>
      </c>
      <c r="B1545" t="str">
        <f>VLOOKUP(Healthcare!A1545,'Customer Names'!$A:$D,4,0)</f>
        <v>Arturo</v>
      </c>
      <c r="C1545">
        <f>VLOOKUP(A1545,'Medical Examinations'!$A:$M,2,0)</f>
        <v>34.104999999999997</v>
      </c>
      <c r="D1545">
        <f>VLOOKUP($A1545,'Medical Examinations'!$A:$M,3,0)</f>
        <v>5.93</v>
      </c>
      <c r="E1545" t="str">
        <f>VLOOKUP($A1545,'Medical Examinations'!$A:$M,4,0)</f>
        <v>No</v>
      </c>
      <c r="F1545" t="str">
        <f>VLOOKUP($A1545,'Medical Examinations'!$A:$M,5,0)</f>
        <v>No</v>
      </c>
      <c r="G1545" t="str">
        <f>VLOOKUP($A1545,'Medical Examinations'!$A:$M,6,0)</f>
        <v>No</v>
      </c>
      <c r="H1545">
        <f>VLOOKUP($A1545,'Medical Examinations'!$A:$M,8,0)</f>
        <v>0</v>
      </c>
      <c r="I1545" t="str">
        <f>VLOOKUP($A1545,'Medical Examinations'!$A:$M,9,0)</f>
        <v>No</v>
      </c>
      <c r="J1545" t="str">
        <f>VLOOKUP($A1545,'Medical Examinations'!$A:$M,11,0)</f>
        <v>Obesity</v>
      </c>
      <c r="K1545" t="str">
        <f>VLOOKUP($A1545,'Medical Examinations'!$A:$M,12,0)</f>
        <v>Prediabetes</v>
      </c>
      <c r="L1545" s="11">
        <f>VLOOKUP($A1545,'Hospitalisation Details'!$A:$O,5,0)</f>
        <v>30253</v>
      </c>
      <c r="M1545">
        <f>VLOOKUP($A1545,'Hospitalisation Details'!$A:$O,7,0)</f>
        <v>6600.21</v>
      </c>
      <c r="N1545" t="str">
        <f>VLOOKUP($A1545,'Hospitalisation Details'!$A:$O,12,0)</f>
        <v>tier - 3</v>
      </c>
      <c r="O1545" t="str">
        <f>VLOOKUP($A1545,'Hospitalisation Details'!$A:$O,13,0)</f>
        <v>tier - 2</v>
      </c>
      <c r="P1545" t="str">
        <f>VLOOKUP($A1545,'Hospitalisation Details'!$A:$O,14,0)</f>
        <v>R1016</v>
      </c>
      <c r="Q1545">
        <f>VLOOKUP($A1545,'Hospitalisation Details'!$A:$O,15,0)</f>
        <v>40</v>
      </c>
    </row>
    <row r="1546" spans="1:17" ht="15.75" x14ac:dyDescent="0.25">
      <c r="A1546" s="1" t="s">
        <v>826</v>
      </c>
      <c r="B1546" t="str">
        <f>VLOOKUP(Healthcare!A1546,'Customer Names'!$A:$D,4,0)</f>
        <v>Jake</v>
      </c>
      <c r="C1546">
        <f>VLOOKUP(A1546,'Medical Examinations'!$A:$M,2,0)</f>
        <v>24.97</v>
      </c>
      <c r="D1546">
        <f>VLOOKUP($A1546,'Medical Examinations'!$A:$M,3,0)</f>
        <v>5.66</v>
      </c>
      <c r="E1546" t="str">
        <f>VLOOKUP($A1546,'Medical Examinations'!$A:$M,4,0)</f>
        <v>No</v>
      </c>
      <c r="F1546" t="str">
        <f>VLOOKUP($A1546,'Medical Examinations'!$A:$M,5,0)</f>
        <v>No</v>
      </c>
      <c r="G1546" t="str">
        <f>VLOOKUP($A1546,'Medical Examinations'!$A:$M,6,0)</f>
        <v>No</v>
      </c>
      <c r="H1546">
        <f>VLOOKUP($A1546,'Medical Examinations'!$A:$M,8,0)</f>
        <v>0</v>
      </c>
      <c r="I1546" t="str">
        <f>VLOOKUP($A1546,'Medical Examinations'!$A:$M,9,0)</f>
        <v>No</v>
      </c>
      <c r="J1546" t="str">
        <f>VLOOKUP($A1546,'Medical Examinations'!$A:$M,11,0)</f>
        <v>Overweight</v>
      </c>
      <c r="K1546" t="str">
        <f>VLOOKUP($A1546,'Medical Examinations'!$A:$M,12,0)</f>
        <v>Normal</v>
      </c>
      <c r="L1546" s="11">
        <f>VLOOKUP($A1546,'Hospitalisation Details'!$A:$O,5,0)</f>
        <v>30216</v>
      </c>
      <c r="M1546">
        <f>VLOOKUP($A1546,'Hospitalisation Details'!$A:$O,7,0)</f>
        <v>6593.51</v>
      </c>
      <c r="N1546" t="str">
        <f>VLOOKUP($A1546,'Hospitalisation Details'!$A:$O,12,0)</f>
        <v>tier - 2</v>
      </c>
      <c r="O1546" t="str">
        <f>VLOOKUP($A1546,'Hospitalisation Details'!$A:$O,13,0)</f>
        <v>tier - 1</v>
      </c>
      <c r="P1546" t="str">
        <f>VLOOKUP($A1546,'Hospitalisation Details'!$A:$O,14,0)</f>
        <v>R1013</v>
      </c>
      <c r="Q1546">
        <f>VLOOKUP($A1546,'Hospitalisation Details'!$A:$O,15,0)</f>
        <v>40</v>
      </c>
    </row>
    <row r="1547" spans="1:17" ht="15.75" x14ac:dyDescent="0.25">
      <c r="A1547" s="1" t="s">
        <v>825</v>
      </c>
      <c r="B1547" t="str">
        <f>VLOOKUP(Healthcare!A1547,'Customer Names'!$A:$D,4,0)</f>
        <v>Sarah E</v>
      </c>
      <c r="C1547">
        <f>VLOOKUP(A1547,'Medical Examinations'!$A:$M,2,0)</f>
        <v>34.799999999999997</v>
      </c>
      <c r="D1547">
        <f>VLOOKUP($A1547,'Medical Examinations'!$A:$M,3,0)</f>
        <v>4.1900000000000004</v>
      </c>
      <c r="E1547" t="str">
        <f>VLOOKUP($A1547,'Medical Examinations'!$A:$M,4,0)</f>
        <v>No</v>
      </c>
      <c r="F1547" t="str">
        <f>VLOOKUP($A1547,'Medical Examinations'!$A:$M,5,0)</f>
        <v>No</v>
      </c>
      <c r="G1547" t="str">
        <f>VLOOKUP($A1547,'Medical Examinations'!$A:$M,6,0)</f>
        <v>No</v>
      </c>
      <c r="H1547">
        <f>VLOOKUP($A1547,'Medical Examinations'!$A:$M,8,0)</f>
        <v>1</v>
      </c>
      <c r="I1547" t="str">
        <f>VLOOKUP($A1547,'Medical Examinations'!$A:$M,9,0)</f>
        <v>No</v>
      </c>
      <c r="J1547" t="str">
        <f>VLOOKUP($A1547,'Medical Examinations'!$A:$M,11,0)</f>
        <v>Obesity</v>
      </c>
      <c r="K1547" t="str">
        <f>VLOOKUP($A1547,'Medical Examinations'!$A:$M,12,0)</f>
        <v>Normal</v>
      </c>
      <c r="L1547" s="11">
        <f>VLOOKUP($A1547,'Hospitalisation Details'!$A:$O,5,0)</f>
        <v>30991</v>
      </c>
      <c r="M1547">
        <f>VLOOKUP($A1547,'Hospitalisation Details'!$A:$O,7,0)</f>
        <v>6571.54</v>
      </c>
      <c r="N1547" t="str">
        <f>VLOOKUP($A1547,'Hospitalisation Details'!$A:$O,12,0)</f>
        <v>tier - 2</v>
      </c>
      <c r="O1547" t="str">
        <f>VLOOKUP($A1547,'Hospitalisation Details'!$A:$O,13,0)</f>
        <v>tier - 3</v>
      </c>
      <c r="P1547" t="str">
        <f>VLOOKUP($A1547,'Hospitalisation Details'!$A:$O,14,0)</f>
        <v>R1011</v>
      </c>
      <c r="Q1547">
        <f>VLOOKUP($A1547,'Hospitalisation Details'!$A:$O,15,0)</f>
        <v>38</v>
      </c>
    </row>
    <row r="1548" spans="1:17" ht="15.75" x14ac:dyDescent="0.25">
      <c r="A1548" s="1" t="s">
        <v>824</v>
      </c>
      <c r="B1548" t="str">
        <f>VLOOKUP(Healthcare!A1548,'Customer Names'!$A:$D,4,0)</f>
        <v>Alison L.</v>
      </c>
      <c r="C1548">
        <f>VLOOKUP(A1548,'Medical Examinations'!$A:$M,2,0)</f>
        <v>32.965000000000003</v>
      </c>
      <c r="D1548">
        <f>VLOOKUP($A1548,'Medical Examinations'!$A:$M,3,0)</f>
        <v>9.2100000000000009</v>
      </c>
      <c r="E1548" t="str">
        <f>VLOOKUP($A1548,'Medical Examinations'!$A:$M,4,0)</f>
        <v>yes</v>
      </c>
      <c r="F1548" t="str">
        <f>VLOOKUP($A1548,'Medical Examinations'!$A:$M,5,0)</f>
        <v>No</v>
      </c>
      <c r="G1548" t="str">
        <f>VLOOKUP($A1548,'Medical Examinations'!$A:$M,6,0)</f>
        <v>No</v>
      </c>
      <c r="H1548">
        <f>VLOOKUP($A1548,'Medical Examinations'!$A:$M,8,0)</f>
        <v>0</v>
      </c>
      <c r="I1548" t="str">
        <f>VLOOKUP($A1548,'Medical Examinations'!$A:$M,9,0)</f>
        <v>No</v>
      </c>
      <c r="J1548" t="str">
        <f>VLOOKUP($A1548,'Medical Examinations'!$A:$M,11,0)</f>
        <v>Obesity</v>
      </c>
      <c r="K1548" t="str">
        <f>VLOOKUP($A1548,'Medical Examinations'!$A:$M,12,0)</f>
        <v>Diabetes</v>
      </c>
      <c r="L1548" s="11">
        <f>VLOOKUP($A1548,'Hospitalisation Details'!$A:$O,5,0)</f>
        <v>29818</v>
      </c>
      <c r="M1548">
        <f>VLOOKUP($A1548,'Hospitalisation Details'!$A:$O,7,0)</f>
        <v>6571.02</v>
      </c>
      <c r="N1548" t="str">
        <f>VLOOKUP($A1548,'Hospitalisation Details'!$A:$O,12,0)</f>
        <v>tier - 2</v>
      </c>
      <c r="O1548" t="str">
        <f>VLOOKUP($A1548,'Hospitalisation Details'!$A:$O,13,0)</f>
        <v>tier - 1</v>
      </c>
      <c r="P1548" t="str">
        <f>VLOOKUP($A1548,'Hospitalisation Details'!$A:$O,14,0)</f>
        <v>R1012</v>
      </c>
      <c r="Q1548">
        <f>VLOOKUP($A1548,'Hospitalisation Details'!$A:$O,15,0)</f>
        <v>41</v>
      </c>
    </row>
    <row r="1549" spans="1:17" ht="15.75" x14ac:dyDescent="0.25">
      <c r="A1549" s="1" t="s">
        <v>823</v>
      </c>
      <c r="B1549" t="str">
        <f>VLOOKUP(Healthcare!A1549,'Customer Names'!$A:$D,4,0)</f>
        <v>Karen A.</v>
      </c>
      <c r="C1549">
        <f>VLOOKUP(A1549,'Medical Examinations'!$A:$M,2,0)</f>
        <v>27.265000000000001</v>
      </c>
      <c r="D1549">
        <f>VLOOKUP($A1549,'Medical Examinations'!$A:$M,3,0)</f>
        <v>5.51</v>
      </c>
      <c r="E1549" t="str">
        <f>VLOOKUP($A1549,'Medical Examinations'!$A:$M,4,0)</f>
        <v>No</v>
      </c>
      <c r="F1549" t="str">
        <f>VLOOKUP($A1549,'Medical Examinations'!$A:$M,5,0)</f>
        <v>No</v>
      </c>
      <c r="G1549" t="str">
        <f>VLOOKUP($A1549,'Medical Examinations'!$A:$M,6,0)</f>
        <v>No</v>
      </c>
      <c r="H1549">
        <f>VLOOKUP($A1549,'Medical Examinations'!$A:$M,8,0)</f>
        <v>1</v>
      </c>
      <c r="I1549" t="str">
        <f>VLOOKUP($A1549,'Medical Examinations'!$A:$M,9,0)</f>
        <v>No</v>
      </c>
      <c r="J1549" t="str">
        <f>VLOOKUP($A1549,'Medical Examinations'!$A:$M,11,0)</f>
        <v>Overweight</v>
      </c>
      <c r="K1549" t="str">
        <f>VLOOKUP($A1549,'Medical Examinations'!$A:$M,12,0)</f>
        <v>Normal</v>
      </c>
      <c r="L1549" s="11">
        <f>VLOOKUP($A1549,'Hospitalisation Details'!$A:$O,5,0)</f>
        <v>30945</v>
      </c>
      <c r="M1549">
        <f>VLOOKUP($A1549,'Hospitalisation Details'!$A:$O,7,0)</f>
        <v>6555.07</v>
      </c>
      <c r="N1549" t="str">
        <f>VLOOKUP($A1549,'Hospitalisation Details'!$A:$O,12,0)</f>
        <v>tier - 2</v>
      </c>
      <c r="O1549" t="str">
        <f>VLOOKUP($A1549,'Hospitalisation Details'!$A:$O,13,0)</f>
        <v>tier - 2</v>
      </c>
      <c r="P1549" t="str">
        <f>VLOOKUP($A1549,'Hospitalisation Details'!$A:$O,14,0)</f>
        <v>R1024</v>
      </c>
      <c r="Q1549">
        <f>VLOOKUP($A1549,'Hospitalisation Details'!$A:$O,15,0)</f>
        <v>38</v>
      </c>
    </row>
    <row r="1550" spans="1:17" ht="15.75" x14ac:dyDescent="0.25">
      <c r="A1550" s="1" t="s">
        <v>822</v>
      </c>
      <c r="B1550" t="str">
        <f>VLOOKUP(Healthcare!A1550,'Customer Names'!$A:$D,4,0)</f>
        <v>Thomas R. Jr.</v>
      </c>
      <c r="C1550">
        <f>VLOOKUP(A1550,'Medical Examinations'!$A:$M,2,0)</f>
        <v>17.059999999999999</v>
      </c>
      <c r="D1550">
        <f>VLOOKUP($A1550,'Medical Examinations'!$A:$M,3,0)</f>
        <v>8.5</v>
      </c>
      <c r="E1550" t="str">
        <f>VLOOKUP($A1550,'Medical Examinations'!$A:$M,4,0)</f>
        <v>No</v>
      </c>
      <c r="F1550" t="str">
        <f>VLOOKUP($A1550,'Medical Examinations'!$A:$M,5,0)</f>
        <v>No</v>
      </c>
      <c r="G1550" t="str">
        <f>VLOOKUP($A1550,'Medical Examinations'!$A:$M,6,0)</f>
        <v>No</v>
      </c>
      <c r="H1550">
        <f>VLOOKUP($A1550,'Medical Examinations'!$A:$M,8,0)</f>
        <v>0</v>
      </c>
      <c r="I1550" t="str">
        <f>VLOOKUP($A1550,'Medical Examinations'!$A:$M,9,0)</f>
        <v>No</v>
      </c>
      <c r="J1550" t="str">
        <f>VLOOKUP($A1550,'Medical Examinations'!$A:$M,11,0)</f>
        <v>Underweight</v>
      </c>
      <c r="K1550" t="str">
        <f>VLOOKUP($A1550,'Medical Examinations'!$A:$M,12,0)</f>
        <v>Diabetes</v>
      </c>
      <c r="L1550" s="11">
        <f>VLOOKUP($A1550,'Hospitalisation Details'!$A:$O,5,0)</f>
        <v>25153</v>
      </c>
      <c r="M1550">
        <f>VLOOKUP($A1550,'Hospitalisation Details'!$A:$O,7,0)</f>
        <v>6552.01</v>
      </c>
      <c r="N1550" t="str">
        <f>VLOOKUP($A1550,'Hospitalisation Details'!$A:$O,12,0)</f>
        <v>tier - 3</v>
      </c>
      <c r="O1550" t="str">
        <f>VLOOKUP($A1550,'Hospitalisation Details'!$A:$O,13,0)</f>
        <v>tier - 2</v>
      </c>
      <c r="P1550" t="str">
        <f>VLOOKUP($A1550,'Hospitalisation Details'!$A:$O,14,0)</f>
        <v>R1013</v>
      </c>
      <c r="Q1550">
        <f>VLOOKUP($A1550,'Hospitalisation Details'!$A:$O,15,0)</f>
        <v>54</v>
      </c>
    </row>
    <row r="1551" spans="1:17" ht="15.75" x14ac:dyDescent="0.25">
      <c r="A1551" s="1" t="s">
        <v>821</v>
      </c>
      <c r="B1551" t="str">
        <f>VLOOKUP(Healthcare!A1551,'Customer Names'!$A:$D,4,0)</f>
        <v>Stephanie W.</v>
      </c>
      <c r="C1551">
        <f>VLOOKUP(A1551,'Medical Examinations'!$A:$M,2,0)</f>
        <v>36.29</v>
      </c>
      <c r="D1551">
        <f>VLOOKUP($A1551,'Medical Examinations'!$A:$M,3,0)</f>
        <v>6.23</v>
      </c>
      <c r="E1551" t="str">
        <f>VLOOKUP($A1551,'Medical Examinations'!$A:$M,4,0)</f>
        <v>No</v>
      </c>
      <c r="F1551" t="str">
        <f>VLOOKUP($A1551,'Medical Examinations'!$A:$M,5,0)</f>
        <v>No</v>
      </c>
      <c r="G1551" t="str">
        <f>VLOOKUP($A1551,'Medical Examinations'!$A:$M,6,0)</f>
        <v>No</v>
      </c>
      <c r="H1551">
        <f>VLOOKUP($A1551,'Medical Examinations'!$A:$M,8,0)</f>
        <v>0</v>
      </c>
      <c r="I1551" t="str">
        <f>VLOOKUP($A1551,'Medical Examinations'!$A:$M,9,0)</f>
        <v>No</v>
      </c>
      <c r="J1551" t="str">
        <f>VLOOKUP($A1551,'Medical Examinations'!$A:$M,11,0)</f>
        <v>Obesity</v>
      </c>
      <c r="K1551" t="str">
        <f>VLOOKUP($A1551,'Medical Examinations'!$A:$M,12,0)</f>
        <v>Prediabetes</v>
      </c>
      <c r="L1551" s="11">
        <f>VLOOKUP($A1551,'Hospitalisation Details'!$A:$O,5,0)</f>
        <v>32665</v>
      </c>
      <c r="M1551">
        <f>VLOOKUP($A1551,'Hospitalisation Details'!$A:$O,7,0)</f>
        <v>6551.75</v>
      </c>
      <c r="N1551" t="str">
        <f>VLOOKUP($A1551,'Hospitalisation Details'!$A:$O,12,0)</f>
        <v>tier - 2</v>
      </c>
      <c r="O1551" t="str">
        <f>VLOOKUP($A1551,'Hospitalisation Details'!$A:$O,13,0)</f>
        <v>tier - 2</v>
      </c>
      <c r="P1551" t="str">
        <f>VLOOKUP($A1551,'Hospitalisation Details'!$A:$O,14,0)</f>
        <v>R1024</v>
      </c>
      <c r="Q1551">
        <f>VLOOKUP($A1551,'Hospitalisation Details'!$A:$O,15,0)</f>
        <v>34</v>
      </c>
    </row>
    <row r="1552" spans="1:17" ht="15.75" x14ac:dyDescent="0.25">
      <c r="A1552" s="1" t="s">
        <v>820</v>
      </c>
      <c r="B1552" t="str">
        <f>VLOOKUP(Healthcare!A1552,'Customer Names'!$A:$D,4,0)</f>
        <v>Ezra</v>
      </c>
      <c r="C1552">
        <f>VLOOKUP(A1552,'Medical Examinations'!$A:$M,2,0)</f>
        <v>28.594999999999999</v>
      </c>
      <c r="D1552">
        <f>VLOOKUP($A1552,'Medical Examinations'!$A:$M,3,0)</f>
        <v>8.5299999999999994</v>
      </c>
      <c r="E1552" t="str">
        <f>VLOOKUP($A1552,'Medical Examinations'!$A:$M,4,0)</f>
        <v>yes</v>
      </c>
      <c r="F1552" t="str">
        <f>VLOOKUP($A1552,'Medical Examinations'!$A:$M,5,0)</f>
        <v>No</v>
      </c>
      <c r="G1552" t="str">
        <f>VLOOKUP($A1552,'Medical Examinations'!$A:$M,6,0)</f>
        <v>No</v>
      </c>
      <c r="H1552">
        <f>VLOOKUP($A1552,'Medical Examinations'!$A:$M,8,0)</f>
        <v>1</v>
      </c>
      <c r="I1552" t="str">
        <f>VLOOKUP($A1552,'Medical Examinations'!$A:$M,9,0)</f>
        <v>No</v>
      </c>
      <c r="J1552" t="str">
        <f>VLOOKUP($A1552,'Medical Examinations'!$A:$M,11,0)</f>
        <v>Overweight</v>
      </c>
      <c r="K1552" t="str">
        <f>VLOOKUP($A1552,'Medical Examinations'!$A:$M,12,0)</f>
        <v>Diabetes</v>
      </c>
      <c r="L1552" s="11">
        <f>VLOOKUP($A1552,'Hospitalisation Details'!$A:$O,5,0)</f>
        <v>31642</v>
      </c>
      <c r="M1552">
        <f>VLOOKUP($A1552,'Hospitalisation Details'!$A:$O,7,0)</f>
        <v>6548.2</v>
      </c>
      <c r="N1552" t="str">
        <f>VLOOKUP($A1552,'Hospitalisation Details'!$A:$O,12,0)</f>
        <v>tier - 2</v>
      </c>
      <c r="O1552" t="str">
        <f>VLOOKUP($A1552,'Hospitalisation Details'!$A:$O,13,0)</f>
        <v>tier - 3</v>
      </c>
      <c r="P1552" t="str">
        <f>VLOOKUP($A1552,'Hospitalisation Details'!$A:$O,14,0)</f>
        <v>R1012</v>
      </c>
      <c r="Q1552">
        <f>VLOOKUP($A1552,'Hospitalisation Details'!$A:$O,15,0)</f>
        <v>36</v>
      </c>
    </row>
    <row r="1553" spans="1:17" ht="15.75" x14ac:dyDescent="0.25">
      <c r="A1553" s="1" t="s">
        <v>819</v>
      </c>
      <c r="B1553" t="str">
        <f>VLOOKUP(Healthcare!A1553,'Customer Names'!$A:$D,4,0)</f>
        <v>Jim</v>
      </c>
      <c r="C1553">
        <f>VLOOKUP(A1553,'Medical Examinations'!$A:$M,2,0)</f>
        <v>17.8</v>
      </c>
      <c r="D1553">
        <f>VLOOKUP($A1553,'Medical Examinations'!$A:$M,3,0)</f>
        <v>5.75</v>
      </c>
      <c r="E1553" t="str">
        <f>VLOOKUP($A1553,'Medical Examinations'!$A:$M,4,0)</f>
        <v>yes</v>
      </c>
      <c r="F1553" t="str">
        <f>VLOOKUP($A1553,'Medical Examinations'!$A:$M,5,0)</f>
        <v>No</v>
      </c>
      <c r="G1553" t="str">
        <f>VLOOKUP($A1553,'Medical Examinations'!$A:$M,6,0)</f>
        <v>Yes</v>
      </c>
      <c r="H1553">
        <f>VLOOKUP($A1553,'Medical Examinations'!$A:$M,8,0)</f>
        <v>1</v>
      </c>
      <c r="I1553" t="str">
        <f>VLOOKUP($A1553,'Medical Examinations'!$A:$M,9,0)</f>
        <v>No</v>
      </c>
      <c r="J1553" t="str">
        <f>VLOOKUP($A1553,'Medical Examinations'!$A:$M,11,0)</f>
        <v>Underweight</v>
      </c>
      <c r="K1553" t="str">
        <f>VLOOKUP($A1553,'Medical Examinations'!$A:$M,12,0)</f>
        <v>Prediabetes</v>
      </c>
      <c r="L1553" s="11">
        <f>VLOOKUP($A1553,'Hospitalisation Details'!$A:$O,5,0)</f>
        <v>25540</v>
      </c>
      <c r="M1553">
        <f>VLOOKUP($A1553,'Hospitalisation Details'!$A:$O,7,0)</f>
        <v>6546.16</v>
      </c>
      <c r="N1553" t="str">
        <f>VLOOKUP($A1553,'Hospitalisation Details'!$A:$O,12,0)</f>
        <v>tier - 2</v>
      </c>
      <c r="O1553" t="str">
        <f>VLOOKUP($A1553,'Hospitalisation Details'!$A:$O,13,0)</f>
        <v>tier - 3</v>
      </c>
      <c r="P1553" t="str">
        <f>VLOOKUP($A1553,'Hospitalisation Details'!$A:$O,14,0)</f>
        <v>R1013</v>
      </c>
      <c r="Q1553">
        <f>VLOOKUP($A1553,'Hospitalisation Details'!$A:$O,15,0)</f>
        <v>53</v>
      </c>
    </row>
    <row r="1554" spans="1:17" ht="15.75" x14ac:dyDescent="0.25">
      <c r="A1554" s="1" t="s">
        <v>818</v>
      </c>
      <c r="B1554" t="str">
        <f>VLOOKUP(Healthcare!A1554,'Customer Names'!$A:$D,4,0)</f>
        <v>Ari L.</v>
      </c>
      <c r="C1554">
        <f>VLOOKUP(A1554,'Medical Examinations'!$A:$M,2,0)</f>
        <v>21.4</v>
      </c>
      <c r="D1554">
        <f>VLOOKUP($A1554,'Medical Examinations'!$A:$M,3,0)</f>
        <v>5.6</v>
      </c>
      <c r="E1554" t="str">
        <f>VLOOKUP($A1554,'Medical Examinations'!$A:$M,4,0)</f>
        <v>No</v>
      </c>
      <c r="F1554" t="str">
        <f>VLOOKUP($A1554,'Medical Examinations'!$A:$M,5,0)</f>
        <v>No</v>
      </c>
      <c r="G1554" t="str">
        <f>VLOOKUP($A1554,'Medical Examinations'!$A:$M,6,0)</f>
        <v>No</v>
      </c>
      <c r="H1554">
        <f>VLOOKUP($A1554,'Medical Examinations'!$A:$M,8,0)</f>
        <v>0</v>
      </c>
      <c r="I1554" t="str">
        <f>VLOOKUP($A1554,'Medical Examinations'!$A:$M,9,0)</f>
        <v>No</v>
      </c>
      <c r="J1554" t="str">
        <f>VLOOKUP($A1554,'Medical Examinations'!$A:$M,11,0)</f>
        <v>Healthy Weight</v>
      </c>
      <c r="K1554" t="str">
        <f>VLOOKUP($A1554,'Medical Examinations'!$A:$M,12,0)</f>
        <v>Normal</v>
      </c>
      <c r="L1554" s="11">
        <f>VLOOKUP($A1554,'Hospitalisation Details'!$A:$O,5,0)</f>
        <v>30257</v>
      </c>
      <c r="M1554">
        <f>VLOOKUP($A1554,'Hospitalisation Details'!$A:$O,7,0)</f>
        <v>6536.68</v>
      </c>
      <c r="N1554" t="str">
        <f>VLOOKUP($A1554,'Hospitalisation Details'!$A:$O,12,0)</f>
        <v>tier - 2</v>
      </c>
      <c r="O1554" t="str">
        <f>VLOOKUP($A1554,'Hospitalisation Details'!$A:$O,13,0)</f>
        <v>tier - 2</v>
      </c>
      <c r="P1554" t="str">
        <f>VLOOKUP($A1554,'Hospitalisation Details'!$A:$O,14,0)</f>
        <v>R1012</v>
      </c>
      <c r="Q1554">
        <f>VLOOKUP($A1554,'Hospitalisation Details'!$A:$O,15,0)</f>
        <v>40</v>
      </c>
    </row>
    <row r="1555" spans="1:17" ht="15.75" x14ac:dyDescent="0.25">
      <c r="A1555" s="1" t="s">
        <v>817</v>
      </c>
      <c r="B1555" t="str">
        <f>VLOOKUP(Healthcare!A1555,'Customer Names'!$A:$D,4,0)</f>
        <v>Fanny</v>
      </c>
      <c r="C1555">
        <f>VLOOKUP(A1555,'Medical Examinations'!$A:$M,2,0)</f>
        <v>23.01</v>
      </c>
      <c r="D1555">
        <f>VLOOKUP($A1555,'Medical Examinations'!$A:$M,3,0)</f>
        <v>4.68</v>
      </c>
      <c r="E1555" t="str">
        <f>VLOOKUP($A1555,'Medical Examinations'!$A:$M,4,0)</f>
        <v>No</v>
      </c>
      <c r="F1555" t="str">
        <f>VLOOKUP($A1555,'Medical Examinations'!$A:$M,5,0)</f>
        <v>No</v>
      </c>
      <c r="G1555" t="str">
        <f>VLOOKUP($A1555,'Medical Examinations'!$A:$M,6,0)</f>
        <v>No</v>
      </c>
      <c r="H1555">
        <f>VLOOKUP($A1555,'Medical Examinations'!$A:$M,8,0)</f>
        <v>0</v>
      </c>
      <c r="I1555" t="str">
        <f>VLOOKUP($A1555,'Medical Examinations'!$A:$M,9,0)</f>
        <v>No</v>
      </c>
      <c r="J1555" t="str">
        <f>VLOOKUP($A1555,'Medical Examinations'!$A:$M,11,0)</f>
        <v>Healthy Weight</v>
      </c>
      <c r="K1555" t="str">
        <f>VLOOKUP($A1555,'Medical Examinations'!$A:$M,12,0)</f>
        <v>Normal</v>
      </c>
      <c r="L1555" s="11">
        <f>VLOOKUP($A1555,'Hospitalisation Details'!$A:$O,5,0)</f>
        <v>30297</v>
      </c>
      <c r="M1555">
        <f>VLOOKUP($A1555,'Hospitalisation Details'!$A:$O,7,0)</f>
        <v>6532.04</v>
      </c>
      <c r="N1555" t="str">
        <f>VLOOKUP($A1555,'Hospitalisation Details'!$A:$O,12,0)</f>
        <v>tier - 2</v>
      </c>
      <c r="O1555" t="str">
        <f>VLOOKUP($A1555,'Hospitalisation Details'!$A:$O,13,0)</f>
        <v>tier - 1</v>
      </c>
      <c r="P1555" t="str">
        <f>VLOOKUP($A1555,'Hospitalisation Details'!$A:$O,14,0)</f>
        <v>R1013</v>
      </c>
      <c r="Q1555">
        <f>VLOOKUP($A1555,'Hospitalisation Details'!$A:$O,15,0)</f>
        <v>40</v>
      </c>
    </row>
    <row r="1556" spans="1:17" ht="15.75" x14ac:dyDescent="0.25">
      <c r="A1556" s="1" t="s">
        <v>816</v>
      </c>
      <c r="B1556" t="str">
        <f>VLOOKUP(Healthcare!A1556,'Customer Names'!$A:$D,4,0)</f>
        <v>Heather</v>
      </c>
      <c r="C1556">
        <f>VLOOKUP(A1556,'Medical Examinations'!$A:$M,2,0)</f>
        <v>19.86</v>
      </c>
      <c r="D1556">
        <f>VLOOKUP($A1556,'Medical Examinations'!$A:$M,3,0)</f>
        <v>5.62</v>
      </c>
      <c r="E1556" t="str">
        <f>VLOOKUP($A1556,'Medical Examinations'!$A:$M,4,0)</f>
        <v>yes</v>
      </c>
      <c r="F1556" t="str">
        <f>VLOOKUP($A1556,'Medical Examinations'!$A:$M,5,0)</f>
        <v>No</v>
      </c>
      <c r="G1556" t="str">
        <f>VLOOKUP($A1556,'Medical Examinations'!$A:$M,6,0)</f>
        <v>No</v>
      </c>
      <c r="H1556">
        <f>VLOOKUP($A1556,'Medical Examinations'!$A:$M,8,0)</f>
        <v>0</v>
      </c>
      <c r="I1556" t="str">
        <f>VLOOKUP($A1556,'Medical Examinations'!$A:$M,9,0)</f>
        <v>No</v>
      </c>
      <c r="J1556" t="str">
        <f>VLOOKUP($A1556,'Medical Examinations'!$A:$M,11,0)</f>
        <v>Healthy Weight</v>
      </c>
      <c r="K1556" t="str">
        <f>VLOOKUP($A1556,'Medical Examinations'!$A:$M,12,0)</f>
        <v>Normal</v>
      </c>
      <c r="L1556" s="11">
        <f>VLOOKUP($A1556,'Hospitalisation Details'!$A:$O,5,0)</f>
        <v>27934</v>
      </c>
      <c r="M1556">
        <f>VLOOKUP($A1556,'Hospitalisation Details'!$A:$O,7,0)</f>
        <v>6529.21</v>
      </c>
      <c r="N1556" t="str">
        <f>VLOOKUP($A1556,'Hospitalisation Details'!$A:$O,12,0)</f>
        <v>tier - 2</v>
      </c>
      <c r="O1556" t="str">
        <f>VLOOKUP($A1556,'Hospitalisation Details'!$A:$O,13,0)</f>
        <v>tier - 1</v>
      </c>
      <c r="P1556" t="str">
        <f>VLOOKUP($A1556,'Hospitalisation Details'!$A:$O,14,0)</f>
        <v>R1013</v>
      </c>
      <c r="Q1556">
        <f>VLOOKUP($A1556,'Hospitalisation Details'!$A:$O,15,0)</f>
        <v>46</v>
      </c>
    </row>
    <row r="1557" spans="1:17" ht="15.75" x14ac:dyDescent="0.25">
      <c r="A1557" s="1" t="s">
        <v>815</v>
      </c>
      <c r="B1557" t="str">
        <f>VLOOKUP(Healthcare!A1557,'Customer Names'!$A:$D,4,0)</f>
        <v>Peter W. Sr.</v>
      </c>
      <c r="C1557">
        <f>VLOOKUP(A1557,'Medical Examinations'!$A:$M,2,0)</f>
        <v>33.58</v>
      </c>
      <c r="D1557">
        <f>VLOOKUP($A1557,'Medical Examinations'!$A:$M,3,0)</f>
        <v>5.08</v>
      </c>
      <c r="E1557" t="str">
        <f>VLOOKUP($A1557,'Medical Examinations'!$A:$M,4,0)</f>
        <v>No</v>
      </c>
      <c r="F1557" t="str">
        <f>VLOOKUP($A1557,'Medical Examinations'!$A:$M,5,0)</f>
        <v>No</v>
      </c>
      <c r="G1557" t="str">
        <f>VLOOKUP($A1557,'Medical Examinations'!$A:$M,6,0)</f>
        <v>No</v>
      </c>
      <c r="H1557">
        <f>VLOOKUP($A1557,'Medical Examinations'!$A:$M,8,0)</f>
        <v>0</v>
      </c>
      <c r="I1557" t="str">
        <f>VLOOKUP($A1557,'Medical Examinations'!$A:$M,9,0)</f>
        <v>No</v>
      </c>
      <c r="J1557" t="str">
        <f>VLOOKUP($A1557,'Medical Examinations'!$A:$M,11,0)</f>
        <v>Obesity</v>
      </c>
      <c r="K1557" t="str">
        <f>VLOOKUP($A1557,'Medical Examinations'!$A:$M,12,0)</f>
        <v>Normal</v>
      </c>
      <c r="L1557" s="11">
        <f>VLOOKUP($A1557,'Hospitalisation Details'!$A:$O,5,0)</f>
        <v>34645</v>
      </c>
      <c r="M1557">
        <f>VLOOKUP($A1557,'Hospitalisation Details'!$A:$O,7,0)</f>
        <v>6512.24</v>
      </c>
      <c r="N1557" t="str">
        <f>VLOOKUP($A1557,'Hospitalisation Details'!$A:$O,12,0)</f>
        <v>tier - 2</v>
      </c>
      <c r="O1557" t="str">
        <f>VLOOKUP($A1557,'Hospitalisation Details'!$A:$O,13,0)</f>
        <v>tier - 1</v>
      </c>
      <c r="P1557" t="str">
        <f>VLOOKUP($A1557,'Hospitalisation Details'!$A:$O,14,0)</f>
        <v>R1021</v>
      </c>
      <c r="Q1557">
        <f>VLOOKUP($A1557,'Hospitalisation Details'!$A:$O,15,0)</f>
        <v>28</v>
      </c>
    </row>
    <row r="1558" spans="1:17" ht="15.75" x14ac:dyDescent="0.25">
      <c r="A1558" s="1" t="s">
        <v>814</v>
      </c>
      <c r="B1558" t="str">
        <f>VLOOKUP(Healthcare!A1558,'Customer Names'!$A:$D,4,0)</f>
        <v>Catherine A</v>
      </c>
      <c r="C1558">
        <f>VLOOKUP(A1558,'Medical Examinations'!$A:$M,2,0)</f>
        <v>29.81</v>
      </c>
      <c r="D1558">
        <f>VLOOKUP($A1558,'Medical Examinations'!$A:$M,3,0)</f>
        <v>5.28</v>
      </c>
      <c r="E1558" t="str">
        <f>VLOOKUP($A1558,'Medical Examinations'!$A:$M,4,0)</f>
        <v>No</v>
      </c>
      <c r="F1558" t="str">
        <f>VLOOKUP($A1558,'Medical Examinations'!$A:$M,5,0)</f>
        <v>No</v>
      </c>
      <c r="G1558" t="str">
        <f>VLOOKUP($A1558,'Medical Examinations'!$A:$M,6,0)</f>
        <v>No</v>
      </c>
      <c r="H1558">
        <f>VLOOKUP($A1558,'Medical Examinations'!$A:$M,8,0)</f>
        <v>0</v>
      </c>
      <c r="I1558" t="str">
        <f>VLOOKUP($A1558,'Medical Examinations'!$A:$M,9,0)</f>
        <v>No</v>
      </c>
      <c r="J1558" t="str">
        <f>VLOOKUP($A1558,'Medical Examinations'!$A:$M,11,0)</f>
        <v>Overweight</v>
      </c>
      <c r="K1558" t="str">
        <f>VLOOKUP($A1558,'Medical Examinations'!$A:$M,12,0)</f>
        <v>Normal</v>
      </c>
      <c r="L1558" s="11">
        <f>VLOOKUP($A1558,'Hospitalisation Details'!$A:$O,5,0)</f>
        <v>30160</v>
      </c>
      <c r="M1558">
        <f>VLOOKUP($A1558,'Hospitalisation Details'!$A:$O,7,0)</f>
        <v>6500.24</v>
      </c>
      <c r="N1558" t="str">
        <f>VLOOKUP($A1558,'Hospitalisation Details'!$A:$O,12,0)</f>
        <v>tier - 2</v>
      </c>
      <c r="O1558" t="str">
        <f>VLOOKUP($A1558,'Hospitalisation Details'!$A:$O,13,0)</f>
        <v>tier - 2</v>
      </c>
      <c r="P1558" t="str">
        <f>VLOOKUP($A1558,'Hospitalisation Details'!$A:$O,14,0)</f>
        <v>R1013</v>
      </c>
      <c r="Q1558">
        <f>VLOOKUP($A1558,'Hospitalisation Details'!$A:$O,15,0)</f>
        <v>40</v>
      </c>
    </row>
    <row r="1559" spans="1:17" ht="15.75" x14ac:dyDescent="0.25">
      <c r="A1559" s="1" t="s">
        <v>813</v>
      </c>
      <c r="B1559" t="str">
        <f>VLOOKUP(Healthcare!A1559,'Customer Names'!$A:$D,4,0)</f>
        <v>Kelly A</v>
      </c>
      <c r="C1559">
        <f>VLOOKUP(A1559,'Medical Examinations'!$A:$M,2,0)</f>
        <v>27.4</v>
      </c>
      <c r="D1559">
        <f>VLOOKUP($A1559,'Medical Examinations'!$A:$M,3,0)</f>
        <v>4.6100000000000003</v>
      </c>
      <c r="E1559" t="str">
        <f>VLOOKUP($A1559,'Medical Examinations'!$A:$M,4,0)</f>
        <v>No</v>
      </c>
      <c r="F1559" t="str">
        <f>VLOOKUP($A1559,'Medical Examinations'!$A:$M,5,0)</f>
        <v>No</v>
      </c>
      <c r="G1559" t="str">
        <f>VLOOKUP($A1559,'Medical Examinations'!$A:$M,6,0)</f>
        <v>No</v>
      </c>
      <c r="H1559">
        <f>VLOOKUP($A1559,'Medical Examinations'!$A:$M,8,0)</f>
        <v>0</v>
      </c>
      <c r="I1559" t="str">
        <f>VLOOKUP($A1559,'Medical Examinations'!$A:$M,9,0)</f>
        <v>No</v>
      </c>
      <c r="J1559" t="str">
        <f>VLOOKUP($A1559,'Medical Examinations'!$A:$M,11,0)</f>
        <v>Overweight</v>
      </c>
      <c r="K1559" t="str">
        <f>VLOOKUP($A1559,'Medical Examinations'!$A:$M,12,0)</f>
        <v>Normal</v>
      </c>
      <c r="L1559" s="11">
        <f>VLOOKUP($A1559,'Hospitalisation Details'!$A:$O,5,0)</f>
        <v>30111</v>
      </c>
      <c r="M1559">
        <f>VLOOKUP($A1559,'Hospitalisation Details'!$A:$O,7,0)</f>
        <v>6496.89</v>
      </c>
      <c r="N1559" t="str">
        <f>VLOOKUP($A1559,'Hospitalisation Details'!$A:$O,12,0)</f>
        <v>tier - 2</v>
      </c>
      <c r="O1559" t="str">
        <f>VLOOKUP($A1559,'Hospitalisation Details'!$A:$O,13,0)</f>
        <v>tier - 3</v>
      </c>
      <c r="P1559" t="str">
        <f>VLOOKUP($A1559,'Hospitalisation Details'!$A:$O,14,0)</f>
        <v>R1011</v>
      </c>
      <c r="Q1559">
        <f>VLOOKUP($A1559,'Hospitalisation Details'!$A:$O,15,0)</f>
        <v>40</v>
      </c>
    </row>
    <row r="1560" spans="1:17" ht="15.75" x14ac:dyDescent="0.25">
      <c r="A1560" s="1" t="s">
        <v>812</v>
      </c>
      <c r="B1560" t="str">
        <f>VLOOKUP(Healthcare!A1560,'Customer Names'!$A:$D,4,0)</f>
        <v>Janel N.</v>
      </c>
      <c r="C1560">
        <f>VLOOKUP(A1560,'Medical Examinations'!$A:$M,2,0)</f>
        <v>17.98</v>
      </c>
      <c r="D1560">
        <f>VLOOKUP($A1560,'Medical Examinations'!$A:$M,3,0)</f>
        <v>6.57</v>
      </c>
      <c r="E1560" t="str">
        <f>VLOOKUP($A1560,'Medical Examinations'!$A:$M,4,0)</f>
        <v>yes</v>
      </c>
      <c r="F1560" t="str">
        <f>VLOOKUP($A1560,'Medical Examinations'!$A:$M,5,0)</f>
        <v>No</v>
      </c>
      <c r="G1560" t="str">
        <f>VLOOKUP($A1560,'Medical Examinations'!$A:$M,6,0)</f>
        <v>No</v>
      </c>
      <c r="H1560">
        <f>VLOOKUP($A1560,'Medical Examinations'!$A:$M,8,0)</f>
        <v>2</v>
      </c>
      <c r="I1560" t="str">
        <f>VLOOKUP($A1560,'Medical Examinations'!$A:$M,9,0)</f>
        <v>No</v>
      </c>
      <c r="J1560" t="str">
        <f>VLOOKUP($A1560,'Medical Examinations'!$A:$M,11,0)</f>
        <v>Underweight</v>
      </c>
      <c r="K1560" t="str">
        <f>VLOOKUP($A1560,'Medical Examinations'!$A:$M,12,0)</f>
        <v>Diabetes</v>
      </c>
      <c r="L1560" s="11">
        <f>VLOOKUP($A1560,'Hospitalisation Details'!$A:$O,5,0)</f>
        <v>25781</v>
      </c>
      <c r="M1560">
        <f>VLOOKUP($A1560,'Hospitalisation Details'!$A:$O,7,0)</f>
        <v>6481.67</v>
      </c>
      <c r="N1560" t="str">
        <f>VLOOKUP($A1560,'Hospitalisation Details'!$A:$O,12,0)</f>
        <v>tier - 2</v>
      </c>
      <c r="O1560" t="str">
        <f>VLOOKUP($A1560,'Hospitalisation Details'!$A:$O,13,0)</f>
        <v>tier - 2</v>
      </c>
      <c r="P1560" t="str">
        <f>VLOOKUP($A1560,'Hospitalisation Details'!$A:$O,14,0)</f>
        <v>R1013</v>
      </c>
      <c r="Q1560">
        <f>VLOOKUP($A1560,'Hospitalisation Details'!$A:$O,15,0)</f>
        <v>52</v>
      </c>
    </row>
    <row r="1561" spans="1:17" ht="15.75" x14ac:dyDescent="0.25">
      <c r="A1561" s="1" t="s">
        <v>811</v>
      </c>
      <c r="B1561" t="str">
        <f>VLOOKUP(Healthcare!A1561,'Customer Names'!$A:$D,4,0)</f>
        <v>Yann Kai</v>
      </c>
      <c r="C1561">
        <f>VLOOKUP(A1561,'Medical Examinations'!$A:$M,2,0)</f>
        <v>37.9</v>
      </c>
      <c r="D1561">
        <f>VLOOKUP($A1561,'Medical Examinations'!$A:$M,3,0)</f>
        <v>5.83</v>
      </c>
      <c r="E1561" t="str">
        <f>VLOOKUP($A1561,'Medical Examinations'!$A:$M,4,0)</f>
        <v>No</v>
      </c>
      <c r="F1561" t="str">
        <f>VLOOKUP($A1561,'Medical Examinations'!$A:$M,5,0)</f>
        <v>No</v>
      </c>
      <c r="G1561" t="str">
        <f>VLOOKUP($A1561,'Medical Examinations'!$A:$M,6,0)</f>
        <v>No</v>
      </c>
      <c r="H1561">
        <f>VLOOKUP($A1561,'Medical Examinations'!$A:$M,8,0)</f>
        <v>0</v>
      </c>
      <c r="I1561" t="str">
        <f>VLOOKUP($A1561,'Medical Examinations'!$A:$M,9,0)</f>
        <v>No</v>
      </c>
      <c r="J1561" t="str">
        <f>VLOOKUP($A1561,'Medical Examinations'!$A:$M,11,0)</f>
        <v>Obesity</v>
      </c>
      <c r="K1561" t="str">
        <f>VLOOKUP($A1561,'Medical Examinations'!$A:$M,12,0)</f>
        <v>Prediabetes</v>
      </c>
      <c r="L1561" s="11">
        <f>VLOOKUP($A1561,'Hospitalisation Details'!$A:$O,5,0)</f>
        <v>29472</v>
      </c>
      <c r="M1561">
        <f>VLOOKUP($A1561,'Hospitalisation Details'!$A:$O,7,0)</f>
        <v>6474.01</v>
      </c>
      <c r="N1561" t="str">
        <f>VLOOKUP($A1561,'Hospitalisation Details'!$A:$O,12,0)</f>
        <v>tier - 2</v>
      </c>
      <c r="O1561" t="str">
        <f>VLOOKUP($A1561,'Hospitalisation Details'!$A:$O,13,0)</f>
        <v>tier - 3</v>
      </c>
      <c r="P1561" t="str">
        <f>VLOOKUP($A1561,'Hospitalisation Details'!$A:$O,14,0)</f>
        <v>R1011</v>
      </c>
      <c r="Q1561">
        <f>VLOOKUP($A1561,'Hospitalisation Details'!$A:$O,15,0)</f>
        <v>42</v>
      </c>
    </row>
    <row r="1562" spans="1:17" ht="15.75" x14ac:dyDescent="0.25">
      <c r="A1562" s="1" t="s">
        <v>810</v>
      </c>
      <c r="B1562" t="str">
        <f>VLOOKUP(Healthcare!A1562,'Customer Names'!$A:$D,4,0)</f>
        <v>Zachary R.</v>
      </c>
      <c r="C1562">
        <f>VLOOKUP(A1562,'Medical Examinations'!$A:$M,2,0)</f>
        <v>25.27</v>
      </c>
      <c r="D1562">
        <f>VLOOKUP($A1562,'Medical Examinations'!$A:$M,3,0)</f>
        <v>6.98</v>
      </c>
      <c r="E1562" t="str">
        <f>VLOOKUP($A1562,'Medical Examinations'!$A:$M,4,0)</f>
        <v>yes</v>
      </c>
      <c r="F1562" t="str">
        <f>VLOOKUP($A1562,'Medical Examinations'!$A:$M,5,0)</f>
        <v>No</v>
      </c>
      <c r="G1562" t="str">
        <f>VLOOKUP($A1562,'Medical Examinations'!$A:$M,6,0)</f>
        <v>No</v>
      </c>
      <c r="H1562">
        <f>VLOOKUP($A1562,'Medical Examinations'!$A:$M,8,0)</f>
        <v>0</v>
      </c>
      <c r="I1562" t="str">
        <f>VLOOKUP($A1562,'Medical Examinations'!$A:$M,9,0)</f>
        <v>No</v>
      </c>
      <c r="J1562" t="str">
        <f>VLOOKUP($A1562,'Medical Examinations'!$A:$M,11,0)</f>
        <v>Overweight</v>
      </c>
      <c r="K1562" t="str">
        <f>VLOOKUP($A1562,'Medical Examinations'!$A:$M,12,0)</f>
        <v>Diabetes</v>
      </c>
      <c r="L1562" s="11">
        <f>VLOOKUP($A1562,'Hospitalisation Details'!$A:$O,5,0)</f>
        <v>29825</v>
      </c>
      <c r="M1562">
        <f>VLOOKUP($A1562,'Hospitalisation Details'!$A:$O,7,0)</f>
        <v>6473.15</v>
      </c>
      <c r="N1562" t="str">
        <f>VLOOKUP($A1562,'Hospitalisation Details'!$A:$O,12,0)</f>
        <v>tier - 2</v>
      </c>
      <c r="O1562" t="str">
        <f>VLOOKUP($A1562,'Hospitalisation Details'!$A:$O,13,0)</f>
        <v>tier - 2</v>
      </c>
      <c r="P1562" t="str">
        <f>VLOOKUP($A1562,'Hospitalisation Details'!$A:$O,14,0)</f>
        <v>R1013</v>
      </c>
      <c r="Q1562">
        <f>VLOOKUP($A1562,'Hospitalisation Details'!$A:$O,15,0)</f>
        <v>41</v>
      </c>
    </row>
    <row r="1563" spans="1:17" ht="15.75" x14ac:dyDescent="0.25">
      <c r="A1563" s="1" t="s">
        <v>809</v>
      </c>
      <c r="B1563" t="str">
        <f>VLOOKUP(Healthcare!A1563,'Customer Names'!$A:$D,4,0)</f>
        <v>Alejandro Sr.</v>
      </c>
      <c r="C1563">
        <f>VLOOKUP(A1563,'Medical Examinations'!$A:$M,2,0)</f>
        <v>29.26</v>
      </c>
      <c r="D1563">
        <f>VLOOKUP($A1563,'Medical Examinations'!$A:$M,3,0)</f>
        <v>4.03</v>
      </c>
      <c r="E1563" t="str">
        <f>VLOOKUP($A1563,'Medical Examinations'!$A:$M,4,0)</f>
        <v>No</v>
      </c>
      <c r="F1563" t="str">
        <f>VLOOKUP($A1563,'Medical Examinations'!$A:$M,5,0)</f>
        <v>No</v>
      </c>
      <c r="G1563" t="str">
        <f>VLOOKUP($A1563,'Medical Examinations'!$A:$M,6,0)</f>
        <v>No</v>
      </c>
      <c r="H1563">
        <f>VLOOKUP($A1563,'Medical Examinations'!$A:$M,8,0)</f>
        <v>1</v>
      </c>
      <c r="I1563" t="str">
        <f>VLOOKUP($A1563,'Medical Examinations'!$A:$M,9,0)</f>
        <v>No</v>
      </c>
      <c r="J1563" t="str">
        <f>VLOOKUP($A1563,'Medical Examinations'!$A:$M,11,0)</f>
        <v>Overweight</v>
      </c>
      <c r="K1563" t="str">
        <f>VLOOKUP($A1563,'Medical Examinations'!$A:$M,12,0)</f>
        <v>Normal</v>
      </c>
      <c r="L1563" s="11">
        <f>VLOOKUP($A1563,'Hospitalisation Details'!$A:$O,5,0)</f>
        <v>31017</v>
      </c>
      <c r="M1563">
        <f>VLOOKUP($A1563,'Hospitalisation Details'!$A:$O,7,0)</f>
        <v>6457.84</v>
      </c>
      <c r="N1563" t="str">
        <f>VLOOKUP($A1563,'Hospitalisation Details'!$A:$O,12,0)</f>
        <v>tier - 2</v>
      </c>
      <c r="O1563" t="str">
        <f>VLOOKUP($A1563,'Hospitalisation Details'!$A:$O,13,0)</f>
        <v>tier - 3</v>
      </c>
      <c r="P1563" t="str">
        <f>VLOOKUP($A1563,'Hospitalisation Details'!$A:$O,14,0)</f>
        <v>R1012</v>
      </c>
      <c r="Q1563">
        <f>VLOOKUP($A1563,'Hospitalisation Details'!$A:$O,15,0)</f>
        <v>38</v>
      </c>
    </row>
    <row r="1564" spans="1:17" ht="15.75" x14ac:dyDescent="0.25">
      <c r="A1564" s="1" t="s">
        <v>808</v>
      </c>
      <c r="B1564" t="str">
        <f>VLOOKUP(Healthcare!A1564,'Customer Names'!$A:$D,4,0)</f>
        <v>Nicholas R.</v>
      </c>
      <c r="C1564">
        <f>VLOOKUP(A1564,'Medical Examinations'!$A:$M,2,0)</f>
        <v>27.835000000000001</v>
      </c>
      <c r="D1564">
        <f>VLOOKUP($A1564,'Medical Examinations'!$A:$M,3,0)</f>
        <v>4.5599999999999996</v>
      </c>
      <c r="E1564" t="str">
        <f>VLOOKUP($A1564,'Medical Examinations'!$A:$M,4,0)</f>
        <v>No</v>
      </c>
      <c r="F1564" t="str">
        <f>VLOOKUP($A1564,'Medical Examinations'!$A:$M,5,0)</f>
        <v>No</v>
      </c>
      <c r="G1564" t="str">
        <f>VLOOKUP($A1564,'Medical Examinations'!$A:$M,6,0)</f>
        <v>No</v>
      </c>
      <c r="H1564">
        <f>VLOOKUP($A1564,'Medical Examinations'!$A:$M,8,0)</f>
        <v>1</v>
      </c>
      <c r="I1564" t="str">
        <f>VLOOKUP($A1564,'Medical Examinations'!$A:$M,9,0)</f>
        <v>No</v>
      </c>
      <c r="J1564" t="str">
        <f>VLOOKUP($A1564,'Medical Examinations'!$A:$M,11,0)</f>
        <v>Overweight</v>
      </c>
      <c r="K1564" t="str">
        <f>VLOOKUP($A1564,'Medical Examinations'!$A:$M,12,0)</f>
        <v>Normal</v>
      </c>
      <c r="L1564" s="11">
        <f>VLOOKUP($A1564,'Hospitalisation Details'!$A:$O,5,0)</f>
        <v>30951</v>
      </c>
      <c r="M1564">
        <f>VLOOKUP($A1564,'Hospitalisation Details'!$A:$O,7,0)</f>
        <v>6455.86</v>
      </c>
      <c r="N1564" t="str">
        <f>VLOOKUP($A1564,'Hospitalisation Details'!$A:$O,12,0)</f>
        <v>tier - 3</v>
      </c>
      <c r="O1564" t="str">
        <f>VLOOKUP($A1564,'Hospitalisation Details'!$A:$O,13,0)</f>
        <v>tier - 3</v>
      </c>
      <c r="P1564" t="str">
        <f>VLOOKUP($A1564,'Hospitalisation Details'!$A:$O,14,0)</f>
        <v>R1012</v>
      </c>
      <c r="Q1564">
        <f>VLOOKUP($A1564,'Hospitalisation Details'!$A:$O,15,0)</f>
        <v>38</v>
      </c>
    </row>
    <row r="1565" spans="1:17" ht="15.75" x14ac:dyDescent="0.25">
      <c r="A1565" s="1" t="s">
        <v>807</v>
      </c>
      <c r="B1565" t="str">
        <f>VLOOKUP(Healthcare!A1565,'Customer Names'!$A:$D,4,0)</f>
        <v>Paul</v>
      </c>
      <c r="C1565">
        <f>VLOOKUP(A1565,'Medical Examinations'!$A:$M,2,0)</f>
        <v>46.53</v>
      </c>
      <c r="D1565">
        <f>VLOOKUP($A1565,'Medical Examinations'!$A:$M,3,0)</f>
        <v>5.38</v>
      </c>
      <c r="E1565" t="str">
        <f>VLOOKUP($A1565,'Medical Examinations'!$A:$M,4,0)</f>
        <v>yes</v>
      </c>
      <c r="F1565" t="str">
        <f>VLOOKUP($A1565,'Medical Examinations'!$A:$M,5,0)</f>
        <v>No</v>
      </c>
      <c r="G1565" t="str">
        <f>VLOOKUP($A1565,'Medical Examinations'!$A:$M,6,0)</f>
        <v>No</v>
      </c>
      <c r="H1565">
        <f>VLOOKUP($A1565,'Medical Examinations'!$A:$M,8,0)</f>
        <v>0</v>
      </c>
      <c r="I1565" t="str">
        <f>VLOOKUP($A1565,'Medical Examinations'!$A:$M,9,0)</f>
        <v>No</v>
      </c>
      <c r="J1565" t="str">
        <f>VLOOKUP($A1565,'Medical Examinations'!$A:$M,11,0)</f>
        <v>Obesity</v>
      </c>
      <c r="K1565" t="str">
        <f>VLOOKUP($A1565,'Medical Examinations'!$A:$M,12,0)</f>
        <v>Normal</v>
      </c>
      <c r="L1565" s="11">
        <f>VLOOKUP($A1565,'Hospitalisation Details'!$A:$O,5,0)</f>
        <v>31312</v>
      </c>
      <c r="M1565">
        <f>VLOOKUP($A1565,'Hospitalisation Details'!$A:$O,7,0)</f>
        <v>6435.62</v>
      </c>
      <c r="N1565" t="str">
        <f>VLOOKUP($A1565,'Hospitalisation Details'!$A:$O,12,0)</f>
        <v>tier - 3</v>
      </c>
      <c r="O1565" t="str">
        <f>VLOOKUP($A1565,'Hospitalisation Details'!$A:$O,13,0)</f>
        <v>tier - 2</v>
      </c>
      <c r="P1565" t="str">
        <f>VLOOKUP($A1565,'Hospitalisation Details'!$A:$O,14,0)</f>
        <v>R1013</v>
      </c>
      <c r="Q1565">
        <f>VLOOKUP($A1565,'Hospitalisation Details'!$A:$O,15,0)</f>
        <v>37</v>
      </c>
    </row>
    <row r="1566" spans="1:17" ht="15.75" x14ac:dyDescent="0.25">
      <c r="A1566" s="1" t="s">
        <v>806</v>
      </c>
      <c r="B1566" t="str">
        <f>VLOOKUP(Healthcare!A1566,'Customer Names'!$A:$D,4,0)</f>
        <v>Michael D</v>
      </c>
      <c r="C1566">
        <f>VLOOKUP(A1566,'Medical Examinations'!$A:$M,2,0)</f>
        <v>20.58</v>
      </c>
      <c r="D1566">
        <f>VLOOKUP($A1566,'Medical Examinations'!$A:$M,3,0)</f>
        <v>11.04</v>
      </c>
      <c r="E1566" t="str">
        <f>VLOOKUP($A1566,'Medical Examinations'!$A:$M,4,0)</f>
        <v>yes</v>
      </c>
      <c r="F1566" t="str">
        <f>VLOOKUP($A1566,'Medical Examinations'!$A:$M,5,0)</f>
        <v>No</v>
      </c>
      <c r="G1566" t="str">
        <f>VLOOKUP($A1566,'Medical Examinations'!$A:$M,6,0)</f>
        <v>No</v>
      </c>
      <c r="H1566">
        <f>VLOOKUP($A1566,'Medical Examinations'!$A:$M,8,0)</f>
        <v>1</v>
      </c>
      <c r="I1566" t="str">
        <f>VLOOKUP($A1566,'Medical Examinations'!$A:$M,9,0)</f>
        <v>No</v>
      </c>
      <c r="J1566" t="str">
        <f>VLOOKUP($A1566,'Medical Examinations'!$A:$M,11,0)</f>
        <v>Healthy Weight</v>
      </c>
      <c r="K1566" t="str">
        <f>VLOOKUP($A1566,'Medical Examinations'!$A:$M,12,0)</f>
        <v>Diabetes</v>
      </c>
      <c r="L1566" s="11">
        <f>VLOOKUP($A1566,'Hospitalisation Details'!$A:$O,5,0)</f>
        <v>27580</v>
      </c>
      <c r="M1566">
        <f>VLOOKUP($A1566,'Hospitalisation Details'!$A:$O,7,0)</f>
        <v>6423.48</v>
      </c>
      <c r="N1566" t="str">
        <f>VLOOKUP($A1566,'Hospitalisation Details'!$A:$O,12,0)</f>
        <v>tier - 2</v>
      </c>
      <c r="O1566" t="str">
        <f>VLOOKUP($A1566,'Hospitalisation Details'!$A:$O,13,0)</f>
        <v>tier - 3</v>
      </c>
      <c r="P1566" t="str">
        <f>VLOOKUP($A1566,'Hospitalisation Details'!$A:$O,14,0)</f>
        <v>R1013</v>
      </c>
      <c r="Q1566">
        <f>VLOOKUP($A1566,'Hospitalisation Details'!$A:$O,15,0)</f>
        <v>47</v>
      </c>
    </row>
    <row r="1567" spans="1:17" ht="15.75" x14ac:dyDescent="0.25">
      <c r="A1567" s="1" t="s">
        <v>805</v>
      </c>
      <c r="B1567" t="str">
        <f>VLOOKUP(Healthcare!A1567,'Customer Names'!$A:$D,4,0)</f>
        <v>Marina</v>
      </c>
      <c r="C1567">
        <f>VLOOKUP(A1567,'Medical Examinations'!$A:$M,2,0)</f>
        <v>19.53</v>
      </c>
      <c r="D1567">
        <f>VLOOKUP($A1567,'Medical Examinations'!$A:$M,3,0)</f>
        <v>6.09</v>
      </c>
      <c r="E1567" t="str">
        <f>VLOOKUP($A1567,'Medical Examinations'!$A:$M,4,0)</f>
        <v>yes</v>
      </c>
      <c r="F1567" t="str">
        <f>VLOOKUP($A1567,'Medical Examinations'!$A:$M,5,0)</f>
        <v>No</v>
      </c>
      <c r="G1567" t="str">
        <f>VLOOKUP($A1567,'Medical Examinations'!$A:$M,6,0)</f>
        <v>No</v>
      </c>
      <c r="H1567">
        <f>VLOOKUP($A1567,'Medical Examinations'!$A:$M,8,0)</f>
        <v>0</v>
      </c>
      <c r="I1567" t="str">
        <f>VLOOKUP($A1567,'Medical Examinations'!$A:$M,9,0)</f>
        <v>No</v>
      </c>
      <c r="J1567" t="str">
        <f>VLOOKUP($A1567,'Medical Examinations'!$A:$M,11,0)</f>
        <v>Healthy Weight</v>
      </c>
      <c r="K1567" t="str">
        <f>VLOOKUP($A1567,'Medical Examinations'!$A:$M,12,0)</f>
        <v>Prediabetes</v>
      </c>
      <c r="L1567" s="11">
        <f>VLOOKUP($A1567,'Hospitalisation Details'!$A:$O,5,0)</f>
        <v>28033</v>
      </c>
      <c r="M1567">
        <f>VLOOKUP($A1567,'Hospitalisation Details'!$A:$O,7,0)</f>
        <v>6417.28</v>
      </c>
      <c r="N1567" t="str">
        <f>VLOOKUP($A1567,'Hospitalisation Details'!$A:$O,12,0)</f>
        <v>tier - 2</v>
      </c>
      <c r="O1567" t="str">
        <f>VLOOKUP($A1567,'Hospitalisation Details'!$A:$O,13,0)</f>
        <v>tier - 3</v>
      </c>
      <c r="P1567" t="str">
        <f>VLOOKUP($A1567,'Hospitalisation Details'!$A:$O,14,0)</f>
        <v>R1013</v>
      </c>
      <c r="Q1567">
        <f>VLOOKUP($A1567,'Hospitalisation Details'!$A:$O,15,0)</f>
        <v>46</v>
      </c>
    </row>
    <row r="1568" spans="1:17" ht="15.75" x14ac:dyDescent="0.25">
      <c r="A1568" s="1" t="s">
        <v>804</v>
      </c>
      <c r="B1568" t="str">
        <f>VLOOKUP(Healthcare!A1568,'Customer Names'!$A:$D,4,0)</f>
        <v>Caroline</v>
      </c>
      <c r="C1568">
        <f>VLOOKUP(A1568,'Medical Examinations'!$A:$M,2,0)</f>
        <v>27.7</v>
      </c>
      <c r="D1568">
        <f>VLOOKUP($A1568,'Medical Examinations'!$A:$M,3,0)</f>
        <v>4.71</v>
      </c>
      <c r="E1568" t="str">
        <f>VLOOKUP($A1568,'Medical Examinations'!$A:$M,4,0)</f>
        <v>No</v>
      </c>
      <c r="F1568" t="str">
        <f>VLOOKUP($A1568,'Medical Examinations'!$A:$M,5,0)</f>
        <v>No</v>
      </c>
      <c r="G1568" t="str">
        <f>VLOOKUP($A1568,'Medical Examinations'!$A:$M,6,0)</f>
        <v>No</v>
      </c>
      <c r="H1568">
        <f>VLOOKUP($A1568,'Medical Examinations'!$A:$M,8,0)</f>
        <v>1</v>
      </c>
      <c r="I1568" t="str">
        <f>VLOOKUP($A1568,'Medical Examinations'!$A:$M,9,0)</f>
        <v>No</v>
      </c>
      <c r="J1568" t="str">
        <f>VLOOKUP($A1568,'Medical Examinations'!$A:$M,11,0)</f>
        <v>Overweight</v>
      </c>
      <c r="K1568" t="str">
        <f>VLOOKUP($A1568,'Medical Examinations'!$A:$M,12,0)</f>
        <v>Normal</v>
      </c>
      <c r="L1568" s="11">
        <f>VLOOKUP($A1568,'Hospitalisation Details'!$A:$O,5,0)</f>
        <v>31932</v>
      </c>
      <c r="M1568">
        <f>VLOOKUP($A1568,'Hospitalisation Details'!$A:$O,7,0)</f>
        <v>6414.18</v>
      </c>
      <c r="N1568" t="str">
        <f>VLOOKUP($A1568,'Hospitalisation Details'!$A:$O,12,0)</f>
        <v>tier - 2</v>
      </c>
      <c r="O1568" t="str">
        <f>VLOOKUP($A1568,'Hospitalisation Details'!$A:$O,13,0)</f>
        <v>tier - 2</v>
      </c>
      <c r="P1568" t="str">
        <f>VLOOKUP($A1568,'Hospitalisation Details'!$A:$O,14,0)</f>
        <v>R1011</v>
      </c>
      <c r="Q1568">
        <f>VLOOKUP($A1568,'Hospitalisation Details'!$A:$O,15,0)</f>
        <v>36</v>
      </c>
    </row>
    <row r="1569" spans="1:17" ht="15.75" x14ac:dyDescent="0.25">
      <c r="A1569" s="1" t="s">
        <v>803</v>
      </c>
      <c r="B1569" t="str">
        <f>VLOOKUP(Healthcare!A1569,'Customer Names'!$A:$D,4,0)</f>
        <v>Ross P</v>
      </c>
      <c r="C1569">
        <f>VLOOKUP(A1569,'Medical Examinations'!$A:$M,2,0)</f>
        <v>18.920000000000002</v>
      </c>
      <c r="D1569">
        <f>VLOOKUP($A1569,'Medical Examinations'!$A:$M,3,0)</f>
        <v>8.18</v>
      </c>
      <c r="E1569" t="str">
        <f>VLOOKUP($A1569,'Medical Examinations'!$A:$M,4,0)</f>
        <v>No</v>
      </c>
      <c r="F1569" t="str">
        <f>VLOOKUP($A1569,'Medical Examinations'!$A:$M,5,0)</f>
        <v>No</v>
      </c>
      <c r="G1569" t="str">
        <f>VLOOKUP($A1569,'Medical Examinations'!$A:$M,6,0)</f>
        <v>No</v>
      </c>
      <c r="H1569">
        <f>VLOOKUP($A1569,'Medical Examinations'!$A:$M,8,0)</f>
        <v>0</v>
      </c>
      <c r="I1569" t="str">
        <f>VLOOKUP($A1569,'Medical Examinations'!$A:$M,9,0)</f>
        <v>No</v>
      </c>
      <c r="J1569" t="str">
        <f>VLOOKUP($A1569,'Medical Examinations'!$A:$M,11,0)</f>
        <v>Healthy Weight</v>
      </c>
      <c r="K1569" t="str">
        <f>VLOOKUP($A1569,'Medical Examinations'!$A:$M,12,0)</f>
        <v>Diabetes</v>
      </c>
      <c r="L1569" s="11">
        <f>VLOOKUP($A1569,'Hospitalisation Details'!$A:$O,5,0)</f>
        <v>26167</v>
      </c>
      <c r="M1569">
        <f>VLOOKUP($A1569,'Hospitalisation Details'!$A:$O,7,0)</f>
        <v>6412.34</v>
      </c>
      <c r="N1569" t="str">
        <f>VLOOKUP($A1569,'Hospitalisation Details'!$A:$O,12,0)</f>
        <v>tier - 2</v>
      </c>
      <c r="O1569" t="str">
        <f>VLOOKUP($A1569,'Hospitalisation Details'!$A:$O,13,0)</f>
        <v>tier - 3</v>
      </c>
      <c r="P1569" t="str">
        <f>VLOOKUP($A1569,'Hospitalisation Details'!$A:$O,14,0)</f>
        <v>R1013</v>
      </c>
      <c r="Q1569">
        <f>VLOOKUP($A1569,'Hospitalisation Details'!$A:$O,15,0)</f>
        <v>51</v>
      </c>
    </row>
    <row r="1570" spans="1:17" ht="15.75" x14ac:dyDescent="0.25">
      <c r="A1570" s="1" t="s">
        <v>802</v>
      </c>
      <c r="B1570" t="str">
        <f>VLOOKUP(Healthcare!A1570,'Customer Names'!$A:$D,4,0)</f>
        <v>Aoife</v>
      </c>
      <c r="C1570">
        <f>VLOOKUP(A1570,'Medical Examinations'!$A:$M,2,0)</f>
        <v>17.760000000000002</v>
      </c>
      <c r="D1570">
        <f>VLOOKUP($A1570,'Medical Examinations'!$A:$M,3,0)</f>
        <v>11.18</v>
      </c>
      <c r="E1570" t="str">
        <f>VLOOKUP($A1570,'Medical Examinations'!$A:$M,4,0)</f>
        <v>yes</v>
      </c>
      <c r="F1570" t="str">
        <f>VLOOKUP($A1570,'Medical Examinations'!$A:$M,5,0)</f>
        <v>No</v>
      </c>
      <c r="G1570" t="str">
        <f>VLOOKUP($A1570,'Medical Examinations'!$A:$M,6,0)</f>
        <v>No</v>
      </c>
      <c r="H1570">
        <f>VLOOKUP($A1570,'Medical Examinations'!$A:$M,8,0)</f>
        <v>2</v>
      </c>
      <c r="I1570" t="str">
        <f>VLOOKUP($A1570,'Medical Examinations'!$A:$M,9,0)</f>
        <v>No</v>
      </c>
      <c r="J1570" t="str">
        <f>VLOOKUP($A1570,'Medical Examinations'!$A:$M,11,0)</f>
        <v>Underweight</v>
      </c>
      <c r="K1570" t="str">
        <f>VLOOKUP($A1570,'Medical Examinations'!$A:$M,12,0)</f>
        <v>Diabetes</v>
      </c>
      <c r="L1570" s="11">
        <f>VLOOKUP($A1570,'Hospitalisation Details'!$A:$O,5,0)</f>
        <v>25922</v>
      </c>
      <c r="M1570">
        <f>VLOOKUP($A1570,'Hospitalisation Details'!$A:$O,7,0)</f>
        <v>6407.05</v>
      </c>
      <c r="N1570" t="str">
        <f>VLOOKUP($A1570,'Hospitalisation Details'!$A:$O,12,0)</f>
        <v>tier - 2</v>
      </c>
      <c r="O1570" t="str">
        <f>VLOOKUP($A1570,'Hospitalisation Details'!$A:$O,13,0)</f>
        <v>tier - 1</v>
      </c>
      <c r="P1570" t="str">
        <f>VLOOKUP($A1570,'Hospitalisation Details'!$A:$O,14,0)</f>
        <v>R1013</v>
      </c>
      <c r="Q1570">
        <f>VLOOKUP($A1570,'Hospitalisation Details'!$A:$O,15,0)</f>
        <v>52</v>
      </c>
    </row>
    <row r="1571" spans="1:17" ht="15.75" x14ac:dyDescent="0.25">
      <c r="A1571" s="1" t="s">
        <v>801</v>
      </c>
      <c r="B1571" t="str">
        <f>VLOOKUP(Healthcare!A1571,'Customer Names'!$A:$D,4,0)</f>
        <v>Wesley</v>
      </c>
      <c r="C1571">
        <f>VLOOKUP(A1571,'Medical Examinations'!$A:$M,2,0)</f>
        <v>29.83</v>
      </c>
      <c r="D1571">
        <f>VLOOKUP($A1571,'Medical Examinations'!$A:$M,3,0)</f>
        <v>5.03</v>
      </c>
      <c r="E1571" t="str">
        <f>VLOOKUP($A1571,'Medical Examinations'!$A:$M,4,0)</f>
        <v>yes</v>
      </c>
      <c r="F1571" t="str">
        <f>VLOOKUP($A1571,'Medical Examinations'!$A:$M,5,0)</f>
        <v>No</v>
      </c>
      <c r="G1571" t="str">
        <f>VLOOKUP($A1571,'Medical Examinations'!$A:$M,6,0)</f>
        <v>No</v>
      </c>
      <c r="H1571">
        <f>VLOOKUP($A1571,'Medical Examinations'!$A:$M,8,0)</f>
        <v>0</v>
      </c>
      <c r="I1571" t="str">
        <f>VLOOKUP($A1571,'Medical Examinations'!$A:$M,9,0)</f>
        <v>No</v>
      </c>
      <c r="J1571" t="str">
        <f>VLOOKUP($A1571,'Medical Examinations'!$A:$M,11,0)</f>
        <v>Overweight</v>
      </c>
      <c r="K1571" t="str">
        <f>VLOOKUP($A1571,'Medical Examinations'!$A:$M,12,0)</f>
        <v>Normal</v>
      </c>
      <c r="L1571" s="11">
        <f>VLOOKUP($A1571,'Hospitalisation Details'!$A:$O,5,0)</f>
        <v>31391</v>
      </c>
      <c r="M1571">
        <f>VLOOKUP($A1571,'Hospitalisation Details'!$A:$O,7,0)</f>
        <v>6406.41</v>
      </c>
      <c r="N1571" t="str">
        <f>VLOOKUP($A1571,'Hospitalisation Details'!$A:$O,12,0)</f>
        <v>tier - 1</v>
      </c>
      <c r="O1571" t="str">
        <f>VLOOKUP($A1571,'Hospitalisation Details'!$A:$O,13,0)</f>
        <v>tier - 3</v>
      </c>
      <c r="P1571" t="str">
        <f>VLOOKUP($A1571,'Hospitalisation Details'!$A:$O,14,0)</f>
        <v>R1014</v>
      </c>
      <c r="Q1571">
        <f>VLOOKUP($A1571,'Hospitalisation Details'!$A:$O,15,0)</f>
        <v>37</v>
      </c>
    </row>
    <row r="1572" spans="1:17" ht="15.75" x14ac:dyDescent="0.25">
      <c r="A1572" s="1" t="s">
        <v>800</v>
      </c>
      <c r="B1572" t="str">
        <f>VLOOKUP(Healthcare!A1572,'Customer Names'!$A:$D,4,0)</f>
        <v>Rebecca J</v>
      </c>
      <c r="C1572">
        <f>VLOOKUP(A1572,'Medical Examinations'!$A:$M,2,0)</f>
        <v>23.465</v>
      </c>
      <c r="D1572">
        <f>VLOOKUP($A1572,'Medical Examinations'!$A:$M,3,0)</f>
        <v>5.56</v>
      </c>
      <c r="E1572" t="str">
        <f>VLOOKUP($A1572,'Medical Examinations'!$A:$M,4,0)</f>
        <v>No</v>
      </c>
      <c r="F1572" t="str">
        <f>VLOOKUP($A1572,'Medical Examinations'!$A:$M,5,0)</f>
        <v>No</v>
      </c>
      <c r="G1572" t="str">
        <f>VLOOKUP($A1572,'Medical Examinations'!$A:$M,6,0)</f>
        <v>No</v>
      </c>
      <c r="H1572">
        <f>VLOOKUP($A1572,'Medical Examinations'!$A:$M,8,0)</f>
        <v>1</v>
      </c>
      <c r="I1572" t="str">
        <f>VLOOKUP($A1572,'Medical Examinations'!$A:$M,9,0)</f>
        <v>No</v>
      </c>
      <c r="J1572" t="str">
        <f>VLOOKUP($A1572,'Medical Examinations'!$A:$M,11,0)</f>
        <v>Healthy Weight</v>
      </c>
      <c r="K1572" t="str">
        <f>VLOOKUP($A1572,'Medical Examinations'!$A:$M,12,0)</f>
        <v>Normal</v>
      </c>
      <c r="L1572" s="11">
        <f>VLOOKUP($A1572,'Hospitalisation Details'!$A:$O,5,0)</f>
        <v>31967</v>
      </c>
      <c r="M1572">
        <f>VLOOKUP($A1572,'Hospitalisation Details'!$A:$O,7,0)</f>
        <v>6402.29</v>
      </c>
      <c r="N1572" t="str">
        <f>VLOOKUP($A1572,'Hospitalisation Details'!$A:$O,12,0)</f>
        <v>tier - 2</v>
      </c>
      <c r="O1572" t="str">
        <f>VLOOKUP($A1572,'Hospitalisation Details'!$A:$O,13,0)</f>
        <v>tier - 3</v>
      </c>
      <c r="P1572" t="str">
        <f>VLOOKUP($A1572,'Hospitalisation Details'!$A:$O,14,0)</f>
        <v>R1024</v>
      </c>
      <c r="Q1572">
        <f>VLOOKUP($A1572,'Hospitalisation Details'!$A:$O,15,0)</f>
        <v>35</v>
      </c>
    </row>
    <row r="1573" spans="1:17" ht="15.75" x14ac:dyDescent="0.25">
      <c r="A1573" s="1" t="s">
        <v>799</v>
      </c>
      <c r="B1573" t="str">
        <f>VLOOKUP(Healthcare!A1573,'Customer Names'!$A:$D,4,0)</f>
        <v>Barry P.</v>
      </c>
      <c r="C1573">
        <f>VLOOKUP(A1573,'Medical Examinations'!$A:$M,2,0)</f>
        <v>29.355</v>
      </c>
      <c r="D1573">
        <f>VLOOKUP($A1573,'Medical Examinations'!$A:$M,3,0)</f>
        <v>4.33</v>
      </c>
      <c r="E1573" t="str">
        <f>VLOOKUP($A1573,'Medical Examinations'!$A:$M,4,0)</f>
        <v>No</v>
      </c>
      <c r="F1573" t="str">
        <f>VLOOKUP($A1573,'Medical Examinations'!$A:$M,5,0)</f>
        <v>No</v>
      </c>
      <c r="G1573" t="str">
        <f>VLOOKUP($A1573,'Medical Examinations'!$A:$M,6,0)</f>
        <v>No</v>
      </c>
      <c r="H1573">
        <f>VLOOKUP($A1573,'Medical Examinations'!$A:$M,8,0)</f>
        <v>0</v>
      </c>
      <c r="I1573" t="str">
        <f>VLOOKUP($A1573,'Medical Examinations'!$A:$M,9,0)</f>
        <v>No</v>
      </c>
      <c r="J1573" t="str">
        <f>VLOOKUP($A1573,'Medical Examinations'!$A:$M,11,0)</f>
        <v>Overweight</v>
      </c>
      <c r="K1573" t="str">
        <f>VLOOKUP($A1573,'Medical Examinations'!$A:$M,12,0)</f>
        <v>Normal</v>
      </c>
      <c r="L1573" s="11">
        <f>VLOOKUP($A1573,'Hospitalisation Details'!$A:$O,5,0)</f>
        <v>30222</v>
      </c>
      <c r="M1573">
        <f>VLOOKUP($A1573,'Hospitalisation Details'!$A:$O,7,0)</f>
        <v>6393.6</v>
      </c>
      <c r="N1573" t="str">
        <f>VLOOKUP($A1573,'Hospitalisation Details'!$A:$O,12,0)</f>
        <v>tier - 2</v>
      </c>
      <c r="O1573" t="str">
        <f>VLOOKUP($A1573,'Hospitalisation Details'!$A:$O,13,0)</f>
        <v>tier - 1</v>
      </c>
      <c r="P1573" t="str">
        <f>VLOOKUP($A1573,'Hospitalisation Details'!$A:$O,14,0)</f>
        <v>R1012</v>
      </c>
      <c r="Q1573">
        <f>VLOOKUP($A1573,'Hospitalisation Details'!$A:$O,15,0)</f>
        <v>40</v>
      </c>
    </row>
    <row r="1574" spans="1:17" ht="15.75" x14ac:dyDescent="0.25">
      <c r="A1574" s="1" t="s">
        <v>798</v>
      </c>
      <c r="B1574" t="str">
        <f>VLOOKUP(Healthcare!A1574,'Customer Names'!$A:$D,4,0)</f>
        <v>Maciej</v>
      </c>
      <c r="C1574">
        <f>VLOOKUP(A1574,'Medical Examinations'!$A:$M,2,0)</f>
        <v>35.49</v>
      </c>
      <c r="D1574">
        <f>VLOOKUP($A1574,'Medical Examinations'!$A:$M,3,0)</f>
        <v>5.21</v>
      </c>
      <c r="E1574" t="str">
        <f>VLOOKUP($A1574,'Medical Examinations'!$A:$M,4,0)</f>
        <v>yes</v>
      </c>
      <c r="F1574" t="str">
        <f>VLOOKUP($A1574,'Medical Examinations'!$A:$M,5,0)</f>
        <v>No</v>
      </c>
      <c r="G1574" t="str">
        <f>VLOOKUP($A1574,'Medical Examinations'!$A:$M,6,0)</f>
        <v>Yes</v>
      </c>
      <c r="H1574">
        <f>VLOOKUP($A1574,'Medical Examinations'!$A:$M,8,0)</f>
        <v>1</v>
      </c>
      <c r="I1574" t="str">
        <f>VLOOKUP($A1574,'Medical Examinations'!$A:$M,9,0)</f>
        <v>No</v>
      </c>
      <c r="J1574" t="str">
        <f>VLOOKUP($A1574,'Medical Examinations'!$A:$M,11,0)</f>
        <v>Obesity</v>
      </c>
      <c r="K1574" t="str">
        <f>VLOOKUP($A1574,'Medical Examinations'!$A:$M,12,0)</f>
        <v>Normal</v>
      </c>
      <c r="L1574" s="11">
        <f>VLOOKUP($A1574,'Hospitalisation Details'!$A:$O,5,0)</f>
        <v>35658</v>
      </c>
      <c r="M1574">
        <f>VLOOKUP($A1574,'Hospitalisation Details'!$A:$O,7,0)</f>
        <v>6389.53</v>
      </c>
      <c r="N1574" t="str">
        <f>VLOOKUP($A1574,'Hospitalisation Details'!$A:$O,12,0)</f>
        <v>tier - 2</v>
      </c>
      <c r="O1574" t="str">
        <f>VLOOKUP($A1574,'Hospitalisation Details'!$A:$O,13,0)</f>
        <v>tier - 2</v>
      </c>
      <c r="P1574" t="str">
        <f>VLOOKUP($A1574,'Hospitalisation Details'!$A:$O,14,0)</f>
        <v>R1021</v>
      </c>
      <c r="Q1574">
        <f>VLOOKUP($A1574,'Hospitalisation Details'!$A:$O,15,0)</f>
        <v>25</v>
      </c>
    </row>
    <row r="1575" spans="1:17" ht="15.75" x14ac:dyDescent="0.25">
      <c r="A1575" s="1" t="s">
        <v>797</v>
      </c>
      <c r="B1575" t="str">
        <f>VLOOKUP(Healthcare!A1575,'Customer Names'!$A:$D,4,0)</f>
        <v>Jerry D.</v>
      </c>
      <c r="C1575">
        <f>VLOOKUP(A1575,'Medical Examinations'!$A:$M,2,0)</f>
        <v>26.315000000000001</v>
      </c>
      <c r="D1575">
        <f>VLOOKUP($A1575,'Medical Examinations'!$A:$M,3,0)</f>
        <v>5.89</v>
      </c>
      <c r="E1575" t="str">
        <f>VLOOKUP($A1575,'Medical Examinations'!$A:$M,4,0)</f>
        <v>No</v>
      </c>
      <c r="F1575" t="str">
        <f>VLOOKUP($A1575,'Medical Examinations'!$A:$M,5,0)</f>
        <v>No</v>
      </c>
      <c r="G1575" t="str">
        <f>VLOOKUP($A1575,'Medical Examinations'!$A:$M,6,0)</f>
        <v>No</v>
      </c>
      <c r="H1575">
        <f>VLOOKUP($A1575,'Medical Examinations'!$A:$M,8,0)</f>
        <v>0</v>
      </c>
      <c r="I1575" t="str">
        <f>VLOOKUP($A1575,'Medical Examinations'!$A:$M,9,0)</f>
        <v>No</v>
      </c>
      <c r="J1575" t="str">
        <f>VLOOKUP($A1575,'Medical Examinations'!$A:$M,11,0)</f>
        <v>Overweight</v>
      </c>
      <c r="K1575" t="str">
        <f>VLOOKUP($A1575,'Medical Examinations'!$A:$M,12,0)</f>
        <v>Prediabetes</v>
      </c>
      <c r="L1575" s="11">
        <f>VLOOKUP($A1575,'Hospitalisation Details'!$A:$O,5,0)</f>
        <v>30169</v>
      </c>
      <c r="M1575">
        <f>VLOOKUP($A1575,'Hospitalisation Details'!$A:$O,7,0)</f>
        <v>6389.38</v>
      </c>
      <c r="N1575" t="str">
        <f>VLOOKUP($A1575,'Hospitalisation Details'!$A:$O,12,0)</f>
        <v>tier - 1</v>
      </c>
      <c r="O1575" t="str">
        <f>VLOOKUP($A1575,'Hospitalisation Details'!$A:$O,13,0)</f>
        <v>tier - 2</v>
      </c>
      <c r="P1575" t="str">
        <f>VLOOKUP($A1575,'Hospitalisation Details'!$A:$O,14,0)</f>
        <v>R1012</v>
      </c>
      <c r="Q1575">
        <f>VLOOKUP($A1575,'Hospitalisation Details'!$A:$O,15,0)</f>
        <v>40</v>
      </c>
    </row>
    <row r="1576" spans="1:17" ht="15.75" x14ac:dyDescent="0.25">
      <c r="A1576" s="1" t="s">
        <v>796</v>
      </c>
      <c r="B1576" t="str">
        <f>VLOOKUP(Healthcare!A1576,'Customer Names'!$A:$D,4,0)</f>
        <v>Eric A.</v>
      </c>
      <c r="C1576">
        <f>VLOOKUP(A1576,'Medical Examinations'!$A:$M,2,0)</f>
        <v>19.79</v>
      </c>
      <c r="D1576">
        <f>VLOOKUP($A1576,'Medical Examinations'!$A:$M,3,0)</f>
        <v>4.8099999999999996</v>
      </c>
      <c r="E1576" t="str">
        <f>VLOOKUP($A1576,'Medical Examinations'!$A:$M,4,0)</f>
        <v>yes</v>
      </c>
      <c r="F1576" t="str">
        <f>VLOOKUP($A1576,'Medical Examinations'!$A:$M,5,0)</f>
        <v>No</v>
      </c>
      <c r="G1576" t="str">
        <f>VLOOKUP($A1576,'Medical Examinations'!$A:$M,6,0)</f>
        <v>No</v>
      </c>
      <c r="H1576">
        <f>VLOOKUP($A1576,'Medical Examinations'!$A:$M,8,0)</f>
        <v>0</v>
      </c>
      <c r="I1576" t="str">
        <f>VLOOKUP($A1576,'Medical Examinations'!$A:$M,9,0)</f>
        <v>No</v>
      </c>
      <c r="J1576" t="str">
        <f>VLOOKUP($A1576,'Medical Examinations'!$A:$M,11,0)</f>
        <v>Healthy Weight</v>
      </c>
      <c r="K1576" t="str">
        <f>VLOOKUP($A1576,'Medical Examinations'!$A:$M,12,0)</f>
        <v>Normal</v>
      </c>
      <c r="L1576" s="11">
        <f>VLOOKUP($A1576,'Hospitalisation Details'!$A:$O,5,0)</f>
        <v>27959</v>
      </c>
      <c r="M1576">
        <f>VLOOKUP($A1576,'Hospitalisation Details'!$A:$O,7,0)</f>
        <v>6374.16</v>
      </c>
      <c r="N1576" t="str">
        <f>VLOOKUP($A1576,'Hospitalisation Details'!$A:$O,12,0)</f>
        <v>tier - 2</v>
      </c>
      <c r="O1576" t="str">
        <f>VLOOKUP($A1576,'Hospitalisation Details'!$A:$O,13,0)</f>
        <v>tier - 2</v>
      </c>
      <c r="P1576" t="str">
        <f>VLOOKUP($A1576,'Hospitalisation Details'!$A:$O,14,0)</f>
        <v>R1013</v>
      </c>
      <c r="Q1576">
        <f>VLOOKUP($A1576,'Hospitalisation Details'!$A:$O,15,0)</f>
        <v>46</v>
      </c>
    </row>
    <row r="1577" spans="1:17" ht="15.75" x14ac:dyDescent="0.25">
      <c r="A1577" s="1" t="s">
        <v>795</v>
      </c>
      <c r="B1577" t="str">
        <f>VLOOKUP(Healthcare!A1577,'Customer Names'!$A:$D,4,0)</f>
        <v>Cathi</v>
      </c>
      <c r="C1577">
        <f>VLOOKUP(A1577,'Medical Examinations'!$A:$M,2,0)</f>
        <v>40.564999999999998</v>
      </c>
      <c r="D1577">
        <f>VLOOKUP($A1577,'Medical Examinations'!$A:$M,3,0)</f>
        <v>5.66</v>
      </c>
      <c r="E1577" t="str">
        <f>VLOOKUP($A1577,'Medical Examinations'!$A:$M,4,0)</f>
        <v>No</v>
      </c>
      <c r="F1577" t="str">
        <f>VLOOKUP($A1577,'Medical Examinations'!$A:$M,5,0)</f>
        <v>No</v>
      </c>
      <c r="G1577" t="str">
        <f>VLOOKUP($A1577,'Medical Examinations'!$A:$M,6,0)</f>
        <v>No</v>
      </c>
      <c r="H1577">
        <f>VLOOKUP($A1577,'Medical Examinations'!$A:$M,8,0)</f>
        <v>1</v>
      </c>
      <c r="I1577" t="str">
        <f>VLOOKUP($A1577,'Medical Examinations'!$A:$M,9,0)</f>
        <v>No</v>
      </c>
      <c r="J1577" t="str">
        <f>VLOOKUP($A1577,'Medical Examinations'!$A:$M,11,0)</f>
        <v>Obesity</v>
      </c>
      <c r="K1577" t="str">
        <f>VLOOKUP($A1577,'Medical Examinations'!$A:$M,12,0)</f>
        <v>Normal</v>
      </c>
      <c r="L1577" s="11">
        <f>VLOOKUP($A1577,'Hospitalisation Details'!$A:$O,5,0)</f>
        <v>30999</v>
      </c>
      <c r="M1577">
        <f>VLOOKUP($A1577,'Hospitalisation Details'!$A:$O,7,0)</f>
        <v>6373.56</v>
      </c>
      <c r="N1577" t="str">
        <f>VLOOKUP($A1577,'Hospitalisation Details'!$A:$O,12,0)</f>
        <v>tier - 2</v>
      </c>
      <c r="O1577" t="str">
        <f>VLOOKUP($A1577,'Hospitalisation Details'!$A:$O,13,0)</f>
        <v>tier - 1</v>
      </c>
      <c r="P1577" t="str">
        <f>VLOOKUP($A1577,'Hospitalisation Details'!$A:$O,14,0)</f>
        <v>R1012</v>
      </c>
      <c r="Q1577">
        <f>VLOOKUP($A1577,'Hospitalisation Details'!$A:$O,15,0)</f>
        <v>38</v>
      </c>
    </row>
    <row r="1578" spans="1:17" ht="15.75" x14ac:dyDescent="0.25">
      <c r="A1578" s="1" t="s">
        <v>794</v>
      </c>
      <c r="B1578" t="str">
        <f>VLOOKUP(Healthcare!A1578,'Customer Names'!$A:$D,4,0)</f>
        <v>Alex M</v>
      </c>
      <c r="C1578">
        <f>VLOOKUP(A1578,'Medical Examinations'!$A:$M,2,0)</f>
        <v>18.03</v>
      </c>
      <c r="D1578">
        <f>VLOOKUP($A1578,'Medical Examinations'!$A:$M,3,0)</f>
        <v>10.66</v>
      </c>
      <c r="E1578" t="str">
        <f>VLOOKUP($A1578,'Medical Examinations'!$A:$M,4,0)</f>
        <v>yes</v>
      </c>
      <c r="F1578" t="str">
        <f>VLOOKUP($A1578,'Medical Examinations'!$A:$M,5,0)</f>
        <v>No</v>
      </c>
      <c r="G1578" t="str">
        <f>VLOOKUP($A1578,'Medical Examinations'!$A:$M,6,0)</f>
        <v>No</v>
      </c>
      <c r="H1578">
        <f>VLOOKUP($A1578,'Medical Examinations'!$A:$M,8,0)</f>
        <v>2</v>
      </c>
      <c r="I1578" t="str">
        <f>VLOOKUP($A1578,'Medical Examinations'!$A:$M,9,0)</f>
        <v>No</v>
      </c>
      <c r="J1578" t="str">
        <f>VLOOKUP($A1578,'Medical Examinations'!$A:$M,11,0)</f>
        <v>Underweight</v>
      </c>
      <c r="K1578" t="str">
        <f>VLOOKUP($A1578,'Medical Examinations'!$A:$M,12,0)</f>
        <v>Diabetes</v>
      </c>
      <c r="L1578" s="11">
        <f>VLOOKUP($A1578,'Hospitalisation Details'!$A:$O,5,0)</f>
        <v>25911</v>
      </c>
      <c r="M1578">
        <f>VLOOKUP($A1578,'Hospitalisation Details'!$A:$O,7,0)</f>
        <v>6367.31</v>
      </c>
      <c r="N1578" t="str">
        <f>VLOOKUP($A1578,'Hospitalisation Details'!$A:$O,12,0)</f>
        <v>tier - 2</v>
      </c>
      <c r="O1578" t="str">
        <f>VLOOKUP($A1578,'Hospitalisation Details'!$A:$O,13,0)</f>
        <v>tier - 1</v>
      </c>
      <c r="P1578" t="str">
        <f>VLOOKUP($A1578,'Hospitalisation Details'!$A:$O,14,0)</f>
        <v>R1013</v>
      </c>
      <c r="Q1578">
        <f>VLOOKUP($A1578,'Hospitalisation Details'!$A:$O,15,0)</f>
        <v>52</v>
      </c>
    </row>
    <row r="1579" spans="1:17" ht="15.75" x14ac:dyDescent="0.25">
      <c r="A1579" s="1" t="s">
        <v>793</v>
      </c>
      <c r="B1579" t="str">
        <f>VLOOKUP(Healthcare!A1579,'Customer Names'!$A:$D,4,0)</f>
        <v>Liang</v>
      </c>
      <c r="C1579">
        <f>VLOOKUP(A1579,'Medical Examinations'!$A:$M,2,0)</f>
        <v>34.65</v>
      </c>
      <c r="D1579">
        <f>VLOOKUP($A1579,'Medical Examinations'!$A:$M,3,0)</f>
        <v>5.98</v>
      </c>
      <c r="E1579" t="str">
        <f>VLOOKUP($A1579,'Medical Examinations'!$A:$M,4,0)</f>
        <v>yes</v>
      </c>
      <c r="F1579" t="str">
        <f>VLOOKUP($A1579,'Medical Examinations'!$A:$M,5,0)</f>
        <v>No</v>
      </c>
      <c r="G1579" t="str">
        <f>VLOOKUP($A1579,'Medical Examinations'!$A:$M,6,0)</f>
        <v>No</v>
      </c>
      <c r="H1579">
        <f>VLOOKUP($A1579,'Medical Examinations'!$A:$M,8,0)</f>
        <v>0</v>
      </c>
      <c r="I1579" t="str">
        <f>VLOOKUP($A1579,'Medical Examinations'!$A:$M,9,0)</f>
        <v>No</v>
      </c>
      <c r="J1579" t="str">
        <f>VLOOKUP($A1579,'Medical Examinations'!$A:$M,11,0)</f>
        <v>Obesity</v>
      </c>
      <c r="K1579" t="str">
        <f>VLOOKUP($A1579,'Medical Examinations'!$A:$M,12,0)</f>
        <v>Prediabetes</v>
      </c>
      <c r="L1579" s="11">
        <f>VLOOKUP($A1579,'Hospitalisation Details'!$A:$O,5,0)</f>
        <v>35315</v>
      </c>
      <c r="M1579">
        <f>VLOOKUP($A1579,'Hospitalisation Details'!$A:$O,7,0)</f>
        <v>6361.47</v>
      </c>
      <c r="N1579" t="str">
        <f>VLOOKUP($A1579,'Hospitalisation Details'!$A:$O,12,0)</f>
        <v>tier - 2</v>
      </c>
      <c r="O1579" t="str">
        <f>VLOOKUP($A1579,'Hospitalisation Details'!$A:$O,13,0)</f>
        <v>tier - 3</v>
      </c>
      <c r="P1579" t="str">
        <f>VLOOKUP($A1579,'Hospitalisation Details'!$A:$O,14,0)</f>
        <v>R1021</v>
      </c>
      <c r="Q1579">
        <f>VLOOKUP($A1579,'Hospitalisation Details'!$A:$O,15,0)</f>
        <v>26</v>
      </c>
    </row>
    <row r="1580" spans="1:17" ht="15.75" x14ac:dyDescent="0.25">
      <c r="A1580" s="1" t="s">
        <v>792</v>
      </c>
      <c r="B1580" t="str">
        <f>VLOOKUP(Healthcare!A1580,'Customer Names'!$A:$D,4,0)</f>
        <v>Lexy</v>
      </c>
      <c r="C1580">
        <f>VLOOKUP(A1580,'Medical Examinations'!$A:$M,2,0)</f>
        <v>42.94</v>
      </c>
      <c r="D1580">
        <f>VLOOKUP($A1580,'Medical Examinations'!$A:$M,3,0)</f>
        <v>4.34</v>
      </c>
      <c r="E1580" t="str">
        <f>VLOOKUP($A1580,'Medical Examinations'!$A:$M,4,0)</f>
        <v>No</v>
      </c>
      <c r="F1580" t="str">
        <f>VLOOKUP($A1580,'Medical Examinations'!$A:$M,5,0)</f>
        <v>No</v>
      </c>
      <c r="G1580" t="str">
        <f>VLOOKUP($A1580,'Medical Examinations'!$A:$M,6,0)</f>
        <v>No</v>
      </c>
      <c r="H1580">
        <f>VLOOKUP($A1580,'Medical Examinations'!$A:$M,8,0)</f>
        <v>0</v>
      </c>
      <c r="I1580" t="str">
        <f>VLOOKUP($A1580,'Medical Examinations'!$A:$M,9,0)</f>
        <v>No</v>
      </c>
      <c r="J1580" t="str">
        <f>VLOOKUP($A1580,'Medical Examinations'!$A:$M,11,0)</f>
        <v>Obesity</v>
      </c>
      <c r="K1580" t="str">
        <f>VLOOKUP($A1580,'Medical Examinations'!$A:$M,12,0)</f>
        <v>Normal</v>
      </c>
      <c r="L1580" s="11">
        <f>VLOOKUP($A1580,'Hospitalisation Details'!$A:$O,5,0)</f>
        <v>32775</v>
      </c>
      <c r="M1580">
        <f>VLOOKUP($A1580,'Hospitalisation Details'!$A:$O,7,0)</f>
        <v>6360.99</v>
      </c>
      <c r="N1580" t="str">
        <f>VLOOKUP($A1580,'Hospitalisation Details'!$A:$O,12,0)</f>
        <v>tier - 2</v>
      </c>
      <c r="O1580" t="str">
        <f>VLOOKUP($A1580,'Hospitalisation Details'!$A:$O,13,0)</f>
        <v>tier - 2</v>
      </c>
      <c r="P1580" t="str">
        <f>VLOOKUP($A1580,'Hospitalisation Details'!$A:$O,14,0)</f>
        <v>R1012</v>
      </c>
      <c r="Q1580">
        <f>VLOOKUP($A1580,'Hospitalisation Details'!$A:$O,15,0)</f>
        <v>33</v>
      </c>
    </row>
    <row r="1581" spans="1:17" ht="15.75" x14ac:dyDescent="0.25">
      <c r="A1581" s="1" t="s">
        <v>791</v>
      </c>
      <c r="B1581" t="str">
        <f>VLOOKUP(Healthcare!A1581,'Customer Names'!$A:$D,4,0)</f>
        <v>Michael</v>
      </c>
      <c r="C1581">
        <f>VLOOKUP(A1581,'Medical Examinations'!$A:$M,2,0)</f>
        <v>31.254999999999999</v>
      </c>
      <c r="D1581">
        <f>VLOOKUP($A1581,'Medical Examinations'!$A:$M,3,0)</f>
        <v>5.17</v>
      </c>
      <c r="E1581" t="str">
        <f>VLOOKUP($A1581,'Medical Examinations'!$A:$M,4,0)</f>
        <v>No</v>
      </c>
      <c r="F1581" t="str">
        <f>VLOOKUP($A1581,'Medical Examinations'!$A:$M,5,0)</f>
        <v>No</v>
      </c>
      <c r="G1581" t="str">
        <f>VLOOKUP($A1581,'Medical Examinations'!$A:$M,6,0)</f>
        <v>No</v>
      </c>
      <c r="H1581">
        <f>VLOOKUP($A1581,'Medical Examinations'!$A:$M,8,0)</f>
        <v>0</v>
      </c>
      <c r="I1581" t="str">
        <f>VLOOKUP($A1581,'Medical Examinations'!$A:$M,9,0)</f>
        <v>No</v>
      </c>
      <c r="J1581" t="str">
        <f>VLOOKUP($A1581,'Medical Examinations'!$A:$M,11,0)</f>
        <v>Obesity</v>
      </c>
      <c r="K1581" t="str">
        <f>VLOOKUP($A1581,'Medical Examinations'!$A:$M,12,0)</f>
        <v>Normal</v>
      </c>
      <c r="L1581" s="11">
        <f>VLOOKUP($A1581,'Hospitalisation Details'!$A:$O,5,0)</f>
        <v>29555</v>
      </c>
      <c r="M1581">
        <f>VLOOKUP($A1581,'Hospitalisation Details'!$A:$O,7,0)</f>
        <v>6358.78</v>
      </c>
      <c r="N1581" t="str">
        <f>VLOOKUP($A1581,'Hospitalisation Details'!$A:$O,12,0)</f>
        <v>tier - 2</v>
      </c>
      <c r="O1581" t="str">
        <f>VLOOKUP($A1581,'Hospitalisation Details'!$A:$O,13,0)</f>
        <v>tier - 1</v>
      </c>
      <c r="P1581" t="str">
        <f>VLOOKUP($A1581,'Hospitalisation Details'!$A:$O,14,0)</f>
        <v>R1012</v>
      </c>
      <c r="Q1581">
        <f>VLOOKUP($A1581,'Hospitalisation Details'!$A:$O,15,0)</f>
        <v>42</v>
      </c>
    </row>
    <row r="1582" spans="1:17" ht="15.75" x14ac:dyDescent="0.25">
      <c r="A1582" s="1" t="s">
        <v>790</v>
      </c>
      <c r="B1582" t="str">
        <f>VLOOKUP(Healthcare!A1582,'Customer Names'!$A:$D,4,0)</f>
        <v>Samuel L</v>
      </c>
      <c r="C1582">
        <f>VLOOKUP(A1582,'Medical Examinations'!$A:$M,2,0)</f>
        <v>45.43</v>
      </c>
      <c r="D1582">
        <f>VLOOKUP($A1582,'Medical Examinations'!$A:$M,3,0)</f>
        <v>4.2300000000000004</v>
      </c>
      <c r="E1582" t="str">
        <f>VLOOKUP($A1582,'Medical Examinations'!$A:$M,4,0)</f>
        <v>yes</v>
      </c>
      <c r="F1582" t="str">
        <f>VLOOKUP($A1582,'Medical Examinations'!$A:$M,5,0)</f>
        <v>No</v>
      </c>
      <c r="G1582" t="str">
        <f>VLOOKUP($A1582,'Medical Examinations'!$A:$M,6,0)</f>
        <v>Yes</v>
      </c>
      <c r="H1582">
        <f>VLOOKUP($A1582,'Medical Examinations'!$A:$M,8,0)</f>
        <v>1</v>
      </c>
      <c r="I1582" t="str">
        <f>VLOOKUP($A1582,'Medical Examinations'!$A:$M,9,0)</f>
        <v>No</v>
      </c>
      <c r="J1582" t="str">
        <f>VLOOKUP($A1582,'Medical Examinations'!$A:$M,11,0)</f>
        <v>Obesity</v>
      </c>
      <c r="K1582" t="str">
        <f>VLOOKUP($A1582,'Medical Examinations'!$A:$M,12,0)</f>
        <v>Normal</v>
      </c>
      <c r="L1582" s="11">
        <f>VLOOKUP($A1582,'Hospitalisation Details'!$A:$O,5,0)</f>
        <v>30608</v>
      </c>
      <c r="M1582">
        <f>VLOOKUP($A1582,'Hospitalisation Details'!$A:$O,7,0)</f>
        <v>6356.27</v>
      </c>
      <c r="N1582" t="str">
        <f>VLOOKUP($A1582,'Hospitalisation Details'!$A:$O,12,0)</f>
        <v>tier - 3</v>
      </c>
      <c r="O1582" t="str">
        <f>VLOOKUP($A1582,'Hospitalisation Details'!$A:$O,13,0)</f>
        <v>tier - 2</v>
      </c>
      <c r="P1582" t="str">
        <f>VLOOKUP($A1582,'Hospitalisation Details'!$A:$O,14,0)</f>
        <v>R1013</v>
      </c>
      <c r="Q1582">
        <f>VLOOKUP($A1582,'Hospitalisation Details'!$A:$O,15,0)</f>
        <v>39</v>
      </c>
    </row>
    <row r="1583" spans="1:17" ht="15.75" x14ac:dyDescent="0.25">
      <c r="A1583" s="1" t="s">
        <v>789</v>
      </c>
      <c r="B1583" t="str">
        <f>VLOOKUP(Healthcare!A1583,'Customer Names'!$A:$D,4,0)</f>
        <v>Spencer A.</v>
      </c>
      <c r="C1583">
        <f>VLOOKUP(A1583,'Medical Examinations'!$A:$M,2,0)</f>
        <v>32.340000000000003</v>
      </c>
      <c r="D1583">
        <f>VLOOKUP($A1583,'Medical Examinations'!$A:$M,3,0)</f>
        <v>4.88</v>
      </c>
      <c r="E1583" t="str">
        <f>VLOOKUP($A1583,'Medical Examinations'!$A:$M,4,0)</f>
        <v>yes</v>
      </c>
      <c r="F1583" t="str">
        <f>VLOOKUP($A1583,'Medical Examinations'!$A:$M,5,0)</f>
        <v>No</v>
      </c>
      <c r="G1583" t="str">
        <f>VLOOKUP($A1583,'Medical Examinations'!$A:$M,6,0)</f>
        <v>Yes</v>
      </c>
      <c r="H1583">
        <f>VLOOKUP($A1583,'Medical Examinations'!$A:$M,8,0)</f>
        <v>1</v>
      </c>
      <c r="I1583" t="str">
        <f>VLOOKUP($A1583,'Medical Examinations'!$A:$M,9,0)</f>
        <v>No</v>
      </c>
      <c r="J1583" t="str">
        <f>VLOOKUP($A1583,'Medical Examinations'!$A:$M,11,0)</f>
        <v>Obesity</v>
      </c>
      <c r="K1583" t="str">
        <f>VLOOKUP($A1583,'Medical Examinations'!$A:$M,12,0)</f>
        <v>Normal</v>
      </c>
      <c r="L1583" s="11">
        <f>VLOOKUP($A1583,'Hospitalisation Details'!$A:$O,5,0)</f>
        <v>30641</v>
      </c>
      <c r="M1583">
        <f>VLOOKUP($A1583,'Hospitalisation Details'!$A:$O,7,0)</f>
        <v>6338.08</v>
      </c>
      <c r="N1583" t="str">
        <f>VLOOKUP($A1583,'Hospitalisation Details'!$A:$O,12,0)</f>
        <v>tier - 2</v>
      </c>
      <c r="O1583" t="str">
        <f>VLOOKUP($A1583,'Hospitalisation Details'!$A:$O,13,0)</f>
        <v>tier - 1</v>
      </c>
      <c r="P1583" t="str">
        <f>VLOOKUP($A1583,'Hospitalisation Details'!$A:$O,14,0)</f>
        <v>R1013</v>
      </c>
      <c r="Q1583">
        <f>VLOOKUP($A1583,'Hospitalisation Details'!$A:$O,15,0)</f>
        <v>39</v>
      </c>
    </row>
    <row r="1584" spans="1:17" ht="15.75" x14ac:dyDescent="0.25">
      <c r="A1584" s="1" t="s">
        <v>788</v>
      </c>
      <c r="B1584" t="str">
        <f>VLOOKUP(Healthcare!A1584,'Customer Names'!$A:$D,4,0)</f>
        <v>.  Rochelle</v>
      </c>
      <c r="C1584">
        <f>VLOOKUP(A1584,'Medical Examinations'!$A:$M,2,0)</f>
        <v>25.46</v>
      </c>
      <c r="D1584">
        <f>VLOOKUP($A1584,'Medical Examinations'!$A:$M,3,0)</f>
        <v>9.7100000000000009</v>
      </c>
      <c r="E1584" t="str">
        <f>VLOOKUP($A1584,'Medical Examinations'!$A:$M,4,0)</f>
        <v>yes</v>
      </c>
      <c r="F1584" t="str">
        <f>VLOOKUP($A1584,'Medical Examinations'!$A:$M,5,0)</f>
        <v>No</v>
      </c>
      <c r="G1584" t="str">
        <f>VLOOKUP($A1584,'Medical Examinations'!$A:$M,6,0)</f>
        <v>No</v>
      </c>
      <c r="H1584">
        <f>VLOOKUP($A1584,'Medical Examinations'!$A:$M,8,0)</f>
        <v>1</v>
      </c>
      <c r="I1584" t="str">
        <f>VLOOKUP($A1584,'Medical Examinations'!$A:$M,9,0)</f>
        <v>No</v>
      </c>
      <c r="J1584" t="str">
        <f>VLOOKUP($A1584,'Medical Examinations'!$A:$M,11,0)</f>
        <v>Overweight</v>
      </c>
      <c r="K1584" t="str">
        <f>VLOOKUP($A1584,'Medical Examinations'!$A:$M,12,0)</f>
        <v>Diabetes</v>
      </c>
      <c r="L1584" s="11">
        <f>VLOOKUP($A1584,'Hospitalisation Details'!$A:$O,5,0)</f>
        <v>31680</v>
      </c>
      <c r="M1584">
        <f>VLOOKUP($A1584,'Hospitalisation Details'!$A:$O,7,0)</f>
        <v>6335.64</v>
      </c>
      <c r="N1584" t="str">
        <f>VLOOKUP($A1584,'Hospitalisation Details'!$A:$O,12,0)</f>
        <v>tier - 2</v>
      </c>
      <c r="O1584" t="str">
        <f>VLOOKUP($A1584,'Hospitalisation Details'!$A:$O,13,0)</f>
        <v>tier - 2</v>
      </c>
      <c r="P1584" t="str">
        <f>VLOOKUP($A1584,'Hospitalisation Details'!$A:$O,14,0)</f>
        <v>R1013</v>
      </c>
      <c r="Q1584">
        <f>VLOOKUP($A1584,'Hospitalisation Details'!$A:$O,15,0)</f>
        <v>36</v>
      </c>
    </row>
    <row r="1585" spans="1:17" ht="15.75" x14ac:dyDescent="0.25">
      <c r="A1585" s="1" t="s">
        <v>787</v>
      </c>
      <c r="B1585" t="str">
        <f>VLOOKUP(Healthcare!A1585,'Customer Names'!$A:$D,4,0)</f>
        <v>Paula</v>
      </c>
      <c r="C1585">
        <f>VLOOKUP(A1585,'Medical Examinations'!$A:$M,2,0)</f>
        <v>37.145000000000003</v>
      </c>
      <c r="D1585">
        <f>VLOOKUP($A1585,'Medical Examinations'!$A:$M,3,0)</f>
        <v>5.32</v>
      </c>
      <c r="E1585" t="str">
        <f>VLOOKUP($A1585,'Medical Examinations'!$A:$M,4,0)</f>
        <v>No</v>
      </c>
      <c r="F1585" t="str">
        <f>VLOOKUP($A1585,'Medical Examinations'!$A:$M,5,0)</f>
        <v>No</v>
      </c>
      <c r="G1585" t="str">
        <f>VLOOKUP($A1585,'Medical Examinations'!$A:$M,6,0)</f>
        <v>No</v>
      </c>
      <c r="H1585">
        <f>VLOOKUP($A1585,'Medical Examinations'!$A:$M,8,0)</f>
        <v>0</v>
      </c>
      <c r="I1585" t="str">
        <f>VLOOKUP($A1585,'Medical Examinations'!$A:$M,9,0)</f>
        <v>No</v>
      </c>
      <c r="J1585" t="str">
        <f>VLOOKUP($A1585,'Medical Examinations'!$A:$M,11,0)</f>
        <v>Obesity</v>
      </c>
      <c r="K1585" t="str">
        <f>VLOOKUP($A1585,'Medical Examinations'!$A:$M,12,0)</f>
        <v>Normal</v>
      </c>
      <c r="L1585" s="11">
        <f>VLOOKUP($A1585,'Hospitalisation Details'!$A:$O,5,0)</f>
        <v>33190</v>
      </c>
      <c r="M1585">
        <f>VLOOKUP($A1585,'Hospitalisation Details'!$A:$O,7,0)</f>
        <v>6334.34</v>
      </c>
      <c r="N1585" t="str">
        <f>VLOOKUP($A1585,'Hospitalisation Details'!$A:$O,12,0)</f>
        <v>tier - 2</v>
      </c>
      <c r="O1585" t="str">
        <f>VLOOKUP($A1585,'Hospitalisation Details'!$A:$O,13,0)</f>
        <v>tier - 2</v>
      </c>
      <c r="P1585" t="str">
        <f>VLOOKUP($A1585,'Hospitalisation Details'!$A:$O,14,0)</f>
        <v>R1024</v>
      </c>
      <c r="Q1585">
        <f>VLOOKUP($A1585,'Hospitalisation Details'!$A:$O,15,0)</f>
        <v>32</v>
      </c>
    </row>
    <row r="1586" spans="1:17" ht="15.75" x14ac:dyDescent="0.25">
      <c r="A1586" s="1" t="s">
        <v>786</v>
      </c>
      <c r="B1586" t="str">
        <f>VLOOKUP(Healthcare!A1586,'Customer Names'!$A:$D,4,0)</f>
        <v>.  Madeline E.</v>
      </c>
      <c r="C1586">
        <f>VLOOKUP(A1586,'Medical Examinations'!$A:$M,2,0)</f>
        <v>30.8</v>
      </c>
      <c r="D1586">
        <f>VLOOKUP($A1586,'Medical Examinations'!$A:$M,3,0)</f>
        <v>5.83</v>
      </c>
      <c r="E1586" t="str">
        <f>VLOOKUP($A1586,'Medical Examinations'!$A:$M,4,0)</f>
        <v>yes</v>
      </c>
      <c r="F1586" t="str">
        <f>VLOOKUP($A1586,'Medical Examinations'!$A:$M,5,0)</f>
        <v>No</v>
      </c>
      <c r="G1586" t="str">
        <f>VLOOKUP($A1586,'Medical Examinations'!$A:$M,6,0)</f>
        <v>No</v>
      </c>
      <c r="H1586">
        <f>VLOOKUP($A1586,'Medical Examinations'!$A:$M,8,0)</f>
        <v>0</v>
      </c>
      <c r="I1586" t="str">
        <f>VLOOKUP($A1586,'Medical Examinations'!$A:$M,9,0)</f>
        <v>No</v>
      </c>
      <c r="J1586" t="str">
        <f>VLOOKUP($A1586,'Medical Examinations'!$A:$M,11,0)</f>
        <v>Obesity</v>
      </c>
      <c r="K1586" t="str">
        <f>VLOOKUP($A1586,'Medical Examinations'!$A:$M,12,0)</f>
        <v>Prediabetes</v>
      </c>
      <c r="L1586" s="11">
        <f>VLOOKUP($A1586,'Hospitalisation Details'!$A:$O,5,0)</f>
        <v>31396</v>
      </c>
      <c r="M1586">
        <f>VLOOKUP($A1586,'Hospitalisation Details'!$A:$O,7,0)</f>
        <v>6313.76</v>
      </c>
      <c r="N1586" t="str">
        <f>VLOOKUP($A1586,'Hospitalisation Details'!$A:$O,12,0)</f>
        <v>tier - 2</v>
      </c>
      <c r="O1586" t="str">
        <f>VLOOKUP($A1586,'Hospitalisation Details'!$A:$O,13,0)</f>
        <v>tier - 1</v>
      </c>
      <c r="P1586" t="str">
        <f>VLOOKUP($A1586,'Hospitalisation Details'!$A:$O,14,0)</f>
        <v>R1013</v>
      </c>
      <c r="Q1586">
        <f>VLOOKUP($A1586,'Hospitalisation Details'!$A:$O,15,0)</f>
        <v>37</v>
      </c>
    </row>
    <row r="1587" spans="1:17" ht="15.75" x14ac:dyDescent="0.25">
      <c r="A1587" s="1" t="s">
        <v>785</v>
      </c>
      <c r="B1587" t="str">
        <f>VLOOKUP(Healthcare!A1587,'Customer Names'!$A:$D,4,0)</f>
        <v>Maria Isabel</v>
      </c>
      <c r="C1587">
        <f>VLOOKUP(A1587,'Medical Examinations'!$A:$M,2,0)</f>
        <v>29.5</v>
      </c>
      <c r="D1587">
        <f>VLOOKUP($A1587,'Medical Examinations'!$A:$M,3,0)</f>
        <v>5.54</v>
      </c>
      <c r="E1587" t="str">
        <f>VLOOKUP($A1587,'Medical Examinations'!$A:$M,4,0)</f>
        <v>yes</v>
      </c>
      <c r="F1587" t="str">
        <f>VLOOKUP($A1587,'Medical Examinations'!$A:$M,5,0)</f>
        <v>No</v>
      </c>
      <c r="G1587" t="str">
        <f>VLOOKUP($A1587,'Medical Examinations'!$A:$M,6,0)</f>
        <v>No</v>
      </c>
      <c r="H1587">
        <f>VLOOKUP($A1587,'Medical Examinations'!$A:$M,8,0)</f>
        <v>0</v>
      </c>
      <c r="I1587" t="str">
        <f>VLOOKUP($A1587,'Medical Examinations'!$A:$M,9,0)</f>
        <v>No</v>
      </c>
      <c r="J1587" t="str">
        <f>VLOOKUP($A1587,'Medical Examinations'!$A:$M,11,0)</f>
        <v>Overweight</v>
      </c>
      <c r="K1587" t="str">
        <f>VLOOKUP($A1587,'Medical Examinations'!$A:$M,12,0)</f>
        <v>Normal</v>
      </c>
      <c r="L1587" s="11">
        <f>VLOOKUP($A1587,'Hospitalisation Details'!$A:$O,5,0)</f>
        <v>31217</v>
      </c>
      <c r="M1587">
        <f>VLOOKUP($A1587,'Hospitalisation Details'!$A:$O,7,0)</f>
        <v>6311.95</v>
      </c>
      <c r="N1587" t="str">
        <f>VLOOKUP($A1587,'Hospitalisation Details'!$A:$O,12,0)</f>
        <v>tier - 2</v>
      </c>
      <c r="O1587" t="str">
        <f>VLOOKUP($A1587,'Hospitalisation Details'!$A:$O,13,0)</f>
        <v>tier - 1</v>
      </c>
      <c r="P1587" t="str">
        <f>VLOOKUP($A1587,'Hospitalisation Details'!$A:$O,14,0)</f>
        <v>R1011</v>
      </c>
      <c r="Q1587">
        <f>VLOOKUP($A1587,'Hospitalisation Details'!$A:$O,15,0)</f>
        <v>37</v>
      </c>
    </row>
    <row r="1588" spans="1:17" ht="15.75" x14ac:dyDescent="0.25">
      <c r="A1588" s="1" t="s">
        <v>784</v>
      </c>
      <c r="B1588" t="str">
        <f>VLOOKUP(Healthcare!A1588,'Customer Names'!$A:$D,4,0)</f>
        <v>Arthur M.</v>
      </c>
      <c r="C1588">
        <f>VLOOKUP(A1588,'Medical Examinations'!$A:$M,2,0)</f>
        <v>43.39</v>
      </c>
      <c r="D1588">
        <f>VLOOKUP($A1588,'Medical Examinations'!$A:$M,3,0)</f>
        <v>5.85</v>
      </c>
      <c r="E1588" t="str">
        <f>VLOOKUP($A1588,'Medical Examinations'!$A:$M,4,0)</f>
        <v>No</v>
      </c>
      <c r="F1588" t="str">
        <f>VLOOKUP($A1588,'Medical Examinations'!$A:$M,5,0)</f>
        <v>yes</v>
      </c>
      <c r="G1588" t="str">
        <f>VLOOKUP($A1588,'Medical Examinations'!$A:$M,6,0)</f>
        <v>No</v>
      </c>
      <c r="H1588">
        <f>VLOOKUP($A1588,'Medical Examinations'!$A:$M,8,0)</f>
        <v>1</v>
      </c>
      <c r="I1588" t="str">
        <f>VLOOKUP($A1588,'Medical Examinations'!$A:$M,9,0)</f>
        <v>No</v>
      </c>
      <c r="J1588" t="str">
        <f>VLOOKUP($A1588,'Medical Examinations'!$A:$M,11,0)</f>
        <v>Obesity</v>
      </c>
      <c r="K1588" t="str">
        <f>VLOOKUP($A1588,'Medical Examinations'!$A:$M,12,0)</f>
        <v>Prediabetes</v>
      </c>
      <c r="L1588" s="11">
        <f>VLOOKUP($A1588,'Hospitalisation Details'!$A:$O,5,0)</f>
        <v>38257</v>
      </c>
      <c r="M1588">
        <f>VLOOKUP($A1588,'Hospitalisation Details'!$A:$O,7,0)</f>
        <v>6311.11</v>
      </c>
      <c r="N1588" t="str">
        <f>VLOOKUP($A1588,'Hospitalisation Details'!$A:$O,12,0)</f>
        <v>tier - 2</v>
      </c>
      <c r="O1588" t="str">
        <f>VLOOKUP($A1588,'Hospitalisation Details'!$A:$O,13,0)</f>
        <v>tier - 2</v>
      </c>
      <c r="P1588" t="str">
        <f>VLOOKUP($A1588,'Hospitalisation Details'!$A:$O,14,0)</f>
        <v>R1011</v>
      </c>
      <c r="Q1588">
        <f>VLOOKUP($A1588,'Hospitalisation Details'!$A:$O,15,0)</f>
        <v>18</v>
      </c>
    </row>
    <row r="1589" spans="1:17" ht="15.75" x14ac:dyDescent="0.25">
      <c r="A1589" s="1" t="s">
        <v>783</v>
      </c>
      <c r="B1589" t="str">
        <f>VLOOKUP(Healthcare!A1589,'Customer Names'!$A:$D,4,0)</f>
        <v>Joseph R.</v>
      </c>
      <c r="C1589">
        <f>VLOOKUP(A1589,'Medical Examinations'!$A:$M,2,0)</f>
        <v>15.08</v>
      </c>
      <c r="D1589">
        <f>VLOOKUP($A1589,'Medical Examinations'!$A:$M,3,0)</f>
        <v>4.8499999999999996</v>
      </c>
      <c r="E1589" t="str">
        <f>VLOOKUP($A1589,'Medical Examinations'!$A:$M,4,0)</f>
        <v>yes</v>
      </c>
      <c r="F1589" t="str">
        <f>VLOOKUP($A1589,'Medical Examinations'!$A:$M,5,0)</f>
        <v>No</v>
      </c>
      <c r="G1589" t="str">
        <f>VLOOKUP($A1589,'Medical Examinations'!$A:$M,6,0)</f>
        <v>Yes</v>
      </c>
      <c r="H1589">
        <f>VLOOKUP($A1589,'Medical Examinations'!$A:$M,8,0)</f>
        <v>1</v>
      </c>
      <c r="I1589" t="str">
        <f>VLOOKUP($A1589,'Medical Examinations'!$A:$M,9,0)</f>
        <v>No</v>
      </c>
      <c r="J1589" t="str">
        <f>VLOOKUP($A1589,'Medical Examinations'!$A:$M,11,0)</f>
        <v>Underweight</v>
      </c>
      <c r="K1589" t="str">
        <f>VLOOKUP($A1589,'Medical Examinations'!$A:$M,12,0)</f>
        <v>Normal</v>
      </c>
      <c r="L1589" s="11">
        <f>VLOOKUP($A1589,'Hospitalisation Details'!$A:$O,5,0)</f>
        <v>25450</v>
      </c>
      <c r="M1589">
        <f>VLOOKUP($A1589,'Hospitalisation Details'!$A:$O,7,0)</f>
        <v>6305.61</v>
      </c>
      <c r="N1589" t="str">
        <f>VLOOKUP($A1589,'Hospitalisation Details'!$A:$O,12,0)</f>
        <v>tier - 2</v>
      </c>
      <c r="O1589" t="str">
        <f>VLOOKUP($A1589,'Hospitalisation Details'!$A:$O,13,0)</f>
        <v>tier - 2</v>
      </c>
      <c r="P1589" t="str">
        <f>VLOOKUP($A1589,'Hospitalisation Details'!$A:$O,14,0)</f>
        <v>R1012</v>
      </c>
      <c r="Q1589">
        <f>VLOOKUP($A1589,'Hospitalisation Details'!$A:$O,15,0)</f>
        <v>53</v>
      </c>
    </row>
    <row r="1590" spans="1:17" ht="15.75" x14ac:dyDescent="0.25">
      <c r="A1590" s="1" t="s">
        <v>782</v>
      </c>
      <c r="B1590" t="str">
        <f>VLOOKUP(Healthcare!A1590,'Customer Names'!$A:$D,4,0)</f>
        <v>Sachiko</v>
      </c>
      <c r="C1590">
        <f>VLOOKUP(A1590,'Medical Examinations'!$A:$M,2,0)</f>
        <v>20.48</v>
      </c>
      <c r="D1590">
        <f>VLOOKUP($A1590,'Medical Examinations'!$A:$M,3,0)</f>
        <v>11.09</v>
      </c>
      <c r="E1590" t="str">
        <f>VLOOKUP($A1590,'Medical Examinations'!$A:$M,4,0)</f>
        <v>No</v>
      </c>
      <c r="F1590" t="str">
        <f>VLOOKUP($A1590,'Medical Examinations'!$A:$M,5,0)</f>
        <v>No</v>
      </c>
      <c r="G1590" t="str">
        <f>VLOOKUP($A1590,'Medical Examinations'!$A:$M,6,0)</f>
        <v>No</v>
      </c>
      <c r="H1590">
        <f>VLOOKUP($A1590,'Medical Examinations'!$A:$M,8,0)</f>
        <v>0</v>
      </c>
      <c r="I1590" t="str">
        <f>VLOOKUP($A1590,'Medical Examinations'!$A:$M,9,0)</f>
        <v>No</v>
      </c>
      <c r="J1590" t="str">
        <f>VLOOKUP($A1590,'Medical Examinations'!$A:$M,11,0)</f>
        <v>Healthy Weight</v>
      </c>
      <c r="K1590" t="str">
        <f>VLOOKUP($A1590,'Medical Examinations'!$A:$M,12,0)</f>
        <v>Diabetes</v>
      </c>
      <c r="L1590" s="11">
        <f>VLOOKUP($A1590,'Hospitalisation Details'!$A:$O,5,0)</f>
        <v>27258</v>
      </c>
      <c r="M1590">
        <f>VLOOKUP($A1590,'Hospitalisation Details'!$A:$O,7,0)</f>
        <v>6302.23</v>
      </c>
      <c r="N1590" t="str">
        <f>VLOOKUP($A1590,'Hospitalisation Details'!$A:$O,12,0)</f>
        <v>tier - 2</v>
      </c>
      <c r="O1590" t="str">
        <f>VLOOKUP($A1590,'Hospitalisation Details'!$A:$O,13,0)</f>
        <v>tier - 1</v>
      </c>
      <c r="P1590" t="str">
        <f>VLOOKUP($A1590,'Hospitalisation Details'!$A:$O,14,0)</f>
        <v>R1013</v>
      </c>
      <c r="Q1590">
        <f>VLOOKUP($A1590,'Hospitalisation Details'!$A:$O,15,0)</f>
        <v>48</v>
      </c>
    </row>
    <row r="1591" spans="1:17" ht="15.75" x14ac:dyDescent="0.25">
      <c r="A1591" s="1" t="s">
        <v>781</v>
      </c>
      <c r="B1591" t="str">
        <f>VLOOKUP(Healthcare!A1591,'Customer Names'!$A:$D,4,0)</f>
        <v>Christopher</v>
      </c>
      <c r="C1591">
        <f>VLOOKUP(A1591,'Medical Examinations'!$A:$M,2,0)</f>
        <v>34.450000000000003</v>
      </c>
      <c r="D1591">
        <f>VLOOKUP($A1591,'Medical Examinations'!$A:$M,3,0)</f>
        <v>5.58</v>
      </c>
      <c r="E1591" t="str">
        <f>VLOOKUP($A1591,'Medical Examinations'!$A:$M,4,0)</f>
        <v>yes</v>
      </c>
      <c r="F1591" t="str">
        <f>VLOOKUP($A1591,'Medical Examinations'!$A:$M,5,0)</f>
        <v>No</v>
      </c>
      <c r="G1591" t="str">
        <f>VLOOKUP($A1591,'Medical Examinations'!$A:$M,6,0)</f>
        <v>No</v>
      </c>
      <c r="H1591">
        <f>VLOOKUP($A1591,'Medical Examinations'!$A:$M,8,0)</f>
        <v>0</v>
      </c>
      <c r="I1591" t="str">
        <f>VLOOKUP($A1591,'Medical Examinations'!$A:$M,9,0)</f>
        <v>No</v>
      </c>
      <c r="J1591" t="str">
        <f>VLOOKUP($A1591,'Medical Examinations'!$A:$M,11,0)</f>
        <v>Obesity</v>
      </c>
      <c r="K1591" t="str">
        <f>VLOOKUP($A1591,'Medical Examinations'!$A:$M,12,0)</f>
        <v>Normal</v>
      </c>
      <c r="L1591" s="11">
        <f>VLOOKUP($A1591,'Hospitalisation Details'!$A:$O,5,0)</f>
        <v>35373</v>
      </c>
      <c r="M1591">
        <f>VLOOKUP($A1591,'Hospitalisation Details'!$A:$O,7,0)</f>
        <v>6293.63</v>
      </c>
      <c r="N1591" t="str">
        <f>VLOOKUP($A1591,'Hospitalisation Details'!$A:$O,12,0)</f>
        <v>tier - 2</v>
      </c>
      <c r="O1591" t="str">
        <f>VLOOKUP($A1591,'Hospitalisation Details'!$A:$O,13,0)</f>
        <v>tier - 3</v>
      </c>
      <c r="P1591" t="str">
        <f>VLOOKUP($A1591,'Hospitalisation Details'!$A:$O,14,0)</f>
        <v>R1021</v>
      </c>
      <c r="Q1591">
        <f>VLOOKUP($A1591,'Hospitalisation Details'!$A:$O,15,0)</f>
        <v>26</v>
      </c>
    </row>
    <row r="1592" spans="1:17" ht="15.75" x14ac:dyDescent="0.25">
      <c r="A1592" s="1" t="s">
        <v>780</v>
      </c>
      <c r="B1592" t="str">
        <f>VLOOKUP(Healthcare!A1592,'Customer Names'!$A:$D,4,0)</f>
        <v>Joseph</v>
      </c>
      <c r="C1592">
        <f>VLOOKUP(A1592,'Medical Examinations'!$A:$M,2,0)</f>
        <v>34.21</v>
      </c>
      <c r="D1592">
        <f>VLOOKUP($A1592,'Medical Examinations'!$A:$M,3,0)</f>
        <v>9.7200000000000006</v>
      </c>
      <c r="E1592" t="str">
        <f>VLOOKUP($A1592,'Medical Examinations'!$A:$M,4,0)</f>
        <v>yes</v>
      </c>
      <c r="F1592" t="str">
        <f>VLOOKUP($A1592,'Medical Examinations'!$A:$M,5,0)</f>
        <v>No</v>
      </c>
      <c r="G1592" t="str">
        <f>VLOOKUP($A1592,'Medical Examinations'!$A:$M,6,0)</f>
        <v>No</v>
      </c>
      <c r="H1592">
        <f>VLOOKUP($A1592,'Medical Examinations'!$A:$M,8,0)</f>
        <v>0</v>
      </c>
      <c r="I1592" t="str">
        <f>VLOOKUP($A1592,'Medical Examinations'!$A:$M,9,0)</f>
        <v>No</v>
      </c>
      <c r="J1592" t="str">
        <f>VLOOKUP($A1592,'Medical Examinations'!$A:$M,11,0)</f>
        <v>Obesity</v>
      </c>
      <c r="K1592" t="str">
        <f>VLOOKUP($A1592,'Medical Examinations'!$A:$M,12,0)</f>
        <v>Diabetes</v>
      </c>
      <c r="L1592" s="11">
        <f>VLOOKUP($A1592,'Hospitalisation Details'!$A:$O,5,0)</f>
        <v>29793</v>
      </c>
      <c r="M1592">
        <f>VLOOKUP($A1592,'Hospitalisation Details'!$A:$O,7,0)</f>
        <v>6289.75</v>
      </c>
      <c r="N1592" t="str">
        <f>VLOOKUP($A1592,'Hospitalisation Details'!$A:$O,12,0)</f>
        <v>tier - 2</v>
      </c>
      <c r="O1592" t="str">
        <f>VLOOKUP($A1592,'Hospitalisation Details'!$A:$O,13,0)</f>
        <v>tier - 3</v>
      </c>
      <c r="P1592" t="str">
        <f>VLOOKUP($A1592,'Hospitalisation Details'!$A:$O,14,0)</f>
        <v>R1013</v>
      </c>
      <c r="Q1592">
        <f>VLOOKUP($A1592,'Hospitalisation Details'!$A:$O,15,0)</f>
        <v>41</v>
      </c>
    </row>
    <row r="1593" spans="1:17" ht="15.75" x14ac:dyDescent="0.25">
      <c r="A1593" s="1" t="s">
        <v>779</v>
      </c>
      <c r="B1593" t="str">
        <f>VLOOKUP(Healthcare!A1593,'Customer Names'!$A:$D,4,0)</f>
        <v>Lawrence</v>
      </c>
      <c r="C1593">
        <f>VLOOKUP(A1593,'Medical Examinations'!$A:$M,2,0)</f>
        <v>28.8</v>
      </c>
      <c r="D1593">
        <f>VLOOKUP($A1593,'Medical Examinations'!$A:$M,3,0)</f>
        <v>11.41</v>
      </c>
      <c r="E1593" t="str">
        <f>VLOOKUP($A1593,'Medical Examinations'!$A:$M,4,0)</f>
        <v>yes</v>
      </c>
      <c r="F1593" t="str">
        <f>VLOOKUP($A1593,'Medical Examinations'!$A:$M,5,0)</f>
        <v>No</v>
      </c>
      <c r="G1593" t="str">
        <f>VLOOKUP($A1593,'Medical Examinations'!$A:$M,6,0)</f>
        <v>No</v>
      </c>
      <c r="H1593">
        <f>VLOOKUP($A1593,'Medical Examinations'!$A:$M,8,0)</f>
        <v>0</v>
      </c>
      <c r="I1593" t="str">
        <f>VLOOKUP($A1593,'Medical Examinations'!$A:$M,9,0)</f>
        <v>No</v>
      </c>
      <c r="J1593" t="str">
        <f>VLOOKUP($A1593,'Medical Examinations'!$A:$M,11,0)</f>
        <v>Overweight</v>
      </c>
      <c r="K1593" t="str">
        <f>VLOOKUP($A1593,'Medical Examinations'!$A:$M,12,0)</f>
        <v>Diabetes</v>
      </c>
      <c r="L1593" s="11">
        <f>VLOOKUP($A1593,'Hospitalisation Details'!$A:$O,5,0)</f>
        <v>29761</v>
      </c>
      <c r="M1593">
        <f>VLOOKUP($A1593,'Hospitalisation Details'!$A:$O,7,0)</f>
        <v>6282.24</v>
      </c>
      <c r="N1593" t="str">
        <f>VLOOKUP($A1593,'Hospitalisation Details'!$A:$O,12,0)</f>
        <v>tier - 2</v>
      </c>
      <c r="O1593" t="str">
        <f>VLOOKUP($A1593,'Hospitalisation Details'!$A:$O,13,0)</f>
        <v>tier - 1</v>
      </c>
      <c r="P1593" t="str">
        <f>VLOOKUP($A1593,'Hospitalisation Details'!$A:$O,14,0)</f>
        <v>R1011</v>
      </c>
      <c r="Q1593">
        <f>VLOOKUP($A1593,'Hospitalisation Details'!$A:$O,15,0)</f>
        <v>41</v>
      </c>
    </row>
    <row r="1594" spans="1:17" ht="15.75" x14ac:dyDescent="0.25">
      <c r="A1594" s="1" t="s">
        <v>778</v>
      </c>
      <c r="B1594" t="str">
        <f>VLOOKUP(Healthcare!A1594,'Customer Names'!$A:$D,4,0)</f>
        <v>.  Katie</v>
      </c>
      <c r="C1594">
        <f>VLOOKUP(A1594,'Medical Examinations'!$A:$M,2,0)</f>
        <v>31.74</v>
      </c>
      <c r="D1594">
        <f>VLOOKUP($A1594,'Medical Examinations'!$A:$M,3,0)</f>
        <v>4.46</v>
      </c>
      <c r="E1594" t="str">
        <f>VLOOKUP($A1594,'Medical Examinations'!$A:$M,4,0)</f>
        <v>No</v>
      </c>
      <c r="F1594" t="str">
        <f>VLOOKUP($A1594,'Medical Examinations'!$A:$M,5,0)</f>
        <v>No</v>
      </c>
      <c r="G1594" t="str">
        <f>VLOOKUP($A1594,'Medical Examinations'!$A:$M,6,0)</f>
        <v>Yes</v>
      </c>
      <c r="H1594">
        <f>VLOOKUP($A1594,'Medical Examinations'!$A:$M,8,0)</f>
        <v>1</v>
      </c>
      <c r="I1594" t="str">
        <f>VLOOKUP($A1594,'Medical Examinations'!$A:$M,9,0)</f>
        <v>No</v>
      </c>
      <c r="J1594" t="str">
        <f>VLOOKUP($A1594,'Medical Examinations'!$A:$M,11,0)</f>
        <v>Obesity</v>
      </c>
      <c r="K1594" t="str">
        <f>VLOOKUP($A1594,'Medical Examinations'!$A:$M,12,0)</f>
        <v>Normal</v>
      </c>
      <c r="L1594" s="11">
        <f>VLOOKUP($A1594,'Hospitalisation Details'!$A:$O,5,0)</f>
        <v>34289</v>
      </c>
      <c r="M1594">
        <f>VLOOKUP($A1594,'Hospitalisation Details'!$A:$O,7,0)</f>
        <v>6276.3</v>
      </c>
      <c r="N1594" t="str">
        <f>VLOOKUP($A1594,'Hospitalisation Details'!$A:$O,12,0)</f>
        <v>tier - 2</v>
      </c>
      <c r="O1594" t="str">
        <f>VLOOKUP($A1594,'Hospitalisation Details'!$A:$O,13,0)</f>
        <v>tier - 1</v>
      </c>
      <c r="P1594" t="str">
        <f>VLOOKUP($A1594,'Hospitalisation Details'!$A:$O,14,0)</f>
        <v>R1025</v>
      </c>
      <c r="Q1594">
        <f>VLOOKUP($A1594,'Hospitalisation Details'!$A:$O,15,0)</f>
        <v>29</v>
      </c>
    </row>
    <row r="1595" spans="1:17" ht="15.75" x14ac:dyDescent="0.25">
      <c r="A1595" s="1" t="s">
        <v>777</v>
      </c>
      <c r="B1595" t="str">
        <f>VLOOKUP(Healthcare!A1595,'Customer Names'!$A:$D,4,0)</f>
        <v>Ruben</v>
      </c>
      <c r="C1595">
        <f>VLOOKUP(A1595,'Medical Examinations'!$A:$M,2,0)</f>
        <v>21.78</v>
      </c>
      <c r="D1595">
        <f>VLOOKUP($A1595,'Medical Examinations'!$A:$M,3,0)</f>
        <v>9.31</v>
      </c>
      <c r="E1595" t="str">
        <f>VLOOKUP($A1595,'Medical Examinations'!$A:$M,4,0)</f>
        <v>yes</v>
      </c>
      <c r="F1595" t="str">
        <f>VLOOKUP($A1595,'Medical Examinations'!$A:$M,5,0)</f>
        <v>No</v>
      </c>
      <c r="G1595" t="str">
        <f>VLOOKUP($A1595,'Medical Examinations'!$A:$M,6,0)</f>
        <v>No</v>
      </c>
      <c r="H1595">
        <f>VLOOKUP($A1595,'Medical Examinations'!$A:$M,8,0)</f>
        <v>0</v>
      </c>
      <c r="I1595" t="str">
        <f>VLOOKUP($A1595,'Medical Examinations'!$A:$M,9,0)</f>
        <v>No</v>
      </c>
      <c r="J1595" t="str">
        <f>VLOOKUP($A1595,'Medical Examinations'!$A:$M,11,0)</f>
        <v>Healthy Weight</v>
      </c>
      <c r="K1595" t="str">
        <f>VLOOKUP($A1595,'Medical Examinations'!$A:$M,12,0)</f>
        <v>Diabetes</v>
      </c>
      <c r="L1595" s="11">
        <f>VLOOKUP($A1595,'Hospitalisation Details'!$A:$O,5,0)</f>
        <v>29828</v>
      </c>
      <c r="M1595">
        <f>VLOOKUP($A1595,'Hospitalisation Details'!$A:$O,7,0)</f>
        <v>6272.48</v>
      </c>
      <c r="N1595" t="str">
        <f>VLOOKUP($A1595,'Hospitalisation Details'!$A:$O,12,0)</f>
        <v>tier - 1</v>
      </c>
      <c r="O1595" t="str">
        <f>VLOOKUP($A1595,'Hospitalisation Details'!$A:$O,13,0)</f>
        <v>tier - 3</v>
      </c>
      <c r="P1595" t="str">
        <f>VLOOKUP($A1595,'Hospitalisation Details'!$A:$O,14,0)</f>
        <v>R1013</v>
      </c>
      <c r="Q1595">
        <f>VLOOKUP($A1595,'Hospitalisation Details'!$A:$O,15,0)</f>
        <v>41</v>
      </c>
    </row>
    <row r="1596" spans="1:17" ht="15.75" x14ac:dyDescent="0.25">
      <c r="A1596" s="1" t="s">
        <v>776</v>
      </c>
      <c r="B1596" t="str">
        <f>VLOOKUP(Healthcare!A1596,'Customer Names'!$A:$D,4,0)</f>
        <v>Sarah</v>
      </c>
      <c r="C1596">
        <f>VLOOKUP(A1596,'Medical Examinations'!$A:$M,2,0)</f>
        <v>23.75</v>
      </c>
      <c r="D1596">
        <f>VLOOKUP($A1596,'Medical Examinations'!$A:$M,3,0)</f>
        <v>5.03</v>
      </c>
      <c r="E1596" t="str">
        <f>VLOOKUP($A1596,'Medical Examinations'!$A:$M,4,0)</f>
        <v>No</v>
      </c>
      <c r="F1596" t="str">
        <f>VLOOKUP($A1596,'Medical Examinations'!$A:$M,5,0)</f>
        <v>No</v>
      </c>
      <c r="G1596" t="str">
        <f>VLOOKUP($A1596,'Medical Examinations'!$A:$M,6,0)</f>
        <v>No</v>
      </c>
      <c r="H1596">
        <f>VLOOKUP($A1596,'Medical Examinations'!$A:$M,8,0)</f>
        <v>1</v>
      </c>
      <c r="I1596" t="str">
        <f>VLOOKUP($A1596,'Medical Examinations'!$A:$M,9,0)</f>
        <v>No</v>
      </c>
      <c r="J1596" t="str">
        <f>VLOOKUP($A1596,'Medical Examinations'!$A:$M,11,0)</f>
        <v>Healthy Weight</v>
      </c>
      <c r="K1596" t="str">
        <f>VLOOKUP($A1596,'Medical Examinations'!$A:$M,12,0)</f>
        <v>Normal</v>
      </c>
      <c r="L1596" s="11">
        <f>VLOOKUP($A1596,'Hospitalisation Details'!$A:$O,5,0)</f>
        <v>31041</v>
      </c>
      <c r="M1596">
        <f>VLOOKUP($A1596,'Hospitalisation Details'!$A:$O,7,0)</f>
        <v>6269.33</v>
      </c>
      <c r="N1596" t="str">
        <f>VLOOKUP($A1596,'Hospitalisation Details'!$A:$O,12,0)</f>
        <v>tier - 2</v>
      </c>
      <c r="O1596" t="str">
        <f>VLOOKUP($A1596,'Hospitalisation Details'!$A:$O,13,0)</f>
        <v>tier - 1</v>
      </c>
      <c r="P1596" t="str">
        <f>VLOOKUP($A1596,'Hospitalisation Details'!$A:$O,14,0)</f>
        <v>R1013</v>
      </c>
      <c r="Q1596">
        <f>VLOOKUP($A1596,'Hospitalisation Details'!$A:$O,15,0)</f>
        <v>38</v>
      </c>
    </row>
    <row r="1597" spans="1:17" ht="15.75" x14ac:dyDescent="0.25">
      <c r="A1597" s="1" t="s">
        <v>775</v>
      </c>
      <c r="B1597" t="str">
        <f>VLOOKUP(Healthcare!A1597,'Customer Names'!$A:$D,4,0)</f>
        <v>.  Angela R.</v>
      </c>
      <c r="C1597">
        <f>VLOOKUP(A1597,'Medical Examinations'!$A:$M,2,0)</f>
        <v>33.21</v>
      </c>
      <c r="D1597">
        <f>VLOOKUP($A1597,'Medical Examinations'!$A:$M,3,0)</f>
        <v>5.07</v>
      </c>
      <c r="E1597" t="str">
        <f>VLOOKUP($A1597,'Medical Examinations'!$A:$M,4,0)</f>
        <v>yes</v>
      </c>
      <c r="F1597" t="str">
        <f>VLOOKUP($A1597,'Medical Examinations'!$A:$M,5,0)</f>
        <v>No</v>
      </c>
      <c r="G1597" t="str">
        <f>VLOOKUP($A1597,'Medical Examinations'!$A:$M,6,0)</f>
        <v>No</v>
      </c>
      <c r="H1597">
        <f>VLOOKUP($A1597,'Medical Examinations'!$A:$M,8,0)</f>
        <v>1</v>
      </c>
      <c r="I1597" t="str">
        <f>VLOOKUP($A1597,'Medical Examinations'!$A:$M,9,0)</f>
        <v>No</v>
      </c>
      <c r="J1597" t="str">
        <f>VLOOKUP($A1597,'Medical Examinations'!$A:$M,11,0)</f>
        <v>Obesity</v>
      </c>
      <c r="K1597" t="str">
        <f>VLOOKUP($A1597,'Medical Examinations'!$A:$M,12,0)</f>
        <v>Normal</v>
      </c>
      <c r="L1597" s="11">
        <f>VLOOKUP($A1597,'Hospitalisation Details'!$A:$O,5,0)</f>
        <v>34989</v>
      </c>
      <c r="M1597">
        <f>VLOOKUP($A1597,'Hospitalisation Details'!$A:$O,7,0)</f>
        <v>6261.2</v>
      </c>
      <c r="N1597" t="str">
        <f>VLOOKUP($A1597,'Hospitalisation Details'!$A:$O,12,0)</f>
        <v>tier - 2</v>
      </c>
      <c r="O1597" t="str">
        <f>VLOOKUP($A1597,'Hospitalisation Details'!$A:$O,13,0)</f>
        <v>tier - 1</v>
      </c>
      <c r="P1597" t="str">
        <f>VLOOKUP($A1597,'Hospitalisation Details'!$A:$O,14,0)</f>
        <v>R1026</v>
      </c>
      <c r="Q1597">
        <f>VLOOKUP($A1597,'Hospitalisation Details'!$A:$O,15,0)</f>
        <v>27</v>
      </c>
    </row>
    <row r="1598" spans="1:17" ht="15.75" x14ac:dyDescent="0.25">
      <c r="A1598" s="1" t="s">
        <v>774</v>
      </c>
      <c r="B1598" t="str">
        <f>VLOOKUP(Healthcare!A1598,'Customer Names'!$A:$D,4,0)</f>
        <v>Chatham</v>
      </c>
      <c r="C1598">
        <f>VLOOKUP(A1598,'Medical Examinations'!$A:$M,2,0)</f>
        <v>17.7</v>
      </c>
      <c r="D1598">
        <f>VLOOKUP($A1598,'Medical Examinations'!$A:$M,3,0)</f>
        <v>10.42</v>
      </c>
      <c r="E1598" t="str">
        <f>VLOOKUP($A1598,'Medical Examinations'!$A:$M,4,0)</f>
        <v>yes</v>
      </c>
      <c r="F1598" t="str">
        <f>VLOOKUP($A1598,'Medical Examinations'!$A:$M,5,0)</f>
        <v>No</v>
      </c>
      <c r="G1598" t="str">
        <f>VLOOKUP($A1598,'Medical Examinations'!$A:$M,6,0)</f>
        <v>No</v>
      </c>
      <c r="H1598">
        <f>VLOOKUP($A1598,'Medical Examinations'!$A:$M,8,0)</f>
        <v>2</v>
      </c>
      <c r="I1598" t="str">
        <f>VLOOKUP($A1598,'Medical Examinations'!$A:$M,9,0)</f>
        <v>No</v>
      </c>
      <c r="J1598" t="str">
        <f>VLOOKUP($A1598,'Medical Examinations'!$A:$M,11,0)</f>
        <v>Underweight</v>
      </c>
      <c r="K1598" t="str">
        <f>VLOOKUP($A1598,'Medical Examinations'!$A:$M,12,0)</f>
        <v>Diabetes</v>
      </c>
      <c r="L1598" s="11">
        <f>VLOOKUP($A1598,'Hospitalisation Details'!$A:$O,5,0)</f>
        <v>25791</v>
      </c>
      <c r="M1598">
        <f>VLOOKUP($A1598,'Hospitalisation Details'!$A:$O,7,0)</f>
        <v>6255.38</v>
      </c>
      <c r="N1598" t="str">
        <f>VLOOKUP($A1598,'Hospitalisation Details'!$A:$O,12,0)</f>
        <v>tier - 2</v>
      </c>
      <c r="O1598" t="str">
        <f>VLOOKUP($A1598,'Hospitalisation Details'!$A:$O,13,0)</f>
        <v>tier - 2</v>
      </c>
      <c r="P1598" t="str">
        <f>VLOOKUP($A1598,'Hospitalisation Details'!$A:$O,14,0)</f>
        <v>R1013</v>
      </c>
      <c r="Q1598">
        <f>VLOOKUP($A1598,'Hospitalisation Details'!$A:$O,15,0)</f>
        <v>52</v>
      </c>
    </row>
    <row r="1599" spans="1:17" ht="15.75" x14ac:dyDescent="0.25">
      <c r="A1599" s="1" t="s">
        <v>773</v>
      </c>
      <c r="B1599" t="str">
        <f>VLOOKUP(Healthcare!A1599,'Customer Names'!$A:$D,4,0)</f>
        <v>Derek</v>
      </c>
      <c r="C1599">
        <f>VLOOKUP(A1599,'Medical Examinations'!$A:$M,2,0)</f>
        <v>17.2</v>
      </c>
      <c r="D1599">
        <f>VLOOKUP($A1599,'Medical Examinations'!$A:$M,3,0)</f>
        <v>6.45</v>
      </c>
      <c r="E1599" t="str">
        <f>VLOOKUP($A1599,'Medical Examinations'!$A:$M,4,0)</f>
        <v>No</v>
      </c>
      <c r="F1599" t="str">
        <f>VLOOKUP($A1599,'Medical Examinations'!$A:$M,5,0)</f>
        <v>No</v>
      </c>
      <c r="G1599" t="str">
        <f>VLOOKUP($A1599,'Medical Examinations'!$A:$M,6,0)</f>
        <v>No</v>
      </c>
      <c r="H1599">
        <f>VLOOKUP($A1599,'Medical Examinations'!$A:$M,8,0)</f>
        <v>2</v>
      </c>
      <c r="I1599" t="str">
        <f>VLOOKUP($A1599,'Medical Examinations'!$A:$M,9,0)</f>
        <v>No</v>
      </c>
      <c r="J1599" t="str">
        <f>VLOOKUP($A1599,'Medical Examinations'!$A:$M,11,0)</f>
        <v>Underweight</v>
      </c>
      <c r="K1599" t="str">
        <f>VLOOKUP($A1599,'Medical Examinations'!$A:$M,12,0)</f>
        <v>Diabetes</v>
      </c>
      <c r="L1599" s="11">
        <f>VLOOKUP($A1599,'Hospitalisation Details'!$A:$O,5,0)</f>
        <v>26458</v>
      </c>
      <c r="M1599">
        <f>VLOOKUP($A1599,'Hospitalisation Details'!$A:$O,7,0)</f>
        <v>6254.13</v>
      </c>
      <c r="N1599" t="str">
        <f>VLOOKUP($A1599,'Hospitalisation Details'!$A:$O,12,0)</f>
        <v>tier - 2</v>
      </c>
      <c r="O1599" t="str">
        <f>VLOOKUP($A1599,'Hospitalisation Details'!$A:$O,13,0)</f>
        <v>tier - 2</v>
      </c>
      <c r="P1599" t="str">
        <f>VLOOKUP($A1599,'Hospitalisation Details'!$A:$O,14,0)</f>
        <v>R1012</v>
      </c>
      <c r="Q1599">
        <f>VLOOKUP($A1599,'Hospitalisation Details'!$A:$O,15,0)</f>
        <v>51</v>
      </c>
    </row>
    <row r="1600" spans="1:17" ht="15.75" x14ac:dyDescent="0.25">
      <c r="A1600" s="1" t="s">
        <v>772</v>
      </c>
      <c r="B1600" t="str">
        <f>VLOOKUP(Healthcare!A1600,'Customer Names'!$A:$D,4,0)</f>
        <v>Kalvin J.</v>
      </c>
      <c r="C1600">
        <f>VLOOKUP(A1600,'Medical Examinations'!$A:$M,2,0)</f>
        <v>19.21</v>
      </c>
      <c r="D1600">
        <f>VLOOKUP($A1600,'Medical Examinations'!$A:$M,3,0)</f>
        <v>5.52</v>
      </c>
      <c r="E1600" t="str">
        <f>VLOOKUP($A1600,'Medical Examinations'!$A:$M,4,0)</f>
        <v>No</v>
      </c>
      <c r="F1600" t="str">
        <f>VLOOKUP($A1600,'Medical Examinations'!$A:$M,5,0)</f>
        <v>No</v>
      </c>
      <c r="G1600" t="str">
        <f>VLOOKUP($A1600,'Medical Examinations'!$A:$M,6,0)</f>
        <v>No</v>
      </c>
      <c r="H1600">
        <f>VLOOKUP($A1600,'Medical Examinations'!$A:$M,8,0)</f>
        <v>2</v>
      </c>
      <c r="I1600" t="str">
        <f>VLOOKUP($A1600,'Medical Examinations'!$A:$M,9,0)</f>
        <v>No</v>
      </c>
      <c r="J1600" t="str">
        <f>VLOOKUP($A1600,'Medical Examinations'!$A:$M,11,0)</f>
        <v>Healthy Weight</v>
      </c>
      <c r="K1600" t="str">
        <f>VLOOKUP($A1600,'Medical Examinations'!$A:$M,12,0)</f>
        <v>Normal</v>
      </c>
      <c r="L1600" s="11">
        <f>VLOOKUP($A1600,'Hospitalisation Details'!$A:$O,5,0)</f>
        <v>26522</v>
      </c>
      <c r="M1600">
        <f>VLOOKUP($A1600,'Hospitalisation Details'!$A:$O,7,0)</f>
        <v>6253.85</v>
      </c>
      <c r="N1600" t="str">
        <f>VLOOKUP($A1600,'Hospitalisation Details'!$A:$O,12,0)</f>
        <v>tier - 2</v>
      </c>
      <c r="O1600" t="str">
        <f>VLOOKUP($A1600,'Hospitalisation Details'!$A:$O,13,0)</f>
        <v>tier - 2</v>
      </c>
      <c r="P1600" t="str">
        <f>VLOOKUP($A1600,'Hospitalisation Details'!$A:$O,14,0)</f>
        <v>R1013</v>
      </c>
      <c r="Q1600">
        <f>VLOOKUP($A1600,'Hospitalisation Details'!$A:$O,15,0)</f>
        <v>50</v>
      </c>
    </row>
    <row r="1601" spans="1:17" ht="15.75" x14ac:dyDescent="0.25">
      <c r="A1601" s="1" t="s">
        <v>771</v>
      </c>
      <c r="B1601" t="str">
        <f>VLOOKUP(Healthcare!A1601,'Customer Names'!$A:$D,4,0)</f>
        <v>Dave</v>
      </c>
      <c r="C1601">
        <f>VLOOKUP(A1601,'Medical Examinations'!$A:$M,2,0)</f>
        <v>23.2</v>
      </c>
      <c r="D1601">
        <f>VLOOKUP($A1601,'Medical Examinations'!$A:$M,3,0)</f>
        <v>4.41</v>
      </c>
      <c r="E1601" t="str">
        <f>VLOOKUP($A1601,'Medical Examinations'!$A:$M,4,0)</f>
        <v>No</v>
      </c>
      <c r="F1601" t="str">
        <f>VLOOKUP($A1601,'Medical Examinations'!$A:$M,5,0)</f>
        <v>No</v>
      </c>
      <c r="G1601" t="str">
        <f>VLOOKUP($A1601,'Medical Examinations'!$A:$M,6,0)</f>
        <v>Yes</v>
      </c>
      <c r="H1601">
        <f>VLOOKUP($A1601,'Medical Examinations'!$A:$M,8,0)</f>
        <v>1</v>
      </c>
      <c r="I1601" t="str">
        <f>VLOOKUP($A1601,'Medical Examinations'!$A:$M,9,0)</f>
        <v>No</v>
      </c>
      <c r="J1601" t="str">
        <f>VLOOKUP($A1601,'Medical Examinations'!$A:$M,11,0)</f>
        <v>Healthy Weight</v>
      </c>
      <c r="K1601" t="str">
        <f>VLOOKUP($A1601,'Medical Examinations'!$A:$M,12,0)</f>
        <v>Normal</v>
      </c>
      <c r="L1601" s="11">
        <f>VLOOKUP($A1601,'Hospitalisation Details'!$A:$O,5,0)</f>
        <v>29169</v>
      </c>
      <c r="M1601">
        <f>VLOOKUP($A1601,'Hospitalisation Details'!$A:$O,7,0)</f>
        <v>6250.44</v>
      </c>
      <c r="N1601" t="str">
        <f>VLOOKUP($A1601,'Hospitalisation Details'!$A:$O,12,0)</f>
        <v>tier - 2</v>
      </c>
      <c r="O1601" t="str">
        <f>VLOOKUP($A1601,'Hospitalisation Details'!$A:$O,13,0)</f>
        <v>tier - 1</v>
      </c>
      <c r="P1601" t="str">
        <f>VLOOKUP($A1601,'Hospitalisation Details'!$A:$O,14,0)</f>
        <v>R1011</v>
      </c>
      <c r="Q1601">
        <f>VLOOKUP($A1601,'Hospitalisation Details'!$A:$O,15,0)</f>
        <v>43</v>
      </c>
    </row>
    <row r="1602" spans="1:17" ht="15.75" x14ac:dyDescent="0.25">
      <c r="A1602" s="1" t="s">
        <v>770</v>
      </c>
      <c r="B1602" t="str">
        <f>VLOOKUP(Healthcare!A1602,'Customer Names'!$A:$D,4,0)</f>
        <v>Barbara G.</v>
      </c>
      <c r="C1602">
        <f>VLOOKUP(A1602,'Medical Examinations'!$A:$M,2,0)</f>
        <v>32.5</v>
      </c>
      <c r="D1602">
        <f>VLOOKUP($A1602,'Medical Examinations'!$A:$M,3,0)</f>
        <v>4.6900000000000004</v>
      </c>
      <c r="E1602" t="str">
        <f>VLOOKUP($A1602,'Medical Examinations'!$A:$M,4,0)</f>
        <v>yes</v>
      </c>
      <c r="F1602" t="str">
        <f>VLOOKUP($A1602,'Medical Examinations'!$A:$M,5,0)</f>
        <v>No</v>
      </c>
      <c r="G1602" t="str">
        <f>VLOOKUP($A1602,'Medical Examinations'!$A:$M,6,0)</f>
        <v>Yes</v>
      </c>
      <c r="H1602">
        <f>VLOOKUP($A1602,'Medical Examinations'!$A:$M,8,0)</f>
        <v>1</v>
      </c>
      <c r="I1602" t="str">
        <f>VLOOKUP($A1602,'Medical Examinations'!$A:$M,9,0)</f>
        <v>No</v>
      </c>
      <c r="J1602" t="str">
        <f>VLOOKUP($A1602,'Medical Examinations'!$A:$M,11,0)</f>
        <v>Obesity</v>
      </c>
      <c r="K1602" t="str">
        <f>VLOOKUP($A1602,'Medical Examinations'!$A:$M,12,0)</f>
        <v>Normal</v>
      </c>
      <c r="L1602" s="11">
        <f>VLOOKUP($A1602,'Hospitalisation Details'!$A:$O,5,0)</f>
        <v>30508</v>
      </c>
      <c r="M1602">
        <f>VLOOKUP($A1602,'Hospitalisation Details'!$A:$O,7,0)</f>
        <v>6238.3</v>
      </c>
      <c r="N1602" t="str">
        <f>VLOOKUP($A1602,'Hospitalisation Details'!$A:$O,12,0)</f>
        <v>tier - 2</v>
      </c>
      <c r="O1602" t="str">
        <f>VLOOKUP($A1602,'Hospitalisation Details'!$A:$O,13,0)</f>
        <v>tier - 1</v>
      </c>
      <c r="P1602" t="str">
        <f>VLOOKUP($A1602,'Hospitalisation Details'!$A:$O,14,0)</f>
        <v>R1011</v>
      </c>
      <c r="Q1602">
        <f>VLOOKUP($A1602,'Hospitalisation Details'!$A:$O,15,0)</f>
        <v>39</v>
      </c>
    </row>
    <row r="1603" spans="1:17" ht="15.75" x14ac:dyDescent="0.25">
      <c r="A1603" s="1" t="s">
        <v>769</v>
      </c>
      <c r="B1603" t="str">
        <f>VLOOKUP(Healthcare!A1603,'Customer Names'!$A:$D,4,0)</f>
        <v>Skylar</v>
      </c>
      <c r="C1603">
        <f>VLOOKUP(A1603,'Medical Examinations'!$A:$M,2,0)</f>
        <v>20.9</v>
      </c>
      <c r="D1603">
        <f>VLOOKUP($A1603,'Medical Examinations'!$A:$M,3,0)</f>
        <v>6.94</v>
      </c>
      <c r="E1603" t="str">
        <f>VLOOKUP($A1603,'Medical Examinations'!$A:$M,4,0)</f>
        <v>No</v>
      </c>
      <c r="F1603" t="str">
        <f>VLOOKUP($A1603,'Medical Examinations'!$A:$M,5,0)</f>
        <v>No</v>
      </c>
      <c r="G1603" t="str">
        <f>VLOOKUP($A1603,'Medical Examinations'!$A:$M,6,0)</f>
        <v>No</v>
      </c>
      <c r="H1603">
        <f>VLOOKUP($A1603,'Medical Examinations'!$A:$M,8,0)</f>
        <v>0</v>
      </c>
      <c r="I1603" t="str">
        <f>VLOOKUP($A1603,'Medical Examinations'!$A:$M,9,0)</f>
        <v>No</v>
      </c>
      <c r="J1603" t="str">
        <f>VLOOKUP($A1603,'Medical Examinations'!$A:$M,11,0)</f>
        <v>Healthy Weight</v>
      </c>
      <c r="K1603" t="str">
        <f>VLOOKUP($A1603,'Medical Examinations'!$A:$M,12,0)</f>
        <v>Diabetes</v>
      </c>
      <c r="L1603" s="11">
        <f>VLOOKUP($A1603,'Hospitalisation Details'!$A:$O,5,0)</f>
        <v>28752</v>
      </c>
      <c r="M1603">
        <f>VLOOKUP($A1603,'Hospitalisation Details'!$A:$O,7,0)</f>
        <v>6236.95</v>
      </c>
      <c r="N1603" t="str">
        <f>VLOOKUP($A1603,'Hospitalisation Details'!$A:$O,12,0)</f>
        <v>tier - 2</v>
      </c>
      <c r="O1603" t="str">
        <f>VLOOKUP($A1603,'Hospitalisation Details'!$A:$O,13,0)</f>
        <v>tier - 2</v>
      </c>
      <c r="P1603" t="str">
        <f>VLOOKUP($A1603,'Hospitalisation Details'!$A:$O,14,0)</f>
        <v>R1013</v>
      </c>
      <c r="Q1603">
        <f>VLOOKUP($A1603,'Hospitalisation Details'!$A:$O,15,0)</f>
        <v>44</v>
      </c>
    </row>
    <row r="1604" spans="1:17" ht="15.75" x14ac:dyDescent="0.25">
      <c r="A1604" s="1" t="s">
        <v>768</v>
      </c>
      <c r="B1604" t="str">
        <f>VLOOKUP(Healthcare!A1604,'Customer Names'!$A:$D,4,0)</f>
        <v>Nick</v>
      </c>
      <c r="C1604">
        <f>VLOOKUP(A1604,'Medical Examinations'!$A:$M,2,0)</f>
        <v>19.11</v>
      </c>
      <c r="D1604">
        <f>VLOOKUP($A1604,'Medical Examinations'!$A:$M,3,0)</f>
        <v>4.3499999999999996</v>
      </c>
      <c r="E1604" t="str">
        <f>VLOOKUP($A1604,'Medical Examinations'!$A:$M,4,0)</f>
        <v>No</v>
      </c>
      <c r="F1604" t="str">
        <f>VLOOKUP($A1604,'Medical Examinations'!$A:$M,5,0)</f>
        <v>No</v>
      </c>
      <c r="G1604" t="str">
        <f>VLOOKUP($A1604,'Medical Examinations'!$A:$M,6,0)</f>
        <v>No</v>
      </c>
      <c r="H1604">
        <f>VLOOKUP($A1604,'Medical Examinations'!$A:$M,8,0)</f>
        <v>2</v>
      </c>
      <c r="I1604" t="str">
        <f>VLOOKUP($A1604,'Medical Examinations'!$A:$M,9,0)</f>
        <v>No</v>
      </c>
      <c r="J1604" t="str">
        <f>VLOOKUP($A1604,'Medical Examinations'!$A:$M,11,0)</f>
        <v>Healthy Weight</v>
      </c>
      <c r="K1604" t="str">
        <f>VLOOKUP($A1604,'Medical Examinations'!$A:$M,12,0)</f>
        <v>Normal</v>
      </c>
      <c r="L1604" s="11">
        <f>VLOOKUP($A1604,'Hospitalisation Details'!$A:$O,5,0)</f>
        <v>26509</v>
      </c>
      <c r="M1604">
        <f>VLOOKUP($A1604,'Hospitalisation Details'!$A:$O,7,0)</f>
        <v>6219.93</v>
      </c>
      <c r="N1604" t="str">
        <f>VLOOKUP($A1604,'Hospitalisation Details'!$A:$O,12,0)</f>
        <v>tier - 2</v>
      </c>
      <c r="O1604" t="str">
        <f>VLOOKUP($A1604,'Hospitalisation Details'!$A:$O,13,0)</f>
        <v>tier - 2</v>
      </c>
      <c r="P1604" t="str">
        <f>VLOOKUP($A1604,'Hospitalisation Details'!$A:$O,14,0)</f>
        <v>R1013</v>
      </c>
      <c r="Q1604">
        <f>VLOOKUP($A1604,'Hospitalisation Details'!$A:$O,15,0)</f>
        <v>50</v>
      </c>
    </row>
    <row r="1605" spans="1:17" ht="15.75" x14ac:dyDescent="0.25">
      <c r="A1605" s="1" t="s">
        <v>767</v>
      </c>
      <c r="B1605" t="str">
        <f>VLOOKUP(Healthcare!A1605,'Customer Names'!$A:$D,4,0)</f>
        <v>Sunny S</v>
      </c>
      <c r="C1605">
        <f>VLOOKUP(A1605,'Medical Examinations'!$A:$M,2,0)</f>
        <v>31.17</v>
      </c>
      <c r="D1605">
        <f>VLOOKUP($A1605,'Medical Examinations'!$A:$M,3,0)</f>
        <v>5.28</v>
      </c>
      <c r="E1605" t="str">
        <f>VLOOKUP($A1605,'Medical Examinations'!$A:$M,4,0)</f>
        <v>No</v>
      </c>
      <c r="F1605" t="str">
        <f>VLOOKUP($A1605,'Medical Examinations'!$A:$M,5,0)</f>
        <v>No</v>
      </c>
      <c r="G1605" t="str">
        <f>VLOOKUP($A1605,'Medical Examinations'!$A:$M,6,0)</f>
        <v>No</v>
      </c>
      <c r="H1605">
        <f>VLOOKUP($A1605,'Medical Examinations'!$A:$M,8,0)</f>
        <v>1</v>
      </c>
      <c r="I1605" t="str">
        <f>VLOOKUP($A1605,'Medical Examinations'!$A:$M,9,0)</f>
        <v>No</v>
      </c>
      <c r="J1605" t="str">
        <f>VLOOKUP($A1605,'Medical Examinations'!$A:$M,11,0)</f>
        <v>Obesity</v>
      </c>
      <c r="K1605" t="str">
        <f>VLOOKUP($A1605,'Medical Examinations'!$A:$M,12,0)</f>
        <v>Normal</v>
      </c>
      <c r="L1605" s="11">
        <f>VLOOKUP($A1605,'Hospitalisation Details'!$A:$O,5,0)</f>
        <v>33828</v>
      </c>
      <c r="M1605">
        <f>VLOOKUP($A1605,'Hospitalisation Details'!$A:$O,7,0)</f>
        <v>6208.5</v>
      </c>
      <c r="N1605" t="str">
        <f>VLOOKUP($A1605,'Hospitalisation Details'!$A:$O,12,0)</f>
        <v>tier - 2</v>
      </c>
      <c r="O1605" t="str">
        <f>VLOOKUP($A1605,'Hospitalisation Details'!$A:$O,13,0)</f>
        <v>tier - 1</v>
      </c>
      <c r="P1605" t="str">
        <f>VLOOKUP($A1605,'Hospitalisation Details'!$A:$O,14,0)</f>
        <v>R1021</v>
      </c>
      <c r="Q1605">
        <f>VLOOKUP($A1605,'Hospitalisation Details'!$A:$O,15,0)</f>
        <v>30</v>
      </c>
    </row>
    <row r="1606" spans="1:17" ht="15.75" x14ac:dyDescent="0.25">
      <c r="A1606" s="1" t="s">
        <v>766</v>
      </c>
      <c r="B1606" t="str">
        <f>VLOOKUP(Healthcare!A1606,'Customer Names'!$A:$D,4,0)</f>
        <v>.  Anne-Marie</v>
      </c>
      <c r="C1606">
        <f>VLOOKUP(A1606,'Medical Examinations'!$A:$M,2,0)</f>
        <v>36.08</v>
      </c>
      <c r="D1606">
        <f>VLOOKUP($A1606,'Medical Examinations'!$A:$M,3,0)</f>
        <v>4.29</v>
      </c>
      <c r="E1606" t="str">
        <f>VLOOKUP($A1606,'Medical Examinations'!$A:$M,4,0)</f>
        <v>No</v>
      </c>
      <c r="F1606" t="str">
        <f>VLOOKUP($A1606,'Medical Examinations'!$A:$M,5,0)</f>
        <v>No</v>
      </c>
      <c r="G1606" t="str">
        <f>VLOOKUP($A1606,'Medical Examinations'!$A:$M,6,0)</f>
        <v>No</v>
      </c>
      <c r="H1606">
        <f>VLOOKUP($A1606,'Medical Examinations'!$A:$M,8,0)</f>
        <v>0</v>
      </c>
      <c r="I1606" t="str">
        <f>VLOOKUP($A1606,'Medical Examinations'!$A:$M,9,0)</f>
        <v>No</v>
      </c>
      <c r="J1606" t="str">
        <f>VLOOKUP($A1606,'Medical Examinations'!$A:$M,11,0)</f>
        <v>Obesity</v>
      </c>
      <c r="K1606" t="str">
        <f>VLOOKUP($A1606,'Medical Examinations'!$A:$M,12,0)</f>
        <v>Normal</v>
      </c>
      <c r="L1606" s="11">
        <f>VLOOKUP($A1606,'Hospitalisation Details'!$A:$O,5,0)</f>
        <v>36413</v>
      </c>
      <c r="M1606">
        <f>VLOOKUP($A1606,'Hospitalisation Details'!$A:$O,7,0)</f>
        <v>6207.26</v>
      </c>
      <c r="N1606" t="str">
        <f>VLOOKUP($A1606,'Hospitalisation Details'!$A:$O,12,0)</f>
        <v>tier - 2</v>
      </c>
      <c r="O1606" t="str">
        <f>VLOOKUP($A1606,'Hospitalisation Details'!$A:$O,13,0)</f>
        <v>tier - 2</v>
      </c>
      <c r="P1606" t="str">
        <f>VLOOKUP($A1606,'Hospitalisation Details'!$A:$O,14,0)</f>
        <v>R1026</v>
      </c>
      <c r="Q1606">
        <f>VLOOKUP($A1606,'Hospitalisation Details'!$A:$O,15,0)</f>
        <v>23</v>
      </c>
    </row>
    <row r="1607" spans="1:17" ht="15.75" x14ac:dyDescent="0.25">
      <c r="A1607" s="1" t="s">
        <v>765</v>
      </c>
      <c r="B1607" t="str">
        <f>VLOOKUP(Healthcare!A1607,'Customer Names'!$A:$D,4,0)</f>
        <v>Nicholas</v>
      </c>
      <c r="C1607">
        <f>VLOOKUP(A1607,'Medical Examinations'!$A:$M,2,0)</f>
        <v>28.024999999999999</v>
      </c>
      <c r="D1607">
        <f>VLOOKUP($A1607,'Medical Examinations'!$A:$M,3,0)</f>
        <v>5.69</v>
      </c>
      <c r="E1607" t="str">
        <f>VLOOKUP($A1607,'Medical Examinations'!$A:$M,4,0)</f>
        <v>yes</v>
      </c>
      <c r="F1607" t="str">
        <f>VLOOKUP($A1607,'Medical Examinations'!$A:$M,5,0)</f>
        <v>No</v>
      </c>
      <c r="G1607" t="str">
        <f>VLOOKUP($A1607,'Medical Examinations'!$A:$M,6,0)</f>
        <v>No</v>
      </c>
      <c r="H1607">
        <f>VLOOKUP($A1607,'Medical Examinations'!$A:$M,8,0)</f>
        <v>0</v>
      </c>
      <c r="I1607" t="str">
        <f>VLOOKUP($A1607,'Medical Examinations'!$A:$M,9,0)</f>
        <v>No</v>
      </c>
      <c r="J1607" t="str">
        <f>VLOOKUP($A1607,'Medical Examinations'!$A:$M,11,0)</f>
        <v>Overweight</v>
      </c>
      <c r="K1607" t="str">
        <f>VLOOKUP($A1607,'Medical Examinations'!$A:$M,12,0)</f>
        <v>Normal</v>
      </c>
      <c r="L1607" s="11">
        <f>VLOOKUP($A1607,'Hospitalisation Details'!$A:$O,5,0)</f>
        <v>31220</v>
      </c>
      <c r="M1607">
        <f>VLOOKUP($A1607,'Hospitalisation Details'!$A:$O,7,0)</f>
        <v>6203.9</v>
      </c>
      <c r="N1607" t="str">
        <f>VLOOKUP($A1607,'Hospitalisation Details'!$A:$O,12,0)</f>
        <v>tier - 2</v>
      </c>
      <c r="O1607" t="str">
        <f>VLOOKUP($A1607,'Hospitalisation Details'!$A:$O,13,0)</f>
        <v>tier - 2</v>
      </c>
      <c r="P1607" t="str">
        <f>VLOOKUP($A1607,'Hospitalisation Details'!$A:$O,14,0)</f>
        <v>R1012</v>
      </c>
      <c r="Q1607">
        <f>VLOOKUP($A1607,'Hospitalisation Details'!$A:$O,15,0)</f>
        <v>37</v>
      </c>
    </row>
    <row r="1608" spans="1:17" ht="15.75" x14ac:dyDescent="0.25">
      <c r="A1608" s="1" t="s">
        <v>764</v>
      </c>
      <c r="B1608" t="str">
        <f>VLOOKUP(Healthcare!A1608,'Customer Names'!$A:$D,4,0)</f>
        <v>Scott M.</v>
      </c>
      <c r="C1608">
        <f>VLOOKUP(A1608,'Medical Examinations'!$A:$M,2,0)</f>
        <v>24.32</v>
      </c>
      <c r="D1608">
        <f>VLOOKUP($A1608,'Medical Examinations'!$A:$M,3,0)</f>
        <v>5.56</v>
      </c>
      <c r="E1608" t="str">
        <f>VLOOKUP($A1608,'Medical Examinations'!$A:$M,4,0)</f>
        <v>yes</v>
      </c>
      <c r="F1608" t="str">
        <f>VLOOKUP($A1608,'Medical Examinations'!$A:$M,5,0)</f>
        <v>No</v>
      </c>
      <c r="G1608" t="str">
        <f>VLOOKUP($A1608,'Medical Examinations'!$A:$M,6,0)</f>
        <v>No</v>
      </c>
      <c r="H1608">
        <f>VLOOKUP($A1608,'Medical Examinations'!$A:$M,8,0)</f>
        <v>0</v>
      </c>
      <c r="I1608" t="str">
        <f>VLOOKUP($A1608,'Medical Examinations'!$A:$M,9,0)</f>
        <v>No</v>
      </c>
      <c r="J1608" t="str">
        <f>VLOOKUP($A1608,'Medical Examinations'!$A:$M,11,0)</f>
        <v>Healthy Weight</v>
      </c>
      <c r="K1608" t="str">
        <f>VLOOKUP($A1608,'Medical Examinations'!$A:$M,12,0)</f>
        <v>Normal</v>
      </c>
      <c r="L1608" s="11">
        <f>VLOOKUP($A1608,'Hospitalisation Details'!$A:$O,5,0)</f>
        <v>31373</v>
      </c>
      <c r="M1608">
        <f>VLOOKUP($A1608,'Hospitalisation Details'!$A:$O,7,0)</f>
        <v>6198.75</v>
      </c>
      <c r="N1608" t="str">
        <f>VLOOKUP($A1608,'Hospitalisation Details'!$A:$O,12,0)</f>
        <v>tier - 2</v>
      </c>
      <c r="O1608" t="str">
        <f>VLOOKUP($A1608,'Hospitalisation Details'!$A:$O,13,0)</f>
        <v>tier - 1</v>
      </c>
      <c r="P1608" t="str">
        <f>VLOOKUP($A1608,'Hospitalisation Details'!$A:$O,14,0)</f>
        <v>R1012</v>
      </c>
      <c r="Q1608">
        <f>VLOOKUP($A1608,'Hospitalisation Details'!$A:$O,15,0)</f>
        <v>37</v>
      </c>
    </row>
    <row r="1609" spans="1:17" ht="15.75" x14ac:dyDescent="0.25">
      <c r="A1609" s="1" t="s">
        <v>763</v>
      </c>
      <c r="B1609" t="str">
        <f>VLOOKUP(Healthcare!A1609,'Customer Names'!$A:$D,4,0)</f>
        <v>Marisa A</v>
      </c>
      <c r="C1609">
        <f>VLOOKUP(A1609,'Medical Examinations'!$A:$M,2,0)</f>
        <v>38</v>
      </c>
      <c r="D1609">
        <f>VLOOKUP($A1609,'Medical Examinations'!$A:$M,3,0)</f>
        <v>5.41</v>
      </c>
      <c r="E1609" t="str">
        <f>VLOOKUP($A1609,'Medical Examinations'!$A:$M,4,0)</f>
        <v>yes</v>
      </c>
      <c r="F1609" t="str">
        <f>VLOOKUP($A1609,'Medical Examinations'!$A:$M,5,0)</f>
        <v>No</v>
      </c>
      <c r="G1609" t="str">
        <f>VLOOKUP($A1609,'Medical Examinations'!$A:$M,6,0)</f>
        <v>No</v>
      </c>
      <c r="H1609">
        <f>VLOOKUP($A1609,'Medical Examinations'!$A:$M,8,0)</f>
        <v>1</v>
      </c>
      <c r="I1609" t="str">
        <f>VLOOKUP($A1609,'Medical Examinations'!$A:$M,9,0)</f>
        <v>No</v>
      </c>
      <c r="J1609" t="str">
        <f>VLOOKUP($A1609,'Medical Examinations'!$A:$M,11,0)</f>
        <v>Obesity</v>
      </c>
      <c r="K1609" t="str">
        <f>VLOOKUP($A1609,'Medical Examinations'!$A:$M,12,0)</f>
        <v>Normal</v>
      </c>
      <c r="L1609" s="11">
        <f>VLOOKUP($A1609,'Hospitalisation Details'!$A:$O,5,0)</f>
        <v>32439</v>
      </c>
      <c r="M1609">
        <f>VLOOKUP($A1609,'Hospitalisation Details'!$A:$O,7,0)</f>
        <v>6196.45</v>
      </c>
      <c r="N1609" t="str">
        <f>VLOOKUP($A1609,'Hospitalisation Details'!$A:$O,12,0)</f>
        <v>tier - 2</v>
      </c>
      <c r="O1609" t="str">
        <f>VLOOKUP($A1609,'Hospitalisation Details'!$A:$O,13,0)</f>
        <v>tier - 1</v>
      </c>
      <c r="P1609" t="str">
        <f>VLOOKUP($A1609,'Hospitalisation Details'!$A:$O,14,0)</f>
        <v>R1011</v>
      </c>
      <c r="Q1609">
        <f>VLOOKUP($A1609,'Hospitalisation Details'!$A:$O,15,0)</f>
        <v>34</v>
      </c>
    </row>
    <row r="1610" spans="1:17" ht="15.75" x14ac:dyDescent="0.25">
      <c r="A1610" s="1" t="s">
        <v>762</v>
      </c>
      <c r="B1610" t="str">
        <f>VLOOKUP(Healthcare!A1610,'Customer Names'!$A:$D,4,0)</f>
        <v>Katie</v>
      </c>
      <c r="C1610">
        <f>VLOOKUP(A1610,'Medical Examinations'!$A:$M,2,0)</f>
        <v>31.6</v>
      </c>
      <c r="D1610">
        <f>VLOOKUP($A1610,'Medical Examinations'!$A:$M,3,0)</f>
        <v>10.85</v>
      </c>
      <c r="E1610" t="str">
        <f>VLOOKUP($A1610,'Medical Examinations'!$A:$M,4,0)</f>
        <v>yes</v>
      </c>
      <c r="F1610" t="str">
        <f>VLOOKUP($A1610,'Medical Examinations'!$A:$M,5,0)</f>
        <v>No</v>
      </c>
      <c r="G1610" t="str">
        <f>VLOOKUP($A1610,'Medical Examinations'!$A:$M,6,0)</f>
        <v>No</v>
      </c>
      <c r="H1610">
        <f>VLOOKUP($A1610,'Medical Examinations'!$A:$M,8,0)</f>
        <v>0</v>
      </c>
      <c r="I1610" t="str">
        <f>VLOOKUP($A1610,'Medical Examinations'!$A:$M,9,0)</f>
        <v>No</v>
      </c>
      <c r="J1610" t="str">
        <f>VLOOKUP($A1610,'Medical Examinations'!$A:$M,11,0)</f>
        <v>Obesity</v>
      </c>
      <c r="K1610" t="str">
        <f>VLOOKUP($A1610,'Medical Examinations'!$A:$M,12,0)</f>
        <v>Diabetes</v>
      </c>
      <c r="L1610" s="11">
        <f>VLOOKUP($A1610,'Hospitalisation Details'!$A:$O,5,0)</f>
        <v>29768</v>
      </c>
      <c r="M1610">
        <f>VLOOKUP($A1610,'Hospitalisation Details'!$A:$O,7,0)</f>
        <v>6186.13</v>
      </c>
      <c r="N1610" t="str">
        <f>VLOOKUP($A1610,'Hospitalisation Details'!$A:$O,12,0)</f>
        <v>tier - 2</v>
      </c>
      <c r="O1610" t="str">
        <f>VLOOKUP($A1610,'Hospitalisation Details'!$A:$O,13,0)</f>
        <v>tier - 3</v>
      </c>
      <c r="P1610" t="str">
        <f>VLOOKUP($A1610,'Hospitalisation Details'!$A:$O,14,0)</f>
        <v>R1011</v>
      </c>
      <c r="Q1610">
        <f>VLOOKUP($A1610,'Hospitalisation Details'!$A:$O,15,0)</f>
        <v>41</v>
      </c>
    </row>
    <row r="1611" spans="1:17" ht="15.75" x14ac:dyDescent="0.25">
      <c r="A1611" s="1" t="s">
        <v>761</v>
      </c>
      <c r="B1611" t="str">
        <f>VLOOKUP(Healthcare!A1611,'Customer Names'!$A:$D,4,0)</f>
        <v>Amy L</v>
      </c>
      <c r="C1611">
        <f>VLOOKUP(A1611,'Medical Examinations'!$A:$M,2,0)</f>
        <v>31.02</v>
      </c>
      <c r="D1611">
        <f>VLOOKUP($A1611,'Medical Examinations'!$A:$M,3,0)</f>
        <v>11.63</v>
      </c>
      <c r="E1611" t="str">
        <f>VLOOKUP($A1611,'Medical Examinations'!$A:$M,4,0)</f>
        <v>yes</v>
      </c>
      <c r="F1611" t="str">
        <f>VLOOKUP($A1611,'Medical Examinations'!$A:$M,5,0)</f>
        <v>No</v>
      </c>
      <c r="G1611" t="str">
        <f>VLOOKUP($A1611,'Medical Examinations'!$A:$M,6,0)</f>
        <v>No</v>
      </c>
      <c r="H1611">
        <f>VLOOKUP($A1611,'Medical Examinations'!$A:$M,8,0)</f>
        <v>0</v>
      </c>
      <c r="I1611" t="str">
        <f>VLOOKUP($A1611,'Medical Examinations'!$A:$M,9,0)</f>
        <v>No</v>
      </c>
      <c r="J1611" t="str">
        <f>VLOOKUP($A1611,'Medical Examinations'!$A:$M,11,0)</f>
        <v>Obesity</v>
      </c>
      <c r="K1611" t="str">
        <f>VLOOKUP($A1611,'Medical Examinations'!$A:$M,12,0)</f>
        <v>Diabetes</v>
      </c>
      <c r="L1611" s="11">
        <f>VLOOKUP($A1611,'Hospitalisation Details'!$A:$O,5,0)</f>
        <v>29789</v>
      </c>
      <c r="M1611">
        <f>VLOOKUP($A1611,'Hospitalisation Details'!$A:$O,7,0)</f>
        <v>6185.32</v>
      </c>
      <c r="N1611" t="str">
        <f>VLOOKUP($A1611,'Hospitalisation Details'!$A:$O,12,0)</f>
        <v>tier - 2</v>
      </c>
      <c r="O1611" t="str">
        <f>VLOOKUP($A1611,'Hospitalisation Details'!$A:$O,13,0)</f>
        <v>tier - 1</v>
      </c>
      <c r="P1611" t="str">
        <f>VLOOKUP($A1611,'Hospitalisation Details'!$A:$O,14,0)</f>
        <v>R1013</v>
      </c>
      <c r="Q1611">
        <f>VLOOKUP($A1611,'Hospitalisation Details'!$A:$O,15,0)</f>
        <v>41</v>
      </c>
    </row>
    <row r="1612" spans="1:17" ht="15.75" x14ac:dyDescent="0.25">
      <c r="A1612" s="1" t="s">
        <v>760</v>
      </c>
      <c r="B1612" t="str">
        <f>VLOOKUP(Healthcare!A1612,'Customer Names'!$A:$D,4,0)</f>
        <v>Jenna M</v>
      </c>
      <c r="C1612">
        <f>VLOOKUP(A1612,'Medical Examinations'!$A:$M,2,0)</f>
        <v>29.26</v>
      </c>
      <c r="D1612">
        <f>VLOOKUP($A1612,'Medical Examinations'!$A:$M,3,0)</f>
        <v>5.68</v>
      </c>
      <c r="E1612" t="str">
        <f>VLOOKUP($A1612,'Medical Examinations'!$A:$M,4,0)</f>
        <v>yes</v>
      </c>
      <c r="F1612" t="str">
        <f>VLOOKUP($A1612,'Medical Examinations'!$A:$M,5,0)</f>
        <v>No</v>
      </c>
      <c r="G1612" t="str">
        <f>VLOOKUP($A1612,'Medical Examinations'!$A:$M,6,0)</f>
        <v>No</v>
      </c>
      <c r="H1612">
        <f>VLOOKUP($A1612,'Medical Examinations'!$A:$M,8,0)</f>
        <v>1</v>
      </c>
      <c r="I1612" t="str">
        <f>VLOOKUP($A1612,'Medical Examinations'!$A:$M,9,0)</f>
        <v>No</v>
      </c>
      <c r="J1612" t="str">
        <f>VLOOKUP($A1612,'Medical Examinations'!$A:$M,11,0)</f>
        <v>Overweight</v>
      </c>
      <c r="K1612" t="str">
        <f>VLOOKUP($A1612,'Medical Examinations'!$A:$M,12,0)</f>
        <v>Normal</v>
      </c>
      <c r="L1612" s="11">
        <f>VLOOKUP($A1612,'Hospitalisation Details'!$A:$O,5,0)</f>
        <v>32356</v>
      </c>
      <c r="M1612">
        <f>VLOOKUP($A1612,'Hospitalisation Details'!$A:$O,7,0)</f>
        <v>6184.3</v>
      </c>
      <c r="N1612" t="str">
        <f>VLOOKUP($A1612,'Hospitalisation Details'!$A:$O,12,0)</f>
        <v>tier - 2</v>
      </c>
      <c r="O1612" t="str">
        <f>VLOOKUP($A1612,'Hospitalisation Details'!$A:$O,13,0)</f>
        <v>tier - 3</v>
      </c>
      <c r="P1612" t="str">
        <f>VLOOKUP($A1612,'Hospitalisation Details'!$A:$O,14,0)</f>
        <v>R1013</v>
      </c>
      <c r="Q1612">
        <f>VLOOKUP($A1612,'Hospitalisation Details'!$A:$O,15,0)</f>
        <v>34</v>
      </c>
    </row>
    <row r="1613" spans="1:17" ht="15.75" x14ac:dyDescent="0.25">
      <c r="A1613" s="1" t="s">
        <v>759</v>
      </c>
      <c r="B1613" t="str">
        <f>VLOOKUP(Healthcare!A1613,'Customer Names'!$A:$D,4,0)</f>
        <v>Elizabeth M.</v>
      </c>
      <c r="C1613">
        <f>VLOOKUP(A1613,'Medical Examinations'!$A:$M,2,0)</f>
        <v>15.09</v>
      </c>
      <c r="D1613">
        <f>VLOOKUP($A1613,'Medical Examinations'!$A:$M,3,0)</f>
        <v>7.59</v>
      </c>
      <c r="E1613" t="str">
        <f>VLOOKUP($A1613,'Medical Examinations'!$A:$M,4,0)</f>
        <v>yes</v>
      </c>
      <c r="F1613" t="str">
        <f>VLOOKUP($A1613,'Medical Examinations'!$A:$M,5,0)</f>
        <v>No</v>
      </c>
      <c r="G1613" t="str">
        <f>VLOOKUP($A1613,'Medical Examinations'!$A:$M,6,0)</f>
        <v>No</v>
      </c>
      <c r="H1613">
        <f>VLOOKUP($A1613,'Medical Examinations'!$A:$M,8,0)</f>
        <v>2</v>
      </c>
      <c r="I1613" t="str">
        <f>VLOOKUP($A1613,'Medical Examinations'!$A:$M,9,0)</f>
        <v>No</v>
      </c>
      <c r="J1613" t="str">
        <f>VLOOKUP($A1613,'Medical Examinations'!$A:$M,11,0)</f>
        <v>Underweight</v>
      </c>
      <c r="K1613" t="str">
        <f>VLOOKUP($A1613,'Medical Examinations'!$A:$M,12,0)</f>
        <v>Diabetes</v>
      </c>
      <c r="L1613" s="11">
        <f>VLOOKUP($A1613,'Hospitalisation Details'!$A:$O,5,0)</f>
        <v>25754</v>
      </c>
      <c r="M1613">
        <f>VLOOKUP($A1613,'Hospitalisation Details'!$A:$O,7,0)</f>
        <v>6183.46</v>
      </c>
      <c r="N1613" t="str">
        <f>VLOOKUP($A1613,'Hospitalisation Details'!$A:$O,12,0)</f>
        <v>tier - 2</v>
      </c>
      <c r="O1613" t="str">
        <f>VLOOKUP($A1613,'Hospitalisation Details'!$A:$O,13,0)</f>
        <v>tier - 2</v>
      </c>
      <c r="P1613" t="str">
        <f>VLOOKUP($A1613,'Hospitalisation Details'!$A:$O,14,0)</f>
        <v>R1012</v>
      </c>
      <c r="Q1613">
        <f>VLOOKUP($A1613,'Hospitalisation Details'!$A:$O,15,0)</f>
        <v>52</v>
      </c>
    </row>
    <row r="1614" spans="1:17" ht="15.75" x14ac:dyDescent="0.25">
      <c r="A1614" s="1" t="s">
        <v>758</v>
      </c>
      <c r="B1614" t="str">
        <f>VLOOKUP(Healthcare!A1614,'Customer Names'!$A:$D,4,0)</f>
        <v>Lyazid</v>
      </c>
      <c r="C1614">
        <f>VLOOKUP(A1614,'Medical Examinations'!$A:$M,2,0)</f>
        <v>22.63</v>
      </c>
      <c r="D1614">
        <f>VLOOKUP($A1614,'Medical Examinations'!$A:$M,3,0)</f>
        <v>5.09</v>
      </c>
      <c r="E1614" t="str">
        <f>VLOOKUP($A1614,'Medical Examinations'!$A:$M,4,0)</f>
        <v>yes</v>
      </c>
      <c r="F1614" t="str">
        <f>VLOOKUP($A1614,'Medical Examinations'!$A:$M,5,0)</f>
        <v>No</v>
      </c>
      <c r="G1614" t="str">
        <f>VLOOKUP($A1614,'Medical Examinations'!$A:$M,6,0)</f>
        <v>No</v>
      </c>
      <c r="H1614">
        <f>VLOOKUP($A1614,'Medical Examinations'!$A:$M,8,0)</f>
        <v>0</v>
      </c>
      <c r="I1614" t="str">
        <f>VLOOKUP($A1614,'Medical Examinations'!$A:$M,9,0)</f>
        <v>No</v>
      </c>
      <c r="J1614" t="str">
        <f>VLOOKUP($A1614,'Medical Examinations'!$A:$M,11,0)</f>
        <v>Healthy Weight</v>
      </c>
      <c r="K1614" t="str">
        <f>VLOOKUP($A1614,'Medical Examinations'!$A:$M,12,0)</f>
        <v>Normal</v>
      </c>
      <c r="L1614" s="11">
        <f>VLOOKUP($A1614,'Hospitalisation Details'!$A:$O,5,0)</f>
        <v>31237</v>
      </c>
      <c r="M1614">
        <f>VLOOKUP($A1614,'Hospitalisation Details'!$A:$O,7,0)</f>
        <v>6183.32</v>
      </c>
      <c r="N1614" t="str">
        <f>VLOOKUP($A1614,'Hospitalisation Details'!$A:$O,12,0)</f>
        <v>tier - 2</v>
      </c>
      <c r="O1614" t="str">
        <f>VLOOKUP($A1614,'Hospitalisation Details'!$A:$O,13,0)</f>
        <v>tier - 2</v>
      </c>
      <c r="P1614" t="str">
        <f>VLOOKUP($A1614,'Hospitalisation Details'!$A:$O,14,0)</f>
        <v>R1012</v>
      </c>
      <c r="Q1614">
        <f>VLOOKUP($A1614,'Hospitalisation Details'!$A:$O,15,0)</f>
        <v>37</v>
      </c>
    </row>
    <row r="1615" spans="1:17" ht="15.75" x14ac:dyDescent="0.25">
      <c r="A1615" s="1" t="s">
        <v>757</v>
      </c>
      <c r="B1615" t="str">
        <f>VLOOKUP(Healthcare!A1615,'Customer Names'!$A:$D,4,0)</f>
        <v>Lindsey A.</v>
      </c>
      <c r="C1615">
        <f>VLOOKUP(A1615,'Medical Examinations'!$A:$M,2,0)</f>
        <v>23.46</v>
      </c>
      <c r="D1615">
        <f>VLOOKUP($A1615,'Medical Examinations'!$A:$M,3,0)</f>
        <v>4.21</v>
      </c>
      <c r="E1615" t="str">
        <f>VLOOKUP($A1615,'Medical Examinations'!$A:$M,4,0)</f>
        <v>No</v>
      </c>
      <c r="F1615" t="str">
        <f>VLOOKUP($A1615,'Medical Examinations'!$A:$M,5,0)</f>
        <v>No</v>
      </c>
      <c r="G1615" t="str">
        <f>VLOOKUP($A1615,'Medical Examinations'!$A:$M,6,0)</f>
        <v>No</v>
      </c>
      <c r="H1615">
        <f>VLOOKUP($A1615,'Medical Examinations'!$A:$M,8,0)</f>
        <v>1</v>
      </c>
      <c r="I1615" t="str">
        <f>VLOOKUP($A1615,'Medical Examinations'!$A:$M,9,0)</f>
        <v>No</v>
      </c>
      <c r="J1615" t="str">
        <f>VLOOKUP($A1615,'Medical Examinations'!$A:$M,11,0)</f>
        <v>Healthy Weight</v>
      </c>
      <c r="K1615" t="str">
        <f>VLOOKUP($A1615,'Medical Examinations'!$A:$M,12,0)</f>
        <v>Normal</v>
      </c>
      <c r="L1615" s="11">
        <f>VLOOKUP($A1615,'Hospitalisation Details'!$A:$O,5,0)</f>
        <v>30900</v>
      </c>
      <c r="M1615">
        <f>VLOOKUP($A1615,'Hospitalisation Details'!$A:$O,7,0)</f>
        <v>6170.96</v>
      </c>
      <c r="N1615" t="str">
        <f>VLOOKUP($A1615,'Hospitalisation Details'!$A:$O,12,0)</f>
        <v>tier - 2</v>
      </c>
      <c r="O1615" t="str">
        <f>VLOOKUP($A1615,'Hospitalisation Details'!$A:$O,13,0)</f>
        <v>tier - 1</v>
      </c>
      <c r="P1615" t="str">
        <f>VLOOKUP($A1615,'Hospitalisation Details'!$A:$O,14,0)</f>
        <v>R1013</v>
      </c>
      <c r="Q1615">
        <f>VLOOKUP($A1615,'Hospitalisation Details'!$A:$O,15,0)</f>
        <v>38</v>
      </c>
    </row>
    <row r="1616" spans="1:17" ht="15.75" x14ac:dyDescent="0.25">
      <c r="A1616" s="1" t="s">
        <v>756</v>
      </c>
      <c r="B1616" t="str">
        <f>VLOOKUP(Healthcare!A1616,'Customer Names'!$A:$D,4,0)</f>
        <v>Chris</v>
      </c>
      <c r="C1616">
        <f>VLOOKUP(A1616,'Medical Examinations'!$A:$M,2,0)</f>
        <v>22.56</v>
      </c>
      <c r="D1616">
        <f>VLOOKUP($A1616,'Medical Examinations'!$A:$M,3,0)</f>
        <v>4.34</v>
      </c>
      <c r="E1616" t="str">
        <f>VLOOKUP($A1616,'Medical Examinations'!$A:$M,4,0)</f>
        <v>yes</v>
      </c>
      <c r="F1616" t="str">
        <f>VLOOKUP($A1616,'Medical Examinations'!$A:$M,5,0)</f>
        <v>No</v>
      </c>
      <c r="G1616" t="str">
        <f>VLOOKUP($A1616,'Medical Examinations'!$A:$M,6,0)</f>
        <v>No</v>
      </c>
      <c r="H1616">
        <f>VLOOKUP($A1616,'Medical Examinations'!$A:$M,8,0)</f>
        <v>0</v>
      </c>
      <c r="I1616" t="str">
        <f>VLOOKUP($A1616,'Medical Examinations'!$A:$M,9,0)</f>
        <v>No</v>
      </c>
      <c r="J1616" t="str">
        <f>VLOOKUP($A1616,'Medical Examinations'!$A:$M,11,0)</f>
        <v>Healthy Weight</v>
      </c>
      <c r="K1616" t="str">
        <f>VLOOKUP($A1616,'Medical Examinations'!$A:$M,12,0)</f>
        <v>Normal</v>
      </c>
      <c r="L1616" s="11">
        <f>VLOOKUP($A1616,'Hospitalisation Details'!$A:$O,5,0)</f>
        <v>31243</v>
      </c>
      <c r="M1616">
        <f>VLOOKUP($A1616,'Hospitalisation Details'!$A:$O,7,0)</f>
        <v>6159.57</v>
      </c>
      <c r="N1616" t="str">
        <f>VLOOKUP($A1616,'Hospitalisation Details'!$A:$O,12,0)</f>
        <v>tier - 2</v>
      </c>
      <c r="O1616" t="str">
        <f>VLOOKUP($A1616,'Hospitalisation Details'!$A:$O,13,0)</f>
        <v>tier - 1</v>
      </c>
      <c r="P1616" t="str">
        <f>VLOOKUP($A1616,'Hospitalisation Details'!$A:$O,14,0)</f>
        <v>R1012</v>
      </c>
      <c r="Q1616">
        <f>VLOOKUP($A1616,'Hospitalisation Details'!$A:$O,15,0)</f>
        <v>37</v>
      </c>
    </row>
    <row r="1617" spans="1:17" ht="15.75" x14ac:dyDescent="0.25">
      <c r="A1617" s="1" t="s">
        <v>755</v>
      </c>
      <c r="B1617" t="str">
        <f>VLOOKUP(Healthcare!A1617,'Customer Names'!$A:$D,4,0)</f>
        <v>Jennifer A</v>
      </c>
      <c r="C1617">
        <f>VLOOKUP(A1617,'Medical Examinations'!$A:$M,2,0)</f>
        <v>19.28</v>
      </c>
      <c r="D1617">
        <f>VLOOKUP($A1617,'Medical Examinations'!$A:$M,3,0)</f>
        <v>11.85</v>
      </c>
      <c r="E1617" t="str">
        <f>VLOOKUP($A1617,'Medical Examinations'!$A:$M,4,0)</f>
        <v>No</v>
      </c>
      <c r="F1617" t="str">
        <f>VLOOKUP($A1617,'Medical Examinations'!$A:$M,5,0)</f>
        <v>No</v>
      </c>
      <c r="G1617" t="str">
        <f>VLOOKUP($A1617,'Medical Examinations'!$A:$M,6,0)</f>
        <v>No</v>
      </c>
      <c r="H1617">
        <f>VLOOKUP($A1617,'Medical Examinations'!$A:$M,8,0)</f>
        <v>2</v>
      </c>
      <c r="I1617" t="str">
        <f>VLOOKUP($A1617,'Medical Examinations'!$A:$M,9,0)</f>
        <v>No</v>
      </c>
      <c r="J1617" t="str">
        <f>VLOOKUP($A1617,'Medical Examinations'!$A:$M,11,0)</f>
        <v>Healthy Weight</v>
      </c>
      <c r="K1617" t="str">
        <f>VLOOKUP($A1617,'Medical Examinations'!$A:$M,12,0)</f>
        <v>Diabetes</v>
      </c>
      <c r="L1617" s="11">
        <f>VLOOKUP($A1617,'Hospitalisation Details'!$A:$O,5,0)</f>
        <v>26882</v>
      </c>
      <c r="M1617">
        <f>VLOOKUP($A1617,'Hospitalisation Details'!$A:$O,7,0)</f>
        <v>6152.05</v>
      </c>
      <c r="N1617" t="str">
        <f>VLOOKUP($A1617,'Hospitalisation Details'!$A:$O,12,0)</f>
        <v>tier - 2</v>
      </c>
      <c r="O1617" t="str">
        <f>VLOOKUP($A1617,'Hospitalisation Details'!$A:$O,13,0)</f>
        <v>tier - 3</v>
      </c>
      <c r="P1617" t="str">
        <f>VLOOKUP($A1617,'Hospitalisation Details'!$A:$O,14,0)</f>
        <v>R1013</v>
      </c>
      <c r="Q1617">
        <f>VLOOKUP($A1617,'Hospitalisation Details'!$A:$O,15,0)</f>
        <v>49</v>
      </c>
    </row>
    <row r="1618" spans="1:17" ht="15.75" x14ac:dyDescent="0.25">
      <c r="A1618" s="1" t="s">
        <v>754</v>
      </c>
      <c r="B1618" t="str">
        <f>VLOOKUP(Healthcare!A1618,'Customer Names'!$A:$D,4,0)</f>
        <v>Leif S.</v>
      </c>
      <c r="C1618">
        <f>VLOOKUP(A1618,'Medical Examinations'!$A:$M,2,0)</f>
        <v>15.37</v>
      </c>
      <c r="D1618">
        <f>VLOOKUP($A1618,'Medical Examinations'!$A:$M,3,0)</f>
        <v>9.61</v>
      </c>
      <c r="E1618" t="str">
        <f>VLOOKUP($A1618,'Medical Examinations'!$A:$M,4,0)</f>
        <v>yes</v>
      </c>
      <c r="F1618" t="str">
        <f>VLOOKUP($A1618,'Medical Examinations'!$A:$M,5,0)</f>
        <v>No</v>
      </c>
      <c r="G1618" t="str">
        <f>VLOOKUP($A1618,'Medical Examinations'!$A:$M,6,0)</f>
        <v>No</v>
      </c>
      <c r="H1618">
        <f>VLOOKUP($A1618,'Medical Examinations'!$A:$M,8,0)</f>
        <v>2</v>
      </c>
      <c r="I1618" t="str">
        <f>VLOOKUP($A1618,'Medical Examinations'!$A:$M,9,0)</f>
        <v>No</v>
      </c>
      <c r="J1618" t="str">
        <f>VLOOKUP($A1618,'Medical Examinations'!$A:$M,11,0)</f>
        <v>Underweight</v>
      </c>
      <c r="K1618" t="str">
        <f>VLOOKUP($A1618,'Medical Examinations'!$A:$M,12,0)</f>
        <v>Diabetes</v>
      </c>
      <c r="L1618" s="11">
        <f>VLOOKUP($A1618,'Hospitalisation Details'!$A:$O,5,0)</f>
        <v>25763</v>
      </c>
      <c r="M1618">
        <f>VLOOKUP($A1618,'Hospitalisation Details'!$A:$O,7,0)</f>
        <v>6147.12</v>
      </c>
      <c r="N1618" t="str">
        <f>VLOOKUP($A1618,'Hospitalisation Details'!$A:$O,12,0)</f>
        <v>tier - 2</v>
      </c>
      <c r="O1618" t="str">
        <f>VLOOKUP($A1618,'Hospitalisation Details'!$A:$O,13,0)</f>
        <v>tier - 3</v>
      </c>
      <c r="P1618" t="str">
        <f>VLOOKUP($A1618,'Hospitalisation Details'!$A:$O,14,0)</f>
        <v>R1012</v>
      </c>
      <c r="Q1618">
        <f>VLOOKUP($A1618,'Hospitalisation Details'!$A:$O,15,0)</f>
        <v>52</v>
      </c>
    </row>
    <row r="1619" spans="1:17" ht="15.75" x14ac:dyDescent="0.25">
      <c r="A1619" s="1" t="s">
        <v>753</v>
      </c>
      <c r="B1619" t="str">
        <f>VLOOKUP(Healthcare!A1619,'Customer Names'!$A:$D,4,0)</f>
        <v>Stephanie A</v>
      </c>
      <c r="C1619">
        <f>VLOOKUP(A1619,'Medical Examinations'!$A:$M,2,0)</f>
        <v>18.71</v>
      </c>
      <c r="D1619">
        <f>VLOOKUP($A1619,'Medical Examinations'!$A:$M,3,0)</f>
        <v>5.29</v>
      </c>
      <c r="E1619" t="str">
        <f>VLOOKUP($A1619,'Medical Examinations'!$A:$M,4,0)</f>
        <v>yes</v>
      </c>
      <c r="F1619" t="str">
        <f>VLOOKUP($A1619,'Medical Examinations'!$A:$M,5,0)</f>
        <v>No</v>
      </c>
      <c r="G1619" t="str">
        <f>VLOOKUP($A1619,'Medical Examinations'!$A:$M,6,0)</f>
        <v>No</v>
      </c>
      <c r="H1619">
        <f>VLOOKUP($A1619,'Medical Examinations'!$A:$M,8,0)</f>
        <v>0</v>
      </c>
      <c r="I1619" t="str">
        <f>VLOOKUP($A1619,'Medical Examinations'!$A:$M,9,0)</f>
        <v>No</v>
      </c>
      <c r="J1619" t="str">
        <f>VLOOKUP($A1619,'Medical Examinations'!$A:$M,11,0)</f>
        <v>Healthy Weight</v>
      </c>
      <c r="K1619" t="str">
        <f>VLOOKUP($A1619,'Medical Examinations'!$A:$M,12,0)</f>
        <v>Normal</v>
      </c>
      <c r="L1619" s="11">
        <f>VLOOKUP($A1619,'Hospitalisation Details'!$A:$O,5,0)</f>
        <v>27953</v>
      </c>
      <c r="M1619">
        <f>VLOOKUP($A1619,'Hospitalisation Details'!$A:$O,7,0)</f>
        <v>6139.14</v>
      </c>
      <c r="N1619" t="str">
        <f>VLOOKUP($A1619,'Hospitalisation Details'!$A:$O,12,0)</f>
        <v>tier - 2</v>
      </c>
      <c r="O1619" t="str">
        <f>VLOOKUP($A1619,'Hospitalisation Details'!$A:$O,13,0)</f>
        <v>tier - 3</v>
      </c>
      <c r="P1619" t="str">
        <f>VLOOKUP($A1619,'Hospitalisation Details'!$A:$O,14,0)</f>
        <v>R1013</v>
      </c>
      <c r="Q1619">
        <f>VLOOKUP($A1619,'Hospitalisation Details'!$A:$O,15,0)</f>
        <v>46</v>
      </c>
    </row>
    <row r="1620" spans="1:17" ht="15.75" x14ac:dyDescent="0.25">
      <c r="A1620" s="1" t="s">
        <v>752</v>
      </c>
      <c r="B1620" t="str">
        <f>VLOOKUP(Healthcare!A1620,'Customer Names'!$A:$D,4,0)</f>
        <v>Bo</v>
      </c>
      <c r="C1620">
        <f>VLOOKUP(A1620,'Medical Examinations'!$A:$M,2,0)</f>
        <v>20.61</v>
      </c>
      <c r="D1620">
        <f>VLOOKUP($A1620,'Medical Examinations'!$A:$M,3,0)</f>
        <v>6.89</v>
      </c>
      <c r="E1620" t="str">
        <f>VLOOKUP($A1620,'Medical Examinations'!$A:$M,4,0)</f>
        <v>No</v>
      </c>
      <c r="F1620" t="str">
        <f>VLOOKUP($A1620,'Medical Examinations'!$A:$M,5,0)</f>
        <v>No</v>
      </c>
      <c r="G1620" t="str">
        <f>VLOOKUP($A1620,'Medical Examinations'!$A:$M,6,0)</f>
        <v>No</v>
      </c>
      <c r="H1620">
        <f>VLOOKUP($A1620,'Medical Examinations'!$A:$M,8,0)</f>
        <v>0</v>
      </c>
      <c r="I1620" t="str">
        <f>VLOOKUP($A1620,'Medical Examinations'!$A:$M,9,0)</f>
        <v>No</v>
      </c>
      <c r="J1620" t="str">
        <f>VLOOKUP($A1620,'Medical Examinations'!$A:$M,11,0)</f>
        <v>Healthy Weight</v>
      </c>
      <c r="K1620" t="str">
        <f>VLOOKUP($A1620,'Medical Examinations'!$A:$M,12,0)</f>
        <v>Diabetes</v>
      </c>
      <c r="L1620" s="11">
        <f>VLOOKUP($A1620,'Hospitalisation Details'!$A:$O,5,0)</f>
        <v>28738</v>
      </c>
      <c r="M1620">
        <f>VLOOKUP($A1620,'Hospitalisation Details'!$A:$O,7,0)</f>
        <v>6138.58</v>
      </c>
      <c r="N1620" t="str">
        <f>VLOOKUP($A1620,'Hospitalisation Details'!$A:$O,12,0)</f>
        <v>tier - 2</v>
      </c>
      <c r="O1620" t="str">
        <f>VLOOKUP($A1620,'Hospitalisation Details'!$A:$O,13,0)</f>
        <v>tier - 1</v>
      </c>
      <c r="P1620" t="str">
        <f>VLOOKUP($A1620,'Hospitalisation Details'!$A:$O,14,0)</f>
        <v>R1013</v>
      </c>
      <c r="Q1620">
        <f>VLOOKUP($A1620,'Hospitalisation Details'!$A:$O,15,0)</f>
        <v>44</v>
      </c>
    </row>
    <row r="1621" spans="1:17" ht="15.75" x14ac:dyDescent="0.25">
      <c r="A1621" s="1" t="s">
        <v>751</v>
      </c>
      <c r="B1621" t="str">
        <f>VLOOKUP(Healthcare!A1621,'Customer Names'!$A:$D,4,0)</f>
        <v>Leah</v>
      </c>
      <c r="C1621">
        <f>VLOOKUP(A1621,'Medical Examinations'!$A:$M,2,0)</f>
        <v>15.99</v>
      </c>
      <c r="D1621">
        <f>VLOOKUP($A1621,'Medical Examinations'!$A:$M,3,0)</f>
        <v>4.57</v>
      </c>
      <c r="E1621" t="str">
        <f>VLOOKUP($A1621,'Medical Examinations'!$A:$M,4,0)</f>
        <v>yes</v>
      </c>
      <c r="F1621" t="str">
        <f>VLOOKUP($A1621,'Medical Examinations'!$A:$M,5,0)</f>
        <v>No</v>
      </c>
      <c r="G1621" t="str">
        <f>VLOOKUP($A1621,'Medical Examinations'!$A:$M,6,0)</f>
        <v>Yes</v>
      </c>
      <c r="H1621">
        <f>VLOOKUP($A1621,'Medical Examinations'!$A:$M,8,0)</f>
        <v>1</v>
      </c>
      <c r="I1621" t="str">
        <f>VLOOKUP($A1621,'Medical Examinations'!$A:$M,9,0)</f>
        <v>No</v>
      </c>
      <c r="J1621" t="str">
        <f>VLOOKUP($A1621,'Medical Examinations'!$A:$M,11,0)</f>
        <v>Underweight</v>
      </c>
      <c r="K1621" t="str">
        <f>VLOOKUP($A1621,'Medical Examinations'!$A:$M,12,0)</f>
        <v>Normal</v>
      </c>
      <c r="L1621" s="11">
        <f>VLOOKUP($A1621,'Hospitalisation Details'!$A:$O,5,0)</f>
        <v>25363</v>
      </c>
      <c r="M1621">
        <f>VLOOKUP($A1621,'Hospitalisation Details'!$A:$O,7,0)</f>
        <v>6138.5</v>
      </c>
      <c r="N1621" t="str">
        <f>VLOOKUP($A1621,'Hospitalisation Details'!$A:$O,12,0)</f>
        <v>tier - 2</v>
      </c>
      <c r="O1621" t="str">
        <f>VLOOKUP($A1621,'Hospitalisation Details'!$A:$O,13,0)</f>
        <v>tier - 2</v>
      </c>
      <c r="P1621" t="str">
        <f>VLOOKUP($A1621,'Hospitalisation Details'!$A:$O,14,0)</f>
        <v>R1011</v>
      </c>
      <c r="Q1621">
        <f>VLOOKUP($A1621,'Hospitalisation Details'!$A:$O,15,0)</f>
        <v>53</v>
      </c>
    </row>
    <row r="1622" spans="1:17" ht="15.75" x14ac:dyDescent="0.25">
      <c r="A1622" s="1" t="s">
        <v>750</v>
      </c>
      <c r="B1622" t="str">
        <f>VLOOKUP(Healthcare!A1622,'Customer Names'!$A:$D,4,0)</f>
        <v>Kara Lynne</v>
      </c>
      <c r="C1622">
        <f>VLOOKUP(A1622,'Medical Examinations'!$A:$M,2,0)</f>
        <v>33.155000000000001</v>
      </c>
      <c r="D1622">
        <f>VLOOKUP($A1622,'Medical Examinations'!$A:$M,3,0)</f>
        <v>4.32</v>
      </c>
      <c r="E1622" t="str">
        <f>VLOOKUP($A1622,'Medical Examinations'!$A:$M,4,0)</f>
        <v>No</v>
      </c>
      <c r="F1622" t="str">
        <f>VLOOKUP($A1622,'Medical Examinations'!$A:$M,5,0)</f>
        <v>No</v>
      </c>
      <c r="G1622" t="str">
        <f>VLOOKUP($A1622,'Medical Examinations'!$A:$M,6,0)</f>
        <v>No</v>
      </c>
      <c r="H1622">
        <f>VLOOKUP($A1622,'Medical Examinations'!$A:$M,8,0)</f>
        <v>0</v>
      </c>
      <c r="I1622" t="str">
        <f>VLOOKUP($A1622,'Medical Examinations'!$A:$M,9,0)</f>
        <v>No</v>
      </c>
      <c r="J1622" t="str">
        <f>VLOOKUP($A1622,'Medical Examinations'!$A:$M,11,0)</f>
        <v>Obesity</v>
      </c>
      <c r="K1622" t="str">
        <f>VLOOKUP($A1622,'Medical Examinations'!$A:$M,12,0)</f>
        <v>Normal</v>
      </c>
      <c r="L1622" s="11">
        <f>VLOOKUP($A1622,'Hospitalisation Details'!$A:$O,5,0)</f>
        <v>33164</v>
      </c>
      <c r="M1622">
        <f>VLOOKUP($A1622,'Hospitalisation Details'!$A:$O,7,0)</f>
        <v>6128.8</v>
      </c>
      <c r="N1622" t="str">
        <f>VLOOKUP($A1622,'Hospitalisation Details'!$A:$O,12,0)</f>
        <v>tier - 2</v>
      </c>
      <c r="O1622" t="str">
        <f>VLOOKUP($A1622,'Hospitalisation Details'!$A:$O,13,0)</f>
        <v>tier - 3</v>
      </c>
      <c r="P1622" t="str">
        <f>VLOOKUP($A1622,'Hospitalisation Details'!$A:$O,14,0)</f>
        <v>R1012</v>
      </c>
      <c r="Q1622">
        <f>VLOOKUP($A1622,'Hospitalisation Details'!$A:$O,15,0)</f>
        <v>32</v>
      </c>
    </row>
    <row r="1623" spans="1:17" ht="15.75" x14ac:dyDescent="0.25">
      <c r="A1623" s="1" t="s">
        <v>749</v>
      </c>
      <c r="B1623" t="str">
        <f>VLOOKUP(Healthcare!A1623,'Customer Names'!$A:$D,4,0)</f>
        <v>Jeffrey</v>
      </c>
      <c r="C1623">
        <f>VLOOKUP(A1623,'Medical Examinations'!$A:$M,2,0)</f>
        <v>26.22</v>
      </c>
      <c r="D1623">
        <f>VLOOKUP($A1623,'Medical Examinations'!$A:$M,3,0)</f>
        <v>5.57</v>
      </c>
      <c r="E1623" t="str">
        <f>VLOOKUP($A1623,'Medical Examinations'!$A:$M,4,0)</f>
        <v>yes</v>
      </c>
      <c r="F1623" t="str">
        <f>VLOOKUP($A1623,'Medical Examinations'!$A:$M,5,0)</f>
        <v>No</v>
      </c>
      <c r="G1623" t="str">
        <f>VLOOKUP($A1623,'Medical Examinations'!$A:$M,6,0)</f>
        <v>Yes</v>
      </c>
      <c r="H1623">
        <f>VLOOKUP($A1623,'Medical Examinations'!$A:$M,8,0)</f>
        <v>1</v>
      </c>
      <c r="I1623" t="str">
        <f>VLOOKUP($A1623,'Medical Examinations'!$A:$M,9,0)</f>
        <v>No</v>
      </c>
      <c r="J1623" t="str">
        <f>VLOOKUP($A1623,'Medical Examinations'!$A:$M,11,0)</f>
        <v>Overweight</v>
      </c>
      <c r="K1623" t="str">
        <f>VLOOKUP($A1623,'Medical Examinations'!$A:$M,12,0)</f>
        <v>Normal</v>
      </c>
      <c r="L1623" s="11">
        <f>VLOOKUP($A1623,'Hospitalisation Details'!$A:$O,5,0)</f>
        <v>30605</v>
      </c>
      <c r="M1623">
        <f>VLOOKUP($A1623,'Hospitalisation Details'!$A:$O,7,0)</f>
        <v>6123.57</v>
      </c>
      <c r="N1623" t="str">
        <f>VLOOKUP($A1623,'Hospitalisation Details'!$A:$O,12,0)</f>
        <v>tier - 3</v>
      </c>
      <c r="O1623" t="str">
        <f>VLOOKUP($A1623,'Hospitalisation Details'!$A:$O,13,0)</f>
        <v>tier - 2</v>
      </c>
      <c r="P1623" t="str">
        <f>VLOOKUP($A1623,'Hospitalisation Details'!$A:$O,14,0)</f>
        <v>R1012</v>
      </c>
      <c r="Q1623">
        <f>VLOOKUP($A1623,'Hospitalisation Details'!$A:$O,15,0)</f>
        <v>39</v>
      </c>
    </row>
    <row r="1624" spans="1:17" ht="15.75" x14ac:dyDescent="0.25">
      <c r="A1624" s="1" t="s">
        <v>748</v>
      </c>
      <c r="B1624" t="str">
        <f>VLOOKUP(Healthcare!A1624,'Customer Names'!$A:$D,4,0)</f>
        <v>Justin</v>
      </c>
      <c r="C1624">
        <f>VLOOKUP(A1624,'Medical Examinations'!$A:$M,2,0)</f>
        <v>21.85</v>
      </c>
      <c r="D1624">
        <f>VLOOKUP($A1624,'Medical Examinations'!$A:$M,3,0)</f>
        <v>5.26</v>
      </c>
      <c r="E1624" t="str">
        <f>VLOOKUP($A1624,'Medical Examinations'!$A:$M,4,0)</f>
        <v>yes</v>
      </c>
      <c r="F1624" t="str">
        <f>VLOOKUP($A1624,'Medical Examinations'!$A:$M,5,0)</f>
        <v>No</v>
      </c>
      <c r="G1624" t="str">
        <f>VLOOKUP($A1624,'Medical Examinations'!$A:$M,6,0)</f>
        <v>Yes</v>
      </c>
      <c r="H1624">
        <f>VLOOKUP($A1624,'Medical Examinations'!$A:$M,8,0)</f>
        <v>1</v>
      </c>
      <c r="I1624" t="str">
        <f>VLOOKUP($A1624,'Medical Examinations'!$A:$M,9,0)</f>
        <v>No</v>
      </c>
      <c r="J1624" t="str">
        <f>VLOOKUP($A1624,'Medical Examinations'!$A:$M,11,0)</f>
        <v>Healthy Weight</v>
      </c>
      <c r="K1624" t="str">
        <f>VLOOKUP($A1624,'Medical Examinations'!$A:$M,12,0)</f>
        <v>Normal</v>
      </c>
      <c r="L1624" s="11">
        <f>VLOOKUP($A1624,'Hospitalisation Details'!$A:$O,5,0)</f>
        <v>30478</v>
      </c>
      <c r="M1624">
        <f>VLOOKUP($A1624,'Hospitalisation Details'!$A:$O,7,0)</f>
        <v>6117.49</v>
      </c>
      <c r="N1624" t="str">
        <f>VLOOKUP($A1624,'Hospitalisation Details'!$A:$O,12,0)</f>
        <v>tier - 2</v>
      </c>
      <c r="O1624" t="str">
        <f>VLOOKUP($A1624,'Hospitalisation Details'!$A:$O,13,0)</f>
        <v>tier - 3</v>
      </c>
      <c r="P1624" t="str">
        <f>VLOOKUP($A1624,'Hospitalisation Details'!$A:$O,14,0)</f>
        <v>R1012</v>
      </c>
      <c r="Q1624">
        <f>VLOOKUP($A1624,'Hospitalisation Details'!$A:$O,15,0)</f>
        <v>39</v>
      </c>
    </row>
    <row r="1625" spans="1:17" ht="15.75" x14ac:dyDescent="0.25">
      <c r="A1625" s="1" t="s">
        <v>747</v>
      </c>
      <c r="B1625" t="str">
        <f>VLOOKUP(Healthcare!A1625,'Customer Names'!$A:$D,4,0)</f>
        <v>Emily</v>
      </c>
      <c r="C1625">
        <f>VLOOKUP(A1625,'Medical Examinations'!$A:$M,2,0)</f>
        <v>30.495000000000001</v>
      </c>
      <c r="D1625">
        <f>VLOOKUP($A1625,'Medical Examinations'!$A:$M,3,0)</f>
        <v>6.25</v>
      </c>
      <c r="E1625" t="str">
        <f>VLOOKUP($A1625,'Medical Examinations'!$A:$M,4,0)</f>
        <v>No</v>
      </c>
      <c r="F1625" t="str">
        <f>VLOOKUP($A1625,'Medical Examinations'!$A:$M,5,0)</f>
        <v>No</v>
      </c>
      <c r="G1625" t="str">
        <f>VLOOKUP($A1625,'Medical Examinations'!$A:$M,6,0)</f>
        <v>No</v>
      </c>
      <c r="H1625">
        <f>VLOOKUP($A1625,'Medical Examinations'!$A:$M,8,0)</f>
        <v>0</v>
      </c>
      <c r="I1625" t="str">
        <f>VLOOKUP($A1625,'Medical Examinations'!$A:$M,9,0)</f>
        <v>No</v>
      </c>
      <c r="J1625" t="str">
        <f>VLOOKUP($A1625,'Medical Examinations'!$A:$M,11,0)</f>
        <v>Obesity</v>
      </c>
      <c r="K1625" t="str">
        <f>VLOOKUP($A1625,'Medical Examinations'!$A:$M,12,0)</f>
        <v>Prediabetes</v>
      </c>
      <c r="L1625" s="11">
        <f>VLOOKUP($A1625,'Hospitalisation Details'!$A:$O,5,0)</f>
        <v>33475</v>
      </c>
      <c r="M1625">
        <f>VLOOKUP($A1625,'Hospitalisation Details'!$A:$O,7,0)</f>
        <v>6113.23</v>
      </c>
      <c r="N1625" t="str">
        <f>VLOOKUP($A1625,'Hospitalisation Details'!$A:$O,12,0)</f>
        <v>tier - 2</v>
      </c>
      <c r="O1625" t="str">
        <f>VLOOKUP($A1625,'Hospitalisation Details'!$A:$O,13,0)</f>
        <v>tier - 2</v>
      </c>
      <c r="P1625" t="str">
        <f>VLOOKUP($A1625,'Hospitalisation Details'!$A:$O,14,0)</f>
        <v>R1024</v>
      </c>
      <c r="Q1625">
        <f>VLOOKUP($A1625,'Hospitalisation Details'!$A:$O,15,0)</f>
        <v>31</v>
      </c>
    </row>
    <row r="1626" spans="1:17" ht="15.75" x14ac:dyDescent="0.25">
      <c r="A1626" s="1" t="s">
        <v>746</v>
      </c>
      <c r="B1626" t="str">
        <f>VLOOKUP(Healthcare!A1626,'Customer Names'!$A:$D,4,0)</f>
        <v>Rebecca</v>
      </c>
      <c r="C1626">
        <f>VLOOKUP(A1626,'Medical Examinations'!$A:$M,2,0)</f>
        <v>34.104999999999997</v>
      </c>
      <c r="D1626">
        <f>VLOOKUP($A1626,'Medical Examinations'!$A:$M,3,0)</f>
        <v>5.67</v>
      </c>
      <c r="E1626" t="str">
        <f>VLOOKUP($A1626,'Medical Examinations'!$A:$M,4,0)</f>
        <v>yes</v>
      </c>
      <c r="F1626" t="str">
        <f>VLOOKUP($A1626,'Medical Examinations'!$A:$M,5,0)</f>
        <v>No</v>
      </c>
      <c r="G1626" t="str">
        <f>VLOOKUP($A1626,'Medical Examinations'!$A:$M,6,0)</f>
        <v>No</v>
      </c>
      <c r="H1626">
        <f>VLOOKUP($A1626,'Medical Examinations'!$A:$M,8,0)</f>
        <v>0</v>
      </c>
      <c r="I1626" t="str">
        <f>VLOOKUP($A1626,'Medical Examinations'!$A:$M,9,0)</f>
        <v>No</v>
      </c>
      <c r="J1626" t="str">
        <f>VLOOKUP($A1626,'Medical Examinations'!$A:$M,11,0)</f>
        <v>Obesity</v>
      </c>
      <c r="K1626" t="str">
        <f>VLOOKUP($A1626,'Medical Examinations'!$A:$M,12,0)</f>
        <v>Normal</v>
      </c>
      <c r="L1626" s="11">
        <f>VLOOKUP($A1626,'Hospitalisation Details'!$A:$O,5,0)</f>
        <v>31280</v>
      </c>
      <c r="M1626">
        <f>VLOOKUP($A1626,'Hospitalisation Details'!$A:$O,7,0)</f>
        <v>6112.35</v>
      </c>
      <c r="N1626" t="str">
        <f>VLOOKUP($A1626,'Hospitalisation Details'!$A:$O,12,0)</f>
        <v>tier - 2</v>
      </c>
      <c r="O1626" t="str">
        <f>VLOOKUP($A1626,'Hospitalisation Details'!$A:$O,13,0)</f>
        <v>tier - 1</v>
      </c>
      <c r="P1626" t="str">
        <f>VLOOKUP($A1626,'Hospitalisation Details'!$A:$O,14,0)</f>
        <v>R1012</v>
      </c>
      <c r="Q1626">
        <f>VLOOKUP($A1626,'Hospitalisation Details'!$A:$O,15,0)</f>
        <v>37</v>
      </c>
    </row>
    <row r="1627" spans="1:17" ht="15.75" x14ac:dyDescent="0.25">
      <c r="A1627" s="1" t="s">
        <v>745</v>
      </c>
      <c r="B1627" t="str">
        <f>VLOOKUP(Healthcare!A1627,'Customer Names'!$A:$D,4,0)</f>
        <v>.  Allie</v>
      </c>
      <c r="C1627">
        <f>VLOOKUP(A1627,'Medical Examinations'!$A:$M,2,0)</f>
        <v>32.770000000000003</v>
      </c>
      <c r="D1627">
        <f>VLOOKUP($A1627,'Medical Examinations'!$A:$M,3,0)</f>
        <v>4.42</v>
      </c>
      <c r="E1627" t="str">
        <f>VLOOKUP($A1627,'Medical Examinations'!$A:$M,4,0)</f>
        <v>yes</v>
      </c>
      <c r="F1627" t="str">
        <f>VLOOKUP($A1627,'Medical Examinations'!$A:$M,5,0)</f>
        <v>No</v>
      </c>
      <c r="G1627" t="str">
        <f>VLOOKUP($A1627,'Medical Examinations'!$A:$M,6,0)</f>
        <v>No</v>
      </c>
      <c r="H1627">
        <f>VLOOKUP($A1627,'Medical Examinations'!$A:$M,8,0)</f>
        <v>1</v>
      </c>
      <c r="I1627" t="str">
        <f>VLOOKUP($A1627,'Medical Examinations'!$A:$M,9,0)</f>
        <v>No</v>
      </c>
      <c r="J1627" t="str">
        <f>VLOOKUP($A1627,'Medical Examinations'!$A:$M,11,0)</f>
        <v>Obesity</v>
      </c>
      <c r="K1627" t="str">
        <f>VLOOKUP($A1627,'Medical Examinations'!$A:$M,12,0)</f>
        <v>Normal</v>
      </c>
      <c r="L1627" s="11">
        <f>VLOOKUP($A1627,'Hospitalisation Details'!$A:$O,5,0)</f>
        <v>34920</v>
      </c>
      <c r="M1627">
        <f>VLOOKUP($A1627,'Hospitalisation Details'!$A:$O,7,0)</f>
        <v>6111.95</v>
      </c>
      <c r="N1627" t="str">
        <f>VLOOKUP($A1627,'Hospitalisation Details'!$A:$O,12,0)</f>
        <v>tier - 2</v>
      </c>
      <c r="O1627" t="str">
        <f>VLOOKUP($A1627,'Hospitalisation Details'!$A:$O,13,0)</f>
        <v>tier - 3</v>
      </c>
      <c r="P1627" t="str">
        <f>VLOOKUP($A1627,'Hospitalisation Details'!$A:$O,14,0)</f>
        <v>R1026</v>
      </c>
      <c r="Q1627">
        <f>VLOOKUP($A1627,'Hospitalisation Details'!$A:$O,15,0)</f>
        <v>27</v>
      </c>
    </row>
    <row r="1628" spans="1:17" ht="15.75" x14ac:dyDescent="0.25">
      <c r="A1628" s="1" t="s">
        <v>744</v>
      </c>
      <c r="B1628" t="str">
        <f>VLOOKUP(Healthcare!A1628,'Customer Names'!$A:$D,4,0)</f>
        <v>Trasi</v>
      </c>
      <c r="C1628">
        <f>VLOOKUP(A1628,'Medical Examinations'!$A:$M,2,0)</f>
        <v>16.850000000000001</v>
      </c>
      <c r="D1628">
        <f>VLOOKUP($A1628,'Medical Examinations'!$A:$M,3,0)</f>
        <v>11.75</v>
      </c>
      <c r="E1628" t="str">
        <f>VLOOKUP($A1628,'Medical Examinations'!$A:$M,4,0)</f>
        <v>yes</v>
      </c>
      <c r="F1628" t="str">
        <f>VLOOKUP($A1628,'Medical Examinations'!$A:$M,5,0)</f>
        <v>No</v>
      </c>
      <c r="G1628" t="str">
        <f>VLOOKUP($A1628,'Medical Examinations'!$A:$M,6,0)</f>
        <v>No</v>
      </c>
      <c r="H1628">
        <f>VLOOKUP($A1628,'Medical Examinations'!$A:$M,8,0)</f>
        <v>2</v>
      </c>
      <c r="I1628" t="str">
        <f>VLOOKUP($A1628,'Medical Examinations'!$A:$M,9,0)</f>
        <v>No</v>
      </c>
      <c r="J1628" t="str">
        <f>VLOOKUP($A1628,'Medical Examinations'!$A:$M,11,0)</f>
        <v>Underweight</v>
      </c>
      <c r="K1628" t="str">
        <f>VLOOKUP($A1628,'Medical Examinations'!$A:$M,12,0)</f>
        <v>Diabetes</v>
      </c>
      <c r="L1628" s="11">
        <f>VLOOKUP($A1628,'Hospitalisation Details'!$A:$O,5,0)</f>
        <v>25758</v>
      </c>
      <c r="M1628">
        <f>VLOOKUP($A1628,'Hospitalisation Details'!$A:$O,7,0)</f>
        <v>6098.38</v>
      </c>
      <c r="N1628" t="str">
        <f>VLOOKUP($A1628,'Hospitalisation Details'!$A:$O,12,0)</f>
        <v>tier - 2</v>
      </c>
      <c r="O1628" t="str">
        <f>VLOOKUP($A1628,'Hospitalisation Details'!$A:$O,13,0)</f>
        <v>tier - 2</v>
      </c>
      <c r="P1628" t="str">
        <f>VLOOKUP($A1628,'Hospitalisation Details'!$A:$O,14,0)</f>
        <v>R1013</v>
      </c>
      <c r="Q1628">
        <f>VLOOKUP($A1628,'Hospitalisation Details'!$A:$O,15,0)</f>
        <v>52</v>
      </c>
    </row>
    <row r="1629" spans="1:17" ht="15.75" x14ac:dyDescent="0.25">
      <c r="A1629" s="1" t="s">
        <v>743</v>
      </c>
      <c r="B1629" t="str">
        <f>VLOOKUP(Healthcare!A1629,'Customer Names'!$A:$D,4,0)</f>
        <v>Kevin</v>
      </c>
      <c r="C1629">
        <f>VLOOKUP(A1629,'Medical Examinations'!$A:$M,2,0)</f>
        <v>34.700000000000003</v>
      </c>
      <c r="D1629">
        <f>VLOOKUP($A1629,'Medical Examinations'!$A:$M,3,0)</f>
        <v>6.06</v>
      </c>
      <c r="E1629" t="str">
        <f>VLOOKUP($A1629,'Medical Examinations'!$A:$M,4,0)</f>
        <v>No</v>
      </c>
      <c r="F1629" t="str">
        <f>VLOOKUP($A1629,'Medical Examinations'!$A:$M,5,0)</f>
        <v>No</v>
      </c>
      <c r="G1629" t="str">
        <f>VLOOKUP($A1629,'Medical Examinations'!$A:$M,6,0)</f>
        <v>No</v>
      </c>
      <c r="H1629">
        <f>VLOOKUP($A1629,'Medical Examinations'!$A:$M,8,0)</f>
        <v>1</v>
      </c>
      <c r="I1629" t="str">
        <f>VLOOKUP($A1629,'Medical Examinations'!$A:$M,9,0)</f>
        <v>No</v>
      </c>
      <c r="J1629" t="str">
        <f>VLOOKUP($A1629,'Medical Examinations'!$A:$M,11,0)</f>
        <v>Obesity</v>
      </c>
      <c r="K1629" t="str">
        <f>VLOOKUP($A1629,'Medical Examinations'!$A:$M,12,0)</f>
        <v>Prediabetes</v>
      </c>
      <c r="L1629" s="11">
        <f>VLOOKUP($A1629,'Hospitalisation Details'!$A:$O,5,0)</f>
        <v>31011</v>
      </c>
      <c r="M1629">
        <f>VLOOKUP($A1629,'Hospitalisation Details'!$A:$O,7,0)</f>
        <v>6082.41</v>
      </c>
      <c r="N1629" t="str">
        <f>VLOOKUP($A1629,'Hospitalisation Details'!$A:$O,12,0)</f>
        <v>tier - 1</v>
      </c>
      <c r="O1629" t="str">
        <f>VLOOKUP($A1629,'Hospitalisation Details'!$A:$O,13,0)</f>
        <v>tier - 2</v>
      </c>
      <c r="P1629" t="str">
        <f>VLOOKUP($A1629,'Hospitalisation Details'!$A:$O,14,0)</f>
        <v>R1011</v>
      </c>
      <c r="Q1629">
        <f>VLOOKUP($A1629,'Hospitalisation Details'!$A:$O,15,0)</f>
        <v>38</v>
      </c>
    </row>
    <row r="1630" spans="1:17" ht="15.75" x14ac:dyDescent="0.25">
      <c r="A1630" s="1" t="s">
        <v>742</v>
      </c>
      <c r="B1630" t="str">
        <f>VLOOKUP(Healthcare!A1630,'Customer Names'!$A:$D,4,0)</f>
        <v>Fernando</v>
      </c>
      <c r="C1630">
        <f>VLOOKUP(A1630,'Medical Examinations'!$A:$M,2,0)</f>
        <v>37.049999999999997</v>
      </c>
      <c r="D1630">
        <f>VLOOKUP($A1630,'Medical Examinations'!$A:$M,3,0)</f>
        <v>5.48</v>
      </c>
      <c r="E1630" t="str">
        <f>VLOOKUP($A1630,'Medical Examinations'!$A:$M,4,0)</f>
        <v>No</v>
      </c>
      <c r="F1630" t="str">
        <f>VLOOKUP($A1630,'Medical Examinations'!$A:$M,5,0)</f>
        <v>No</v>
      </c>
      <c r="G1630" t="str">
        <f>VLOOKUP($A1630,'Medical Examinations'!$A:$M,6,0)</f>
        <v>No</v>
      </c>
      <c r="H1630">
        <f>VLOOKUP($A1630,'Medical Examinations'!$A:$M,8,0)</f>
        <v>1</v>
      </c>
      <c r="I1630" t="str">
        <f>VLOOKUP($A1630,'Medical Examinations'!$A:$M,9,0)</f>
        <v>No</v>
      </c>
      <c r="J1630" t="str">
        <f>VLOOKUP($A1630,'Medical Examinations'!$A:$M,11,0)</f>
        <v>Obesity</v>
      </c>
      <c r="K1630" t="str">
        <f>VLOOKUP($A1630,'Medical Examinations'!$A:$M,12,0)</f>
        <v>Normal</v>
      </c>
      <c r="L1630" s="11">
        <f>VLOOKUP($A1630,'Hospitalisation Details'!$A:$O,5,0)</f>
        <v>30939</v>
      </c>
      <c r="M1630">
        <f>VLOOKUP($A1630,'Hospitalisation Details'!$A:$O,7,0)</f>
        <v>6079.67</v>
      </c>
      <c r="N1630" t="str">
        <f>VLOOKUP($A1630,'Hospitalisation Details'!$A:$O,12,0)</f>
        <v>tier - 1</v>
      </c>
      <c r="O1630" t="str">
        <f>VLOOKUP($A1630,'Hospitalisation Details'!$A:$O,13,0)</f>
        <v>tier - 1</v>
      </c>
      <c r="P1630" t="str">
        <f>VLOOKUP($A1630,'Hospitalisation Details'!$A:$O,14,0)</f>
        <v>R1014</v>
      </c>
      <c r="Q1630">
        <f>VLOOKUP($A1630,'Hospitalisation Details'!$A:$O,15,0)</f>
        <v>38</v>
      </c>
    </row>
    <row r="1631" spans="1:17" ht="15.75" x14ac:dyDescent="0.25">
      <c r="A1631" s="1" t="s">
        <v>741</v>
      </c>
      <c r="B1631" t="str">
        <f>VLOOKUP(Healthcare!A1631,'Customer Names'!$A:$D,4,0)</f>
        <v>Ieva</v>
      </c>
      <c r="C1631">
        <f>VLOOKUP(A1631,'Medical Examinations'!$A:$M,2,0)</f>
        <v>18.78</v>
      </c>
      <c r="D1631">
        <f>VLOOKUP($A1631,'Medical Examinations'!$A:$M,3,0)</f>
        <v>4.45</v>
      </c>
      <c r="E1631" t="str">
        <f>VLOOKUP($A1631,'Medical Examinations'!$A:$M,4,0)</f>
        <v>No</v>
      </c>
      <c r="F1631" t="str">
        <f>VLOOKUP($A1631,'Medical Examinations'!$A:$M,5,0)</f>
        <v>No</v>
      </c>
      <c r="G1631" t="str">
        <f>VLOOKUP($A1631,'Medical Examinations'!$A:$M,6,0)</f>
        <v>Yes</v>
      </c>
      <c r="H1631">
        <f>VLOOKUP($A1631,'Medical Examinations'!$A:$M,8,0)</f>
        <v>1</v>
      </c>
      <c r="I1631" t="str">
        <f>VLOOKUP($A1631,'Medical Examinations'!$A:$M,9,0)</f>
        <v>No</v>
      </c>
      <c r="J1631" t="str">
        <f>VLOOKUP($A1631,'Medical Examinations'!$A:$M,11,0)</f>
        <v>Healthy Weight</v>
      </c>
      <c r="K1631" t="str">
        <f>VLOOKUP($A1631,'Medical Examinations'!$A:$M,12,0)</f>
        <v>Normal</v>
      </c>
      <c r="L1631" s="11">
        <f>VLOOKUP($A1631,'Hospitalisation Details'!$A:$O,5,0)</f>
        <v>29136</v>
      </c>
      <c r="M1631">
        <f>VLOOKUP($A1631,'Hospitalisation Details'!$A:$O,7,0)</f>
        <v>6074.37</v>
      </c>
      <c r="N1631" t="str">
        <f>VLOOKUP($A1631,'Hospitalisation Details'!$A:$O,12,0)</f>
        <v>tier - 2</v>
      </c>
      <c r="O1631" t="str">
        <f>VLOOKUP($A1631,'Hospitalisation Details'!$A:$O,13,0)</f>
        <v>tier - 2</v>
      </c>
      <c r="P1631" t="str">
        <f>VLOOKUP($A1631,'Hospitalisation Details'!$A:$O,14,0)</f>
        <v>R1012</v>
      </c>
      <c r="Q1631">
        <f>VLOOKUP($A1631,'Hospitalisation Details'!$A:$O,15,0)</f>
        <v>43</v>
      </c>
    </row>
    <row r="1632" spans="1:17" ht="15.75" x14ac:dyDescent="0.25">
      <c r="A1632" s="1" t="s">
        <v>740</v>
      </c>
      <c r="B1632" t="str">
        <f>VLOOKUP(Healthcare!A1632,'Customer Names'!$A:$D,4,0)</f>
        <v>Chris</v>
      </c>
      <c r="C1632">
        <f>VLOOKUP(A1632,'Medical Examinations'!$A:$M,2,0)</f>
        <v>28.024999999999999</v>
      </c>
      <c r="D1632">
        <f>VLOOKUP($A1632,'Medical Examinations'!$A:$M,3,0)</f>
        <v>5</v>
      </c>
      <c r="E1632" t="str">
        <f>VLOOKUP($A1632,'Medical Examinations'!$A:$M,4,0)</f>
        <v>No</v>
      </c>
      <c r="F1632" t="str">
        <f>VLOOKUP($A1632,'Medical Examinations'!$A:$M,5,0)</f>
        <v>No</v>
      </c>
      <c r="G1632" t="str">
        <f>VLOOKUP($A1632,'Medical Examinations'!$A:$M,6,0)</f>
        <v>No</v>
      </c>
      <c r="H1632">
        <f>VLOOKUP($A1632,'Medical Examinations'!$A:$M,8,0)</f>
        <v>1</v>
      </c>
      <c r="I1632" t="str">
        <f>VLOOKUP($A1632,'Medical Examinations'!$A:$M,9,0)</f>
        <v>No</v>
      </c>
      <c r="J1632" t="str">
        <f>VLOOKUP($A1632,'Medical Examinations'!$A:$M,11,0)</f>
        <v>Overweight</v>
      </c>
      <c r="K1632" t="str">
        <f>VLOOKUP($A1632,'Medical Examinations'!$A:$M,12,0)</f>
        <v>Normal</v>
      </c>
      <c r="L1632" s="11">
        <f>VLOOKUP($A1632,'Hospitalisation Details'!$A:$O,5,0)</f>
        <v>30884</v>
      </c>
      <c r="M1632">
        <f>VLOOKUP($A1632,'Hospitalisation Details'!$A:$O,7,0)</f>
        <v>6067.13</v>
      </c>
      <c r="N1632" t="str">
        <f>VLOOKUP($A1632,'Hospitalisation Details'!$A:$O,12,0)</f>
        <v>tier - 3</v>
      </c>
      <c r="O1632" t="str">
        <f>VLOOKUP($A1632,'Hospitalisation Details'!$A:$O,13,0)</f>
        <v>tier - 1</v>
      </c>
      <c r="P1632" t="str">
        <f>VLOOKUP($A1632,'Hospitalisation Details'!$A:$O,14,0)</f>
        <v>R1016</v>
      </c>
      <c r="Q1632">
        <f>VLOOKUP($A1632,'Hospitalisation Details'!$A:$O,15,0)</f>
        <v>38</v>
      </c>
    </row>
    <row r="1633" spans="1:17" ht="15.75" x14ac:dyDescent="0.25">
      <c r="A1633" s="1" t="s">
        <v>739</v>
      </c>
      <c r="B1633" t="str">
        <f>VLOOKUP(Healthcare!A1633,'Customer Names'!$A:$D,4,0)</f>
        <v>Drew L.</v>
      </c>
      <c r="C1633">
        <f>VLOOKUP(A1633,'Medical Examinations'!$A:$M,2,0)</f>
        <v>35.090000000000003</v>
      </c>
      <c r="D1633">
        <f>VLOOKUP($A1633,'Medical Examinations'!$A:$M,3,0)</f>
        <v>5.84</v>
      </c>
      <c r="E1633" t="str">
        <f>VLOOKUP($A1633,'Medical Examinations'!$A:$M,4,0)</f>
        <v>No</v>
      </c>
      <c r="F1633" t="str">
        <f>VLOOKUP($A1633,'Medical Examinations'!$A:$M,5,0)</f>
        <v>No</v>
      </c>
      <c r="G1633" t="str">
        <f>VLOOKUP($A1633,'Medical Examinations'!$A:$M,6,0)</f>
        <v>No</v>
      </c>
      <c r="H1633">
        <f>VLOOKUP($A1633,'Medical Examinations'!$A:$M,8,0)</f>
        <v>0</v>
      </c>
      <c r="I1633" t="str">
        <f>VLOOKUP($A1633,'Medical Examinations'!$A:$M,9,0)</f>
        <v>No</v>
      </c>
      <c r="J1633" t="str">
        <f>VLOOKUP($A1633,'Medical Examinations'!$A:$M,11,0)</f>
        <v>Obesity</v>
      </c>
      <c r="K1633" t="str">
        <f>VLOOKUP($A1633,'Medical Examinations'!$A:$M,12,0)</f>
        <v>Prediabetes</v>
      </c>
      <c r="L1633" s="11">
        <f>VLOOKUP($A1633,'Hospitalisation Details'!$A:$O,5,0)</f>
        <v>34493</v>
      </c>
      <c r="M1633">
        <f>VLOOKUP($A1633,'Hospitalisation Details'!$A:$O,7,0)</f>
        <v>6064.37</v>
      </c>
      <c r="N1633" t="str">
        <f>VLOOKUP($A1633,'Hospitalisation Details'!$A:$O,12,0)</f>
        <v>tier - 2</v>
      </c>
      <c r="O1633" t="str">
        <f>VLOOKUP($A1633,'Hospitalisation Details'!$A:$O,13,0)</f>
        <v>tier - 2</v>
      </c>
      <c r="P1633" t="str">
        <f>VLOOKUP($A1633,'Hospitalisation Details'!$A:$O,14,0)</f>
        <v>R1011</v>
      </c>
      <c r="Q1633">
        <f>VLOOKUP($A1633,'Hospitalisation Details'!$A:$O,15,0)</f>
        <v>29</v>
      </c>
    </row>
    <row r="1634" spans="1:17" ht="15.75" x14ac:dyDescent="0.25">
      <c r="A1634" s="1" t="s">
        <v>738</v>
      </c>
      <c r="B1634" t="str">
        <f>VLOOKUP(Healthcare!A1634,'Customer Names'!$A:$D,4,0)</f>
        <v>Christina</v>
      </c>
      <c r="C1634">
        <f>VLOOKUP(A1634,'Medical Examinations'!$A:$M,2,0)</f>
        <v>34.42</v>
      </c>
      <c r="D1634">
        <f>VLOOKUP($A1634,'Medical Examinations'!$A:$M,3,0)</f>
        <v>5.21</v>
      </c>
      <c r="E1634" t="str">
        <f>VLOOKUP($A1634,'Medical Examinations'!$A:$M,4,0)</f>
        <v>yes</v>
      </c>
      <c r="F1634" t="str">
        <f>VLOOKUP($A1634,'Medical Examinations'!$A:$M,5,0)</f>
        <v>No</v>
      </c>
      <c r="G1634" t="str">
        <f>VLOOKUP($A1634,'Medical Examinations'!$A:$M,6,0)</f>
        <v>No</v>
      </c>
      <c r="H1634">
        <f>VLOOKUP($A1634,'Medical Examinations'!$A:$M,8,0)</f>
        <v>0</v>
      </c>
      <c r="I1634" t="str">
        <f>VLOOKUP($A1634,'Medical Examinations'!$A:$M,9,0)</f>
        <v>No</v>
      </c>
      <c r="J1634" t="str">
        <f>VLOOKUP($A1634,'Medical Examinations'!$A:$M,11,0)</f>
        <v>Obesity</v>
      </c>
      <c r="K1634" t="str">
        <f>VLOOKUP($A1634,'Medical Examinations'!$A:$M,12,0)</f>
        <v>Normal</v>
      </c>
      <c r="L1634" s="11">
        <f>VLOOKUP($A1634,'Hospitalisation Details'!$A:$O,5,0)</f>
        <v>35336</v>
      </c>
      <c r="M1634">
        <f>VLOOKUP($A1634,'Hospitalisation Details'!$A:$O,7,0)</f>
        <v>6061.8</v>
      </c>
      <c r="N1634" t="str">
        <f>VLOOKUP($A1634,'Hospitalisation Details'!$A:$O,12,0)</f>
        <v>tier - 2</v>
      </c>
      <c r="O1634" t="str">
        <f>VLOOKUP($A1634,'Hospitalisation Details'!$A:$O,13,0)</f>
        <v>tier - 3</v>
      </c>
      <c r="P1634" t="str">
        <f>VLOOKUP($A1634,'Hospitalisation Details'!$A:$O,14,0)</f>
        <v>R1012</v>
      </c>
      <c r="Q1634">
        <f>VLOOKUP($A1634,'Hospitalisation Details'!$A:$O,15,0)</f>
        <v>26</v>
      </c>
    </row>
    <row r="1635" spans="1:17" ht="15.75" x14ac:dyDescent="0.25">
      <c r="A1635" s="1" t="s">
        <v>737</v>
      </c>
      <c r="B1635" t="str">
        <f>VLOOKUP(Healthcare!A1635,'Customer Names'!$A:$D,4,0)</f>
        <v>Alexander G</v>
      </c>
      <c r="C1635">
        <f>VLOOKUP(A1635,'Medical Examinations'!$A:$M,2,0)</f>
        <v>29.4</v>
      </c>
      <c r="D1635">
        <f>VLOOKUP($A1635,'Medical Examinations'!$A:$M,3,0)</f>
        <v>4.26</v>
      </c>
      <c r="E1635" t="str">
        <f>VLOOKUP($A1635,'Medical Examinations'!$A:$M,4,0)</f>
        <v>No</v>
      </c>
      <c r="F1635" t="str">
        <f>VLOOKUP($A1635,'Medical Examinations'!$A:$M,5,0)</f>
        <v>No</v>
      </c>
      <c r="G1635" t="str">
        <f>VLOOKUP($A1635,'Medical Examinations'!$A:$M,6,0)</f>
        <v>No</v>
      </c>
      <c r="H1635">
        <f>VLOOKUP($A1635,'Medical Examinations'!$A:$M,8,0)</f>
        <v>0</v>
      </c>
      <c r="I1635" t="str">
        <f>VLOOKUP($A1635,'Medical Examinations'!$A:$M,9,0)</f>
        <v>No</v>
      </c>
      <c r="J1635" t="str">
        <f>VLOOKUP($A1635,'Medical Examinations'!$A:$M,11,0)</f>
        <v>Overweight</v>
      </c>
      <c r="K1635" t="str">
        <f>VLOOKUP($A1635,'Medical Examinations'!$A:$M,12,0)</f>
        <v>Normal</v>
      </c>
      <c r="L1635" s="11">
        <f>VLOOKUP($A1635,'Hospitalisation Details'!$A:$O,5,0)</f>
        <v>32705</v>
      </c>
      <c r="M1635">
        <f>VLOOKUP($A1635,'Hospitalisation Details'!$A:$O,7,0)</f>
        <v>6059.17</v>
      </c>
      <c r="N1635" t="str">
        <f>VLOOKUP($A1635,'Hospitalisation Details'!$A:$O,12,0)</f>
        <v>tier - 2</v>
      </c>
      <c r="O1635" t="str">
        <f>VLOOKUP($A1635,'Hospitalisation Details'!$A:$O,13,0)</f>
        <v>tier - 1</v>
      </c>
      <c r="P1635" t="str">
        <f>VLOOKUP($A1635,'Hospitalisation Details'!$A:$O,14,0)</f>
        <v>R1011</v>
      </c>
      <c r="Q1635">
        <f>VLOOKUP($A1635,'Hospitalisation Details'!$A:$O,15,0)</f>
        <v>33</v>
      </c>
    </row>
    <row r="1636" spans="1:17" ht="15.75" x14ac:dyDescent="0.25">
      <c r="A1636" s="1" t="s">
        <v>736</v>
      </c>
      <c r="B1636" t="str">
        <f>VLOOKUP(Healthcare!A1636,'Customer Names'!$A:$D,4,0)</f>
        <v>Meaghan</v>
      </c>
      <c r="C1636">
        <f>VLOOKUP(A1636,'Medical Examinations'!$A:$M,2,0)</f>
        <v>21.31</v>
      </c>
      <c r="D1636">
        <f>VLOOKUP($A1636,'Medical Examinations'!$A:$M,3,0)</f>
        <v>4.17</v>
      </c>
      <c r="E1636" t="str">
        <f>VLOOKUP($A1636,'Medical Examinations'!$A:$M,4,0)</f>
        <v>No</v>
      </c>
      <c r="F1636" t="str">
        <f>VLOOKUP($A1636,'Medical Examinations'!$A:$M,5,0)</f>
        <v>No</v>
      </c>
      <c r="G1636" t="str">
        <f>VLOOKUP($A1636,'Medical Examinations'!$A:$M,6,0)</f>
        <v>No</v>
      </c>
      <c r="H1636">
        <f>VLOOKUP($A1636,'Medical Examinations'!$A:$M,8,0)</f>
        <v>0</v>
      </c>
      <c r="I1636" t="str">
        <f>VLOOKUP($A1636,'Medical Examinations'!$A:$M,9,0)</f>
        <v>No</v>
      </c>
      <c r="J1636" t="str">
        <f>VLOOKUP($A1636,'Medical Examinations'!$A:$M,11,0)</f>
        <v>Healthy Weight</v>
      </c>
      <c r="K1636" t="str">
        <f>VLOOKUP($A1636,'Medical Examinations'!$A:$M,12,0)</f>
        <v>Normal</v>
      </c>
      <c r="L1636" s="11">
        <f>VLOOKUP($A1636,'Hospitalisation Details'!$A:$O,5,0)</f>
        <v>29410</v>
      </c>
      <c r="M1636">
        <f>VLOOKUP($A1636,'Hospitalisation Details'!$A:$O,7,0)</f>
        <v>5993.62</v>
      </c>
      <c r="N1636" t="str">
        <f>VLOOKUP($A1636,'Hospitalisation Details'!$A:$O,12,0)</f>
        <v>tier - 2</v>
      </c>
      <c r="O1636" t="str">
        <f>VLOOKUP($A1636,'Hospitalisation Details'!$A:$O,13,0)</f>
        <v>tier - 3</v>
      </c>
      <c r="P1636" t="str">
        <f>VLOOKUP($A1636,'Hospitalisation Details'!$A:$O,14,0)</f>
        <v>R1013</v>
      </c>
      <c r="Q1636">
        <f>VLOOKUP($A1636,'Hospitalisation Details'!$A:$O,15,0)</f>
        <v>42</v>
      </c>
    </row>
    <row r="1637" spans="1:17" ht="15.75" x14ac:dyDescent="0.25">
      <c r="A1637" s="1" t="s">
        <v>735</v>
      </c>
      <c r="B1637" t="str">
        <f>VLOOKUP(Healthcare!A1637,'Customer Names'!$A:$D,4,0)</f>
        <v>Kristin</v>
      </c>
      <c r="C1637">
        <f>VLOOKUP(A1637,'Medical Examinations'!$A:$M,2,0)</f>
        <v>19.559999999999999</v>
      </c>
      <c r="D1637">
        <f>VLOOKUP($A1637,'Medical Examinations'!$A:$M,3,0)</f>
        <v>11.96</v>
      </c>
      <c r="E1637" t="str">
        <f>VLOOKUP($A1637,'Medical Examinations'!$A:$M,4,0)</f>
        <v>No</v>
      </c>
      <c r="F1637" t="str">
        <f>VLOOKUP($A1637,'Medical Examinations'!$A:$M,5,0)</f>
        <v>No</v>
      </c>
      <c r="G1637" t="str">
        <f>VLOOKUP($A1637,'Medical Examinations'!$A:$M,6,0)</f>
        <v>No</v>
      </c>
      <c r="H1637">
        <f>VLOOKUP($A1637,'Medical Examinations'!$A:$M,8,0)</f>
        <v>0</v>
      </c>
      <c r="I1637" t="str">
        <f>VLOOKUP($A1637,'Medical Examinations'!$A:$M,9,0)</f>
        <v>No</v>
      </c>
      <c r="J1637" t="str">
        <f>VLOOKUP($A1637,'Medical Examinations'!$A:$M,11,0)</f>
        <v>Healthy Weight</v>
      </c>
      <c r="K1637" t="str">
        <f>VLOOKUP($A1637,'Medical Examinations'!$A:$M,12,0)</f>
        <v>Diabetes</v>
      </c>
      <c r="L1637" s="11">
        <f>VLOOKUP($A1637,'Hospitalisation Details'!$A:$O,5,0)</f>
        <v>27258</v>
      </c>
      <c r="M1637">
        <f>VLOOKUP($A1637,'Hospitalisation Details'!$A:$O,7,0)</f>
        <v>5990.17</v>
      </c>
      <c r="N1637" t="str">
        <f>VLOOKUP($A1637,'Hospitalisation Details'!$A:$O,12,0)</f>
        <v>tier - 2</v>
      </c>
      <c r="O1637" t="str">
        <f>VLOOKUP($A1637,'Hospitalisation Details'!$A:$O,13,0)</f>
        <v>tier - 2</v>
      </c>
      <c r="P1637" t="str">
        <f>VLOOKUP($A1637,'Hospitalisation Details'!$A:$O,14,0)</f>
        <v>R1013</v>
      </c>
      <c r="Q1637">
        <f>VLOOKUP($A1637,'Hospitalisation Details'!$A:$O,15,0)</f>
        <v>48</v>
      </c>
    </row>
    <row r="1638" spans="1:17" ht="15.75" x14ac:dyDescent="0.25">
      <c r="A1638" s="1" t="s">
        <v>734</v>
      </c>
      <c r="B1638" t="str">
        <f>VLOOKUP(Healthcare!A1638,'Customer Names'!$A:$D,4,0)</f>
        <v>Andrea K.</v>
      </c>
      <c r="C1638">
        <f>VLOOKUP(A1638,'Medical Examinations'!$A:$M,2,0)</f>
        <v>37.335000000000001</v>
      </c>
      <c r="D1638">
        <f>VLOOKUP($A1638,'Medical Examinations'!$A:$M,3,0)</f>
        <v>6.26</v>
      </c>
      <c r="E1638" t="str">
        <f>VLOOKUP($A1638,'Medical Examinations'!$A:$M,4,0)</f>
        <v>yes</v>
      </c>
      <c r="F1638" t="str">
        <f>VLOOKUP($A1638,'Medical Examinations'!$A:$M,5,0)</f>
        <v>No</v>
      </c>
      <c r="G1638" t="str">
        <f>VLOOKUP($A1638,'Medical Examinations'!$A:$M,6,0)</f>
        <v>No</v>
      </c>
      <c r="H1638">
        <f>VLOOKUP($A1638,'Medical Examinations'!$A:$M,8,0)</f>
        <v>1</v>
      </c>
      <c r="I1638" t="str">
        <f>VLOOKUP($A1638,'Medical Examinations'!$A:$M,9,0)</f>
        <v>No</v>
      </c>
      <c r="J1638" t="str">
        <f>VLOOKUP($A1638,'Medical Examinations'!$A:$M,11,0)</f>
        <v>Obesity</v>
      </c>
      <c r="K1638" t="str">
        <f>VLOOKUP($A1638,'Medical Examinations'!$A:$M,12,0)</f>
        <v>Prediabetes</v>
      </c>
      <c r="L1638" s="11">
        <f>VLOOKUP($A1638,'Hospitalisation Details'!$A:$O,5,0)</f>
        <v>32457</v>
      </c>
      <c r="M1638">
        <f>VLOOKUP($A1638,'Hospitalisation Details'!$A:$O,7,0)</f>
        <v>5989.52</v>
      </c>
      <c r="N1638" t="str">
        <f>VLOOKUP($A1638,'Hospitalisation Details'!$A:$O,12,0)</f>
        <v>tier - 2</v>
      </c>
      <c r="O1638" t="str">
        <f>VLOOKUP($A1638,'Hospitalisation Details'!$A:$O,13,0)</f>
        <v>tier - 1</v>
      </c>
      <c r="P1638" t="str">
        <f>VLOOKUP($A1638,'Hospitalisation Details'!$A:$O,14,0)</f>
        <v>R1012</v>
      </c>
      <c r="Q1638">
        <f>VLOOKUP($A1638,'Hospitalisation Details'!$A:$O,15,0)</f>
        <v>34</v>
      </c>
    </row>
    <row r="1639" spans="1:17" ht="15.75" x14ac:dyDescent="0.25">
      <c r="A1639" s="1" t="s">
        <v>733</v>
      </c>
      <c r="B1639" t="str">
        <f>VLOOKUP(Healthcare!A1639,'Customer Names'!$A:$D,4,0)</f>
        <v>Kris</v>
      </c>
      <c r="C1639">
        <f>VLOOKUP(A1639,'Medical Examinations'!$A:$M,2,0)</f>
        <v>19.53</v>
      </c>
      <c r="D1639">
        <f>VLOOKUP($A1639,'Medical Examinations'!$A:$M,3,0)</f>
        <v>11.68</v>
      </c>
      <c r="E1639" t="str">
        <f>VLOOKUP($A1639,'Medical Examinations'!$A:$M,4,0)</f>
        <v>No</v>
      </c>
      <c r="F1639" t="str">
        <f>VLOOKUP($A1639,'Medical Examinations'!$A:$M,5,0)</f>
        <v>No</v>
      </c>
      <c r="G1639" t="str">
        <f>VLOOKUP($A1639,'Medical Examinations'!$A:$M,6,0)</f>
        <v>No</v>
      </c>
      <c r="H1639">
        <f>VLOOKUP($A1639,'Medical Examinations'!$A:$M,8,0)</f>
        <v>0</v>
      </c>
      <c r="I1639" t="str">
        <f>VLOOKUP($A1639,'Medical Examinations'!$A:$M,9,0)</f>
        <v>No</v>
      </c>
      <c r="J1639" t="str">
        <f>VLOOKUP($A1639,'Medical Examinations'!$A:$M,11,0)</f>
        <v>Healthy Weight</v>
      </c>
      <c r="K1639" t="str">
        <f>VLOOKUP($A1639,'Medical Examinations'!$A:$M,12,0)</f>
        <v>Diabetes</v>
      </c>
      <c r="L1639" s="11">
        <f>VLOOKUP($A1639,'Hospitalisation Details'!$A:$O,5,0)</f>
        <v>27252</v>
      </c>
      <c r="M1639">
        <f>VLOOKUP($A1639,'Hospitalisation Details'!$A:$O,7,0)</f>
        <v>5979.99</v>
      </c>
      <c r="N1639" t="str">
        <f>VLOOKUP($A1639,'Hospitalisation Details'!$A:$O,12,0)</f>
        <v>tier - 2</v>
      </c>
      <c r="O1639" t="str">
        <f>VLOOKUP($A1639,'Hospitalisation Details'!$A:$O,13,0)</f>
        <v>tier - 3</v>
      </c>
      <c r="P1639" t="str">
        <f>VLOOKUP($A1639,'Hospitalisation Details'!$A:$O,14,0)</f>
        <v>R1013</v>
      </c>
      <c r="Q1639">
        <f>VLOOKUP($A1639,'Hospitalisation Details'!$A:$O,15,0)</f>
        <v>48</v>
      </c>
    </row>
    <row r="1640" spans="1:17" ht="15.75" x14ac:dyDescent="0.25">
      <c r="A1640" s="1" t="s">
        <v>732</v>
      </c>
      <c r="B1640" t="str">
        <f>VLOOKUP(Healthcare!A1640,'Customer Names'!$A:$D,4,0)</f>
        <v>Alden W</v>
      </c>
      <c r="C1640">
        <f>VLOOKUP(A1640,'Medical Examinations'!$A:$M,2,0)</f>
        <v>34.1</v>
      </c>
      <c r="D1640">
        <f>VLOOKUP($A1640,'Medical Examinations'!$A:$M,3,0)</f>
        <v>5.16</v>
      </c>
      <c r="E1640" t="str">
        <f>VLOOKUP($A1640,'Medical Examinations'!$A:$M,4,0)</f>
        <v>No</v>
      </c>
      <c r="F1640" t="str">
        <f>VLOOKUP($A1640,'Medical Examinations'!$A:$M,5,0)</f>
        <v>No</v>
      </c>
      <c r="G1640" t="str">
        <f>VLOOKUP($A1640,'Medical Examinations'!$A:$M,6,0)</f>
        <v>No</v>
      </c>
      <c r="H1640">
        <f>VLOOKUP($A1640,'Medical Examinations'!$A:$M,8,0)</f>
        <v>0</v>
      </c>
      <c r="I1640" t="str">
        <f>VLOOKUP($A1640,'Medical Examinations'!$A:$M,9,0)</f>
        <v>No</v>
      </c>
      <c r="J1640" t="str">
        <f>VLOOKUP($A1640,'Medical Examinations'!$A:$M,11,0)</f>
        <v>Obesity</v>
      </c>
      <c r="K1640" t="str">
        <f>VLOOKUP($A1640,'Medical Examinations'!$A:$M,12,0)</f>
        <v>Normal</v>
      </c>
      <c r="L1640" s="11">
        <f>VLOOKUP($A1640,'Hospitalisation Details'!$A:$O,5,0)</f>
        <v>29535</v>
      </c>
      <c r="M1640">
        <f>VLOOKUP($A1640,'Hospitalisation Details'!$A:$O,7,0)</f>
        <v>5979.73</v>
      </c>
      <c r="N1640" t="str">
        <f>VLOOKUP($A1640,'Hospitalisation Details'!$A:$O,12,0)</f>
        <v>tier - 2</v>
      </c>
      <c r="O1640" t="str">
        <f>VLOOKUP($A1640,'Hospitalisation Details'!$A:$O,13,0)</f>
        <v>tier - 2</v>
      </c>
      <c r="P1640" t="str">
        <f>VLOOKUP($A1640,'Hospitalisation Details'!$A:$O,14,0)</f>
        <v>R1011</v>
      </c>
      <c r="Q1640">
        <f>VLOOKUP($A1640,'Hospitalisation Details'!$A:$O,15,0)</f>
        <v>42</v>
      </c>
    </row>
    <row r="1641" spans="1:17" ht="15.75" x14ac:dyDescent="0.25">
      <c r="A1641" s="1" t="s">
        <v>731</v>
      </c>
      <c r="B1641" t="str">
        <f>VLOOKUP(Healthcare!A1641,'Customer Names'!$A:$D,4,0)</f>
        <v>Suzanne M</v>
      </c>
      <c r="C1641">
        <f>VLOOKUP(A1641,'Medical Examinations'!$A:$M,2,0)</f>
        <v>16.5</v>
      </c>
      <c r="D1641">
        <f>VLOOKUP($A1641,'Medical Examinations'!$A:$M,3,0)</f>
        <v>6.9</v>
      </c>
      <c r="E1641" t="str">
        <f>VLOOKUP($A1641,'Medical Examinations'!$A:$M,4,0)</f>
        <v>yes</v>
      </c>
      <c r="F1641" t="str">
        <f>VLOOKUP($A1641,'Medical Examinations'!$A:$M,5,0)</f>
        <v>No</v>
      </c>
      <c r="G1641" t="str">
        <f>VLOOKUP($A1641,'Medical Examinations'!$A:$M,6,0)</f>
        <v>No</v>
      </c>
      <c r="H1641">
        <f>VLOOKUP($A1641,'Medical Examinations'!$A:$M,8,0)</f>
        <v>2</v>
      </c>
      <c r="I1641" t="str">
        <f>VLOOKUP($A1641,'Medical Examinations'!$A:$M,9,0)</f>
        <v>No</v>
      </c>
      <c r="J1641" t="str">
        <f>VLOOKUP($A1641,'Medical Examinations'!$A:$M,11,0)</f>
        <v>Underweight</v>
      </c>
      <c r="K1641" t="str">
        <f>VLOOKUP($A1641,'Medical Examinations'!$A:$M,12,0)</f>
        <v>Diabetes</v>
      </c>
      <c r="L1641" s="11">
        <f>VLOOKUP($A1641,'Hospitalisation Details'!$A:$O,5,0)</f>
        <v>25927</v>
      </c>
      <c r="M1641">
        <f>VLOOKUP($A1641,'Hospitalisation Details'!$A:$O,7,0)</f>
        <v>5979.66</v>
      </c>
      <c r="N1641" t="str">
        <f>VLOOKUP($A1641,'Hospitalisation Details'!$A:$O,12,0)</f>
        <v>tier - 2</v>
      </c>
      <c r="O1641" t="str">
        <f>VLOOKUP($A1641,'Hospitalisation Details'!$A:$O,13,0)</f>
        <v>tier - 3</v>
      </c>
      <c r="P1641" t="str">
        <f>VLOOKUP($A1641,'Hospitalisation Details'!$A:$O,14,0)</f>
        <v>R1013</v>
      </c>
      <c r="Q1641">
        <f>VLOOKUP($A1641,'Hospitalisation Details'!$A:$O,15,0)</f>
        <v>52</v>
      </c>
    </row>
    <row r="1642" spans="1:17" ht="15.75" x14ac:dyDescent="0.25">
      <c r="A1642" s="1" t="s">
        <v>730</v>
      </c>
      <c r="B1642" t="str">
        <f>VLOOKUP(Healthcare!A1642,'Customer Names'!$A:$D,4,0)</f>
        <v>Heidi Z.</v>
      </c>
      <c r="C1642">
        <f>VLOOKUP(A1642,'Medical Examinations'!$A:$M,2,0)</f>
        <v>30.69</v>
      </c>
      <c r="D1642">
        <f>VLOOKUP($A1642,'Medical Examinations'!$A:$M,3,0)</f>
        <v>4.83</v>
      </c>
      <c r="E1642" t="str">
        <f>VLOOKUP($A1642,'Medical Examinations'!$A:$M,4,0)</f>
        <v>No</v>
      </c>
      <c r="F1642" t="str">
        <f>VLOOKUP($A1642,'Medical Examinations'!$A:$M,5,0)</f>
        <v>No</v>
      </c>
      <c r="G1642" t="str">
        <f>VLOOKUP($A1642,'Medical Examinations'!$A:$M,6,0)</f>
        <v>No</v>
      </c>
      <c r="H1642">
        <f>VLOOKUP($A1642,'Medical Examinations'!$A:$M,8,0)</f>
        <v>1</v>
      </c>
      <c r="I1642" t="str">
        <f>VLOOKUP($A1642,'Medical Examinations'!$A:$M,9,0)</f>
        <v>No</v>
      </c>
      <c r="J1642" t="str">
        <f>VLOOKUP($A1642,'Medical Examinations'!$A:$M,11,0)</f>
        <v>Obesity</v>
      </c>
      <c r="K1642" t="str">
        <f>VLOOKUP($A1642,'Medical Examinations'!$A:$M,12,0)</f>
        <v>Normal</v>
      </c>
      <c r="L1642" s="11">
        <f>VLOOKUP($A1642,'Hospitalisation Details'!$A:$O,5,0)</f>
        <v>30966</v>
      </c>
      <c r="M1642">
        <f>VLOOKUP($A1642,'Hospitalisation Details'!$A:$O,7,0)</f>
        <v>5976.83</v>
      </c>
      <c r="N1642" t="str">
        <f>VLOOKUP($A1642,'Hospitalisation Details'!$A:$O,12,0)</f>
        <v>tier - 2</v>
      </c>
      <c r="O1642" t="str">
        <f>VLOOKUP($A1642,'Hospitalisation Details'!$A:$O,13,0)</f>
        <v>tier - 2</v>
      </c>
      <c r="P1642" t="str">
        <f>VLOOKUP($A1642,'Hospitalisation Details'!$A:$O,14,0)</f>
        <v>R1013</v>
      </c>
      <c r="Q1642">
        <f>VLOOKUP($A1642,'Hospitalisation Details'!$A:$O,15,0)</f>
        <v>38</v>
      </c>
    </row>
    <row r="1643" spans="1:17" ht="15.75" x14ac:dyDescent="0.25">
      <c r="A1643" s="1" t="s">
        <v>729</v>
      </c>
      <c r="B1643" t="str">
        <f>VLOOKUP(Healthcare!A1643,'Customer Names'!$A:$D,4,0)</f>
        <v>Carolyn</v>
      </c>
      <c r="C1643">
        <f>VLOOKUP(A1643,'Medical Examinations'!$A:$M,2,0)</f>
        <v>28.93</v>
      </c>
      <c r="D1643">
        <f>VLOOKUP($A1643,'Medical Examinations'!$A:$M,3,0)</f>
        <v>4.87</v>
      </c>
      <c r="E1643" t="str">
        <f>VLOOKUP($A1643,'Medical Examinations'!$A:$M,4,0)</f>
        <v>No</v>
      </c>
      <c r="F1643" t="str">
        <f>VLOOKUP($A1643,'Medical Examinations'!$A:$M,5,0)</f>
        <v>No</v>
      </c>
      <c r="G1643" t="str">
        <f>VLOOKUP($A1643,'Medical Examinations'!$A:$M,6,0)</f>
        <v>No</v>
      </c>
      <c r="H1643">
        <f>VLOOKUP($A1643,'Medical Examinations'!$A:$M,8,0)</f>
        <v>1</v>
      </c>
      <c r="I1643" t="str">
        <f>VLOOKUP($A1643,'Medical Examinations'!$A:$M,9,0)</f>
        <v>No</v>
      </c>
      <c r="J1643" t="str">
        <f>VLOOKUP($A1643,'Medical Examinations'!$A:$M,11,0)</f>
        <v>Overweight</v>
      </c>
      <c r="K1643" t="str">
        <f>VLOOKUP($A1643,'Medical Examinations'!$A:$M,12,0)</f>
        <v>Normal</v>
      </c>
      <c r="L1643" s="11">
        <f>VLOOKUP($A1643,'Hospitalisation Details'!$A:$O,5,0)</f>
        <v>31005</v>
      </c>
      <c r="M1643">
        <f>VLOOKUP($A1643,'Hospitalisation Details'!$A:$O,7,0)</f>
        <v>5974.38</v>
      </c>
      <c r="N1643" t="str">
        <f>VLOOKUP($A1643,'Hospitalisation Details'!$A:$O,12,0)</f>
        <v>tier - 2</v>
      </c>
      <c r="O1643" t="str">
        <f>VLOOKUP($A1643,'Hospitalisation Details'!$A:$O,13,0)</f>
        <v>tier - 3</v>
      </c>
      <c r="P1643" t="str">
        <f>VLOOKUP($A1643,'Hospitalisation Details'!$A:$O,14,0)</f>
        <v>R1013</v>
      </c>
      <c r="Q1643">
        <f>VLOOKUP($A1643,'Hospitalisation Details'!$A:$O,15,0)</f>
        <v>38</v>
      </c>
    </row>
    <row r="1644" spans="1:17" ht="15.75" x14ac:dyDescent="0.25">
      <c r="A1644" s="1" t="s">
        <v>728</v>
      </c>
      <c r="B1644" t="str">
        <f>VLOOKUP(Healthcare!A1644,'Customer Names'!$A:$D,4,0)</f>
        <v>Sabine</v>
      </c>
      <c r="C1644">
        <f>VLOOKUP(A1644,'Medical Examinations'!$A:$M,2,0)</f>
        <v>38.9</v>
      </c>
      <c r="D1644">
        <f>VLOOKUP($A1644,'Medical Examinations'!$A:$M,3,0)</f>
        <v>4.28</v>
      </c>
      <c r="E1644" t="str">
        <f>VLOOKUP($A1644,'Medical Examinations'!$A:$M,4,0)</f>
        <v>No</v>
      </c>
      <c r="F1644" t="str">
        <f>VLOOKUP($A1644,'Medical Examinations'!$A:$M,5,0)</f>
        <v>No</v>
      </c>
      <c r="G1644" t="str">
        <f>VLOOKUP($A1644,'Medical Examinations'!$A:$M,6,0)</f>
        <v>No</v>
      </c>
      <c r="H1644">
        <f>VLOOKUP($A1644,'Medical Examinations'!$A:$M,8,0)</f>
        <v>0</v>
      </c>
      <c r="I1644" t="str">
        <f>VLOOKUP($A1644,'Medical Examinations'!$A:$M,9,0)</f>
        <v>No</v>
      </c>
      <c r="J1644" t="str">
        <f>VLOOKUP($A1644,'Medical Examinations'!$A:$M,11,0)</f>
        <v>Obesity</v>
      </c>
      <c r="K1644" t="str">
        <f>VLOOKUP($A1644,'Medical Examinations'!$A:$M,12,0)</f>
        <v>Normal</v>
      </c>
      <c r="L1644" s="11">
        <f>VLOOKUP($A1644,'Hospitalisation Details'!$A:$O,5,0)</f>
        <v>32803</v>
      </c>
      <c r="M1644">
        <f>VLOOKUP($A1644,'Hospitalisation Details'!$A:$O,7,0)</f>
        <v>5972.38</v>
      </c>
      <c r="N1644" t="str">
        <f>VLOOKUP($A1644,'Hospitalisation Details'!$A:$O,12,0)</f>
        <v>tier - 2</v>
      </c>
      <c r="O1644" t="str">
        <f>VLOOKUP($A1644,'Hospitalisation Details'!$A:$O,13,0)</f>
        <v>tier - 2</v>
      </c>
      <c r="P1644" t="str">
        <f>VLOOKUP($A1644,'Hospitalisation Details'!$A:$O,14,0)</f>
        <v>R1011</v>
      </c>
      <c r="Q1644">
        <f>VLOOKUP($A1644,'Hospitalisation Details'!$A:$O,15,0)</f>
        <v>33</v>
      </c>
    </row>
    <row r="1645" spans="1:17" ht="15.75" x14ac:dyDescent="0.25">
      <c r="A1645" s="1" t="s">
        <v>727</v>
      </c>
      <c r="B1645" t="str">
        <f>VLOOKUP(Healthcare!A1645,'Customer Names'!$A:$D,4,0)</f>
        <v>Bobby</v>
      </c>
      <c r="C1645">
        <f>VLOOKUP(A1645,'Medical Examinations'!$A:$M,2,0)</f>
        <v>26.9</v>
      </c>
      <c r="D1645">
        <f>VLOOKUP($A1645,'Medical Examinations'!$A:$M,3,0)</f>
        <v>4.07</v>
      </c>
      <c r="E1645" t="str">
        <f>VLOOKUP($A1645,'Medical Examinations'!$A:$M,4,0)</f>
        <v>No</v>
      </c>
      <c r="F1645" t="str">
        <f>VLOOKUP($A1645,'Medical Examinations'!$A:$M,5,0)</f>
        <v>No</v>
      </c>
      <c r="G1645" t="str">
        <f>VLOOKUP($A1645,'Medical Examinations'!$A:$M,6,0)</f>
        <v>No</v>
      </c>
      <c r="H1645">
        <f>VLOOKUP($A1645,'Medical Examinations'!$A:$M,8,0)</f>
        <v>0</v>
      </c>
      <c r="I1645" t="str">
        <f>VLOOKUP($A1645,'Medical Examinations'!$A:$M,9,0)</f>
        <v>No</v>
      </c>
      <c r="J1645" t="str">
        <f>VLOOKUP($A1645,'Medical Examinations'!$A:$M,11,0)</f>
        <v>Overweight</v>
      </c>
      <c r="K1645" t="str">
        <f>VLOOKUP($A1645,'Medical Examinations'!$A:$M,12,0)</f>
        <v>Normal</v>
      </c>
      <c r="L1645" s="11">
        <f>VLOOKUP($A1645,'Hospitalisation Details'!$A:$O,5,0)</f>
        <v>29515</v>
      </c>
      <c r="M1645">
        <f>VLOOKUP($A1645,'Hospitalisation Details'!$A:$O,7,0)</f>
        <v>5969.72</v>
      </c>
      <c r="N1645" t="str">
        <f>VLOOKUP($A1645,'Hospitalisation Details'!$A:$O,12,0)</f>
        <v>tier - 3</v>
      </c>
      <c r="O1645" t="str">
        <f>VLOOKUP($A1645,'Hospitalisation Details'!$A:$O,13,0)</f>
        <v>tier - 3</v>
      </c>
      <c r="P1645" t="str">
        <f>VLOOKUP($A1645,'Hospitalisation Details'!$A:$O,14,0)</f>
        <v>R1011</v>
      </c>
      <c r="Q1645">
        <f>VLOOKUP($A1645,'Hospitalisation Details'!$A:$O,15,0)</f>
        <v>42</v>
      </c>
    </row>
    <row r="1646" spans="1:17" ht="15.75" x14ac:dyDescent="0.25">
      <c r="A1646" s="1" t="s">
        <v>726</v>
      </c>
      <c r="B1646" t="str">
        <f>VLOOKUP(Healthcare!A1646,'Customer Names'!$A:$D,4,0)</f>
        <v>Fan</v>
      </c>
      <c r="C1646">
        <f>VLOOKUP(A1646,'Medical Examinations'!$A:$M,2,0)</f>
        <v>24.86</v>
      </c>
      <c r="D1646">
        <f>VLOOKUP($A1646,'Medical Examinations'!$A:$M,3,0)</f>
        <v>6.23</v>
      </c>
      <c r="E1646" t="str">
        <f>VLOOKUP($A1646,'Medical Examinations'!$A:$M,4,0)</f>
        <v>No</v>
      </c>
      <c r="F1646" t="str">
        <f>VLOOKUP($A1646,'Medical Examinations'!$A:$M,5,0)</f>
        <v>No</v>
      </c>
      <c r="G1646" t="str">
        <f>VLOOKUP($A1646,'Medical Examinations'!$A:$M,6,0)</f>
        <v>No</v>
      </c>
      <c r="H1646">
        <f>VLOOKUP($A1646,'Medical Examinations'!$A:$M,8,0)</f>
        <v>0</v>
      </c>
      <c r="I1646" t="str">
        <f>VLOOKUP($A1646,'Medical Examinations'!$A:$M,9,0)</f>
        <v>No</v>
      </c>
      <c r="J1646" t="str">
        <f>VLOOKUP($A1646,'Medical Examinations'!$A:$M,11,0)</f>
        <v>Healthy Weight</v>
      </c>
      <c r="K1646" t="str">
        <f>VLOOKUP($A1646,'Medical Examinations'!$A:$M,12,0)</f>
        <v>Prediabetes</v>
      </c>
      <c r="L1646" s="11">
        <f>VLOOKUP($A1646,'Hospitalisation Details'!$A:$O,5,0)</f>
        <v>29438</v>
      </c>
      <c r="M1646">
        <f>VLOOKUP($A1646,'Hospitalisation Details'!$A:$O,7,0)</f>
        <v>5966.89</v>
      </c>
      <c r="N1646" t="str">
        <f>VLOOKUP($A1646,'Hospitalisation Details'!$A:$O,12,0)</f>
        <v>tier - 2</v>
      </c>
      <c r="O1646" t="str">
        <f>VLOOKUP($A1646,'Hospitalisation Details'!$A:$O,13,0)</f>
        <v>tier - 3</v>
      </c>
      <c r="P1646" t="str">
        <f>VLOOKUP($A1646,'Hospitalisation Details'!$A:$O,14,0)</f>
        <v>R1013</v>
      </c>
      <c r="Q1646">
        <f>VLOOKUP($A1646,'Hospitalisation Details'!$A:$O,15,0)</f>
        <v>42</v>
      </c>
    </row>
    <row r="1647" spans="1:17" ht="15.75" x14ac:dyDescent="0.25">
      <c r="A1647" s="1" t="s">
        <v>725</v>
      </c>
      <c r="B1647" t="str">
        <f>VLOOKUP(Healthcare!A1647,'Customer Names'!$A:$D,4,0)</f>
        <v>.  Rachel M</v>
      </c>
      <c r="C1647">
        <f>VLOOKUP(A1647,'Medical Examinations'!$A:$M,2,0)</f>
        <v>39.14</v>
      </c>
      <c r="D1647">
        <f>VLOOKUP($A1647,'Medical Examinations'!$A:$M,3,0)</f>
        <v>6.24</v>
      </c>
      <c r="E1647" t="str">
        <f>VLOOKUP($A1647,'Medical Examinations'!$A:$M,4,0)</f>
        <v>No</v>
      </c>
      <c r="F1647" t="str">
        <f>VLOOKUP($A1647,'Medical Examinations'!$A:$M,5,0)</f>
        <v>yes</v>
      </c>
      <c r="G1647" t="str">
        <f>VLOOKUP($A1647,'Medical Examinations'!$A:$M,6,0)</f>
        <v>No</v>
      </c>
      <c r="H1647">
        <f>VLOOKUP($A1647,'Medical Examinations'!$A:$M,8,0)</f>
        <v>1</v>
      </c>
      <c r="I1647" t="str">
        <f>VLOOKUP($A1647,'Medical Examinations'!$A:$M,9,0)</f>
        <v>No</v>
      </c>
      <c r="J1647" t="str">
        <f>VLOOKUP($A1647,'Medical Examinations'!$A:$M,11,0)</f>
        <v>Obesity</v>
      </c>
      <c r="K1647" t="str">
        <f>VLOOKUP($A1647,'Medical Examinations'!$A:$M,12,0)</f>
        <v>Prediabetes</v>
      </c>
      <c r="L1647" s="11">
        <f>VLOOKUP($A1647,'Hospitalisation Details'!$A:$O,5,0)</f>
        <v>38275</v>
      </c>
      <c r="M1647">
        <f>VLOOKUP($A1647,'Hospitalisation Details'!$A:$O,7,0)</f>
        <v>5960.91</v>
      </c>
      <c r="N1647" t="str">
        <f>VLOOKUP($A1647,'Hospitalisation Details'!$A:$O,12,0)</f>
        <v>tier - 2</v>
      </c>
      <c r="O1647" t="str">
        <f>VLOOKUP($A1647,'Hospitalisation Details'!$A:$O,13,0)</f>
        <v>tier - 1</v>
      </c>
      <c r="P1647" t="str">
        <f>VLOOKUP($A1647,'Hospitalisation Details'!$A:$O,14,0)</f>
        <v>R1026</v>
      </c>
      <c r="Q1647">
        <f>VLOOKUP($A1647,'Hospitalisation Details'!$A:$O,15,0)</f>
        <v>18</v>
      </c>
    </row>
    <row r="1648" spans="1:17" ht="15.75" x14ac:dyDescent="0.25">
      <c r="A1648" s="1" t="s">
        <v>724</v>
      </c>
      <c r="B1648" t="str">
        <f>VLOOKUP(Healthcare!A1648,'Customer Names'!$A:$D,4,0)</f>
        <v>Greg</v>
      </c>
      <c r="C1648">
        <f>VLOOKUP(A1648,'Medical Examinations'!$A:$M,2,0)</f>
        <v>39.799999999999997</v>
      </c>
      <c r="D1648">
        <f>VLOOKUP($A1648,'Medical Examinations'!$A:$M,3,0)</f>
        <v>6.17</v>
      </c>
      <c r="E1648" t="str">
        <f>VLOOKUP($A1648,'Medical Examinations'!$A:$M,4,0)</f>
        <v>No</v>
      </c>
      <c r="F1648" t="str">
        <f>VLOOKUP($A1648,'Medical Examinations'!$A:$M,5,0)</f>
        <v>No</v>
      </c>
      <c r="G1648" t="str">
        <f>VLOOKUP($A1648,'Medical Examinations'!$A:$M,6,0)</f>
        <v>Yes</v>
      </c>
      <c r="H1648">
        <f>VLOOKUP($A1648,'Medical Examinations'!$A:$M,8,0)</f>
        <v>1</v>
      </c>
      <c r="I1648" t="str">
        <f>VLOOKUP($A1648,'Medical Examinations'!$A:$M,9,0)</f>
        <v>No</v>
      </c>
      <c r="J1648" t="str">
        <f>VLOOKUP($A1648,'Medical Examinations'!$A:$M,11,0)</f>
        <v>Obesity</v>
      </c>
      <c r="K1648" t="str">
        <f>VLOOKUP($A1648,'Medical Examinations'!$A:$M,12,0)</f>
        <v>Prediabetes</v>
      </c>
      <c r="L1648" s="11">
        <f>VLOOKUP($A1648,'Hospitalisation Details'!$A:$O,5,0)</f>
        <v>37938</v>
      </c>
      <c r="M1648">
        <f>VLOOKUP($A1648,'Hospitalisation Details'!$A:$O,7,0)</f>
        <v>5957.35</v>
      </c>
      <c r="N1648" t="str">
        <f>VLOOKUP($A1648,'Hospitalisation Details'!$A:$O,12,0)</f>
        <v>tier - 2</v>
      </c>
      <c r="O1648" t="str">
        <f>VLOOKUP($A1648,'Hospitalisation Details'!$A:$O,13,0)</f>
        <v>tier - 2</v>
      </c>
      <c r="P1648" t="str">
        <f>VLOOKUP($A1648,'Hospitalisation Details'!$A:$O,14,0)</f>
        <v>R1012</v>
      </c>
      <c r="Q1648">
        <f>VLOOKUP($A1648,'Hospitalisation Details'!$A:$O,15,0)</f>
        <v>19</v>
      </c>
    </row>
    <row r="1649" spans="1:17" ht="15.75" x14ac:dyDescent="0.25">
      <c r="A1649" s="1" t="s">
        <v>723</v>
      </c>
      <c r="B1649" t="str">
        <f>VLOOKUP(Healthcare!A1649,'Customer Names'!$A:$D,4,0)</f>
        <v>Dan</v>
      </c>
      <c r="C1649">
        <f>VLOOKUP(A1649,'Medical Examinations'!$A:$M,2,0)</f>
        <v>34.32</v>
      </c>
      <c r="D1649">
        <f>VLOOKUP($A1649,'Medical Examinations'!$A:$M,3,0)</f>
        <v>5.16</v>
      </c>
      <c r="E1649" t="str">
        <f>VLOOKUP($A1649,'Medical Examinations'!$A:$M,4,0)</f>
        <v>No</v>
      </c>
      <c r="F1649" t="str">
        <f>VLOOKUP($A1649,'Medical Examinations'!$A:$M,5,0)</f>
        <v>No</v>
      </c>
      <c r="G1649" t="str">
        <f>VLOOKUP($A1649,'Medical Examinations'!$A:$M,6,0)</f>
        <v>No</v>
      </c>
      <c r="H1649">
        <f>VLOOKUP($A1649,'Medical Examinations'!$A:$M,8,0)</f>
        <v>1</v>
      </c>
      <c r="I1649" t="str">
        <f>VLOOKUP($A1649,'Medical Examinations'!$A:$M,9,0)</f>
        <v>No</v>
      </c>
      <c r="J1649" t="str">
        <f>VLOOKUP($A1649,'Medical Examinations'!$A:$M,11,0)</f>
        <v>Obesity</v>
      </c>
      <c r="K1649" t="str">
        <f>VLOOKUP($A1649,'Medical Examinations'!$A:$M,12,0)</f>
        <v>Normal</v>
      </c>
      <c r="L1649" s="11">
        <f>VLOOKUP($A1649,'Hospitalisation Details'!$A:$O,5,0)</f>
        <v>32095</v>
      </c>
      <c r="M1649">
        <f>VLOOKUP($A1649,'Hospitalisation Details'!$A:$O,7,0)</f>
        <v>5934.38</v>
      </c>
      <c r="N1649" t="str">
        <f>VLOOKUP($A1649,'Hospitalisation Details'!$A:$O,12,0)</f>
        <v>tier - 3</v>
      </c>
      <c r="O1649" t="str">
        <f>VLOOKUP($A1649,'Hospitalisation Details'!$A:$O,13,0)</f>
        <v>tier - 2</v>
      </c>
      <c r="P1649" t="str">
        <f>VLOOKUP($A1649,'Hospitalisation Details'!$A:$O,14,0)</f>
        <v>R1013</v>
      </c>
      <c r="Q1649">
        <f>VLOOKUP($A1649,'Hospitalisation Details'!$A:$O,15,0)</f>
        <v>35</v>
      </c>
    </row>
    <row r="1650" spans="1:17" ht="15.75" x14ac:dyDescent="0.25">
      <c r="A1650" s="1" t="s">
        <v>722</v>
      </c>
      <c r="B1650" t="str">
        <f>VLOOKUP(Healthcare!A1650,'Customer Names'!$A:$D,4,0)</f>
        <v>Jennifer A</v>
      </c>
      <c r="C1650">
        <f>VLOOKUP(A1650,'Medical Examinations'!$A:$M,2,0)</f>
        <v>32.51</v>
      </c>
      <c r="D1650">
        <f>VLOOKUP($A1650,'Medical Examinations'!$A:$M,3,0)</f>
        <v>4.3</v>
      </c>
      <c r="E1650" t="str">
        <f>VLOOKUP($A1650,'Medical Examinations'!$A:$M,4,0)</f>
        <v>No</v>
      </c>
      <c r="F1650" t="str">
        <f>VLOOKUP($A1650,'Medical Examinations'!$A:$M,5,0)</f>
        <v>No</v>
      </c>
      <c r="G1650" t="str">
        <f>VLOOKUP($A1650,'Medical Examinations'!$A:$M,6,0)</f>
        <v>No</v>
      </c>
      <c r="H1650">
        <f>VLOOKUP($A1650,'Medical Examinations'!$A:$M,8,0)</f>
        <v>0</v>
      </c>
      <c r="I1650" t="str">
        <f>VLOOKUP($A1650,'Medical Examinations'!$A:$M,9,0)</f>
        <v>No</v>
      </c>
      <c r="J1650" t="str">
        <f>VLOOKUP($A1650,'Medical Examinations'!$A:$M,11,0)</f>
        <v>Obesity</v>
      </c>
      <c r="K1650" t="str">
        <f>VLOOKUP($A1650,'Medical Examinations'!$A:$M,12,0)</f>
        <v>Normal</v>
      </c>
      <c r="L1650" s="11">
        <f>VLOOKUP($A1650,'Hospitalisation Details'!$A:$O,5,0)</f>
        <v>34637</v>
      </c>
      <c r="M1650">
        <f>VLOOKUP($A1650,'Hospitalisation Details'!$A:$O,7,0)</f>
        <v>5927.65</v>
      </c>
      <c r="N1650" t="str">
        <f>VLOOKUP($A1650,'Hospitalisation Details'!$A:$O,12,0)</f>
        <v>tier - 2</v>
      </c>
      <c r="O1650" t="str">
        <f>VLOOKUP($A1650,'Hospitalisation Details'!$A:$O,13,0)</f>
        <v>tier - 1</v>
      </c>
      <c r="P1650" t="str">
        <f>VLOOKUP($A1650,'Hospitalisation Details'!$A:$O,14,0)</f>
        <v>R1012</v>
      </c>
      <c r="Q1650">
        <f>VLOOKUP($A1650,'Hospitalisation Details'!$A:$O,15,0)</f>
        <v>28</v>
      </c>
    </row>
    <row r="1651" spans="1:17" ht="15.75" x14ac:dyDescent="0.25">
      <c r="A1651" s="1" t="s">
        <v>721</v>
      </c>
      <c r="B1651" t="str">
        <f>VLOOKUP(Healthcare!A1651,'Customer Names'!$A:$D,4,0)</f>
        <v>.  Jessica</v>
      </c>
      <c r="C1651">
        <f>VLOOKUP(A1651,'Medical Examinations'!$A:$M,2,0)</f>
        <v>30.71</v>
      </c>
      <c r="D1651">
        <f>VLOOKUP($A1651,'Medical Examinations'!$A:$M,3,0)</f>
        <v>6.14</v>
      </c>
      <c r="E1651" t="str">
        <f>VLOOKUP($A1651,'Medical Examinations'!$A:$M,4,0)</f>
        <v>No</v>
      </c>
      <c r="F1651" t="str">
        <f>VLOOKUP($A1651,'Medical Examinations'!$A:$M,5,0)</f>
        <v>No</v>
      </c>
      <c r="G1651" t="str">
        <f>VLOOKUP($A1651,'Medical Examinations'!$A:$M,6,0)</f>
        <v>Yes</v>
      </c>
      <c r="H1651">
        <f>VLOOKUP($A1651,'Medical Examinations'!$A:$M,8,0)</f>
        <v>1</v>
      </c>
      <c r="I1651" t="str">
        <f>VLOOKUP($A1651,'Medical Examinations'!$A:$M,9,0)</f>
        <v>No</v>
      </c>
      <c r="J1651" t="str">
        <f>VLOOKUP($A1651,'Medical Examinations'!$A:$M,11,0)</f>
        <v>Obesity</v>
      </c>
      <c r="K1651" t="str">
        <f>VLOOKUP($A1651,'Medical Examinations'!$A:$M,12,0)</f>
        <v>Prediabetes</v>
      </c>
      <c r="L1651" s="11">
        <f>VLOOKUP($A1651,'Hospitalisation Details'!$A:$O,5,0)</f>
        <v>34163</v>
      </c>
      <c r="M1651">
        <f>VLOOKUP($A1651,'Hospitalisation Details'!$A:$O,7,0)</f>
        <v>5926.93</v>
      </c>
      <c r="N1651" t="str">
        <f>VLOOKUP($A1651,'Hospitalisation Details'!$A:$O,12,0)</f>
        <v>tier - 2</v>
      </c>
      <c r="O1651" t="str">
        <f>VLOOKUP($A1651,'Hospitalisation Details'!$A:$O,13,0)</f>
        <v>tier - 2</v>
      </c>
      <c r="P1651" t="str">
        <f>VLOOKUP($A1651,'Hospitalisation Details'!$A:$O,14,0)</f>
        <v>R1025</v>
      </c>
      <c r="Q1651">
        <f>VLOOKUP($A1651,'Hospitalisation Details'!$A:$O,15,0)</f>
        <v>29</v>
      </c>
    </row>
    <row r="1652" spans="1:17" ht="15.75" x14ac:dyDescent="0.25">
      <c r="A1652" s="1" t="s">
        <v>720</v>
      </c>
      <c r="B1652" t="str">
        <f>VLOOKUP(Healthcare!A1652,'Customer Names'!$A:$D,4,0)</f>
        <v>Chaiwat</v>
      </c>
      <c r="C1652">
        <f>VLOOKUP(A1652,'Medical Examinations'!$A:$M,2,0)</f>
        <v>28.9</v>
      </c>
      <c r="D1652">
        <f>VLOOKUP($A1652,'Medical Examinations'!$A:$M,3,0)</f>
        <v>5.36</v>
      </c>
      <c r="E1652" t="str">
        <f>VLOOKUP($A1652,'Medical Examinations'!$A:$M,4,0)</f>
        <v>No</v>
      </c>
      <c r="F1652" t="str">
        <f>VLOOKUP($A1652,'Medical Examinations'!$A:$M,5,0)</f>
        <v>No</v>
      </c>
      <c r="G1652" t="str">
        <f>VLOOKUP($A1652,'Medical Examinations'!$A:$M,6,0)</f>
        <v>No</v>
      </c>
      <c r="H1652">
        <f>VLOOKUP($A1652,'Medical Examinations'!$A:$M,8,0)</f>
        <v>1</v>
      </c>
      <c r="I1652" t="str">
        <f>VLOOKUP($A1652,'Medical Examinations'!$A:$M,9,0)</f>
        <v>No</v>
      </c>
      <c r="J1652" t="str">
        <f>VLOOKUP($A1652,'Medical Examinations'!$A:$M,11,0)</f>
        <v>Overweight</v>
      </c>
      <c r="K1652" t="str">
        <f>VLOOKUP($A1652,'Medical Examinations'!$A:$M,12,0)</f>
        <v>Normal</v>
      </c>
      <c r="L1652" s="11">
        <f>VLOOKUP($A1652,'Hospitalisation Details'!$A:$O,5,0)</f>
        <v>32140</v>
      </c>
      <c r="M1652">
        <f>VLOOKUP($A1652,'Hospitalisation Details'!$A:$O,7,0)</f>
        <v>5926.85</v>
      </c>
      <c r="N1652" t="str">
        <f>VLOOKUP($A1652,'Hospitalisation Details'!$A:$O,12,0)</f>
        <v>tier - 3</v>
      </c>
      <c r="O1652" t="str">
        <f>VLOOKUP($A1652,'Hospitalisation Details'!$A:$O,13,0)</f>
        <v>tier - 3</v>
      </c>
      <c r="P1652" t="str">
        <f>VLOOKUP($A1652,'Hospitalisation Details'!$A:$O,14,0)</f>
        <v>R1011</v>
      </c>
      <c r="Q1652">
        <f>VLOOKUP($A1652,'Hospitalisation Details'!$A:$O,15,0)</f>
        <v>35</v>
      </c>
    </row>
    <row r="1653" spans="1:17" ht="15.75" x14ac:dyDescent="0.25">
      <c r="A1653" s="1" t="s">
        <v>719</v>
      </c>
      <c r="B1653" t="str">
        <f>VLOOKUP(Healthcare!A1653,'Customer Names'!$A:$D,4,0)</f>
        <v>Kerri</v>
      </c>
      <c r="C1653">
        <f>VLOOKUP(A1653,'Medical Examinations'!$A:$M,2,0)</f>
        <v>36.19</v>
      </c>
      <c r="D1653">
        <f>VLOOKUP($A1653,'Medical Examinations'!$A:$M,3,0)</f>
        <v>4.3</v>
      </c>
      <c r="E1653" t="str">
        <f>VLOOKUP($A1653,'Medical Examinations'!$A:$M,4,0)</f>
        <v>No</v>
      </c>
      <c r="F1653" t="str">
        <f>VLOOKUP($A1653,'Medical Examinations'!$A:$M,5,0)</f>
        <v>No</v>
      </c>
      <c r="G1653" t="str">
        <f>VLOOKUP($A1653,'Medical Examinations'!$A:$M,6,0)</f>
        <v>No</v>
      </c>
      <c r="H1653">
        <f>VLOOKUP($A1653,'Medical Examinations'!$A:$M,8,0)</f>
        <v>0</v>
      </c>
      <c r="I1653" t="str">
        <f>VLOOKUP($A1653,'Medical Examinations'!$A:$M,9,0)</f>
        <v>No</v>
      </c>
      <c r="J1653" t="str">
        <f>VLOOKUP($A1653,'Medical Examinations'!$A:$M,11,0)</f>
        <v>Obesity</v>
      </c>
      <c r="K1653" t="str">
        <f>VLOOKUP($A1653,'Medical Examinations'!$A:$M,12,0)</f>
        <v>Normal</v>
      </c>
      <c r="L1653" s="11">
        <f>VLOOKUP($A1653,'Hospitalisation Details'!$A:$O,5,0)</f>
        <v>30215</v>
      </c>
      <c r="M1653">
        <f>VLOOKUP($A1653,'Hospitalisation Details'!$A:$O,7,0)</f>
        <v>5920.1</v>
      </c>
      <c r="N1653" t="str">
        <f>VLOOKUP($A1653,'Hospitalisation Details'!$A:$O,12,0)</f>
        <v>tier - 2</v>
      </c>
      <c r="O1653" t="str">
        <f>VLOOKUP($A1653,'Hospitalisation Details'!$A:$O,13,0)</f>
        <v>tier - 1</v>
      </c>
      <c r="P1653" t="str">
        <f>VLOOKUP($A1653,'Hospitalisation Details'!$A:$O,14,0)</f>
        <v>R1013</v>
      </c>
      <c r="Q1653">
        <f>VLOOKUP($A1653,'Hospitalisation Details'!$A:$O,15,0)</f>
        <v>40</v>
      </c>
    </row>
    <row r="1654" spans="1:17" ht="15.75" x14ac:dyDescent="0.25">
      <c r="A1654" s="1" t="s">
        <v>718</v>
      </c>
      <c r="B1654" t="str">
        <f>VLOOKUP(Healthcare!A1654,'Customer Names'!$A:$D,4,0)</f>
        <v>Lisa</v>
      </c>
      <c r="C1654">
        <f>VLOOKUP(A1654,'Medical Examinations'!$A:$M,2,0)</f>
        <v>29.6</v>
      </c>
      <c r="D1654">
        <f>VLOOKUP($A1654,'Medical Examinations'!$A:$M,3,0)</f>
        <v>4.09</v>
      </c>
      <c r="E1654" t="str">
        <f>VLOOKUP($A1654,'Medical Examinations'!$A:$M,4,0)</f>
        <v>No</v>
      </c>
      <c r="F1654" t="str">
        <f>VLOOKUP($A1654,'Medical Examinations'!$A:$M,5,0)</f>
        <v>No</v>
      </c>
      <c r="G1654" t="str">
        <f>VLOOKUP($A1654,'Medical Examinations'!$A:$M,6,0)</f>
        <v>No</v>
      </c>
      <c r="H1654">
        <f>VLOOKUP($A1654,'Medical Examinations'!$A:$M,8,0)</f>
        <v>0</v>
      </c>
      <c r="I1654" t="str">
        <f>VLOOKUP($A1654,'Medical Examinations'!$A:$M,9,0)</f>
        <v>No</v>
      </c>
      <c r="J1654" t="str">
        <f>VLOOKUP($A1654,'Medical Examinations'!$A:$M,11,0)</f>
        <v>Overweight</v>
      </c>
      <c r="K1654" t="str">
        <f>VLOOKUP($A1654,'Medical Examinations'!$A:$M,12,0)</f>
        <v>Normal</v>
      </c>
      <c r="L1654" s="11">
        <f>VLOOKUP($A1654,'Hospitalisation Details'!$A:$O,5,0)</f>
        <v>30202</v>
      </c>
      <c r="M1654">
        <f>VLOOKUP($A1654,'Hospitalisation Details'!$A:$O,7,0)</f>
        <v>5910.94</v>
      </c>
      <c r="N1654" t="str">
        <f>VLOOKUP($A1654,'Hospitalisation Details'!$A:$O,12,0)</f>
        <v>tier - 2</v>
      </c>
      <c r="O1654" t="str">
        <f>VLOOKUP($A1654,'Hospitalisation Details'!$A:$O,13,0)</f>
        <v>tier - 1</v>
      </c>
      <c r="P1654" t="str">
        <f>VLOOKUP($A1654,'Hospitalisation Details'!$A:$O,14,0)</f>
        <v>R1011</v>
      </c>
      <c r="Q1654">
        <f>VLOOKUP($A1654,'Hospitalisation Details'!$A:$O,15,0)</f>
        <v>40</v>
      </c>
    </row>
    <row r="1655" spans="1:17" ht="15.75" x14ac:dyDescent="0.25">
      <c r="A1655" s="1" t="s">
        <v>717</v>
      </c>
      <c r="B1655" t="str">
        <f>VLOOKUP(Healthcare!A1655,'Customer Names'!$A:$D,4,0)</f>
        <v>Nicholas G</v>
      </c>
      <c r="C1655">
        <f>VLOOKUP(A1655,'Medical Examinations'!$A:$M,2,0)</f>
        <v>30.95</v>
      </c>
      <c r="D1655">
        <f>VLOOKUP($A1655,'Medical Examinations'!$A:$M,3,0)</f>
        <v>6.27</v>
      </c>
      <c r="E1655" t="str">
        <f>VLOOKUP($A1655,'Medical Examinations'!$A:$M,4,0)</f>
        <v>No</v>
      </c>
      <c r="F1655" t="str">
        <f>VLOOKUP($A1655,'Medical Examinations'!$A:$M,5,0)</f>
        <v>No</v>
      </c>
      <c r="G1655" t="str">
        <f>VLOOKUP($A1655,'Medical Examinations'!$A:$M,6,0)</f>
        <v>Yes</v>
      </c>
      <c r="H1655">
        <f>VLOOKUP($A1655,'Medical Examinations'!$A:$M,8,0)</f>
        <v>1</v>
      </c>
      <c r="I1655" t="str">
        <f>VLOOKUP($A1655,'Medical Examinations'!$A:$M,9,0)</f>
        <v>No</v>
      </c>
      <c r="J1655" t="str">
        <f>VLOOKUP($A1655,'Medical Examinations'!$A:$M,11,0)</f>
        <v>Obesity</v>
      </c>
      <c r="K1655" t="str">
        <f>VLOOKUP($A1655,'Medical Examinations'!$A:$M,12,0)</f>
        <v>Prediabetes</v>
      </c>
      <c r="L1655" s="11">
        <f>VLOOKUP($A1655,'Hospitalisation Details'!$A:$O,5,0)</f>
        <v>34200</v>
      </c>
      <c r="M1655">
        <f>VLOOKUP($A1655,'Hospitalisation Details'!$A:$O,7,0)</f>
        <v>5877.02</v>
      </c>
      <c r="N1655" t="str">
        <f>VLOOKUP($A1655,'Hospitalisation Details'!$A:$O,12,0)</f>
        <v>tier - 2</v>
      </c>
      <c r="O1655" t="str">
        <f>VLOOKUP($A1655,'Hospitalisation Details'!$A:$O,13,0)</f>
        <v>tier - 2</v>
      </c>
      <c r="P1655" t="str">
        <f>VLOOKUP($A1655,'Hospitalisation Details'!$A:$O,14,0)</f>
        <v>R1021</v>
      </c>
      <c r="Q1655">
        <f>VLOOKUP($A1655,'Hospitalisation Details'!$A:$O,15,0)</f>
        <v>29</v>
      </c>
    </row>
    <row r="1656" spans="1:17" ht="15.75" x14ac:dyDescent="0.25">
      <c r="A1656" s="1" t="s">
        <v>716</v>
      </c>
      <c r="B1656" t="str">
        <f>VLOOKUP(Healthcare!A1656,'Customer Names'!$A:$D,4,0)</f>
        <v>Vasilis S</v>
      </c>
      <c r="C1656">
        <f>VLOOKUP(A1656,'Medical Examinations'!$A:$M,2,0)</f>
        <v>19.95</v>
      </c>
      <c r="D1656">
        <f>VLOOKUP($A1656,'Medical Examinations'!$A:$M,3,0)</f>
        <v>5.39</v>
      </c>
      <c r="E1656" t="str">
        <f>VLOOKUP($A1656,'Medical Examinations'!$A:$M,4,0)</f>
        <v>No</v>
      </c>
      <c r="F1656" t="str">
        <f>VLOOKUP($A1656,'Medical Examinations'!$A:$M,5,0)</f>
        <v>No</v>
      </c>
      <c r="G1656" t="str">
        <f>VLOOKUP($A1656,'Medical Examinations'!$A:$M,6,0)</f>
        <v>No</v>
      </c>
      <c r="H1656">
        <f>VLOOKUP($A1656,'Medical Examinations'!$A:$M,8,0)</f>
        <v>1</v>
      </c>
      <c r="I1656" t="str">
        <f>VLOOKUP($A1656,'Medical Examinations'!$A:$M,9,0)</f>
        <v>No</v>
      </c>
      <c r="J1656" t="str">
        <f>VLOOKUP($A1656,'Medical Examinations'!$A:$M,11,0)</f>
        <v>Healthy Weight</v>
      </c>
      <c r="K1656" t="str">
        <f>VLOOKUP($A1656,'Medical Examinations'!$A:$M,12,0)</f>
        <v>Normal</v>
      </c>
      <c r="L1656" s="11">
        <f>VLOOKUP($A1656,'Hospitalisation Details'!$A:$O,5,0)</f>
        <v>30855</v>
      </c>
      <c r="M1656">
        <f>VLOOKUP($A1656,'Hospitalisation Details'!$A:$O,7,0)</f>
        <v>5855.9</v>
      </c>
      <c r="N1656" t="str">
        <f>VLOOKUP($A1656,'Hospitalisation Details'!$A:$O,12,0)</f>
        <v>tier - 2</v>
      </c>
      <c r="O1656" t="str">
        <f>VLOOKUP($A1656,'Hospitalisation Details'!$A:$O,13,0)</f>
        <v>tier - 3</v>
      </c>
      <c r="P1656" t="str">
        <f>VLOOKUP($A1656,'Hospitalisation Details'!$A:$O,14,0)</f>
        <v>R1012</v>
      </c>
      <c r="Q1656">
        <f>VLOOKUP($A1656,'Hospitalisation Details'!$A:$O,15,0)</f>
        <v>38</v>
      </c>
    </row>
    <row r="1657" spans="1:17" ht="15.75" x14ac:dyDescent="0.25">
      <c r="A1657" s="1" t="s">
        <v>715</v>
      </c>
      <c r="B1657" t="str">
        <f>VLOOKUP(Healthcare!A1657,'Customer Names'!$A:$D,4,0)</f>
        <v>Michael P</v>
      </c>
      <c r="C1657">
        <f>VLOOKUP(A1657,'Medical Examinations'!$A:$M,2,0)</f>
        <v>23.65</v>
      </c>
      <c r="D1657">
        <f>VLOOKUP($A1657,'Medical Examinations'!$A:$M,3,0)</f>
        <v>5.75</v>
      </c>
      <c r="E1657" t="str">
        <f>VLOOKUP($A1657,'Medical Examinations'!$A:$M,4,0)</f>
        <v>yes</v>
      </c>
      <c r="F1657" t="str">
        <f>VLOOKUP($A1657,'Medical Examinations'!$A:$M,5,0)</f>
        <v>No</v>
      </c>
      <c r="G1657" t="str">
        <f>VLOOKUP($A1657,'Medical Examinations'!$A:$M,6,0)</f>
        <v>No</v>
      </c>
      <c r="H1657">
        <f>VLOOKUP($A1657,'Medical Examinations'!$A:$M,8,0)</f>
        <v>0</v>
      </c>
      <c r="I1657" t="str">
        <f>VLOOKUP($A1657,'Medical Examinations'!$A:$M,9,0)</f>
        <v>No</v>
      </c>
      <c r="J1657" t="str">
        <f>VLOOKUP($A1657,'Medical Examinations'!$A:$M,11,0)</f>
        <v>Healthy Weight</v>
      </c>
      <c r="K1657" t="str">
        <f>VLOOKUP($A1657,'Medical Examinations'!$A:$M,12,0)</f>
        <v>Prediabetes</v>
      </c>
      <c r="L1657" s="11">
        <f>VLOOKUP($A1657,'Hospitalisation Details'!$A:$O,5,0)</f>
        <v>31308</v>
      </c>
      <c r="M1657">
        <f>VLOOKUP($A1657,'Hospitalisation Details'!$A:$O,7,0)</f>
        <v>5847.24</v>
      </c>
      <c r="N1657" t="str">
        <f>VLOOKUP($A1657,'Hospitalisation Details'!$A:$O,12,0)</f>
        <v>tier - 2</v>
      </c>
      <c r="O1657" t="str">
        <f>VLOOKUP($A1657,'Hospitalisation Details'!$A:$O,13,0)</f>
        <v>tier - 1</v>
      </c>
      <c r="P1657" t="str">
        <f>VLOOKUP($A1657,'Hospitalisation Details'!$A:$O,14,0)</f>
        <v>R1013</v>
      </c>
      <c r="Q1657">
        <f>VLOOKUP($A1657,'Hospitalisation Details'!$A:$O,15,0)</f>
        <v>37</v>
      </c>
    </row>
    <row r="1658" spans="1:17" ht="15.75" x14ac:dyDescent="0.25">
      <c r="A1658" s="1" t="s">
        <v>714</v>
      </c>
      <c r="B1658" t="str">
        <f>VLOOKUP(Healthcare!A1658,'Customer Names'!$A:$D,4,0)</f>
        <v>Colleen C.</v>
      </c>
      <c r="C1658">
        <f>VLOOKUP(A1658,'Medical Examinations'!$A:$M,2,0)</f>
        <v>43.34</v>
      </c>
      <c r="D1658">
        <f>VLOOKUP($A1658,'Medical Examinations'!$A:$M,3,0)</f>
        <v>4.91</v>
      </c>
      <c r="E1658" t="str">
        <f>VLOOKUP($A1658,'Medical Examinations'!$A:$M,4,0)</f>
        <v>No</v>
      </c>
      <c r="F1658" t="str">
        <f>VLOOKUP($A1658,'Medical Examinations'!$A:$M,5,0)</f>
        <v>No</v>
      </c>
      <c r="G1658" t="str">
        <f>VLOOKUP($A1658,'Medical Examinations'!$A:$M,6,0)</f>
        <v>No</v>
      </c>
      <c r="H1658">
        <f>VLOOKUP($A1658,'Medical Examinations'!$A:$M,8,0)</f>
        <v>1</v>
      </c>
      <c r="I1658" t="str">
        <f>VLOOKUP($A1658,'Medical Examinations'!$A:$M,9,0)</f>
        <v>No</v>
      </c>
      <c r="J1658" t="str">
        <f>VLOOKUP($A1658,'Medical Examinations'!$A:$M,11,0)</f>
        <v>Obesity</v>
      </c>
      <c r="K1658" t="str">
        <f>VLOOKUP($A1658,'Medical Examinations'!$A:$M,12,0)</f>
        <v>Normal</v>
      </c>
      <c r="L1658" s="11">
        <f>VLOOKUP($A1658,'Hospitalisation Details'!$A:$O,5,0)</f>
        <v>32019</v>
      </c>
      <c r="M1658">
        <f>VLOOKUP($A1658,'Hospitalisation Details'!$A:$O,7,0)</f>
        <v>5846.92</v>
      </c>
      <c r="N1658" t="str">
        <f>VLOOKUP($A1658,'Hospitalisation Details'!$A:$O,12,0)</f>
        <v>tier - 2</v>
      </c>
      <c r="O1658" t="str">
        <f>VLOOKUP($A1658,'Hospitalisation Details'!$A:$O,13,0)</f>
        <v>tier - 2</v>
      </c>
      <c r="P1658" t="str">
        <f>VLOOKUP($A1658,'Hospitalisation Details'!$A:$O,14,0)</f>
        <v>R1013</v>
      </c>
      <c r="Q1658">
        <f>VLOOKUP($A1658,'Hospitalisation Details'!$A:$O,15,0)</f>
        <v>35</v>
      </c>
    </row>
    <row r="1659" spans="1:17" ht="15.75" x14ac:dyDescent="0.25">
      <c r="A1659" s="1" t="s">
        <v>713</v>
      </c>
      <c r="B1659" t="str">
        <f>VLOOKUP(Healthcare!A1659,'Customer Names'!$A:$D,4,0)</f>
        <v>.  Annika</v>
      </c>
      <c r="C1659">
        <f>VLOOKUP(A1659,'Medical Examinations'!$A:$M,2,0)</f>
        <v>31.98</v>
      </c>
      <c r="D1659">
        <f>VLOOKUP($A1659,'Medical Examinations'!$A:$M,3,0)</f>
        <v>4.46</v>
      </c>
      <c r="E1659" t="str">
        <f>VLOOKUP($A1659,'Medical Examinations'!$A:$M,4,0)</f>
        <v>yes</v>
      </c>
      <c r="F1659" t="str">
        <f>VLOOKUP($A1659,'Medical Examinations'!$A:$M,5,0)</f>
        <v>No</v>
      </c>
      <c r="G1659" t="str">
        <f>VLOOKUP($A1659,'Medical Examinations'!$A:$M,6,0)</f>
        <v>No</v>
      </c>
      <c r="H1659">
        <f>VLOOKUP($A1659,'Medical Examinations'!$A:$M,8,0)</f>
        <v>1</v>
      </c>
      <c r="I1659" t="str">
        <f>VLOOKUP($A1659,'Medical Examinations'!$A:$M,9,0)</f>
        <v>No</v>
      </c>
      <c r="J1659" t="str">
        <f>VLOOKUP($A1659,'Medical Examinations'!$A:$M,11,0)</f>
        <v>Obesity</v>
      </c>
      <c r="K1659" t="str">
        <f>VLOOKUP($A1659,'Medical Examinations'!$A:$M,12,0)</f>
        <v>Normal</v>
      </c>
      <c r="L1659" s="11">
        <f>VLOOKUP($A1659,'Hospitalisation Details'!$A:$O,5,0)</f>
        <v>34992</v>
      </c>
      <c r="M1659">
        <f>VLOOKUP($A1659,'Hospitalisation Details'!$A:$O,7,0)</f>
        <v>5843.99</v>
      </c>
      <c r="N1659" t="str">
        <f>VLOOKUP($A1659,'Hospitalisation Details'!$A:$O,12,0)</f>
        <v>tier - 2</v>
      </c>
      <c r="O1659" t="str">
        <f>VLOOKUP($A1659,'Hospitalisation Details'!$A:$O,13,0)</f>
        <v>tier - 2</v>
      </c>
      <c r="P1659" t="str">
        <f>VLOOKUP($A1659,'Hospitalisation Details'!$A:$O,14,0)</f>
        <v>R1025</v>
      </c>
      <c r="Q1659">
        <f>VLOOKUP($A1659,'Hospitalisation Details'!$A:$O,15,0)</f>
        <v>27</v>
      </c>
    </row>
    <row r="1660" spans="1:17" ht="15.75" x14ac:dyDescent="0.25">
      <c r="A1660" s="1" t="s">
        <v>712</v>
      </c>
      <c r="B1660" t="str">
        <f>VLOOKUP(Healthcare!A1660,'Customer Names'!$A:$D,4,0)</f>
        <v>Kelly</v>
      </c>
      <c r="C1660">
        <f>VLOOKUP(A1660,'Medical Examinations'!$A:$M,2,0)</f>
        <v>35.86</v>
      </c>
      <c r="D1660">
        <f>VLOOKUP($A1660,'Medical Examinations'!$A:$M,3,0)</f>
        <v>6.22</v>
      </c>
      <c r="E1660" t="str">
        <f>VLOOKUP($A1660,'Medical Examinations'!$A:$M,4,0)</f>
        <v>No</v>
      </c>
      <c r="F1660" t="str">
        <f>VLOOKUP($A1660,'Medical Examinations'!$A:$M,5,0)</f>
        <v>No</v>
      </c>
      <c r="G1660" t="str">
        <f>VLOOKUP($A1660,'Medical Examinations'!$A:$M,6,0)</f>
        <v>No</v>
      </c>
      <c r="H1660">
        <f>VLOOKUP($A1660,'Medical Examinations'!$A:$M,8,0)</f>
        <v>1</v>
      </c>
      <c r="I1660" t="str">
        <f>VLOOKUP($A1660,'Medical Examinations'!$A:$M,9,0)</f>
        <v>No</v>
      </c>
      <c r="J1660" t="str">
        <f>VLOOKUP($A1660,'Medical Examinations'!$A:$M,11,0)</f>
        <v>Obesity</v>
      </c>
      <c r="K1660" t="str">
        <f>VLOOKUP($A1660,'Medical Examinations'!$A:$M,12,0)</f>
        <v>Prediabetes</v>
      </c>
      <c r="L1660" s="11">
        <f>VLOOKUP($A1660,'Hospitalisation Details'!$A:$O,5,0)</f>
        <v>32108</v>
      </c>
      <c r="M1660">
        <f>VLOOKUP($A1660,'Hospitalisation Details'!$A:$O,7,0)</f>
        <v>5836.52</v>
      </c>
      <c r="N1660" t="str">
        <f>VLOOKUP($A1660,'Hospitalisation Details'!$A:$O,12,0)</f>
        <v>tier - 2</v>
      </c>
      <c r="O1660" t="str">
        <f>VLOOKUP($A1660,'Hospitalisation Details'!$A:$O,13,0)</f>
        <v>tier - 3</v>
      </c>
      <c r="P1660" t="str">
        <f>VLOOKUP($A1660,'Hospitalisation Details'!$A:$O,14,0)</f>
        <v>R1013</v>
      </c>
      <c r="Q1660">
        <f>VLOOKUP($A1660,'Hospitalisation Details'!$A:$O,15,0)</f>
        <v>35</v>
      </c>
    </row>
    <row r="1661" spans="1:17" ht="15.75" x14ac:dyDescent="0.25">
      <c r="A1661" s="1" t="s">
        <v>711</v>
      </c>
      <c r="B1661" t="str">
        <f>VLOOKUP(Healthcare!A1661,'Customer Names'!$A:$D,4,0)</f>
        <v>Nicholas C.</v>
      </c>
      <c r="C1661">
        <f>VLOOKUP(A1661,'Medical Examinations'!$A:$M,2,0)</f>
        <v>15.2</v>
      </c>
      <c r="D1661">
        <f>VLOOKUP($A1661,'Medical Examinations'!$A:$M,3,0)</f>
        <v>8.82</v>
      </c>
      <c r="E1661" t="str">
        <f>VLOOKUP($A1661,'Medical Examinations'!$A:$M,4,0)</f>
        <v>No</v>
      </c>
      <c r="F1661" t="str">
        <f>VLOOKUP($A1661,'Medical Examinations'!$A:$M,5,0)</f>
        <v>No</v>
      </c>
      <c r="G1661" t="str">
        <f>VLOOKUP($A1661,'Medical Examinations'!$A:$M,6,0)</f>
        <v>No</v>
      </c>
      <c r="H1661">
        <f>VLOOKUP($A1661,'Medical Examinations'!$A:$M,8,0)</f>
        <v>0</v>
      </c>
      <c r="I1661" t="str">
        <f>VLOOKUP($A1661,'Medical Examinations'!$A:$M,9,0)</f>
        <v>No</v>
      </c>
      <c r="J1661" t="str">
        <f>VLOOKUP($A1661,'Medical Examinations'!$A:$M,11,0)</f>
        <v>Underweight</v>
      </c>
      <c r="K1661" t="str">
        <f>VLOOKUP($A1661,'Medical Examinations'!$A:$M,12,0)</f>
        <v>Diabetes</v>
      </c>
      <c r="L1661" s="11">
        <f>VLOOKUP($A1661,'Hospitalisation Details'!$A:$O,5,0)</f>
        <v>26233</v>
      </c>
      <c r="M1661">
        <f>VLOOKUP($A1661,'Hospitalisation Details'!$A:$O,7,0)</f>
        <v>5832.6</v>
      </c>
      <c r="N1661" t="str">
        <f>VLOOKUP($A1661,'Hospitalisation Details'!$A:$O,12,0)</f>
        <v>tier - 2</v>
      </c>
      <c r="O1661" t="str">
        <f>VLOOKUP($A1661,'Hospitalisation Details'!$A:$O,13,0)</f>
        <v>tier - 3</v>
      </c>
      <c r="P1661" t="str">
        <f>VLOOKUP($A1661,'Hospitalisation Details'!$A:$O,14,0)</f>
        <v>R1012</v>
      </c>
      <c r="Q1661">
        <f>VLOOKUP($A1661,'Hospitalisation Details'!$A:$O,15,0)</f>
        <v>51</v>
      </c>
    </row>
    <row r="1662" spans="1:17" ht="15.75" x14ac:dyDescent="0.25">
      <c r="A1662" s="1" t="s">
        <v>710</v>
      </c>
      <c r="B1662" t="str">
        <f>VLOOKUP(Healthcare!A1662,'Customer Names'!$A:$D,4,0)</f>
        <v>.  Kelly K</v>
      </c>
      <c r="C1662">
        <f>VLOOKUP(A1662,'Medical Examinations'!$A:$M,2,0)</f>
        <v>37.200000000000003</v>
      </c>
      <c r="D1662">
        <f>VLOOKUP($A1662,'Medical Examinations'!$A:$M,3,0)</f>
        <v>10.14</v>
      </c>
      <c r="E1662" t="str">
        <f>VLOOKUP($A1662,'Medical Examinations'!$A:$M,4,0)</f>
        <v>No</v>
      </c>
      <c r="F1662" t="str">
        <f>VLOOKUP($A1662,'Medical Examinations'!$A:$M,5,0)</f>
        <v>No</v>
      </c>
      <c r="G1662" t="str">
        <f>VLOOKUP($A1662,'Medical Examinations'!$A:$M,6,0)</f>
        <v>No</v>
      </c>
      <c r="H1662">
        <f>VLOOKUP($A1662,'Medical Examinations'!$A:$M,8,0)</f>
        <v>0</v>
      </c>
      <c r="I1662" t="str">
        <f>VLOOKUP($A1662,'Medical Examinations'!$A:$M,9,0)</f>
        <v>No</v>
      </c>
      <c r="J1662" t="str">
        <f>VLOOKUP($A1662,'Medical Examinations'!$A:$M,11,0)</f>
        <v>Obesity</v>
      </c>
      <c r="K1662" t="str">
        <f>VLOOKUP($A1662,'Medical Examinations'!$A:$M,12,0)</f>
        <v>Diabetes</v>
      </c>
      <c r="L1662" s="11">
        <f>VLOOKUP($A1662,'Hospitalisation Details'!$A:$O,5,0)</f>
        <v>37551</v>
      </c>
      <c r="M1662">
        <f>VLOOKUP($A1662,'Hospitalisation Details'!$A:$O,7,0)</f>
        <v>5816.58</v>
      </c>
      <c r="N1662" t="str">
        <f>VLOOKUP($A1662,'Hospitalisation Details'!$A:$O,12,0)</f>
        <v>tier - 2</v>
      </c>
      <c r="O1662" t="str">
        <f>VLOOKUP($A1662,'Hospitalisation Details'!$A:$O,13,0)</f>
        <v>tier - 2</v>
      </c>
      <c r="P1662" t="str">
        <f>VLOOKUP($A1662,'Hospitalisation Details'!$A:$O,14,0)</f>
        <v>R1026</v>
      </c>
      <c r="Q1662">
        <f>VLOOKUP($A1662,'Hospitalisation Details'!$A:$O,15,0)</f>
        <v>20</v>
      </c>
    </row>
    <row r="1663" spans="1:17" ht="15.75" x14ac:dyDescent="0.25">
      <c r="A1663" s="1" t="s">
        <v>709</v>
      </c>
      <c r="B1663" t="str">
        <f>VLOOKUP(Healthcare!A1663,'Customer Names'!$A:$D,4,0)</f>
        <v>Andrew</v>
      </c>
      <c r="C1663">
        <f>VLOOKUP(A1663,'Medical Examinations'!$A:$M,2,0)</f>
        <v>17.91</v>
      </c>
      <c r="D1663">
        <f>VLOOKUP($A1663,'Medical Examinations'!$A:$M,3,0)</f>
        <v>4.66</v>
      </c>
      <c r="E1663" t="str">
        <f>VLOOKUP($A1663,'Medical Examinations'!$A:$M,4,0)</f>
        <v>No</v>
      </c>
      <c r="F1663" t="str">
        <f>VLOOKUP($A1663,'Medical Examinations'!$A:$M,5,0)</f>
        <v>No</v>
      </c>
      <c r="G1663" t="str">
        <f>VLOOKUP($A1663,'Medical Examinations'!$A:$M,6,0)</f>
        <v>No</v>
      </c>
      <c r="H1663">
        <f>VLOOKUP($A1663,'Medical Examinations'!$A:$M,8,0)</f>
        <v>2</v>
      </c>
      <c r="I1663" t="str">
        <f>VLOOKUP($A1663,'Medical Examinations'!$A:$M,9,0)</f>
        <v>No</v>
      </c>
      <c r="J1663" t="str">
        <f>VLOOKUP($A1663,'Medical Examinations'!$A:$M,11,0)</f>
        <v>Underweight</v>
      </c>
      <c r="K1663" t="str">
        <f>VLOOKUP($A1663,'Medical Examinations'!$A:$M,12,0)</f>
        <v>Normal</v>
      </c>
      <c r="L1663" s="11">
        <f>VLOOKUP($A1663,'Hospitalisation Details'!$A:$O,5,0)</f>
        <v>26544</v>
      </c>
      <c r="M1663">
        <f>VLOOKUP($A1663,'Hospitalisation Details'!$A:$O,7,0)</f>
        <v>5812.9</v>
      </c>
      <c r="N1663" t="str">
        <f>VLOOKUP($A1663,'Hospitalisation Details'!$A:$O,12,0)</f>
        <v>tier - 2</v>
      </c>
      <c r="O1663" t="str">
        <f>VLOOKUP($A1663,'Hospitalisation Details'!$A:$O,13,0)</f>
        <v>tier - 2</v>
      </c>
      <c r="P1663" t="str">
        <f>VLOOKUP($A1663,'Hospitalisation Details'!$A:$O,14,0)</f>
        <v>R1013</v>
      </c>
      <c r="Q1663">
        <f>VLOOKUP($A1663,'Hospitalisation Details'!$A:$O,15,0)</f>
        <v>50</v>
      </c>
    </row>
    <row r="1664" spans="1:17" ht="15.75" x14ac:dyDescent="0.25">
      <c r="A1664" s="1" t="s">
        <v>708</v>
      </c>
      <c r="B1664" t="str">
        <f>VLOOKUP(Healthcare!A1664,'Customer Names'!$A:$D,4,0)</f>
        <v>Hannah</v>
      </c>
      <c r="C1664">
        <f>VLOOKUP(A1664,'Medical Examinations'!$A:$M,2,0)</f>
        <v>20.76</v>
      </c>
      <c r="D1664">
        <f>VLOOKUP($A1664,'Medical Examinations'!$A:$M,3,0)</f>
        <v>6.26</v>
      </c>
      <c r="E1664" t="str">
        <f>VLOOKUP($A1664,'Medical Examinations'!$A:$M,4,0)</f>
        <v>No</v>
      </c>
      <c r="F1664" t="str">
        <f>VLOOKUP($A1664,'Medical Examinations'!$A:$M,5,0)</f>
        <v>No</v>
      </c>
      <c r="G1664" t="str">
        <f>VLOOKUP($A1664,'Medical Examinations'!$A:$M,6,0)</f>
        <v>No</v>
      </c>
      <c r="H1664">
        <f>VLOOKUP($A1664,'Medical Examinations'!$A:$M,8,0)</f>
        <v>0</v>
      </c>
      <c r="I1664" t="str">
        <f>VLOOKUP($A1664,'Medical Examinations'!$A:$M,9,0)</f>
        <v>No</v>
      </c>
      <c r="J1664" t="str">
        <f>VLOOKUP($A1664,'Medical Examinations'!$A:$M,11,0)</f>
        <v>Healthy Weight</v>
      </c>
      <c r="K1664" t="str">
        <f>VLOOKUP($A1664,'Medical Examinations'!$A:$M,12,0)</f>
        <v>Prediabetes</v>
      </c>
      <c r="L1664" s="11">
        <f>VLOOKUP($A1664,'Hospitalisation Details'!$A:$O,5,0)</f>
        <v>29390</v>
      </c>
      <c r="M1664">
        <f>VLOOKUP($A1664,'Hospitalisation Details'!$A:$O,7,0)</f>
        <v>5807.06</v>
      </c>
      <c r="N1664" t="str">
        <f>VLOOKUP($A1664,'Hospitalisation Details'!$A:$O,12,0)</f>
        <v>tier - 2</v>
      </c>
      <c r="O1664" t="str">
        <f>VLOOKUP($A1664,'Hospitalisation Details'!$A:$O,13,0)</f>
        <v>tier - 3</v>
      </c>
      <c r="P1664" t="str">
        <f>VLOOKUP($A1664,'Hospitalisation Details'!$A:$O,14,0)</f>
        <v>R1013</v>
      </c>
      <c r="Q1664">
        <f>VLOOKUP($A1664,'Hospitalisation Details'!$A:$O,15,0)</f>
        <v>42</v>
      </c>
    </row>
    <row r="1665" spans="1:17" ht="15.75" x14ac:dyDescent="0.25">
      <c r="A1665" s="1" t="s">
        <v>707</v>
      </c>
      <c r="B1665" t="str">
        <f>VLOOKUP(Healthcare!A1665,'Customer Names'!$A:$D,4,0)</f>
        <v>Patricio Sr.</v>
      </c>
      <c r="C1665">
        <f>VLOOKUP(A1665,'Medical Examinations'!$A:$M,2,0)</f>
        <v>38.99</v>
      </c>
      <c r="D1665">
        <f>VLOOKUP($A1665,'Medical Examinations'!$A:$M,3,0)</f>
        <v>5.21</v>
      </c>
      <c r="E1665" t="str">
        <f>VLOOKUP($A1665,'Medical Examinations'!$A:$M,4,0)</f>
        <v>No</v>
      </c>
      <c r="F1665" t="str">
        <f>VLOOKUP($A1665,'Medical Examinations'!$A:$M,5,0)</f>
        <v>yes</v>
      </c>
      <c r="G1665" t="str">
        <f>VLOOKUP($A1665,'Medical Examinations'!$A:$M,6,0)</f>
        <v>No</v>
      </c>
      <c r="H1665">
        <f>VLOOKUP($A1665,'Medical Examinations'!$A:$M,8,0)</f>
        <v>1</v>
      </c>
      <c r="I1665" t="str">
        <f>VLOOKUP($A1665,'Medical Examinations'!$A:$M,9,0)</f>
        <v>No</v>
      </c>
      <c r="J1665" t="str">
        <f>VLOOKUP($A1665,'Medical Examinations'!$A:$M,11,0)</f>
        <v>Obesity</v>
      </c>
      <c r="K1665" t="str">
        <f>VLOOKUP($A1665,'Medical Examinations'!$A:$M,12,0)</f>
        <v>Normal</v>
      </c>
      <c r="L1665" s="11">
        <f>VLOOKUP($A1665,'Hospitalisation Details'!$A:$O,5,0)</f>
        <v>38261</v>
      </c>
      <c r="M1665">
        <f>VLOOKUP($A1665,'Hospitalisation Details'!$A:$O,7,0)</f>
        <v>5778.71</v>
      </c>
      <c r="N1665" t="str">
        <f>VLOOKUP($A1665,'Hospitalisation Details'!$A:$O,12,0)</f>
        <v>tier - 2</v>
      </c>
      <c r="O1665" t="str">
        <f>VLOOKUP($A1665,'Hospitalisation Details'!$A:$O,13,0)</f>
        <v>tier - 3</v>
      </c>
      <c r="P1665" t="str">
        <f>VLOOKUP($A1665,'Hospitalisation Details'!$A:$O,14,0)</f>
        <v>R1022</v>
      </c>
      <c r="Q1665">
        <f>VLOOKUP($A1665,'Hospitalisation Details'!$A:$O,15,0)</f>
        <v>18</v>
      </c>
    </row>
    <row r="1666" spans="1:17" ht="15.75" x14ac:dyDescent="0.25">
      <c r="A1666" s="1" t="s">
        <v>706</v>
      </c>
      <c r="B1666" t="str">
        <f>VLOOKUP(Healthcare!A1666,'Customer Names'!$A:$D,4,0)</f>
        <v>Robert B</v>
      </c>
      <c r="C1666">
        <f>VLOOKUP(A1666,'Medical Examinations'!$A:$M,2,0)</f>
        <v>42.655000000000001</v>
      </c>
      <c r="D1666">
        <f>VLOOKUP($A1666,'Medical Examinations'!$A:$M,3,0)</f>
        <v>5.94</v>
      </c>
      <c r="E1666" t="str">
        <f>VLOOKUP($A1666,'Medical Examinations'!$A:$M,4,0)</f>
        <v>yes</v>
      </c>
      <c r="F1666" t="str">
        <f>VLOOKUP($A1666,'Medical Examinations'!$A:$M,5,0)</f>
        <v>No</v>
      </c>
      <c r="G1666" t="str">
        <f>VLOOKUP($A1666,'Medical Examinations'!$A:$M,6,0)</f>
        <v>Yes</v>
      </c>
      <c r="H1666">
        <f>VLOOKUP($A1666,'Medical Examinations'!$A:$M,8,0)</f>
        <v>1</v>
      </c>
      <c r="I1666" t="str">
        <f>VLOOKUP($A1666,'Medical Examinations'!$A:$M,9,0)</f>
        <v>No</v>
      </c>
      <c r="J1666" t="str">
        <f>VLOOKUP($A1666,'Medical Examinations'!$A:$M,11,0)</f>
        <v>Obesity</v>
      </c>
      <c r="K1666" t="str">
        <f>VLOOKUP($A1666,'Medical Examinations'!$A:$M,12,0)</f>
        <v>Prediabetes</v>
      </c>
      <c r="L1666" s="11">
        <f>VLOOKUP($A1666,'Hospitalisation Details'!$A:$O,5,0)</f>
        <v>30650</v>
      </c>
      <c r="M1666">
        <f>VLOOKUP($A1666,'Hospitalisation Details'!$A:$O,7,0)</f>
        <v>5757.41</v>
      </c>
      <c r="N1666" t="str">
        <f>VLOOKUP($A1666,'Hospitalisation Details'!$A:$O,12,0)</f>
        <v>tier - 2</v>
      </c>
      <c r="O1666" t="str">
        <f>VLOOKUP($A1666,'Hospitalisation Details'!$A:$O,13,0)</f>
        <v>tier - 3</v>
      </c>
      <c r="P1666" t="str">
        <f>VLOOKUP($A1666,'Hospitalisation Details'!$A:$O,14,0)</f>
        <v>R1019</v>
      </c>
      <c r="Q1666">
        <f>VLOOKUP($A1666,'Hospitalisation Details'!$A:$O,15,0)</f>
        <v>39</v>
      </c>
    </row>
    <row r="1667" spans="1:17" ht="15.75" x14ac:dyDescent="0.25">
      <c r="A1667" s="1" t="s">
        <v>705</v>
      </c>
      <c r="B1667" t="str">
        <f>VLOOKUP(Healthcare!A1667,'Customer Names'!$A:$D,4,0)</f>
        <v>Benjamin M</v>
      </c>
      <c r="C1667">
        <f>VLOOKUP(A1667,'Medical Examinations'!$A:$M,2,0)</f>
        <v>30.57</v>
      </c>
      <c r="D1667">
        <f>VLOOKUP($A1667,'Medical Examinations'!$A:$M,3,0)</f>
        <v>5.34</v>
      </c>
      <c r="E1667" t="str">
        <f>VLOOKUP($A1667,'Medical Examinations'!$A:$M,4,0)</f>
        <v>No</v>
      </c>
      <c r="F1667" t="str">
        <f>VLOOKUP($A1667,'Medical Examinations'!$A:$M,5,0)</f>
        <v>No</v>
      </c>
      <c r="G1667" t="str">
        <f>VLOOKUP($A1667,'Medical Examinations'!$A:$M,6,0)</f>
        <v>Yes</v>
      </c>
      <c r="H1667">
        <f>VLOOKUP($A1667,'Medical Examinations'!$A:$M,8,0)</f>
        <v>1</v>
      </c>
      <c r="I1667" t="str">
        <f>VLOOKUP($A1667,'Medical Examinations'!$A:$M,9,0)</f>
        <v>No</v>
      </c>
      <c r="J1667" t="str">
        <f>VLOOKUP($A1667,'Medical Examinations'!$A:$M,11,0)</f>
        <v>Obesity</v>
      </c>
      <c r="K1667" t="str">
        <f>VLOOKUP($A1667,'Medical Examinations'!$A:$M,12,0)</f>
        <v>Normal</v>
      </c>
      <c r="L1667" s="11">
        <f>VLOOKUP($A1667,'Hospitalisation Details'!$A:$O,5,0)</f>
        <v>34191</v>
      </c>
      <c r="M1667">
        <f>VLOOKUP($A1667,'Hospitalisation Details'!$A:$O,7,0)</f>
        <v>5748.13</v>
      </c>
      <c r="N1667" t="str">
        <f>VLOOKUP($A1667,'Hospitalisation Details'!$A:$O,12,0)</f>
        <v>tier - 2</v>
      </c>
      <c r="O1667" t="str">
        <f>VLOOKUP($A1667,'Hospitalisation Details'!$A:$O,13,0)</f>
        <v>tier - 1</v>
      </c>
      <c r="P1667" t="str">
        <f>VLOOKUP($A1667,'Hospitalisation Details'!$A:$O,14,0)</f>
        <v>R1021</v>
      </c>
      <c r="Q1667">
        <f>VLOOKUP($A1667,'Hospitalisation Details'!$A:$O,15,0)</f>
        <v>29</v>
      </c>
    </row>
    <row r="1668" spans="1:17" ht="15.75" x14ac:dyDescent="0.25">
      <c r="A1668" s="1" t="s">
        <v>704</v>
      </c>
      <c r="B1668" t="str">
        <f>VLOOKUP(Healthcare!A1668,'Customer Names'!$A:$D,4,0)</f>
        <v>Robert</v>
      </c>
      <c r="C1668">
        <f>VLOOKUP(A1668,'Medical Examinations'!$A:$M,2,0)</f>
        <v>17.7</v>
      </c>
      <c r="D1668">
        <f>VLOOKUP($A1668,'Medical Examinations'!$A:$M,3,0)</f>
        <v>6.38</v>
      </c>
      <c r="E1668" t="str">
        <f>VLOOKUP($A1668,'Medical Examinations'!$A:$M,4,0)</f>
        <v>No</v>
      </c>
      <c r="F1668" t="str">
        <f>VLOOKUP($A1668,'Medical Examinations'!$A:$M,5,0)</f>
        <v>No</v>
      </c>
      <c r="G1668" t="str">
        <f>VLOOKUP($A1668,'Medical Examinations'!$A:$M,6,0)</f>
        <v>No</v>
      </c>
      <c r="H1668">
        <f>VLOOKUP($A1668,'Medical Examinations'!$A:$M,8,0)</f>
        <v>2</v>
      </c>
      <c r="I1668" t="str">
        <f>VLOOKUP($A1668,'Medical Examinations'!$A:$M,9,0)</f>
        <v>No</v>
      </c>
      <c r="J1668" t="str">
        <f>VLOOKUP($A1668,'Medical Examinations'!$A:$M,11,0)</f>
        <v>Underweight</v>
      </c>
      <c r="K1668" t="str">
        <f>VLOOKUP($A1668,'Medical Examinations'!$A:$M,12,0)</f>
        <v>Prediabetes</v>
      </c>
      <c r="L1668" s="11">
        <f>VLOOKUP($A1668,'Hospitalisation Details'!$A:$O,5,0)</f>
        <v>26501</v>
      </c>
      <c r="M1668">
        <f>VLOOKUP($A1668,'Hospitalisation Details'!$A:$O,7,0)</f>
        <v>5741.67</v>
      </c>
      <c r="N1668" t="str">
        <f>VLOOKUP($A1668,'Hospitalisation Details'!$A:$O,12,0)</f>
        <v>tier - 2</v>
      </c>
      <c r="O1668" t="str">
        <f>VLOOKUP($A1668,'Hospitalisation Details'!$A:$O,13,0)</f>
        <v>tier - 3</v>
      </c>
      <c r="P1668" t="str">
        <f>VLOOKUP($A1668,'Hospitalisation Details'!$A:$O,14,0)</f>
        <v>R1013</v>
      </c>
      <c r="Q1668">
        <f>VLOOKUP($A1668,'Hospitalisation Details'!$A:$O,15,0)</f>
        <v>50</v>
      </c>
    </row>
    <row r="1669" spans="1:17" ht="15.75" x14ac:dyDescent="0.25">
      <c r="A1669" s="1" t="s">
        <v>703</v>
      </c>
      <c r="B1669" t="str">
        <f>VLOOKUP(Healthcare!A1669,'Customer Names'!$A:$D,4,0)</f>
        <v>Eric R.</v>
      </c>
      <c r="C1669">
        <f>VLOOKUP(A1669,'Medical Examinations'!$A:$M,2,0)</f>
        <v>34.770000000000003</v>
      </c>
      <c r="D1669">
        <f>VLOOKUP($A1669,'Medical Examinations'!$A:$M,3,0)</f>
        <v>4.47</v>
      </c>
      <c r="E1669" t="str">
        <f>VLOOKUP($A1669,'Medical Examinations'!$A:$M,4,0)</f>
        <v>No</v>
      </c>
      <c r="F1669" t="str">
        <f>VLOOKUP($A1669,'Medical Examinations'!$A:$M,5,0)</f>
        <v>No</v>
      </c>
      <c r="G1669" t="str">
        <f>VLOOKUP($A1669,'Medical Examinations'!$A:$M,6,0)</f>
        <v>No</v>
      </c>
      <c r="H1669">
        <f>VLOOKUP($A1669,'Medical Examinations'!$A:$M,8,0)</f>
        <v>1</v>
      </c>
      <c r="I1669" t="str">
        <f>VLOOKUP($A1669,'Medical Examinations'!$A:$M,9,0)</f>
        <v>No</v>
      </c>
      <c r="J1669" t="str">
        <f>VLOOKUP($A1669,'Medical Examinations'!$A:$M,11,0)</f>
        <v>Obesity</v>
      </c>
      <c r="K1669" t="str">
        <f>VLOOKUP($A1669,'Medical Examinations'!$A:$M,12,0)</f>
        <v>Normal</v>
      </c>
      <c r="L1669" s="11">
        <f>VLOOKUP($A1669,'Hospitalisation Details'!$A:$O,5,0)</f>
        <v>32039</v>
      </c>
      <c r="M1669">
        <f>VLOOKUP($A1669,'Hospitalisation Details'!$A:$O,7,0)</f>
        <v>5729.01</v>
      </c>
      <c r="N1669" t="str">
        <f>VLOOKUP($A1669,'Hospitalisation Details'!$A:$O,12,0)</f>
        <v>tier - 1</v>
      </c>
      <c r="O1669" t="str">
        <f>VLOOKUP($A1669,'Hospitalisation Details'!$A:$O,13,0)</f>
        <v>tier - 2</v>
      </c>
      <c r="P1669" t="str">
        <f>VLOOKUP($A1669,'Hospitalisation Details'!$A:$O,14,0)</f>
        <v>R1012</v>
      </c>
      <c r="Q1669">
        <f>VLOOKUP($A1669,'Hospitalisation Details'!$A:$O,15,0)</f>
        <v>35</v>
      </c>
    </row>
    <row r="1670" spans="1:17" ht="15.75" x14ac:dyDescent="0.25">
      <c r="A1670" s="1" t="s">
        <v>702</v>
      </c>
      <c r="B1670" t="str">
        <f>VLOOKUP(Healthcare!A1670,'Customer Names'!$A:$D,4,0)</f>
        <v>Matthew</v>
      </c>
      <c r="C1670">
        <f>VLOOKUP(A1670,'Medical Examinations'!$A:$M,2,0)</f>
        <v>16.88</v>
      </c>
      <c r="D1670">
        <f>VLOOKUP($A1670,'Medical Examinations'!$A:$M,3,0)</f>
        <v>9.9600000000000009</v>
      </c>
      <c r="E1670" t="str">
        <f>VLOOKUP($A1670,'Medical Examinations'!$A:$M,4,0)</f>
        <v>No</v>
      </c>
      <c r="F1670" t="str">
        <f>VLOOKUP($A1670,'Medical Examinations'!$A:$M,5,0)</f>
        <v>No</v>
      </c>
      <c r="G1670" t="str">
        <f>VLOOKUP($A1670,'Medical Examinations'!$A:$M,6,0)</f>
        <v>No</v>
      </c>
      <c r="H1670">
        <f>VLOOKUP($A1670,'Medical Examinations'!$A:$M,8,0)</f>
        <v>0</v>
      </c>
      <c r="I1670" t="str">
        <f>VLOOKUP($A1670,'Medical Examinations'!$A:$M,9,0)</f>
        <v>No</v>
      </c>
      <c r="J1670" t="str">
        <f>VLOOKUP($A1670,'Medical Examinations'!$A:$M,11,0)</f>
        <v>Underweight</v>
      </c>
      <c r="K1670" t="str">
        <f>VLOOKUP($A1670,'Medical Examinations'!$A:$M,12,0)</f>
        <v>Diabetes</v>
      </c>
      <c r="L1670" s="11">
        <f>VLOOKUP($A1670,'Hospitalisation Details'!$A:$O,5,0)</f>
        <v>26194</v>
      </c>
      <c r="M1670">
        <f>VLOOKUP($A1670,'Hospitalisation Details'!$A:$O,7,0)</f>
        <v>5720.38</v>
      </c>
      <c r="N1670" t="str">
        <f>VLOOKUP($A1670,'Hospitalisation Details'!$A:$O,12,0)</f>
        <v>tier - 2</v>
      </c>
      <c r="O1670" t="str">
        <f>VLOOKUP($A1670,'Hospitalisation Details'!$A:$O,13,0)</f>
        <v>tier - 1</v>
      </c>
      <c r="P1670" t="str">
        <f>VLOOKUP($A1670,'Hospitalisation Details'!$A:$O,14,0)</f>
        <v>R1013</v>
      </c>
      <c r="Q1670">
        <f>VLOOKUP($A1670,'Hospitalisation Details'!$A:$O,15,0)</f>
        <v>51</v>
      </c>
    </row>
    <row r="1671" spans="1:17" ht="15.75" x14ac:dyDescent="0.25">
      <c r="A1671" s="1" t="s">
        <v>701</v>
      </c>
      <c r="B1671" t="str">
        <f>VLOOKUP(Healthcare!A1671,'Customer Names'!$A:$D,4,0)</f>
        <v>Bob R</v>
      </c>
      <c r="C1671">
        <f>VLOOKUP(A1671,'Medical Examinations'!$A:$M,2,0)</f>
        <v>40.26</v>
      </c>
      <c r="D1671">
        <f>VLOOKUP($A1671,'Medical Examinations'!$A:$M,3,0)</f>
        <v>9.92</v>
      </c>
      <c r="E1671" t="str">
        <f>VLOOKUP($A1671,'Medical Examinations'!$A:$M,4,0)</f>
        <v>yes</v>
      </c>
      <c r="F1671" t="str">
        <f>VLOOKUP($A1671,'Medical Examinations'!$A:$M,5,0)</f>
        <v>No</v>
      </c>
      <c r="G1671" t="str">
        <f>VLOOKUP($A1671,'Medical Examinations'!$A:$M,6,0)</f>
        <v>No</v>
      </c>
      <c r="H1671">
        <f>VLOOKUP($A1671,'Medical Examinations'!$A:$M,8,0)</f>
        <v>0</v>
      </c>
      <c r="I1671" t="str">
        <f>VLOOKUP($A1671,'Medical Examinations'!$A:$M,9,0)</f>
        <v>No</v>
      </c>
      <c r="J1671" t="str">
        <f>VLOOKUP($A1671,'Medical Examinations'!$A:$M,11,0)</f>
        <v>Obesity</v>
      </c>
      <c r="K1671" t="str">
        <f>VLOOKUP($A1671,'Medical Examinations'!$A:$M,12,0)</f>
        <v>Diabetes</v>
      </c>
      <c r="L1671" s="11">
        <f>VLOOKUP($A1671,'Hospitalisation Details'!$A:$O,5,0)</f>
        <v>29920</v>
      </c>
      <c r="M1671">
        <f>VLOOKUP($A1671,'Hospitalisation Details'!$A:$O,7,0)</f>
        <v>5709.16</v>
      </c>
      <c r="N1671" t="str">
        <f>VLOOKUP($A1671,'Hospitalisation Details'!$A:$O,12,0)</f>
        <v>tier - 3</v>
      </c>
      <c r="O1671" t="str">
        <f>VLOOKUP($A1671,'Hospitalisation Details'!$A:$O,13,0)</f>
        <v>tier - 3</v>
      </c>
      <c r="P1671" t="str">
        <f>VLOOKUP($A1671,'Hospitalisation Details'!$A:$O,14,0)</f>
        <v>R1013</v>
      </c>
      <c r="Q1671">
        <f>VLOOKUP($A1671,'Hospitalisation Details'!$A:$O,15,0)</f>
        <v>41</v>
      </c>
    </row>
    <row r="1672" spans="1:17" ht="15.75" x14ac:dyDescent="0.25">
      <c r="A1672" s="1" t="s">
        <v>700</v>
      </c>
      <c r="B1672" t="str">
        <f>VLOOKUP(Healthcare!A1672,'Customer Names'!$A:$D,4,0)</f>
        <v>Stephanie J.</v>
      </c>
      <c r="C1672">
        <f>VLOOKUP(A1672,'Medical Examinations'!$A:$M,2,0)</f>
        <v>25.6</v>
      </c>
      <c r="D1672">
        <f>VLOOKUP($A1672,'Medical Examinations'!$A:$M,3,0)</f>
        <v>6.03</v>
      </c>
      <c r="E1672" t="str">
        <f>VLOOKUP($A1672,'Medical Examinations'!$A:$M,4,0)</f>
        <v>No</v>
      </c>
      <c r="F1672" t="str">
        <f>VLOOKUP($A1672,'Medical Examinations'!$A:$M,5,0)</f>
        <v>No</v>
      </c>
      <c r="G1672" t="str">
        <f>VLOOKUP($A1672,'Medical Examinations'!$A:$M,6,0)</f>
        <v>Yes</v>
      </c>
      <c r="H1672">
        <f>VLOOKUP($A1672,'Medical Examinations'!$A:$M,8,0)</f>
        <v>1</v>
      </c>
      <c r="I1672" t="str">
        <f>VLOOKUP($A1672,'Medical Examinations'!$A:$M,9,0)</f>
        <v>No</v>
      </c>
      <c r="J1672" t="str">
        <f>VLOOKUP($A1672,'Medical Examinations'!$A:$M,11,0)</f>
        <v>Overweight</v>
      </c>
      <c r="K1672" t="str">
        <f>VLOOKUP($A1672,'Medical Examinations'!$A:$M,12,0)</f>
        <v>Prediabetes</v>
      </c>
      <c r="L1672" s="11">
        <f>VLOOKUP($A1672,'Hospitalisation Details'!$A:$O,5,0)</f>
        <v>34306</v>
      </c>
      <c r="M1672">
        <f>VLOOKUP($A1672,'Hospitalisation Details'!$A:$O,7,0)</f>
        <v>5708.87</v>
      </c>
      <c r="N1672" t="str">
        <f>VLOOKUP($A1672,'Hospitalisation Details'!$A:$O,12,0)</f>
        <v>tier - 2</v>
      </c>
      <c r="O1672" t="str">
        <f>VLOOKUP($A1672,'Hospitalisation Details'!$A:$O,13,0)</f>
        <v>tier - 1</v>
      </c>
      <c r="P1672" t="str">
        <f>VLOOKUP($A1672,'Hospitalisation Details'!$A:$O,14,0)</f>
        <v>R1011</v>
      </c>
      <c r="Q1672">
        <f>VLOOKUP($A1672,'Hospitalisation Details'!$A:$O,15,0)</f>
        <v>29</v>
      </c>
    </row>
    <row r="1673" spans="1:17" ht="15.75" x14ac:dyDescent="0.25">
      <c r="A1673" s="1" t="s">
        <v>699</v>
      </c>
      <c r="B1673" t="str">
        <f>VLOOKUP(Healthcare!A1673,'Customer Names'!$A:$D,4,0)</f>
        <v>Jake</v>
      </c>
      <c r="C1673">
        <f>VLOOKUP(A1673,'Medical Examinations'!$A:$M,2,0)</f>
        <v>33.549999999999997</v>
      </c>
      <c r="D1673">
        <f>VLOOKUP($A1673,'Medical Examinations'!$A:$M,3,0)</f>
        <v>10.9</v>
      </c>
      <c r="E1673" t="str">
        <f>VLOOKUP($A1673,'Medical Examinations'!$A:$M,4,0)</f>
        <v>yes</v>
      </c>
      <c r="F1673" t="str">
        <f>VLOOKUP($A1673,'Medical Examinations'!$A:$M,5,0)</f>
        <v>No</v>
      </c>
      <c r="G1673" t="str">
        <f>VLOOKUP($A1673,'Medical Examinations'!$A:$M,6,0)</f>
        <v>No</v>
      </c>
      <c r="H1673">
        <f>VLOOKUP($A1673,'Medical Examinations'!$A:$M,8,0)</f>
        <v>0</v>
      </c>
      <c r="I1673" t="str">
        <f>VLOOKUP($A1673,'Medical Examinations'!$A:$M,9,0)</f>
        <v>No</v>
      </c>
      <c r="J1673" t="str">
        <f>VLOOKUP($A1673,'Medical Examinations'!$A:$M,11,0)</f>
        <v>Obesity</v>
      </c>
      <c r="K1673" t="str">
        <f>VLOOKUP($A1673,'Medical Examinations'!$A:$M,12,0)</f>
        <v>Diabetes</v>
      </c>
      <c r="L1673" s="11">
        <f>VLOOKUP($A1673,'Hospitalisation Details'!$A:$O,5,0)</f>
        <v>29813</v>
      </c>
      <c r="M1673">
        <f>VLOOKUP($A1673,'Hospitalisation Details'!$A:$O,7,0)</f>
        <v>5699.84</v>
      </c>
      <c r="N1673" t="str">
        <f>VLOOKUP($A1673,'Hospitalisation Details'!$A:$O,12,0)</f>
        <v>tier - 2</v>
      </c>
      <c r="O1673" t="str">
        <f>VLOOKUP($A1673,'Hospitalisation Details'!$A:$O,13,0)</f>
        <v>tier - 3</v>
      </c>
      <c r="P1673" t="str">
        <f>VLOOKUP($A1673,'Hospitalisation Details'!$A:$O,14,0)</f>
        <v>R1013</v>
      </c>
      <c r="Q1673">
        <f>VLOOKUP($A1673,'Hospitalisation Details'!$A:$O,15,0)</f>
        <v>41</v>
      </c>
    </row>
    <row r="1674" spans="1:17" ht="15.75" x14ac:dyDescent="0.25">
      <c r="A1674" s="1" t="s">
        <v>698</v>
      </c>
      <c r="B1674" t="str">
        <f>VLOOKUP(Healthcare!A1674,'Customer Names'!$A:$D,4,0)</f>
        <v>Alison L.</v>
      </c>
      <c r="C1674">
        <f>VLOOKUP(A1674,'Medical Examinations'!$A:$M,2,0)</f>
        <v>16.690000000000001</v>
      </c>
      <c r="D1674">
        <f>VLOOKUP($A1674,'Medical Examinations'!$A:$M,3,0)</f>
        <v>10.66</v>
      </c>
      <c r="E1674" t="str">
        <f>VLOOKUP($A1674,'Medical Examinations'!$A:$M,4,0)</f>
        <v>No</v>
      </c>
      <c r="F1674" t="str">
        <f>VLOOKUP($A1674,'Medical Examinations'!$A:$M,5,0)</f>
        <v>No</v>
      </c>
      <c r="G1674" t="str">
        <f>VLOOKUP($A1674,'Medical Examinations'!$A:$M,6,0)</f>
        <v>No</v>
      </c>
      <c r="H1674">
        <f>VLOOKUP($A1674,'Medical Examinations'!$A:$M,8,0)</f>
        <v>0</v>
      </c>
      <c r="I1674" t="str">
        <f>VLOOKUP($A1674,'Medical Examinations'!$A:$M,9,0)</f>
        <v>No</v>
      </c>
      <c r="J1674" t="str">
        <f>VLOOKUP($A1674,'Medical Examinations'!$A:$M,11,0)</f>
        <v>Underweight</v>
      </c>
      <c r="K1674" t="str">
        <f>VLOOKUP($A1674,'Medical Examinations'!$A:$M,12,0)</f>
        <v>Diabetes</v>
      </c>
      <c r="L1674" s="11">
        <f>VLOOKUP($A1674,'Hospitalisation Details'!$A:$O,5,0)</f>
        <v>27278</v>
      </c>
      <c r="M1674">
        <f>VLOOKUP($A1674,'Hospitalisation Details'!$A:$O,7,0)</f>
        <v>5698.74</v>
      </c>
      <c r="N1674" t="str">
        <f>VLOOKUP($A1674,'Hospitalisation Details'!$A:$O,12,0)</f>
        <v>tier - 2</v>
      </c>
      <c r="O1674" t="str">
        <f>VLOOKUP($A1674,'Hospitalisation Details'!$A:$O,13,0)</f>
        <v>tier - 2</v>
      </c>
      <c r="P1674" t="str">
        <f>VLOOKUP($A1674,'Hospitalisation Details'!$A:$O,14,0)</f>
        <v>R1012</v>
      </c>
      <c r="Q1674">
        <f>VLOOKUP($A1674,'Hospitalisation Details'!$A:$O,15,0)</f>
        <v>48</v>
      </c>
    </row>
    <row r="1675" spans="1:17" ht="15.75" x14ac:dyDescent="0.25">
      <c r="A1675" s="1" t="s">
        <v>697</v>
      </c>
      <c r="B1675" t="str">
        <f>VLOOKUP(Healthcare!A1675,'Customer Names'!$A:$D,4,0)</f>
        <v>Lindsay M</v>
      </c>
      <c r="C1675">
        <f>VLOOKUP(A1675,'Medical Examinations'!$A:$M,2,0)</f>
        <v>19.95</v>
      </c>
      <c r="D1675">
        <f>VLOOKUP($A1675,'Medical Examinations'!$A:$M,3,0)</f>
        <v>4.05</v>
      </c>
      <c r="E1675" t="str">
        <f>VLOOKUP($A1675,'Medical Examinations'!$A:$M,4,0)</f>
        <v>No</v>
      </c>
      <c r="F1675" t="str">
        <f>VLOOKUP($A1675,'Medical Examinations'!$A:$M,5,0)</f>
        <v>No</v>
      </c>
      <c r="G1675" t="str">
        <f>VLOOKUP($A1675,'Medical Examinations'!$A:$M,6,0)</f>
        <v>No</v>
      </c>
      <c r="H1675">
        <f>VLOOKUP($A1675,'Medical Examinations'!$A:$M,8,0)</f>
        <v>1</v>
      </c>
      <c r="I1675" t="str">
        <f>VLOOKUP($A1675,'Medical Examinations'!$A:$M,9,0)</f>
        <v>No</v>
      </c>
      <c r="J1675" t="str">
        <f>VLOOKUP($A1675,'Medical Examinations'!$A:$M,11,0)</f>
        <v>Healthy Weight</v>
      </c>
      <c r="K1675" t="str">
        <f>VLOOKUP($A1675,'Medical Examinations'!$A:$M,12,0)</f>
        <v>Normal</v>
      </c>
      <c r="L1675" s="11">
        <f>VLOOKUP($A1675,'Hospitalisation Details'!$A:$O,5,0)</f>
        <v>33880</v>
      </c>
      <c r="M1675">
        <f>VLOOKUP($A1675,'Hospitalisation Details'!$A:$O,7,0)</f>
        <v>5693.43</v>
      </c>
      <c r="N1675" t="str">
        <f>VLOOKUP($A1675,'Hospitalisation Details'!$A:$O,12,0)</f>
        <v>tier - 2</v>
      </c>
      <c r="O1675" t="str">
        <f>VLOOKUP($A1675,'Hospitalisation Details'!$A:$O,13,0)</f>
        <v>tier - 3</v>
      </c>
      <c r="P1675" t="str">
        <f>VLOOKUP($A1675,'Hospitalisation Details'!$A:$O,14,0)</f>
        <v>R1012</v>
      </c>
      <c r="Q1675">
        <f>VLOOKUP($A1675,'Hospitalisation Details'!$A:$O,15,0)</f>
        <v>30</v>
      </c>
    </row>
    <row r="1676" spans="1:17" ht="15.75" x14ac:dyDescent="0.25">
      <c r="A1676" s="1" t="s">
        <v>696</v>
      </c>
      <c r="B1676" t="str">
        <f>VLOOKUP(Healthcare!A1676,'Customer Names'!$A:$D,4,0)</f>
        <v>Guillaume</v>
      </c>
      <c r="C1676">
        <f>VLOOKUP(A1676,'Medical Examinations'!$A:$M,2,0)</f>
        <v>17.55</v>
      </c>
      <c r="D1676">
        <f>VLOOKUP($A1676,'Medical Examinations'!$A:$M,3,0)</f>
        <v>4.2300000000000004</v>
      </c>
      <c r="E1676" t="str">
        <f>VLOOKUP($A1676,'Medical Examinations'!$A:$M,4,0)</f>
        <v>No</v>
      </c>
      <c r="F1676" t="str">
        <f>VLOOKUP($A1676,'Medical Examinations'!$A:$M,5,0)</f>
        <v>No</v>
      </c>
      <c r="G1676" t="str">
        <f>VLOOKUP($A1676,'Medical Examinations'!$A:$M,6,0)</f>
        <v>No</v>
      </c>
      <c r="H1676">
        <f>VLOOKUP($A1676,'Medical Examinations'!$A:$M,8,0)</f>
        <v>2</v>
      </c>
      <c r="I1676" t="str">
        <f>VLOOKUP($A1676,'Medical Examinations'!$A:$M,9,0)</f>
        <v>No</v>
      </c>
      <c r="J1676" t="str">
        <f>VLOOKUP($A1676,'Medical Examinations'!$A:$M,11,0)</f>
        <v>Underweight</v>
      </c>
      <c r="K1676" t="str">
        <f>VLOOKUP($A1676,'Medical Examinations'!$A:$M,12,0)</f>
        <v>Normal</v>
      </c>
      <c r="L1676" s="11">
        <f>VLOOKUP($A1676,'Hospitalisation Details'!$A:$O,5,0)</f>
        <v>26539</v>
      </c>
      <c r="M1676">
        <f>VLOOKUP($A1676,'Hospitalisation Details'!$A:$O,7,0)</f>
        <v>5690.79</v>
      </c>
      <c r="N1676" t="str">
        <f>VLOOKUP($A1676,'Hospitalisation Details'!$A:$O,12,0)</f>
        <v>tier - 2</v>
      </c>
      <c r="O1676" t="str">
        <f>VLOOKUP($A1676,'Hospitalisation Details'!$A:$O,13,0)</f>
        <v>tier - 1</v>
      </c>
      <c r="P1676" t="str">
        <f>VLOOKUP($A1676,'Hospitalisation Details'!$A:$O,14,0)</f>
        <v>R1013</v>
      </c>
      <c r="Q1676">
        <f>VLOOKUP($A1676,'Hospitalisation Details'!$A:$O,15,0)</f>
        <v>50</v>
      </c>
    </row>
    <row r="1677" spans="1:17" ht="15.75" x14ac:dyDescent="0.25">
      <c r="A1677" s="1" t="s">
        <v>695</v>
      </c>
      <c r="B1677" t="str">
        <f>VLOOKUP(Healthcare!A1677,'Customer Names'!$A:$D,4,0)</f>
        <v>Kaylee</v>
      </c>
      <c r="C1677">
        <f>VLOOKUP(A1677,'Medical Examinations'!$A:$M,2,0)</f>
        <v>22.01</v>
      </c>
      <c r="D1677">
        <f>VLOOKUP($A1677,'Medical Examinations'!$A:$M,3,0)</f>
        <v>5.01</v>
      </c>
      <c r="E1677" t="str">
        <f>VLOOKUP($A1677,'Medical Examinations'!$A:$M,4,0)</f>
        <v>No</v>
      </c>
      <c r="F1677" t="str">
        <f>VLOOKUP($A1677,'Medical Examinations'!$A:$M,5,0)</f>
        <v>No</v>
      </c>
      <c r="G1677" t="str">
        <f>VLOOKUP($A1677,'Medical Examinations'!$A:$M,6,0)</f>
        <v>No</v>
      </c>
      <c r="H1677">
        <f>VLOOKUP($A1677,'Medical Examinations'!$A:$M,8,0)</f>
        <v>1</v>
      </c>
      <c r="I1677" t="str">
        <f>VLOOKUP($A1677,'Medical Examinations'!$A:$M,9,0)</f>
        <v>No</v>
      </c>
      <c r="J1677" t="str">
        <f>VLOOKUP($A1677,'Medical Examinations'!$A:$M,11,0)</f>
        <v>Healthy Weight</v>
      </c>
      <c r="K1677" t="str">
        <f>VLOOKUP($A1677,'Medical Examinations'!$A:$M,12,0)</f>
        <v>Normal</v>
      </c>
      <c r="L1677" s="11">
        <f>VLOOKUP($A1677,'Hospitalisation Details'!$A:$O,5,0)</f>
        <v>30967</v>
      </c>
      <c r="M1677">
        <f>VLOOKUP($A1677,'Hospitalisation Details'!$A:$O,7,0)</f>
        <v>5679.13</v>
      </c>
      <c r="N1677" t="str">
        <f>VLOOKUP($A1677,'Hospitalisation Details'!$A:$O,12,0)</f>
        <v>tier - 2</v>
      </c>
      <c r="O1677" t="str">
        <f>VLOOKUP($A1677,'Hospitalisation Details'!$A:$O,13,0)</f>
        <v>tier - 2</v>
      </c>
      <c r="P1677" t="str">
        <f>VLOOKUP($A1677,'Hospitalisation Details'!$A:$O,14,0)</f>
        <v>R1013</v>
      </c>
      <c r="Q1677">
        <f>VLOOKUP($A1677,'Hospitalisation Details'!$A:$O,15,0)</f>
        <v>38</v>
      </c>
    </row>
    <row r="1678" spans="1:17" ht="15.75" x14ac:dyDescent="0.25">
      <c r="A1678" s="1" t="s">
        <v>694</v>
      </c>
      <c r="B1678" t="str">
        <f>VLOOKUP(Healthcare!A1678,'Customer Names'!$A:$D,4,0)</f>
        <v>Theresa</v>
      </c>
      <c r="C1678">
        <f>VLOOKUP(A1678,'Medical Examinations'!$A:$M,2,0)</f>
        <v>41.8</v>
      </c>
      <c r="D1678">
        <f>VLOOKUP($A1678,'Medical Examinations'!$A:$M,3,0)</f>
        <v>5.82</v>
      </c>
      <c r="E1678" t="str">
        <f>VLOOKUP($A1678,'Medical Examinations'!$A:$M,4,0)</f>
        <v>yes</v>
      </c>
      <c r="F1678" t="str">
        <f>VLOOKUP($A1678,'Medical Examinations'!$A:$M,5,0)</f>
        <v>No</v>
      </c>
      <c r="G1678" t="str">
        <f>VLOOKUP($A1678,'Medical Examinations'!$A:$M,6,0)</f>
        <v>Yes</v>
      </c>
      <c r="H1678">
        <f>VLOOKUP($A1678,'Medical Examinations'!$A:$M,8,0)</f>
        <v>1</v>
      </c>
      <c r="I1678" t="str">
        <f>VLOOKUP($A1678,'Medical Examinations'!$A:$M,9,0)</f>
        <v>No</v>
      </c>
      <c r="J1678" t="str">
        <f>VLOOKUP($A1678,'Medical Examinations'!$A:$M,11,0)</f>
        <v>Obesity</v>
      </c>
      <c r="K1678" t="str">
        <f>VLOOKUP($A1678,'Medical Examinations'!$A:$M,12,0)</f>
        <v>Prediabetes</v>
      </c>
      <c r="L1678" s="11">
        <f>VLOOKUP($A1678,'Hospitalisation Details'!$A:$O,5,0)</f>
        <v>30470</v>
      </c>
      <c r="M1678">
        <f>VLOOKUP($A1678,'Hospitalisation Details'!$A:$O,7,0)</f>
        <v>5662.23</v>
      </c>
      <c r="N1678" t="str">
        <f>VLOOKUP($A1678,'Hospitalisation Details'!$A:$O,12,0)</f>
        <v>tier - 2</v>
      </c>
      <c r="O1678" t="str">
        <f>VLOOKUP($A1678,'Hospitalisation Details'!$A:$O,13,0)</f>
        <v>tier - 1</v>
      </c>
      <c r="P1678" t="str">
        <f>VLOOKUP($A1678,'Hospitalisation Details'!$A:$O,14,0)</f>
        <v>R1013</v>
      </c>
      <c r="Q1678">
        <f>VLOOKUP($A1678,'Hospitalisation Details'!$A:$O,15,0)</f>
        <v>40</v>
      </c>
    </row>
    <row r="1679" spans="1:17" ht="15.75" x14ac:dyDescent="0.25">
      <c r="A1679" s="1" t="s">
        <v>693</v>
      </c>
      <c r="B1679" t="str">
        <f>VLOOKUP(Healthcare!A1679,'Customer Names'!$A:$D,4,0)</f>
        <v>Travis G.</v>
      </c>
      <c r="C1679">
        <f>VLOOKUP(A1679,'Medical Examinations'!$A:$M,2,0)</f>
        <v>19.170000000000002</v>
      </c>
      <c r="D1679">
        <f>VLOOKUP($A1679,'Medical Examinations'!$A:$M,3,0)</f>
        <v>7.94</v>
      </c>
      <c r="E1679" t="str">
        <f>VLOOKUP($A1679,'Medical Examinations'!$A:$M,4,0)</f>
        <v>No</v>
      </c>
      <c r="F1679" t="str">
        <f>VLOOKUP($A1679,'Medical Examinations'!$A:$M,5,0)</f>
        <v>No</v>
      </c>
      <c r="G1679" t="str">
        <f>VLOOKUP($A1679,'Medical Examinations'!$A:$M,6,0)</f>
        <v>No</v>
      </c>
      <c r="H1679">
        <f>VLOOKUP($A1679,'Medical Examinations'!$A:$M,8,0)</f>
        <v>0</v>
      </c>
      <c r="I1679" t="str">
        <f>VLOOKUP($A1679,'Medical Examinations'!$A:$M,9,0)</f>
        <v>No</v>
      </c>
      <c r="J1679" t="str">
        <f>VLOOKUP($A1679,'Medical Examinations'!$A:$M,11,0)</f>
        <v>Healthy Weight</v>
      </c>
      <c r="K1679" t="str">
        <f>VLOOKUP($A1679,'Medical Examinations'!$A:$M,12,0)</f>
        <v>Diabetes</v>
      </c>
      <c r="L1679" s="11">
        <f>VLOOKUP($A1679,'Hospitalisation Details'!$A:$O,5,0)</f>
        <v>28698</v>
      </c>
      <c r="M1679">
        <f>VLOOKUP($A1679,'Hospitalisation Details'!$A:$O,7,0)</f>
        <v>5650.14</v>
      </c>
      <c r="N1679" t="str">
        <f>VLOOKUP($A1679,'Hospitalisation Details'!$A:$O,12,0)</f>
        <v>tier - 2</v>
      </c>
      <c r="O1679" t="str">
        <f>VLOOKUP($A1679,'Hospitalisation Details'!$A:$O,13,0)</f>
        <v>tier - 1</v>
      </c>
      <c r="P1679" t="str">
        <f>VLOOKUP($A1679,'Hospitalisation Details'!$A:$O,14,0)</f>
        <v>R1013</v>
      </c>
      <c r="Q1679">
        <f>VLOOKUP($A1679,'Hospitalisation Details'!$A:$O,15,0)</f>
        <v>44</v>
      </c>
    </row>
    <row r="1680" spans="1:17" ht="15.75" x14ac:dyDescent="0.25">
      <c r="A1680" s="1" t="s">
        <v>692</v>
      </c>
      <c r="B1680" t="str">
        <f>VLOOKUP(Healthcare!A1680,'Customer Names'!$A:$D,4,0)</f>
        <v>Emma L.</v>
      </c>
      <c r="C1680">
        <f>VLOOKUP(A1680,'Medical Examinations'!$A:$M,2,0)</f>
        <v>32.799999999999997</v>
      </c>
      <c r="D1680">
        <f>VLOOKUP($A1680,'Medical Examinations'!$A:$M,3,0)</f>
        <v>6.16</v>
      </c>
      <c r="E1680" t="str">
        <f>VLOOKUP($A1680,'Medical Examinations'!$A:$M,4,0)</f>
        <v>yes</v>
      </c>
      <c r="F1680" t="str">
        <f>VLOOKUP($A1680,'Medical Examinations'!$A:$M,5,0)</f>
        <v>No</v>
      </c>
      <c r="G1680" t="str">
        <f>VLOOKUP($A1680,'Medical Examinations'!$A:$M,6,0)</f>
        <v>Yes</v>
      </c>
      <c r="H1680">
        <f>VLOOKUP($A1680,'Medical Examinations'!$A:$M,8,0)</f>
        <v>1</v>
      </c>
      <c r="I1680" t="str">
        <f>VLOOKUP($A1680,'Medical Examinations'!$A:$M,9,0)</f>
        <v>No</v>
      </c>
      <c r="J1680" t="str">
        <f>VLOOKUP($A1680,'Medical Examinations'!$A:$M,11,0)</f>
        <v>Obesity</v>
      </c>
      <c r="K1680" t="str">
        <f>VLOOKUP($A1680,'Medical Examinations'!$A:$M,12,0)</f>
        <v>Prediabetes</v>
      </c>
      <c r="L1680" s="11">
        <f>VLOOKUP($A1680,'Hospitalisation Details'!$A:$O,5,0)</f>
        <v>30628</v>
      </c>
      <c r="M1680">
        <f>VLOOKUP($A1680,'Hospitalisation Details'!$A:$O,7,0)</f>
        <v>5649.72</v>
      </c>
      <c r="N1680" t="str">
        <f>VLOOKUP($A1680,'Hospitalisation Details'!$A:$O,12,0)</f>
        <v>tier - 2</v>
      </c>
      <c r="O1680" t="str">
        <f>VLOOKUP($A1680,'Hospitalisation Details'!$A:$O,13,0)</f>
        <v>tier - 3</v>
      </c>
      <c r="P1680" t="str">
        <f>VLOOKUP($A1680,'Hospitalisation Details'!$A:$O,14,0)</f>
        <v>R1011</v>
      </c>
      <c r="Q1680">
        <f>VLOOKUP($A1680,'Hospitalisation Details'!$A:$O,15,0)</f>
        <v>39</v>
      </c>
    </row>
    <row r="1681" spans="1:17" ht="15.75" x14ac:dyDescent="0.25">
      <c r="A1681" s="1" t="s">
        <v>691</v>
      </c>
      <c r="B1681" t="str">
        <f>VLOOKUP(Healthcare!A1681,'Customer Names'!$A:$D,4,0)</f>
        <v>Linda</v>
      </c>
      <c r="C1681">
        <f>VLOOKUP(A1681,'Medical Examinations'!$A:$M,2,0)</f>
        <v>35.814999999999998</v>
      </c>
      <c r="D1681">
        <f>VLOOKUP($A1681,'Medical Examinations'!$A:$M,3,0)</f>
        <v>4.1500000000000004</v>
      </c>
      <c r="E1681" t="str">
        <f>VLOOKUP($A1681,'Medical Examinations'!$A:$M,4,0)</f>
        <v>No</v>
      </c>
      <c r="F1681" t="str">
        <f>VLOOKUP($A1681,'Medical Examinations'!$A:$M,5,0)</f>
        <v>No</v>
      </c>
      <c r="G1681" t="str">
        <f>VLOOKUP($A1681,'Medical Examinations'!$A:$M,6,0)</f>
        <v>No</v>
      </c>
      <c r="H1681">
        <f>VLOOKUP($A1681,'Medical Examinations'!$A:$M,8,0)</f>
        <v>1</v>
      </c>
      <c r="I1681" t="str">
        <f>VLOOKUP($A1681,'Medical Examinations'!$A:$M,9,0)</f>
        <v>No</v>
      </c>
      <c r="J1681" t="str">
        <f>VLOOKUP($A1681,'Medical Examinations'!$A:$M,11,0)</f>
        <v>Obesity</v>
      </c>
      <c r="K1681" t="str">
        <f>VLOOKUP($A1681,'Medical Examinations'!$A:$M,12,0)</f>
        <v>Normal</v>
      </c>
      <c r="L1681" s="11">
        <f>VLOOKUP($A1681,'Hospitalisation Details'!$A:$O,5,0)</f>
        <v>32090</v>
      </c>
      <c r="M1681">
        <f>VLOOKUP($A1681,'Hospitalisation Details'!$A:$O,7,0)</f>
        <v>5630.46</v>
      </c>
      <c r="N1681" t="str">
        <f>VLOOKUP($A1681,'Hospitalisation Details'!$A:$O,12,0)</f>
        <v>tier - 2</v>
      </c>
      <c r="O1681" t="str">
        <f>VLOOKUP($A1681,'Hospitalisation Details'!$A:$O,13,0)</f>
        <v>tier - 3</v>
      </c>
      <c r="P1681" t="str">
        <f>VLOOKUP($A1681,'Hospitalisation Details'!$A:$O,14,0)</f>
        <v>R1012</v>
      </c>
      <c r="Q1681">
        <f>VLOOKUP($A1681,'Hospitalisation Details'!$A:$O,15,0)</f>
        <v>35</v>
      </c>
    </row>
    <row r="1682" spans="1:17" ht="15.75" x14ac:dyDescent="0.25">
      <c r="A1682" s="1" t="s">
        <v>690</v>
      </c>
      <c r="B1682" t="str">
        <f>VLOOKUP(Healthcare!A1682,'Customer Names'!$A:$D,4,0)</f>
        <v>Owen R</v>
      </c>
      <c r="C1682">
        <f>VLOOKUP(A1682,'Medical Examinations'!$A:$M,2,0)</f>
        <v>24.3</v>
      </c>
      <c r="D1682">
        <f>VLOOKUP($A1682,'Medical Examinations'!$A:$M,3,0)</f>
        <v>6.23</v>
      </c>
      <c r="E1682" t="str">
        <f>VLOOKUP($A1682,'Medical Examinations'!$A:$M,4,0)</f>
        <v>No</v>
      </c>
      <c r="F1682" t="str">
        <f>VLOOKUP($A1682,'Medical Examinations'!$A:$M,5,0)</f>
        <v>No</v>
      </c>
      <c r="G1682" t="str">
        <f>VLOOKUP($A1682,'Medical Examinations'!$A:$M,6,0)</f>
        <v>No</v>
      </c>
      <c r="H1682">
        <f>VLOOKUP($A1682,'Medical Examinations'!$A:$M,8,0)</f>
        <v>0</v>
      </c>
      <c r="I1682" t="str">
        <f>VLOOKUP($A1682,'Medical Examinations'!$A:$M,9,0)</f>
        <v>No</v>
      </c>
      <c r="J1682" t="str">
        <f>VLOOKUP($A1682,'Medical Examinations'!$A:$M,11,0)</f>
        <v>Healthy Weight</v>
      </c>
      <c r="K1682" t="str">
        <f>VLOOKUP($A1682,'Medical Examinations'!$A:$M,12,0)</f>
        <v>Prediabetes</v>
      </c>
      <c r="L1682" s="11">
        <f>VLOOKUP($A1682,'Hospitalisation Details'!$A:$O,5,0)</f>
        <v>34561</v>
      </c>
      <c r="M1682">
        <f>VLOOKUP($A1682,'Hospitalisation Details'!$A:$O,7,0)</f>
        <v>5615.37</v>
      </c>
      <c r="N1682" t="str">
        <f>VLOOKUP($A1682,'Hospitalisation Details'!$A:$O,12,0)</f>
        <v>tier - 2</v>
      </c>
      <c r="O1682" t="str">
        <f>VLOOKUP($A1682,'Hospitalisation Details'!$A:$O,13,0)</f>
        <v>tier - 3</v>
      </c>
      <c r="P1682" t="str">
        <f>VLOOKUP($A1682,'Hospitalisation Details'!$A:$O,14,0)</f>
        <v>R1011</v>
      </c>
      <c r="Q1682">
        <f>VLOOKUP($A1682,'Hospitalisation Details'!$A:$O,15,0)</f>
        <v>28</v>
      </c>
    </row>
    <row r="1683" spans="1:17" ht="15.75" x14ac:dyDescent="0.25">
      <c r="A1683" s="1" t="s">
        <v>689</v>
      </c>
      <c r="B1683" t="str">
        <f>VLOOKUP(Healthcare!A1683,'Customer Names'!$A:$D,4,0)</f>
        <v>Jacob</v>
      </c>
      <c r="C1683">
        <f>VLOOKUP(A1683,'Medical Examinations'!$A:$M,2,0)</f>
        <v>19.059999999999999</v>
      </c>
      <c r="D1683">
        <f>VLOOKUP($A1683,'Medical Examinations'!$A:$M,3,0)</f>
        <v>7.41</v>
      </c>
      <c r="E1683" t="str">
        <f>VLOOKUP($A1683,'Medical Examinations'!$A:$M,4,0)</f>
        <v>No</v>
      </c>
      <c r="F1683" t="str">
        <f>VLOOKUP($A1683,'Medical Examinations'!$A:$M,5,0)</f>
        <v>No</v>
      </c>
      <c r="G1683" t="str">
        <f>VLOOKUP($A1683,'Medical Examinations'!$A:$M,6,0)</f>
        <v>No</v>
      </c>
      <c r="H1683">
        <f>VLOOKUP($A1683,'Medical Examinations'!$A:$M,8,0)</f>
        <v>0</v>
      </c>
      <c r="I1683" t="str">
        <f>VLOOKUP($A1683,'Medical Examinations'!$A:$M,9,0)</f>
        <v>No</v>
      </c>
      <c r="J1683" t="str">
        <f>VLOOKUP($A1683,'Medical Examinations'!$A:$M,11,0)</f>
        <v>Healthy Weight</v>
      </c>
      <c r="K1683" t="str">
        <f>VLOOKUP($A1683,'Medical Examinations'!$A:$M,12,0)</f>
        <v>Diabetes</v>
      </c>
      <c r="L1683" s="11">
        <f>VLOOKUP($A1683,'Hospitalisation Details'!$A:$O,5,0)</f>
        <v>28713</v>
      </c>
      <c r="M1683">
        <f>VLOOKUP($A1683,'Hospitalisation Details'!$A:$O,7,0)</f>
        <v>5612.83</v>
      </c>
      <c r="N1683" t="str">
        <f>VLOOKUP($A1683,'Hospitalisation Details'!$A:$O,12,0)</f>
        <v>tier - 2</v>
      </c>
      <c r="O1683" t="str">
        <f>VLOOKUP($A1683,'Hospitalisation Details'!$A:$O,13,0)</f>
        <v>tier - 3</v>
      </c>
      <c r="P1683" t="str">
        <f>VLOOKUP($A1683,'Hospitalisation Details'!$A:$O,14,0)</f>
        <v>R1013</v>
      </c>
      <c r="Q1683">
        <f>VLOOKUP($A1683,'Hospitalisation Details'!$A:$O,15,0)</f>
        <v>44</v>
      </c>
    </row>
    <row r="1684" spans="1:17" ht="15.75" x14ac:dyDescent="0.25">
      <c r="A1684" s="1" t="s">
        <v>688</v>
      </c>
      <c r="B1684" t="str">
        <f>VLOOKUP(Healthcare!A1684,'Customer Names'!$A:$D,4,0)</f>
        <v>Jacqueline</v>
      </c>
      <c r="C1684">
        <f>VLOOKUP(A1684,'Medical Examinations'!$A:$M,2,0)</f>
        <v>33.25</v>
      </c>
      <c r="D1684">
        <f>VLOOKUP($A1684,'Medical Examinations'!$A:$M,3,0)</f>
        <v>5.62</v>
      </c>
      <c r="E1684" t="str">
        <f>VLOOKUP($A1684,'Medical Examinations'!$A:$M,4,0)</f>
        <v>yes</v>
      </c>
      <c r="F1684" t="str">
        <f>VLOOKUP($A1684,'Medical Examinations'!$A:$M,5,0)</f>
        <v>No</v>
      </c>
      <c r="G1684" t="str">
        <f>VLOOKUP($A1684,'Medical Examinations'!$A:$M,6,0)</f>
        <v>No</v>
      </c>
      <c r="H1684">
        <f>VLOOKUP($A1684,'Medical Examinations'!$A:$M,8,0)</f>
        <v>1</v>
      </c>
      <c r="I1684" t="str">
        <f>VLOOKUP($A1684,'Medical Examinations'!$A:$M,9,0)</f>
        <v>No</v>
      </c>
      <c r="J1684" t="str">
        <f>VLOOKUP($A1684,'Medical Examinations'!$A:$M,11,0)</f>
        <v>Obesity</v>
      </c>
      <c r="K1684" t="str">
        <f>VLOOKUP($A1684,'Medical Examinations'!$A:$M,12,0)</f>
        <v>Normal</v>
      </c>
      <c r="L1684" s="11">
        <f>VLOOKUP($A1684,'Hospitalisation Details'!$A:$O,5,0)</f>
        <v>32434</v>
      </c>
      <c r="M1684">
        <f>VLOOKUP($A1684,'Hospitalisation Details'!$A:$O,7,0)</f>
        <v>5594.85</v>
      </c>
      <c r="N1684" t="str">
        <f>VLOOKUP($A1684,'Hospitalisation Details'!$A:$O,12,0)</f>
        <v>tier - 2</v>
      </c>
      <c r="O1684" t="str">
        <f>VLOOKUP($A1684,'Hospitalisation Details'!$A:$O,13,0)</f>
        <v>tier - 3</v>
      </c>
      <c r="P1684" t="str">
        <f>VLOOKUP($A1684,'Hospitalisation Details'!$A:$O,14,0)</f>
        <v>R1024</v>
      </c>
      <c r="Q1684">
        <f>VLOOKUP($A1684,'Hospitalisation Details'!$A:$O,15,0)</f>
        <v>34</v>
      </c>
    </row>
    <row r="1685" spans="1:17" ht="15.75" x14ac:dyDescent="0.25">
      <c r="A1685" s="1" t="s">
        <v>687</v>
      </c>
      <c r="B1685" t="str">
        <f>VLOOKUP(Healthcare!A1685,'Customer Names'!$A:$D,4,0)</f>
        <v>Yefeng</v>
      </c>
      <c r="C1685">
        <f>VLOOKUP(A1685,'Medical Examinations'!$A:$M,2,0)</f>
        <v>21.37</v>
      </c>
      <c r="D1685">
        <f>VLOOKUP($A1685,'Medical Examinations'!$A:$M,3,0)</f>
        <v>4.54</v>
      </c>
      <c r="E1685" t="str">
        <f>VLOOKUP($A1685,'Medical Examinations'!$A:$M,4,0)</f>
        <v>yes</v>
      </c>
      <c r="F1685" t="str">
        <f>VLOOKUP($A1685,'Medical Examinations'!$A:$M,5,0)</f>
        <v>No</v>
      </c>
      <c r="G1685" t="str">
        <f>VLOOKUP($A1685,'Medical Examinations'!$A:$M,6,0)</f>
        <v>Yes</v>
      </c>
      <c r="H1685">
        <f>VLOOKUP($A1685,'Medical Examinations'!$A:$M,8,0)</f>
        <v>1</v>
      </c>
      <c r="I1685" t="str">
        <f>VLOOKUP($A1685,'Medical Examinations'!$A:$M,9,0)</f>
        <v>No</v>
      </c>
      <c r="J1685" t="str">
        <f>VLOOKUP($A1685,'Medical Examinations'!$A:$M,11,0)</f>
        <v>Healthy Weight</v>
      </c>
      <c r="K1685" t="str">
        <f>VLOOKUP($A1685,'Medical Examinations'!$A:$M,12,0)</f>
        <v>Normal</v>
      </c>
      <c r="L1685" s="11">
        <f>VLOOKUP($A1685,'Hospitalisation Details'!$A:$O,5,0)</f>
        <v>30562</v>
      </c>
      <c r="M1685">
        <f>VLOOKUP($A1685,'Hospitalisation Details'!$A:$O,7,0)</f>
        <v>5587.59</v>
      </c>
      <c r="N1685" t="str">
        <f>VLOOKUP($A1685,'Hospitalisation Details'!$A:$O,12,0)</f>
        <v>tier - 2</v>
      </c>
      <c r="O1685" t="str">
        <f>VLOOKUP($A1685,'Hospitalisation Details'!$A:$O,13,0)</f>
        <v>tier - 1</v>
      </c>
      <c r="P1685" t="str">
        <f>VLOOKUP($A1685,'Hospitalisation Details'!$A:$O,14,0)</f>
        <v>R1013</v>
      </c>
      <c r="Q1685">
        <f>VLOOKUP($A1685,'Hospitalisation Details'!$A:$O,15,0)</f>
        <v>39</v>
      </c>
    </row>
    <row r="1686" spans="1:17" ht="15.75" x14ac:dyDescent="0.25">
      <c r="A1686" s="1" t="s">
        <v>686</v>
      </c>
      <c r="B1686" t="str">
        <f>VLOOKUP(Healthcare!A1686,'Customer Names'!$A:$D,4,0)</f>
        <v>Thomas J</v>
      </c>
      <c r="C1686">
        <f>VLOOKUP(A1686,'Medical Examinations'!$A:$M,2,0)</f>
        <v>34.43</v>
      </c>
      <c r="D1686">
        <f>VLOOKUP($A1686,'Medical Examinations'!$A:$M,3,0)</f>
        <v>8.6199999999999992</v>
      </c>
      <c r="E1686" t="str">
        <f>VLOOKUP($A1686,'Medical Examinations'!$A:$M,4,0)</f>
        <v>yes</v>
      </c>
      <c r="F1686" t="str">
        <f>VLOOKUP($A1686,'Medical Examinations'!$A:$M,5,0)</f>
        <v>No</v>
      </c>
      <c r="G1686" t="str">
        <f>VLOOKUP($A1686,'Medical Examinations'!$A:$M,6,0)</f>
        <v>No</v>
      </c>
      <c r="H1686">
        <f>VLOOKUP($A1686,'Medical Examinations'!$A:$M,8,0)</f>
        <v>1</v>
      </c>
      <c r="I1686" t="str">
        <f>VLOOKUP($A1686,'Medical Examinations'!$A:$M,9,0)</f>
        <v>No</v>
      </c>
      <c r="J1686" t="str">
        <f>VLOOKUP($A1686,'Medical Examinations'!$A:$M,11,0)</f>
        <v>Obesity</v>
      </c>
      <c r="K1686" t="str">
        <f>VLOOKUP($A1686,'Medical Examinations'!$A:$M,12,0)</f>
        <v>Diabetes</v>
      </c>
      <c r="L1686" s="11">
        <f>VLOOKUP($A1686,'Hospitalisation Details'!$A:$O,5,0)</f>
        <v>31767</v>
      </c>
      <c r="M1686">
        <f>VLOOKUP($A1686,'Hospitalisation Details'!$A:$O,7,0)</f>
        <v>5584.31</v>
      </c>
      <c r="N1686" t="str">
        <f>VLOOKUP($A1686,'Hospitalisation Details'!$A:$O,12,0)</f>
        <v>tier - 3</v>
      </c>
      <c r="O1686" t="str">
        <f>VLOOKUP($A1686,'Hospitalisation Details'!$A:$O,13,0)</f>
        <v>tier - 1</v>
      </c>
      <c r="P1686" t="str">
        <f>VLOOKUP($A1686,'Hospitalisation Details'!$A:$O,14,0)</f>
        <v>R1013</v>
      </c>
      <c r="Q1686">
        <f>VLOOKUP($A1686,'Hospitalisation Details'!$A:$O,15,0)</f>
        <v>36</v>
      </c>
    </row>
    <row r="1687" spans="1:17" ht="15.75" x14ac:dyDescent="0.25">
      <c r="A1687" s="1" t="s">
        <v>685</v>
      </c>
      <c r="B1687" t="str">
        <f>VLOOKUP(Healthcare!A1687,'Customer Names'!$A:$D,4,0)</f>
        <v>Ken</v>
      </c>
      <c r="C1687">
        <f>VLOOKUP(A1687,'Medical Examinations'!$A:$M,2,0)</f>
        <v>20.86</v>
      </c>
      <c r="D1687">
        <f>VLOOKUP($A1687,'Medical Examinations'!$A:$M,3,0)</f>
        <v>4.3600000000000003</v>
      </c>
      <c r="E1687" t="str">
        <f>VLOOKUP($A1687,'Medical Examinations'!$A:$M,4,0)</f>
        <v>yes</v>
      </c>
      <c r="F1687" t="str">
        <f>VLOOKUP($A1687,'Medical Examinations'!$A:$M,5,0)</f>
        <v>No</v>
      </c>
      <c r="G1687" t="str">
        <f>VLOOKUP($A1687,'Medical Examinations'!$A:$M,6,0)</f>
        <v>No</v>
      </c>
      <c r="H1687">
        <f>VLOOKUP($A1687,'Medical Examinations'!$A:$M,8,0)</f>
        <v>0</v>
      </c>
      <c r="I1687" t="str">
        <f>VLOOKUP($A1687,'Medical Examinations'!$A:$M,9,0)</f>
        <v>No</v>
      </c>
      <c r="J1687" t="str">
        <f>VLOOKUP($A1687,'Medical Examinations'!$A:$M,11,0)</f>
        <v>Healthy Weight</v>
      </c>
      <c r="K1687" t="str">
        <f>VLOOKUP($A1687,'Medical Examinations'!$A:$M,12,0)</f>
        <v>Normal</v>
      </c>
      <c r="L1687" s="11">
        <f>VLOOKUP($A1687,'Hospitalisation Details'!$A:$O,5,0)</f>
        <v>31264</v>
      </c>
      <c r="M1687">
        <f>VLOOKUP($A1687,'Hospitalisation Details'!$A:$O,7,0)</f>
        <v>5582.95</v>
      </c>
      <c r="N1687" t="str">
        <f>VLOOKUP($A1687,'Hospitalisation Details'!$A:$O,12,0)</f>
        <v>tier - 2</v>
      </c>
      <c r="O1687" t="str">
        <f>VLOOKUP($A1687,'Hospitalisation Details'!$A:$O,13,0)</f>
        <v>tier - 1</v>
      </c>
      <c r="P1687" t="str">
        <f>VLOOKUP($A1687,'Hospitalisation Details'!$A:$O,14,0)</f>
        <v>R1012</v>
      </c>
      <c r="Q1687">
        <f>VLOOKUP($A1687,'Hospitalisation Details'!$A:$O,15,0)</f>
        <v>37</v>
      </c>
    </row>
    <row r="1688" spans="1:17" ht="15.75" x14ac:dyDescent="0.25">
      <c r="A1688" s="1" t="s">
        <v>684</v>
      </c>
      <c r="B1688" t="str">
        <f>VLOOKUP(Healthcare!A1688,'Customer Names'!$A:$D,4,0)</f>
        <v>Annie E</v>
      </c>
      <c r="C1688">
        <f>VLOOKUP(A1688,'Medical Examinations'!$A:$M,2,0)</f>
        <v>18.34</v>
      </c>
      <c r="D1688">
        <f>VLOOKUP($A1688,'Medical Examinations'!$A:$M,3,0)</f>
        <v>10.01</v>
      </c>
      <c r="E1688" t="str">
        <f>VLOOKUP($A1688,'Medical Examinations'!$A:$M,4,0)</f>
        <v>No</v>
      </c>
      <c r="F1688" t="str">
        <f>VLOOKUP($A1688,'Medical Examinations'!$A:$M,5,0)</f>
        <v>No</v>
      </c>
      <c r="G1688" t="str">
        <f>VLOOKUP($A1688,'Medical Examinations'!$A:$M,6,0)</f>
        <v>No</v>
      </c>
      <c r="H1688">
        <f>VLOOKUP($A1688,'Medical Examinations'!$A:$M,8,0)</f>
        <v>0</v>
      </c>
      <c r="I1688" t="str">
        <f>VLOOKUP($A1688,'Medical Examinations'!$A:$M,9,0)</f>
        <v>No</v>
      </c>
      <c r="J1688" t="str">
        <f>VLOOKUP($A1688,'Medical Examinations'!$A:$M,11,0)</f>
        <v>Underweight</v>
      </c>
      <c r="K1688" t="str">
        <f>VLOOKUP($A1688,'Medical Examinations'!$A:$M,12,0)</f>
        <v>Diabetes</v>
      </c>
      <c r="L1688" s="11">
        <f>VLOOKUP($A1688,'Hospitalisation Details'!$A:$O,5,0)</f>
        <v>27259</v>
      </c>
      <c r="M1688">
        <f>VLOOKUP($A1688,'Hospitalisation Details'!$A:$O,7,0)</f>
        <v>5576.35</v>
      </c>
      <c r="N1688" t="str">
        <f>VLOOKUP($A1688,'Hospitalisation Details'!$A:$O,12,0)</f>
        <v>tier - 2</v>
      </c>
      <c r="O1688" t="str">
        <f>VLOOKUP($A1688,'Hospitalisation Details'!$A:$O,13,0)</f>
        <v>tier - 3</v>
      </c>
      <c r="P1688" t="str">
        <f>VLOOKUP($A1688,'Hospitalisation Details'!$A:$O,14,0)</f>
        <v>R1013</v>
      </c>
      <c r="Q1688">
        <f>VLOOKUP($A1688,'Hospitalisation Details'!$A:$O,15,0)</f>
        <v>48</v>
      </c>
    </row>
    <row r="1689" spans="1:17" ht="15.75" x14ac:dyDescent="0.25">
      <c r="A1689" s="1" t="s">
        <v>683</v>
      </c>
      <c r="B1689" t="str">
        <f>VLOOKUP(Healthcare!A1689,'Customer Names'!$A:$D,4,0)</f>
        <v>.  Noel K.</v>
      </c>
      <c r="C1689">
        <f>VLOOKUP(A1689,'Medical Examinations'!$A:$M,2,0)</f>
        <v>34.15</v>
      </c>
      <c r="D1689">
        <f>VLOOKUP($A1689,'Medical Examinations'!$A:$M,3,0)</f>
        <v>5.42</v>
      </c>
      <c r="E1689" t="str">
        <f>VLOOKUP($A1689,'Medical Examinations'!$A:$M,4,0)</f>
        <v>No</v>
      </c>
      <c r="F1689" t="str">
        <f>VLOOKUP($A1689,'Medical Examinations'!$A:$M,5,0)</f>
        <v>No</v>
      </c>
      <c r="G1689" t="str">
        <f>VLOOKUP($A1689,'Medical Examinations'!$A:$M,6,0)</f>
        <v>No</v>
      </c>
      <c r="H1689">
        <f>VLOOKUP($A1689,'Medical Examinations'!$A:$M,8,0)</f>
        <v>0</v>
      </c>
      <c r="I1689" t="str">
        <f>VLOOKUP($A1689,'Medical Examinations'!$A:$M,9,0)</f>
        <v>No</v>
      </c>
      <c r="J1689" t="str">
        <f>VLOOKUP($A1689,'Medical Examinations'!$A:$M,11,0)</f>
        <v>Obesity</v>
      </c>
      <c r="K1689" t="str">
        <f>VLOOKUP($A1689,'Medical Examinations'!$A:$M,12,0)</f>
        <v>Normal</v>
      </c>
      <c r="L1689" s="11">
        <f>VLOOKUP($A1689,'Hospitalisation Details'!$A:$O,5,0)</f>
        <v>36425</v>
      </c>
      <c r="M1689">
        <f>VLOOKUP($A1689,'Hospitalisation Details'!$A:$O,7,0)</f>
        <v>5552.61</v>
      </c>
      <c r="N1689" t="str">
        <f>VLOOKUP($A1689,'Hospitalisation Details'!$A:$O,12,0)</f>
        <v>tier - 2</v>
      </c>
      <c r="O1689" t="str">
        <f>VLOOKUP($A1689,'Hospitalisation Details'!$A:$O,13,0)</f>
        <v>tier - 3</v>
      </c>
      <c r="P1689" t="str">
        <f>VLOOKUP($A1689,'Hospitalisation Details'!$A:$O,14,0)</f>
        <v>R1026</v>
      </c>
      <c r="Q1689">
        <f>VLOOKUP($A1689,'Hospitalisation Details'!$A:$O,15,0)</f>
        <v>23</v>
      </c>
    </row>
    <row r="1690" spans="1:17" ht="15.75" x14ac:dyDescent="0.25">
      <c r="A1690" s="1" t="s">
        <v>682</v>
      </c>
      <c r="B1690" t="str">
        <f>VLOOKUP(Healthcare!A1690,'Customer Names'!$A:$D,4,0)</f>
        <v>Mark S</v>
      </c>
      <c r="C1690">
        <f>VLOOKUP(A1690,'Medical Examinations'!$A:$M,2,0)</f>
        <v>18.350000000000001</v>
      </c>
      <c r="D1690">
        <f>VLOOKUP($A1690,'Medical Examinations'!$A:$M,3,0)</f>
        <v>5.12</v>
      </c>
      <c r="E1690" t="str">
        <f>VLOOKUP($A1690,'Medical Examinations'!$A:$M,4,0)</f>
        <v>No</v>
      </c>
      <c r="F1690" t="str">
        <f>VLOOKUP($A1690,'Medical Examinations'!$A:$M,5,0)</f>
        <v>No</v>
      </c>
      <c r="G1690" t="str">
        <f>VLOOKUP($A1690,'Medical Examinations'!$A:$M,6,0)</f>
        <v>No</v>
      </c>
      <c r="H1690">
        <f>VLOOKUP($A1690,'Medical Examinations'!$A:$M,8,0)</f>
        <v>0</v>
      </c>
      <c r="I1690" t="str">
        <f>VLOOKUP($A1690,'Medical Examinations'!$A:$M,9,0)</f>
        <v>No</v>
      </c>
      <c r="J1690" t="str">
        <f>VLOOKUP($A1690,'Medical Examinations'!$A:$M,11,0)</f>
        <v>Underweight</v>
      </c>
      <c r="K1690" t="str">
        <f>VLOOKUP($A1690,'Medical Examinations'!$A:$M,12,0)</f>
        <v>Normal</v>
      </c>
      <c r="L1690" s="11">
        <f>VLOOKUP($A1690,'Hospitalisation Details'!$A:$O,5,0)</f>
        <v>29562</v>
      </c>
      <c r="M1690">
        <f>VLOOKUP($A1690,'Hospitalisation Details'!$A:$O,7,0)</f>
        <v>5540.35</v>
      </c>
      <c r="N1690" t="str">
        <f>VLOOKUP($A1690,'Hospitalisation Details'!$A:$O,12,0)</f>
        <v>tier - 2</v>
      </c>
      <c r="O1690" t="str">
        <f>VLOOKUP($A1690,'Hospitalisation Details'!$A:$O,13,0)</f>
        <v>tier - 2</v>
      </c>
      <c r="P1690" t="str">
        <f>VLOOKUP($A1690,'Hospitalisation Details'!$A:$O,14,0)</f>
        <v>R1012</v>
      </c>
      <c r="Q1690">
        <f>VLOOKUP($A1690,'Hospitalisation Details'!$A:$O,15,0)</f>
        <v>42</v>
      </c>
    </row>
    <row r="1691" spans="1:17" ht="15.75" x14ac:dyDescent="0.25">
      <c r="A1691" s="1" t="s">
        <v>681</v>
      </c>
      <c r="B1691" t="str">
        <f>VLOOKUP(Healthcare!A1691,'Customer Names'!$A:$D,4,0)</f>
        <v>Federica</v>
      </c>
      <c r="C1691">
        <f>VLOOKUP(A1691,'Medical Examinations'!$A:$M,2,0)</f>
        <v>22.13</v>
      </c>
      <c r="D1691">
        <f>VLOOKUP($A1691,'Medical Examinations'!$A:$M,3,0)</f>
        <v>9.1999999999999993</v>
      </c>
      <c r="E1691" t="str">
        <f>VLOOKUP($A1691,'Medical Examinations'!$A:$M,4,0)</f>
        <v>yes</v>
      </c>
      <c r="F1691" t="str">
        <f>VLOOKUP($A1691,'Medical Examinations'!$A:$M,5,0)</f>
        <v>No</v>
      </c>
      <c r="G1691" t="str">
        <f>VLOOKUP($A1691,'Medical Examinations'!$A:$M,6,0)</f>
        <v>No</v>
      </c>
      <c r="H1691">
        <f>VLOOKUP($A1691,'Medical Examinations'!$A:$M,8,0)</f>
        <v>0</v>
      </c>
      <c r="I1691" t="str">
        <f>VLOOKUP($A1691,'Medical Examinations'!$A:$M,9,0)</f>
        <v>No</v>
      </c>
      <c r="J1691" t="str">
        <f>VLOOKUP($A1691,'Medical Examinations'!$A:$M,11,0)</f>
        <v>Healthy Weight</v>
      </c>
      <c r="K1691" t="str">
        <f>VLOOKUP($A1691,'Medical Examinations'!$A:$M,12,0)</f>
        <v>Diabetes</v>
      </c>
      <c r="L1691" s="11">
        <f>VLOOKUP($A1691,'Hospitalisation Details'!$A:$O,5,0)</f>
        <v>29774</v>
      </c>
      <c r="M1691">
        <f>VLOOKUP($A1691,'Hospitalisation Details'!$A:$O,7,0)</f>
        <v>5539.4</v>
      </c>
      <c r="N1691" t="str">
        <f>VLOOKUP($A1691,'Hospitalisation Details'!$A:$O,12,0)</f>
        <v>tier - 2</v>
      </c>
      <c r="O1691" t="str">
        <f>VLOOKUP($A1691,'Hospitalisation Details'!$A:$O,13,0)</f>
        <v>tier - 2</v>
      </c>
      <c r="P1691" t="str">
        <f>VLOOKUP($A1691,'Hospitalisation Details'!$A:$O,14,0)</f>
        <v>R1013</v>
      </c>
      <c r="Q1691">
        <f>VLOOKUP($A1691,'Hospitalisation Details'!$A:$O,15,0)</f>
        <v>41</v>
      </c>
    </row>
    <row r="1692" spans="1:17" ht="15.75" x14ac:dyDescent="0.25">
      <c r="A1692" s="1" t="s">
        <v>680</v>
      </c>
      <c r="B1692" t="str">
        <f>VLOOKUP(Healthcare!A1692,'Customer Names'!$A:$D,4,0)</f>
        <v>Pamela L</v>
      </c>
      <c r="C1692">
        <f>VLOOKUP(A1692,'Medical Examinations'!$A:$M,2,0)</f>
        <v>22.51</v>
      </c>
      <c r="D1692">
        <f>VLOOKUP($A1692,'Medical Examinations'!$A:$M,3,0)</f>
        <v>6.08</v>
      </c>
      <c r="E1692" t="str">
        <f>VLOOKUP($A1692,'Medical Examinations'!$A:$M,4,0)</f>
        <v>yes</v>
      </c>
      <c r="F1692" t="str">
        <f>VLOOKUP($A1692,'Medical Examinations'!$A:$M,5,0)</f>
        <v>No</v>
      </c>
      <c r="G1692" t="str">
        <f>VLOOKUP($A1692,'Medical Examinations'!$A:$M,6,0)</f>
        <v>No</v>
      </c>
      <c r="H1692">
        <f>VLOOKUP($A1692,'Medical Examinations'!$A:$M,8,0)</f>
        <v>1</v>
      </c>
      <c r="I1692" t="str">
        <f>VLOOKUP($A1692,'Medical Examinations'!$A:$M,9,0)</f>
        <v>No</v>
      </c>
      <c r="J1692" t="str">
        <f>VLOOKUP($A1692,'Medical Examinations'!$A:$M,11,0)</f>
        <v>Healthy Weight</v>
      </c>
      <c r="K1692" t="str">
        <f>VLOOKUP($A1692,'Medical Examinations'!$A:$M,12,0)</f>
        <v>Prediabetes</v>
      </c>
      <c r="L1692" s="11">
        <f>VLOOKUP($A1692,'Hospitalisation Details'!$A:$O,5,0)</f>
        <v>32384</v>
      </c>
      <c r="M1692">
        <f>VLOOKUP($A1692,'Hospitalisation Details'!$A:$O,7,0)</f>
        <v>5503.36</v>
      </c>
      <c r="N1692" t="str">
        <f>VLOOKUP($A1692,'Hospitalisation Details'!$A:$O,12,0)</f>
        <v>tier - 2</v>
      </c>
      <c r="O1692" t="str">
        <f>VLOOKUP($A1692,'Hospitalisation Details'!$A:$O,13,0)</f>
        <v>tier - 2</v>
      </c>
      <c r="P1692" t="str">
        <f>VLOOKUP($A1692,'Hospitalisation Details'!$A:$O,14,0)</f>
        <v>R1012</v>
      </c>
      <c r="Q1692">
        <f>VLOOKUP($A1692,'Hospitalisation Details'!$A:$O,15,0)</f>
        <v>34</v>
      </c>
    </row>
    <row r="1693" spans="1:17" ht="15.75" x14ac:dyDescent="0.25">
      <c r="A1693" s="1" t="s">
        <v>679</v>
      </c>
      <c r="B1693" t="str">
        <f>VLOOKUP(Healthcare!A1693,'Customer Names'!$A:$D,4,0)</f>
        <v>Andrew W.</v>
      </c>
      <c r="C1693">
        <f>VLOOKUP(A1693,'Medical Examinations'!$A:$M,2,0)</f>
        <v>31</v>
      </c>
      <c r="D1693">
        <f>VLOOKUP($A1693,'Medical Examinations'!$A:$M,3,0)</f>
        <v>4.7699999999999996</v>
      </c>
      <c r="E1693" t="str">
        <f>VLOOKUP($A1693,'Medical Examinations'!$A:$M,4,0)</f>
        <v>No</v>
      </c>
      <c r="F1693" t="str">
        <f>VLOOKUP($A1693,'Medical Examinations'!$A:$M,5,0)</f>
        <v>No</v>
      </c>
      <c r="G1693" t="str">
        <f>VLOOKUP($A1693,'Medical Examinations'!$A:$M,6,0)</f>
        <v>No</v>
      </c>
      <c r="H1693">
        <f>VLOOKUP($A1693,'Medical Examinations'!$A:$M,8,0)</f>
        <v>1</v>
      </c>
      <c r="I1693" t="str">
        <f>VLOOKUP($A1693,'Medical Examinations'!$A:$M,9,0)</f>
        <v>No</v>
      </c>
      <c r="J1693" t="str">
        <f>VLOOKUP($A1693,'Medical Examinations'!$A:$M,11,0)</f>
        <v>Obesity</v>
      </c>
      <c r="K1693" t="str">
        <f>VLOOKUP($A1693,'Medical Examinations'!$A:$M,12,0)</f>
        <v>Normal</v>
      </c>
      <c r="L1693" s="11">
        <f>VLOOKUP($A1693,'Hospitalisation Details'!$A:$O,5,0)</f>
        <v>31003</v>
      </c>
      <c r="M1693">
        <f>VLOOKUP($A1693,'Hospitalisation Details'!$A:$O,7,0)</f>
        <v>5488.26</v>
      </c>
      <c r="N1693" t="str">
        <f>VLOOKUP($A1693,'Hospitalisation Details'!$A:$O,12,0)</f>
        <v>tier - 2</v>
      </c>
      <c r="O1693" t="str">
        <f>VLOOKUP($A1693,'Hospitalisation Details'!$A:$O,13,0)</f>
        <v>tier - 3</v>
      </c>
      <c r="P1693" t="str">
        <f>VLOOKUP($A1693,'Hospitalisation Details'!$A:$O,14,0)</f>
        <v>R1011</v>
      </c>
      <c r="Q1693">
        <f>VLOOKUP($A1693,'Hospitalisation Details'!$A:$O,15,0)</f>
        <v>38</v>
      </c>
    </row>
    <row r="1694" spans="1:17" ht="15.75" x14ac:dyDescent="0.25">
      <c r="A1694" s="1" t="s">
        <v>678</v>
      </c>
      <c r="B1694" t="str">
        <f>VLOOKUP(Healthcare!A1694,'Customer Names'!$A:$D,4,0)</f>
        <v>Randall</v>
      </c>
      <c r="C1694">
        <f>VLOOKUP(A1694,'Medical Examinations'!$A:$M,2,0)</f>
        <v>28.27</v>
      </c>
      <c r="D1694">
        <f>VLOOKUP($A1694,'Medical Examinations'!$A:$M,3,0)</f>
        <v>4.62</v>
      </c>
      <c r="E1694" t="str">
        <f>VLOOKUP($A1694,'Medical Examinations'!$A:$M,4,0)</f>
        <v>No</v>
      </c>
      <c r="F1694" t="str">
        <f>VLOOKUP($A1694,'Medical Examinations'!$A:$M,5,0)</f>
        <v>No</v>
      </c>
      <c r="G1694" t="str">
        <f>VLOOKUP($A1694,'Medical Examinations'!$A:$M,6,0)</f>
        <v>No</v>
      </c>
      <c r="H1694">
        <f>VLOOKUP($A1694,'Medical Examinations'!$A:$M,8,0)</f>
        <v>1</v>
      </c>
      <c r="I1694" t="str">
        <f>VLOOKUP($A1694,'Medical Examinations'!$A:$M,9,0)</f>
        <v>No</v>
      </c>
      <c r="J1694" t="str">
        <f>VLOOKUP($A1694,'Medical Examinations'!$A:$M,11,0)</f>
        <v>Overweight</v>
      </c>
      <c r="K1694" t="str">
        <f>VLOOKUP($A1694,'Medical Examinations'!$A:$M,12,0)</f>
        <v>Normal</v>
      </c>
      <c r="L1694" s="11">
        <f>VLOOKUP($A1694,'Hospitalisation Details'!$A:$O,5,0)</f>
        <v>30889</v>
      </c>
      <c r="M1694">
        <f>VLOOKUP($A1694,'Hospitalisation Details'!$A:$O,7,0)</f>
        <v>5484.47</v>
      </c>
      <c r="N1694" t="str">
        <f>VLOOKUP($A1694,'Hospitalisation Details'!$A:$O,12,0)</f>
        <v>tier - 2</v>
      </c>
      <c r="O1694" t="str">
        <f>VLOOKUP($A1694,'Hospitalisation Details'!$A:$O,13,0)</f>
        <v>tier - 2</v>
      </c>
      <c r="P1694" t="str">
        <f>VLOOKUP($A1694,'Hospitalisation Details'!$A:$O,14,0)</f>
        <v>R1013</v>
      </c>
      <c r="Q1694">
        <f>VLOOKUP($A1694,'Hospitalisation Details'!$A:$O,15,0)</f>
        <v>38</v>
      </c>
    </row>
    <row r="1695" spans="1:17" ht="15.75" x14ac:dyDescent="0.25">
      <c r="A1695" s="1" t="s">
        <v>677</v>
      </c>
      <c r="B1695" t="str">
        <f>VLOOKUP(Healthcare!A1695,'Customer Names'!$A:$D,4,0)</f>
        <v>Tracy L</v>
      </c>
      <c r="C1695">
        <f>VLOOKUP(A1695,'Medical Examinations'!$A:$M,2,0)</f>
        <v>29.92</v>
      </c>
      <c r="D1695">
        <f>VLOOKUP($A1695,'Medical Examinations'!$A:$M,3,0)</f>
        <v>9.07</v>
      </c>
      <c r="E1695" t="str">
        <f>VLOOKUP($A1695,'Medical Examinations'!$A:$M,4,0)</f>
        <v>yes</v>
      </c>
      <c r="F1695" t="str">
        <f>VLOOKUP($A1695,'Medical Examinations'!$A:$M,5,0)</f>
        <v>No</v>
      </c>
      <c r="G1695" t="str">
        <f>VLOOKUP($A1695,'Medical Examinations'!$A:$M,6,0)</f>
        <v>No</v>
      </c>
      <c r="H1695">
        <f>VLOOKUP($A1695,'Medical Examinations'!$A:$M,8,0)</f>
        <v>1</v>
      </c>
      <c r="I1695" t="str">
        <f>VLOOKUP($A1695,'Medical Examinations'!$A:$M,9,0)</f>
        <v>No</v>
      </c>
      <c r="J1695" t="str">
        <f>VLOOKUP($A1695,'Medical Examinations'!$A:$M,11,0)</f>
        <v>Obesity</v>
      </c>
      <c r="K1695" t="str">
        <f>VLOOKUP($A1695,'Medical Examinations'!$A:$M,12,0)</f>
        <v>Diabetes</v>
      </c>
      <c r="L1695" s="11">
        <f>VLOOKUP($A1695,'Hospitalisation Details'!$A:$O,5,0)</f>
        <v>31593</v>
      </c>
      <c r="M1695">
        <f>VLOOKUP($A1695,'Hospitalisation Details'!$A:$O,7,0)</f>
        <v>5478.04</v>
      </c>
      <c r="N1695" t="str">
        <f>VLOOKUP($A1695,'Hospitalisation Details'!$A:$O,12,0)</f>
        <v>tier - 2</v>
      </c>
      <c r="O1695" t="str">
        <f>VLOOKUP($A1695,'Hospitalisation Details'!$A:$O,13,0)</f>
        <v>tier - 3</v>
      </c>
      <c r="P1695" t="str">
        <f>VLOOKUP($A1695,'Hospitalisation Details'!$A:$O,14,0)</f>
        <v>R1013</v>
      </c>
      <c r="Q1695">
        <f>VLOOKUP($A1695,'Hospitalisation Details'!$A:$O,15,0)</f>
        <v>36</v>
      </c>
    </row>
    <row r="1696" spans="1:17" ht="15.75" x14ac:dyDescent="0.25">
      <c r="A1696" s="1" t="s">
        <v>676</v>
      </c>
      <c r="B1696" t="str">
        <f>VLOOKUP(Healthcare!A1696,'Customer Names'!$A:$D,4,0)</f>
        <v>Azelie</v>
      </c>
      <c r="C1696">
        <f>VLOOKUP(A1696,'Medical Examinations'!$A:$M,2,0)</f>
        <v>25.9</v>
      </c>
      <c r="D1696">
        <f>VLOOKUP($A1696,'Medical Examinations'!$A:$M,3,0)</f>
        <v>9.1199999999999992</v>
      </c>
      <c r="E1696" t="str">
        <f>VLOOKUP($A1696,'Medical Examinations'!$A:$M,4,0)</f>
        <v>yes</v>
      </c>
      <c r="F1696" t="str">
        <f>VLOOKUP($A1696,'Medical Examinations'!$A:$M,5,0)</f>
        <v>No</v>
      </c>
      <c r="G1696" t="str">
        <f>VLOOKUP($A1696,'Medical Examinations'!$A:$M,6,0)</f>
        <v>No</v>
      </c>
      <c r="H1696">
        <f>VLOOKUP($A1696,'Medical Examinations'!$A:$M,8,0)</f>
        <v>1</v>
      </c>
      <c r="I1696" t="str">
        <f>VLOOKUP($A1696,'Medical Examinations'!$A:$M,9,0)</f>
        <v>No</v>
      </c>
      <c r="J1696" t="str">
        <f>VLOOKUP($A1696,'Medical Examinations'!$A:$M,11,0)</f>
        <v>Overweight</v>
      </c>
      <c r="K1696" t="str">
        <f>VLOOKUP($A1696,'Medical Examinations'!$A:$M,12,0)</f>
        <v>Diabetes</v>
      </c>
      <c r="L1696" s="11">
        <f>VLOOKUP($A1696,'Hospitalisation Details'!$A:$O,5,0)</f>
        <v>31758</v>
      </c>
      <c r="M1696">
        <f>VLOOKUP($A1696,'Hospitalisation Details'!$A:$O,7,0)</f>
        <v>5472.45</v>
      </c>
      <c r="N1696" t="str">
        <f>VLOOKUP($A1696,'Hospitalisation Details'!$A:$O,12,0)</f>
        <v>tier - 2</v>
      </c>
      <c r="O1696" t="str">
        <f>VLOOKUP($A1696,'Hospitalisation Details'!$A:$O,13,0)</f>
        <v>tier - 3</v>
      </c>
      <c r="P1696" t="str">
        <f>VLOOKUP($A1696,'Hospitalisation Details'!$A:$O,14,0)</f>
        <v>R1011</v>
      </c>
      <c r="Q1696">
        <f>VLOOKUP($A1696,'Hospitalisation Details'!$A:$O,15,0)</f>
        <v>36</v>
      </c>
    </row>
    <row r="1697" spans="1:17" ht="15.75" x14ac:dyDescent="0.25">
      <c r="A1697" s="1" t="s">
        <v>675</v>
      </c>
      <c r="B1697" t="str">
        <f>VLOOKUP(Healthcare!A1697,'Customer Names'!$A:$D,4,0)</f>
        <v>Monica M.</v>
      </c>
      <c r="C1697">
        <f>VLOOKUP(A1697,'Medical Examinations'!$A:$M,2,0)</f>
        <v>27.74</v>
      </c>
      <c r="D1697">
        <f>VLOOKUP($A1697,'Medical Examinations'!$A:$M,3,0)</f>
        <v>7.32</v>
      </c>
      <c r="E1697" t="str">
        <f>VLOOKUP($A1697,'Medical Examinations'!$A:$M,4,0)</f>
        <v>yes</v>
      </c>
      <c r="F1697" t="str">
        <f>VLOOKUP($A1697,'Medical Examinations'!$A:$M,5,0)</f>
        <v>No</v>
      </c>
      <c r="G1697" t="str">
        <f>VLOOKUP($A1697,'Medical Examinations'!$A:$M,6,0)</f>
        <v>No</v>
      </c>
      <c r="H1697">
        <f>VLOOKUP($A1697,'Medical Examinations'!$A:$M,8,0)</f>
        <v>1</v>
      </c>
      <c r="I1697" t="str">
        <f>VLOOKUP($A1697,'Medical Examinations'!$A:$M,9,0)</f>
        <v>No</v>
      </c>
      <c r="J1697" t="str">
        <f>VLOOKUP($A1697,'Medical Examinations'!$A:$M,11,0)</f>
        <v>Overweight</v>
      </c>
      <c r="K1697" t="str">
        <f>VLOOKUP($A1697,'Medical Examinations'!$A:$M,12,0)</f>
        <v>Diabetes</v>
      </c>
      <c r="L1697" s="11">
        <f>VLOOKUP($A1697,'Hospitalisation Details'!$A:$O,5,0)</f>
        <v>31687</v>
      </c>
      <c r="M1697">
        <f>VLOOKUP($A1697,'Hospitalisation Details'!$A:$O,7,0)</f>
        <v>5469.01</v>
      </c>
      <c r="N1697" t="str">
        <f>VLOOKUP($A1697,'Hospitalisation Details'!$A:$O,12,0)</f>
        <v>tier - 2</v>
      </c>
      <c r="O1697" t="str">
        <f>VLOOKUP($A1697,'Hospitalisation Details'!$A:$O,13,0)</f>
        <v>tier - 2</v>
      </c>
      <c r="P1697" t="str">
        <f>VLOOKUP($A1697,'Hospitalisation Details'!$A:$O,14,0)</f>
        <v>R1024</v>
      </c>
      <c r="Q1697">
        <f>VLOOKUP($A1697,'Hospitalisation Details'!$A:$O,15,0)</f>
        <v>36</v>
      </c>
    </row>
    <row r="1698" spans="1:17" ht="15.75" x14ac:dyDescent="0.25">
      <c r="A1698" s="1" t="s">
        <v>674</v>
      </c>
      <c r="B1698" t="str">
        <f>VLOOKUP(Healthcare!A1698,'Customer Names'!$A:$D,4,0)</f>
        <v>Katarina K.</v>
      </c>
      <c r="C1698">
        <f>VLOOKUP(A1698,'Medical Examinations'!$A:$M,2,0)</f>
        <v>17.260000000000002</v>
      </c>
      <c r="D1698">
        <f>VLOOKUP($A1698,'Medical Examinations'!$A:$M,3,0)</f>
        <v>11.73</v>
      </c>
      <c r="E1698" t="str">
        <f>VLOOKUP($A1698,'Medical Examinations'!$A:$M,4,0)</f>
        <v>No</v>
      </c>
      <c r="F1698" t="str">
        <f>VLOOKUP($A1698,'Medical Examinations'!$A:$M,5,0)</f>
        <v>No</v>
      </c>
      <c r="G1698" t="str">
        <f>VLOOKUP($A1698,'Medical Examinations'!$A:$M,6,0)</f>
        <v>No</v>
      </c>
      <c r="H1698">
        <f>VLOOKUP($A1698,'Medical Examinations'!$A:$M,8,0)</f>
        <v>2</v>
      </c>
      <c r="I1698" t="str">
        <f>VLOOKUP($A1698,'Medical Examinations'!$A:$M,9,0)</f>
        <v>No</v>
      </c>
      <c r="J1698" t="str">
        <f>VLOOKUP($A1698,'Medical Examinations'!$A:$M,11,0)</f>
        <v>Underweight</v>
      </c>
      <c r="K1698" t="str">
        <f>VLOOKUP($A1698,'Medical Examinations'!$A:$M,12,0)</f>
        <v>Diabetes</v>
      </c>
      <c r="L1698" s="11">
        <f>VLOOKUP($A1698,'Hospitalisation Details'!$A:$O,5,0)</f>
        <v>26900</v>
      </c>
      <c r="M1698">
        <f>VLOOKUP($A1698,'Hospitalisation Details'!$A:$O,7,0)</f>
        <v>5466.88</v>
      </c>
      <c r="N1698" t="str">
        <f>VLOOKUP($A1698,'Hospitalisation Details'!$A:$O,12,0)</f>
        <v>tier - 2</v>
      </c>
      <c r="O1698" t="str">
        <f>VLOOKUP($A1698,'Hospitalisation Details'!$A:$O,13,0)</f>
        <v>tier - 2</v>
      </c>
      <c r="P1698" t="str">
        <f>VLOOKUP($A1698,'Hospitalisation Details'!$A:$O,14,0)</f>
        <v>R1013</v>
      </c>
      <c r="Q1698">
        <f>VLOOKUP($A1698,'Hospitalisation Details'!$A:$O,15,0)</f>
        <v>49</v>
      </c>
    </row>
    <row r="1699" spans="1:17" ht="15.75" x14ac:dyDescent="0.25">
      <c r="A1699" s="1" t="s">
        <v>673</v>
      </c>
      <c r="B1699" t="str">
        <f>VLOOKUP(Healthcare!A1699,'Customer Names'!$A:$D,4,0)</f>
        <v>Jamie L.</v>
      </c>
      <c r="C1699">
        <f>VLOOKUP(A1699,'Medical Examinations'!$A:$M,2,0)</f>
        <v>19.855</v>
      </c>
      <c r="D1699">
        <f>VLOOKUP($A1699,'Medical Examinations'!$A:$M,3,0)</f>
        <v>6.64</v>
      </c>
      <c r="E1699" t="str">
        <f>VLOOKUP($A1699,'Medical Examinations'!$A:$M,4,0)</f>
        <v>yes</v>
      </c>
      <c r="F1699" t="str">
        <f>VLOOKUP($A1699,'Medical Examinations'!$A:$M,5,0)</f>
        <v>No</v>
      </c>
      <c r="G1699" t="str">
        <f>VLOOKUP($A1699,'Medical Examinations'!$A:$M,6,0)</f>
        <v>No</v>
      </c>
      <c r="H1699">
        <f>VLOOKUP($A1699,'Medical Examinations'!$A:$M,8,0)</f>
        <v>1</v>
      </c>
      <c r="I1699" t="str">
        <f>VLOOKUP($A1699,'Medical Examinations'!$A:$M,9,0)</f>
        <v>No</v>
      </c>
      <c r="J1699" t="str">
        <f>VLOOKUP($A1699,'Medical Examinations'!$A:$M,11,0)</f>
        <v>Healthy Weight</v>
      </c>
      <c r="K1699" t="str">
        <f>VLOOKUP($A1699,'Medical Examinations'!$A:$M,12,0)</f>
        <v>Diabetes</v>
      </c>
      <c r="L1699" s="11">
        <f>VLOOKUP($A1699,'Hospitalisation Details'!$A:$O,5,0)</f>
        <v>31618</v>
      </c>
      <c r="M1699">
        <f>VLOOKUP($A1699,'Hospitalisation Details'!$A:$O,7,0)</f>
        <v>5458.05</v>
      </c>
      <c r="N1699" t="str">
        <f>VLOOKUP($A1699,'Hospitalisation Details'!$A:$O,12,0)</f>
        <v>tier - 2</v>
      </c>
      <c r="O1699" t="str">
        <f>VLOOKUP($A1699,'Hospitalisation Details'!$A:$O,13,0)</f>
        <v>tier - 2</v>
      </c>
      <c r="P1699" t="str">
        <f>VLOOKUP($A1699,'Hospitalisation Details'!$A:$O,14,0)</f>
        <v>R1024</v>
      </c>
      <c r="Q1699">
        <f>VLOOKUP($A1699,'Hospitalisation Details'!$A:$O,15,0)</f>
        <v>36</v>
      </c>
    </row>
    <row r="1700" spans="1:17" ht="15.75" x14ac:dyDescent="0.25">
      <c r="A1700" s="1" t="s">
        <v>672</v>
      </c>
      <c r="B1700" t="str">
        <f>VLOOKUP(Healthcare!A1700,'Customer Names'!$A:$D,4,0)</f>
        <v>Brian</v>
      </c>
      <c r="C1700">
        <f>VLOOKUP(A1700,'Medical Examinations'!$A:$M,2,0)</f>
        <v>41.69</v>
      </c>
      <c r="D1700">
        <f>VLOOKUP($A1700,'Medical Examinations'!$A:$M,3,0)</f>
        <v>5.78</v>
      </c>
      <c r="E1700" t="str">
        <f>VLOOKUP($A1700,'Medical Examinations'!$A:$M,4,0)</f>
        <v>No</v>
      </c>
      <c r="F1700" t="str">
        <f>VLOOKUP($A1700,'Medical Examinations'!$A:$M,5,0)</f>
        <v>No</v>
      </c>
      <c r="G1700" t="str">
        <f>VLOOKUP($A1700,'Medical Examinations'!$A:$M,6,0)</f>
        <v>No</v>
      </c>
      <c r="H1700">
        <f>VLOOKUP($A1700,'Medical Examinations'!$A:$M,8,0)</f>
        <v>0</v>
      </c>
      <c r="I1700" t="str">
        <f>VLOOKUP($A1700,'Medical Examinations'!$A:$M,9,0)</f>
        <v>No</v>
      </c>
      <c r="J1700" t="str">
        <f>VLOOKUP($A1700,'Medical Examinations'!$A:$M,11,0)</f>
        <v>Obesity</v>
      </c>
      <c r="K1700" t="str">
        <f>VLOOKUP($A1700,'Medical Examinations'!$A:$M,12,0)</f>
        <v>Prediabetes</v>
      </c>
      <c r="L1700" s="11">
        <f>VLOOKUP($A1700,'Hospitalisation Details'!$A:$O,5,0)</f>
        <v>30249</v>
      </c>
      <c r="M1700">
        <f>VLOOKUP($A1700,'Hospitalisation Details'!$A:$O,7,0)</f>
        <v>5438.75</v>
      </c>
      <c r="N1700" t="str">
        <f>VLOOKUP($A1700,'Hospitalisation Details'!$A:$O,12,0)</f>
        <v>tier - 3</v>
      </c>
      <c r="O1700" t="str">
        <f>VLOOKUP($A1700,'Hospitalisation Details'!$A:$O,13,0)</f>
        <v>tier - 2</v>
      </c>
      <c r="P1700" t="str">
        <f>VLOOKUP($A1700,'Hospitalisation Details'!$A:$O,14,0)</f>
        <v>R1013</v>
      </c>
      <c r="Q1700">
        <f>VLOOKUP($A1700,'Hospitalisation Details'!$A:$O,15,0)</f>
        <v>40</v>
      </c>
    </row>
    <row r="1701" spans="1:17" ht="15.75" x14ac:dyDescent="0.25">
      <c r="A1701" s="1" t="s">
        <v>671</v>
      </c>
      <c r="B1701" t="str">
        <f>VLOOKUP(Healthcare!A1701,'Customer Names'!$A:$D,4,0)</f>
        <v>Stacey L.</v>
      </c>
      <c r="C1701">
        <f>VLOOKUP(A1701,'Medical Examinations'!$A:$M,2,0)</f>
        <v>16.12</v>
      </c>
      <c r="D1701">
        <f>VLOOKUP($A1701,'Medical Examinations'!$A:$M,3,0)</f>
        <v>10.45</v>
      </c>
      <c r="E1701" t="str">
        <f>VLOOKUP($A1701,'Medical Examinations'!$A:$M,4,0)</f>
        <v>No</v>
      </c>
      <c r="F1701" t="str">
        <f>VLOOKUP($A1701,'Medical Examinations'!$A:$M,5,0)</f>
        <v>No</v>
      </c>
      <c r="G1701" t="str">
        <f>VLOOKUP($A1701,'Medical Examinations'!$A:$M,6,0)</f>
        <v>No</v>
      </c>
      <c r="H1701">
        <f>VLOOKUP($A1701,'Medical Examinations'!$A:$M,8,0)</f>
        <v>0</v>
      </c>
      <c r="I1701" t="str">
        <f>VLOOKUP($A1701,'Medical Examinations'!$A:$M,9,0)</f>
        <v>No</v>
      </c>
      <c r="J1701" t="str">
        <f>VLOOKUP($A1701,'Medical Examinations'!$A:$M,11,0)</f>
        <v>Underweight</v>
      </c>
      <c r="K1701" t="str">
        <f>VLOOKUP($A1701,'Medical Examinations'!$A:$M,12,0)</f>
        <v>Diabetes</v>
      </c>
      <c r="L1701" s="11">
        <f>VLOOKUP($A1701,'Hospitalisation Details'!$A:$O,5,0)</f>
        <v>28832</v>
      </c>
      <c r="M1701">
        <f>VLOOKUP($A1701,'Hospitalisation Details'!$A:$O,7,0)</f>
        <v>5428.98</v>
      </c>
      <c r="N1701" t="str">
        <f>VLOOKUP($A1701,'Hospitalisation Details'!$A:$O,12,0)</f>
        <v>tier - 2</v>
      </c>
      <c r="O1701" t="str">
        <f>VLOOKUP($A1701,'Hospitalisation Details'!$A:$O,13,0)</f>
        <v>tier - 2</v>
      </c>
      <c r="P1701" t="str">
        <f>VLOOKUP($A1701,'Hospitalisation Details'!$A:$O,14,0)</f>
        <v>R1012</v>
      </c>
      <c r="Q1701">
        <f>VLOOKUP($A1701,'Hospitalisation Details'!$A:$O,15,0)</f>
        <v>44</v>
      </c>
    </row>
    <row r="1702" spans="1:17" ht="15.75" x14ac:dyDescent="0.25">
      <c r="A1702" s="1" t="s">
        <v>670</v>
      </c>
      <c r="B1702" t="str">
        <f>VLOOKUP(Healthcare!A1702,'Customer Names'!$A:$D,4,0)</f>
        <v>Stephen</v>
      </c>
      <c r="C1702">
        <f>VLOOKUP(A1702,'Medical Examinations'!$A:$M,2,0)</f>
        <v>37.43</v>
      </c>
      <c r="D1702">
        <f>VLOOKUP($A1702,'Medical Examinations'!$A:$M,3,0)</f>
        <v>4.5199999999999996</v>
      </c>
      <c r="E1702" t="str">
        <f>VLOOKUP($A1702,'Medical Examinations'!$A:$M,4,0)</f>
        <v>No</v>
      </c>
      <c r="F1702" t="str">
        <f>VLOOKUP($A1702,'Medical Examinations'!$A:$M,5,0)</f>
        <v>No</v>
      </c>
      <c r="G1702" t="str">
        <f>VLOOKUP($A1702,'Medical Examinations'!$A:$M,6,0)</f>
        <v>No</v>
      </c>
      <c r="H1702">
        <f>VLOOKUP($A1702,'Medical Examinations'!$A:$M,8,0)</f>
        <v>1</v>
      </c>
      <c r="I1702" t="str">
        <f>VLOOKUP($A1702,'Medical Examinations'!$A:$M,9,0)</f>
        <v>No</v>
      </c>
      <c r="J1702" t="str">
        <f>VLOOKUP($A1702,'Medical Examinations'!$A:$M,11,0)</f>
        <v>Obesity</v>
      </c>
      <c r="K1702" t="str">
        <f>VLOOKUP($A1702,'Medical Examinations'!$A:$M,12,0)</f>
        <v>Normal</v>
      </c>
      <c r="L1702" s="11">
        <f>VLOOKUP($A1702,'Hospitalisation Details'!$A:$O,5,0)</f>
        <v>33955</v>
      </c>
      <c r="M1702">
        <f>VLOOKUP($A1702,'Hospitalisation Details'!$A:$O,7,0)</f>
        <v>5428.73</v>
      </c>
      <c r="N1702" t="str">
        <f>VLOOKUP($A1702,'Hospitalisation Details'!$A:$O,12,0)</f>
        <v>tier - 3</v>
      </c>
      <c r="O1702" t="str">
        <f>VLOOKUP($A1702,'Hospitalisation Details'!$A:$O,13,0)</f>
        <v>tier - 1</v>
      </c>
      <c r="P1702" t="str">
        <f>VLOOKUP($A1702,'Hospitalisation Details'!$A:$O,14,0)</f>
        <v>R1017</v>
      </c>
      <c r="Q1702">
        <f>VLOOKUP($A1702,'Hospitalisation Details'!$A:$O,15,0)</f>
        <v>30</v>
      </c>
    </row>
    <row r="1703" spans="1:17" ht="15.75" x14ac:dyDescent="0.25">
      <c r="A1703" s="1" t="s">
        <v>669</v>
      </c>
      <c r="B1703" t="str">
        <f>VLOOKUP(Healthcare!A1703,'Customer Names'!$A:$D,4,0)</f>
        <v>Joshua</v>
      </c>
      <c r="C1703">
        <f>VLOOKUP(A1703,'Medical Examinations'!$A:$M,2,0)</f>
        <v>31.065000000000001</v>
      </c>
      <c r="D1703">
        <f>VLOOKUP($A1703,'Medical Examinations'!$A:$M,3,0)</f>
        <v>5.71</v>
      </c>
      <c r="E1703" t="str">
        <f>VLOOKUP($A1703,'Medical Examinations'!$A:$M,4,0)</f>
        <v>No</v>
      </c>
      <c r="F1703" t="str">
        <f>VLOOKUP($A1703,'Medical Examinations'!$A:$M,5,0)</f>
        <v>No</v>
      </c>
      <c r="G1703" t="str">
        <f>VLOOKUP($A1703,'Medical Examinations'!$A:$M,6,0)</f>
        <v>No</v>
      </c>
      <c r="H1703">
        <f>VLOOKUP($A1703,'Medical Examinations'!$A:$M,8,0)</f>
        <v>0</v>
      </c>
      <c r="I1703" t="str">
        <f>VLOOKUP($A1703,'Medical Examinations'!$A:$M,9,0)</f>
        <v>No</v>
      </c>
      <c r="J1703" t="str">
        <f>VLOOKUP($A1703,'Medical Examinations'!$A:$M,11,0)</f>
        <v>Obesity</v>
      </c>
      <c r="K1703" t="str">
        <f>VLOOKUP($A1703,'Medical Examinations'!$A:$M,12,0)</f>
        <v>Prediabetes</v>
      </c>
      <c r="L1703" s="11">
        <f>VLOOKUP($A1703,'Hospitalisation Details'!$A:$O,5,0)</f>
        <v>33456</v>
      </c>
      <c r="M1703">
        <f>VLOOKUP($A1703,'Hospitalisation Details'!$A:$O,7,0)</f>
        <v>5425.02</v>
      </c>
      <c r="N1703" t="str">
        <f>VLOOKUP($A1703,'Hospitalisation Details'!$A:$O,12,0)</f>
        <v>tier - 2</v>
      </c>
      <c r="O1703" t="str">
        <f>VLOOKUP($A1703,'Hospitalisation Details'!$A:$O,13,0)</f>
        <v>tier - 1</v>
      </c>
      <c r="P1703" t="str">
        <f>VLOOKUP($A1703,'Hospitalisation Details'!$A:$O,14,0)</f>
        <v>R1012</v>
      </c>
      <c r="Q1703">
        <f>VLOOKUP($A1703,'Hospitalisation Details'!$A:$O,15,0)</f>
        <v>31</v>
      </c>
    </row>
    <row r="1704" spans="1:17" ht="15.75" x14ac:dyDescent="0.25">
      <c r="A1704" s="1" t="s">
        <v>668</v>
      </c>
      <c r="B1704" t="str">
        <f>VLOOKUP(Healthcare!A1704,'Customer Names'!$A:$D,4,0)</f>
        <v>Josh</v>
      </c>
      <c r="C1704">
        <f>VLOOKUP(A1704,'Medical Examinations'!$A:$M,2,0)</f>
        <v>25.08</v>
      </c>
      <c r="D1704">
        <f>VLOOKUP($A1704,'Medical Examinations'!$A:$M,3,0)</f>
        <v>4.7699999999999996</v>
      </c>
      <c r="E1704" t="str">
        <f>VLOOKUP($A1704,'Medical Examinations'!$A:$M,4,0)</f>
        <v>No</v>
      </c>
      <c r="F1704" t="str">
        <f>VLOOKUP($A1704,'Medical Examinations'!$A:$M,5,0)</f>
        <v>No</v>
      </c>
      <c r="G1704" t="str">
        <f>VLOOKUP($A1704,'Medical Examinations'!$A:$M,6,0)</f>
        <v>No</v>
      </c>
      <c r="H1704">
        <f>VLOOKUP($A1704,'Medical Examinations'!$A:$M,8,0)</f>
        <v>0</v>
      </c>
      <c r="I1704" t="str">
        <f>VLOOKUP($A1704,'Medical Examinations'!$A:$M,9,0)</f>
        <v>No</v>
      </c>
      <c r="J1704" t="str">
        <f>VLOOKUP($A1704,'Medical Examinations'!$A:$M,11,0)</f>
        <v>Overweight</v>
      </c>
      <c r="K1704" t="str">
        <f>VLOOKUP($A1704,'Medical Examinations'!$A:$M,12,0)</f>
        <v>Normal</v>
      </c>
      <c r="L1704" s="11">
        <f>VLOOKUP($A1704,'Hospitalisation Details'!$A:$O,5,0)</f>
        <v>30312</v>
      </c>
      <c r="M1704">
        <f>VLOOKUP($A1704,'Hospitalisation Details'!$A:$O,7,0)</f>
        <v>5415.66</v>
      </c>
      <c r="N1704" t="str">
        <f>VLOOKUP($A1704,'Hospitalisation Details'!$A:$O,12,0)</f>
        <v>tier - 2</v>
      </c>
      <c r="O1704" t="str">
        <f>VLOOKUP($A1704,'Hospitalisation Details'!$A:$O,13,0)</f>
        <v>tier - 3</v>
      </c>
      <c r="P1704" t="str">
        <f>VLOOKUP($A1704,'Hospitalisation Details'!$A:$O,14,0)</f>
        <v>R1013</v>
      </c>
      <c r="Q1704">
        <f>VLOOKUP($A1704,'Hospitalisation Details'!$A:$O,15,0)</f>
        <v>40</v>
      </c>
    </row>
    <row r="1705" spans="1:17" ht="15.75" x14ac:dyDescent="0.25">
      <c r="A1705" s="1" t="s">
        <v>667</v>
      </c>
      <c r="B1705" t="str">
        <f>VLOOKUP(Healthcare!A1705,'Customer Names'!$A:$D,4,0)</f>
        <v>Heather</v>
      </c>
      <c r="C1705">
        <f>VLOOKUP(A1705,'Medical Examinations'!$A:$M,2,0)</f>
        <v>15.2</v>
      </c>
      <c r="D1705">
        <f>VLOOKUP($A1705,'Medical Examinations'!$A:$M,3,0)</f>
        <v>7.81</v>
      </c>
      <c r="E1705" t="str">
        <f>VLOOKUP($A1705,'Medical Examinations'!$A:$M,4,0)</f>
        <v>yes</v>
      </c>
      <c r="F1705" t="str">
        <f>VLOOKUP($A1705,'Medical Examinations'!$A:$M,5,0)</f>
        <v>No</v>
      </c>
      <c r="G1705" t="str">
        <f>VLOOKUP($A1705,'Medical Examinations'!$A:$M,6,0)</f>
        <v>No</v>
      </c>
      <c r="H1705">
        <f>VLOOKUP($A1705,'Medical Examinations'!$A:$M,8,0)</f>
        <v>1</v>
      </c>
      <c r="I1705" t="str">
        <f>VLOOKUP($A1705,'Medical Examinations'!$A:$M,9,0)</f>
        <v>No</v>
      </c>
      <c r="J1705" t="str">
        <f>VLOOKUP($A1705,'Medical Examinations'!$A:$M,11,0)</f>
        <v>Underweight</v>
      </c>
      <c r="K1705" t="str">
        <f>VLOOKUP($A1705,'Medical Examinations'!$A:$M,12,0)</f>
        <v>Diabetes</v>
      </c>
      <c r="L1705" s="11">
        <f>VLOOKUP($A1705,'Hospitalisation Details'!$A:$O,5,0)</f>
        <v>27664</v>
      </c>
      <c r="M1705">
        <f>VLOOKUP($A1705,'Hospitalisation Details'!$A:$O,7,0)</f>
        <v>5411.99</v>
      </c>
      <c r="N1705" t="str">
        <f>VLOOKUP($A1705,'Hospitalisation Details'!$A:$O,12,0)</f>
        <v>tier - 2</v>
      </c>
      <c r="O1705" t="str">
        <f>VLOOKUP($A1705,'Hospitalisation Details'!$A:$O,13,0)</f>
        <v>tier - 3</v>
      </c>
      <c r="P1705" t="str">
        <f>VLOOKUP($A1705,'Hospitalisation Details'!$A:$O,14,0)</f>
        <v>R1012</v>
      </c>
      <c r="Q1705">
        <f>VLOOKUP($A1705,'Hospitalisation Details'!$A:$O,15,0)</f>
        <v>47</v>
      </c>
    </row>
    <row r="1706" spans="1:17" ht="15.75" x14ac:dyDescent="0.25">
      <c r="A1706" s="1" t="s">
        <v>666</v>
      </c>
      <c r="B1706" t="str">
        <f>VLOOKUP(Healthcare!A1706,'Customer Names'!$A:$D,4,0)</f>
        <v>James C.</v>
      </c>
      <c r="C1706">
        <f>VLOOKUP(A1706,'Medical Examinations'!$A:$M,2,0)</f>
        <v>22.34</v>
      </c>
      <c r="D1706">
        <f>VLOOKUP($A1706,'Medical Examinations'!$A:$M,3,0)</f>
        <v>5.19</v>
      </c>
      <c r="E1706" t="str">
        <f>VLOOKUP($A1706,'Medical Examinations'!$A:$M,4,0)</f>
        <v>yes</v>
      </c>
      <c r="F1706" t="str">
        <f>VLOOKUP($A1706,'Medical Examinations'!$A:$M,5,0)</f>
        <v>No</v>
      </c>
      <c r="G1706" t="str">
        <f>VLOOKUP($A1706,'Medical Examinations'!$A:$M,6,0)</f>
        <v>No</v>
      </c>
      <c r="H1706">
        <f>VLOOKUP($A1706,'Medical Examinations'!$A:$M,8,0)</f>
        <v>0</v>
      </c>
      <c r="I1706" t="str">
        <f>VLOOKUP($A1706,'Medical Examinations'!$A:$M,9,0)</f>
        <v>No</v>
      </c>
      <c r="J1706" t="str">
        <f>VLOOKUP($A1706,'Medical Examinations'!$A:$M,11,0)</f>
        <v>Healthy Weight</v>
      </c>
      <c r="K1706" t="str">
        <f>VLOOKUP($A1706,'Medical Examinations'!$A:$M,12,0)</f>
        <v>Normal</v>
      </c>
      <c r="L1706" s="11">
        <f>VLOOKUP($A1706,'Hospitalisation Details'!$A:$O,5,0)</f>
        <v>31251</v>
      </c>
      <c r="M1706">
        <f>VLOOKUP($A1706,'Hospitalisation Details'!$A:$O,7,0)</f>
        <v>5402.89</v>
      </c>
      <c r="N1706" t="str">
        <f>VLOOKUP($A1706,'Hospitalisation Details'!$A:$O,12,0)</f>
        <v>tier - 2</v>
      </c>
      <c r="O1706" t="str">
        <f>VLOOKUP($A1706,'Hospitalisation Details'!$A:$O,13,0)</f>
        <v>tier - 1</v>
      </c>
      <c r="P1706" t="str">
        <f>VLOOKUP($A1706,'Hospitalisation Details'!$A:$O,14,0)</f>
        <v>R1013</v>
      </c>
      <c r="Q1706">
        <f>VLOOKUP($A1706,'Hospitalisation Details'!$A:$O,15,0)</f>
        <v>37</v>
      </c>
    </row>
    <row r="1707" spans="1:17" ht="15.75" x14ac:dyDescent="0.25">
      <c r="A1707" s="1" t="s">
        <v>665</v>
      </c>
      <c r="B1707" t="str">
        <f>VLOOKUP(Healthcare!A1707,'Customer Names'!$A:$D,4,0)</f>
        <v>Kim</v>
      </c>
      <c r="C1707">
        <f>VLOOKUP(A1707,'Medical Examinations'!$A:$M,2,0)</f>
        <v>40.15</v>
      </c>
      <c r="D1707">
        <f>VLOOKUP($A1707,'Medical Examinations'!$A:$M,3,0)</f>
        <v>5.93</v>
      </c>
      <c r="E1707" t="str">
        <f>VLOOKUP($A1707,'Medical Examinations'!$A:$M,4,0)</f>
        <v>No</v>
      </c>
      <c r="F1707" t="str">
        <f>VLOOKUP($A1707,'Medical Examinations'!$A:$M,5,0)</f>
        <v>No</v>
      </c>
      <c r="G1707" t="str">
        <f>VLOOKUP($A1707,'Medical Examinations'!$A:$M,6,0)</f>
        <v>No</v>
      </c>
      <c r="H1707">
        <f>VLOOKUP($A1707,'Medical Examinations'!$A:$M,8,0)</f>
        <v>1</v>
      </c>
      <c r="I1707" t="str">
        <f>VLOOKUP($A1707,'Medical Examinations'!$A:$M,9,0)</f>
        <v>No</v>
      </c>
      <c r="J1707" t="str">
        <f>VLOOKUP($A1707,'Medical Examinations'!$A:$M,11,0)</f>
        <v>Obesity</v>
      </c>
      <c r="K1707" t="str">
        <f>VLOOKUP($A1707,'Medical Examinations'!$A:$M,12,0)</f>
        <v>Prediabetes</v>
      </c>
      <c r="L1707" s="11">
        <f>VLOOKUP($A1707,'Hospitalisation Details'!$A:$O,5,0)</f>
        <v>30956</v>
      </c>
      <c r="M1707">
        <f>VLOOKUP($A1707,'Hospitalisation Details'!$A:$O,7,0)</f>
        <v>5400.98</v>
      </c>
      <c r="N1707" t="str">
        <f>VLOOKUP($A1707,'Hospitalisation Details'!$A:$O,12,0)</f>
        <v>tier - 2</v>
      </c>
      <c r="O1707" t="str">
        <f>VLOOKUP($A1707,'Hospitalisation Details'!$A:$O,13,0)</f>
        <v>tier - 2</v>
      </c>
      <c r="P1707" t="str">
        <f>VLOOKUP($A1707,'Hospitalisation Details'!$A:$O,14,0)</f>
        <v>R1013</v>
      </c>
      <c r="Q1707">
        <f>VLOOKUP($A1707,'Hospitalisation Details'!$A:$O,15,0)</f>
        <v>38</v>
      </c>
    </row>
    <row r="1708" spans="1:17" ht="15.75" x14ac:dyDescent="0.25">
      <c r="A1708" s="1" t="s">
        <v>664</v>
      </c>
      <c r="B1708" t="str">
        <f>VLOOKUP(Healthcare!A1708,'Customer Names'!$A:$D,4,0)</f>
        <v>Marie E.</v>
      </c>
      <c r="C1708">
        <f>VLOOKUP(A1708,'Medical Examinations'!$A:$M,2,0)</f>
        <v>37.729999999999997</v>
      </c>
      <c r="D1708">
        <f>VLOOKUP($A1708,'Medical Examinations'!$A:$M,3,0)</f>
        <v>6.29</v>
      </c>
      <c r="E1708" t="str">
        <f>VLOOKUP($A1708,'Medical Examinations'!$A:$M,4,0)</f>
        <v>No</v>
      </c>
      <c r="F1708" t="str">
        <f>VLOOKUP($A1708,'Medical Examinations'!$A:$M,5,0)</f>
        <v>No</v>
      </c>
      <c r="G1708" t="str">
        <f>VLOOKUP($A1708,'Medical Examinations'!$A:$M,6,0)</f>
        <v>No</v>
      </c>
      <c r="H1708">
        <f>VLOOKUP($A1708,'Medical Examinations'!$A:$M,8,0)</f>
        <v>1</v>
      </c>
      <c r="I1708" t="str">
        <f>VLOOKUP($A1708,'Medical Examinations'!$A:$M,9,0)</f>
        <v>No</v>
      </c>
      <c r="J1708" t="str">
        <f>VLOOKUP($A1708,'Medical Examinations'!$A:$M,11,0)</f>
        <v>Obesity</v>
      </c>
      <c r="K1708" t="str">
        <f>VLOOKUP($A1708,'Medical Examinations'!$A:$M,12,0)</f>
        <v>Prediabetes</v>
      </c>
      <c r="L1708" s="11">
        <f>VLOOKUP($A1708,'Hospitalisation Details'!$A:$O,5,0)</f>
        <v>30989</v>
      </c>
      <c r="M1708">
        <f>VLOOKUP($A1708,'Hospitalisation Details'!$A:$O,7,0)</f>
        <v>5397.62</v>
      </c>
      <c r="N1708" t="str">
        <f>VLOOKUP($A1708,'Hospitalisation Details'!$A:$O,12,0)</f>
        <v>tier - 2</v>
      </c>
      <c r="O1708" t="str">
        <f>VLOOKUP($A1708,'Hospitalisation Details'!$A:$O,13,0)</f>
        <v>tier - 2</v>
      </c>
      <c r="P1708" t="str">
        <f>VLOOKUP($A1708,'Hospitalisation Details'!$A:$O,14,0)</f>
        <v>R1013</v>
      </c>
      <c r="Q1708">
        <f>VLOOKUP($A1708,'Hospitalisation Details'!$A:$O,15,0)</f>
        <v>38</v>
      </c>
    </row>
    <row r="1709" spans="1:17" ht="15.75" x14ac:dyDescent="0.25">
      <c r="A1709" s="1" t="s">
        <v>663</v>
      </c>
      <c r="B1709" t="str">
        <f>VLOOKUP(Healthcare!A1709,'Customer Names'!$A:$D,4,0)</f>
        <v>Dariusz</v>
      </c>
      <c r="C1709">
        <f>VLOOKUP(A1709,'Medical Examinations'!$A:$M,2,0)</f>
        <v>25.35</v>
      </c>
      <c r="D1709">
        <f>VLOOKUP($A1709,'Medical Examinations'!$A:$M,3,0)</f>
        <v>4.9000000000000004</v>
      </c>
      <c r="E1709" t="str">
        <f>VLOOKUP($A1709,'Medical Examinations'!$A:$M,4,0)</f>
        <v>No</v>
      </c>
      <c r="F1709" t="str">
        <f>VLOOKUP($A1709,'Medical Examinations'!$A:$M,5,0)</f>
        <v>No</v>
      </c>
      <c r="G1709" t="str">
        <f>VLOOKUP($A1709,'Medical Examinations'!$A:$M,6,0)</f>
        <v>No</v>
      </c>
      <c r="H1709">
        <f>VLOOKUP($A1709,'Medical Examinations'!$A:$M,8,0)</f>
        <v>0</v>
      </c>
      <c r="I1709" t="str">
        <f>VLOOKUP($A1709,'Medical Examinations'!$A:$M,9,0)</f>
        <v>No</v>
      </c>
      <c r="J1709" t="str">
        <f>VLOOKUP($A1709,'Medical Examinations'!$A:$M,11,0)</f>
        <v>Overweight</v>
      </c>
      <c r="K1709" t="str">
        <f>VLOOKUP($A1709,'Medical Examinations'!$A:$M,12,0)</f>
        <v>Normal</v>
      </c>
      <c r="L1709" s="11">
        <f>VLOOKUP($A1709,'Hospitalisation Details'!$A:$O,5,0)</f>
        <v>32848</v>
      </c>
      <c r="M1709">
        <f>VLOOKUP($A1709,'Hospitalisation Details'!$A:$O,7,0)</f>
        <v>5396.44</v>
      </c>
      <c r="N1709" t="str">
        <f>VLOOKUP($A1709,'Hospitalisation Details'!$A:$O,12,0)</f>
        <v>tier - 2</v>
      </c>
      <c r="O1709" t="str">
        <f>VLOOKUP($A1709,'Hospitalisation Details'!$A:$O,13,0)</f>
        <v>tier - 3</v>
      </c>
      <c r="P1709" t="str">
        <f>VLOOKUP($A1709,'Hospitalisation Details'!$A:$O,14,0)</f>
        <v>R1013</v>
      </c>
      <c r="Q1709">
        <f>VLOOKUP($A1709,'Hospitalisation Details'!$A:$O,15,0)</f>
        <v>33</v>
      </c>
    </row>
    <row r="1710" spans="1:17" ht="15.75" x14ac:dyDescent="0.25">
      <c r="A1710" s="1" t="s">
        <v>662</v>
      </c>
      <c r="B1710" t="str">
        <f>VLOOKUP(Healthcare!A1710,'Customer Names'!$A:$D,4,0)</f>
        <v>Jessica E.</v>
      </c>
      <c r="C1710">
        <f>VLOOKUP(A1710,'Medical Examinations'!$A:$M,2,0)</f>
        <v>26.41</v>
      </c>
      <c r="D1710">
        <f>VLOOKUP($A1710,'Medical Examinations'!$A:$M,3,0)</f>
        <v>5.07</v>
      </c>
      <c r="E1710" t="str">
        <f>VLOOKUP($A1710,'Medical Examinations'!$A:$M,4,0)</f>
        <v>yes</v>
      </c>
      <c r="F1710" t="str">
        <f>VLOOKUP($A1710,'Medical Examinations'!$A:$M,5,0)</f>
        <v>No</v>
      </c>
      <c r="G1710" t="str">
        <f>VLOOKUP($A1710,'Medical Examinations'!$A:$M,6,0)</f>
        <v>No</v>
      </c>
      <c r="H1710">
        <f>VLOOKUP($A1710,'Medical Examinations'!$A:$M,8,0)</f>
        <v>1</v>
      </c>
      <c r="I1710" t="str">
        <f>VLOOKUP($A1710,'Medical Examinations'!$A:$M,9,0)</f>
        <v>No</v>
      </c>
      <c r="J1710" t="str">
        <f>VLOOKUP($A1710,'Medical Examinations'!$A:$M,11,0)</f>
        <v>Overweight</v>
      </c>
      <c r="K1710" t="str">
        <f>VLOOKUP($A1710,'Medical Examinations'!$A:$M,12,0)</f>
        <v>Normal</v>
      </c>
      <c r="L1710" s="11">
        <f>VLOOKUP($A1710,'Hospitalisation Details'!$A:$O,5,0)</f>
        <v>32455</v>
      </c>
      <c r="M1710">
        <f>VLOOKUP($A1710,'Hospitalisation Details'!$A:$O,7,0)</f>
        <v>5385.34</v>
      </c>
      <c r="N1710" t="str">
        <f>VLOOKUP($A1710,'Hospitalisation Details'!$A:$O,12,0)</f>
        <v>tier - 2</v>
      </c>
      <c r="O1710" t="str">
        <f>VLOOKUP($A1710,'Hospitalisation Details'!$A:$O,13,0)</f>
        <v>tier - 3</v>
      </c>
      <c r="P1710" t="str">
        <f>VLOOKUP($A1710,'Hospitalisation Details'!$A:$O,14,0)</f>
        <v>R1012</v>
      </c>
      <c r="Q1710">
        <f>VLOOKUP($A1710,'Hospitalisation Details'!$A:$O,15,0)</f>
        <v>34</v>
      </c>
    </row>
    <row r="1711" spans="1:17" ht="15.75" x14ac:dyDescent="0.25">
      <c r="A1711" s="1" t="s">
        <v>661</v>
      </c>
      <c r="B1711" t="str">
        <f>VLOOKUP(Healthcare!A1711,'Customer Names'!$A:$D,4,0)</f>
        <v>Kristen</v>
      </c>
      <c r="C1711">
        <f>VLOOKUP(A1711,'Medical Examinations'!$A:$M,2,0)</f>
        <v>27.6</v>
      </c>
      <c r="D1711">
        <f>VLOOKUP($A1711,'Medical Examinations'!$A:$M,3,0)</f>
        <v>5.33</v>
      </c>
      <c r="E1711" t="str">
        <f>VLOOKUP($A1711,'Medical Examinations'!$A:$M,4,0)</f>
        <v>No</v>
      </c>
      <c r="F1711" t="str">
        <f>VLOOKUP($A1711,'Medical Examinations'!$A:$M,5,0)</f>
        <v>No</v>
      </c>
      <c r="G1711" t="str">
        <f>VLOOKUP($A1711,'Medical Examinations'!$A:$M,6,0)</f>
        <v>No</v>
      </c>
      <c r="H1711">
        <f>VLOOKUP($A1711,'Medical Examinations'!$A:$M,8,0)</f>
        <v>1</v>
      </c>
      <c r="I1711" t="str">
        <f>VLOOKUP($A1711,'Medical Examinations'!$A:$M,9,0)</f>
        <v>No</v>
      </c>
      <c r="J1711" t="str">
        <f>VLOOKUP($A1711,'Medical Examinations'!$A:$M,11,0)</f>
        <v>Overweight</v>
      </c>
      <c r="K1711" t="str">
        <f>VLOOKUP($A1711,'Medical Examinations'!$A:$M,12,0)</f>
        <v>Normal</v>
      </c>
      <c r="L1711" s="11">
        <f>VLOOKUP($A1711,'Hospitalisation Details'!$A:$O,5,0)</f>
        <v>30895</v>
      </c>
      <c r="M1711">
        <f>VLOOKUP($A1711,'Hospitalisation Details'!$A:$O,7,0)</f>
        <v>5383.54</v>
      </c>
      <c r="N1711" t="str">
        <f>VLOOKUP($A1711,'Hospitalisation Details'!$A:$O,12,0)</f>
        <v>tier - 2</v>
      </c>
      <c r="O1711" t="str">
        <f>VLOOKUP($A1711,'Hospitalisation Details'!$A:$O,13,0)</f>
        <v>tier - 3</v>
      </c>
      <c r="P1711" t="str">
        <f>VLOOKUP($A1711,'Hospitalisation Details'!$A:$O,14,0)</f>
        <v>R1011</v>
      </c>
      <c r="Q1711">
        <f>VLOOKUP($A1711,'Hospitalisation Details'!$A:$O,15,0)</f>
        <v>38</v>
      </c>
    </row>
    <row r="1712" spans="1:17" ht="15.75" x14ac:dyDescent="0.25">
      <c r="A1712" s="1" t="s">
        <v>660</v>
      </c>
      <c r="B1712" t="str">
        <f>VLOOKUP(Healthcare!A1712,'Customer Names'!$A:$D,4,0)</f>
        <v>Jose Guadalupe P. Sr.</v>
      </c>
      <c r="C1712">
        <f>VLOOKUP(A1712,'Medical Examinations'!$A:$M,2,0)</f>
        <v>33.82</v>
      </c>
      <c r="D1712">
        <f>VLOOKUP($A1712,'Medical Examinations'!$A:$M,3,0)</f>
        <v>8.93</v>
      </c>
      <c r="E1712" t="str">
        <f>VLOOKUP($A1712,'Medical Examinations'!$A:$M,4,0)</f>
        <v>yes</v>
      </c>
      <c r="F1712" t="str">
        <f>VLOOKUP($A1712,'Medical Examinations'!$A:$M,5,0)</f>
        <v>No</v>
      </c>
      <c r="G1712" t="str">
        <f>VLOOKUP($A1712,'Medical Examinations'!$A:$M,6,0)</f>
        <v>No</v>
      </c>
      <c r="H1712">
        <f>VLOOKUP($A1712,'Medical Examinations'!$A:$M,8,0)</f>
        <v>1</v>
      </c>
      <c r="I1712" t="str">
        <f>VLOOKUP($A1712,'Medical Examinations'!$A:$M,9,0)</f>
        <v>No</v>
      </c>
      <c r="J1712" t="str">
        <f>VLOOKUP($A1712,'Medical Examinations'!$A:$M,11,0)</f>
        <v>Obesity</v>
      </c>
      <c r="K1712" t="str">
        <f>VLOOKUP($A1712,'Medical Examinations'!$A:$M,12,0)</f>
        <v>Diabetes</v>
      </c>
      <c r="L1712" s="11">
        <f>VLOOKUP($A1712,'Hospitalisation Details'!$A:$O,5,0)</f>
        <v>31677</v>
      </c>
      <c r="M1712">
        <f>VLOOKUP($A1712,'Hospitalisation Details'!$A:$O,7,0)</f>
        <v>5377.46</v>
      </c>
      <c r="N1712" t="str">
        <f>VLOOKUP($A1712,'Hospitalisation Details'!$A:$O,12,0)</f>
        <v>tier - 2</v>
      </c>
      <c r="O1712" t="str">
        <f>VLOOKUP($A1712,'Hospitalisation Details'!$A:$O,13,0)</f>
        <v>tier - 3</v>
      </c>
      <c r="P1712" t="str">
        <f>VLOOKUP($A1712,'Hospitalisation Details'!$A:$O,14,0)</f>
        <v>R1012</v>
      </c>
      <c r="Q1712">
        <f>VLOOKUP($A1712,'Hospitalisation Details'!$A:$O,15,0)</f>
        <v>36</v>
      </c>
    </row>
    <row r="1713" spans="1:17" ht="15.75" x14ac:dyDescent="0.25">
      <c r="A1713" s="1" t="s">
        <v>659</v>
      </c>
      <c r="B1713" t="str">
        <f>VLOOKUP(Healthcare!A1713,'Customer Names'!$A:$D,4,0)</f>
        <v>Cynthia</v>
      </c>
      <c r="C1713">
        <f>VLOOKUP(A1713,'Medical Examinations'!$A:$M,2,0)</f>
        <v>32.9</v>
      </c>
      <c r="D1713">
        <f>VLOOKUP($A1713,'Medical Examinations'!$A:$M,3,0)</f>
        <v>4.3499999999999996</v>
      </c>
      <c r="E1713" t="str">
        <f>VLOOKUP($A1713,'Medical Examinations'!$A:$M,4,0)</f>
        <v>No</v>
      </c>
      <c r="F1713" t="str">
        <f>VLOOKUP($A1713,'Medical Examinations'!$A:$M,5,0)</f>
        <v>No</v>
      </c>
      <c r="G1713" t="str">
        <f>VLOOKUP($A1713,'Medical Examinations'!$A:$M,6,0)</f>
        <v>No</v>
      </c>
      <c r="H1713">
        <f>VLOOKUP($A1713,'Medical Examinations'!$A:$M,8,0)</f>
        <v>0</v>
      </c>
      <c r="I1713" t="str">
        <f>VLOOKUP($A1713,'Medical Examinations'!$A:$M,9,0)</f>
        <v>No</v>
      </c>
      <c r="J1713" t="str">
        <f>VLOOKUP($A1713,'Medical Examinations'!$A:$M,11,0)</f>
        <v>Obesity</v>
      </c>
      <c r="K1713" t="str">
        <f>VLOOKUP($A1713,'Medical Examinations'!$A:$M,12,0)</f>
        <v>Normal</v>
      </c>
      <c r="L1713" s="11">
        <f>VLOOKUP($A1713,'Hospitalisation Details'!$A:$O,5,0)</f>
        <v>32677</v>
      </c>
      <c r="M1713">
        <f>VLOOKUP($A1713,'Hospitalisation Details'!$A:$O,7,0)</f>
        <v>5375.04</v>
      </c>
      <c r="N1713" t="str">
        <f>VLOOKUP($A1713,'Hospitalisation Details'!$A:$O,12,0)</f>
        <v>tier - 2</v>
      </c>
      <c r="O1713" t="str">
        <f>VLOOKUP($A1713,'Hospitalisation Details'!$A:$O,13,0)</f>
        <v>tier - 1</v>
      </c>
      <c r="P1713" t="str">
        <f>VLOOKUP($A1713,'Hospitalisation Details'!$A:$O,14,0)</f>
        <v>R1011</v>
      </c>
      <c r="Q1713">
        <f>VLOOKUP($A1713,'Hospitalisation Details'!$A:$O,15,0)</f>
        <v>33</v>
      </c>
    </row>
    <row r="1714" spans="1:17" ht="15.75" x14ac:dyDescent="0.25">
      <c r="A1714" s="1" t="s">
        <v>658</v>
      </c>
      <c r="B1714" t="str">
        <f>VLOOKUP(Healthcare!A1714,'Customer Names'!$A:$D,4,0)</f>
        <v>Tyler</v>
      </c>
      <c r="C1714">
        <f>VLOOKUP(A1714,'Medical Examinations'!$A:$M,2,0)</f>
        <v>30.875</v>
      </c>
      <c r="D1714">
        <f>VLOOKUP($A1714,'Medical Examinations'!$A:$M,3,0)</f>
        <v>9.5399999999999991</v>
      </c>
      <c r="E1714" t="str">
        <f>VLOOKUP($A1714,'Medical Examinations'!$A:$M,4,0)</f>
        <v>yes</v>
      </c>
      <c r="F1714" t="str">
        <f>VLOOKUP($A1714,'Medical Examinations'!$A:$M,5,0)</f>
        <v>No</v>
      </c>
      <c r="G1714" t="str">
        <f>VLOOKUP($A1714,'Medical Examinations'!$A:$M,6,0)</f>
        <v>No</v>
      </c>
      <c r="H1714">
        <f>VLOOKUP($A1714,'Medical Examinations'!$A:$M,8,0)</f>
        <v>1</v>
      </c>
      <c r="I1714" t="str">
        <f>VLOOKUP($A1714,'Medical Examinations'!$A:$M,9,0)</f>
        <v>No</v>
      </c>
      <c r="J1714" t="str">
        <f>VLOOKUP($A1714,'Medical Examinations'!$A:$M,11,0)</f>
        <v>Obesity</v>
      </c>
      <c r="K1714" t="str">
        <f>VLOOKUP($A1714,'Medical Examinations'!$A:$M,12,0)</f>
        <v>Diabetes</v>
      </c>
      <c r="L1714" s="11">
        <f>VLOOKUP($A1714,'Hospitalisation Details'!$A:$O,5,0)</f>
        <v>31747</v>
      </c>
      <c r="M1714">
        <f>VLOOKUP($A1714,'Hospitalisation Details'!$A:$O,7,0)</f>
        <v>5373.36</v>
      </c>
      <c r="N1714" t="str">
        <f>VLOOKUP($A1714,'Hospitalisation Details'!$A:$O,12,0)</f>
        <v>tier - 2</v>
      </c>
      <c r="O1714" t="str">
        <f>VLOOKUP($A1714,'Hospitalisation Details'!$A:$O,13,0)</f>
        <v>tier - 2</v>
      </c>
      <c r="P1714" t="str">
        <f>VLOOKUP($A1714,'Hospitalisation Details'!$A:$O,14,0)</f>
        <v>R1012</v>
      </c>
      <c r="Q1714">
        <f>VLOOKUP($A1714,'Hospitalisation Details'!$A:$O,15,0)</f>
        <v>36</v>
      </c>
    </row>
    <row r="1715" spans="1:17" ht="15.75" x14ac:dyDescent="0.25">
      <c r="A1715" s="1" t="s">
        <v>657</v>
      </c>
      <c r="B1715" t="str">
        <f>VLOOKUP(Healthcare!A1715,'Customer Names'!$A:$D,4,0)</f>
        <v>Holly J</v>
      </c>
      <c r="C1715">
        <f>VLOOKUP(A1715,'Medical Examinations'!$A:$M,2,0)</f>
        <v>32.64</v>
      </c>
      <c r="D1715">
        <f>VLOOKUP($A1715,'Medical Examinations'!$A:$M,3,0)</f>
        <v>5.91</v>
      </c>
      <c r="E1715" t="str">
        <f>VLOOKUP($A1715,'Medical Examinations'!$A:$M,4,0)</f>
        <v>No</v>
      </c>
      <c r="F1715" t="str">
        <f>VLOOKUP($A1715,'Medical Examinations'!$A:$M,5,0)</f>
        <v>No</v>
      </c>
      <c r="G1715" t="str">
        <f>VLOOKUP($A1715,'Medical Examinations'!$A:$M,6,0)</f>
        <v>No</v>
      </c>
      <c r="H1715">
        <f>VLOOKUP($A1715,'Medical Examinations'!$A:$M,8,0)</f>
        <v>0</v>
      </c>
      <c r="I1715" t="str">
        <f>VLOOKUP($A1715,'Medical Examinations'!$A:$M,9,0)</f>
        <v>No</v>
      </c>
      <c r="J1715" t="str">
        <f>VLOOKUP($A1715,'Medical Examinations'!$A:$M,11,0)</f>
        <v>Obesity</v>
      </c>
      <c r="K1715" t="str">
        <f>VLOOKUP($A1715,'Medical Examinations'!$A:$M,12,0)</f>
        <v>Prediabetes</v>
      </c>
      <c r="L1715" s="11">
        <f>VLOOKUP($A1715,'Hospitalisation Details'!$A:$O,5,0)</f>
        <v>34645</v>
      </c>
      <c r="M1715">
        <f>VLOOKUP($A1715,'Hospitalisation Details'!$A:$O,7,0)</f>
        <v>5364.66</v>
      </c>
      <c r="N1715" t="str">
        <f>VLOOKUP($A1715,'Hospitalisation Details'!$A:$O,12,0)</f>
        <v>tier - 2</v>
      </c>
      <c r="O1715" t="str">
        <f>VLOOKUP($A1715,'Hospitalisation Details'!$A:$O,13,0)</f>
        <v>tier - 1</v>
      </c>
      <c r="P1715" t="str">
        <f>VLOOKUP($A1715,'Hospitalisation Details'!$A:$O,14,0)</f>
        <v>R1011</v>
      </c>
      <c r="Q1715">
        <f>VLOOKUP($A1715,'Hospitalisation Details'!$A:$O,15,0)</f>
        <v>28</v>
      </c>
    </row>
    <row r="1716" spans="1:17" ht="15.75" x14ac:dyDescent="0.25">
      <c r="A1716" s="1" t="s">
        <v>656</v>
      </c>
      <c r="B1716" t="str">
        <f>VLOOKUP(Healthcare!A1716,'Customer Names'!$A:$D,4,0)</f>
        <v>Kristen</v>
      </c>
      <c r="C1716">
        <f>VLOOKUP(A1716,'Medical Examinations'!$A:$M,2,0)</f>
        <v>22.135000000000002</v>
      </c>
      <c r="D1716">
        <f>VLOOKUP($A1716,'Medical Examinations'!$A:$M,3,0)</f>
        <v>5.0999999999999996</v>
      </c>
      <c r="E1716" t="str">
        <f>VLOOKUP($A1716,'Medical Examinations'!$A:$M,4,0)</f>
        <v>No</v>
      </c>
      <c r="F1716" t="str">
        <f>VLOOKUP($A1716,'Medical Examinations'!$A:$M,5,0)</f>
        <v>No</v>
      </c>
      <c r="G1716" t="str">
        <f>VLOOKUP($A1716,'Medical Examinations'!$A:$M,6,0)</f>
        <v>No</v>
      </c>
      <c r="H1716">
        <f>VLOOKUP($A1716,'Medical Examinations'!$A:$M,8,0)</f>
        <v>0</v>
      </c>
      <c r="I1716" t="str">
        <f>VLOOKUP($A1716,'Medical Examinations'!$A:$M,9,0)</f>
        <v>No</v>
      </c>
      <c r="J1716" t="str">
        <f>VLOOKUP($A1716,'Medical Examinations'!$A:$M,11,0)</f>
        <v>Healthy Weight</v>
      </c>
      <c r="K1716" t="str">
        <f>VLOOKUP($A1716,'Medical Examinations'!$A:$M,12,0)</f>
        <v>Normal</v>
      </c>
      <c r="L1716" s="11">
        <f>VLOOKUP($A1716,'Hospitalisation Details'!$A:$O,5,0)</f>
        <v>32696</v>
      </c>
      <c r="M1716">
        <f>VLOOKUP($A1716,'Hospitalisation Details'!$A:$O,7,0)</f>
        <v>5354.07</v>
      </c>
      <c r="N1716" t="str">
        <f>VLOOKUP($A1716,'Hospitalisation Details'!$A:$O,12,0)</f>
        <v>tier - 2</v>
      </c>
      <c r="O1716" t="str">
        <f>VLOOKUP($A1716,'Hospitalisation Details'!$A:$O,13,0)</f>
        <v>tier - 3</v>
      </c>
      <c r="P1716" t="str">
        <f>VLOOKUP($A1716,'Hospitalisation Details'!$A:$O,14,0)</f>
        <v>R1024</v>
      </c>
      <c r="Q1716">
        <f>VLOOKUP($A1716,'Hospitalisation Details'!$A:$O,15,0)</f>
        <v>33</v>
      </c>
    </row>
    <row r="1717" spans="1:17" ht="15.75" x14ac:dyDescent="0.25">
      <c r="A1717" s="1" t="s">
        <v>655</v>
      </c>
      <c r="B1717" t="str">
        <f>VLOOKUP(Healthcare!A1717,'Customer Names'!$A:$D,4,0)</f>
        <v>Thomas</v>
      </c>
      <c r="C1717">
        <f>VLOOKUP(A1717,'Medical Examinations'!$A:$M,2,0)</f>
        <v>16.53</v>
      </c>
      <c r="D1717">
        <f>VLOOKUP($A1717,'Medical Examinations'!$A:$M,3,0)</f>
        <v>5.08</v>
      </c>
      <c r="E1717" t="str">
        <f>VLOOKUP($A1717,'Medical Examinations'!$A:$M,4,0)</f>
        <v>No</v>
      </c>
      <c r="F1717" t="str">
        <f>VLOOKUP($A1717,'Medical Examinations'!$A:$M,5,0)</f>
        <v>No</v>
      </c>
      <c r="G1717" t="str">
        <f>VLOOKUP($A1717,'Medical Examinations'!$A:$M,6,0)</f>
        <v>No</v>
      </c>
      <c r="H1717">
        <f>VLOOKUP($A1717,'Medical Examinations'!$A:$M,8,0)</f>
        <v>2</v>
      </c>
      <c r="I1717" t="str">
        <f>VLOOKUP($A1717,'Medical Examinations'!$A:$M,9,0)</f>
        <v>No</v>
      </c>
      <c r="J1717" t="str">
        <f>VLOOKUP($A1717,'Medical Examinations'!$A:$M,11,0)</f>
        <v>Underweight</v>
      </c>
      <c r="K1717" t="str">
        <f>VLOOKUP($A1717,'Medical Examinations'!$A:$M,12,0)</f>
        <v>Normal</v>
      </c>
      <c r="L1717" s="11">
        <f>VLOOKUP($A1717,'Hospitalisation Details'!$A:$O,5,0)</f>
        <v>26618</v>
      </c>
      <c r="M1717">
        <f>VLOOKUP($A1717,'Hospitalisation Details'!$A:$O,7,0)</f>
        <v>5344.81</v>
      </c>
      <c r="N1717" t="str">
        <f>VLOOKUP($A1717,'Hospitalisation Details'!$A:$O,12,0)</f>
        <v>tier - 2</v>
      </c>
      <c r="O1717" t="str">
        <f>VLOOKUP($A1717,'Hospitalisation Details'!$A:$O,13,0)</f>
        <v>tier - 3</v>
      </c>
      <c r="P1717" t="str">
        <f>VLOOKUP($A1717,'Hospitalisation Details'!$A:$O,14,0)</f>
        <v>R1013</v>
      </c>
      <c r="Q1717">
        <f>VLOOKUP($A1717,'Hospitalisation Details'!$A:$O,15,0)</f>
        <v>50</v>
      </c>
    </row>
    <row r="1718" spans="1:17" ht="15.75" x14ac:dyDescent="0.25">
      <c r="A1718" s="1" t="s">
        <v>654</v>
      </c>
      <c r="B1718" t="str">
        <f>VLOOKUP(Healthcare!A1718,'Customer Names'!$A:$D,4,0)</f>
        <v>Tricity M</v>
      </c>
      <c r="C1718">
        <f>VLOOKUP(A1718,'Medical Examinations'!$A:$M,2,0)</f>
        <v>32.774999999999999</v>
      </c>
      <c r="D1718">
        <f>VLOOKUP($A1718,'Medical Examinations'!$A:$M,3,0)</f>
        <v>4.75</v>
      </c>
      <c r="E1718" t="str">
        <f>VLOOKUP($A1718,'Medical Examinations'!$A:$M,4,0)</f>
        <v>No</v>
      </c>
      <c r="F1718" t="str">
        <f>VLOOKUP($A1718,'Medical Examinations'!$A:$M,5,0)</f>
        <v>No</v>
      </c>
      <c r="G1718" t="str">
        <f>VLOOKUP($A1718,'Medical Examinations'!$A:$M,6,0)</f>
        <v>No</v>
      </c>
      <c r="H1718">
        <f>VLOOKUP($A1718,'Medical Examinations'!$A:$M,8,0)</f>
        <v>0</v>
      </c>
      <c r="I1718" t="str">
        <f>VLOOKUP($A1718,'Medical Examinations'!$A:$M,9,0)</f>
        <v>No</v>
      </c>
      <c r="J1718" t="str">
        <f>VLOOKUP($A1718,'Medical Examinations'!$A:$M,11,0)</f>
        <v>Obesity</v>
      </c>
      <c r="K1718" t="str">
        <f>VLOOKUP($A1718,'Medical Examinations'!$A:$M,12,0)</f>
        <v>Normal</v>
      </c>
      <c r="L1718" s="11">
        <f>VLOOKUP($A1718,'Hospitalisation Details'!$A:$O,5,0)</f>
        <v>33509</v>
      </c>
      <c r="M1718">
        <f>VLOOKUP($A1718,'Hospitalisation Details'!$A:$O,7,0)</f>
        <v>5327.4</v>
      </c>
      <c r="N1718" t="str">
        <f>VLOOKUP($A1718,'Hospitalisation Details'!$A:$O,12,0)</f>
        <v>tier - 2</v>
      </c>
      <c r="O1718" t="str">
        <f>VLOOKUP($A1718,'Hospitalisation Details'!$A:$O,13,0)</f>
        <v>tier - 1</v>
      </c>
      <c r="P1718" t="str">
        <f>VLOOKUP($A1718,'Hospitalisation Details'!$A:$O,14,0)</f>
        <v>R1012</v>
      </c>
      <c r="Q1718">
        <f>VLOOKUP($A1718,'Hospitalisation Details'!$A:$O,15,0)</f>
        <v>31</v>
      </c>
    </row>
    <row r="1719" spans="1:17" ht="15.75" x14ac:dyDescent="0.25">
      <c r="A1719" s="1" t="s">
        <v>653</v>
      </c>
      <c r="B1719" t="str">
        <f>VLOOKUP(Healthcare!A1719,'Customer Names'!$A:$D,4,0)</f>
        <v>Sarah A</v>
      </c>
      <c r="C1719">
        <f>VLOOKUP(A1719,'Medical Examinations'!$A:$M,2,0)</f>
        <v>30.9</v>
      </c>
      <c r="D1719">
        <f>VLOOKUP($A1719,'Medical Examinations'!$A:$M,3,0)</f>
        <v>6.05</v>
      </c>
      <c r="E1719" t="str">
        <f>VLOOKUP($A1719,'Medical Examinations'!$A:$M,4,0)</f>
        <v>No</v>
      </c>
      <c r="F1719" t="str">
        <f>VLOOKUP($A1719,'Medical Examinations'!$A:$M,5,0)</f>
        <v>No</v>
      </c>
      <c r="G1719" t="str">
        <f>VLOOKUP($A1719,'Medical Examinations'!$A:$M,6,0)</f>
        <v>No</v>
      </c>
      <c r="H1719">
        <f>VLOOKUP($A1719,'Medical Examinations'!$A:$M,8,0)</f>
        <v>1</v>
      </c>
      <c r="I1719" t="str">
        <f>VLOOKUP($A1719,'Medical Examinations'!$A:$M,9,0)</f>
        <v>No</v>
      </c>
      <c r="J1719" t="str">
        <f>VLOOKUP($A1719,'Medical Examinations'!$A:$M,11,0)</f>
        <v>Obesity</v>
      </c>
      <c r="K1719" t="str">
        <f>VLOOKUP($A1719,'Medical Examinations'!$A:$M,12,0)</f>
        <v>Prediabetes</v>
      </c>
      <c r="L1719" s="11">
        <f>VLOOKUP($A1719,'Hospitalisation Details'!$A:$O,5,0)</f>
        <v>33865</v>
      </c>
      <c r="M1719">
        <f>VLOOKUP($A1719,'Hospitalisation Details'!$A:$O,7,0)</f>
        <v>5325.65</v>
      </c>
      <c r="N1719" t="str">
        <f>VLOOKUP($A1719,'Hospitalisation Details'!$A:$O,12,0)</f>
        <v>tier - 2</v>
      </c>
      <c r="O1719" t="str">
        <f>VLOOKUP($A1719,'Hospitalisation Details'!$A:$O,13,0)</f>
        <v>tier - 1</v>
      </c>
      <c r="P1719" t="str">
        <f>VLOOKUP($A1719,'Hospitalisation Details'!$A:$O,14,0)</f>
        <v>R1011</v>
      </c>
      <c r="Q1719">
        <f>VLOOKUP($A1719,'Hospitalisation Details'!$A:$O,15,0)</f>
        <v>30</v>
      </c>
    </row>
    <row r="1720" spans="1:17" ht="15.75" x14ac:dyDescent="0.25">
      <c r="A1720" s="1" t="s">
        <v>652</v>
      </c>
      <c r="B1720" t="str">
        <f>VLOOKUP(Healthcare!A1720,'Customer Names'!$A:$D,4,0)</f>
        <v>Lisa M.</v>
      </c>
      <c r="C1720">
        <f>VLOOKUP(A1720,'Medical Examinations'!$A:$M,2,0)</f>
        <v>15.58</v>
      </c>
      <c r="D1720">
        <f>VLOOKUP($A1720,'Medical Examinations'!$A:$M,3,0)</f>
        <v>11.56</v>
      </c>
      <c r="E1720" t="str">
        <f>VLOOKUP($A1720,'Medical Examinations'!$A:$M,4,0)</f>
        <v>No</v>
      </c>
      <c r="F1720" t="str">
        <f>VLOOKUP($A1720,'Medical Examinations'!$A:$M,5,0)</f>
        <v>No</v>
      </c>
      <c r="G1720" t="str">
        <f>VLOOKUP($A1720,'Medical Examinations'!$A:$M,6,0)</f>
        <v>No</v>
      </c>
      <c r="H1720">
        <f>VLOOKUP($A1720,'Medical Examinations'!$A:$M,8,0)</f>
        <v>0</v>
      </c>
      <c r="I1720" t="str">
        <f>VLOOKUP($A1720,'Medical Examinations'!$A:$M,9,0)</f>
        <v>No</v>
      </c>
      <c r="J1720" t="str">
        <f>VLOOKUP($A1720,'Medical Examinations'!$A:$M,11,0)</f>
        <v>Underweight</v>
      </c>
      <c r="K1720" t="str">
        <f>VLOOKUP($A1720,'Medical Examinations'!$A:$M,12,0)</f>
        <v>Diabetes</v>
      </c>
      <c r="L1720" s="11">
        <f>VLOOKUP($A1720,'Hospitalisation Details'!$A:$O,5,0)</f>
        <v>27304</v>
      </c>
      <c r="M1720">
        <f>VLOOKUP($A1720,'Hospitalisation Details'!$A:$O,7,0)</f>
        <v>5322.24</v>
      </c>
      <c r="N1720" t="str">
        <f>VLOOKUP($A1720,'Hospitalisation Details'!$A:$O,12,0)</f>
        <v>tier - 2</v>
      </c>
      <c r="O1720" t="str">
        <f>VLOOKUP($A1720,'Hospitalisation Details'!$A:$O,13,0)</f>
        <v>tier - 1</v>
      </c>
      <c r="P1720" t="str">
        <f>VLOOKUP($A1720,'Hospitalisation Details'!$A:$O,14,0)</f>
        <v>R1012</v>
      </c>
      <c r="Q1720">
        <f>VLOOKUP($A1720,'Hospitalisation Details'!$A:$O,15,0)</f>
        <v>48</v>
      </c>
    </row>
    <row r="1721" spans="1:17" ht="15.75" x14ac:dyDescent="0.25">
      <c r="A1721" s="1" t="s">
        <v>651</v>
      </c>
      <c r="B1721" t="str">
        <f>VLOOKUP(Healthcare!A1721,'Customer Names'!$A:$D,4,0)</f>
        <v>Tracy A.</v>
      </c>
      <c r="C1721">
        <f>VLOOKUP(A1721,'Medical Examinations'!$A:$M,2,0)</f>
        <v>26.315000000000001</v>
      </c>
      <c r="D1721">
        <f>VLOOKUP($A1721,'Medical Examinations'!$A:$M,3,0)</f>
        <v>5.76</v>
      </c>
      <c r="E1721" t="str">
        <f>VLOOKUP($A1721,'Medical Examinations'!$A:$M,4,0)</f>
        <v>No</v>
      </c>
      <c r="F1721" t="str">
        <f>VLOOKUP($A1721,'Medical Examinations'!$A:$M,5,0)</f>
        <v>No</v>
      </c>
      <c r="G1721" t="str">
        <f>VLOOKUP($A1721,'Medical Examinations'!$A:$M,6,0)</f>
        <v>No</v>
      </c>
      <c r="H1721">
        <f>VLOOKUP($A1721,'Medical Examinations'!$A:$M,8,0)</f>
        <v>0</v>
      </c>
      <c r="I1721" t="str">
        <f>VLOOKUP($A1721,'Medical Examinations'!$A:$M,9,0)</f>
        <v>No</v>
      </c>
      <c r="J1721" t="str">
        <f>VLOOKUP($A1721,'Medical Examinations'!$A:$M,11,0)</f>
        <v>Overweight</v>
      </c>
      <c r="K1721" t="str">
        <f>VLOOKUP($A1721,'Medical Examinations'!$A:$M,12,0)</f>
        <v>Prediabetes</v>
      </c>
      <c r="L1721" s="11">
        <f>VLOOKUP($A1721,'Hospitalisation Details'!$A:$O,5,0)</f>
        <v>34528</v>
      </c>
      <c r="M1721">
        <f>VLOOKUP($A1721,'Hospitalisation Details'!$A:$O,7,0)</f>
        <v>5312.17</v>
      </c>
      <c r="N1721" t="str">
        <f>VLOOKUP($A1721,'Hospitalisation Details'!$A:$O,12,0)</f>
        <v>tier - 2</v>
      </c>
      <c r="O1721" t="str">
        <f>VLOOKUP($A1721,'Hospitalisation Details'!$A:$O,13,0)</f>
        <v>tier - 2</v>
      </c>
      <c r="P1721" t="str">
        <f>VLOOKUP($A1721,'Hospitalisation Details'!$A:$O,14,0)</f>
        <v>R1012</v>
      </c>
      <c r="Q1721">
        <f>VLOOKUP($A1721,'Hospitalisation Details'!$A:$O,15,0)</f>
        <v>28</v>
      </c>
    </row>
    <row r="1722" spans="1:17" ht="15.75" x14ac:dyDescent="0.25">
      <c r="A1722" s="1" t="s">
        <v>650</v>
      </c>
      <c r="B1722" t="str">
        <f>VLOOKUP(Healthcare!A1722,'Customer Names'!$A:$D,4,0)</f>
        <v>Patrick</v>
      </c>
      <c r="C1722">
        <f>VLOOKUP(A1722,'Medical Examinations'!$A:$M,2,0)</f>
        <v>35.61</v>
      </c>
      <c r="D1722">
        <f>VLOOKUP($A1722,'Medical Examinations'!$A:$M,3,0)</f>
        <v>5.65</v>
      </c>
      <c r="E1722" t="str">
        <f>VLOOKUP($A1722,'Medical Examinations'!$A:$M,4,0)</f>
        <v>No</v>
      </c>
      <c r="F1722" t="str">
        <f>VLOOKUP($A1722,'Medical Examinations'!$A:$M,5,0)</f>
        <v>yes</v>
      </c>
      <c r="G1722" t="str">
        <f>VLOOKUP($A1722,'Medical Examinations'!$A:$M,6,0)</f>
        <v>No</v>
      </c>
      <c r="H1722">
        <f>VLOOKUP($A1722,'Medical Examinations'!$A:$M,8,0)</f>
        <v>1</v>
      </c>
      <c r="I1722" t="str">
        <f>VLOOKUP($A1722,'Medical Examinations'!$A:$M,9,0)</f>
        <v>No</v>
      </c>
      <c r="J1722" t="str">
        <f>VLOOKUP($A1722,'Medical Examinations'!$A:$M,11,0)</f>
        <v>Obesity</v>
      </c>
      <c r="K1722" t="str">
        <f>VLOOKUP($A1722,'Medical Examinations'!$A:$M,12,0)</f>
        <v>Normal</v>
      </c>
      <c r="L1722" s="11">
        <f>VLOOKUP($A1722,'Hospitalisation Details'!$A:$O,5,0)</f>
        <v>36869</v>
      </c>
      <c r="M1722">
        <f>VLOOKUP($A1722,'Hospitalisation Details'!$A:$O,7,0)</f>
        <v>5306.7</v>
      </c>
      <c r="N1722" t="str">
        <f>VLOOKUP($A1722,'Hospitalisation Details'!$A:$O,12,0)</f>
        <v>tier - 2</v>
      </c>
      <c r="O1722" t="str">
        <f>VLOOKUP($A1722,'Hospitalisation Details'!$A:$O,13,0)</f>
        <v>tier - 3</v>
      </c>
      <c r="P1722" t="str">
        <f>VLOOKUP($A1722,'Hospitalisation Details'!$A:$O,14,0)</f>
        <v>R1012</v>
      </c>
      <c r="Q1722">
        <f>VLOOKUP($A1722,'Hospitalisation Details'!$A:$O,15,0)</f>
        <v>22</v>
      </c>
    </row>
    <row r="1723" spans="1:17" ht="15.75" x14ac:dyDescent="0.25">
      <c r="A1723" s="1" t="s">
        <v>649</v>
      </c>
      <c r="B1723" t="str">
        <f>VLOOKUP(Healthcare!A1723,'Customer Names'!$A:$D,4,0)</f>
        <v>Trent</v>
      </c>
      <c r="C1723">
        <f>VLOOKUP(A1723,'Medical Examinations'!$A:$M,2,0)</f>
        <v>37.56</v>
      </c>
      <c r="D1723">
        <f>VLOOKUP($A1723,'Medical Examinations'!$A:$M,3,0)</f>
        <v>5.88</v>
      </c>
      <c r="E1723" t="str">
        <f>VLOOKUP($A1723,'Medical Examinations'!$A:$M,4,0)</f>
        <v>No</v>
      </c>
      <c r="F1723" t="str">
        <f>VLOOKUP($A1723,'Medical Examinations'!$A:$M,5,0)</f>
        <v>yes</v>
      </c>
      <c r="G1723" t="str">
        <f>VLOOKUP($A1723,'Medical Examinations'!$A:$M,6,0)</f>
        <v>No</v>
      </c>
      <c r="H1723">
        <f>VLOOKUP($A1723,'Medical Examinations'!$A:$M,8,0)</f>
        <v>1</v>
      </c>
      <c r="I1723" t="str">
        <f>VLOOKUP($A1723,'Medical Examinations'!$A:$M,9,0)</f>
        <v>No</v>
      </c>
      <c r="J1723" t="str">
        <f>VLOOKUP($A1723,'Medical Examinations'!$A:$M,11,0)</f>
        <v>Obesity</v>
      </c>
      <c r="K1723" t="str">
        <f>VLOOKUP($A1723,'Medical Examinations'!$A:$M,12,0)</f>
        <v>Prediabetes</v>
      </c>
      <c r="L1723" s="11">
        <f>VLOOKUP($A1723,'Hospitalisation Details'!$A:$O,5,0)</f>
        <v>38160</v>
      </c>
      <c r="M1723">
        <f>VLOOKUP($A1723,'Hospitalisation Details'!$A:$O,7,0)</f>
        <v>5293.67</v>
      </c>
      <c r="N1723" t="str">
        <f>VLOOKUP($A1723,'Hospitalisation Details'!$A:$O,12,0)</f>
        <v>tier - 2</v>
      </c>
      <c r="O1723" t="str">
        <f>VLOOKUP($A1723,'Hospitalisation Details'!$A:$O,13,0)</f>
        <v>tier - 2</v>
      </c>
      <c r="P1723" t="str">
        <f>VLOOKUP($A1723,'Hospitalisation Details'!$A:$O,14,0)</f>
        <v>R1022</v>
      </c>
      <c r="Q1723">
        <f>VLOOKUP($A1723,'Hospitalisation Details'!$A:$O,15,0)</f>
        <v>18</v>
      </c>
    </row>
    <row r="1724" spans="1:17" ht="15.75" x14ac:dyDescent="0.25">
      <c r="A1724" s="1" t="s">
        <v>648</v>
      </c>
      <c r="B1724" t="str">
        <f>VLOOKUP(Healthcare!A1724,'Customer Names'!$A:$D,4,0)</f>
        <v>Julie</v>
      </c>
      <c r="C1724">
        <f>VLOOKUP(A1724,'Medical Examinations'!$A:$M,2,0)</f>
        <v>15.49</v>
      </c>
      <c r="D1724">
        <f>VLOOKUP($A1724,'Medical Examinations'!$A:$M,3,0)</f>
        <v>9.6</v>
      </c>
      <c r="E1724" t="str">
        <f>VLOOKUP($A1724,'Medical Examinations'!$A:$M,4,0)</f>
        <v>No</v>
      </c>
      <c r="F1724" t="str">
        <f>VLOOKUP($A1724,'Medical Examinations'!$A:$M,5,0)</f>
        <v>No</v>
      </c>
      <c r="G1724" t="str">
        <f>VLOOKUP($A1724,'Medical Examinations'!$A:$M,6,0)</f>
        <v>No</v>
      </c>
      <c r="H1724">
        <f>VLOOKUP($A1724,'Medical Examinations'!$A:$M,8,0)</f>
        <v>0</v>
      </c>
      <c r="I1724" t="str">
        <f>VLOOKUP($A1724,'Medical Examinations'!$A:$M,9,0)</f>
        <v>No</v>
      </c>
      <c r="J1724" t="str">
        <f>VLOOKUP($A1724,'Medical Examinations'!$A:$M,11,0)</f>
        <v>Underweight</v>
      </c>
      <c r="K1724" t="str">
        <f>VLOOKUP($A1724,'Medical Examinations'!$A:$M,12,0)</f>
        <v>Diabetes</v>
      </c>
      <c r="L1724" s="11">
        <f>VLOOKUP($A1724,'Hospitalisation Details'!$A:$O,5,0)</f>
        <v>27192</v>
      </c>
      <c r="M1724">
        <f>VLOOKUP($A1724,'Hospitalisation Details'!$A:$O,7,0)</f>
        <v>5291.71</v>
      </c>
      <c r="N1724" t="str">
        <f>VLOOKUP($A1724,'Hospitalisation Details'!$A:$O,12,0)</f>
        <v>tier - 2</v>
      </c>
      <c r="O1724" t="str">
        <f>VLOOKUP($A1724,'Hospitalisation Details'!$A:$O,13,0)</f>
        <v>tier - 2</v>
      </c>
      <c r="P1724" t="str">
        <f>VLOOKUP($A1724,'Hospitalisation Details'!$A:$O,14,0)</f>
        <v>R1012</v>
      </c>
      <c r="Q1724">
        <f>VLOOKUP($A1724,'Hospitalisation Details'!$A:$O,15,0)</f>
        <v>48</v>
      </c>
    </row>
    <row r="1725" spans="1:17" ht="15.75" x14ac:dyDescent="0.25">
      <c r="A1725" s="1" t="s">
        <v>647</v>
      </c>
      <c r="B1725" t="str">
        <f>VLOOKUP(Healthcare!A1725,'Customer Names'!$A:$D,4,0)</f>
        <v>Sawomir</v>
      </c>
      <c r="C1725">
        <f>VLOOKUP(A1725,'Medical Examinations'!$A:$M,2,0)</f>
        <v>23.48</v>
      </c>
      <c r="D1725">
        <f>VLOOKUP($A1725,'Medical Examinations'!$A:$M,3,0)</f>
        <v>6.24</v>
      </c>
      <c r="E1725" t="str">
        <f>VLOOKUP($A1725,'Medical Examinations'!$A:$M,4,0)</f>
        <v>No</v>
      </c>
      <c r="F1725" t="str">
        <f>VLOOKUP($A1725,'Medical Examinations'!$A:$M,5,0)</f>
        <v>No</v>
      </c>
      <c r="G1725" t="str">
        <f>VLOOKUP($A1725,'Medical Examinations'!$A:$M,6,0)</f>
        <v>No</v>
      </c>
      <c r="H1725">
        <f>VLOOKUP($A1725,'Medical Examinations'!$A:$M,8,0)</f>
        <v>1</v>
      </c>
      <c r="I1725" t="str">
        <f>VLOOKUP($A1725,'Medical Examinations'!$A:$M,9,0)</f>
        <v>No</v>
      </c>
      <c r="J1725" t="str">
        <f>VLOOKUP($A1725,'Medical Examinations'!$A:$M,11,0)</f>
        <v>Healthy Weight</v>
      </c>
      <c r="K1725" t="str">
        <f>VLOOKUP($A1725,'Medical Examinations'!$A:$M,12,0)</f>
        <v>Prediabetes</v>
      </c>
      <c r="L1725" s="11">
        <f>VLOOKUP($A1725,'Hospitalisation Details'!$A:$O,5,0)</f>
        <v>32051</v>
      </c>
      <c r="M1725">
        <f>VLOOKUP($A1725,'Hospitalisation Details'!$A:$O,7,0)</f>
        <v>5275.86</v>
      </c>
      <c r="N1725" t="str">
        <f>VLOOKUP($A1725,'Hospitalisation Details'!$A:$O,12,0)</f>
        <v>tier - 2</v>
      </c>
      <c r="O1725" t="str">
        <f>VLOOKUP($A1725,'Hospitalisation Details'!$A:$O,13,0)</f>
        <v>tier - 2</v>
      </c>
      <c r="P1725" t="str">
        <f>VLOOKUP($A1725,'Hospitalisation Details'!$A:$O,14,0)</f>
        <v>R1013</v>
      </c>
      <c r="Q1725">
        <f>VLOOKUP($A1725,'Hospitalisation Details'!$A:$O,15,0)</f>
        <v>35</v>
      </c>
    </row>
    <row r="1726" spans="1:17" ht="15.75" x14ac:dyDescent="0.25">
      <c r="A1726" s="1" t="s">
        <v>646</v>
      </c>
      <c r="B1726" t="str">
        <f>VLOOKUP(Healthcare!A1726,'Customer Names'!$A:$D,4,0)</f>
        <v>Micah</v>
      </c>
      <c r="C1726">
        <f>VLOOKUP(A1726,'Medical Examinations'!$A:$M,2,0)</f>
        <v>30.02</v>
      </c>
      <c r="D1726">
        <f>VLOOKUP($A1726,'Medical Examinations'!$A:$M,3,0)</f>
        <v>7.63</v>
      </c>
      <c r="E1726" t="str">
        <f>VLOOKUP($A1726,'Medical Examinations'!$A:$M,4,0)</f>
        <v>yes</v>
      </c>
      <c r="F1726" t="str">
        <f>VLOOKUP($A1726,'Medical Examinations'!$A:$M,5,0)</f>
        <v>No</v>
      </c>
      <c r="G1726" t="str">
        <f>VLOOKUP($A1726,'Medical Examinations'!$A:$M,6,0)</f>
        <v>No</v>
      </c>
      <c r="H1726">
        <f>VLOOKUP($A1726,'Medical Examinations'!$A:$M,8,0)</f>
        <v>1</v>
      </c>
      <c r="I1726" t="str">
        <f>VLOOKUP($A1726,'Medical Examinations'!$A:$M,9,0)</f>
        <v>No</v>
      </c>
      <c r="J1726" t="str">
        <f>VLOOKUP($A1726,'Medical Examinations'!$A:$M,11,0)</f>
        <v>Obesity</v>
      </c>
      <c r="K1726" t="str">
        <f>VLOOKUP($A1726,'Medical Examinations'!$A:$M,12,0)</f>
        <v>Diabetes</v>
      </c>
      <c r="L1726" s="11">
        <f>VLOOKUP($A1726,'Hospitalisation Details'!$A:$O,5,0)</f>
        <v>31613</v>
      </c>
      <c r="M1726">
        <f>VLOOKUP($A1726,'Hospitalisation Details'!$A:$O,7,0)</f>
        <v>5272.18</v>
      </c>
      <c r="N1726" t="str">
        <f>VLOOKUP($A1726,'Hospitalisation Details'!$A:$O,12,0)</f>
        <v>tier - 2</v>
      </c>
      <c r="O1726" t="str">
        <f>VLOOKUP($A1726,'Hospitalisation Details'!$A:$O,13,0)</f>
        <v>tier - 3</v>
      </c>
      <c r="P1726" t="str">
        <f>VLOOKUP($A1726,'Hospitalisation Details'!$A:$O,14,0)</f>
        <v>R1012</v>
      </c>
      <c r="Q1726">
        <f>VLOOKUP($A1726,'Hospitalisation Details'!$A:$O,15,0)</f>
        <v>36</v>
      </c>
    </row>
    <row r="1727" spans="1:17" ht="15.75" x14ac:dyDescent="0.25">
      <c r="A1727" s="1" t="s">
        <v>645</v>
      </c>
      <c r="B1727" t="str">
        <f>VLOOKUP(Healthcare!A1727,'Customer Names'!$A:$D,4,0)</f>
        <v>Kelly H.</v>
      </c>
      <c r="C1727">
        <f>VLOOKUP(A1727,'Medical Examinations'!$A:$M,2,0)</f>
        <v>26.885000000000002</v>
      </c>
      <c r="D1727">
        <f>VLOOKUP($A1727,'Medical Examinations'!$A:$M,3,0)</f>
        <v>8.66</v>
      </c>
      <c r="E1727" t="str">
        <f>VLOOKUP($A1727,'Medical Examinations'!$A:$M,4,0)</f>
        <v>yes</v>
      </c>
      <c r="F1727" t="str">
        <f>VLOOKUP($A1727,'Medical Examinations'!$A:$M,5,0)</f>
        <v>No</v>
      </c>
      <c r="G1727" t="str">
        <f>VLOOKUP($A1727,'Medical Examinations'!$A:$M,6,0)</f>
        <v>No</v>
      </c>
      <c r="H1727">
        <f>VLOOKUP($A1727,'Medical Examinations'!$A:$M,8,0)</f>
        <v>1</v>
      </c>
      <c r="I1727" t="str">
        <f>VLOOKUP($A1727,'Medical Examinations'!$A:$M,9,0)</f>
        <v>No</v>
      </c>
      <c r="J1727" t="str">
        <f>VLOOKUP($A1727,'Medical Examinations'!$A:$M,11,0)</f>
        <v>Overweight</v>
      </c>
      <c r="K1727" t="str">
        <f>VLOOKUP($A1727,'Medical Examinations'!$A:$M,12,0)</f>
        <v>Diabetes</v>
      </c>
      <c r="L1727" s="11">
        <f>VLOOKUP($A1727,'Hospitalisation Details'!$A:$O,5,0)</f>
        <v>31644</v>
      </c>
      <c r="M1727">
        <f>VLOOKUP($A1727,'Hospitalisation Details'!$A:$O,7,0)</f>
        <v>5267.82</v>
      </c>
      <c r="N1727" t="str">
        <f>VLOOKUP($A1727,'Hospitalisation Details'!$A:$O,12,0)</f>
        <v>tier - 2</v>
      </c>
      <c r="O1727" t="str">
        <f>VLOOKUP($A1727,'Hospitalisation Details'!$A:$O,13,0)</f>
        <v>tier - 2</v>
      </c>
      <c r="P1727" t="str">
        <f>VLOOKUP($A1727,'Hospitalisation Details'!$A:$O,14,0)</f>
        <v>R1012</v>
      </c>
      <c r="Q1727">
        <f>VLOOKUP($A1727,'Hospitalisation Details'!$A:$O,15,0)</f>
        <v>36</v>
      </c>
    </row>
    <row r="1728" spans="1:17" ht="15.75" x14ac:dyDescent="0.25">
      <c r="A1728" s="1" t="s">
        <v>644</v>
      </c>
      <c r="B1728" t="str">
        <f>VLOOKUP(Healthcare!A1728,'Customer Names'!$A:$D,4,0)</f>
        <v>Lindsay M.</v>
      </c>
      <c r="C1728">
        <f>VLOOKUP(A1728,'Medical Examinations'!$A:$M,2,0)</f>
        <v>25.84</v>
      </c>
      <c r="D1728">
        <f>VLOOKUP($A1728,'Medical Examinations'!$A:$M,3,0)</f>
        <v>8.5500000000000007</v>
      </c>
      <c r="E1728" t="str">
        <f>VLOOKUP($A1728,'Medical Examinations'!$A:$M,4,0)</f>
        <v>yes</v>
      </c>
      <c r="F1728" t="str">
        <f>VLOOKUP($A1728,'Medical Examinations'!$A:$M,5,0)</f>
        <v>No</v>
      </c>
      <c r="G1728" t="str">
        <f>VLOOKUP($A1728,'Medical Examinations'!$A:$M,6,0)</f>
        <v>No</v>
      </c>
      <c r="H1728">
        <f>VLOOKUP($A1728,'Medical Examinations'!$A:$M,8,0)</f>
        <v>1</v>
      </c>
      <c r="I1728" t="str">
        <f>VLOOKUP($A1728,'Medical Examinations'!$A:$M,9,0)</f>
        <v>No</v>
      </c>
      <c r="J1728" t="str">
        <f>VLOOKUP($A1728,'Medical Examinations'!$A:$M,11,0)</f>
        <v>Overweight</v>
      </c>
      <c r="K1728" t="str">
        <f>VLOOKUP($A1728,'Medical Examinations'!$A:$M,12,0)</f>
        <v>Diabetes</v>
      </c>
      <c r="L1728" s="11">
        <f>VLOOKUP($A1728,'Hospitalisation Details'!$A:$O,5,0)</f>
        <v>31588</v>
      </c>
      <c r="M1728">
        <f>VLOOKUP($A1728,'Hospitalisation Details'!$A:$O,7,0)</f>
        <v>5266.37</v>
      </c>
      <c r="N1728" t="str">
        <f>VLOOKUP($A1728,'Hospitalisation Details'!$A:$O,12,0)</f>
        <v>tier - 2</v>
      </c>
      <c r="O1728" t="str">
        <f>VLOOKUP($A1728,'Hospitalisation Details'!$A:$O,13,0)</f>
        <v>tier - 2</v>
      </c>
      <c r="P1728" t="str">
        <f>VLOOKUP($A1728,'Hospitalisation Details'!$A:$O,14,0)</f>
        <v>R1012</v>
      </c>
      <c r="Q1728">
        <f>VLOOKUP($A1728,'Hospitalisation Details'!$A:$O,15,0)</f>
        <v>36</v>
      </c>
    </row>
    <row r="1729" spans="1:17" ht="15.75" x14ac:dyDescent="0.25">
      <c r="A1729" s="1" t="s">
        <v>643</v>
      </c>
      <c r="B1729" t="str">
        <f>VLOOKUP(Healthcare!A1729,'Customer Names'!$A:$D,4,0)</f>
        <v>Austen G</v>
      </c>
      <c r="C1729">
        <f>VLOOKUP(A1729,'Medical Examinations'!$A:$M,2,0)</f>
        <v>27.454999999999998</v>
      </c>
      <c r="D1729">
        <f>VLOOKUP($A1729,'Medical Examinations'!$A:$M,3,0)</f>
        <v>4.54</v>
      </c>
      <c r="E1729" t="str">
        <f>VLOOKUP($A1729,'Medical Examinations'!$A:$M,4,0)</f>
        <v>No</v>
      </c>
      <c r="F1729" t="str">
        <f>VLOOKUP($A1729,'Medical Examinations'!$A:$M,5,0)</f>
        <v>No</v>
      </c>
      <c r="G1729" t="str">
        <f>VLOOKUP($A1729,'Medical Examinations'!$A:$M,6,0)</f>
        <v>No</v>
      </c>
      <c r="H1729">
        <f>VLOOKUP($A1729,'Medical Examinations'!$A:$M,8,0)</f>
        <v>0</v>
      </c>
      <c r="I1729" t="str">
        <f>VLOOKUP($A1729,'Medical Examinations'!$A:$M,9,0)</f>
        <v>No</v>
      </c>
      <c r="J1729" t="str">
        <f>VLOOKUP($A1729,'Medical Examinations'!$A:$M,11,0)</f>
        <v>Overweight</v>
      </c>
      <c r="K1729" t="str">
        <f>VLOOKUP($A1729,'Medical Examinations'!$A:$M,12,0)</f>
        <v>Normal</v>
      </c>
      <c r="L1729" s="11">
        <f>VLOOKUP($A1729,'Hospitalisation Details'!$A:$O,5,0)</f>
        <v>32678</v>
      </c>
      <c r="M1729">
        <f>VLOOKUP($A1729,'Hospitalisation Details'!$A:$O,7,0)</f>
        <v>5261.47</v>
      </c>
      <c r="N1729" t="str">
        <f>VLOOKUP($A1729,'Hospitalisation Details'!$A:$O,12,0)</f>
        <v>tier - 2</v>
      </c>
      <c r="O1729" t="str">
        <f>VLOOKUP($A1729,'Hospitalisation Details'!$A:$O,13,0)</f>
        <v>tier - 2</v>
      </c>
      <c r="P1729" t="str">
        <f>VLOOKUP($A1729,'Hospitalisation Details'!$A:$O,14,0)</f>
        <v>R1012</v>
      </c>
      <c r="Q1729">
        <f>VLOOKUP($A1729,'Hospitalisation Details'!$A:$O,15,0)</f>
        <v>33</v>
      </c>
    </row>
    <row r="1730" spans="1:17" ht="15.75" x14ac:dyDescent="0.25">
      <c r="A1730" s="1" t="s">
        <v>642</v>
      </c>
      <c r="B1730" t="str">
        <f>VLOOKUP(Healthcare!A1730,'Customer Names'!$A:$D,4,0)</f>
        <v>Tory J.</v>
      </c>
      <c r="C1730">
        <f>VLOOKUP(A1730,'Medical Examinations'!$A:$M,2,0)</f>
        <v>24.605</v>
      </c>
      <c r="D1730">
        <f>VLOOKUP($A1730,'Medical Examinations'!$A:$M,3,0)</f>
        <v>5.7</v>
      </c>
      <c r="E1730" t="str">
        <f>VLOOKUP($A1730,'Medical Examinations'!$A:$M,4,0)</f>
        <v>No</v>
      </c>
      <c r="F1730" t="str">
        <f>VLOOKUP($A1730,'Medical Examinations'!$A:$M,5,0)</f>
        <v>No</v>
      </c>
      <c r="G1730" t="str">
        <f>VLOOKUP($A1730,'Medical Examinations'!$A:$M,6,0)</f>
        <v>No</v>
      </c>
      <c r="H1730">
        <f>VLOOKUP($A1730,'Medical Examinations'!$A:$M,8,0)</f>
        <v>0</v>
      </c>
      <c r="I1730" t="str">
        <f>VLOOKUP($A1730,'Medical Examinations'!$A:$M,9,0)</f>
        <v>No</v>
      </c>
      <c r="J1730" t="str">
        <f>VLOOKUP($A1730,'Medical Examinations'!$A:$M,11,0)</f>
        <v>Healthy Weight</v>
      </c>
      <c r="K1730" t="str">
        <f>VLOOKUP($A1730,'Medical Examinations'!$A:$M,12,0)</f>
        <v>Prediabetes</v>
      </c>
      <c r="L1730" s="11">
        <f>VLOOKUP($A1730,'Hospitalisation Details'!$A:$O,5,0)</f>
        <v>32867</v>
      </c>
      <c r="M1730">
        <f>VLOOKUP($A1730,'Hospitalisation Details'!$A:$O,7,0)</f>
        <v>5257.51</v>
      </c>
      <c r="N1730" t="str">
        <f>VLOOKUP($A1730,'Hospitalisation Details'!$A:$O,12,0)</f>
        <v>tier - 2</v>
      </c>
      <c r="O1730" t="str">
        <f>VLOOKUP($A1730,'Hospitalisation Details'!$A:$O,13,0)</f>
        <v>tier - 2</v>
      </c>
      <c r="P1730" t="str">
        <f>VLOOKUP($A1730,'Hospitalisation Details'!$A:$O,14,0)</f>
        <v>R1012</v>
      </c>
      <c r="Q1730">
        <f>VLOOKUP($A1730,'Hospitalisation Details'!$A:$O,15,0)</f>
        <v>33</v>
      </c>
    </row>
    <row r="1731" spans="1:17" ht="15.75" x14ac:dyDescent="0.25">
      <c r="A1731" s="1" t="s">
        <v>641</v>
      </c>
      <c r="B1731" t="str">
        <f>VLOOKUP(Healthcare!A1731,'Customer Names'!$A:$D,4,0)</f>
        <v>Robert J.</v>
      </c>
      <c r="C1731">
        <f>VLOOKUP(A1731,'Medical Examinations'!$A:$M,2,0)</f>
        <v>30.8</v>
      </c>
      <c r="D1731">
        <f>VLOOKUP($A1731,'Medical Examinations'!$A:$M,3,0)</f>
        <v>5.07</v>
      </c>
      <c r="E1731" t="str">
        <f>VLOOKUP($A1731,'Medical Examinations'!$A:$M,4,0)</f>
        <v>No</v>
      </c>
      <c r="F1731" t="str">
        <f>VLOOKUP($A1731,'Medical Examinations'!$A:$M,5,0)</f>
        <v>No</v>
      </c>
      <c r="G1731" t="str">
        <f>VLOOKUP($A1731,'Medical Examinations'!$A:$M,6,0)</f>
        <v>No</v>
      </c>
      <c r="H1731">
        <f>VLOOKUP($A1731,'Medical Examinations'!$A:$M,8,0)</f>
        <v>0</v>
      </c>
      <c r="I1731" t="str">
        <f>VLOOKUP($A1731,'Medical Examinations'!$A:$M,9,0)</f>
        <v>No</v>
      </c>
      <c r="J1731" t="str">
        <f>VLOOKUP($A1731,'Medical Examinations'!$A:$M,11,0)</f>
        <v>Obesity</v>
      </c>
      <c r="K1731" t="str">
        <f>VLOOKUP($A1731,'Medical Examinations'!$A:$M,12,0)</f>
        <v>Normal</v>
      </c>
      <c r="L1731" s="11">
        <f>VLOOKUP($A1731,'Hospitalisation Details'!$A:$O,5,0)</f>
        <v>33122</v>
      </c>
      <c r="M1731">
        <f>VLOOKUP($A1731,'Hospitalisation Details'!$A:$O,7,0)</f>
        <v>5253.52</v>
      </c>
      <c r="N1731" t="str">
        <f>VLOOKUP($A1731,'Hospitalisation Details'!$A:$O,12,0)</f>
        <v>tier - 3</v>
      </c>
      <c r="O1731" t="str">
        <f>VLOOKUP($A1731,'Hospitalisation Details'!$A:$O,13,0)</f>
        <v>tier - 3</v>
      </c>
      <c r="P1731" t="str">
        <f>VLOOKUP($A1731,'Hospitalisation Details'!$A:$O,14,0)</f>
        <v>R1011</v>
      </c>
      <c r="Q1731">
        <f>VLOOKUP($A1731,'Hospitalisation Details'!$A:$O,15,0)</f>
        <v>32</v>
      </c>
    </row>
    <row r="1732" spans="1:17" ht="15.75" x14ac:dyDescent="0.25">
      <c r="A1732" s="1" t="s">
        <v>640</v>
      </c>
      <c r="B1732" t="str">
        <f>VLOOKUP(Healthcare!A1732,'Customer Names'!$A:$D,4,0)</f>
        <v>Steph</v>
      </c>
      <c r="C1732">
        <f>VLOOKUP(A1732,'Medical Examinations'!$A:$M,2,0)</f>
        <v>34.799999999999997</v>
      </c>
      <c r="D1732">
        <f>VLOOKUP($A1732,'Medical Examinations'!$A:$M,3,0)</f>
        <v>4.38</v>
      </c>
      <c r="E1732" t="str">
        <f>VLOOKUP($A1732,'Medical Examinations'!$A:$M,4,0)</f>
        <v>No</v>
      </c>
      <c r="F1732" t="str">
        <f>VLOOKUP($A1732,'Medical Examinations'!$A:$M,5,0)</f>
        <v>No</v>
      </c>
      <c r="G1732" t="str">
        <f>VLOOKUP($A1732,'Medical Examinations'!$A:$M,6,0)</f>
        <v>No</v>
      </c>
      <c r="H1732">
        <f>VLOOKUP($A1732,'Medical Examinations'!$A:$M,8,0)</f>
        <v>1</v>
      </c>
      <c r="I1732" t="str">
        <f>VLOOKUP($A1732,'Medical Examinations'!$A:$M,9,0)</f>
        <v>No</v>
      </c>
      <c r="J1732" t="str">
        <f>VLOOKUP($A1732,'Medical Examinations'!$A:$M,11,0)</f>
        <v>Obesity</v>
      </c>
      <c r="K1732" t="str">
        <f>VLOOKUP($A1732,'Medical Examinations'!$A:$M,12,0)</f>
        <v>Normal</v>
      </c>
      <c r="L1732" s="11">
        <f>VLOOKUP($A1732,'Hospitalisation Details'!$A:$O,5,0)</f>
        <v>32029</v>
      </c>
      <c r="M1732">
        <f>VLOOKUP($A1732,'Hospitalisation Details'!$A:$O,7,0)</f>
        <v>5246.05</v>
      </c>
      <c r="N1732" t="str">
        <f>VLOOKUP($A1732,'Hospitalisation Details'!$A:$O,12,0)</f>
        <v>tier - 2</v>
      </c>
      <c r="O1732" t="str">
        <f>VLOOKUP($A1732,'Hospitalisation Details'!$A:$O,13,0)</f>
        <v>tier - 3</v>
      </c>
      <c r="P1732" t="str">
        <f>VLOOKUP($A1732,'Hospitalisation Details'!$A:$O,14,0)</f>
        <v>R1011</v>
      </c>
      <c r="Q1732">
        <f>VLOOKUP($A1732,'Hospitalisation Details'!$A:$O,15,0)</f>
        <v>35</v>
      </c>
    </row>
    <row r="1733" spans="1:17" ht="15.75" x14ac:dyDescent="0.25">
      <c r="A1733" s="1" t="s">
        <v>639</v>
      </c>
      <c r="B1733" t="str">
        <f>VLOOKUP(Healthcare!A1733,'Customer Names'!$A:$D,4,0)</f>
        <v>Kate</v>
      </c>
      <c r="C1733">
        <f>VLOOKUP(A1733,'Medical Examinations'!$A:$M,2,0)</f>
        <v>34.21</v>
      </c>
      <c r="D1733">
        <f>VLOOKUP($A1733,'Medical Examinations'!$A:$M,3,0)</f>
        <v>4.54</v>
      </c>
      <c r="E1733" t="str">
        <f>VLOOKUP($A1733,'Medical Examinations'!$A:$M,4,0)</f>
        <v>No</v>
      </c>
      <c r="F1733" t="str">
        <f>VLOOKUP($A1733,'Medical Examinations'!$A:$M,5,0)</f>
        <v>No</v>
      </c>
      <c r="G1733" t="str">
        <f>VLOOKUP($A1733,'Medical Examinations'!$A:$M,6,0)</f>
        <v>No</v>
      </c>
      <c r="H1733">
        <f>VLOOKUP($A1733,'Medical Examinations'!$A:$M,8,0)</f>
        <v>1</v>
      </c>
      <c r="I1733" t="str">
        <f>VLOOKUP($A1733,'Medical Examinations'!$A:$M,9,0)</f>
        <v>No</v>
      </c>
      <c r="J1733" t="str">
        <f>VLOOKUP($A1733,'Medical Examinations'!$A:$M,11,0)</f>
        <v>Obesity</v>
      </c>
      <c r="K1733" t="str">
        <f>VLOOKUP($A1733,'Medical Examinations'!$A:$M,12,0)</f>
        <v>Normal</v>
      </c>
      <c r="L1733" s="11">
        <f>VLOOKUP($A1733,'Hospitalisation Details'!$A:$O,5,0)</f>
        <v>32055</v>
      </c>
      <c r="M1733">
        <f>VLOOKUP($A1733,'Hospitalisation Details'!$A:$O,7,0)</f>
        <v>5245.23</v>
      </c>
      <c r="N1733" t="str">
        <f>VLOOKUP($A1733,'Hospitalisation Details'!$A:$O,12,0)</f>
        <v>tier - 2</v>
      </c>
      <c r="O1733" t="str">
        <f>VLOOKUP($A1733,'Hospitalisation Details'!$A:$O,13,0)</f>
        <v>tier - 2</v>
      </c>
      <c r="P1733" t="str">
        <f>VLOOKUP($A1733,'Hospitalisation Details'!$A:$O,14,0)</f>
        <v>R1013</v>
      </c>
      <c r="Q1733">
        <f>VLOOKUP($A1733,'Hospitalisation Details'!$A:$O,15,0)</f>
        <v>35</v>
      </c>
    </row>
    <row r="1734" spans="1:17" ht="15.75" x14ac:dyDescent="0.25">
      <c r="A1734" s="1" t="s">
        <v>638</v>
      </c>
      <c r="B1734" t="str">
        <f>VLOOKUP(Healthcare!A1734,'Customer Names'!$A:$D,4,0)</f>
        <v>Kristina</v>
      </c>
      <c r="C1734">
        <f>VLOOKUP(A1734,'Medical Examinations'!$A:$M,2,0)</f>
        <v>31</v>
      </c>
      <c r="D1734">
        <f>VLOOKUP($A1734,'Medical Examinations'!$A:$M,3,0)</f>
        <v>5.38</v>
      </c>
      <c r="E1734" t="str">
        <f>VLOOKUP($A1734,'Medical Examinations'!$A:$M,4,0)</f>
        <v>No</v>
      </c>
      <c r="F1734" t="str">
        <f>VLOOKUP($A1734,'Medical Examinations'!$A:$M,5,0)</f>
        <v>No</v>
      </c>
      <c r="G1734" t="str">
        <f>VLOOKUP($A1734,'Medical Examinations'!$A:$M,6,0)</f>
        <v>No</v>
      </c>
      <c r="H1734">
        <f>VLOOKUP($A1734,'Medical Examinations'!$A:$M,8,0)</f>
        <v>1</v>
      </c>
      <c r="I1734" t="str">
        <f>VLOOKUP($A1734,'Medical Examinations'!$A:$M,9,0)</f>
        <v>No</v>
      </c>
      <c r="J1734" t="str">
        <f>VLOOKUP($A1734,'Medical Examinations'!$A:$M,11,0)</f>
        <v>Obesity</v>
      </c>
      <c r="K1734" t="str">
        <f>VLOOKUP($A1734,'Medical Examinations'!$A:$M,12,0)</f>
        <v>Normal</v>
      </c>
      <c r="L1734" s="11">
        <f>VLOOKUP($A1734,'Hospitalisation Details'!$A:$O,5,0)</f>
        <v>32107</v>
      </c>
      <c r="M1734">
        <f>VLOOKUP($A1734,'Hospitalisation Details'!$A:$O,7,0)</f>
        <v>5240.7700000000004</v>
      </c>
      <c r="N1734" t="str">
        <f>VLOOKUP($A1734,'Hospitalisation Details'!$A:$O,12,0)</f>
        <v>tier - 2</v>
      </c>
      <c r="O1734" t="str">
        <f>VLOOKUP($A1734,'Hospitalisation Details'!$A:$O,13,0)</f>
        <v>tier - 2</v>
      </c>
      <c r="P1734" t="str">
        <f>VLOOKUP($A1734,'Hospitalisation Details'!$A:$O,14,0)</f>
        <v>R1011</v>
      </c>
      <c r="Q1734">
        <f>VLOOKUP($A1734,'Hospitalisation Details'!$A:$O,15,0)</f>
        <v>35</v>
      </c>
    </row>
    <row r="1735" spans="1:17" ht="15.75" x14ac:dyDescent="0.25">
      <c r="A1735" s="1" t="s">
        <v>637</v>
      </c>
      <c r="B1735" t="str">
        <f>VLOOKUP(Healthcare!A1735,'Customer Names'!$A:$D,4,0)</f>
        <v>Flo</v>
      </c>
      <c r="C1735">
        <f>VLOOKUP(A1735,'Medical Examinations'!$A:$M,2,0)</f>
        <v>26.125</v>
      </c>
      <c r="D1735">
        <f>VLOOKUP($A1735,'Medical Examinations'!$A:$M,3,0)</f>
        <v>5.55</v>
      </c>
      <c r="E1735" t="str">
        <f>VLOOKUP($A1735,'Medical Examinations'!$A:$M,4,0)</f>
        <v>No</v>
      </c>
      <c r="F1735" t="str">
        <f>VLOOKUP($A1735,'Medical Examinations'!$A:$M,5,0)</f>
        <v>No</v>
      </c>
      <c r="G1735" t="str">
        <f>VLOOKUP($A1735,'Medical Examinations'!$A:$M,6,0)</f>
        <v>No</v>
      </c>
      <c r="H1735">
        <f>VLOOKUP($A1735,'Medical Examinations'!$A:$M,8,0)</f>
        <v>1</v>
      </c>
      <c r="I1735" t="str">
        <f>VLOOKUP($A1735,'Medical Examinations'!$A:$M,9,0)</f>
        <v>No</v>
      </c>
      <c r="J1735" t="str">
        <f>VLOOKUP($A1735,'Medical Examinations'!$A:$M,11,0)</f>
        <v>Overweight</v>
      </c>
      <c r="K1735" t="str">
        <f>VLOOKUP($A1735,'Medical Examinations'!$A:$M,12,0)</f>
        <v>Normal</v>
      </c>
      <c r="L1735" s="11">
        <f>VLOOKUP($A1735,'Hospitalisation Details'!$A:$O,5,0)</f>
        <v>32140</v>
      </c>
      <c r="M1735">
        <f>VLOOKUP($A1735,'Hospitalisation Details'!$A:$O,7,0)</f>
        <v>5227.99</v>
      </c>
      <c r="N1735" t="str">
        <f>VLOOKUP($A1735,'Hospitalisation Details'!$A:$O,12,0)</f>
        <v>tier - 2</v>
      </c>
      <c r="O1735" t="str">
        <f>VLOOKUP($A1735,'Hospitalisation Details'!$A:$O,13,0)</f>
        <v>tier - 1</v>
      </c>
      <c r="P1735" t="str">
        <f>VLOOKUP($A1735,'Hospitalisation Details'!$A:$O,14,0)</f>
        <v>R1024</v>
      </c>
      <c r="Q1735">
        <f>VLOOKUP($A1735,'Hospitalisation Details'!$A:$O,15,0)</f>
        <v>35</v>
      </c>
    </row>
    <row r="1736" spans="1:17" ht="15.75" x14ac:dyDescent="0.25">
      <c r="A1736" s="1" t="s">
        <v>636</v>
      </c>
      <c r="B1736" t="str">
        <f>VLOOKUP(Healthcare!A1736,'Customer Names'!$A:$D,4,0)</f>
        <v>.  Sarah P.</v>
      </c>
      <c r="C1736">
        <f>VLOOKUP(A1736,'Medical Examinations'!$A:$M,2,0)</f>
        <v>30.13</v>
      </c>
      <c r="D1736">
        <f>VLOOKUP($A1736,'Medical Examinations'!$A:$M,3,0)</f>
        <v>4.03</v>
      </c>
      <c r="E1736" t="str">
        <f>VLOOKUP($A1736,'Medical Examinations'!$A:$M,4,0)</f>
        <v>yes</v>
      </c>
      <c r="F1736" t="str">
        <f>VLOOKUP($A1736,'Medical Examinations'!$A:$M,5,0)</f>
        <v>No</v>
      </c>
      <c r="G1736" t="str">
        <f>VLOOKUP($A1736,'Medical Examinations'!$A:$M,6,0)</f>
        <v>No</v>
      </c>
      <c r="H1736">
        <f>VLOOKUP($A1736,'Medical Examinations'!$A:$M,8,0)</f>
        <v>1</v>
      </c>
      <c r="I1736" t="str">
        <f>VLOOKUP($A1736,'Medical Examinations'!$A:$M,9,0)</f>
        <v>No</v>
      </c>
      <c r="J1736" t="str">
        <f>VLOOKUP($A1736,'Medical Examinations'!$A:$M,11,0)</f>
        <v>Obesity</v>
      </c>
      <c r="K1736" t="str">
        <f>VLOOKUP($A1736,'Medical Examinations'!$A:$M,12,0)</f>
        <v>Normal</v>
      </c>
      <c r="L1736" s="11">
        <f>VLOOKUP($A1736,'Hospitalisation Details'!$A:$O,5,0)</f>
        <v>34856</v>
      </c>
      <c r="M1736">
        <f>VLOOKUP($A1736,'Hospitalisation Details'!$A:$O,7,0)</f>
        <v>5216.4799999999996</v>
      </c>
      <c r="N1736" t="str">
        <f>VLOOKUP($A1736,'Hospitalisation Details'!$A:$O,12,0)</f>
        <v>tier - 2</v>
      </c>
      <c r="O1736" t="str">
        <f>VLOOKUP($A1736,'Hospitalisation Details'!$A:$O,13,0)</f>
        <v>tier - 2</v>
      </c>
      <c r="P1736" t="str">
        <f>VLOOKUP($A1736,'Hospitalisation Details'!$A:$O,14,0)</f>
        <v>R1025</v>
      </c>
      <c r="Q1736">
        <f>VLOOKUP($A1736,'Hospitalisation Details'!$A:$O,15,0)</f>
        <v>28</v>
      </c>
    </row>
    <row r="1737" spans="1:17" ht="15.75" x14ac:dyDescent="0.25">
      <c r="A1737" s="1" t="s">
        <v>635</v>
      </c>
      <c r="B1737" t="str">
        <f>VLOOKUP(Healthcare!A1737,'Customer Names'!$A:$D,4,0)</f>
        <v>Anabel</v>
      </c>
      <c r="C1737">
        <f>VLOOKUP(A1737,'Medical Examinations'!$A:$M,2,0)</f>
        <v>34.19</v>
      </c>
      <c r="D1737">
        <f>VLOOKUP($A1737,'Medical Examinations'!$A:$M,3,0)</f>
        <v>4.1900000000000004</v>
      </c>
      <c r="E1737" t="str">
        <f>VLOOKUP($A1737,'Medical Examinations'!$A:$M,4,0)</f>
        <v>No</v>
      </c>
      <c r="F1737" t="str">
        <f>VLOOKUP($A1737,'Medical Examinations'!$A:$M,5,0)</f>
        <v>No</v>
      </c>
      <c r="G1737" t="str">
        <f>VLOOKUP($A1737,'Medical Examinations'!$A:$M,6,0)</f>
        <v>No</v>
      </c>
      <c r="H1737">
        <f>VLOOKUP($A1737,'Medical Examinations'!$A:$M,8,0)</f>
        <v>0</v>
      </c>
      <c r="I1737" t="str">
        <f>VLOOKUP($A1737,'Medical Examinations'!$A:$M,9,0)</f>
        <v>No</v>
      </c>
      <c r="J1737" t="str">
        <f>VLOOKUP($A1737,'Medical Examinations'!$A:$M,11,0)</f>
        <v>Obesity</v>
      </c>
      <c r="K1737" t="str">
        <f>VLOOKUP($A1737,'Medical Examinations'!$A:$M,12,0)</f>
        <v>Normal</v>
      </c>
      <c r="L1737" s="11">
        <f>VLOOKUP($A1737,'Hospitalisation Details'!$A:$O,5,0)</f>
        <v>36373</v>
      </c>
      <c r="M1737">
        <f>VLOOKUP($A1737,'Hospitalisation Details'!$A:$O,7,0)</f>
        <v>5213.22</v>
      </c>
      <c r="N1737" t="str">
        <f>VLOOKUP($A1737,'Hospitalisation Details'!$A:$O,12,0)</f>
        <v>tier - 2</v>
      </c>
      <c r="O1737" t="str">
        <f>VLOOKUP($A1737,'Hospitalisation Details'!$A:$O,13,0)</f>
        <v>tier - 1</v>
      </c>
      <c r="P1737" t="str">
        <f>VLOOKUP($A1737,'Hospitalisation Details'!$A:$O,14,0)</f>
        <v>R1012</v>
      </c>
      <c r="Q1737">
        <f>VLOOKUP($A1737,'Hospitalisation Details'!$A:$O,15,0)</f>
        <v>23</v>
      </c>
    </row>
    <row r="1738" spans="1:17" ht="15.75" x14ac:dyDescent="0.25">
      <c r="A1738" s="1" t="s">
        <v>634</v>
      </c>
      <c r="B1738" t="str">
        <f>VLOOKUP(Healthcare!A1738,'Customer Names'!$A:$D,4,0)</f>
        <v>Ian</v>
      </c>
      <c r="C1738">
        <f>VLOOKUP(A1738,'Medical Examinations'!$A:$M,2,0)</f>
        <v>22.515000000000001</v>
      </c>
      <c r="D1738">
        <f>VLOOKUP($A1738,'Medical Examinations'!$A:$M,3,0)</f>
        <v>4.37</v>
      </c>
      <c r="E1738" t="str">
        <f>VLOOKUP($A1738,'Medical Examinations'!$A:$M,4,0)</f>
        <v>No</v>
      </c>
      <c r="F1738" t="str">
        <f>VLOOKUP($A1738,'Medical Examinations'!$A:$M,5,0)</f>
        <v>No</v>
      </c>
      <c r="G1738" t="str">
        <f>VLOOKUP($A1738,'Medical Examinations'!$A:$M,6,0)</f>
        <v>Yes</v>
      </c>
      <c r="H1738">
        <f>VLOOKUP($A1738,'Medical Examinations'!$A:$M,8,0)</f>
        <v>1</v>
      </c>
      <c r="I1738" t="str">
        <f>VLOOKUP($A1738,'Medical Examinations'!$A:$M,9,0)</f>
        <v>No</v>
      </c>
      <c r="J1738" t="str">
        <f>VLOOKUP($A1738,'Medical Examinations'!$A:$M,11,0)</f>
        <v>Healthy Weight</v>
      </c>
      <c r="K1738" t="str">
        <f>VLOOKUP($A1738,'Medical Examinations'!$A:$M,12,0)</f>
        <v>Normal</v>
      </c>
      <c r="L1738" s="11">
        <f>VLOOKUP($A1738,'Hospitalisation Details'!$A:$O,5,0)</f>
        <v>34167</v>
      </c>
      <c r="M1738">
        <f>VLOOKUP($A1738,'Hospitalisation Details'!$A:$O,7,0)</f>
        <v>5209.58</v>
      </c>
      <c r="N1738" t="str">
        <f>VLOOKUP($A1738,'Hospitalisation Details'!$A:$O,12,0)</f>
        <v>tier - 3</v>
      </c>
      <c r="O1738" t="str">
        <f>VLOOKUP($A1738,'Hospitalisation Details'!$A:$O,13,0)</f>
        <v>tier - 3</v>
      </c>
      <c r="P1738" t="str">
        <f>VLOOKUP($A1738,'Hospitalisation Details'!$A:$O,14,0)</f>
        <v>R1017</v>
      </c>
      <c r="Q1738">
        <f>VLOOKUP($A1738,'Hospitalisation Details'!$A:$O,15,0)</f>
        <v>29</v>
      </c>
    </row>
    <row r="1739" spans="1:17" ht="15.75" x14ac:dyDescent="0.25">
      <c r="A1739" s="1" t="s">
        <v>633</v>
      </c>
      <c r="B1739" t="str">
        <f>VLOOKUP(Healthcare!A1739,'Customer Names'!$A:$D,4,0)</f>
        <v>Alex</v>
      </c>
      <c r="C1739">
        <f>VLOOKUP(A1739,'Medical Examinations'!$A:$M,2,0)</f>
        <v>18.239999999999998</v>
      </c>
      <c r="D1739">
        <f>VLOOKUP($A1739,'Medical Examinations'!$A:$M,3,0)</f>
        <v>5.31</v>
      </c>
      <c r="E1739" t="str">
        <f>VLOOKUP($A1739,'Medical Examinations'!$A:$M,4,0)</f>
        <v>yes</v>
      </c>
      <c r="F1739" t="str">
        <f>VLOOKUP($A1739,'Medical Examinations'!$A:$M,5,0)</f>
        <v>No</v>
      </c>
      <c r="G1739" t="str">
        <f>VLOOKUP($A1739,'Medical Examinations'!$A:$M,6,0)</f>
        <v>Yes</v>
      </c>
      <c r="H1739">
        <f>VLOOKUP($A1739,'Medical Examinations'!$A:$M,8,0)</f>
        <v>1</v>
      </c>
      <c r="I1739" t="str">
        <f>VLOOKUP($A1739,'Medical Examinations'!$A:$M,9,0)</f>
        <v>No</v>
      </c>
      <c r="J1739" t="str">
        <f>VLOOKUP($A1739,'Medical Examinations'!$A:$M,11,0)</f>
        <v>Underweight</v>
      </c>
      <c r="K1739" t="str">
        <f>VLOOKUP($A1739,'Medical Examinations'!$A:$M,12,0)</f>
        <v>Normal</v>
      </c>
      <c r="L1739" s="11">
        <f>VLOOKUP($A1739,'Hospitalisation Details'!$A:$O,5,0)</f>
        <v>30521</v>
      </c>
      <c r="M1739">
        <f>VLOOKUP($A1739,'Hospitalisation Details'!$A:$O,7,0)</f>
        <v>5207.97</v>
      </c>
      <c r="N1739" t="str">
        <f>VLOOKUP($A1739,'Hospitalisation Details'!$A:$O,12,0)</f>
        <v>tier - 2</v>
      </c>
      <c r="O1739" t="str">
        <f>VLOOKUP($A1739,'Hospitalisation Details'!$A:$O,13,0)</f>
        <v>tier - 2</v>
      </c>
      <c r="P1739" t="str">
        <f>VLOOKUP($A1739,'Hospitalisation Details'!$A:$O,14,0)</f>
        <v>R1012</v>
      </c>
      <c r="Q1739">
        <f>VLOOKUP($A1739,'Hospitalisation Details'!$A:$O,15,0)</f>
        <v>39</v>
      </c>
    </row>
    <row r="1740" spans="1:17" ht="15.75" x14ac:dyDescent="0.25">
      <c r="A1740" s="1" t="s">
        <v>631</v>
      </c>
      <c r="B1740" t="str">
        <f>VLOOKUP(Healthcare!A1740,'Customer Names'!$A:$D,4,0)</f>
        <v>Richard J</v>
      </c>
      <c r="C1740">
        <f>VLOOKUP(A1740,'Medical Examinations'!$A:$M,2,0)</f>
        <v>37.28</v>
      </c>
      <c r="D1740">
        <f>VLOOKUP($A1740,'Medical Examinations'!$A:$M,3,0)</f>
        <v>4.66</v>
      </c>
      <c r="E1740" t="str">
        <f>VLOOKUP($A1740,'Medical Examinations'!$A:$M,4,0)</f>
        <v>No</v>
      </c>
      <c r="F1740" t="str">
        <f>VLOOKUP($A1740,'Medical Examinations'!$A:$M,5,0)</f>
        <v>yes</v>
      </c>
      <c r="G1740" t="str">
        <f>VLOOKUP($A1740,'Medical Examinations'!$A:$M,6,0)</f>
        <v>No</v>
      </c>
      <c r="H1740">
        <f>VLOOKUP($A1740,'Medical Examinations'!$A:$M,8,0)</f>
        <v>1</v>
      </c>
      <c r="I1740" t="str">
        <f>VLOOKUP($A1740,'Medical Examinations'!$A:$M,9,0)</f>
        <v>No</v>
      </c>
      <c r="J1740" t="str">
        <f>VLOOKUP($A1740,'Medical Examinations'!$A:$M,11,0)</f>
        <v>Obesity</v>
      </c>
      <c r="K1740" t="str">
        <f>VLOOKUP($A1740,'Medical Examinations'!$A:$M,12,0)</f>
        <v>Normal</v>
      </c>
      <c r="L1740" s="11">
        <f>VLOOKUP($A1740,'Hospitalisation Details'!$A:$O,5,0)</f>
        <v>38297</v>
      </c>
      <c r="M1740">
        <f>VLOOKUP($A1740,'Hospitalisation Details'!$A:$O,7,0)</f>
        <v>5198.6899999999996</v>
      </c>
      <c r="N1740" t="str">
        <f>VLOOKUP($A1740,'Hospitalisation Details'!$A:$O,12,0)</f>
        <v>tier - 2</v>
      </c>
      <c r="O1740" t="str">
        <f>VLOOKUP($A1740,'Hospitalisation Details'!$A:$O,13,0)</f>
        <v>tier - 2</v>
      </c>
      <c r="P1740" t="str">
        <f>VLOOKUP($A1740,'Hospitalisation Details'!$A:$O,14,0)</f>
        <v>R1022</v>
      </c>
      <c r="Q1740">
        <f>VLOOKUP($A1740,'Hospitalisation Details'!$A:$O,15,0)</f>
        <v>18</v>
      </c>
    </row>
    <row r="1741" spans="1:17" ht="15.75" x14ac:dyDescent="0.25">
      <c r="A1741" s="1" t="s">
        <v>630</v>
      </c>
      <c r="B1741" t="str">
        <f>VLOOKUP(Healthcare!A1741,'Customer Names'!$A:$D,4,0)</f>
        <v>Jacqueline N.</v>
      </c>
      <c r="C1741">
        <f>VLOOKUP(A1741,'Medical Examinations'!$A:$M,2,0)</f>
        <v>18.2</v>
      </c>
      <c r="D1741">
        <f>VLOOKUP($A1741,'Medical Examinations'!$A:$M,3,0)</f>
        <v>6.19</v>
      </c>
      <c r="E1741" t="str">
        <f>VLOOKUP($A1741,'Medical Examinations'!$A:$M,4,0)</f>
        <v>No</v>
      </c>
      <c r="F1741" t="str">
        <f>VLOOKUP($A1741,'Medical Examinations'!$A:$M,5,0)</f>
        <v>No</v>
      </c>
      <c r="G1741" t="str">
        <f>VLOOKUP($A1741,'Medical Examinations'!$A:$M,6,0)</f>
        <v>Yes</v>
      </c>
      <c r="H1741">
        <f>VLOOKUP($A1741,'Medical Examinations'!$A:$M,8,0)</f>
        <v>1</v>
      </c>
      <c r="I1741" t="str">
        <f>VLOOKUP($A1741,'Medical Examinations'!$A:$M,9,0)</f>
        <v>No</v>
      </c>
      <c r="J1741" t="str">
        <f>VLOOKUP($A1741,'Medical Examinations'!$A:$M,11,0)</f>
        <v>Underweight</v>
      </c>
      <c r="K1741" t="str">
        <f>VLOOKUP($A1741,'Medical Examinations'!$A:$M,12,0)</f>
        <v>Prediabetes</v>
      </c>
      <c r="L1741" s="11">
        <f>VLOOKUP($A1741,'Hospitalisation Details'!$A:$O,5,0)</f>
        <v>29171</v>
      </c>
      <c r="M1741">
        <f>VLOOKUP($A1741,'Hospitalisation Details'!$A:$O,7,0)</f>
        <v>5195.58</v>
      </c>
      <c r="N1741" t="str">
        <f>VLOOKUP($A1741,'Hospitalisation Details'!$A:$O,12,0)</f>
        <v>tier - 2</v>
      </c>
      <c r="O1741" t="str">
        <f>VLOOKUP($A1741,'Hospitalisation Details'!$A:$O,13,0)</f>
        <v>tier - 2</v>
      </c>
      <c r="P1741" t="str">
        <f>VLOOKUP($A1741,'Hospitalisation Details'!$A:$O,14,0)</f>
        <v>R1013</v>
      </c>
      <c r="Q1741">
        <f>VLOOKUP($A1741,'Hospitalisation Details'!$A:$O,15,0)</f>
        <v>43</v>
      </c>
    </row>
    <row r="1742" spans="1:17" ht="15.75" x14ac:dyDescent="0.25">
      <c r="A1742" s="1" t="s">
        <v>629</v>
      </c>
      <c r="B1742" t="str">
        <f>VLOOKUP(Healthcare!A1742,'Customer Names'!$A:$D,4,0)</f>
        <v>Cindy</v>
      </c>
      <c r="C1742">
        <f>VLOOKUP(A1742,'Medical Examinations'!$A:$M,2,0)</f>
        <v>20.53</v>
      </c>
      <c r="D1742">
        <f>VLOOKUP($A1742,'Medical Examinations'!$A:$M,3,0)</f>
        <v>4.8600000000000003</v>
      </c>
      <c r="E1742" t="str">
        <f>VLOOKUP($A1742,'Medical Examinations'!$A:$M,4,0)</f>
        <v>No</v>
      </c>
      <c r="F1742" t="str">
        <f>VLOOKUP($A1742,'Medical Examinations'!$A:$M,5,0)</f>
        <v>No</v>
      </c>
      <c r="G1742" t="str">
        <f>VLOOKUP($A1742,'Medical Examinations'!$A:$M,6,0)</f>
        <v>No</v>
      </c>
      <c r="H1742">
        <f>VLOOKUP($A1742,'Medical Examinations'!$A:$M,8,0)</f>
        <v>1</v>
      </c>
      <c r="I1742" t="str">
        <f>VLOOKUP($A1742,'Medical Examinations'!$A:$M,9,0)</f>
        <v>No</v>
      </c>
      <c r="J1742" t="str">
        <f>VLOOKUP($A1742,'Medical Examinations'!$A:$M,11,0)</f>
        <v>Healthy Weight</v>
      </c>
      <c r="K1742" t="str">
        <f>VLOOKUP($A1742,'Medical Examinations'!$A:$M,12,0)</f>
        <v>Normal</v>
      </c>
      <c r="L1742" s="11">
        <f>VLOOKUP($A1742,'Hospitalisation Details'!$A:$O,5,0)</f>
        <v>30849</v>
      </c>
      <c r="M1742">
        <f>VLOOKUP($A1742,'Hospitalisation Details'!$A:$O,7,0)</f>
        <v>5177.12</v>
      </c>
      <c r="N1742" t="str">
        <f>VLOOKUP($A1742,'Hospitalisation Details'!$A:$O,12,0)</f>
        <v>tier - 2</v>
      </c>
      <c r="O1742" t="str">
        <f>VLOOKUP($A1742,'Hospitalisation Details'!$A:$O,13,0)</f>
        <v>tier - 1</v>
      </c>
      <c r="P1742" t="str">
        <f>VLOOKUP($A1742,'Hospitalisation Details'!$A:$O,14,0)</f>
        <v>R1013</v>
      </c>
      <c r="Q1742">
        <f>VLOOKUP($A1742,'Hospitalisation Details'!$A:$O,15,0)</f>
        <v>38</v>
      </c>
    </row>
    <row r="1743" spans="1:17" ht="15.75" x14ac:dyDescent="0.25">
      <c r="A1743" s="1" t="s">
        <v>628</v>
      </c>
      <c r="B1743" t="str">
        <f>VLOOKUP(Healthcare!A1743,'Customer Names'!$A:$D,4,0)</f>
        <v>Marcia</v>
      </c>
      <c r="C1743">
        <f>VLOOKUP(A1743,'Medical Examinations'!$A:$M,2,0)</f>
        <v>23.79</v>
      </c>
      <c r="D1743">
        <f>VLOOKUP($A1743,'Medical Examinations'!$A:$M,3,0)</f>
        <v>4.74</v>
      </c>
      <c r="E1743" t="str">
        <f>VLOOKUP($A1743,'Medical Examinations'!$A:$M,4,0)</f>
        <v>No</v>
      </c>
      <c r="F1743" t="str">
        <f>VLOOKUP($A1743,'Medical Examinations'!$A:$M,5,0)</f>
        <v>No</v>
      </c>
      <c r="G1743" t="str">
        <f>VLOOKUP($A1743,'Medical Examinations'!$A:$M,6,0)</f>
        <v>No</v>
      </c>
      <c r="H1743">
        <f>VLOOKUP($A1743,'Medical Examinations'!$A:$M,8,0)</f>
        <v>0</v>
      </c>
      <c r="I1743" t="str">
        <f>VLOOKUP($A1743,'Medical Examinations'!$A:$M,9,0)</f>
        <v>No</v>
      </c>
      <c r="J1743" t="str">
        <f>VLOOKUP($A1743,'Medical Examinations'!$A:$M,11,0)</f>
        <v>Healthy Weight</v>
      </c>
      <c r="K1743" t="str">
        <f>VLOOKUP($A1743,'Medical Examinations'!$A:$M,12,0)</f>
        <v>Normal</v>
      </c>
      <c r="L1743" s="11">
        <f>VLOOKUP($A1743,'Hospitalisation Details'!$A:$O,5,0)</f>
        <v>33479</v>
      </c>
      <c r="M1743">
        <f>VLOOKUP($A1743,'Hospitalisation Details'!$A:$O,7,0)</f>
        <v>5166.96</v>
      </c>
      <c r="N1743" t="str">
        <f>VLOOKUP($A1743,'Hospitalisation Details'!$A:$O,12,0)</f>
        <v>tier - 2</v>
      </c>
      <c r="O1743" t="str">
        <f>VLOOKUP($A1743,'Hospitalisation Details'!$A:$O,13,0)</f>
        <v>tier - 2</v>
      </c>
      <c r="P1743" t="str">
        <f>VLOOKUP($A1743,'Hospitalisation Details'!$A:$O,14,0)</f>
        <v>R1012</v>
      </c>
      <c r="Q1743">
        <f>VLOOKUP($A1743,'Hospitalisation Details'!$A:$O,15,0)</f>
        <v>31</v>
      </c>
    </row>
    <row r="1744" spans="1:17" ht="15.75" x14ac:dyDescent="0.25">
      <c r="A1744" s="1" t="s">
        <v>627</v>
      </c>
      <c r="B1744" t="str">
        <f>VLOOKUP(Healthcare!A1744,'Customer Names'!$A:$D,4,0)</f>
        <v>Samantha R.</v>
      </c>
      <c r="C1744">
        <f>VLOOKUP(A1744,'Medical Examinations'!$A:$M,2,0)</f>
        <v>29.8</v>
      </c>
      <c r="D1744">
        <f>VLOOKUP($A1744,'Medical Examinations'!$A:$M,3,0)</f>
        <v>6.03</v>
      </c>
      <c r="E1744" t="str">
        <f>VLOOKUP($A1744,'Medical Examinations'!$A:$M,4,0)</f>
        <v>No</v>
      </c>
      <c r="F1744" t="str">
        <f>VLOOKUP($A1744,'Medical Examinations'!$A:$M,5,0)</f>
        <v>No</v>
      </c>
      <c r="G1744" t="str">
        <f>VLOOKUP($A1744,'Medical Examinations'!$A:$M,6,0)</f>
        <v>No</v>
      </c>
      <c r="H1744">
        <f>VLOOKUP($A1744,'Medical Examinations'!$A:$M,8,0)</f>
        <v>0</v>
      </c>
      <c r="I1744" t="str">
        <f>VLOOKUP($A1744,'Medical Examinations'!$A:$M,9,0)</f>
        <v>No</v>
      </c>
      <c r="J1744" t="str">
        <f>VLOOKUP($A1744,'Medical Examinations'!$A:$M,11,0)</f>
        <v>Overweight</v>
      </c>
      <c r="K1744" t="str">
        <f>VLOOKUP($A1744,'Medical Examinations'!$A:$M,12,0)</f>
        <v>Prediabetes</v>
      </c>
      <c r="L1744" s="11">
        <f>VLOOKUP($A1744,'Hospitalisation Details'!$A:$O,5,0)</f>
        <v>33155</v>
      </c>
      <c r="M1744">
        <f>VLOOKUP($A1744,'Hospitalisation Details'!$A:$O,7,0)</f>
        <v>5152.13</v>
      </c>
      <c r="N1744" t="str">
        <f>VLOOKUP($A1744,'Hospitalisation Details'!$A:$O,12,0)</f>
        <v>tier - 2</v>
      </c>
      <c r="O1744" t="str">
        <f>VLOOKUP($A1744,'Hospitalisation Details'!$A:$O,13,0)</f>
        <v>tier - 2</v>
      </c>
      <c r="P1744" t="str">
        <f>VLOOKUP($A1744,'Hospitalisation Details'!$A:$O,14,0)</f>
        <v>R1011</v>
      </c>
      <c r="Q1744">
        <f>VLOOKUP($A1744,'Hospitalisation Details'!$A:$O,15,0)</f>
        <v>32</v>
      </c>
    </row>
    <row r="1745" spans="1:17" ht="15.75" x14ac:dyDescent="0.25">
      <c r="A1745" s="1" t="s">
        <v>626</v>
      </c>
      <c r="B1745" t="str">
        <f>VLOOKUP(Healthcare!A1745,'Customer Names'!$A:$D,4,0)</f>
        <v>Katie</v>
      </c>
      <c r="C1745">
        <f>VLOOKUP(A1745,'Medical Examinations'!$A:$M,2,0)</f>
        <v>31.54</v>
      </c>
      <c r="D1745">
        <f>VLOOKUP($A1745,'Medical Examinations'!$A:$M,3,0)</f>
        <v>4.71</v>
      </c>
      <c r="E1745" t="str">
        <f>VLOOKUP($A1745,'Medical Examinations'!$A:$M,4,0)</f>
        <v>No</v>
      </c>
      <c r="F1745" t="str">
        <f>VLOOKUP($A1745,'Medical Examinations'!$A:$M,5,0)</f>
        <v>No</v>
      </c>
      <c r="G1745" t="str">
        <f>VLOOKUP($A1745,'Medical Examinations'!$A:$M,6,0)</f>
        <v>No</v>
      </c>
      <c r="H1745">
        <f>VLOOKUP($A1745,'Medical Examinations'!$A:$M,8,0)</f>
        <v>0</v>
      </c>
      <c r="I1745" t="str">
        <f>VLOOKUP($A1745,'Medical Examinations'!$A:$M,9,0)</f>
        <v>No</v>
      </c>
      <c r="J1745" t="str">
        <f>VLOOKUP($A1745,'Medical Examinations'!$A:$M,11,0)</f>
        <v>Obesity</v>
      </c>
      <c r="K1745" t="str">
        <f>VLOOKUP($A1745,'Medical Examinations'!$A:$M,12,0)</f>
        <v>Normal</v>
      </c>
      <c r="L1745" s="11">
        <f>VLOOKUP($A1745,'Hospitalisation Details'!$A:$O,5,0)</f>
        <v>33046</v>
      </c>
      <c r="M1745">
        <f>VLOOKUP($A1745,'Hospitalisation Details'!$A:$O,7,0)</f>
        <v>5148.55</v>
      </c>
      <c r="N1745" t="str">
        <f>VLOOKUP($A1745,'Hospitalisation Details'!$A:$O,12,0)</f>
        <v>tier - 2</v>
      </c>
      <c r="O1745" t="str">
        <f>VLOOKUP($A1745,'Hospitalisation Details'!$A:$O,13,0)</f>
        <v>tier - 2</v>
      </c>
      <c r="P1745" t="str">
        <f>VLOOKUP($A1745,'Hospitalisation Details'!$A:$O,14,0)</f>
        <v>R1024</v>
      </c>
      <c r="Q1745">
        <f>VLOOKUP($A1745,'Hospitalisation Details'!$A:$O,15,0)</f>
        <v>32</v>
      </c>
    </row>
    <row r="1746" spans="1:17" ht="15.75" x14ac:dyDescent="0.25">
      <c r="A1746" s="1" t="s">
        <v>625</v>
      </c>
      <c r="B1746" t="str">
        <f>VLOOKUP(Healthcare!A1746,'Customer Names'!$A:$D,4,0)</f>
        <v>John P</v>
      </c>
      <c r="C1746">
        <f>VLOOKUP(A1746,'Medical Examinations'!$A:$M,2,0)</f>
        <v>20.82</v>
      </c>
      <c r="D1746">
        <f>VLOOKUP($A1746,'Medical Examinations'!$A:$M,3,0)</f>
        <v>5.55</v>
      </c>
      <c r="E1746" t="str">
        <f>VLOOKUP($A1746,'Medical Examinations'!$A:$M,4,0)</f>
        <v>No</v>
      </c>
      <c r="F1746" t="str">
        <f>VLOOKUP($A1746,'Medical Examinations'!$A:$M,5,0)</f>
        <v>No</v>
      </c>
      <c r="G1746" t="str">
        <f>VLOOKUP($A1746,'Medical Examinations'!$A:$M,6,0)</f>
        <v>No</v>
      </c>
      <c r="H1746">
        <f>VLOOKUP($A1746,'Medical Examinations'!$A:$M,8,0)</f>
        <v>1</v>
      </c>
      <c r="I1746" t="str">
        <f>VLOOKUP($A1746,'Medical Examinations'!$A:$M,9,0)</f>
        <v>No</v>
      </c>
      <c r="J1746" t="str">
        <f>VLOOKUP($A1746,'Medical Examinations'!$A:$M,11,0)</f>
        <v>Healthy Weight</v>
      </c>
      <c r="K1746" t="str">
        <f>VLOOKUP($A1746,'Medical Examinations'!$A:$M,12,0)</f>
        <v>Normal</v>
      </c>
      <c r="L1746" s="11">
        <f>VLOOKUP($A1746,'Hospitalisation Details'!$A:$O,5,0)</f>
        <v>31038</v>
      </c>
      <c r="M1746">
        <f>VLOOKUP($A1746,'Hospitalisation Details'!$A:$O,7,0)</f>
        <v>5144.18</v>
      </c>
      <c r="N1746" t="str">
        <f>VLOOKUP($A1746,'Hospitalisation Details'!$A:$O,12,0)</f>
        <v>tier - 2</v>
      </c>
      <c r="O1746" t="str">
        <f>VLOOKUP($A1746,'Hospitalisation Details'!$A:$O,13,0)</f>
        <v>tier - 1</v>
      </c>
      <c r="P1746" t="str">
        <f>VLOOKUP($A1746,'Hospitalisation Details'!$A:$O,14,0)</f>
        <v>R1013</v>
      </c>
      <c r="Q1746">
        <f>VLOOKUP($A1746,'Hospitalisation Details'!$A:$O,15,0)</f>
        <v>38</v>
      </c>
    </row>
    <row r="1747" spans="1:17" ht="15.75" x14ac:dyDescent="0.25">
      <c r="A1747" s="1" t="s">
        <v>624</v>
      </c>
      <c r="B1747" t="str">
        <f>VLOOKUP(Healthcare!A1747,'Customer Names'!$A:$D,4,0)</f>
        <v>Rachel</v>
      </c>
      <c r="C1747">
        <f>VLOOKUP(A1747,'Medical Examinations'!$A:$M,2,0)</f>
        <v>38.83</v>
      </c>
      <c r="D1747">
        <f>VLOOKUP($A1747,'Medical Examinations'!$A:$M,3,0)</f>
        <v>4.78</v>
      </c>
      <c r="E1747" t="str">
        <f>VLOOKUP($A1747,'Medical Examinations'!$A:$M,4,0)</f>
        <v>No</v>
      </c>
      <c r="F1747" t="str">
        <f>VLOOKUP($A1747,'Medical Examinations'!$A:$M,5,0)</f>
        <v>No</v>
      </c>
      <c r="G1747" t="str">
        <f>VLOOKUP($A1747,'Medical Examinations'!$A:$M,6,0)</f>
        <v>Yes</v>
      </c>
      <c r="H1747">
        <f>VLOOKUP($A1747,'Medical Examinations'!$A:$M,8,0)</f>
        <v>1</v>
      </c>
      <c r="I1747" t="str">
        <f>VLOOKUP($A1747,'Medical Examinations'!$A:$M,9,0)</f>
        <v>No</v>
      </c>
      <c r="J1747" t="str">
        <f>VLOOKUP($A1747,'Medical Examinations'!$A:$M,11,0)</f>
        <v>Obesity</v>
      </c>
      <c r="K1747" t="str">
        <f>VLOOKUP($A1747,'Medical Examinations'!$A:$M,12,0)</f>
        <v>Normal</v>
      </c>
      <c r="L1747" s="11">
        <f>VLOOKUP($A1747,'Hospitalisation Details'!$A:$O,5,0)</f>
        <v>34222</v>
      </c>
      <c r="M1747">
        <f>VLOOKUP($A1747,'Hospitalisation Details'!$A:$O,7,0)</f>
        <v>5138.26</v>
      </c>
      <c r="N1747" t="str">
        <f>VLOOKUP($A1747,'Hospitalisation Details'!$A:$O,12,0)</f>
        <v>tier - 2</v>
      </c>
      <c r="O1747" t="str">
        <f>VLOOKUP($A1747,'Hospitalisation Details'!$A:$O,13,0)</f>
        <v>tier - 2</v>
      </c>
      <c r="P1747" t="str">
        <f>VLOOKUP($A1747,'Hospitalisation Details'!$A:$O,14,0)</f>
        <v>R1013</v>
      </c>
      <c r="Q1747">
        <f>VLOOKUP($A1747,'Hospitalisation Details'!$A:$O,15,0)</f>
        <v>29</v>
      </c>
    </row>
    <row r="1748" spans="1:17" ht="15.75" x14ac:dyDescent="0.25">
      <c r="A1748" s="1" t="s">
        <v>623</v>
      </c>
      <c r="B1748" t="str">
        <f>VLOOKUP(Healthcare!A1748,'Customer Names'!$A:$D,4,0)</f>
        <v>Isabelle</v>
      </c>
      <c r="C1748">
        <f>VLOOKUP(A1748,'Medical Examinations'!$A:$M,2,0)</f>
        <v>23.44</v>
      </c>
      <c r="D1748">
        <f>VLOOKUP($A1748,'Medical Examinations'!$A:$M,3,0)</f>
        <v>4.6500000000000004</v>
      </c>
      <c r="E1748" t="str">
        <f>VLOOKUP($A1748,'Medical Examinations'!$A:$M,4,0)</f>
        <v>yes</v>
      </c>
      <c r="F1748" t="str">
        <f>VLOOKUP($A1748,'Medical Examinations'!$A:$M,5,0)</f>
        <v>No</v>
      </c>
      <c r="G1748" t="str">
        <f>VLOOKUP($A1748,'Medical Examinations'!$A:$M,6,0)</f>
        <v>No</v>
      </c>
      <c r="H1748">
        <f>VLOOKUP($A1748,'Medical Examinations'!$A:$M,8,0)</f>
        <v>1</v>
      </c>
      <c r="I1748" t="str">
        <f>VLOOKUP($A1748,'Medical Examinations'!$A:$M,9,0)</f>
        <v>No</v>
      </c>
      <c r="J1748" t="str">
        <f>VLOOKUP($A1748,'Medical Examinations'!$A:$M,11,0)</f>
        <v>Healthy Weight</v>
      </c>
      <c r="K1748" t="str">
        <f>VLOOKUP($A1748,'Medical Examinations'!$A:$M,12,0)</f>
        <v>Normal</v>
      </c>
      <c r="L1748" s="11">
        <f>VLOOKUP($A1748,'Hospitalisation Details'!$A:$O,5,0)</f>
        <v>32492</v>
      </c>
      <c r="M1748">
        <f>VLOOKUP($A1748,'Hospitalisation Details'!$A:$O,7,0)</f>
        <v>5136.75</v>
      </c>
      <c r="N1748" t="str">
        <f>VLOOKUP($A1748,'Hospitalisation Details'!$A:$O,12,0)</f>
        <v>tier - 2</v>
      </c>
      <c r="O1748" t="str">
        <f>VLOOKUP($A1748,'Hospitalisation Details'!$A:$O,13,0)</f>
        <v>tier - 1</v>
      </c>
      <c r="P1748" t="str">
        <f>VLOOKUP($A1748,'Hospitalisation Details'!$A:$O,14,0)</f>
        <v>R1013</v>
      </c>
      <c r="Q1748">
        <f>VLOOKUP($A1748,'Hospitalisation Details'!$A:$O,15,0)</f>
        <v>34</v>
      </c>
    </row>
    <row r="1749" spans="1:17" ht="15.75" x14ac:dyDescent="0.25">
      <c r="A1749" s="1" t="s">
        <v>622</v>
      </c>
      <c r="B1749" t="str">
        <f>VLOOKUP(Healthcare!A1749,'Customer Names'!$A:$D,4,0)</f>
        <v>Neil</v>
      </c>
      <c r="C1749">
        <f>VLOOKUP(A1749,'Medical Examinations'!$A:$M,2,0)</f>
        <v>24.13</v>
      </c>
      <c r="D1749">
        <f>VLOOKUP($A1749,'Medical Examinations'!$A:$M,3,0)</f>
        <v>5.2</v>
      </c>
      <c r="E1749" t="str">
        <f>VLOOKUP($A1749,'Medical Examinations'!$A:$M,4,0)</f>
        <v>No</v>
      </c>
      <c r="F1749" t="str">
        <f>VLOOKUP($A1749,'Medical Examinations'!$A:$M,5,0)</f>
        <v>No</v>
      </c>
      <c r="G1749" t="str">
        <f>VLOOKUP($A1749,'Medical Examinations'!$A:$M,6,0)</f>
        <v>No</v>
      </c>
      <c r="H1749">
        <f>VLOOKUP($A1749,'Medical Examinations'!$A:$M,8,0)</f>
        <v>1</v>
      </c>
      <c r="I1749" t="str">
        <f>VLOOKUP($A1749,'Medical Examinations'!$A:$M,9,0)</f>
        <v>No</v>
      </c>
      <c r="J1749" t="str">
        <f>VLOOKUP($A1749,'Medical Examinations'!$A:$M,11,0)</f>
        <v>Healthy Weight</v>
      </c>
      <c r="K1749" t="str">
        <f>VLOOKUP($A1749,'Medical Examinations'!$A:$M,12,0)</f>
        <v>Normal</v>
      </c>
      <c r="L1749" s="11">
        <f>VLOOKUP($A1749,'Hospitalisation Details'!$A:$O,5,0)</f>
        <v>32033</v>
      </c>
      <c r="M1749">
        <f>VLOOKUP($A1749,'Hospitalisation Details'!$A:$O,7,0)</f>
        <v>5125.22</v>
      </c>
      <c r="N1749" t="str">
        <f>VLOOKUP($A1749,'Hospitalisation Details'!$A:$O,12,0)</f>
        <v>tier - 1</v>
      </c>
      <c r="O1749" t="str">
        <f>VLOOKUP($A1749,'Hospitalisation Details'!$A:$O,13,0)</f>
        <v>tier - 2</v>
      </c>
      <c r="P1749" t="str">
        <f>VLOOKUP($A1749,'Hospitalisation Details'!$A:$O,14,0)</f>
        <v>R1012</v>
      </c>
      <c r="Q1749">
        <f>VLOOKUP($A1749,'Hospitalisation Details'!$A:$O,15,0)</f>
        <v>35</v>
      </c>
    </row>
    <row r="1750" spans="1:17" ht="15.75" x14ac:dyDescent="0.25">
      <c r="A1750" s="1" t="s">
        <v>621</v>
      </c>
      <c r="B1750" t="str">
        <f>VLOOKUP(Healthcare!A1750,'Customer Names'!$A:$D,4,0)</f>
        <v>Tom</v>
      </c>
      <c r="C1750">
        <f>VLOOKUP(A1750,'Medical Examinations'!$A:$M,2,0)</f>
        <v>42.13</v>
      </c>
      <c r="D1750">
        <f>VLOOKUP($A1750,'Medical Examinations'!$A:$M,3,0)</f>
        <v>4.54</v>
      </c>
      <c r="E1750" t="str">
        <f>VLOOKUP($A1750,'Medical Examinations'!$A:$M,4,0)</f>
        <v>yes</v>
      </c>
      <c r="F1750" t="str">
        <f>VLOOKUP($A1750,'Medical Examinations'!$A:$M,5,0)</f>
        <v>No</v>
      </c>
      <c r="G1750" t="str">
        <f>VLOOKUP($A1750,'Medical Examinations'!$A:$M,6,0)</f>
        <v>No</v>
      </c>
      <c r="H1750">
        <f>VLOOKUP($A1750,'Medical Examinations'!$A:$M,8,0)</f>
        <v>1</v>
      </c>
      <c r="I1750" t="str">
        <f>VLOOKUP($A1750,'Medical Examinations'!$A:$M,9,0)</f>
        <v>No</v>
      </c>
      <c r="J1750" t="str">
        <f>VLOOKUP($A1750,'Medical Examinations'!$A:$M,11,0)</f>
        <v>Obesity</v>
      </c>
      <c r="K1750" t="str">
        <f>VLOOKUP($A1750,'Medical Examinations'!$A:$M,12,0)</f>
        <v>Normal</v>
      </c>
      <c r="L1750" s="11">
        <f>VLOOKUP($A1750,'Hospitalisation Details'!$A:$O,5,0)</f>
        <v>32448</v>
      </c>
      <c r="M1750">
        <f>VLOOKUP($A1750,'Hospitalisation Details'!$A:$O,7,0)</f>
        <v>5124.1899999999996</v>
      </c>
      <c r="N1750" t="str">
        <f>VLOOKUP($A1750,'Hospitalisation Details'!$A:$O,12,0)</f>
        <v>tier - 2</v>
      </c>
      <c r="O1750" t="str">
        <f>VLOOKUP($A1750,'Hospitalisation Details'!$A:$O,13,0)</f>
        <v>tier - 3</v>
      </c>
      <c r="P1750" t="str">
        <f>VLOOKUP($A1750,'Hospitalisation Details'!$A:$O,14,0)</f>
        <v>R1013</v>
      </c>
      <c r="Q1750">
        <f>VLOOKUP($A1750,'Hospitalisation Details'!$A:$O,15,0)</f>
        <v>34</v>
      </c>
    </row>
    <row r="1751" spans="1:17" ht="15.75" x14ac:dyDescent="0.25">
      <c r="A1751" s="1" t="s">
        <v>620</v>
      </c>
      <c r="B1751" t="str">
        <f>VLOOKUP(Healthcare!A1751,'Customer Names'!$A:$D,4,0)</f>
        <v>Nathan</v>
      </c>
      <c r="C1751">
        <f>VLOOKUP(A1751,'Medical Examinations'!$A:$M,2,0)</f>
        <v>17.86</v>
      </c>
      <c r="D1751">
        <f>VLOOKUP($A1751,'Medical Examinations'!$A:$M,3,0)</f>
        <v>4.1100000000000003</v>
      </c>
      <c r="E1751" t="str">
        <f>VLOOKUP($A1751,'Medical Examinations'!$A:$M,4,0)</f>
        <v>No</v>
      </c>
      <c r="F1751" t="str">
        <f>VLOOKUP($A1751,'Medical Examinations'!$A:$M,5,0)</f>
        <v>No</v>
      </c>
      <c r="G1751" t="str">
        <f>VLOOKUP($A1751,'Medical Examinations'!$A:$M,6,0)</f>
        <v>No</v>
      </c>
      <c r="H1751">
        <f>VLOOKUP($A1751,'Medical Examinations'!$A:$M,8,0)</f>
        <v>1</v>
      </c>
      <c r="I1751" t="str">
        <f>VLOOKUP($A1751,'Medical Examinations'!$A:$M,9,0)</f>
        <v>No</v>
      </c>
      <c r="J1751" t="str">
        <f>VLOOKUP($A1751,'Medical Examinations'!$A:$M,11,0)</f>
        <v>Underweight</v>
      </c>
      <c r="K1751" t="str">
        <f>VLOOKUP($A1751,'Medical Examinations'!$A:$M,12,0)</f>
        <v>Normal</v>
      </c>
      <c r="L1751" s="11">
        <f>VLOOKUP($A1751,'Hospitalisation Details'!$A:$O,5,0)</f>
        <v>32068</v>
      </c>
      <c r="M1751">
        <f>VLOOKUP($A1751,'Hospitalisation Details'!$A:$O,7,0)</f>
        <v>5116.5</v>
      </c>
      <c r="N1751" t="str">
        <f>VLOOKUP($A1751,'Hospitalisation Details'!$A:$O,12,0)</f>
        <v>tier - 2</v>
      </c>
      <c r="O1751" t="str">
        <f>VLOOKUP($A1751,'Hospitalisation Details'!$A:$O,13,0)</f>
        <v>tier - 2</v>
      </c>
      <c r="P1751" t="str">
        <f>VLOOKUP($A1751,'Hospitalisation Details'!$A:$O,14,0)</f>
        <v>R1012</v>
      </c>
      <c r="Q1751">
        <f>VLOOKUP($A1751,'Hospitalisation Details'!$A:$O,15,0)</f>
        <v>35</v>
      </c>
    </row>
    <row r="1752" spans="1:17" ht="15.75" x14ac:dyDescent="0.25">
      <c r="A1752" s="1" t="s">
        <v>619</v>
      </c>
      <c r="B1752" t="str">
        <f>VLOOKUP(Healthcare!A1752,'Customer Names'!$A:$D,4,0)</f>
        <v>.  Kelli N</v>
      </c>
      <c r="C1752">
        <f>VLOOKUP(A1752,'Medical Examinations'!$A:$M,2,0)</f>
        <v>32.78</v>
      </c>
      <c r="D1752">
        <f>VLOOKUP($A1752,'Medical Examinations'!$A:$M,3,0)</f>
        <v>4.63</v>
      </c>
      <c r="E1752" t="str">
        <f>VLOOKUP($A1752,'Medical Examinations'!$A:$M,4,0)</f>
        <v>No</v>
      </c>
      <c r="F1752" t="str">
        <f>VLOOKUP($A1752,'Medical Examinations'!$A:$M,5,0)</f>
        <v>No</v>
      </c>
      <c r="G1752" t="str">
        <f>VLOOKUP($A1752,'Medical Examinations'!$A:$M,6,0)</f>
        <v>No</v>
      </c>
      <c r="H1752">
        <f>VLOOKUP($A1752,'Medical Examinations'!$A:$M,8,0)</f>
        <v>0</v>
      </c>
      <c r="I1752" t="str">
        <f>VLOOKUP($A1752,'Medical Examinations'!$A:$M,9,0)</f>
        <v>No</v>
      </c>
      <c r="J1752" t="str">
        <f>VLOOKUP($A1752,'Medical Examinations'!$A:$M,11,0)</f>
        <v>Obesity</v>
      </c>
      <c r="K1752" t="str">
        <f>VLOOKUP($A1752,'Medical Examinations'!$A:$M,12,0)</f>
        <v>Normal</v>
      </c>
      <c r="L1752" s="11">
        <f>VLOOKUP($A1752,'Hospitalisation Details'!$A:$O,5,0)</f>
        <v>36513</v>
      </c>
      <c r="M1752">
        <f>VLOOKUP($A1752,'Hospitalisation Details'!$A:$O,7,0)</f>
        <v>5087.92</v>
      </c>
      <c r="N1752" t="str">
        <f>VLOOKUP($A1752,'Hospitalisation Details'!$A:$O,12,0)</f>
        <v>tier - 2</v>
      </c>
      <c r="O1752" t="str">
        <f>VLOOKUP($A1752,'Hospitalisation Details'!$A:$O,13,0)</f>
        <v>tier - 2</v>
      </c>
      <c r="P1752" t="str">
        <f>VLOOKUP($A1752,'Hospitalisation Details'!$A:$O,14,0)</f>
        <v>R1026</v>
      </c>
      <c r="Q1752">
        <f>VLOOKUP($A1752,'Hospitalisation Details'!$A:$O,15,0)</f>
        <v>23</v>
      </c>
    </row>
    <row r="1753" spans="1:17" ht="15.75" x14ac:dyDescent="0.25">
      <c r="A1753" s="1" t="s">
        <v>618</v>
      </c>
      <c r="B1753" t="str">
        <f>VLOOKUP(Healthcare!A1753,'Customer Names'!$A:$D,4,0)</f>
        <v>Scott M.</v>
      </c>
      <c r="C1753">
        <f>VLOOKUP(A1753,'Medical Examinations'!$A:$M,2,0)</f>
        <v>23.9</v>
      </c>
      <c r="D1753">
        <f>VLOOKUP($A1753,'Medical Examinations'!$A:$M,3,0)</f>
        <v>6.06</v>
      </c>
      <c r="E1753" t="str">
        <f>VLOOKUP($A1753,'Medical Examinations'!$A:$M,4,0)</f>
        <v>yes</v>
      </c>
      <c r="F1753" t="str">
        <f>VLOOKUP($A1753,'Medical Examinations'!$A:$M,5,0)</f>
        <v>No</v>
      </c>
      <c r="G1753" t="str">
        <f>VLOOKUP($A1753,'Medical Examinations'!$A:$M,6,0)</f>
        <v>Yes</v>
      </c>
      <c r="H1753">
        <f>VLOOKUP($A1753,'Medical Examinations'!$A:$M,8,0)</f>
        <v>1</v>
      </c>
      <c r="I1753" t="str">
        <f>VLOOKUP($A1753,'Medical Examinations'!$A:$M,9,0)</f>
        <v>No</v>
      </c>
      <c r="J1753" t="str">
        <f>VLOOKUP($A1753,'Medical Examinations'!$A:$M,11,0)</f>
        <v>Healthy Weight</v>
      </c>
      <c r="K1753" t="str">
        <f>VLOOKUP($A1753,'Medical Examinations'!$A:$M,12,0)</f>
        <v>Prediabetes</v>
      </c>
      <c r="L1753" s="11">
        <f>VLOOKUP($A1753,'Hospitalisation Details'!$A:$O,5,0)</f>
        <v>35656</v>
      </c>
      <c r="M1753">
        <f>VLOOKUP($A1753,'Hospitalisation Details'!$A:$O,7,0)</f>
        <v>5080.1000000000004</v>
      </c>
      <c r="N1753" t="str">
        <f>VLOOKUP($A1753,'Hospitalisation Details'!$A:$O,12,0)</f>
        <v>tier - 3</v>
      </c>
      <c r="O1753" t="str">
        <f>VLOOKUP($A1753,'Hospitalisation Details'!$A:$O,13,0)</f>
        <v>tier - 2</v>
      </c>
      <c r="P1753" t="str">
        <f>VLOOKUP($A1753,'Hospitalisation Details'!$A:$O,14,0)</f>
        <v>R1011</v>
      </c>
      <c r="Q1753">
        <f>VLOOKUP($A1753,'Hospitalisation Details'!$A:$O,15,0)</f>
        <v>25</v>
      </c>
    </row>
    <row r="1754" spans="1:17" ht="15.75" x14ac:dyDescent="0.25">
      <c r="A1754" s="1" t="s">
        <v>617</v>
      </c>
      <c r="B1754" t="str">
        <f>VLOOKUP(Healthcare!A1754,'Customer Names'!$A:$D,4,0)</f>
        <v>Grant A</v>
      </c>
      <c r="C1754">
        <f>VLOOKUP(A1754,'Medical Examinations'!$A:$M,2,0)</f>
        <v>15.47</v>
      </c>
      <c r="D1754">
        <f>VLOOKUP($A1754,'Medical Examinations'!$A:$M,3,0)</f>
        <v>8.43</v>
      </c>
      <c r="E1754" t="str">
        <f>VLOOKUP($A1754,'Medical Examinations'!$A:$M,4,0)</f>
        <v>No</v>
      </c>
      <c r="F1754" t="str">
        <f>VLOOKUP($A1754,'Medical Examinations'!$A:$M,5,0)</f>
        <v>No</v>
      </c>
      <c r="G1754" t="str">
        <f>VLOOKUP($A1754,'Medical Examinations'!$A:$M,6,0)</f>
        <v>No</v>
      </c>
      <c r="H1754">
        <f>VLOOKUP($A1754,'Medical Examinations'!$A:$M,8,0)</f>
        <v>0</v>
      </c>
      <c r="I1754" t="str">
        <f>VLOOKUP($A1754,'Medical Examinations'!$A:$M,9,0)</f>
        <v>No</v>
      </c>
      <c r="J1754" t="str">
        <f>VLOOKUP($A1754,'Medical Examinations'!$A:$M,11,0)</f>
        <v>Underweight</v>
      </c>
      <c r="K1754" t="str">
        <f>VLOOKUP($A1754,'Medical Examinations'!$A:$M,12,0)</f>
        <v>Diabetes</v>
      </c>
      <c r="L1754" s="11">
        <f>VLOOKUP($A1754,'Hospitalisation Details'!$A:$O,5,0)</f>
        <v>28663</v>
      </c>
      <c r="M1754">
        <f>VLOOKUP($A1754,'Hospitalisation Details'!$A:$O,7,0)</f>
        <v>5077.1899999999996</v>
      </c>
      <c r="N1754" t="str">
        <f>VLOOKUP($A1754,'Hospitalisation Details'!$A:$O,12,0)</f>
        <v>tier - 2</v>
      </c>
      <c r="O1754" t="str">
        <f>VLOOKUP($A1754,'Hospitalisation Details'!$A:$O,13,0)</f>
        <v>tier - 3</v>
      </c>
      <c r="P1754" t="str">
        <f>VLOOKUP($A1754,'Hospitalisation Details'!$A:$O,14,0)</f>
        <v>R1012</v>
      </c>
      <c r="Q1754">
        <f>VLOOKUP($A1754,'Hospitalisation Details'!$A:$O,15,0)</f>
        <v>44</v>
      </c>
    </row>
    <row r="1755" spans="1:17" ht="15.75" x14ac:dyDescent="0.25">
      <c r="A1755" s="1" t="s">
        <v>616</v>
      </c>
      <c r="B1755" t="str">
        <f>VLOOKUP(Healthcare!A1755,'Customer Names'!$A:$D,4,0)</f>
        <v>Jonathan C</v>
      </c>
      <c r="C1755">
        <f>VLOOKUP(A1755,'Medical Examinations'!$A:$M,2,0)</f>
        <v>28.54</v>
      </c>
      <c r="D1755">
        <f>VLOOKUP($A1755,'Medical Examinations'!$A:$M,3,0)</f>
        <v>5.51</v>
      </c>
      <c r="E1755" t="str">
        <f>VLOOKUP($A1755,'Medical Examinations'!$A:$M,4,0)</f>
        <v>No</v>
      </c>
      <c r="F1755" t="str">
        <f>VLOOKUP($A1755,'Medical Examinations'!$A:$M,5,0)</f>
        <v>No</v>
      </c>
      <c r="G1755" t="str">
        <f>VLOOKUP($A1755,'Medical Examinations'!$A:$M,6,0)</f>
        <v>Yes</v>
      </c>
      <c r="H1755">
        <f>VLOOKUP($A1755,'Medical Examinations'!$A:$M,8,0)</f>
        <v>1</v>
      </c>
      <c r="I1755" t="str">
        <f>VLOOKUP($A1755,'Medical Examinations'!$A:$M,9,0)</f>
        <v>No</v>
      </c>
      <c r="J1755" t="str">
        <f>VLOOKUP($A1755,'Medical Examinations'!$A:$M,11,0)</f>
        <v>Overweight</v>
      </c>
      <c r="K1755" t="str">
        <f>VLOOKUP($A1755,'Medical Examinations'!$A:$M,12,0)</f>
        <v>Normal</v>
      </c>
      <c r="L1755" s="11">
        <f>VLOOKUP($A1755,'Hospitalisation Details'!$A:$O,5,0)</f>
        <v>34314</v>
      </c>
      <c r="M1755">
        <f>VLOOKUP($A1755,'Hospitalisation Details'!$A:$O,7,0)</f>
        <v>5059.5600000000004</v>
      </c>
      <c r="N1755" t="str">
        <f>VLOOKUP($A1755,'Hospitalisation Details'!$A:$O,12,0)</f>
        <v>tier - 2</v>
      </c>
      <c r="O1755" t="str">
        <f>VLOOKUP($A1755,'Hospitalisation Details'!$A:$O,13,0)</f>
        <v>tier - 1</v>
      </c>
      <c r="P1755" t="str">
        <f>VLOOKUP($A1755,'Hospitalisation Details'!$A:$O,14,0)</f>
        <v>R1021</v>
      </c>
      <c r="Q1755">
        <f>VLOOKUP($A1755,'Hospitalisation Details'!$A:$O,15,0)</f>
        <v>29</v>
      </c>
    </row>
    <row r="1756" spans="1:17" ht="15.75" x14ac:dyDescent="0.25">
      <c r="A1756" s="1" t="s">
        <v>615</v>
      </c>
      <c r="B1756" t="str">
        <f>VLOOKUP(Healthcare!A1756,'Customer Names'!$A:$D,4,0)</f>
        <v>Rachael M.</v>
      </c>
      <c r="C1756">
        <f>VLOOKUP(A1756,'Medical Examinations'!$A:$M,2,0)</f>
        <v>18.54</v>
      </c>
      <c r="D1756">
        <f>VLOOKUP($A1756,'Medical Examinations'!$A:$M,3,0)</f>
        <v>4.95</v>
      </c>
      <c r="E1756" t="str">
        <f>VLOOKUP($A1756,'Medical Examinations'!$A:$M,4,0)</f>
        <v>No</v>
      </c>
      <c r="F1756" t="str">
        <f>VLOOKUP($A1756,'Medical Examinations'!$A:$M,5,0)</f>
        <v>No</v>
      </c>
      <c r="G1756" t="str">
        <f>VLOOKUP($A1756,'Medical Examinations'!$A:$M,6,0)</f>
        <v>No</v>
      </c>
      <c r="H1756">
        <f>VLOOKUP($A1756,'Medical Examinations'!$A:$M,8,0)</f>
        <v>0</v>
      </c>
      <c r="I1756" t="str">
        <f>VLOOKUP($A1756,'Medical Examinations'!$A:$M,9,0)</f>
        <v>No</v>
      </c>
      <c r="J1756" t="str">
        <f>VLOOKUP($A1756,'Medical Examinations'!$A:$M,11,0)</f>
        <v>Healthy Weight</v>
      </c>
      <c r="K1756" t="str">
        <f>VLOOKUP($A1756,'Medical Examinations'!$A:$M,12,0)</f>
        <v>Normal</v>
      </c>
      <c r="L1756" s="11">
        <f>VLOOKUP($A1756,'Hospitalisation Details'!$A:$O,5,0)</f>
        <v>29501</v>
      </c>
      <c r="M1756">
        <f>VLOOKUP($A1756,'Hospitalisation Details'!$A:$O,7,0)</f>
        <v>5054.05</v>
      </c>
      <c r="N1756" t="str">
        <f>VLOOKUP($A1756,'Hospitalisation Details'!$A:$O,12,0)</f>
        <v>tier - 2</v>
      </c>
      <c r="O1756" t="str">
        <f>VLOOKUP($A1756,'Hospitalisation Details'!$A:$O,13,0)</f>
        <v>tier - 2</v>
      </c>
      <c r="P1756" t="str">
        <f>VLOOKUP($A1756,'Hospitalisation Details'!$A:$O,14,0)</f>
        <v>R1013</v>
      </c>
      <c r="Q1756">
        <f>VLOOKUP($A1756,'Hospitalisation Details'!$A:$O,15,0)</f>
        <v>42</v>
      </c>
    </row>
    <row r="1757" spans="1:17" ht="15.75" x14ac:dyDescent="0.25">
      <c r="A1757" s="1" t="s">
        <v>614</v>
      </c>
      <c r="B1757" t="str">
        <f>VLOOKUP(Healthcare!A1757,'Customer Names'!$A:$D,4,0)</f>
        <v>Pilar</v>
      </c>
      <c r="C1757">
        <f>VLOOKUP(A1757,'Medical Examinations'!$A:$M,2,0)</f>
        <v>32.18</v>
      </c>
      <c r="D1757">
        <f>VLOOKUP($A1757,'Medical Examinations'!$A:$M,3,0)</f>
        <v>6.44</v>
      </c>
      <c r="E1757" t="str">
        <f>VLOOKUP($A1757,'Medical Examinations'!$A:$M,4,0)</f>
        <v>yes</v>
      </c>
      <c r="F1757" t="str">
        <f>VLOOKUP($A1757,'Medical Examinations'!$A:$M,5,0)</f>
        <v>No</v>
      </c>
      <c r="G1757" t="str">
        <f>VLOOKUP($A1757,'Medical Examinations'!$A:$M,6,0)</f>
        <v>Yes</v>
      </c>
      <c r="H1757">
        <f>VLOOKUP($A1757,'Medical Examinations'!$A:$M,8,0)</f>
        <v>1</v>
      </c>
      <c r="I1757" t="str">
        <f>VLOOKUP($A1757,'Medical Examinations'!$A:$M,9,0)</f>
        <v>No</v>
      </c>
      <c r="J1757" t="str">
        <f>VLOOKUP($A1757,'Medical Examinations'!$A:$M,11,0)</f>
        <v>Obesity</v>
      </c>
      <c r="K1757" t="str">
        <f>VLOOKUP($A1757,'Medical Examinations'!$A:$M,12,0)</f>
        <v>Diabetes</v>
      </c>
      <c r="L1757" s="11">
        <f>VLOOKUP($A1757,'Hospitalisation Details'!$A:$O,5,0)</f>
        <v>35702</v>
      </c>
      <c r="M1757">
        <f>VLOOKUP($A1757,'Hospitalisation Details'!$A:$O,7,0)</f>
        <v>5045.1499999999996</v>
      </c>
      <c r="N1757" t="str">
        <f>VLOOKUP($A1757,'Hospitalisation Details'!$A:$O,12,0)</f>
        <v>tier - 2</v>
      </c>
      <c r="O1757" t="str">
        <f>VLOOKUP($A1757,'Hospitalisation Details'!$A:$O,13,0)</f>
        <v>tier - 2</v>
      </c>
      <c r="P1757" t="str">
        <f>VLOOKUP($A1757,'Hospitalisation Details'!$A:$O,14,0)</f>
        <v>R1012</v>
      </c>
      <c r="Q1757">
        <f>VLOOKUP($A1757,'Hospitalisation Details'!$A:$O,15,0)</f>
        <v>25</v>
      </c>
    </row>
    <row r="1758" spans="1:17" ht="15.75" x14ac:dyDescent="0.25">
      <c r="A1758" s="1" t="s">
        <v>613</v>
      </c>
      <c r="B1758" t="str">
        <f>VLOOKUP(Healthcare!A1758,'Customer Names'!$A:$D,4,0)</f>
        <v>Kyle M</v>
      </c>
      <c r="C1758">
        <f>VLOOKUP(A1758,'Medical Examinations'!$A:$M,2,0)</f>
        <v>37.380000000000003</v>
      </c>
      <c r="D1758">
        <f>VLOOKUP($A1758,'Medical Examinations'!$A:$M,3,0)</f>
        <v>6.05</v>
      </c>
      <c r="E1758" t="str">
        <f>VLOOKUP($A1758,'Medical Examinations'!$A:$M,4,0)</f>
        <v>yes</v>
      </c>
      <c r="F1758" t="str">
        <f>VLOOKUP($A1758,'Medical Examinations'!$A:$M,5,0)</f>
        <v>No</v>
      </c>
      <c r="G1758" t="str">
        <f>VLOOKUP($A1758,'Medical Examinations'!$A:$M,6,0)</f>
        <v>No</v>
      </c>
      <c r="H1758">
        <f>VLOOKUP($A1758,'Medical Examinations'!$A:$M,8,0)</f>
        <v>0</v>
      </c>
      <c r="I1758" t="str">
        <f>VLOOKUP($A1758,'Medical Examinations'!$A:$M,9,0)</f>
        <v>No</v>
      </c>
      <c r="J1758" t="str">
        <f>VLOOKUP($A1758,'Medical Examinations'!$A:$M,11,0)</f>
        <v>Obesity</v>
      </c>
      <c r="K1758" t="str">
        <f>VLOOKUP($A1758,'Medical Examinations'!$A:$M,12,0)</f>
        <v>Prediabetes</v>
      </c>
      <c r="L1758" s="11">
        <f>VLOOKUP($A1758,'Hospitalisation Details'!$A:$O,5,0)</f>
        <v>37088</v>
      </c>
      <c r="M1758">
        <f>VLOOKUP($A1758,'Hospitalisation Details'!$A:$O,7,0)</f>
        <v>5043.13</v>
      </c>
      <c r="N1758" t="str">
        <f>VLOOKUP($A1758,'Hospitalisation Details'!$A:$O,12,0)</f>
        <v>tier - 2</v>
      </c>
      <c r="O1758" t="str">
        <f>VLOOKUP($A1758,'Hospitalisation Details'!$A:$O,13,0)</f>
        <v>tier - 3</v>
      </c>
      <c r="P1758" t="str">
        <f>VLOOKUP($A1758,'Hospitalisation Details'!$A:$O,14,0)</f>
        <v>R1011</v>
      </c>
      <c r="Q1758">
        <f>VLOOKUP($A1758,'Hospitalisation Details'!$A:$O,15,0)</f>
        <v>21</v>
      </c>
    </row>
    <row r="1759" spans="1:17" ht="15.75" x14ac:dyDescent="0.25">
      <c r="A1759" s="1" t="s">
        <v>612</v>
      </c>
      <c r="B1759" t="str">
        <f>VLOOKUP(Healthcare!A1759,'Customer Names'!$A:$D,4,0)</f>
        <v>.  Christie</v>
      </c>
      <c r="C1759">
        <f>VLOOKUP(A1759,'Medical Examinations'!$A:$M,2,0)</f>
        <v>31.12</v>
      </c>
      <c r="D1759">
        <f>VLOOKUP($A1759,'Medical Examinations'!$A:$M,3,0)</f>
        <v>4.76</v>
      </c>
      <c r="E1759" t="str">
        <f>VLOOKUP($A1759,'Medical Examinations'!$A:$M,4,0)</f>
        <v>yes</v>
      </c>
      <c r="F1759" t="str">
        <f>VLOOKUP($A1759,'Medical Examinations'!$A:$M,5,0)</f>
        <v>No</v>
      </c>
      <c r="G1759" t="str">
        <f>VLOOKUP($A1759,'Medical Examinations'!$A:$M,6,0)</f>
        <v>Yes</v>
      </c>
      <c r="H1759">
        <f>VLOOKUP($A1759,'Medical Examinations'!$A:$M,8,0)</f>
        <v>1</v>
      </c>
      <c r="I1759" t="str">
        <f>VLOOKUP($A1759,'Medical Examinations'!$A:$M,9,0)</f>
        <v>No</v>
      </c>
      <c r="J1759" t="str">
        <f>VLOOKUP($A1759,'Medical Examinations'!$A:$M,11,0)</f>
        <v>Obesity</v>
      </c>
      <c r="K1759" t="str">
        <f>VLOOKUP($A1759,'Medical Examinations'!$A:$M,12,0)</f>
        <v>Normal</v>
      </c>
      <c r="L1759" s="11">
        <f>VLOOKUP($A1759,'Hospitalisation Details'!$A:$O,5,0)</f>
        <v>35585</v>
      </c>
      <c r="M1759">
        <f>VLOOKUP($A1759,'Hospitalisation Details'!$A:$O,7,0)</f>
        <v>5038.57</v>
      </c>
      <c r="N1759" t="str">
        <f>VLOOKUP($A1759,'Hospitalisation Details'!$A:$O,12,0)</f>
        <v>tier - 2</v>
      </c>
      <c r="O1759" t="str">
        <f>VLOOKUP($A1759,'Hospitalisation Details'!$A:$O,13,0)</f>
        <v>tier - 2</v>
      </c>
      <c r="P1759" t="str">
        <f>VLOOKUP($A1759,'Hospitalisation Details'!$A:$O,14,0)</f>
        <v>R1025</v>
      </c>
      <c r="Q1759">
        <f>VLOOKUP($A1759,'Hospitalisation Details'!$A:$O,15,0)</f>
        <v>26</v>
      </c>
    </row>
    <row r="1760" spans="1:17" ht="15.75" x14ac:dyDescent="0.25">
      <c r="A1760" s="1" t="s">
        <v>611</v>
      </c>
      <c r="B1760" t="str">
        <f>VLOOKUP(Healthcare!A1760,'Customer Names'!$A:$D,4,0)</f>
        <v>David A.</v>
      </c>
      <c r="C1760">
        <f>VLOOKUP(A1760,'Medical Examinations'!$A:$M,2,0)</f>
        <v>22.01</v>
      </c>
      <c r="D1760">
        <f>VLOOKUP($A1760,'Medical Examinations'!$A:$M,3,0)</f>
        <v>6.72</v>
      </c>
      <c r="E1760" t="str">
        <f>VLOOKUP($A1760,'Medical Examinations'!$A:$M,4,0)</f>
        <v>yes</v>
      </c>
      <c r="F1760" t="str">
        <f>VLOOKUP($A1760,'Medical Examinations'!$A:$M,5,0)</f>
        <v>No</v>
      </c>
      <c r="G1760" t="str">
        <f>VLOOKUP($A1760,'Medical Examinations'!$A:$M,6,0)</f>
        <v>No</v>
      </c>
      <c r="H1760">
        <f>VLOOKUP($A1760,'Medical Examinations'!$A:$M,8,0)</f>
        <v>1</v>
      </c>
      <c r="I1760" t="str">
        <f>VLOOKUP($A1760,'Medical Examinations'!$A:$M,9,0)</f>
        <v>No</v>
      </c>
      <c r="J1760" t="str">
        <f>VLOOKUP($A1760,'Medical Examinations'!$A:$M,11,0)</f>
        <v>Healthy Weight</v>
      </c>
      <c r="K1760" t="str">
        <f>VLOOKUP($A1760,'Medical Examinations'!$A:$M,12,0)</f>
        <v>Diabetes</v>
      </c>
      <c r="L1760" s="11">
        <f>VLOOKUP($A1760,'Hospitalisation Details'!$A:$O,5,0)</f>
        <v>31714</v>
      </c>
      <c r="M1760">
        <f>VLOOKUP($A1760,'Hospitalisation Details'!$A:$O,7,0)</f>
        <v>5034.1000000000004</v>
      </c>
      <c r="N1760" t="str">
        <f>VLOOKUP($A1760,'Hospitalisation Details'!$A:$O,12,0)</f>
        <v>tier - 2</v>
      </c>
      <c r="O1760" t="str">
        <f>VLOOKUP($A1760,'Hospitalisation Details'!$A:$O,13,0)</f>
        <v>tier - 2</v>
      </c>
      <c r="P1760" t="str">
        <f>VLOOKUP($A1760,'Hospitalisation Details'!$A:$O,14,0)</f>
        <v>R1013</v>
      </c>
      <c r="Q1760">
        <f>VLOOKUP($A1760,'Hospitalisation Details'!$A:$O,15,0)</f>
        <v>36</v>
      </c>
    </row>
    <row r="1761" spans="1:17" ht="15.75" x14ac:dyDescent="0.25">
      <c r="A1761" s="1" t="s">
        <v>610</v>
      </c>
      <c r="B1761" t="str">
        <f>VLOOKUP(Healthcare!A1761,'Customer Names'!$A:$D,4,0)</f>
        <v>Masahiro</v>
      </c>
      <c r="C1761">
        <f>VLOOKUP(A1761,'Medical Examinations'!$A:$M,2,0)</f>
        <v>27.645</v>
      </c>
      <c r="D1761">
        <f>VLOOKUP($A1761,'Medical Examinations'!$A:$M,3,0)</f>
        <v>5.7</v>
      </c>
      <c r="E1761" t="str">
        <f>VLOOKUP($A1761,'Medical Examinations'!$A:$M,4,0)</f>
        <v>No</v>
      </c>
      <c r="F1761" t="str">
        <f>VLOOKUP($A1761,'Medical Examinations'!$A:$M,5,0)</f>
        <v>No</v>
      </c>
      <c r="G1761" t="str">
        <f>VLOOKUP($A1761,'Medical Examinations'!$A:$M,6,0)</f>
        <v>No</v>
      </c>
      <c r="H1761">
        <f>VLOOKUP($A1761,'Medical Examinations'!$A:$M,8,0)</f>
        <v>0</v>
      </c>
      <c r="I1761" t="str">
        <f>VLOOKUP($A1761,'Medical Examinations'!$A:$M,9,0)</f>
        <v>No</v>
      </c>
      <c r="J1761" t="str">
        <f>VLOOKUP($A1761,'Medical Examinations'!$A:$M,11,0)</f>
        <v>Overweight</v>
      </c>
      <c r="K1761" t="str">
        <f>VLOOKUP($A1761,'Medical Examinations'!$A:$M,12,0)</f>
        <v>Prediabetes</v>
      </c>
      <c r="L1761" s="11">
        <f>VLOOKUP($A1761,'Hospitalisation Details'!$A:$O,5,0)</f>
        <v>33521</v>
      </c>
      <c r="M1761">
        <f>VLOOKUP($A1761,'Hospitalisation Details'!$A:$O,7,0)</f>
        <v>5031.2700000000004</v>
      </c>
      <c r="N1761" t="str">
        <f>VLOOKUP($A1761,'Hospitalisation Details'!$A:$O,12,0)</f>
        <v>tier - 3</v>
      </c>
      <c r="O1761" t="str">
        <f>VLOOKUP($A1761,'Hospitalisation Details'!$A:$O,13,0)</f>
        <v>tier - 1</v>
      </c>
      <c r="P1761" t="str">
        <f>VLOOKUP($A1761,'Hospitalisation Details'!$A:$O,14,0)</f>
        <v>R1016</v>
      </c>
      <c r="Q1761">
        <f>VLOOKUP($A1761,'Hospitalisation Details'!$A:$O,15,0)</f>
        <v>31</v>
      </c>
    </row>
    <row r="1762" spans="1:17" ht="15.75" x14ac:dyDescent="0.25">
      <c r="A1762" s="1" t="s">
        <v>609</v>
      </c>
      <c r="B1762" t="str">
        <f>VLOOKUP(Healthcare!A1762,'Customer Names'!$A:$D,4,0)</f>
        <v>Logan B.</v>
      </c>
      <c r="C1762">
        <f>VLOOKUP(A1762,'Medical Examinations'!$A:$M,2,0)</f>
        <v>29.64</v>
      </c>
      <c r="D1762">
        <f>VLOOKUP($A1762,'Medical Examinations'!$A:$M,3,0)</f>
        <v>5.31</v>
      </c>
      <c r="E1762" t="str">
        <f>VLOOKUP($A1762,'Medical Examinations'!$A:$M,4,0)</f>
        <v>yes</v>
      </c>
      <c r="F1762" t="str">
        <f>VLOOKUP($A1762,'Medical Examinations'!$A:$M,5,0)</f>
        <v>No</v>
      </c>
      <c r="G1762" t="str">
        <f>VLOOKUP($A1762,'Medical Examinations'!$A:$M,6,0)</f>
        <v>No</v>
      </c>
      <c r="H1762">
        <f>VLOOKUP($A1762,'Medical Examinations'!$A:$M,8,0)</f>
        <v>0</v>
      </c>
      <c r="I1762" t="str">
        <f>VLOOKUP($A1762,'Medical Examinations'!$A:$M,9,0)</f>
        <v>No</v>
      </c>
      <c r="J1762" t="str">
        <f>VLOOKUP($A1762,'Medical Examinations'!$A:$M,11,0)</f>
        <v>Overweight</v>
      </c>
      <c r="K1762" t="str">
        <f>VLOOKUP($A1762,'Medical Examinations'!$A:$M,12,0)</f>
        <v>Normal</v>
      </c>
      <c r="L1762" s="11">
        <f>VLOOKUP($A1762,'Hospitalisation Details'!$A:$O,5,0)</f>
        <v>31256</v>
      </c>
      <c r="M1762">
        <f>VLOOKUP($A1762,'Hospitalisation Details'!$A:$O,7,0)</f>
        <v>5028.1499999999996</v>
      </c>
      <c r="N1762" t="str">
        <f>VLOOKUP($A1762,'Hospitalisation Details'!$A:$O,12,0)</f>
        <v>tier - 1</v>
      </c>
      <c r="O1762" t="str">
        <f>VLOOKUP($A1762,'Hospitalisation Details'!$A:$O,13,0)</f>
        <v>tier - 2</v>
      </c>
      <c r="P1762" t="str">
        <f>VLOOKUP($A1762,'Hospitalisation Details'!$A:$O,14,0)</f>
        <v>R1012</v>
      </c>
      <c r="Q1762">
        <f>VLOOKUP($A1762,'Hospitalisation Details'!$A:$O,15,0)</f>
        <v>37</v>
      </c>
    </row>
    <row r="1763" spans="1:17" ht="15.75" x14ac:dyDescent="0.25">
      <c r="A1763" s="1" t="s">
        <v>608</v>
      </c>
      <c r="B1763" t="str">
        <f>VLOOKUP(Healthcare!A1763,'Customer Names'!$A:$D,4,0)</f>
        <v>Stephanie L.</v>
      </c>
      <c r="C1763">
        <f>VLOOKUP(A1763,'Medical Examinations'!$A:$M,2,0)</f>
        <v>33.700000000000003</v>
      </c>
      <c r="D1763">
        <f>VLOOKUP($A1763,'Medical Examinations'!$A:$M,3,0)</f>
        <v>4.32</v>
      </c>
      <c r="E1763" t="str">
        <f>VLOOKUP($A1763,'Medical Examinations'!$A:$M,4,0)</f>
        <v>yes</v>
      </c>
      <c r="F1763" t="str">
        <f>VLOOKUP($A1763,'Medical Examinations'!$A:$M,5,0)</f>
        <v>No</v>
      </c>
      <c r="G1763" t="str">
        <f>VLOOKUP($A1763,'Medical Examinations'!$A:$M,6,0)</f>
        <v>No</v>
      </c>
      <c r="H1763">
        <f>VLOOKUP($A1763,'Medical Examinations'!$A:$M,8,0)</f>
        <v>1</v>
      </c>
      <c r="I1763" t="str">
        <f>VLOOKUP($A1763,'Medical Examinations'!$A:$M,9,0)</f>
        <v>No</v>
      </c>
      <c r="J1763" t="str">
        <f>VLOOKUP($A1763,'Medical Examinations'!$A:$M,11,0)</f>
        <v>Obesity</v>
      </c>
      <c r="K1763" t="str">
        <f>VLOOKUP($A1763,'Medical Examinations'!$A:$M,12,0)</f>
        <v>Normal</v>
      </c>
      <c r="L1763" s="11">
        <f>VLOOKUP($A1763,'Hospitalisation Details'!$A:$O,5,0)</f>
        <v>32303</v>
      </c>
      <c r="M1763">
        <f>VLOOKUP($A1763,'Hospitalisation Details'!$A:$O,7,0)</f>
        <v>5012.47</v>
      </c>
      <c r="N1763" t="str">
        <f>VLOOKUP($A1763,'Hospitalisation Details'!$A:$O,12,0)</f>
        <v>tier - 2</v>
      </c>
      <c r="O1763" t="str">
        <f>VLOOKUP($A1763,'Hospitalisation Details'!$A:$O,13,0)</f>
        <v>tier - 3</v>
      </c>
      <c r="P1763" t="str">
        <f>VLOOKUP($A1763,'Hospitalisation Details'!$A:$O,14,0)</f>
        <v>R1011</v>
      </c>
      <c r="Q1763">
        <f>VLOOKUP($A1763,'Hospitalisation Details'!$A:$O,15,0)</f>
        <v>34</v>
      </c>
    </row>
    <row r="1764" spans="1:17" ht="15.75" x14ac:dyDescent="0.25">
      <c r="A1764" s="1" t="s">
        <v>607</v>
      </c>
      <c r="B1764" t="str">
        <f>VLOOKUP(Healthcare!A1764,'Customer Names'!$A:$D,4,0)</f>
        <v>Angela H</v>
      </c>
      <c r="C1764">
        <f>VLOOKUP(A1764,'Medical Examinations'!$A:$M,2,0)</f>
        <v>27.5</v>
      </c>
      <c r="D1764">
        <f>VLOOKUP($A1764,'Medical Examinations'!$A:$M,3,0)</f>
        <v>4.2300000000000004</v>
      </c>
      <c r="E1764" t="str">
        <f>VLOOKUP($A1764,'Medical Examinations'!$A:$M,4,0)</f>
        <v>yes</v>
      </c>
      <c r="F1764" t="str">
        <f>VLOOKUP($A1764,'Medical Examinations'!$A:$M,5,0)</f>
        <v>No</v>
      </c>
      <c r="G1764" t="str">
        <f>VLOOKUP($A1764,'Medical Examinations'!$A:$M,6,0)</f>
        <v>No</v>
      </c>
      <c r="H1764">
        <f>VLOOKUP($A1764,'Medical Examinations'!$A:$M,8,0)</f>
        <v>1</v>
      </c>
      <c r="I1764" t="str">
        <f>VLOOKUP($A1764,'Medical Examinations'!$A:$M,9,0)</f>
        <v>No</v>
      </c>
      <c r="J1764" t="str">
        <f>VLOOKUP($A1764,'Medical Examinations'!$A:$M,11,0)</f>
        <v>Overweight</v>
      </c>
      <c r="K1764" t="str">
        <f>VLOOKUP($A1764,'Medical Examinations'!$A:$M,12,0)</f>
        <v>Normal</v>
      </c>
      <c r="L1764" s="11">
        <f>VLOOKUP($A1764,'Hospitalisation Details'!$A:$O,5,0)</f>
        <v>32302</v>
      </c>
      <c r="M1764">
        <f>VLOOKUP($A1764,'Hospitalisation Details'!$A:$O,7,0)</f>
        <v>5003.8500000000004</v>
      </c>
      <c r="N1764" t="str">
        <f>VLOOKUP($A1764,'Hospitalisation Details'!$A:$O,12,0)</f>
        <v>tier - 2</v>
      </c>
      <c r="O1764" t="str">
        <f>VLOOKUP($A1764,'Hospitalisation Details'!$A:$O,13,0)</f>
        <v>tier - 3</v>
      </c>
      <c r="P1764" t="str">
        <f>VLOOKUP($A1764,'Hospitalisation Details'!$A:$O,14,0)</f>
        <v>R1011</v>
      </c>
      <c r="Q1764">
        <f>VLOOKUP($A1764,'Hospitalisation Details'!$A:$O,15,0)</f>
        <v>35</v>
      </c>
    </row>
    <row r="1765" spans="1:17" ht="15.75" x14ac:dyDescent="0.25">
      <c r="A1765" s="1" t="s">
        <v>606</v>
      </c>
      <c r="B1765" t="str">
        <f>VLOOKUP(Healthcare!A1765,'Customer Names'!$A:$D,4,0)</f>
        <v>Britt K</v>
      </c>
      <c r="C1765">
        <f>VLOOKUP(A1765,'Medical Examinations'!$A:$M,2,0)</f>
        <v>16.12</v>
      </c>
      <c r="D1765">
        <f>VLOOKUP($A1765,'Medical Examinations'!$A:$M,3,0)</f>
        <v>6.09</v>
      </c>
      <c r="E1765" t="str">
        <f>VLOOKUP($A1765,'Medical Examinations'!$A:$M,4,0)</f>
        <v>No</v>
      </c>
      <c r="F1765" t="str">
        <f>VLOOKUP($A1765,'Medical Examinations'!$A:$M,5,0)</f>
        <v>No</v>
      </c>
      <c r="G1765" t="str">
        <f>VLOOKUP($A1765,'Medical Examinations'!$A:$M,6,0)</f>
        <v>No</v>
      </c>
      <c r="H1765">
        <f>VLOOKUP($A1765,'Medical Examinations'!$A:$M,8,0)</f>
        <v>0</v>
      </c>
      <c r="I1765" t="str">
        <f>VLOOKUP($A1765,'Medical Examinations'!$A:$M,9,0)</f>
        <v>No</v>
      </c>
      <c r="J1765" t="str">
        <f>VLOOKUP($A1765,'Medical Examinations'!$A:$M,11,0)</f>
        <v>Underweight</v>
      </c>
      <c r="K1765" t="str">
        <f>VLOOKUP($A1765,'Medical Examinations'!$A:$M,12,0)</f>
        <v>Prediabetes</v>
      </c>
      <c r="L1765" s="11">
        <f>VLOOKUP($A1765,'Hospitalisation Details'!$A:$O,5,0)</f>
        <v>28407</v>
      </c>
      <c r="M1765">
        <f>VLOOKUP($A1765,'Hospitalisation Details'!$A:$O,7,0)</f>
        <v>5003.7700000000004</v>
      </c>
      <c r="N1765" t="str">
        <f>VLOOKUP($A1765,'Hospitalisation Details'!$A:$O,12,0)</f>
        <v>tier - 2</v>
      </c>
      <c r="O1765" t="str">
        <f>VLOOKUP($A1765,'Hospitalisation Details'!$A:$O,13,0)</f>
        <v>tier - 3</v>
      </c>
      <c r="P1765" t="str">
        <f>VLOOKUP($A1765,'Hospitalisation Details'!$A:$O,14,0)</f>
        <v>R1013</v>
      </c>
      <c r="Q1765">
        <f>VLOOKUP($A1765,'Hospitalisation Details'!$A:$O,15,0)</f>
        <v>45</v>
      </c>
    </row>
    <row r="1766" spans="1:17" ht="15.75" x14ac:dyDescent="0.25">
      <c r="A1766" s="1" t="s">
        <v>605</v>
      </c>
      <c r="B1766" t="str">
        <f>VLOOKUP(Healthcare!A1766,'Customer Names'!$A:$D,4,0)</f>
        <v>Joyce R.</v>
      </c>
      <c r="C1766">
        <f>VLOOKUP(A1766,'Medical Examinations'!$A:$M,2,0)</f>
        <v>26.73</v>
      </c>
      <c r="D1766">
        <f>VLOOKUP($A1766,'Medical Examinations'!$A:$M,3,0)</f>
        <v>4.74</v>
      </c>
      <c r="E1766" t="str">
        <f>VLOOKUP($A1766,'Medical Examinations'!$A:$M,4,0)</f>
        <v>yes</v>
      </c>
      <c r="F1766" t="str">
        <f>VLOOKUP($A1766,'Medical Examinations'!$A:$M,5,0)</f>
        <v>No</v>
      </c>
      <c r="G1766" t="str">
        <f>VLOOKUP($A1766,'Medical Examinations'!$A:$M,6,0)</f>
        <v>No</v>
      </c>
      <c r="H1766">
        <f>VLOOKUP($A1766,'Medical Examinations'!$A:$M,8,0)</f>
        <v>1</v>
      </c>
      <c r="I1766" t="str">
        <f>VLOOKUP($A1766,'Medical Examinations'!$A:$M,9,0)</f>
        <v>No</v>
      </c>
      <c r="J1766" t="str">
        <f>VLOOKUP($A1766,'Medical Examinations'!$A:$M,11,0)</f>
        <v>Overweight</v>
      </c>
      <c r="K1766" t="str">
        <f>VLOOKUP($A1766,'Medical Examinations'!$A:$M,12,0)</f>
        <v>Normal</v>
      </c>
      <c r="L1766" s="11">
        <f>VLOOKUP($A1766,'Hospitalisation Details'!$A:$O,5,0)</f>
        <v>32298</v>
      </c>
      <c r="M1766">
        <f>VLOOKUP($A1766,'Hospitalisation Details'!$A:$O,7,0)</f>
        <v>5002.78</v>
      </c>
      <c r="N1766" t="str">
        <f>VLOOKUP($A1766,'Hospitalisation Details'!$A:$O,12,0)</f>
        <v>tier - 2</v>
      </c>
      <c r="O1766" t="str">
        <f>VLOOKUP($A1766,'Hospitalisation Details'!$A:$O,13,0)</f>
        <v>tier - 2</v>
      </c>
      <c r="P1766" t="str">
        <f>VLOOKUP($A1766,'Hospitalisation Details'!$A:$O,14,0)</f>
        <v>R1013</v>
      </c>
      <c r="Q1766">
        <f>VLOOKUP($A1766,'Hospitalisation Details'!$A:$O,15,0)</f>
        <v>35</v>
      </c>
    </row>
    <row r="1767" spans="1:17" ht="15.75" x14ac:dyDescent="0.25">
      <c r="A1767" s="1" t="s">
        <v>604</v>
      </c>
      <c r="B1767" t="str">
        <f>VLOOKUP(Healthcare!A1767,'Customer Names'!$A:$D,4,0)</f>
        <v>Ben</v>
      </c>
      <c r="C1767">
        <f>VLOOKUP(A1767,'Medical Examinations'!$A:$M,2,0)</f>
        <v>37.25</v>
      </c>
      <c r="D1767">
        <f>VLOOKUP($A1767,'Medical Examinations'!$A:$M,3,0)</f>
        <v>6.23</v>
      </c>
      <c r="E1767" t="str">
        <f>VLOOKUP($A1767,'Medical Examinations'!$A:$M,4,0)</f>
        <v>yes</v>
      </c>
      <c r="F1767" t="str">
        <f>VLOOKUP($A1767,'Medical Examinations'!$A:$M,5,0)</f>
        <v>No</v>
      </c>
      <c r="G1767" t="str">
        <f>VLOOKUP($A1767,'Medical Examinations'!$A:$M,6,0)</f>
        <v>No</v>
      </c>
      <c r="H1767">
        <f>VLOOKUP($A1767,'Medical Examinations'!$A:$M,8,0)</f>
        <v>0</v>
      </c>
      <c r="I1767" t="str">
        <f>VLOOKUP($A1767,'Medical Examinations'!$A:$M,9,0)</f>
        <v>No</v>
      </c>
      <c r="J1767" t="str">
        <f>VLOOKUP($A1767,'Medical Examinations'!$A:$M,11,0)</f>
        <v>Obesity</v>
      </c>
      <c r="K1767" t="str">
        <f>VLOOKUP($A1767,'Medical Examinations'!$A:$M,12,0)</f>
        <v>Prediabetes</v>
      </c>
      <c r="L1767" s="11">
        <f>VLOOKUP($A1767,'Hospitalisation Details'!$A:$O,5,0)</f>
        <v>37108</v>
      </c>
      <c r="M1767">
        <f>VLOOKUP($A1767,'Hospitalisation Details'!$A:$O,7,0)</f>
        <v>4999.04</v>
      </c>
      <c r="N1767" t="str">
        <f>VLOOKUP($A1767,'Hospitalisation Details'!$A:$O,12,0)</f>
        <v>tier - 2</v>
      </c>
      <c r="O1767" t="str">
        <f>VLOOKUP($A1767,'Hospitalisation Details'!$A:$O,13,0)</f>
        <v>tier - 2</v>
      </c>
      <c r="P1767" t="str">
        <f>VLOOKUP($A1767,'Hospitalisation Details'!$A:$O,14,0)</f>
        <v>R1011</v>
      </c>
      <c r="Q1767">
        <f>VLOOKUP($A1767,'Hospitalisation Details'!$A:$O,15,0)</f>
        <v>21</v>
      </c>
    </row>
    <row r="1768" spans="1:17" ht="15.75" x14ac:dyDescent="0.25">
      <c r="A1768" s="1" t="s">
        <v>603</v>
      </c>
      <c r="B1768" t="str">
        <f>VLOOKUP(Healthcare!A1768,'Customer Names'!$A:$D,4,0)</f>
        <v>Sarah M.</v>
      </c>
      <c r="C1768">
        <f>VLOOKUP(A1768,'Medical Examinations'!$A:$M,2,0)</f>
        <v>23.56</v>
      </c>
      <c r="D1768">
        <f>VLOOKUP($A1768,'Medical Examinations'!$A:$M,3,0)</f>
        <v>5.45</v>
      </c>
      <c r="E1768" t="str">
        <f>VLOOKUP($A1768,'Medical Examinations'!$A:$M,4,0)</f>
        <v>yes</v>
      </c>
      <c r="F1768" t="str">
        <f>VLOOKUP($A1768,'Medical Examinations'!$A:$M,5,0)</f>
        <v>No</v>
      </c>
      <c r="G1768" t="str">
        <f>VLOOKUP($A1768,'Medical Examinations'!$A:$M,6,0)</f>
        <v>No</v>
      </c>
      <c r="H1768">
        <f>VLOOKUP($A1768,'Medical Examinations'!$A:$M,8,0)</f>
        <v>1</v>
      </c>
      <c r="I1768" t="str">
        <f>VLOOKUP($A1768,'Medical Examinations'!$A:$M,9,0)</f>
        <v>No</v>
      </c>
      <c r="J1768" t="str">
        <f>VLOOKUP($A1768,'Medical Examinations'!$A:$M,11,0)</f>
        <v>Healthy Weight</v>
      </c>
      <c r="K1768" t="str">
        <f>VLOOKUP($A1768,'Medical Examinations'!$A:$M,12,0)</f>
        <v>Normal</v>
      </c>
      <c r="L1768" s="11">
        <f>VLOOKUP($A1768,'Hospitalisation Details'!$A:$O,5,0)</f>
        <v>32318</v>
      </c>
      <c r="M1768">
        <f>VLOOKUP($A1768,'Hospitalisation Details'!$A:$O,7,0)</f>
        <v>4992.38</v>
      </c>
      <c r="N1768" t="str">
        <f>VLOOKUP($A1768,'Hospitalisation Details'!$A:$O,12,0)</f>
        <v>tier - 2</v>
      </c>
      <c r="O1768" t="str">
        <f>VLOOKUP($A1768,'Hospitalisation Details'!$A:$O,13,0)</f>
        <v>tier - 3</v>
      </c>
      <c r="P1768" t="str">
        <f>VLOOKUP($A1768,'Hospitalisation Details'!$A:$O,14,0)</f>
        <v>R1024</v>
      </c>
      <c r="Q1768">
        <f>VLOOKUP($A1768,'Hospitalisation Details'!$A:$O,15,0)</f>
        <v>34</v>
      </c>
    </row>
    <row r="1769" spans="1:17" ht="15.75" x14ac:dyDescent="0.25">
      <c r="A1769" s="1" t="s">
        <v>602</v>
      </c>
      <c r="B1769" t="str">
        <f>VLOOKUP(Healthcare!A1769,'Customer Names'!$A:$D,4,0)</f>
        <v>Sarah</v>
      </c>
      <c r="C1769">
        <f>VLOOKUP(A1769,'Medical Examinations'!$A:$M,2,0)</f>
        <v>15.84</v>
      </c>
      <c r="D1769">
        <f>VLOOKUP($A1769,'Medical Examinations'!$A:$M,3,0)</f>
        <v>10.34</v>
      </c>
      <c r="E1769" t="str">
        <f>VLOOKUP($A1769,'Medical Examinations'!$A:$M,4,0)</f>
        <v>No</v>
      </c>
      <c r="F1769" t="str">
        <f>VLOOKUP($A1769,'Medical Examinations'!$A:$M,5,0)</f>
        <v>No</v>
      </c>
      <c r="G1769" t="str">
        <f>VLOOKUP($A1769,'Medical Examinations'!$A:$M,6,0)</f>
        <v>No</v>
      </c>
      <c r="H1769">
        <f>VLOOKUP($A1769,'Medical Examinations'!$A:$M,8,0)</f>
        <v>2</v>
      </c>
      <c r="I1769" t="str">
        <f>VLOOKUP($A1769,'Medical Examinations'!$A:$M,9,0)</f>
        <v>No</v>
      </c>
      <c r="J1769" t="str">
        <f>VLOOKUP($A1769,'Medical Examinations'!$A:$M,11,0)</f>
        <v>Underweight</v>
      </c>
      <c r="K1769" t="str">
        <f>VLOOKUP($A1769,'Medical Examinations'!$A:$M,12,0)</f>
        <v>Diabetes</v>
      </c>
      <c r="L1769" s="11">
        <f>VLOOKUP($A1769,'Hospitalisation Details'!$A:$O,5,0)</f>
        <v>26883</v>
      </c>
      <c r="M1769">
        <f>VLOOKUP($A1769,'Hospitalisation Details'!$A:$O,7,0)</f>
        <v>4985.22</v>
      </c>
      <c r="N1769" t="str">
        <f>VLOOKUP($A1769,'Hospitalisation Details'!$A:$O,12,0)</f>
        <v>tier - 2</v>
      </c>
      <c r="O1769" t="str">
        <f>VLOOKUP($A1769,'Hospitalisation Details'!$A:$O,13,0)</f>
        <v>tier - 3</v>
      </c>
      <c r="P1769" t="str">
        <f>VLOOKUP($A1769,'Hospitalisation Details'!$A:$O,14,0)</f>
        <v>R1013</v>
      </c>
      <c r="Q1769">
        <f>VLOOKUP($A1769,'Hospitalisation Details'!$A:$O,15,0)</f>
        <v>49</v>
      </c>
    </row>
    <row r="1770" spans="1:17" ht="15.75" x14ac:dyDescent="0.25">
      <c r="A1770" s="1" t="s">
        <v>601</v>
      </c>
      <c r="B1770" t="str">
        <f>VLOOKUP(Healthcare!A1770,'Customer Names'!$A:$D,4,0)</f>
        <v>Katie</v>
      </c>
      <c r="C1770">
        <f>VLOOKUP(A1770,'Medical Examinations'!$A:$M,2,0)</f>
        <v>36.630000000000003</v>
      </c>
      <c r="D1770">
        <f>VLOOKUP($A1770,'Medical Examinations'!$A:$M,3,0)</f>
        <v>5.15</v>
      </c>
      <c r="E1770" t="str">
        <f>VLOOKUP($A1770,'Medical Examinations'!$A:$M,4,0)</f>
        <v>No</v>
      </c>
      <c r="F1770" t="str">
        <f>VLOOKUP($A1770,'Medical Examinations'!$A:$M,5,0)</f>
        <v>No</v>
      </c>
      <c r="G1770" t="str">
        <f>VLOOKUP($A1770,'Medical Examinations'!$A:$M,6,0)</f>
        <v>No</v>
      </c>
      <c r="H1770">
        <f>VLOOKUP($A1770,'Medical Examinations'!$A:$M,8,0)</f>
        <v>0</v>
      </c>
      <c r="I1770" t="str">
        <f>VLOOKUP($A1770,'Medical Examinations'!$A:$M,9,0)</f>
        <v>No</v>
      </c>
      <c r="J1770" t="str">
        <f>VLOOKUP($A1770,'Medical Examinations'!$A:$M,11,0)</f>
        <v>Obesity</v>
      </c>
      <c r="K1770" t="str">
        <f>VLOOKUP($A1770,'Medical Examinations'!$A:$M,12,0)</f>
        <v>Normal</v>
      </c>
      <c r="L1770" s="11">
        <f>VLOOKUP($A1770,'Hospitalisation Details'!$A:$O,5,0)</f>
        <v>33449</v>
      </c>
      <c r="M1770">
        <f>VLOOKUP($A1770,'Hospitalisation Details'!$A:$O,7,0)</f>
        <v>4949.76</v>
      </c>
      <c r="N1770" t="str">
        <f>VLOOKUP($A1770,'Hospitalisation Details'!$A:$O,12,0)</f>
        <v>tier - 2</v>
      </c>
      <c r="O1770" t="str">
        <f>VLOOKUP($A1770,'Hospitalisation Details'!$A:$O,13,0)</f>
        <v>tier - 1</v>
      </c>
      <c r="P1770" t="str">
        <f>VLOOKUP($A1770,'Hospitalisation Details'!$A:$O,14,0)</f>
        <v>R1013</v>
      </c>
      <c r="Q1770">
        <f>VLOOKUP($A1770,'Hospitalisation Details'!$A:$O,15,0)</f>
        <v>31</v>
      </c>
    </row>
    <row r="1771" spans="1:17" ht="15.75" x14ac:dyDescent="0.25">
      <c r="A1771" s="1" t="s">
        <v>600</v>
      </c>
      <c r="B1771" t="str">
        <f>VLOOKUP(Healthcare!A1771,'Customer Names'!$A:$D,4,0)</f>
        <v>Michaela L</v>
      </c>
      <c r="C1771">
        <f>VLOOKUP(A1771,'Medical Examinations'!$A:$M,2,0)</f>
        <v>16.47</v>
      </c>
      <c r="D1771">
        <f>VLOOKUP($A1771,'Medical Examinations'!$A:$M,3,0)</f>
        <v>11.72</v>
      </c>
      <c r="E1771" t="str">
        <f>VLOOKUP($A1771,'Medical Examinations'!$A:$M,4,0)</f>
        <v>No</v>
      </c>
      <c r="F1771" t="str">
        <f>VLOOKUP($A1771,'Medical Examinations'!$A:$M,5,0)</f>
        <v>No</v>
      </c>
      <c r="G1771" t="str">
        <f>VLOOKUP($A1771,'Medical Examinations'!$A:$M,6,0)</f>
        <v>No</v>
      </c>
      <c r="H1771">
        <f>VLOOKUP($A1771,'Medical Examinations'!$A:$M,8,0)</f>
        <v>0</v>
      </c>
      <c r="I1771" t="str">
        <f>VLOOKUP($A1771,'Medical Examinations'!$A:$M,9,0)</f>
        <v>No</v>
      </c>
      <c r="J1771" t="str">
        <f>VLOOKUP($A1771,'Medical Examinations'!$A:$M,11,0)</f>
        <v>Underweight</v>
      </c>
      <c r="K1771" t="str">
        <f>VLOOKUP($A1771,'Medical Examinations'!$A:$M,12,0)</f>
        <v>Diabetes</v>
      </c>
      <c r="L1771" s="11">
        <f>VLOOKUP($A1771,'Hospitalisation Details'!$A:$O,5,0)</f>
        <v>27359</v>
      </c>
      <c r="M1771">
        <f>VLOOKUP($A1771,'Hospitalisation Details'!$A:$O,7,0)</f>
        <v>4942.0600000000004</v>
      </c>
      <c r="N1771" t="str">
        <f>VLOOKUP($A1771,'Hospitalisation Details'!$A:$O,12,0)</f>
        <v>tier - 2</v>
      </c>
      <c r="O1771" t="str">
        <f>VLOOKUP($A1771,'Hospitalisation Details'!$A:$O,13,0)</f>
        <v>tier - 2</v>
      </c>
      <c r="P1771" t="str">
        <f>VLOOKUP($A1771,'Hospitalisation Details'!$A:$O,14,0)</f>
        <v>R1013</v>
      </c>
      <c r="Q1771">
        <f>VLOOKUP($A1771,'Hospitalisation Details'!$A:$O,15,0)</f>
        <v>48</v>
      </c>
    </row>
    <row r="1772" spans="1:17" ht="15.75" x14ac:dyDescent="0.25">
      <c r="A1772" s="1" t="s">
        <v>599</v>
      </c>
      <c r="B1772" t="str">
        <f>VLOOKUP(Healthcare!A1772,'Customer Names'!$A:$D,4,0)</f>
        <v>Shalaleh</v>
      </c>
      <c r="C1772">
        <f>VLOOKUP(A1772,'Medical Examinations'!$A:$M,2,0)</f>
        <v>25.8</v>
      </c>
      <c r="D1772">
        <f>VLOOKUP($A1772,'Medical Examinations'!$A:$M,3,0)</f>
        <v>5.29</v>
      </c>
      <c r="E1772" t="str">
        <f>VLOOKUP($A1772,'Medical Examinations'!$A:$M,4,0)</f>
        <v>No</v>
      </c>
      <c r="F1772" t="str">
        <f>VLOOKUP($A1772,'Medical Examinations'!$A:$M,5,0)</f>
        <v>No</v>
      </c>
      <c r="G1772" t="str">
        <f>VLOOKUP($A1772,'Medical Examinations'!$A:$M,6,0)</f>
        <v>No</v>
      </c>
      <c r="H1772">
        <f>VLOOKUP($A1772,'Medical Examinations'!$A:$M,8,0)</f>
        <v>0</v>
      </c>
      <c r="I1772" t="str">
        <f>VLOOKUP($A1772,'Medical Examinations'!$A:$M,9,0)</f>
        <v>No</v>
      </c>
      <c r="J1772" t="str">
        <f>VLOOKUP($A1772,'Medical Examinations'!$A:$M,11,0)</f>
        <v>Overweight</v>
      </c>
      <c r="K1772" t="str">
        <f>VLOOKUP($A1772,'Medical Examinations'!$A:$M,12,0)</f>
        <v>Normal</v>
      </c>
      <c r="L1772" s="11">
        <f>VLOOKUP($A1772,'Hospitalisation Details'!$A:$O,5,0)</f>
        <v>33416</v>
      </c>
      <c r="M1772">
        <f>VLOOKUP($A1772,'Hospitalisation Details'!$A:$O,7,0)</f>
        <v>4934.71</v>
      </c>
      <c r="N1772" t="str">
        <f>VLOOKUP($A1772,'Hospitalisation Details'!$A:$O,12,0)</f>
        <v>tier - 2</v>
      </c>
      <c r="O1772" t="str">
        <f>VLOOKUP($A1772,'Hospitalisation Details'!$A:$O,13,0)</f>
        <v>tier - 3</v>
      </c>
      <c r="P1772" t="str">
        <f>VLOOKUP($A1772,'Hospitalisation Details'!$A:$O,14,0)</f>
        <v>R1011</v>
      </c>
      <c r="Q1772">
        <f>VLOOKUP($A1772,'Hospitalisation Details'!$A:$O,15,0)</f>
        <v>31</v>
      </c>
    </row>
    <row r="1773" spans="1:17" ht="15.75" x14ac:dyDescent="0.25">
      <c r="A1773" s="1" t="s">
        <v>598</v>
      </c>
      <c r="B1773" t="str">
        <f>VLOOKUP(Healthcare!A1773,'Customer Names'!$A:$D,4,0)</f>
        <v>Karen</v>
      </c>
      <c r="C1773">
        <f>VLOOKUP(A1773,'Medical Examinations'!$A:$M,2,0)</f>
        <v>23.6</v>
      </c>
      <c r="D1773">
        <f>VLOOKUP($A1773,'Medical Examinations'!$A:$M,3,0)</f>
        <v>4.33</v>
      </c>
      <c r="E1773" t="str">
        <f>VLOOKUP($A1773,'Medical Examinations'!$A:$M,4,0)</f>
        <v>No</v>
      </c>
      <c r="F1773" t="str">
        <f>VLOOKUP($A1773,'Medical Examinations'!$A:$M,5,0)</f>
        <v>No</v>
      </c>
      <c r="G1773" t="str">
        <f>VLOOKUP($A1773,'Medical Examinations'!$A:$M,6,0)</f>
        <v>No</v>
      </c>
      <c r="H1773">
        <f>VLOOKUP($A1773,'Medical Examinations'!$A:$M,8,0)</f>
        <v>0</v>
      </c>
      <c r="I1773" t="str">
        <f>VLOOKUP($A1773,'Medical Examinations'!$A:$M,9,0)</f>
        <v>No</v>
      </c>
      <c r="J1773" t="str">
        <f>VLOOKUP($A1773,'Medical Examinations'!$A:$M,11,0)</f>
        <v>Healthy Weight</v>
      </c>
      <c r="K1773" t="str">
        <f>VLOOKUP($A1773,'Medical Examinations'!$A:$M,12,0)</f>
        <v>Normal</v>
      </c>
      <c r="L1773" s="11">
        <f>VLOOKUP($A1773,'Hospitalisation Details'!$A:$O,5,0)</f>
        <v>33442</v>
      </c>
      <c r="M1773">
        <f>VLOOKUP($A1773,'Hospitalisation Details'!$A:$O,7,0)</f>
        <v>4931.6499999999996</v>
      </c>
      <c r="N1773" t="str">
        <f>VLOOKUP($A1773,'Hospitalisation Details'!$A:$O,12,0)</f>
        <v>tier - 2</v>
      </c>
      <c r="O1773" t="str">
        <f>VLOOKUP($A1773,'Hospitalisation Details'!$A:$O,13,0)</f>
        <v>tier - 3</v>
      </c>
      <c r="P1773" t="str">
        <f>VLOOKUP($A1773,'Hospitalisation Details'!$A:$O,14,0)</f>
        <v>R1011</v>
      </c>
      <c r="Q1773">
        <f>VLOOKUP($A1773,'Hospitalisation Details'!$A:$O,15,0)</f>
        <v>31</v>
      </c>
    </row>
    <row r="1774" spans="1:17" ht="15.75" x14ac:dyDescent="0.25">
      <c r="A1774" s="1" t="s">
        <v>597</v>
      </c>
      <c r="B1774" t="str">
        <f>VLOOKUP(Healthcare!A1774,'Customer Names'!$A:$D,4,0)</f>
        <v>Zuzana</v>
      </c>
      <c r="C1774">
        <f>VLOOKUP(A1774,'Medical Examinations'!$A:$M,2,0)</f>
        <v>32.11</v>
      </c>
      <c r="D1774">
        <f>VLOOKUP($A1774,'Medical Examinations'!$A:$M,3,0)</f>
        <v>6.24</v>
      </c>
      <c r="E1774" t="str">
        <f>VLOOKUP($A1774,'Medical Examinations'!$A:$M,4,0)</f>
        <v>No</v>
      </c>
      <c r="F1774" t="str">
        <f>VLOOKUP($A1774,'Medical Examinations'!$A:$M,5,0)</f>
        <v>No</v>
      </c>
      <c r="G1774" t="str">
        <f>VLOOKUP($A1774,'Medical Examinations'!$A:$M,6,0)</f>
        <v>Yes</v>
      </c>
      <c r="H1774">
        <f>VLOOKUP($A1774,'Medical Examinations'!$A:$M,8,0)</f>
        <v>1</v>
      </c>
      <c r="I1774" t="str">
        <f>VLOOKUP($A1774,'Medical Examinations'!$A:$M,9,0)</f>
        <v>No</v>
      </c>
      <c r="J1774" t="str">
        <f>VLOOKUP($A1774,'Medical Examinations'!$A:$M,11,0)</f>
        <v>Obesity</v>
      </c>
      <c r="K1774" t="str">
        <f>VLOOKUP($A1774,'Medical Examinations'!$A:$M,12,0)</f>
        <v>Prediabetes</v>
      </c>
      <c r="L1774" s="11">
        <f>VLOOKUP($A1774,'Hospitalisation Details'!$A:$O,5,0)</f>
        <v>34130</v>
      </c>
      <c r="M1774">
        <f>VLOOKUP($A1774,'Hospitalisation Details'!$A:$O,7,0)</f>
        <v>4922.92</v>
      </c>
      <c r="N1774" t="str">
        <f>VLOOKUP($A1774,'Hospitalisation Details'!$A:$O,12,0)</f>
        <v>tier - 2</v>
      </c>
      <c r="O1774" t="str">
        <f>VLOOKUP($A1774,'Hospitalisation Details'!$A:$O,13,0)</f>
        <v>tier - 2</v>
      </c>
      <c r="P1774" t="str">
        <f>VLOOKUP($A1774,'Hospitalisation Details'!$A:$O,14,0)</f>
        <v>R1012</v>
      </c>
      <c r="Q1774">
        <f>VLOOKUP($A1774,'Hospitalisation Details'!$A:$O,15,0)</f>
        <v>29</v>
      </c>
    </row>
    <row r="1775" spans="1:17" ht="15.75" x14ac:dyDescent="0.25">
      <c r="A1775" s="1" t="s">
        <v>596</v>
      </c>
      <c r="B1775" t="str">
        <f>VLOOKUP(Healthcare!A1775,'Customer Names'!$A:$D,4,0)</f>
        <v>Daniel J.</v>
      </c>
      <c r="C1775">
        <f>VLOOKUP(A1775,'Medical Examinations'!$A:$M,2,0)</f>
        <v>30.114999999999998</v>
      </c>
      <c r="D1775">
        <f>VLOOKUP($A1775,'Medical Examinations'!$A:$M,3,0)</f>
        <v>11.61</v>
      </c>
      <c r="E1775" t="str">
        <f>VLOOKUP($A1775,'Medical Examinations'!$A:$M,4,0)</f>
        <v>No</v>
      </c>
      <c r="F1775" t="str">
        <f>VLOOKUP($A1775,'Medical Examinations'!$A:$M,5,0)</f>
        <v>No</v>
      </c>
      <c r="G1775" t="str">
        <f>VLOOKUP($A1775,'Medical Examinations'!$A:$M,6,0)</f>
        <v>No</v>
      </c>
      <c r="H1775">
        <f>VLOOKUP($A1775,'Medical Examinations'!$A:$M,8,0)</f>
        <v>0</v>
      </c>
      <c r="I1775" t="str">
        <f>VLOOKUP($A1775,'Medical Examinations'!$A:$M,9,0)</f>
        <v>No</v>
      </c>
      <c r="J1775" t="str">
        <f>VLOOKUP($A1775,'Medical Examinations'!$A:$M,11,0)</f>
        <v>Obesity</v>
      </c>
      <c r="K1775" t="str">
        <f>VLOOKUP($A1775,'Medical Examinations'!$A:$M,12,0)</f>
        <v>Diabetes</v>
      </c>
      <c r="L1775" s="11">
        <f>VLOOKUP($A1775,'Hospitalisation Details'!$A:$O,5,0)</f>
        <v>37520</v>
      </c>
      <c r="M1775">
        <f>VLOOKUP($A1775,'Hospitalisation Details'!$A:$O,7,0)</f>
        <v>4915.0600000000004</v>
      </c>
      <c r="N1775" t="str">
        <f>VLOOKUP($A1775,'Hospitalisation Details'!$A:$O,12,0)</f>
        <v>tier - 2</v>
      </c>
      <c r="O1775" t="str">
        <f>VLOOKUP($A1775,'Hospitalisation Details'!$A:$O,13,0)</f>
        <v>tier - 1</v>
      </c>
      <c r="P1775" t="str">
        <f>VLOOKUP($A1775,'Hospitalisation Details'!$A:$O,14,0)</f>
        <v>R1017</v>
      </c>
      <c r="Q1775">
        <f>VLOOKUP($A1775,'Hospitalisation Details'!$A:$O,15,0)</f>
        <v>20</v>
      </c>
    </row>
    <row r="1776" spans="1:17" ht="15.75" x14ac:dyDescent="0.25">
      <c r="A1776" s="1" t="s">
        <v>595</v>
      </c>
      <c r="B1776" t="str">
        <f>VLOOKUP(Healthcare!A1776,'Customer Names'!$A:$D,4,0)</f>
        <v>Alexandra</v>
      </c>
      <c r="C1776">
        <f>VLOOKUP(A1776,'Medical Examinations'!$A:$M,2,0)</f>
        <v>20.28</v>
      </c>
      <c r="D1776">
        <f>VLOOKUP($A1776,'Medical Examinations'!$A:$M,3,0)</f>
        <v>11.07</v>
      </c>
      <c r="E1776" t="str">
        <f>VLOOKUP($A1776,'Medical Examinations'!$A:$M,4,0)</f>
        <v>yes</v>
      </c>
      <c r="F1776" t="str">
        <f>VLOOKUP($A1776,'Medical Examinations'!$A:$M,5,0)</f>
        <v>No</v>
      </c>
      <c r="G1776" t="str">
        <f>VLOOKUP($A1776,'Medical Examinations'!$A:$M,6,0)</f>
        <v>No</v>
      </c>
      <c r="H1776">
        <f>VLOOKUP($A1776,'Medical Examinations'!$A:$M,8,0)</f>
        <v>0</v>
      </c>
      <c r="I1776" t="str">
        <f>VLOOKUP($A1776,'Medical Examinations'!$A:$M,9,0)</f>
        <v>No</v>
      </c>
      <c r="J1776" t="str">
        <f>VLOOKUP($A1776,'Medical Examinations'!$A:$M,11,0)</f>
        <v>Healthy Weight</v>
      </c>
      <c r="K1776" t="str">
        <f>VLOOKUP($A1776,'Medical Examinations'!$A:$M,12,0)</f>
        <v>Diabetes</v>
      </c>
      <c r="L1776" s="11">
        <f>VLOOKUP($A1776,'Hospitalisation Details'!$A:$O,5,0)</f>
        <v>29785</v>
      </c>
      <c r="M1776">
        <f>VLOOKUP($A1776,'Hospitalisation Details'!$A:$O,7,0)</f>
        <v>4911.8900000000003</v>
      </c>
      <c r="N1776" t="str">
        <f>VLOOKUP($A1776,'Hospitalisation Details'!$A:$O,12,0)</f>
        <v>tier - 2</v>
      </c>
      <c r="O1776" t="str">
        <f>VLOOKUP($A1776,'Hospitalisation Details'!$A:$O,13,0)</f>
        <v>tier - 3</v>
      </c>
      <c r="P1776" t="str">
        <f>VLOOKUP($A1776,'Hospitalisation Details'!$A:$O,14,0)</f>
        <v>R1013</v>
      </c>
      <c r="Q1776">
        <f>VLOOKUP($A1776,'Hospitalisation Details'!$A:$O,15,0)</f>
        <v>41</v>
      </c>
    </row>
    <row r="1777" spans="1:17" ht="15.75" x14ac:dyDescent="0.25">
      <c r="A1777" s="1" t="s">
        <v>594</v>
      </c>
      <c r="B1777" t="str">
        <f>VLOOKUP(Healthcare!A1777,'Customer Names'!$A:$D,4,0)</f>
        <v>Jessica</v>
      </c>
      <c r="C1777">
        <f>VLOOKUP(A1777,'Medical Examinations'!$A:$M,2,0)</f>
        <v>20.234999999999999</v>
      </c>
      <c r="D1777">
        <f>VLOOKUP($A1777,'Medical Examinations'!$A:$M,3,0)</f>
        <v>5.19</v>
      </c>
      <c r="E1777" t="str">
        <f>VLOOKUP($A1777,'Medical Examinations'!$A:$M,4,0)</f>
        <v>No</v>
      </c>
      <c r="F1777" t="str">
        <f>VLOOKUP($A1777,'Medical Examinations'!$A:$M,5,0)</f>
        <v>No</v>
      </c>
      <c r="G1777" t="str">
        <f>VLOOKUP($A1777,'Medical Examinations'!$A:$M,6,0)</f>
        <v>Yes</v>
      </c>
      <c r="H1777">
        <f>VLOOKUP($A1777,'Medical Examinations'!$A:$M,8,0)</f>
        <v>1</v>
      </c>
      <c r="I1777" t="str">
        <f>VLOOKUP($A1777,'Medical Examinations'!$A:$M,9,0)</f>
        <v>No</v>
      </c>
      <c r="J1777" t="str">
        <f>VLOOKUP($A1777,'Medical Examinations'!$A:$M,11,0)</f>
        <v>Healthy Weight</v>
      </c>
      <c r="K1777" t="str">
        <f>VLOOKUP($A1777,'Medical Examinations'!$A:$M,12,0)</f>
        <v>Normal</v>
      </c>
      <c r="L1777" s="11">
        <f>VLOOKUP($A1777,'Hospitalisation Details'!$A:$O,5,0)</f>
        <v>34130</v>
      </c>
      <c r="M1777">
        <f>VLOOKUP($A1777,'Hospitalisation Details'!$A:$O,7,0)</f>
        <v>4906.41</v>
      </c>
      <c r="N1777" t="str">
        <f>VLOOKUP($A1777,'Hospitalisation Details'!$A:$O,12,0)</f>
        <v>tier - 2</v>
      </c>
      <c r="O1777" t="str">
        <f>VLOOKUP($A1777,'Hospitalisation Details'!$A:$O,13,0)</f>
        <v>tier - 1</v>
      </c>
      <c r="P1777" t="str">
        <f>VLOOKUP($A1777,'Hospitalisation Details'!$A:$O,14,0)</f>
        <v>R1012</v>
      </c>
      <c r="Q1777">
        <f>VLOOKUP($A1777,'Hospitalisation Details'!$A:$O,15,0)</f>
        <v>29</v>
      </c>
    </row>
    <row r="1778" spans="1:17" ht="15.75" x14ac:dyDescent="0.25">
      <c r="A1778" s="1" t="s">
        <v>593</v>
      </c>
      <c r="B1778" t="str">
        <f>VLOOKUP(Healthcare!A1778,'Customer Names'!$A:$D,4,0)</f>
        <v>Matthew M</v>
      </c>
      <c r="C1778">
        <f>VLOOKUP(A1778,'Medical Examinations'!$A:$M,2,0)</f>
        <v>25.27</v>
      </c>
      <c r="D1778">
        <f>VLOOKUP($A1778,'Medical Examinations'!$A:$M,3,0)</f>
        <v>5.7</v>
      </c>
      <c r="E1778" t="str">
        <f>VLOOKUP($A1778,'Medical Examinations'!$A:$M,4,0)</f>
        <v>yes</v>
      </c>
      <c r="F1778" t="str">
        <f>VLOOKUP($A1778,'Medical Examinations'!$A:$M,5,0)</f>
        <v>No</v>
      </c>
      <c r="G1778" t="str">
        <f>VLOOKUP($A1778,'Medical Examinations'!$A:$M,6,0)</f>
        <v>No</v>
      </c>
      <c r="H1778">
        <f>VLOOKUP($A1778,'Medical Examinations'!$A:$M,8,0)</f>
        <v>1</v>
      </c>
      <c r="I1778" t="str">
        <f>VLOOKUP($A1778,'Medical Examinations'!$A:$M,9,0)</f>
        <v>No</v>
      </c>
      <c r="J1778" t="str">
        <f>VLOOKUP($A1778,'Medical Examinations'!$A:$M,11,0)</f>
        <v>Overweight</v>
      </c>
      <c r="K1778" t="str">
        <f>VLOOKUP($A1778,'Medical Examinations'!$A:$M,12,0)</f>
        <v>Prediabetes</v>
      </c>
      <c r="L1778" s="11">
        <f>VLOOKUP($A1778,'Hospitalisation Details'!$A:$O,5,0)</f>
        <v>32439</v>
      </c>
      <c r="M1778">
        <f>VLOOKUP($A1778,'Hospitalisation Details'!$A:$O,7,0)</f>
        <v>4894.75</v>
      </c>
      <c r="N1778" t="str">
        <f>VLOOKUP($A1778,'Hospitalisation Details'!$A:$O,12,0)</f>
        <v>tier - 3</v>
      </c>
      <c r="O1778" t="str">
        <f>VLOOKUP($A1778,'Hospitalisation Details'!$A:$O,13,0)</f>
        <v>tier - 3</v>
      </c>
      <c r="P1778" t="str">
        <f>VLOOKUP($A1778,'Hospitalisation Details'!$A:$O,14,0)</f>
        <v>R1012</v>
      </c>
      <c r="Q1778">
        <f>VLOOKUP($A1778,'Hospitalisation Details'!$A:$O,15,0)</f>
        <v>34</v>
      </c>
    </row>
    <row r="1779" spans="1:17" ht="15.75" x14ac:dyDescent="0.25">
      <c r="A1779" s="1" t="s">
        <v>592</v>
      </c>
      <c r="B1779" t="str">
        <f>VLOOKUP(Healthcare!A1779,'Customer Names'!$A:$D,4,0)</f>
        <v>Nadine A.</v>
      </c>
      <c r="C1779">
        <f>VLOOKUP(A1779,'Medical Examinations'!$A:$M,2,0)</f>
        <v>24.24</v>
      </c>
      <c r="D1779">
        <f>VLOOKUP($A1779,'Medical Examinations'!$A:$M,3,0)</f>
        <v>6.15</v>
      </c>
      <c r="E1779" t="str">
        <f>VLOOKUP($A1779,'Medical Examinations'!$A:$M,4,0)</f>
        <v>No</v>
      </c>
      <c r="F1779" t="str">
        <f>VLOOKUP($A1779,'Medical Examinations'!$A:$M,5,0)</f>
        <v>No</v>
      </c>
      <c r="G1779" t="str">
        <f>VLOOKUP($A1779,'Medical Examinations'!$A:$M,6,0)</f>
        <v>No</v>
      </c>
      <c r="H1779">
        <f>VLOOKUP($A1779,'Medical Examinations'!$A:$M,8,0)</f>
        <v>0</v>
      </c>
      <c r="I1779" t="str">
        <f>VLOOKUP($A1779,'Medical Examinations'!$A:$M,9,0)</f>
        <v>No</v>
      </c>
      <c r="J1779" t="str">
        <f>VLOOKUP($A1779,'Medical Examinations'!$A:$M,11,0)</f>
        <v>Healthy Weight</v>
      </c>
      <c r="K1779" t="str">
        <f>VLOOKUP($A1779,'Medical Examinations'!$A:$M,12,0)</f>
        <v>Prediabetes</v>
      </c>
      <c r="L1779" s="11">
        <f>VLOOKUP($A1779,'Hospitalisation Details'!$A:$O,5,0)</f>
        <v>33144</v>
      </c>
      <c r="M1779">
        <f>VLOOKUP($A1779,'Hospitalisation Details'!$A:$O,7,0)</f>
        <v>4894.3900000000003</v>
      </c>
      <c r="N1779" t="str">
        <f>VLOOKUP($A1779,'Hospitalisation Details'!$A:$O,12,0)</f>
        <v>tier - 2</v>
      </c>
      <c r="O1779" t="str">
        <f>VLOOKUP($A1779,'Hospitalisation Details'!$A:$O,13,0)</f>
        <v>tier - 3</v>
      </c>
      <c r="P1779" t="str">
        <f>VLOOKUP($A1779,'Hospitalisation Details'!$A:$O,14,0)</f>
        <v>R1013</v>
      </c>
      <c r="Q1779">
        <f>VLOOKUP($A1779,'Hospitalisation Details'!$A:$O,15,0)</f>
        <v>32</v>
      </c>
    </row>
    <row r="1780" spans="1:17" ht="15.75" x14ac:dyDescent="0.25">
      <c r="A1780" s="1" t="s">
        <v>591</v>
      </c>
      <c r="B1780" t="str">
        <f>VLOOKUP(Healthcare!A1780,'Customer Names'!$A:$D,4,0)</f>
        <v>Peter J. Jr.</v>
      </c>
      <c r="C1780">
        <f>VLOOKUP(A1780,'Medical Examinations'!$A:$M,2,0)</f>
        <v>35.75</v>
      </c>
      <c r="D1780">
        <f>VLOOKUP($A1780,'Medical Examinations'!$A:$M,3,0)</f>
        <v>5.07</v>
      </c>
      <c r="E1780" t="str">
        <f>VLOOKUP($A1780,'Medical Examinations'!$A:$M,4,0)</f>
        <v>No</v>
      </c>
      <c r="F1780" t="str">
        <f>VLOOKUP($A1780,'Medical Examinations'!$A:$M,5,0)</f>
        <v>No</v>
      </c>
      <c r="G1780" t="str">
        <f>VLOOKUP($A1780,'Medical Examinations'!$A:$M,6,0)</f>
        <v>No</v>
      </c>
      <c r="H1780">
        <f>VLOOKUP($A1780,'Medical Examinations'!$A:$M,8,0)</f>
        <v>0</v>
      </c>
      <c r="I1780" t="str">
        <f>VLOOKUP($A1780,'Medical Examinations'!$A:$M,9,0)</f>
        <v>No</v>
      </c>
      <c r="J1780" t="str">
        <f>VLOOKUP($A1780,'Medical Examinations'!$A:$M,11,0)</f>
        <v>Obesity</v>
      </c>
      <c r="K1780" t="str">
        <f>VLOOKUP($A1780,'Medical Examinations'!$A:$M,12,0)</f>
        <v>Normal</v>
      </c>
      <c r="L1780" s="11">
        <f>VLOOKUP($A1780,'Hospitalisation Details'!$A:$O,5,0)</f>
        <v>32730</v>
      </c>
      <c r="M1780">
        <f>VLOOKUP($A1780,'Hospitalisation Details'!$A:$O,7,0)</f>
        <v>4890</v>
      </c>
      <c r="N1780" t="str">
        <f>VLOOKUP($A1780,'Hospitalisation Details'!$A:$O,12,0)</f>
        <v>tier - 3</v>
      </c>
      <c r="O1780" t="str">
        <f>VLOOKUP($A1780,'Hospitalisation Details'!$A:$O,13,0)</f>
        <v>tier - 2</v>
      </c>
      <c r="P1780" t="str">
        <f>VLOOKUP($A1780,'Hospitalisation Details'!$A:$O,14,0)</f>
        <v>R1013</v>
      </c>
      <c r="Q1780">
        <f>VLOOKUP($A1780,'Hospitalisation Details'!$A:$O,15,0)</f>
        <v>33</v>
      </c>
    </row>
    <row r="1781" spans="1:17" ht="15.75" x14ac:dyDescent="0.25">
      <c r="A1781" s="1" t="s">
        <v>590</v>
      </c>
      <c r="B1781" t="str">
        <f>VLOOKUP(Healthcare!A1781,'Customer Names'!$A:$D,4,0)</f>
        <v>Colleen M</v>
      </c>
      <c r="C1781">
        <f>VLOOKUP(A1781,'Medical Examinations'!$A:$M,2,0)</f>
        <v>29.92</v>
      </c>
      <c r="D1781">
        <f>VLOOKUP($A1781,'Medical Examinations'!$A:$M,3,0)</f>
        <v>10.97</v>
      </c>
      <c r="E1781" t="str">
        <f>VLOOKUP($A1781,'Medical Examinations'!$A:$M,4,0)</f>
        <v>yes</v>
      </c>
      <c r="F1781" t="str">
        <f>VLOOKUP($A1781,'Medical Examinations'!$A:$M,5,0)</f>
        <v>No</v>
      </c>
      <c r="G1781" t="str">
        <f>VLOOKUP($A1781,'Medical Examinations'!$A:$M,6,0)</f>
        <v>No</v>
      </c>
      <c r="H1781">
        <f>VLOOKUP($A1781,'Medical Examinations'!$A:$M,8,0)</f>
        <v>1</v>
      </c>
      <c r="I1781" t="str">
        <f>VLOOKUP($A1781,'Medical Examinations'!$A:$M,9,0)</f>
        <v>No</v>
      </c>
      <c r="J1781" t="str">
        <f>VLOOKUP($A1781,'Medical Examinations'!$A:$M,11,0)</f>
        <v>Obesity</v>
      </c>
      <c r="K1781" t="str">
        <f>VLOOKUP($A1781,'Medical Examinations'!$A:$M,12,0)</f>
        <v>Diabetes</v>
      </c>
      <c r="L1781" s="11">
        <f>VLOOKUP($A1781,'Hospitalisation Details'!$A:$O,5,0)</f>
        <v>31651</v>
      </c>
      <c r="M1781">
        <f>VLOOKUP($A1781,'Hospitalisation Details'!$A:$O,7,0)</f>
        <v>4889.04</v>
      </c>
      <c r="N1781" t="str">
        <f>VLOOKUP($A1781,'Hospitalisation Details'!$A:$O,12,0)</f>
        <v>tier - 2</v>
      </c>
      <c r="O1781" t="str">
        <f>VLOOKUP($A1781,'Hospitalisation Details'!$A:$O,13,0)</f>
        <v>tier - 1</v>
      </c>
      <c r="P1781" t="str">
        <f>VLOOKUP($A1781,'Hospitalisation Details'!$A:$O,14,0)</f>
        <v>R1013</v>
      </c>
      <c r="Q1781">
        <f>VLOOKUP($A1781,'Hospitalisation Details'!$A:$O,15,0)</f>
        <v>36</v>
      </c>
    </row>
    <row r="1782" spans="1:17" ht="15.75" x14ac:dyDescent="0.25">
      <c r="A1782" s="1" t="s">
        <v>589</v>
      </c>
      <c r="B1782" t="str">
        <f>VLOOKUP(Healthcare!A1782,'Customer Names'!$A:$D,4,0)</f>
        <v>Julie A.</v>
      </c>
      <c r="C1782">
        <f>VLOOKUP(A1782,'Medical Examinations'!$A:$M,2,0)</f>
        <v>26.2</v>
      </c>
      <c r="D1782">
        <f>VLOOKUP($A1782,'Medical Examinations'!$A:$M,3,0)</f>
        <v>10.93</v>
      </c>
      <c r="E1782" t="str">
        <f>VLOOKUP($A1782,'Medical Examinations'!$A:$M,4,0)</f>
        <v>yes</v>
      </c>
      <c r="F1782" t="str">
        <f>VLOOKUP($A1782,'Medical Examinations'!$A:$M,5,0)</f>
        <v>No</v>
      </c>
      <c r="G1782" t="str">
        <f>VLOOKUP($A1782,'Medical Examinations'!$A:$M,6,0)</f>
        <v>No</v>
      </c>
      <c r="H1782">
        <f>VLOOKUP($A1782,'Medical Examinations'!$A:$M,8,0)</f>
        <v>1</v>
      </c>
      <c r="I1782" t="str">
        <f>VLOOKUP($A1782,'Medical Examinations'!$A:$M,9,0)</f>
        <v>No</v>
      </c>
      <c r="J1782" t="str">
        <f>VLOOKUP($A1782,'Medical Examinations'!$A:$M,11,0)</f>
        <v>Overweight</v>
      </c>
      <c r="K1782" t="str">
        <f>VLOOKUP($A1782,'Medical Examinations'!$A:$M,12,0)</f>
        <v>Diabetes</v>
      </c>
      <c r="L1782" s="11">
        <f>VLOOKUP($A1782,'Hospitalisation Details'!$A:$O,5,0)</f>
        <v>31678</v>
      </c>
      <c r="M1782">
        <f>VLOOKUP($A1782,'Hospitalisation Details'!$A:$O,7,0)</f>
        <v>4883.87</v>
      </c>
      <c r="N1782" t="str">
        <f>VLOOKUP($A1782,'Hospitalisation Details'!$A:$O,12,0)</f>
        <v>tier - 2</v>
      </c>
      <c r="O1782" t="str">
        <f>VLOOKUP($A1782,'Hospitalisation Details'!$A:$O,13,0)</f>
        <v>tier - 1</v>
      </c>
      <c r="P1782" t="str">
        <f>VLOOKUP($A1782,'Hospitalisation Details'!$A:$O,14,0)</f>
        <v>R1011</v>
      </c>
      <c r="Q1782">
        <f>VLOOKUP($A1782,'Hospitalisation Details'!$A:$O,15,0)</f>
        <v>36</v>
      </c>
    </row>
    <row r="1783" spans="1:17" ht="15.75" x14ac:dyDescent="0.25">
      <c r="A1783" s="1" t="s">
        <v>588</v>
      </c>
      <c r="B1783" t="str">
        <f>VLOOKUP(Healthcare!A1783,'Customer Names'!$A:$D,4,0)</f>
        <v>Douglas W</v>
      </c>
      <c r="C1783">
        <f>VLOOKUP(A1783,'Medical Examinations'!$A:$M,2,0)</f>
        <v>26.695</v>
      </c>
      <c r="D1783">
        <f>VLOOKUP($A1783,'Medical Examinations'!$A:$M,3,0)</f>
        <v>4.21</v>
      </c>
      <c r="E1783" t="str">
        <f>VLOOKUP($A1783,'Medical Examinations'!$A:$M,4,0)</f>
        <v>yes</v>
      </c>
      <c r="F1783" t="str">
        <f>VLOOKUP($A1783,'Medical Examinations'!$A:$M,5,0)</f>
        <v>No</v>
      </c>
      <c r="G1783" t="str">
        <f>VLOOKUP($A1783,'Medical Examinations'!$A:$M,6,0)</f>
        <v>Yes</v>
      </c>
      <c r="H1783">
        <f>VLOOKUP($A1783,'Medical Examinations'!$A:$M,8,0)</f>
        <v>1</v>
      </c>
      <c r="I1783" t="str">
        <f>VLOOKUP($A1783,'Medical Examinations'!$A:$M,9,0)</f>
        <v>No</v>
      </c>
      <c r="J1783" t="str">
        <f>VLOOKUP($A1783,'Medical Examinations'!$A:$M,11,0)</f>
        <v>Overweight</v>
      </c>
      <c r="K1783" t="str">
        <f>VLOOKUP($A1783,'Medical Examinations'!$A:$M,12,0)</f>
        <v>Normal</v>
      </c>
      <c r="L1783" s="11">
        <f>VLOOKUP($A1783,'Hospitalisation Details'!$A:$O,5,0)</f>
        <v>35671</v>
      </c>
      <c r="M1783">
        <f>VLOOKUP($A1783,'Hospitalisation Details'!$A:$O,7,0)</f>
        <v>4877.9799999999996</v>
      </c>
      <c r="N1783" t="str">
        <f>VLOOKUP($A1783,'Hospitalisation Details'!$A:$O,12,0)</f>
        <v>tier - 2</v>
      </c>
      <c r="O1783" t="str">
        <f>VLOOKUP($A1783,'Hospitalisation Details'!$A:$O,13,0)</f>
        <v>tier - 3</v>
      </c>
      <c r="P1783" t="str">
        <f>VLOOKUP($A1783,'Hospitalisation Details'!$A:$O,14,0)</f>
        <v>R1012</v>
      </c>
      <c r="Q1783">
        <f>VLOOKUP($A1783,'Hospitalisation Details'!$A:$O,15,0)</f>
        <v>25</v>
      </c>
    </row>
    <row r="1784" spans="1:17" ht="15.75" x14ac:dyDescent="0.25">
      <c r="A1784" s="1" t="s">
        <v>587</v>
      </c>
      <c r="B1784" t="str">
        <f>VLOOKUP(Healthcare!A1784,'Customer Names'!$A:$D,4,0)</f>
        <v>Catherine</v>
      </c>
      <c r="C1784">
        <f>VLOOKUP(A1784,'Medical Examinations'!$A:$M,2,0)</f>
        <v>23.16</v>
      </c>
      <c r="D1784">
        <f>VLOOKUP($A1784,'Medical Examinations'!$A:$M,3,0)</f>
        <v>5.5</v>
      </c>
      <c r="E1784" t="str">
        <f>VLOOKUP($A1784,'Medical Examinations'!$A:$M,4,0)</f>
        <v>No</v>
      </c>
      <c r="F1784" t="str">
        <f>VLOOKUP($A1784,'Medical Examinations'!$A:$M,5,0)</f>
        <v>No</v>
      </c>
      <c r="G1784" t="str">
        <f>VLOOKUP($A1784,'Medical Examinations'!$A:$M,6,0)</f>
        <v>No</v>
      </c>
      <c r="H1784">
        <f>VLOOKUP($A1784,'Medical Examinations'!$A:$M,8,0)</f>
        <v>0</v>
      </c>
      <c r="I1784" t="str">
        <f>VLOOKUP($A1784,'Medical Examinations'!$A:$M,9,0)</f>
        <v>No</v>
      </c>
      <c r="J1784" t="str">
        <f>VLOOKUP($A1784,'Medical Examinations'!$A:$M,11,0)</f>
        <v>Healthy Weight</v>
      </c>
      <c r="K1784" t="str">
        <f>VLOOKUP($A1784,'Medical Examinations'!$A:$M,12,0)</f>
        <v>Normal</v>
      </c>
      <c r="L1784" s="11">
        <f>VLOOKUP($A1784,'Hospitalisation Details'!$A:$O,5,0)</f>
        <v>32813</v>
      </c>
      <c r="M1784">
        <f>VLOOKUP($A1784,'Hospitalisation Details'!$A:$O,7,0)</f>
        <v>4859.8900000000003</v>
      </c>
      <c r="N1784" t="str">
        <f>VLOOKUP($A1784,'Hospitalisation Details'!$A:$O,12,0)</f>
        <v>tier - 2</v>
      </c>
      <c r="O1784" t="str">
        <f>VLOOKUP($A1784,'Hospitalisation Details'!$A:$O,13,0)</f>
        <v>tier - 3</v>
      </c>
      <c r="P1784" t="str">
        <f>VLOOKUP($A1784,'Hospitalisation Details'!$A:$O,14,0)</f>
        <v>R1011</v>
      </c>
      <c r="Q1784">
        <f>VLOOKUP($A1784,'Hospitalisation Details'!$A:$O,15,0)</f>
        <v>33</v>
      </c>
    </row>
    <row r="1785" spans="1:17" ht="15.75" x14ac:dyDescent="0.25">
      <c r="A1785" s="1" t="s">
        <v>586</v>
      </c>
      <c r="B1785" t="str">
        <f>VLOOKUP(Healthcare!A1785,'Customer Names'!$A:$D,4,0)</f>
        <v>James A</v>
      </c>
      <c r="C1785">
        <f>VLOOKUP(A1785,'Medical Examinations'!$A:$M,2,0)</f>
        <v>32.585000000000001</v>
      </c>
      <c r="D1785">
        <f>VLOOKUP($A1785,'Medical Examinations'!$A:$M,3,0)</f>
        <v>4.93</v>
      </c>
      <c r="E1785" t="str">
        <f>VLOOKUP($A1785,'Medical Examinations'!$A:$M,4,0)</f>
        <v>yes</v>
      </c>
      <c r="F1785" t="str">
        <f>VLOOKUP($A1785,'Medical Examinations'!$A:$M,5,0)</f>
        <v>No</v>
      </c>
      <c r="G1785" t="str">
        <f>VLOOKUP($A1785,'Medical Examinations'!$A:$M,6,0)</f>
        <v>No</v>
      </c>
      <c r="H1785">
        <f>VLOOKUP($A1785,'Medical Examinations'!$A:$M,8,0)</f>
        <v>1</v>
      </c>
      <c r="I1785" t="str">
        <f>VLOOKUP($A1785,'Medical Examinations'!$A:$M,9,0)</f>
        <v>No</v>
      </c>
      <c r="J1785" t="str">
        <f>VLOOKUP($A1785,'Medical Examinations'!$A:$M,11,0)</f>
        <v>Obesity</v>
      </c>
      <c r="K1785" t="str">
        <f>VLOOKUP($A1785,'Medical Examinations'!$A:$M,12,0)</f>
        <v>Normal</v>
      </c>
      <c r="L1785" s="11">
        <f>VLOOKUP($A1785,'Hospitalisation Details'!$A:$O,5,0)</f>
        <v>34877</v>
      </c>
      <c r="M1785">
        <f>VLOOKUP($A1785,'Hospitalisation Details'!$A:$O,7,0)</f>
        <v>4846.92</v>
      </c>
      <c r="N1785" t="str">
        <f>VLOOKUP($A1785,'Hospitalisation Details'!$A:$O,12,0)</f>
        <v>tier - 2</v>
      </c>
      <c r="O1785" t="str">
        <f>VLOOKUP($A1785,'Hospitalisation Details'!$A:$O,13,0)</f>
        <v>tier - 3</v>
      </c>
      <c r="P1785" t="str">
        <f>VLOOKUP($A1785,'Hospitalisation Details'!$A:$O,14,0)</f>
        <v>R1017</v>
      </c>
      <c r="Q1785">
        <f>VLOOKUP($A1785,'Hospitalisation Details'!$A:$O,15,0)</f>
        <v>27</v>
      </c>
    </row>
    <row r="1786" spans="1:17" ht="15.75" x14ac:dyDescent="0.25">
      <c r="A1786" s="1" t="s">
        <v>585</v>
      </c>
      <c r="B1786" t="str">
        <f>VLOOKUP(Healthcare!A1786,'Customer Names'!$A:$D,4,0)</f>
        <v>Youngseong</v>
      </c>
      <c r="C1786">
        <f>VLOOKUP(A1786,'Medical Examinations'!$A:$M,2,0)</f>
        <v>33.97</v>
      </c>
      <c r="D1786">
        <f>VLOOKUP($A1786,'Medical Examinations'!$A:$M,3,0)</f>
        <v>5.6</v>
      </c>
      <c r="E1786" t="str">
        <f>VLOOKUP($A1786,'Medical Examinations'!$A:$M,4,0)</f>
        <v>yes</v>
      </c>
      <c r="F1786" t="str">
        <f>VLOOKUP($A1786,'Medical Examinations'!$A:$M,5,0)</f>
        <v>No</v>
      </c>
      <c r="G1786" t="str">
        <f>VLOOKUP($A1786,'Medical Examinations'!$A:$M,6,0)</f>
        <v>No</v>
      </c>
      <c r="H1786">
        <f>VLOOKUP($A1786,'Medical Examinations'!$A:$M,8,0)</f>
        <v>0</v>
      </c>
      <c r="I1786" t="str">
        <f>VLOOKUP($A1786,'Medical Examinations'!$A:$M,9,0)</f>
        <v>No</v>
      </c>
      <c r="J1786" t="str">
        <f>VLOOKUP($A1786,'Medical Examinations'!$A:$M,11,0)</f>
        <v>Obesity</v>
      </c>
      <c r="K1786" t="str">
        <f>VLOOKUP($A1786,'Medical Examinations'!$A:$M,12,0)</f>
        <v>Normal</v>
      </c>
      <c r="L1786" s="11">
        <f>VLOOKUP($A1786,'Hospitalisation Details'!$A:$O,5,0)</f>
        <v>37141</v>
      </c>
      <c r="M1786">
        <f>VLOOKUP($A1786,'Hospitalisation Details'!$A:$O,7,0)</f>
        <v>4846.53</v>
      </c>
      <c r="N1786" t="str">
        <f>VLOOKUP($A1786,'Hospitalisation Details'!$A:$O,12,0)</f>
        <v>tier - 2</v>
      </c>
      <c r="O1786" t="str">
        <f>VLOOKUP($A1786,'Hospitalisation Details'!$A:$O,13,0)</f>
        <v>tier - 3</v>
      </c>
      <c r="P1786" t="str">
        <f>VLOOKUP($A1786,'Hospitalisation Details'!$A:$O,14,0)</f>
        <v>R1021</v>
      </c>
      <c r="Q1786">
        <f>VLOOKUP($A1786,'Hospitalisation Details'!$A:$O,15,0)</f>
        <v>21</v>
      </c>
    </row>
    <row r="1787" spans="1:17" ht="15.75" x14ac:dyDescent="0.25">
      <c r="A1787" s="1" t="s">
        <v>584</v>
      </c>
      <c r="B1787" t="str">
        <f>VLOOKUP(Healthcare!A1787,'Customer Names'!$A:$D,4,0)</f>
        <v>John</v>
      </c>
      <c r="C1787">
        <f>VLOOKUP(A1787,'Medical Examinations'!$A:$M,2,0)</f>
        <v>16.57</v>
      </c>
      <c r="D1787">
        <f>VLOOKUP($A1787,'Medical Examinations'!$A:$M,3,0)</f>
        <v>9.99</v>
      </c>
      <c r="E1787" t="str">
        <f>VLOOKUP($A1787,'Medical Examinations'!$A:$M,4,0)</f>
        <v>No</v>
      </c>
      <c r="F1787" t="str">
        <f>VLOOKUP($A1787,'Medical Examinations'!$A:$M,5,0)</f>
        <v>No</v>
      </c>
      <c r="G1787" t="str">
        <f>VLOOKUP($A1787,'Medical Examinations'!$A:$M,6,0)</f>
        <v>No</v>
      </c>
      <c r="H1787">
        <f>VLOOKUP($A1787,'Medical Examinations'!$A:$M,8,0)</f>
        <v>0</v>
      </c>
      <c r="I1787" t="str">
        <f>VLOOKUP($A1787,'Medical Examinations'!$A:$M,9,0)</f>
        <v>No</v>
      </c>
      <c r="J1787" t="str">
        <f>VLOOKUP($A1787,'Medical Examinations'!$A:$M,11,0)</f>
        <v>Underweight</v>
      </c>
      <c r="K1787" t="str">
        <f>VLOOKUP($A1787,'Medical Examinations'!$A:$M,12,0)</f>
        <v>Diabetes</v>
      </c>
      <c r="L1787" s="11">
        <f>VLOOKUP($A1787,'Hospitalisation Details'!$A:$O,5,0)</f>
        <v>27221</v>
      </c>
      <c r="M1787">
        <f>VLOOKUP($A1787,'Hospitalisation Details'!$A:$O,7,0)</f>
        <v>4844.67</v>
      </c>
      <c r="N1787" t="str">
        <f>VLOOKUP($A1787,'Hospitalisation Details'!$A:$O,12,0)</f>
        <v>tier - 2</v>
      </c>
      <c r="O1787" t="str">
        <f>VLOOKUP($A1787,'Hospitalisation Details'!$A:$O,13,0)</f>
        <v>tier - 2</v>
      </c>
      <c r="P1787" t="str">
        <f>VLOOKUP($A1787,'Hospitalisation Details'!$A:$O,14,0)</f>
        <v>R1013</v>
      </c>
      <c r="Q1787">
        <f>VLOOKUP($A1787,'Hospitalisation Details'!$A:$O,15,0)</f>
        <v>48</v>
      </c>
    </row>
    <row r="1788" spans="1:17" ht="15.75" x14ac:dyDescent="0.25">
      <c r="A1788" s="1" t="s">
        <v>583</v>
      </c>
      <c r="B1788" t="str">
        <f>VLOOKUP(Healthcare!A1788,'Customer Names'!$A:$D,4,0)</f>
        <v>Brandon S.</v>
      </c>
      <c r="C1788">
        <f>VLOOKUP(A1788,'Medical Examinations'!$A:$M,2,0)</f>
        <v>17.55</v>
      </c>
      <c r="D1788">
        <f>VLOOKUP($A1788,'Medical Examinations'!$A:$M,3,0)</f>
        <v>5.93</v>
      </c>
      <c r="E1788" t="str">
        <f>VLOOKUP($A1788,'Medical Examinations'!$A:$M,4,0)</f>
        <v>No</v>
      </c>
      <c r="F1788" t="str">
        <f>VLOOKUP($A1788,'Medical Examinations'!$A:$M,5,0)</f>
        <v>No</v>
      </c>
      <c r="G1788" t="str">
        <f>VLOOKUP($A1788,'Medical Examinations'!$A:$M,6,0)</f>
        <v>Yes</v>
      </c>
      <c r="H1788">
        <f>VLOOKUP($A1788,'Medical Examinations'!$A:$M,8,0)</f>
        <v>1</v>
      </c>
      <c r="I1788" t="str">
        <f>VLOOKUP($A1788,'Medical Examinations'!$A:$M,9,0)</f>
        <v>No</v>
      </c>
      <c r="J1788" t="str">
        <f>VLOOKUP($A1788,'Medical Examinations'!$A:$M,11,0)</f>
        <v>Underweight</v>
      </c>
      <c r="K1788" t="str">
        <f>VLOOKUP($A1788,'Medical Examinations'!$A:$M,12,0)</f>
        <v>Prediabetes</v>
      </c>
      <c r="L1788" s="11">
        <f>VLOOKUP($A1788,'Hospitalisation Details'!$A:$O,5,0)</f>
        <v>29111</v>
      </c>
      <c r="M1788">
        <f>VLOOKUP($A1788,'Hospitalisation Details'!$A:$O,7,0)</f>
        <v>4843.79</v>
      </c>
      <c r="N1788" t="str">
        <f>VLOOKUP($A1788,'Hospitalisation Details'!$A:$O,12,0)</f>
        <v>tier - 2</v>
      </c>
      <c r="O1788" t="str">
        <f>VLOOKUP($A1788,'Hospitalisation Details'!$A:$O,13,0)</f>
        <v>tier - 3</v>
      </c>
      <c r="P1788" t="str">
        <f>VLOOKUP($A1788,'Hospitalisation Details'!$A:$O,14,0)</f>
        <v>R1013</v>
      </c>
      <c r="Q1788">
        <f>VLOOKUP($A1788,'Hospitalisation Details'!$A:$O,15,0)</f>
        <v>43</v>
      </c>
    </row>
    <row r="1789" spans="1:17" ht="15.75" x14ac:dyDescent="0.25">
      <c r="A1789" s="1" t="s">
        <v>582</v>
      </c>
      <c r="B1789" t="str">
        <f>VLOOKUP(Healthcare!A1789,'Customer Names'!$A:$D,4,0)</f>
        <v>Sean P</v>
      </c>
      <c r="C1789">
        <f>VLOOKUP(A1789,'Medical Examinations'!$A:$M,2,0)</f>
        <v>29.41</v>
      </c>
      <c r="D1789">
        <f>VLOOKUP($A1789,'Medical Examinations'!$A:$M,3,0)</f>
        <v>6.29</v>
      </c>
      <c r="E1789" t="str">
        <f>VLOOKUP($A1789,'Medical Examinations'!$A:$M,4,0)</f>
        <v>yes</v>
      </c>
      <c r="F1789" t="str">
        <f>VLOOKUP($A1789,'Medical Examinations'!$A:$M,5,0)</f>
        <v>No</v>
      </c>
      <c r="G1789" t="str">
        <f>VLOOKUP($A1789,'Medical Examinations'!$A:$M,6,0)</f>
        <v>No</v>
      </c>
      <c r="H1789">
        <f>VLOOKUP($A1789,'Medical Examinations'!$A:$M,8,0)</f>
        <v>1</v>
      </c>
      <c r="I1789" t="str">
        <f>VLOOKUP($A1789,'Medical Examinations'!$A:$M,9,0)</f>
        <v>No</v>
      </c>
      <c r="J1789" t="str">
        <f>VLOOKUP($A1789,'Medical Examinations'!$A:$M,11,0)</f>
        <v>Overweight</v>
      </c>
      <c r="K1789" t="str">
        <f>VLOOKUP($A1789,'Medical Examinations'!$A:$M,12,0)</f>
        <v>Prediabetes</v>
      </c>
      <c r="L1789" s="11">
        <f>VLOOKUP($A1789,'Hospitalisation Details'!$A:$O,5,0)</f>
        <v>34909</v>
      </c>
      <c r="M1789">
        <f>VLOOKUP($A1789,'Hospitalisation Details'!$A:$O,7,0)</f>
        <v>4840.95</v>
      </c>
      <c r="N1789" t="str">
        <f>VLOOKUP($A1789,'Hospitalisation Details'!$A:$O,12,0)</f>
        <v>tier - 2</v>
      </c>
      <c r="O1789" t="str">
        <f>VLOOKUP($A1789,'Hospitalisation Details'!$A:$O,13,0)</f>
        <v>tier - 1</v>
      </c>
      <c r="P1789" t="str">
        <f>VLOOKUP($A1789,'Hospitalisation Details'!$A:$O,14,0)</f>
        <v>R1021</v>
      </c>
      <c r="Q1789">
        <f>VLOOKUP($A1789,'Hospitalisation Details'!$A:$O,15,0)</f>
        <v>27</v>
      </c>
    </row>
    <row r="1790" spans="1:17" ht="15.75" x14ac:dyDescent="0.25">
      <c r="A1790" s="1" t="s">
        <v>581</v>
      </c>
      <c r="B1790" t="str">
        <f>VLOOKUP(Healthcare!A1790,'Customer Names'!$A:$D,4,0)</f>
        <v>Scott</v>
      </c>
      <c r="C1790">
        <f>VLOOKUP(A1790,'Medical Examinations'!$A:$M,2,0)</f>
        <v>17.91</v>
      </c>
      <c r="D1790">
        <f>VLOOKUP($A1790,'Medical Examinations'!$A:$M,3,0)</f>
        <v>5.65</v>
      </c>
      <c r="E1790" t="str">
        <f>VLOOKUP($A1790,'Medical Examinations'!$A:$M,4,0)</f>
        <v>No</v>
      </c>
      <c r="F1790" t="str">
        <f>VLOOKUP($A1790,'Medical Examinations'!$A:$M,5,0)</f>
        <v>No</v>
      </c>
      <c r="G1790" t="str">
        <f>VLOOKUP($A1790,'Medical Examinations'!$A:$M,6,0)</f>
        <v>No</v>
      </c>
      <c r="H1790">
        <f>VLOOKUP($A1790,'Medical Examinations'!$A:$M,8,0)</f>
        <v>1</v>
      </c>
      <c r="I1790" t="str">
        <f>VLOOKUP($A1790,'Medical Examinations'!$A:$M,9,0)</f>
        <v>No</v>
      </c>
      <c r="J1790" t="str">
        <f>VLOOKUP($A1790,'Medical Examinations'!$A:$M,11,0)</f>
        <v>Underweight</v>
      </c>
      <c r="K1790" t="str">
        <f>VLOOKUP($A1790,'Medical Examinations'!$A:$M,12,0)</f>
        <v>Normal</v>
      </c>
      <c r="L1790" s="11">
        <f>VLOOKUP($A1790,'Hospitalisation Details'!$A:$O,5,0)</f>
        <v>30909</v>
      </c>
      <c r="M1790">
        <f>VLOOKUP($A1790,'Hospitalisation Details'!$A:$O,7,0)</f>
        <v>4839.18</v>
      </c>
      <c r="N1790" t="str">
        <f>VLOOKUP($A1790,'Hospitalisation Details'!$A:$O,12,0)</f>
        <v>tier - 2</v>
      </c>
      <c r="O1790" t="str">
        <f>VLOOKUP($A1790,'Hospitalisation Details'!$A:$O,13,0)</f>
        <v>tier - 1</v>
      </c>
      <c r="P1790" t="str">
        <f>VLOOKUP($A1790,'Hospitalisation Details'!$A:$O,14,0)</f>
        <v>R1012</v>
      </c>
      <c r="Q1790">
        <f>VLOOKUP($A1790,'Hospitalisation Details'!$A:$O,15,0)</f>
        <v>38</v>
      </c>
    </row>
    <row r="1791" spans="1:17" ht="15.75" x14ac:dyDescent="0.25">
      <c r="A1791" s="1" t="s">
        <v>580</v>
      </c>
      <c r="B1791" t="str">
        <f>VLOOKUP(Healthcare!A1791,'Customer Names'!$A:$D,4,0)</f>
        <v>Janez</v>
      </c>
      <c r="C1791">
        <f>VLOOKUP(A1791,'Medical Examinations'!$A:$M,2,0)</f>
        <v>31.57</v>
      </c>
      <c r="D1791">
        <f>VLOOKUP($A1791,'Medical Examinations'!$A:$M,3,0)</f>
        <v>6.15</v>
      </c>
      <c r="E1791" t="str">
        <f>VLOOKUP($A1791,'Medical Examinations'!$A:$M,4,0)</f>
        <v>No</v>
      </c>
      <c r="F1791" t="str">
        <f>VLOOKUP($A1791,'Medical Examinations'!$A:$M,5,0)</f>
        <v>No</v>
      </c>
      <c r="G1791" t="str">
        <f>VLOOKUP($A1791,'Medical Examinations'!$A:$M,6,0)</f>
        <v>No</v>
      </c>
      <c r="H1791">
        <f>VLOOKUP($A1791,'Medical Examinations'!$A:$M,8,0)</f>
        <v>1</v>
      </c>
      <c r="I1791" t="str">
        <f>VLOOKUP($A1791,'Medical Examinations'!$A:$M,9,0)</f>
        <v>No</v>
      </c>
      <c r="J1791" t="str">
        <f>VLOOKUP($A1791,'Medical Examinations'!$A:$M,11,0)</f>
        <v>Obesity</v>
      </c>
      <c r="K1791" t="str">
        <f>VLOOKUP($A1791,'Medical Examinations'!$A:$M,12,0)</f>
        <v>Prediabetes</v>
      </c>
      <c r="L1791" s="11">
        <f>VLOOKUP($A1791,'Hospitalisation Details'!$A:$O,5,0)</f>
        <v>33887</v>
      </c>
      <c r="M1791">
        <f>VLOOKUP($A1791,'Hospitalisation Details'!$A:$O,7,0)</f>
        <v>4837.58</v>
      </c>
      <c r="N1791" t="str">
        <f>VLOOKUP($A1791,'Hospitalisation Details'!$A:$O,12,0)</f>
        <v>tier - 3</v>
      </c>
      <c r="O1791" t="str">
        <f>VLOOKUP($A1791,'Hospitalisation Details'!$A:$O,13,0)</f>
        <v>tier - 2</v>
      </c>
      <c r="P1791" t="str">
        <f>VLOOKUP($A1791,'Hospitalisation Details'!$A:$O,14,0)</f>
        <v>R1013</v>
      </c>
      <c r="Q1791">
        <f>VLOOKUP($A1791,'Hospitalisation Details'!$A:$O,15,0)</f>
        <v>30</v>
      </c>
    </row>
    <row r="1792" spans="1:17" ht="15.75" x14ac:dyDescent="0.25">
      <c r="A1792" s="1" t="s">
        <v>579</v>
      </c>
      <c r="B1792" t="str">
        <f>VLOOKUP(Healthcare!A1792,'Customer Names'!$A:$D,4,0)</f>
        <v>John I. Jr.</v>
      </c>
      <c r="C1792">
        <f>VLOOKUP(A1792,'Medical Examinations'!$A:$M,2,0)</f>
        <v>33.18</v>
      </c>
      <c r="D1792">
        <f>VLOOKUP($A1792,'Medical Examinations'!$A:$M,3,0)</f>
        <v>5.22</v>
      </c>
      <c r="E1792" t="str">
        <f>VLOOKUP($A1792,'Medical Examinations'!$A:$M,4,0)</f>
        <v>No</v>
      </c>
      <c r="F1792" t="str">
        <f>VLOOKUP($A1792,'Medical Examinations'!$A:$M,5,0)</f>
        <v>yes</v>
      </c>
      <c r="G1792" t="str">
        <f>VLOOKUP($A1792,'Medical Examinations'!$A:$M,6,0)</f>
        <v>No</v>
      </c>
      <c r="H1792">
        <f>VLOOKUP($A1792,'Medical Examinations'!$A:$M,8,0)</f>
        <v>1</v>
      </c>
      <c r="I1792" t="str">
        <f>VLOOKUP($A1792,'Medical Examinations'!$A:$M,9,0)</f>
        <v>No</v>
      </c>
      <c r="J1792" t="str">
        <f>VLOOKUP($A1792,'Medical Examinations'!$A:$M,11,0)</f>
        <v>Obesity</v>
      </c>
      <c r="K1792" t="str">
        <f>VLOOKUP($A1792,'Medical Examinations'!$A:$M,12,0)</f>
        <v>Normal</v>
      </c>
      <c r="L1792" s="11">
        <f>VLOOKUP($A1792,'Hospitalisation Details'!$A:$O,5,0)</f>
        <v>36749</v>
      </c>
      <c r="M1792">
        <f>VLOOKUP($A1792,'Hospitalisation Details'!$A:$O,7,0)</f>
        <v>4835.43</v>
      </c>
      <c r="N1792" t="str">
        <f>VLOOKUP($A1792,'Hospitalisation Details'!$A:$O,12,0)</f>
        <v>tier - 2</v>
      </c>
      <c r="O1792" t="str">
        <f>VLOOKUP($A1792,'Hospitalisation Details'!$A:$O,13,0)</f>
        <v>tier - 2</v>
      </c>
      <c r="P1792" t="str">
        <f>VLOOKUP($A1792,'Hospitalisation Details'!$A:$O,14,0)</f>
        <v>R1021</v>
      </c>
      <c r="Q1792">
        <f>VLOOKUP($A1792,'Hospitalisation Details'!$A:$O,15,0)</f>
        <v>22</v>
      </c>
    </row>
    <row r="1793" spans="1:17" ht="15.75" x14ac:dyDescent="0.25">
      <c r="A1793" s="1" t="s">
        <v>578</v>
      </c>
      <c r="B1793" t="str">
        <f>VLOOKUP(Healthcare!A1793,'Customer Names'!$A:$D,4,0)</f>
        <v>Heather</v>
      </c>
      <c r="C1793">
        <f>VLOOKUP(A1793,'Medical Examinations'!$A:$M,2,0)</f>
        <v>37</v>
      </c>
      <c r="D1793">
        <f>VLOOKUP($A1793,'Medical Examinations'!$A:$M,3,0)</f>
        <v>11.66</v>
      </c>
      <c r="E1793" t="str">
        <f>VLOOKUP($A1793,'Medical Examinations'!$A:$M,4,0)</f>
        <v>No</v>
      </c>
      <c r="F1793" t="str">
        <f>VLOOKUP($A1793,'Medical Examinations'!$A:$M,5,0)</f>
        <v>No</v>
      </c>
      <c r="G1793" t="str">
        <f>VLOOKUP($A1793,'Medical Examinations'!$A:$M,6,0)</f>
        <v>No</v>
      </c>
      <c r="H1793">
        <f>VLOOKUP($A1793,'Medical Examinations'!$A:$M,8,0)</f>
        <v>0</v>
      </c>
      <c r="I1793" t="str">
        <f>VLOOKUP($A1793,'Medical Examinations'!$A:$M,9,0)</f>
        <v>No</v>
      </c>
      <c r="J1793" t="str">
        <f>VLOOKUP($A1793,'Medical Examinations'!$A:$M,11,0)</f>
        <v>Obesity</v>
      </c>
      <c r="K1793" t="str">
        <f>VLOOKUP($A1793,'Medical Examinations'!$A:$M,12,0)</f>
        <v>Diabetes</v>
      </c>
      <c r="L1793" s="11">
        <f>VLOOKUP($A1793,'Hospitalisation Details'!$A:$O,5,0)</f>
        <v>37617</v>
      </c>
      <c r="M1793">
        <f>VLOOKUP($A1793,'Hospitalisation Details'!$A:$O,7,0)</f>
        <v>4830.63</v>
      </c>
      <c r="N1793" t="str">
        <f>VLOOKUP($A1793,'Hospitalisation Details'!$A:$O,12,0)</f>
        <v>tier - 2</v>
      </c>
      <c r="O1793" t="str">
        <f>VLOOKUP($A1793,'Hospitalisation Details'!$A:$O,13,0)</f>
        <v>tier - 1</v>
      </c>
      <c r="P1793" t="str">
        <f>VLOOKUP($A1793,'Hospitalisation Details'!$A:$O,14,0)</f>
        <v>R1011</v>
      </c>
      <c r="Q1793">
        <f>VLOOKUP($A1793,'Hospitalisation Details'!$A:$O,15,0)</f>
        <v>20</v>
      </c>
    </row>
    <row r="1794" spans="1:17" ht="15.75" x14ac:dyDescent="0.25">
      <c r="A1794" s="1" t="s">
        <v>577</v>
      </c>
      <c r="B1794" t="str">
        <f>VLOOKUP(Healthcare!A1794,'Customer Names'!$A:$D,4,0)</f>
        <v>Michael</v>
      </c>
      <c r="C1794">
        <f>VLOOKUP(A1794,'Medical Examinations'!$A:$M,2,0)</f>
        <v>18.905000000000001</v>
      </c>
      <c r="D1794">
        <f>VLOOKUP($A1794,'Medical Examinations'!$A:$M,3,0)</f>
        <v>4.91</v>
      </c>
      <c r="E1794" t="str">
        <f>VLOOKUP($A1794,'Medical Examinations'!$A:$M,4,0)</f>
        <v>yes</v>
      </c>
      <c r="F1794" t="str">
        <f>VLOOKUP($A1794,'Medical Examinations'!$A:$M,5,0)</f>
        <v>No</v>
      </c>
      <c r="G1794" t="str">
        <f>VLOOKUP($A1794,'Medical Examinations'!$A:$M,6,0)</f>
        <v>No</v>
      </c>
      <c r="H1794">
        <f>VLOOKUP($A1794,'Medical Examinations'!$A:$M,8,0)</f>
        <v>1</v>
      </c>
      <c r="I1794" t="str">
        <f>VLOOKUP($A1794,'Medical Examinations'!$A:$M,9,0)</f>
        <v>No</v>
      </c>
      <c r="J1794" t="str">
        <f>VLOOKUP($A1794,'Medical Examinations'!$A:$M,11,0)</f>
        <v>Healthy Weight</v>
      </c>
      <c r="K1794" t="str">
        <f>VLOOKUP($A1794,'Medical Examinations'!$A:$M,12,0)</f>
        <v>Normal</v>
      </c>
      <c r="L1794" s="11">
        <f>VLOOKUP($A1794,'Hospitalisation Details'!$A:$O,5,0)</f>
        <v>35004</v>
      </c>
      <c r="M1794">
        <f>VLOOKUP($A1794,'Hospitalisation Details'!$A:$O,7,0)</f>
        <v>4827.8999999999996</v>
      </c>
      <c r="N1794" t="str">
        <f>VLOOKUP($A1794,'Hospitalisation Details'!$A:$O,12,0)</f>
        <v>tier - 1</v>
      </c>
      <c r="O1794" t="str">
        <f>VLOOKUP($A1794,'Hospitalisation Details'!$A:$O,13,0)</f>
        <v>tier - 2</v>
      </c>
      <c r="P1794" t="str">
        <f>VLOOKUP($A1794,'Hospitalisation Details'!$A:$O,14,0)</f>
        <v>Unknown</v>
      </c>
      <c r="Q1794">
        <f>VLOOKUP($A1794,'Hospitalisation Details'!$A:$O,15,0)</f>
        <v>27</v>
      </c>
    </row>
    <row r="1795" spans="1:17" ht="15.75" x14ac:dyDescent="0.25">
      <c r="A1795" s="1" t="s">
        <v>576</v>
      </c>
      <c r="B1795" t="str">
        <f>VLOOKUP(Healthcare!A1795,'Customer Names'!$A:$D,4,0)</f>
        <v>Kathleen</v>
      </c>
      <c r="C1795">
        <f>VLOOKUP(A1795,'Medical Examinations'!$A:$M,2,0)</f>
        <v>20.03</v>
      </c>
      <c r="D1795">
        <f>VLOOKUP($A1795,'Medical Examinations'!$A:$M,3,0)</f>
        <v>9.25</v>
      </c>
      <c r="E1795" t="str">
        <f>VLOOKUP($A1795,'Medical Examinations'!$A:$M,4,0)</f>
        <v>yes</v>
      </c>
      <c r="F1795" t="str">
        <f>VLOOKUP($A1795,'Medical Examinations'!$A:$M,5,0)</f>
        <v>No</v>
      </c>
      <c r="G1795" t="str">
        <f>VLOOKUP($A1795,'Medical Examinations'!$A:$M,6,0)</f>
        <v>No</v>
      </c>
      <c r="H1795">
        <f>VLOOKUP($A1795,'Medical Examinations'!$A:$M,8,0)</f>
        <v>0</v>
      </c>
      <c r="I1795" t="str">
        <f>VLOOKUP($A1795,'Medical Examinations'!$A:$M,9,0)</f>
        <v>No</v>
      </c>
      <c r="J1795" t="str">
        <f>VLOOKUP($A1795,'Medical Examinations'!$A:$M,11,0)</f>
        <v>Healthy Weight</v>
      </c>
      <c r="K1795" t="str">
        <f>VLOOKUP($A1795,'Medical Examinations'!$A:$M,12,0)</f>
        <v>Diabetes</v>
      </c>
      <c r="L1795" s="11">
        <f>VLOOKUP($A1795,'Hospitalisation Details'!$A:$O,5,0)</f>
        <v>29923</v>
      </c>
      <c r="M1795">
        <f>VLOOKUP($A1795,'Hospitalisation Details'!$A:$O,7,0)</f>
        <v>4827.1000000000004</v>
      </c>
      <c r="N1795" t="str">
        <f>VLOOKUP($A1795,'Hospitalisation Details'!$A:$O,12,0)</f>
        <v>tier - 2</v>
      </c>
      <c r="O1795" t="str">
        <f>VLOOKUP($A1795,'Hospitalisation Details'!$A:$O,13,0)</f>
        <v>tier - 1</v>
      </c>
      <c r="P1795" t="str">
        <f>VLOOKUP($A1795,'Hospitalisation Details'!$A:$O,14,0)</f>
        <v>R1013</v>
      </c>
      <c r="Q1795">
        <f>VLOOKUP($A1795,'Hospitalisation Details'!$A:$O,15,0)</f>
        <v>41</v>
      </c>
    </row>
    <row r="1796" spans="1:17" ht="15.75" x14ac:dyDescent="0.25">
      <c r="A1796" s="1" t="s">
        <v>575</v>
      </c>
      <c r="B1796" t="str">
        <f>VLOOKUP(Healthcare!A1796,'Customer Names'!$A:$D,4,0)</f>
        <v>Ryan M</v>
      </c>
      <c r="C1796">
        <f>VLOOKUP(A1796,'Medical Examinations'!$A:$M,2,0)</f>
        <v>16.7</v>
      </c>
      <c r="D1796">
        <f>VLOOKUP($A1796,'Medical Examinations'!$A:$M,3,0)</f>
        <v>11.48</v>
      </c>
      <c r="E1796" t="str">
        <f>VLOOKUP($A1796,'Medical Examinations'!$A:$M,4,0)</f>
        <v>No</v>
      </c>
      <c r="F1796" t="str">
        <f>VLOOKUP($A1796,'Medical Examinations'!$A:$M,5,0)</f>
        <v>No</v>
      </c>
      <c r="G1796" t="str">
        <f>VLOOKUP($A1796,'Medical Examinations'!$A:$M,6,0)</f>
        <v>No</v>
      </c>
      <c r="H1796">
        <f>VLOOKUP($A1796,'Medical Examinations'!$A:$M,8,0)</f>
        <v>0</v>
      </c>
      <c r="I1796" t="str">
        <f>VLOOKUP($A1796,'Medical Examinations'!$A:$M,9,0)</f>
        <v>No</v>
      </c>
      <c r="J1796" t="str">
        <f>VLOOKUP($A1796,'Medical Examinations'!$A:$M,11,0)</f>
        <v>Underweight</v>
      </c>
      <c r="K1796" t="str">
        <f>VLOOKUP($A1796,'Medical Examinations'!$A:$M,12,0)</f>
        <v>Diabetes</v>
      </c>
      <c r="L1796" s="11">
        <f>VLOOKUP($A1796,'Hospitalisation Details'!$A:$O,5,0)</f>
        <v>28644</v>
      </c>
      <c r="M1796">
        <f>VLOOKUP($A1796,'Hospitalisation Details'!$A:$O,7,0)</f>
        <v>4812.34</v>
      </c>
      <c r="N1796" t="str">
        <f>VLOOKUP($A1796,'Hospitalisation Details'!$A:$O,12,0)</f>
        <v>tier - 2</v>
      </c>
      <c r="O1796" t="str">
        <f>VLOOKUP($A1796,'Hospitalisation Details'!$A:$O,13,0)</f>
        <v>tier - 3</v>
      </c>
      <c r="P1796" t="str">
        <f>VLOOKUP($A1796,'Hospitalisation Details'!$A:$O,14,0)</f>
        <v>R1013</v>
      </c>
      <c r="Q1796">
        <f>VLOOKUP($A1796,'Hospitalisation Details'!$A:$O,15,0)</f>
        <v>45</v>
      </c>
    </row>
    <row r="1797" spans="1:17" ht="15.75" x14ac:dyDescent="0.25">
      <c r="A1797" s="1" t="s">
        <v>574</v>
      </c>
      <c r="B1797" t="str">
        <f>VLOOKUP(Healthcare!A1797,'Customer Names'!$A:$D,4,0)</f>
        <v>Sara</v>
      </c>
      <c r="C1797">
        <f>VLOOKUP(A1797,'Medical Examinations'!$A:$M,2,0)</f>
        <v>39.82</v>
      </c>
      <c r="D1797">
        <f>VLOOKUP($A1797,'Medical Examinations'!$A:$M,3,0)</f>
        <v>6.06</v>
      </c>
      <c r="E1797" t="str">
        <f>VLOOKUP($A1797,'Medical Examinations'!$A:$M,4,0)</f>
        <v>No</v>
      </c>
      <c r="F1797" t="str">
        <f>VLOOKUP($A1797,'Medical Examinations'!$A:$M,5,0)</f>
        <v>No</v>
      </c>
      <c r="G1797" t="str">
        <f>VLOOKUP($A1797,'Medical Examinations'!$A:$M,6,0)</f>
        <v>No</v>
      </c>
      <c r="H1797">
        <f>VLOOKUP($A1797,'Medical Examinations'!$A:$M,8,0)</f>
        <v>0</v>
      </c>
      <c r="I1797" t="str">
        <f>VLOOKUP($A1797,'Medical Examinations'!$A:$M,9,0)</f>
        <v>No</v>
      </c>
      <c r="J1797" t="str">
        <f>VLOOKUP($A1797,'Medical Examinations'!$A:$M,11,0)</f>
        <v>Obesity</v>
      </c>
      <c r="K1797" t="str">
        <f>VLOOKUP($A1797,'Medical Examinations'!$A:$M,12,0)</f>
        <v>Prediabetes</v>
      </c>
      <c r="L1797" s="11">
        <f>VLOOKUP($A1797,'Hospitalisation Details'!$A:$O,5,0)</f>
        <v>32675</v>
      </c>
      <c r="M1797">
        <f>VLOOKUP($A1797,'Hospitalisation Details'!$A:$O,7,0)</f>
        <v>4795.66</v>
      </c>
      <c r="N1797" t="str">
        <f>VLOOKUP($A1797,'Hospitalisation Details'!$A:$O,12,0)</f>
        <v>tier - 2</v>
      </c>
      <c r="O1797" t="str">
        <f>VLOOKUP($A1797,'Hospitalisation Details'!$A:$O,13,0)</f>
        <v>tier - 1</v>
      </c>
      <c r="P1797" t="str">
        <f>VLOOKUP($A1797,'Hospitalisation Details'!$A:$O,14,0)</f>
        <v>R1013</v>
      </c>
      <c r="Q1797">
        <f>VLOOKUP($A1797,'Hospitalisation Details'!$A:$O,15,0)</f>
        <v>33</v>
      </c>
    </row>
    <row r="1798" spans="1:17" ht="15.75" x14ac:dyDescent="0.25">
      <c r="A1798" s="1" t="s">
        <v>573</v>
      </c>
      <c r="B1798" t="str">
        <f>VLOOKUP(Healthcare!A1798,'Customer Names'!$A:$D,4,0)</f>
        <v>Deniz</v>
      </c>
      <c r="C1798">
        <f>VLOOKUP(A1798,'Medical Examinations'!$A:$M,2,0)</f>
        <v>22.04</v>
      </c>
      <c r="D1798">
        <f>VLOOKUP($A1798,'Medical Examinations'!$A:$M,3,0)</f>
        <v>5.86</v>
      </c>
      <c r="E1798" t="str">
        <f>VLOOKUP($A1798,'Medical Examinations'!$A:$M,4,0)</f>
        <v>No</v>
      </c>
      <c r="F1798" t="str">
        <f>VLOOKUP($A1798,'Medical Examinations'!$A:$M,5,0)</f>
        <v>No</v>
      </c>
      <c r="G1798" t="str">
        <f>VLOOKUP($A1798,'Medical Examinations'!$A:$M,6,0)</f>
        <v>No</v>
      </c>
      <c r="H1798">
        <f>VLOOKUP($A1798,'Medical Examinations'!$A:$M,8,0)</f>
        <v>1</v>
      </c>
      <c r="I1798" t="str">
        <f>VLOOKUP($A1798,'Medical Examinations'!$A:$M,9,0)</f>
        <v>No</v>
      </c>
      <c r="J1798" t="str">
        <f>VLOOKUP($A1798,'Medical Examinations'!$A:$M,11,0)</f>
        <v>Healthy Weight</v>
      </c>
      <c r="K1798" t="str">
        <f>VLOOKUP($A1798,'Medical Examinations'!$A:$M,12,0)</f>
        <v>Prediabetes</v>
      </c>
      <c r="L1798" s="11">
        <f>VLOOKUP($A1798,'Hospitalisation Details'!$A:$O,5,0)</f>
        <v>32011</v>
      </c>
      <c r="M1798">
        <f>VLOOKUP($A1798,'Hospitalisation Details'!$A:$O,7,0)</f>
        <v>4787.42</v>
      </c>
      <c r="N1798" t="str">
        <f>VLOOKUP($A1798,'Hospitalisation Details'!$A:$O,12,0)</f>
        <v>tier - 2</v>
      </c>
      <c r="O1798" t="str">
        <f>VLOOKUP($A1798,'Hospitalisation Details'!$A:$O,13,0)</f>
        <v>tier - 3</v>
      </c>
      <c r="P1798" t="str">
        <f>VLOOKUP($A1798,'Hospitalisation Details'!$A:$O,14,0)</f>
        <v>R1013</v>
      </c>
      <c r="Q1798">
        <f>VLOOKUP($A1798,'Hospitalisation Details'!$A:$O,15,0)</f>
        <v>35</v>
      </c>
    </row>
    <row r="1799" spans="1:17" ht="15.75" x14ac:dyDescent="0.25">
      <c r="A1799" s="1" t="s">
        <v>572</v>
      </c>
      <c r="B1799" t="str">
        <f>VLOOKUP(Healthcare!A1799,'Customer Names'!$A:$D,4,0)</f>
        <v>Shannon L.</v>
      </c>
      <c r="C1799">
        <f>VLOOKUP(A1799,'Medical Examinations'!$A:$M,2,0)</f>
        <v>28.27</v>
      </c>
      <c r="D1799">
        <f>VLOOKUP($A1799,'Medical Examinations'!$A:$M,3,0)</f>
        <v>5.33</v>
      </c>
      <c r="E1799" t="str">
        <f>VLOOKUP($A1799,'Medical Examinations'!$A:$M,4,0)</f>
        <v>No</v>
      </c>
      <c r="F1799" t="str">
        <f>VLOOKUP($A1799,'Medical Examinations'!$A:$M,5,0)</f>
        <v>No</v>
      </c>
      <c r="G1799" t="str">
        <f>VLOOKUP($A1799,'Medical Examinations'!$A:$M,6,0)</f>
        <v>No</v>
      </c>
      <c r="H1799">
        <f>VLOOKUP($A1799,'Medical Examinations'!$A:$M,8,0)</f>
        <v>0</v>
      </c>
      <c r="I1799" t="str">
        <f>VLOOKUP($A1799,'Medical Examinations'!$A:$M,9,0)</f>
        <v>No</v>
      </c>
      <c r="J1799" t="str">
        <f>VLOOKUP($A1799,'Medical Examinations'!$A:$M,11,0)</f>
        <v>Overweight</v>
      </c>
      <c r="K1799" t="str">
        <f>VLOOKUP($A1799,'Medical Examinations'!$A:$M,12,0)</f>
        <v>Normal</v>
      </c>
      <c r="L1799" s="11">
        <f>VLOOKUP($A1799,'Hospitalisation Details'!$A:$O,5,0)</f>
        <v>32698</v>
      </c>
      <c r="M1799">
        <f>VLOOKUP($A1799,'Hospitalisation Details'!$A:$O,7,0)</f>
        <v>4779.6000000000004</v>
      </c>
      <c r="N1799" t="str">
        <f>VLOOKUP($A1799,'Hospitalisation Details'!$A:$O,12,0)</f>
        <v>tier - 2</v>
      </c>
      <c r="O1799" t="str">
        <f>VLOOKUP($A1799,'Hospitalisation Details'!$A:$O,13,0)</f>
        <v>tier - 3</v>
      </c>
      <c r="P1799" t="str">
        <f>VLOOKUP($A1799,'Hospitalisation Details'!$A:$O,14,0)</f>
        <v>R1013</v>
      </c>
      <c r="Q1799">
        <f>VLOOKUP($A1799,'Hospitalisation Details'!$A:$O,15,0)</f>
        <v>33</v>
      </c>
    </row>
    <row r="1800" spans="1:17" ht="15.75" x14ac:dyDescent="0.25">
      <c r="A1800" s="1" t="s">
        <v>571</v>
      </c>
      <c r="B1800" t="str">
        <f>VLOOKUP(Healthcare!A1800,'Customer Names'!$A:$D,4,0)</f>
        <v>Kaitlin M.</v>
      </c>
      <c r="C1800">
        <f>VLOOKUP(A1800,'Medical Examinations'!$A:$M,2,0)</f>
        <v>18.5</v>
      </c>
      <c r="D1800">
        <f>VLOOKUP($A1800,'Medical Examinations'!$A:$M,3,0)</f>
        <v>5.33</v>
      </c>
      <c r="E1800" t="str">
        <f>VLOOKUP($A1800,'Medical Examinations'!$A:$M,4,0)</f>
        <v>No</v>
      </c>
      <c r="F1800" t="str">
        <f>VLOOKUP($A1800,'Medical Examinations'!$A:$M,5,0)</f>
        <v>No</v>
      </c>
      <c r="G1800" t="str">
        <f>VLOOKUP($A1800,'Medical Examinations'!$A:$M,6,0)</f>
        <v>No</v>
      </c>
      <c r="H1800">
        <f>VLOOKUP($A1800,'Medical Examinations'!$A:$M,8,0)</f>
        <v>0</v>
      </c>
      <c r="I1800" t="str">
        <f>VLOOKUP($A1800,'Medical Examinations'!$A:$M,9,0)</f>
        <v>No</v>
      </c>
      <c r="J1800" t="str">
        <f>VLOOKUP($A1800,'Medical Examinations'!$A:$M,11,0)</f>
        <v>Healthy Weight</v>
      </c>
      <c r="K1800" t="str">
        <f>VLOOKUP($A1800,'Medical Examinations'!$A:$M,12,0)</f>
        <v>Normal</v>
      </c>
      <c r="L1800" s="11">
        <f>VLOOKUP($A1800,'Hospitalisation Details'!$A:$O,5,0)</f>
        <v>32813</v>
      </c>
      <c r="M1800">
        <f>VLOOKUP($A1800,'Hospitalisation Details'!$A:$O,7,0)</f>
        <v>4766.0200000000004</v>
      </c>
      <c r="N1800" t="str">
        <f>VLOOKUP($A1800,'Hospitalisation Details'!$A:$O,12,0)</f>
        <v>tier - 2</v>
      </c>
      <c r="O1800" t="str">
        <f>VLOOKUP($A1800,'Hospitalisation Details'!$A:$O,13,0)</f>
        <v>tier - 3</v>
      </c>
      <c r="P1800" t="str">
        <f>VLOOKUP($A1800,'Hospitalisation Details'!$A:$O,14,0)</f>
        <v>R1011</v>
      </c>
      <c r="Q1800">
        <f>VLOOKUP($A1800,'Hospitalisation Details'!$A:$O,15,0)</f>
        <v>33</v>
      </c>
    </row>
    <row r="1801" spans="1:17" ht="15.75" x14ac:dyDescent="0.25">
      <c r="A1801" s="1" t="s">
        <v>570</v>
      </c>
      <c r="B1801" t="str">
        <f>VLOOKUP(Healthcare!A1801,'Customer Names'!$A:$D,4,0)</f>
        <v>Alfredo</v>
      </c>
      <c r="C1801">
        <f>VLOOKUP(A1801,'Medical Examinations'!$A:$M,2,0)</f>
        <v>38.6</v>
      </c>
      <c r="D1801">
        <f>VLOOKUP($A1801,'Medical Examinations'!$A:$M,3,0)</f>
        <v>6.02</v>
      </c>
      <c r="E1801" t="str">
        <f>VLOOKUP($A1801,'Medical Examinations'!$A:$M,4,0)</f>
        <v>No</v>
      </c>
      <c r="F1801" t="str">
        <f>VLOOKUP($A1801,'Medical Examinations'!$A:$M,5,0)</f>
        <v>No</v>
      </c>
      <c r="G1801" t="str">
        <f>VLOOKUP($A1801,'Medical Examinations'!$A:$M,6,0)</f>
        <v>No</v>
      </c>
      <c r="H1801">
        <f>VLOOKUP($A1801,'Medical Examinations'!$A:$M,8,0)</f>
        <v>1</v>
      </c>
      <c r="I1801" t="str">
        <f>VLOOKUP($A1801,'Medical Examinations'!$A:$M,9,0)</f>
        <v>No</v>
      </c>
      <c r="J1801" t="str">
        <f>VLOOKUP($A1801,'Medical Examinations'!$A:$M,11,0)</f>
        <v>Obesity</v>
      </c>
      <c r="K1801" t="str">
        <f>VLOOKUP($A1801,'Medical Examinations'!$A:$M,12,0)</f>
        <v>Prediabetes</v>
      </c>
      <c r="L1801" s="11">
        <f>VLOOKUP($A1801,'Hospitalisation Details'!$A:$O,5,0)</f>
        <v>32047</v>
      </c>
      <c r="M1801">
        <f>VLOOKUP($A1801,'Hospitalisation Details'!$A:$O,7,0)</f>
        <v>4762.33</v>
      </c>
      <c r="N1801" t="str">
        <f>VLOOKUP($A1801,'Hospitalisation Details'!$A:$O,12,0)</f>
        <v>tier - 3</v>
      </c>
      <c r="O1801" t="str">
        <f>VLOOKUP($A1801,'Hospitalisation Details'!$A:$O,13,0)</f>
        <v>tier - 3</v>
      </c>
      <c r="P1801" t="str">
        <f>VLOOKUP($A1801,'Hospitalisation Details'!$A:$O,14,0)</f>
        <v>R1011</v>
      </c>
      <c r="Q1801">
        <f>VLOOKUP($A1801,'Hospitalisation Details'!$A:$O,15,0)</f>
        <v>35</v>
      </c>
    </row>
    <row r="1802" spans="1:17" ht="15.75" x14ac:dyDescent="0.25">
      <c r="A1802" s="1" t="s">
        <v>569</v>
      </c>
      <c r="B1802" t="str">
        <f>VLOOKUP(Healthcare!A1802,'Customer Names'!$A:$D,4,0)</f>
        <v>Kristen</v>
      </c>
      <c r="C1802">
        <f>VLOOKUP(A1802,'Medical Examinations'!$A:$M,2,0)</f>
        <v>43.12</v>
      </c>
      <c r="D1802">
        <f>VLOOKUP($A1802,'Medical Examinations'!$A:$M,3,0)</f>
        <v>6.25</v>
      </c>
      <c r="E1802" t="str">
        <f>VLOOKUP($A1802,'Medical Examinations'!$A:$M,4,0)</f>
        <v>No</v>
      </c>
      <c r="F1802" t="str">
        <f>VLOOKUP($A1802,'Medical Examinations'!$A:$M,5,0)</f>
        <v>No</v>
      </c>
      <c r="G1802" t="str">
        <f>VLOOKUP($A1802,'Medical Examinations'!$A:$M,6,0)</f>
        <v>No</v>
      </c>
      <c r="H1802">
        <f>VLOOKUP($A1802,'Medical Examinations'!$A:$M,8,0)</f>
        <v>1</v>
      </c>
      <c r="I1802" t="str">
        <f>VLOOKUP($A1802,'Medical Examinations'!$A:$M,9,0)</f>
        <v>No</v>
      </c>
      <c r="J1802" t="str">
        <f>VLOOKUP($A1802,'Medical Examinations'!$A:$M,11,0)</f>
        <v>Obesity</v>
      </c>
      <c r="K1802" t="str">
        <f>VLOOKUP($A1802,'Medical Examinations'!$A:$M,12,0)</f>
        <v>Prediabetes</v>
      </c>
      <c r="L1802" s="11">
        <f>VLOOKUP($A1802,'Hospitalisation Details'!$A:$O,5,0)</f>
        <v>33771</v>
      </c>
      <c r="M1802">
        <f>VLOOKUP($A1802,'Hospitalisation Details'!$A:$O,7,0)</f>
        <v>4753.6400000000003</v>
      </c>
      <c r="N1802" t="str">
        <f>VLOOKUP($A1802,'Hospitalisation Details'!$A:$O,12,0)</f>
        <v>tier - 2</v>
      </c>
      <c r="O1802" t="str">
        <f>VLOOKUP($A1802,'Hospitalisation Details'!$A:$O,13,0)</f>
        <v>tier - 3</v>
      </c>
      <c r="P1802" t="str">
        <f>VLOOKUP($A1802,'Hospitalisation Details'!$A:$O,14,0)</f>
        <v>R1013</v>
      </c>
      <c r="Q1802">
        <f>VLOOKUP($A1802,'Hospitalisation Details'!$A:$O,15,0)</f>
        <v>30</v>
      </c>
    </row>
    <row r="1803" spans="1:17" ht="15.75" x14ac:dyDescent="0.25">
      <c r="A1803" s="1" t="s">
        <v>568</v>
      </c>
      <c r="B1803" t="str">
        <f>VLOOKUP(Healthcare!A1803,'Customer Names'!$A:$D,4,0)</f>
        <v>Daniel</v>
      </c>
      <c r="C1803">
        <f>VLOOKUP(A1803,'Medical Examinations'!$A:$M,2,0)</f>
        <v>30.5</v>
      </c>
      <c r="D1803">
        <f>VLOOKUP($A1803,'Medical Examinations'!$A:$M,3,0)</f>
        <v>4.8099999999999996</v>
      </c>
      <c r="E1803" t="str">
        <f>VLOOKUP($A1803,'Medical Examinations'!$A:$M,4,0)</f>
        <v>No</v>
      </c>
      <c r="F1803" t="str">
        <f>VLOOKUP($A1803,'Medical Examinations'!$A:$M,5,0)</f>
        <v>No</v>
      </c>
      <c r="G1803" t="str">
        <f>VLOOKUP($A1803,'Medical Examinations'!$A:$M,6,0)</f>
        <v>No</v>
      </c>
      <c r="H1803">
        <f>VLOOKUP($A1803,'Medical Examinations'!$A:$M,8,0)</f>
        <v>1</v>
      </c>
      <c r="I1803" t="str">
        <f>VLOOKUP($A1803,'Medical Examinations'!$A:$M,9,0)</f>
        <v>No</v>
      </c>
      <c r="J1803" t="str">
        <f>VLOOKUP($A1803,'Medical Examinations'!$A:$M,11,0)</f>
        <v>Obesity</v>
      </c>
      <c r="K1803" t="str">
        <f>VLOOKUP($A1803,'Medical Examinations'!$A:$M,12,0)</f>
        <v>Normal</v>
      </c>
      <c r="L1803" s="11">
        <f>VLOOKUP($A1803,'Hospitalisation Details'!$A:$O,5,0)</f>
        <v>32133</v>
      </c>
      <c r="M1803">
        <f>VLOOKUP($A1803,'Hospitalisation Details'!$A:$O,7,0)</f>
        <v>4751.07</v>
      </c>
      <c r="N1803" t="str">
        <f>VLOOKUP($A1803,'Hospitalisation Details'!$A:$O,12,0)</f>
        <v>tier - 3</v>
      </c>
      <c r="O1803" t="str">
        <f>VLOOKUP($A1803,'Hospitalisation Details'!$A:$O,13,0)</f>
        <v>tier - 1</v>
      </c>
      <c r="P1803" t="str">
        <f>VLOOKUP($A1803,'Hospitalisation Details'!$A:$O,14,0)</f>
        <v>R1011</v>
      </c>
      <c r="Q1803">
        <f>VLOOKUP($A1803,'Hospitalisation Details'!$A:$O,15,0)</f>
        <v>35</v>
      </c>
    </row>
    <row r="1804" spans="1:17" ht="15.75" x14ac:dyDescent="0.25">
      <c r="A1804" s="1" t="s">
        <v>567</v>
      </c>
      <c r="B1804" t="str">
        <f>VLOOKUP(Healthcare!A1804,'Customer Names'!$A:$D,4,0)</f>
        <v>Jonathan</v>
      </c>
      <c r="C1804">
        <f>VLOOKUP(A1804,'Medical Examinations'!$A:$M,2,0)</f>
        <v>27.61</v>
      </c>
      <c r="D1804">
        <f>VLOOKUP($A1804,'Medical Examinations'!$A:$M,3,0)</f>
        <v>4.5999999999999996</v>
      </c>
      <c r="E1804" t="str">
        <f>VLOOKUP($A1804,'Medical Examinations'!$A:$M,4,0)</f>
        <v>No</v>
      </c>
      <c r="F1804" t="str">
        <f>VLOOKUP($A1804,'Medical Examinations'!$A:$M,5,0)</f>
        <v>No</v>
      </c>
      <c r="G1804" t="str">
        <f>VLOOKUP($A1804,'Medical Examinations'!$A:$M,6,0)</f>
        <v>No</v>
      </c>
      <c r="H1804">
        <f>VLOOKUP($A1804,'Medical Examinations'!$A:$M,8,0)</f>
        <v>1</v>
      </c>
      <c r="I1804" t="str">
        <f>VLOOKUP($A1804,'Medical Examinations'!$A:$M,9,0)</f>
        <v>No</v>
      </c>
      <c r="J1804" t="str">
        <f>VLOOKUP($A1804,'Medical Examinations'!$A:$M,11,0)</f>
        <v>Overweight</v>
      </c>
      <c r="K1804" t="str">
        <f>VLOOKUP($A1804,'Medical Examinations'!$A:$M,12,0)</f>
        <v>Normal</v>
      </c>
      <c r="L1804" s="11">
        <f>VLOOKUP($A1804,'Hospitalisation Details'!$A:$O,5,0)</f>
        <v>31930</v>
      </c>
      <c r="M1804">
        <f>VLOOKUP($A1804,'Hospitalisation Details'!$A:$O,7,0)</f>
        <v>4747.05</v>
      </c>
      <c r="N1804" t="str">
        <f>VLOOKUP($A1804,'Hospitalisation Details'!$A:$O,12,0)</f>
        <v>tier - 2</v>
      </c>
      <c r="O1804" t="str">
        <f>VLOOKUP($A1804,'Hospitalisation Details'!$A:$O,13,0)</f>
        <v>tier - 2</v>
      </c>
      <c r="P1804" t="str">
        <f>VLOOKUP($A1804,'Hospitalisation Details'!$A:$O,14,0)</f>
        <v>R1013</v>
      </c>
      <c r="Q1804">
        <f>VLOOKUP($A1804,'Hospitalisation Details'!$A:$O,15,0)</f>
        <v>36</v>
      </c>
    </row>
    <row r="1805" spans="1:17" ht="15.75" x14ac:dyDescent="0.25">
      <c r="A1805" s="1" t="s">
        <v>566</v>
      </c>
      <c r="B1805" t="str">
        <f>VLOOKUP(Healthcare!A1805,'Customer Names'!$A:$D,4,0)</f>
        <v>Troy</v>
      </c>
      <c r="C1805">
        <f>VLOOKUP(A1805,'Medical Examinations'!$A:$M,2,0)</f>
        <v>27.1</v>
      </c>
      <c r="D1805">
        <f>VLOOKUP($A1805,'Medical Examinations'!$A:$M,3,0)</f>
        <v>5.08</v>
      </c>
      <c r="E1805" t="str">
        <f>VLOOKUP($A1805,'Medical Examinations'!$A:$M,4,0)</f>
        <v>No</v>
      </c>
      <c r="F1805" t="str">
        <f>VLOOKUP($A1805,'Medical Examinations'!$A:$M,5,0)</f>
        <v>No</v>
      </c>
      <c r="G1805" t="str">
        <f>VLOOKUP($A1805,'Medical Examinations'!$A:$M,6,0)</f>
        <v>No</v>
      </c>
      <c r="H1805">
        <f>VLOOKUP($A1805,'Medical Examinations'!$A:$M,8,0)</f>
        <v>1</v>
      </c>
      <c r="I1805" t="str">
        <f>VLOOKUP($A1805,'Medical Examinations'!$A:$M,9,0)</f>
        <v>No</v>
      </c>
      <c r="J1805" t="str">
        <f>VLOOKUP($A1805,'Medical Examinations'!$A:$M,11,0)</f>
        <v>Overweight</v>
      </c>
      <c r="K1805" t="str">
        <f>VLOOKUP($A1805,'Medical Examinations'!$A:$M,12,0)</f>
        <v>Normal</v>
      </c>
      <c r="L1805" s="11">
        <f>VLOOKUP($A1805,'Hospitalisation Details'!$A:$O,5,0)</f>
        <v>32116</v>
      </c>
      <c r="M1805">
        <f>VLOOKUP($A1805,'Hospitalisation Details'!$A:$O,7,0)</f>
        <v>4746.34</v>
      </c>
      <c r="N1805" t="str">
        <f>VLOOKUP($A1805,'Hospitalisation Details'!$A:$O,12,0)</f>
        <v>tier - 2</v>
      </c>
      <c r="O1805" t="str">
        <f>VLOOKUP($A1805,'Hospitalisation Details'!$A:$O,13,0)</f>
        <v>tier - 2</v>
      </c>
      <c r="P1805" t="str">
        <f>VLOOKUP($A1805,'Hospitalisation Details'!$A:$O,14,0)</f>
        <v>R1011</v>
      </c>
      <c r="Q1805">
        <f>VLOOKUP($A1805,'Hospitalisation Details'!$A:$O,15,0)</f>
        <v>35</v>
      </c>
    </row>
    <row r="1806" spans="1:17" ht="15.75" x14ac:dyDescent="0.25">
      <c r="A1806" s="1" t="s">
        <v>565</v>
      </c>
      <c r="B1806" t="str">
        <f>VLOOKUP(Healthcare!A1806,'Customer Names'!$A:$D,4,0)</f>
        <v>Daniel C</v>
      </c>
      <c r="C1806">
        <f>VLOOKUP(A1806,'Medical Examinations'!$A:$M,2,0)</f>
        <v>35.93</v>
      </c>
      <c r="D1806">
        <f>VLOOKUP($A1806,'Medical Examinations'!$A:$M,3,0)</f>
        <v>5.43</v>
      </c>
      <c r="E1806" t="str">
        <f>VLOOKUP($A1806,'Medical Examinations'!$A:$M,4,0)</f>
        <v>No</v>
      </c>
      <c r="F1806" t="str">
        <f>VLOOKUP($A1806,'Medical Examinations'!$A:$M,5,0)</f>
        <v>yes</v>
      </c>
      <c r="G1806" t="str">
        <f>VLOOKUP($A1806,'Medical Examinations'!$A:$M,6,0)</f>
        <v>No</v>
      </c>
      <c r="H1806">
        <f>VLOOKUP($A1806,'Medical Examinations'!$A:$M,8,0)</f>
        <v>1</v>
      </c>
      <c r="I1806" t="str">
        <f>VLOOKUP($A1806,'Medical Examinations'!$A:$M,9,0)</f>
        <v>No</v>
      </c>
      <c r="J1806" t="str">
        <f>VLOOKUP($A1806,'Medical Examinations'!$A:$M,11,0)</f>
        <v>Obesity</v>
      </c>
      <c r="K1806" t="str">
        <f>VLOOKUP($A1806,'Medical Examinations'!$A:$M,12,0)</f>
        <v>Normal</v>
      </c>
      <c r="L1806" s="11">
        <f>VLOOKUP($A1806,'Hospitalisation Details'!$A:$O,5,0)</f>
        <v>38284</v>
      </c>
      <c r="M1806">
        <f>VLOOKUP($A1806,'Hospitalisation Details'!$A:$O,7,0)</f>
        <v>4740.78</v>
      </c>
      <c r="N1806" t="str">
        <f>VLOOKUP($A1806,'Hospitalisation Details'!$A:$O,12,0)</f>
        <v>tier - 2</v>
      </c>
      <c r="O1806" t="str">
        <f>VLOOKUP($A1806,'Hospitalisation Details'!$A:$O,13,0)</f>
        <v>tier - 3</v>
      </c>
      <c r="P1806" t="str">
        <f>VLOOKUP($A1806,'Hospitalisation Details'!$A:$O,14,0)</f>
        <v>R1021</v>
      </c>
      <c r="Q1806">
        <f>VLOOKUP($A1806,'Hospitalisation Details'!$A:$O,15,0)</f>
        <v>18</v>
      </c>
    </row>
    <row r="1807" spans="1:17" ht="15.75" x14ac:dyDescent="0.25">
      <c r="A1807" s="1" t="s">
        <v>564</v>
      </c>
      <c r="B1807" t="str">
        <f>VLOOKUP(Healthcare!A1807,'Customer Names'!$A:$D,4,0)</f>
        <v>Lauren</v>
      </c>
      <c r="C1807">
        <f>VLOOKUP(A1807,'Medical Examinations'!$A:$M,2,0)</f>
        <v>32.68</v>
      </c>
      <c r="D1807">
        <f>VLOOKUP($A1807,'Medical Examinations'!$A:$M,3,0)</f>
        <v>5.44</v>
      </c>
      <c r="E1807" t="str">
        <f>VLOOKUP($A1807,'Medical Examinations'!$A:$M,4,0)</f>
        <v>No</v>
      </c>
      <c r="F1807" t="str">
        <f>VLOOKUP($A1807,'Medical Examinations'!$A:$M,5,0)</f>
        <v>No</v>
      </c>
      <c r="G1807" t="str">
        <f>VLOOKUP($A1807,'Medical Examinations'!$A:$M,6,0)</f>
        <v>No</v>
      </c>
      <c r="H1807">
        <f>VLOOKUP($A1807,'Medical Examinations'!$A:$M,8,0)</f>
        <v>0</v>
      </c>
      <c r="I1807" t="str">
        <f>VLOOKUP($A1807,'Medical Examinations'!$A:$M,9,0)</f>
        <v>No</v>
      </c>
      <c r="J1807" t="str">
        <f>VLOOKUP($A1807,'Medical Examinations'!$A:$M,11,0)</f>
        <v>Obesity</v>
      </c>
      <c r="K1807" t="str">
        <f>VLOOKUP($A1807,'Medical Examinations'!$A:$M,12,0)</f>
        <v>Normal</v>
      </c>
      <c r="L1807" s="11">
        <f>VLOOKUP($A1807,'Hospitalisation Details'!$A:$O,5,0)</f>
        <v>33401</v>
      </c>
      <c r="M1807">
        <f>VLOOKUP($A1807,'Hospitalisation Details'!$A:$O,7,0)</f>
        <v>4738.2700000000004</v>
      </c>
      <c r="N1807" t="str">
        <f>VLOOKUP($A1807,'Hospitalisation Details'!$A:$O,12,0)</f>
        <v>tier - 2</v>
      </c>
      <c r="O1807" t="str">
        <f>VLOOKUP($A1807,'Hospitalisation Details'!$A:$O,13,0)</f>
        <v>tier - 3</v>
      </c>
      <c r="P1807" t="str">
        <f>VLOOKUP($A1807,'Hospitalisation Details'!$A:$O,14,0)</f>
        <v>R1012</v>
      </c>
      <c r="Q1807">
        <f>VLOOKUP($A1807,'Hospitalisation Details'!$A:$O,15,0)</f>
        <v>31</v>
      </c>
    </row>
    <row r="1808" spans="1:17" ht="15.75" x14ac:dyDescent="0.25">
      <c r="A1808" s="1" t="s">
        <v>563</v>
      </c>
      <c r="B1808" t="str">
        <f>VLOOKUP(Healthcare!A1808,'Customer Names'!$A:$D,4,0)</f>
        <v>Jennefer</v>
      </c>
      <c r="C1808">
        <f>VLOOKUP(A1808,'Medical Examinations'!$A:$M,2,0)</f>
        <v>20.74</v>
      </c>
      <c r="D1808">
        <f>VLOOKUP($A1808,'Medical Examinations'!$A:$M,3,0)</f>
        <v>11.69</v>
      </c>
      <c r="E1808" t="str">
        <f>VLOOKUP($A1808,'Medical Examinations'!$A:$M,4,0)</f>
        <v>yes</v>
      </c>
      <c r="F1808" t="str">
        <f>VLOOKUP($A1808,'Medical Examinations'!$A:$M,5,0)</f>
        <v>No</v>
      </c>
      <c r="G1808" t="str">
        <f>VLOOKUP($A1808,'Medical Examinations'!$A:$M,6,0)</f>
        <v>No</v>
      </c>
      <c r="H1808">
        <f>VLOOKUP($A1808,'Medical Examinations'!$A:$M,8,0)</f>
        <v>1</v>
      </c>
      <c r="I1808" t="str">
        <f>VLOOKUP($A1808,'Medical Examinations'!$A:$M,9,0)</f>
        <v>No</v>
      </c>
      <c r="J1808" t="str">
        <f>VLOOKUP($A1808,'Medical Examinations'!$A:$M,11,0)</f>
        <v>Healthy Weight</v>
      </c>
      <c r="K1808" t="str">
        <f>VLOOKUP($A1808,'Medical Examinations'!$A:$M,12,0)</f>
        <v>Diabetes</v>
      </c>
      <c r="L1808" s="11">
        <f>VLOOKUP($A1808,'Hospitalisation Details'!$A:$O,5,0)</f>
        <v>31598</v>
      </c>
      <c r="M1808">
        <f>VLOOKUP($A1808,'Hospitalisation Details'!$A:$O,7,0)</f>
        <v>4734.6400000000003</v>
      </c>
      <c r="N1808" t="str">
        <f>VLOOKUP($A1808,'Hospitalisation Details'!$A:$O,12,0)</f>
        <v>tier - 2</v>
      </c>
      <c r="O1808" t="str">
        <f>VLOOKUP($A1808,'Hospitalisation Details'!$A:$O,13,0)</f>
        <v>tier - 1</v>
      </c>
      <c r="P1808" t="str">
        <f>VLOOKUP($A1808,'Hospitalisation Details'!$A:$O,14,0)</f>
        <v>R1013</v>
      </c>
      <c r="Q1808">
        <f>VLOOKUP($A1808,'Hospitalisation Details'!$A:$O,15,0)</f>
        <v>36</v>
      </c>
    </row>
    <row r="1809" spans="1:17" ht="15.75" x14ac:dyDescent="0.25">
      <c r="A1809" s="1" t="s">
        <v>562</v>
      </c>
      <c r="B1809" t="str">
        <f>VLOOKUP(Healthcare!A1809,'Customer Names'!$A:$D,4,0)</f>
        <v>Tracey L.</v>
      </c>
      <c r="C1809">
        <f>VLOOKUP(A1809,'Medical Examinations'!$A:$M,2,0)</f>
        <v>15.57</v>
      </c>
      <c r="D1809">
        <f>VLOOKUP($A1809,'Medical Examinations'!$A:$M,3,0)</f>
        <v>6.07</v>
      </c>
      <c r="E1809" t="str">
        <f>VLOOKUP($A1809,'Medical Examinations'!$A:$M,4,0)</f>
        <v>No</v>
      </c>
      <c r="F1809" t="str">
        <f>VLOOKUP($A1809,'Medical Examinations'!$A:$M,5,0)</f>
        <v>No</v>
      </c>
      <c r="G1809" t="str">
        <f>VLOOKUP($A1809,'Medical Examinations'!$A:$M,6,0)</f>
        <v>No</v>
      </c>
      <c r="H1809">
        <f>VLOOKUP($A1809,'Medical Examinations'!$A:$M,8,0)</f>
        <v>0</v>
      </c>
      <c r="I1809" t="str">
        <f>VLOOKUP($A1809,'Medical Examinations'!$A:$M,9,0)</f>
        <v>No</v>
      </c>
      <c r="J1809" t="str">
        <f>VLOOKUP($A1809,'Medical Examinations'!$A:$M,11,0)</f>
        <v>Underweight</v>
      </c>
      <c r="K1809" t="str">
        <f>VLOOKUP($A1809,'Medical Examinations'!$A:$M,12,0)</f>
        <v>Prediabetes</v>
      </c>
      <c r="L1809" s="11">
        <f>VLOOKUP($A1809,'Hospitalisation Details'!$A:$O,5,0)</f>
        <v>29557</v>
      </c>
      <c r="M1809">
        <f>VLOOKUP($A1809,'Hospitalisation Details'!$A:$O,7,0)</f>
        <v>4728.71</v>
      </c>
      <c r="N1809" t="str">
        <f>VLOOKUP($A1809,'Hospitalisation Details'!$A:$O,12,0)</f>
        <v>tier - 2</v>
      </c>
      <c r="O1809" t="str">
        <f>VLOOKUP($A1809,'Hospitalisation Details'!$A:$O,13,0)</f>
        <v>tier - 3</v>
      </c>
      <c r="P1809" t="str">
        <f>VLOOKUP($A1809,'Hospitalisation Details'!$A:$O,14,0)</f>
        <v>R1012</v>
      </c>
      <c r="Q1809">
        <f>VLOOKUP($A1809,'Hospitalisation Details'!$A:$O,15,0)</f>
        <v>42</v>
      </c>
    </row>
    <row r="1810" spans="1:17" ht="15.75" x14ac:dyDescent="0.25">
      <c r="A1810" s="1" t="s">
        <v>561</v>
      </c>
      <c r="B1810" t="str">
        <f>VLOOKUP(Healthcare!A1810,'Customer Names'!$A:$D,4,0)</f>
        <v>Ashley</v>
      </c>
      <c r="C1810">
        <f>VLOOKUP(A1810,'Medical Examinations'!$A:$M,2,0)</f>
        <v>23.844999999999999</v>
      </c>
      <c r="D1810">
        <f>VLOOKUP($A1810,'Medical Examinations'!$A:$M,3,0)</f>
        <v>4.3600000000000003</v>
      </c>
      <c r="E1810" t="str">
        <f>VLOOKUP($A1810,'Medical Examinations'!$A:$M,4,0)</f>
        <v>No</v>
      </c>
      <c r="F1810" t="str">
        <f>VLOOKUP($A1810,'Medical Examinations'!$A:$M,5,0)</f>
        <v>No</v>
      </c>
      <c r="G1810" t="str">
        <f>VLOOKUP($A1810,'Medical Examinations'!$A:$M,6,0)</f>
        <v>No</v>
      </c>
      <c r="H1810">
        <f>VLOOKUP($A1810,'Medical Examinations'!$A:$M,8,0)</f>
        <v>0</v>
      </c>
      <c r="I1810" t="str">
        <f>VLOOKUP($A1810,'Medical Examinations'!$A:$M,9,0)</f>
        <v>No</v>
      </c>
      <c r="J1810" t="str">
        <f>VLOOKUP($A1810,'Medical Examinations'!$A:$M,11,0)</f>
        <v>Healthy Weight</v>
      </c>
      <c r="K1810" t="str">
        <f>VLOOKUP($A1810,'Medical Examinations'!$A:$M,12,0)</f>
        <v>Normal</v>
      </c>
      <c r="L1810" s="11">
        <f>VLOOKUP($A1810,'Hospitalisation Details'!$A:$O,5,0)</f>
        <v>34650</v>
      </c>
      <c r="M1810">
        <f>VLOOKUP($A1810,'Hospitalisation Details'!$A:$O,7,0)</f>
        <v>4719.74</v>
      </c>
      <c r="N1810" t="str">
        <f>VLOOKUP($A1810,'Hospitalisation Details'!$A:$O,12,0)</f>
        <v>tier - 2</v>
      </c>
      <c r="O1810" t="str">
        <f>VLOOKUP($A1810,'Hospitalisation Details'!$A:$O,13,0)</f>
        <v>tier - 1</v>
      </c>
      <c r="P1810" t="str">
        <f>VLOOKUP($A1810,'Hospitalisation Details'!$A:$O,14,0)</f>
        <v>R1012</v>
      </c>
      <c r="Q1810">
        <f>VLOOKUP($A1810,'Hospitalisation Details'!$A:$O,15,0)</f>
        <v>28</v>
      </c>
    </row>
    <row r="1811" spans="1:17" ht="15.75" x14ac:dyDescent="0.25">
      <c r="A1811" s="1" t="s">
        <v>560</v>
      </c>
      <c r="B1811" t="str">
        <f>VLOOKUP(Healthcare!A1811,'Customer Names'!$A:$D,4,0)</f>
        <v>Cindy</v>
      </c>
      <c r="C1811">
        <f>VLOOKUP(A1811,'Medical Examinations'!$A:$M,2,0)</f>
        <v>22.895</v>
      </c>
      <c r="D1811">
        <f>VLOOKUP($A1811,'Medical Examinations'!$A:$M,3,0)</f>
        <v>5.24</v>
      </c>
      <c r="E1811" t="str">
        <f>VLOOKUP($A1811,'Medical Examinations'!$A:$M,4,0)</f>
        <v>No</v>
      </c>
      <c r="F1811" t="str">
        <f>VLOOKUP($A1811,'Medical Examinations'!$A:$M,5,0)</f>
        <v>No</v>
      </c>
      <c r="G1811" t="str">
        <f>VLOOKUP($A1811,'Medical Examinations'!$A:$M,6,0)</f>
        <v>No</v>
      </c>
      <c r="H1811">
        <f>VLOOKUP($A1811,'Medical Examinations'!$A:$M,8,0)</f>
        <v>1</v>
      </c>
      <c r="I1811" t="str">
        <f>VLOOKUP($A1811,'Medical Examinations'!$A:$M,9,0)</f>
        <v>No</v>
      </c>
      <c r="J1811" t="str">
        <f>VLOOKUP($A1811,'Medical Examinations'!$A:$M,11,0)</f>
        <v>Healthy Weight</v>
      </c>
      <c r="K1811" t="str">
        <f>VLOOKUP($A1811,'Medical Examinations'!$A:$M,12,0)</f>
        <v>Normal</v>
      </c>
      <c r="L1811" s="11">
        <f>VLOOKUP($A1811,'Hospitalisation Details'!$A:$O,5,0)</f>
        <v>33966</v>
      </c>
      <c r="M1811">
        <f>VLOOKUP($A1811,'Hospitalisation Details'!$A:$O,7,0)</f>
        <v>4719.5200000000004</v>
      </c>
      <c r="N1811" t="str">
        <f>VLOOKUP($A1811,'Hospitalisation Details'!$A:$O,12,0)</f>
        <v>tier - 2</v>
      </c>
      <c r="O1811" t="str">
        <f>VLOOKUP($A1811,'Hospitalisation Details'!$A:$O,13,0)</f>
        <v>tier - 2</v>
      </c>
      <c r="P1811" t="str">
        <f>VLOOKUP($A1811,'Hospitalisation Details'!$A:$O,14,0)</f>
        <v>R1024</v>
      </c>
      <c r="Q1811">
        <f>VLOOKUP($A1811,'Hospitalisation Details'!$A:$O,15,0)</f>
        <v>30</v>
      </c>
    </row>
    <row r="1812" spans="1:17" ht="15.75" x14ac:dyDescent="0.25">
      <c r="A1812" s="1" t="s">
        <v>559</v>
      </c>
      <c r="B1812" t="str">
        <f>VLOOKUP(Healthcare!A1812,'Customer Names'!$A:$D,4,0)</f>
        <v>Esther</v>
      </c>
      <c r="C1812">
        <f>VLOOKUP(A1812,'Medical Examinations'!$A:$M,2,0)</f>
        <v>21.945</v>
      </c>
      <c r="D1812">
        <f>VLOOKUP($A1812,'Medical Examinations'!$A:$M,3,0)</f>
        <v>5.37</v>
      </c>
      <c r="E1812" t="str">
        <f>VLOOKUP($A1812,'Medical Examinations'!$A:$M,4,0)</f>
        <v>No</v>
      </c>
      <c r="F1812" t="str">
        <f>VLOOKUP($A1812,'Medical Examinations'!$A:$M,5,0)</f>
        <v>No</v>
      </c>
      <c r="G1812" t="str">
        <f>VLOOKUP($A1812,'Medical Examinations'!$A:$M,6,0)</f>
        <v>No</v>
      </c>
      <c r="H1812">
        <f>VLOOKUP($A1812,'Medical Examinations'!$A:$M,8,0)</f>
        <v>1</v>
      </c>
      <c r="I1812" t="str">
        <f>VLOOKUP($A1812,'Medical Examinations'!$A:$M,9,0)</f>
        <v>No</v>
      </c>
      <c r="J1812" t="str">
        <f>VLOOKUP($A1812,'Medical Examinations'!$A:$M,11,0)</f>
        <v>Healthy Weight</v>
      </c>
      <c r="K1812" t="str">
        <f>VLOOKUP($A1812,'Medical Examinations'!$A:$M,12,0)</f>
        <v>Normal</v>
      </c>
      <c r="L1812" s="11">
        <f>VLOOKUP($A1812,'Hospitalisation Details'!$A:$O,5,0)</f>
        <v>33856</v>
      </c>
      <c r="M1812">
        <f>VLOOKUP($A1812,'Hospitalisation Details'!$A:$O,7,0)</f>
        <v>4718.2</v>
      </c>
      <c r="N1812" t="str">
        <f>VLOOKUP($A1812,'Hospitalisation Details'!$A:$O,12,0)</f>
        <v>tier - 2</v>
      </c>
      <c r="O1812" t="str">
        <f>VLOOKUP($A1812,'Hospitalisation Details'!$A:$O,13,0)</f>
        <v>tier - 3</v>
      </c>
      <c r="P1812" t="str">
        <f>VLOOKUP($A1812,'Hospitalisation Details'!$A:$O,14,0)</f>
        <v>R1024</v>
      </c>
      <c r="Q1812">
        <f>VLOOKUP($A1812,'Hospitalisation Details'!$A:$O,15,0)</f>
        <v>30</v>
      </c>
    </row>
    <row r="1813" spans="1:17" ht="15.75" x14ac:dyDescent="0.25">
      <c r="A1813" s="1" t="s">
        <v>558</v>
      </c>
      <c r="B1813" t="str">
        <f>VLOOKUP(Healthcare!A1813,'Customer Names'!$A:$D,4,0)</f>
        <v>Jackie</v>
      </c>
      <c r="C1813">
        <f>VLOOKUP(A1813,'Medical Examinations'!$A:$M,2,0)</f>
        <v>19.47</v>
      </c>
      <c r="D1813">
        <f>VLOOKUP($A1813,'Medical Examinations'!$A:$M,3,0)</f>
        <v>6.6</v>
      </c>
      <c r="E1813" t="str">
        <f>VLOOKUP($A1813,'Medical Examinations'!$A:$M,4,0)</f>
        <v>yes</v>
      </c>
      <c r="F1813" t="str">
        <f>VLOOKUP($A1813,'Medical Examinations'!$A:$M,5,0)</f>
        <v>No</v>
      </c>
      <c r="G1813" t="str">
        <f>VLOOKUP($A1813,'Medical Examinations'!$A:$M,6,0)</f>
        <v>No</v>
      </c>
      <c r="H1813">
        <f>VLOOKUP($A1813,'Medical Examinations'!$A:$M,8,0)</f>
        <v>0</v>
      </c>
      <c r="I1813" t="str">
        <f>VLOOKUP($A1813,'Medical Examinations'!$A:$M,9,0)</f>
        <v>No</v>
      </c>
      <c r="J1813" t="str">
        <f>VLOOKUP($A1813,'Medical Examinations'!$A:$M,11,0)</f>
        <v>Healthy Weight</v>
      </c>
      <c r="K1813" t="str">
        <f>VLOOKUP($A1813,'Medical Examinations'!$A:$M,12,0)</f>
        <v>Diabetes</v>
      </c>
      <c r="L1813" s="11">
        <f>VLOOKUP($A1813,'Hospitalisation Details'!$A:$O,5,0)</f>
        <v>29902</v>
      </c>
      <c r="M1813">
        <f>VLOOKUP($A1813,'Hospitalisation Details'!$A:$O,7,0)</f>
        <v>4712.12</v>
      </c>
      <c r="N1813" t="str">
        <f>VLOOKUP($A1813,'Hospitalisation Details'!$A:$O,12,0)</f>
        <v>tier - 2</v>
      </c>
      <c r="O1813" t="str">
        <f>VLOOKUP($A1813,'Hospitalisation Details'!$A:$O,13,0)</f>
        <v>tier - 3</v>
      </c>
      <c r="P1813" t="str">
        <f>VLOOKUP($A1813,'Hospitalisation Details'!$A:$O,14,0)</f>
        <v>R1011</v>
      </c>
      <c r="Q1813">
        <f>VLOOKUP($A1813,'Hospitalisation Details'!$A:$O,15,0)</f>
        <v>41</v>
      </c>
    </row>
    <row r="1814" spans="1:17" ht="15.75" x14ac:dyDescent="0.25">
      <c r="A1814" s="1" t="s">
        <v>557</v>
      </c>
      <c r="B1814" t="str">
        <f>VLOOKUP(Healthcare!A1814,'Customer Names'!$A:$D,4,0)</f>
        <v>Timothy P.</v>
      </c>
      <c r="C1814">
        <f>VLOOKUP(A1814,'Medical Examinations'!$A:$M,2,0)</f>
        <v>15.61</v>
      </c>
      <c r="D1814">
        <f>VLOOKUP($A1814,'Medical Examinations'!$A:$M,3,0)</f>
        <v>5.77</v>
      </c>
      <c r="E1814" t="str">
        <f>VLOOKUP($A1814,'Medical Examinations'!$A:$M,4,0)</f>
        <v>No</v>
      </c>
      <c r="F1814" t="str">
        <f>VLOOKUP($A1814,'Medical Examinations'!$A:$M,5,0)</f>
        <v>No</v>
      </c>
      <c r="G1814" t="str">
        <f>VLOOKUP($A1814,'Medical Examinations'!$A:$M,6,0)</f>
        <v>No</v>
      </c>
      <c r="H1814">
        <f>VLOOKUP($A1814,'Medical Examinations'!$A:$M,8,0)</f>
        <v>0</v>
      </c>
      <c r="I1814" t="str">
        <f>VLOOKUP($A1814,'Medical Examinations'!$A:$M,9,0)</f>
        <v>No</v>
      </c>
      <c r="J1814" t="str">
        <f>VLOOKUP($A1814,'Medical Examinations'!$A:$M,11,0)</f>
        <v>Underweight</v>
      </c>
      <c r="K1814" t="str">
        <f>VLOOKUP($A1814,'Medical Examinations'!$A:$M,12,0)</f>
        <v>Prediabetes</v>
      </c>
      <c r="L1814" s="11">
        <f>VLOOKUP($A1814,'Hospitalisation Details'!$A:$O,5,0)</f>
        <v>28463</v>
      </c>
      <c r="M1814">
        <f>VLOOKUP($A1814,'Hospitalisation Details'!$A:$O,7,0)</f>
        <v>4699.47</v>
      </c>
      <c r="N1814" t="str">
        <f>VLOOKUP($A1814,'Hospitalisation Details'!$A:$O,12,0)</f>
        <v>tier - 2</v>
      </c>
      <c r="O1814" t="str">
        <f>VLOOKUP($A1814,'Hospitalisation Details'!$A:$O,13,0)</f>
        <v>tier - 3</v>
      </c>
      <c r="P1814" t="str">
        <f>VLOOKUP($A1814,'Hospitalisation Details'!$A:$O,14,0)</f>
        <v>R1013</v>
      </c>
      <c r="Q1814">
        <f>VLOOKUP($A1814,'Hospitalisation Details'!$A:$O,15,0)</f>
        <v>45</v>
      </c>
    </row>
    <row r="1815" spans="1:17" ht="15.75" x14ac:dyDescent="0.25">
      <c r="A1815" s="1" t="s">
        <v>556</v>
      </c>
      <c r="B1815" t="str">
        <f>VLOOKUP(Healthcare!A1815,'Customer Names'!$A:$D,4,0)</f>
        <v>Lauren</v>
      </c>
      <c r="C1815">
        <f>VLOOKUP(A1815,'Medical Examinations'!$A:$M,2,0)</f>
        <v>28.6</v>
      </c>
      <c r="D1815">
        <f>VLOOKUP($A1815,'Medical Examinations'!$A:$M,3,0)</f>
        <v>6.08</v>
      </c>
      <c r="E1815" t="str">
        <f>VLOOKUP($A1815,'Medical Examinations'!$A:$M,4,0)</f>
        <v>No</v>
      </c>
      <c r="F1815" t="str">
        <f>VLOOKUP($A1815,'Medical Examinations'!$A:$M,5,0)</f>
        <v>No</v>
      </c>
      <c r="G1815" t="str">
        <f>VLOOKUP($A1815,'Medical Examinations'!$A:$M,6,0)</f>
        <v>Yes</v>
      </c>
      <c r="H1815">
        <f>VLOOKUP($A1815,'Medical Examinations'!$A:$M,8,0)</f>
        <v>1</v>
      </c>
      <c r="I1815" t="str">
        <f>VLOOKUP($A1815,'Medical Examinations'!$A:$M,9,0)</f>
        <v>No</v>
      </c>
      <c r="J1815" t="str">
        <f>VLOOKUP($A1815,'Medical Examinations'!$A:$M,11,0)</f>
        <v>Overweight</v>
      </c>
      <c r="K1815" t="str">
        <f>VLOOKUP($A1815,'Medical Examinations'!$A:$M,12,0)</f>
        <v>Prediabetes</v>
      </c>
      <c r="L1815" s="11">
        <f>VLOOKUP($A1815,'Hospitalisation Details'!$A:$O,5,0)</f>
        <v>37855</v>
      </c>
      <c r="M1815">
        <f>VLOOKUP($A1815,'Hospitalisation Details'!$A:$O,7,0)</f>
        <v>4687.8</v>
      </c>
      <c r="N1815" t="str">
        <f>VLOOKUP($A1815,'Hospitalisation Details'!$A:$O,12,0)</f>
        <v>tier - 2</v>
      </c>
      <c r="O1815" t="str">
        <f>VLOOKUP($A1815,'Hospitalisation Details'!$A:$O,13,0)</f>
        <v>tier - 3</v>
      </c>
      <c r="P1815" t="str">
        <f>VLOOKUP($A1815,'Hospitalisation Details'!$A:$O,14,0)</f>
        <v>R1011</v>
      </c>
      <c r="Q1815">
        <f>VLOOKUP($A1815,'Hospitalisation Details'!$A:$O,15,0)</f>
        <v>19</v>
      </c>
    </row>
    <row r="1816" spans="1:17" ht="15.75" x14ac:dyDescent="0.25">
      <c r="A1816" s="1" t="s">
        <v>555</v>
      </c>
      <c r="B1816" t="str">
        <f>VLOOKUP(Healthcare!A1816,'Customer Names'!$A:$D,4,0)</f>
        <v>Benjamin</v>
      </c>
      <c r="C1816">
        <f>VLOOKUP(A1816,'Medical Examinations'!$A:$M,2,0)</f>
        <v>46.53</v>
      </c>
      <c r="D1816">
        <f>VLOOKUP($A1816,'Medical Examinations'!$A:$M,3,0)</f>
        <v>4.16</v>
      </c>
      <c r="E1816" t="str">
        <f>VLOOKUP($A1816,'Medical Examinations'!$A:$M,4,0)</f>
        <v>No</v>
      </c>
      <c r="F1816" t="str">
        <f>VLOOKUP($A1816,'Medical Examinations'!$A:$M,5,0)</f>
        <v>No</v>
      </c>
      <c r="G1816" t="str">
        <f>VLOOKUP($A1816,'Medical Examinations'!$A:$M,6,0)</f>
        <v>No</v>
      </c>
      <c r="H1816">
        <f>VLOOKUP($A1816,'Medical Examinations'!$A:$M,8,0)</f>
        <v>0</v>
      </c>
      <c r="I1816" t="str">
        <f>VLOOKUP($A1816,'Medical Examinations'!$A:$M,9,0)</f>
        <v>No</v>
      </c>
      <c r="J1816" t="str">
        <f>VLOOKUP($A1816,'Medical Examinations'!$A:$M,11,0)</f>
        <v>Obesity</v>
      </c>
      <c r="K1816" t="str">
        <f>VLOOKUP($A1816,'Medical Examinations'!$A:$M,12,0)</f>
        <v>Normal</v>
      </c>
      <c r="L1816" s="11">
        <f>VLOOKUP($A1816,'Hospitalisation Details'!$A:$O,5,0)</f>
        <v>33120</v>
      </c>
      <c r="M1816">
        <f>VLOOKUP($A1816,'Hospitalisation Details'!$A:$O,7,0)</f>
        <v>4686.3900000000003</v>
      </c>
      <c r="N1816" t="str">
        <f>VLOOKUP($A1816,'Hospitalisation Details'!$A:$O,12,0)</f>
        <v>tier - 3</v>
      </c>
      <c r="O1816" t="str">
        <f>VLOOKUP($A1816,'Hospitalisation Details'!$A:$O,13,0)</f>
        <v>tier - 3</v>
      </c>
      <c r="P1816" t="str">
        <f>VLOOKUP($A1816,'Hospitalisation Details'!$A:$O,14,0)</f>
        <v>R1013</v>
      </c>
      <c r="Q1816">
        <f>VLOOKUP($A1816,'Hospitalisation Details'!$A:$O,15,0)</f>
        <v>32</v>
      </c>
    </row>
    <row r="1817" spans="1:17" ht="15.75" x14ac:dyDescent="0.25">
      <c r="A1817" s="1" t="s">
        <v>554</v>
      </c>
      <c r="B1817" t="str">
        <f>VLOOKUP(Healthcare!A1817,'Customer Names'!$A:$D,4,0)</f>
        <v>Hugo M</v>
      </c>
      <c r="C1817">
        <f>VLOOKUP(A1817,'Medical Examinations'!$A:$M,2,0)</f>
        <v>34.99</v>
      </c>
      <c r="D1817">
        <f>VLOOKUP($A1817,'Medical Examinations'!$A:$M,3,0)</f>
        <v>5.0999999999999996</v>
      </c>
      <c r="E1817" t="str">
        <f>VLOOKUP($A1817,'Medical Examinations'!$A:$M,4,0)</f>
        <v>No</v>
      </c>
      <c r="F1817" t="str">
        <f>VLOOKUP($A1817,'Medical Examinations'!$A:$M,5,0)</f>
        <v>No</v>
      </c>
      <c r="G1817" t="str">
        <f>VLOOKUP($A1817,'Medical Examinations'!$A:$M,6,0)</f>
        <v>Yes</v>
      </c>
      <c r="H1817">
        <f>VLOOKUP($A1817,'Medical Examinations'!$A:$M,8,0)</f>
        <v>1</v>
      </c>
      <c r="I1817" t="str">
        <f>VLOOKUP($A1817,'Medical Examinations'!$A:$M,9,0)</f>
        <v>No</v>
      </c>
      <c r="J1817" t="str">
        <f>VLOOKUP($A1817,'Medical Examinations'!$A:$M,11,0)</f>
        <v>Obesity</v>
      </c>
      <c r="K1817" t="str">
        <f>VLOOKUP($A1817,'Medical Examinations'!$A:$M,12,0)</f>
        <v>Normal</v>
      </c>
      <c r="L1817" s="11">
        <f>VLOOKUP($A1817,'Hospitalisation Details'!$A:$O,5,0)</f>
        <v>37806</v>
      </c>
      <c r="M1817">
        <f>VLOOKUP($A1817,'Hospitalisation Details'!$A:$O,7,0)</f>
        <v>4678.8</v>
      </c>
      <c r="N1817" t="str">
        <f>VLOOKUP($A1817,'Hospitalisation Details'!$A:$O,12,0)</f>
        <v>tier - 2</v>
      </c>
      <c r="O1817" t="str">
        <f>VLOOKUP($A1817,'Hospitalisation Details'!$A:$O,13,0)</f>
        <v>tier - 1</v>
      </c>
      <c r="P1817" t="str">
        <f>VLOOKUP($A1817,'Hospitalisation Details'!$A:$O,14,0)</f>
        <v>R1021</v>
      </c>
      <c r="Q1817">
        <f>VLOOKUP($A1817,'Hospitalisation Details'!$A:$O,15,0)</f>
        <v>19</v>
      </c>
    </row>
    <row r="1818" spans="1:17" ht="15.75" x14ac:dyDescent="0.25">
      <c r="A1818" s="1" t="s">
        <v>553</v>
      </c>
      <c r="B1818" t="str">
        <f>VLOOKUP(Healthcare!A1818,'Customer Names'!$A:$D,4,0)</f>
        <v>Daniel J. Jr.</v>
      </c>
      <c r="C1818">
        <f>VLOOKUP(A1818,'Medical Examinations'!$A:$M,2,0)</f>
        <v>17.05</v>
      </c>
      <c r="D1818">
        <f>VLOOKUP($A1818,'Medical Examinations'!$A:$M,3,0)</f>
        <v>5.3</v>
      </c>
      <c r="E1818" t="str">
        <f>VLOOKUP($A1818,'Medical Examinations'!$A:$M,4,0)</f>
        <v>No</v>
      </c>
      <c r="F1818" t="str">
        <f>VLOOKUP($A1818,'Medical Examinations'!$A:$M,5,0)</f>
        <v>No</v>
      </c>
      <c r="G1818" t="str">
        <f>VLOOKUP($A1818,'Medical Examinations'!$A:$M,6,0)</f>
        <v>Yes</v>
      </c>
      <c r="H1818">
        <f>VLOOKUP($A1818,'Medical Examinations'!$A:$M,8,0)</f>
        <v>1</v>
      </c>
      <c r="I1818" t="str">
        <f>VLOOKUP($A1818,'Medical Examinations'!$A:$M,9,0)</f>
        <v>No</v>
      </c>
      <c r="J1818" t="str">
        <f>VLOOKUP($A1818,'Medical Examinations'!$A:$M,11,0)</f>
        <v>Underweight</v>
      </c>
      <c r="K1818" t="str">
        <f>VLOOKUP($A1818,'Medical Examinations'!$A:$M,12,0)</f>
        <v>Normal</v>
      </c>
      <c r="L1818" s="11">
        <f>VLOOKUP($A1818,'Hospitalisation Details'!$A:$O,5,0)</f>
        <v>29116</v>
      </c>
      <c r="M1818">
        <f>VLOOKUP($A1818,'Hospitalisation Details'!$A:$O,7,0)</f>
        <v>4674.2</v>
      </c>
      <c r="N1818" t="str">
        <f>VLOOKUP($A1818,'Hospitalisation Details'!$A:$O,12,0)</f>
        <v>tier - 2</v>
      </c>
      <c r="O1818" t="str">
        <f>VLOOKUP($A1818,'Hospitalisation Details'!$A:$O,13,0)</f>
        <v>tier - 1</v>
      </c>
      <c r="P1818" t="str">
        <f>VLOOKUP($A1818,'Hospitalisation Details'!$A:$O,14,0)</f>
        <v>R1013</v>
      </c>
      <c r="Q1818">
        <f>VLOOKUP($A1818,'Hospitalisation Details'!$A:$O,15,0)</f>
        <v>43</v>
      </c>
    </row>
    <row r="1819" spans="1:17" ht="15.75" x14ac:dyDescent="0.25">
      <c r="A1819" s="1" t="s">
        <v>552</v>
      </c>
      <c r="B1819" t="str">
        <f>VLOOKUP(Healthcare!A1819,'Customer Names'!$A:$D,4,0)</f>
        <v>Justin R</v>
      </c>
      <c r="C1819">
        <f>VLOOKUP(A1819,'Medical Examinations'!$A:$M,2,0)</f>
        <v>37.18</v>
      </c>
      <c r="D1819">
        <f>VLOOKUP($A1819,'Medical Examinations'!$A:$M,3,0)</f>
        <v>4.9000000000000004</v>
      </c>
      <c r="E1819" t="str">
        <f>VLOOKUP($A1819,'Medical Examinations'!$A:$M,4,0)</f>
        <v>No</v>
      </c>
      <c r="F1819" t="str">
        <f>VLOOKUP($A1819,'Medical Examinations'!$A:$M,5,0)</f>
        <v>No</v>
      </c>
      <c r="G1819" t="str">
        <f>VLOOKUP($A1819,'Medical Examinations'!$A:$M,6,0)</f>
        <v>No</v>
      </c>
      <c r="H1819">
        <f>VLOOKUP($A1819,'Medical Examinations'!$A:$M,8,0)</f>
        <v>0</v>
      </c>
      <c r="I1819" t="str">
        <f>VLOOKUP($A1819,'Medical Examinations'!$A:$M,9,0)</f>
        <v>No</v>
      </c>
      <c r="J1819" t="str">
        <f>VLOOKUP($A1819,'Medical Examinations'!$A:$M,11,0)</f>
        <v>Obesity</v>
      </c>
      <c r="K1819" t="str">
        <f>VLOOKUP($A1819,'Medical Examinations'!$A:$M,12,0)</f>
        <v>Normal</v>
      </c>
      <c r="L1819" s="11">
        <f>VLOOKUP($A1819,'Hospitalisation Details'!$A:$O,5,0)</f>
        <v>33129</v>
      </c>
      <c r="M1819">
        <f>VLOOKUP($A1819,'Hospitalisation Details'!$A:$O,7,0)</f>
        <v>4673.3900000000003</v>
      </c>
      <c r="N1819" t="str">
        <f>VLOOKUP($A1819,'Hospitalisation Details'!$A:$O,12,0)</f>
        <v>tier - 2</v>
      </c>
      <c r="O1819" t="str">
        <f>VLOOKUP($A1819,'Hospitalisation Details'!$A:$O,13,0)</f>
        <v>tier - 1</v>
      </c>
      <c r="P1819" t="str">
        <f>VLOOKUP($A1819,'Hospitalisation Details'!$A:$O,14,0)</f>
        <v>R1013</v>
      </c>
      <c r="Q1819">
        <f>VLOOKUP($A1819,'Hospitalisation Details'!$A:$O,15,0)</f>
        <v>32</v>
      </c>
    </row>
    <row r="1820" spans="1:17" ht="15.75" x14ac:dyDescent="0.25">
      <c r="A1820" s="1" t="s">
        <v>551</v>
      </c>
      <c r="B1820" t="str">
        <f>VLOOKUP(Healthcare!A1820,'Customer Names'!$A:$D,4,0)</f>
        <v>Colin</v>
      </c>
      <c r="C1820">
        <f>VLOOKUP(A1820,'Medical Examinations'!$A:$M,2,0)</f>
        <v>35.200000000000003</v>
      </c>
      <c r="D1820">
        <f>VLOOKUP($A1820,'Medical Examinations'!$A:$M,3,0)</f>
        <v>5.55</v>
      </c>
      <c r="E1820" t="str">
        <f>VLOOKUP($A1820,'Medical Examinations'!$A:$M,4,0)</f>
        <v>No</v>
      </c>
      <c r="F1820" t="str">
        <f>VLOOKUP($A1820,'Medical Examinations'!$A:$M,5,0)</f>
        <v>No</v>
      </c>
      <c r="G1820" t="str">
        <f>VLOOKUP($A1820,'Medical Examinations'!$A:$M,6,0)</f>
        <v>No</v>
      </c>
      <c r="H1820">
        <f>VLOOKUP($A1820,'Medical Examinations'!$A:$M,8,0)</f>
        <v>0</v>
      </c>
      <c r="I1820" t="str">
        <f>VLOOKUP($A1820,'Medical Examinations'!$A:$M,9,0)</f>
        <v>No</v>
      </c>
      <c r="J1820" t="str">
        <f>VLOOKUP($A1820,'Medical Examinations'!$A:$M,11,0)</f>
        <v>Obesity</v>
      </c>
      <c r="K1820" t="str">
        <f>VLOOKUP($A1820,'Medical Examinations'!$A:$M,12,0)</f>
        <v>Normal</v>
      </c>
      <c r="L1820" s="11">
        <f>VLOOKUP($A1820,'Hospitalisation Details'!$A:$O,5,0)</f>
        <v>33050</v>
      </c>
      <c r="M1820">
        <f>VLOOKUP($A1820,'Hospitalisation Details'!$A:$O,7,0)</f>
        <v>4670.6400000000003</v>
      </c>
      <c r="N1820" t="str">
        <f>VLOOKUP($A1820,'Hospitalisation Details'!$A:$O,12,0)</f>
        <v>tier - 2</v>
      </c>
      <c r="O1820" t="str">
        <f>VLOOKUP($A1820,'Hospitalisation Details'!$A:$O,13,0)</f>
        <v>tier - 2</v>
      </c>
      <c r="P1820" t="str">
        <f>VLOOKUP($A1820,'Hospitalisation Details'!$A:$O,14,0)</f>
        <v>R1011</v>
      </c>
      <c r="Q1820">
        <f>VLOOKUP($A1820,'Hospitalisation Details'!$A:$O,15,0)</f>
        <v>32</v>
      </c>
    </row>
    <row r="1821" spans="1:17" ht="15.75" x14ac:dyDescent="0.25">
      <c r="A1821" s="1" t="s">
        <v>550</v>
      </c>
      <c r="B1821" t="str">
        <f>VLOOKUP(Healthcare!A1821,'Customer Names'!$A:$D,4,0)</f>
        <v>Rob</v>
      </c>
      <c r="C1821">
        <f>VLOOKUP(A1821,'Medical Examinations'!$A:$M,2,0)</f>
        <v>37.335000000000001</v>
      </c>
      <c r="D1821">
        <f>VLOOKUP($A1821,'Medical Examinations'!$A:$M,3,0)</f>
        <v>4.95</v>
      </c>
      <c r="E1821" t="str">
        <f>VLOOKUP($A1821,'Medical Examinations'!$A:$M,4,0)</f>
        <v>No</v>
      </c>
      <c r="F1821" t="str">
        <f>VLOOKUP($A1821,'Medical Examinations'!$A:$M,5,0)</f>
        <v>No</v>
      </c>
      <c r="G1821" t="str">
        <f>VLOOKUP($A1821,'Medical Examinations'!$A:$M,6,0)</f>
        <v>No</v>
      </c>
      <c r="H1821">
        <f>VLOOKUP($A1821,'Medical Examinations'!$A:$M,8,0)</f>
        <v>0</v>
      </c>
      <c r="I1821" t="str">
        <f>VLOOKUP($A1821,'Medical Examinations'!$A:$M,9,0)</f>
        <v>No</v>
      </c>
      <c r="J1821" t="str">
        <f>VLOOKUP($A1821,'Medical Examinations'!$A:$M,11,0)</f>
        <v>Obesity</v>
      </c>
      <c r="K1821" t="str">
        <f>VLOOKUP($A1821,'Medical Examinations'!$A:$M,12,0)</f>
        <v>Normal</v>
      </c>
      <c r="L1821" s="11">
        <f>VLOOKUP($A1821,'Hospitalisation Details'!$A:$O,5,0)</f>
        <v>33029</v>
      </c>
      <c r="M1821">
        <f>VLOOKUP($A1821,'Hospitalisation Details'!$A:$O,7,0)</f>
        <v>4667.6099999999997</v>
      </c>
      <c r="N1821" t="str">
        <f>VLOOKUP($A1821,'Hospitalisation Details'!$A:$O,12,0)</f>
        <v>tier - 3</v>
      </c>
      <c r="O1821" t="str">
        <f>VLOOKUP($A1821,'Hospitalisation Details'!$A:$O,13,0)</f>
        <v>tier - 3</v>
      </c>
      <c r="P1821" t="str">
        <f>VLOOKUP($A1821,'Hospitalisation Details'!$A:$O,14,0)</f>
        <v>R1016</v>
      </c>
      <c r="Q1821">
        <f>VLOOKUP($A1821,'Hospitalisation Details'!$A:$O,15,0)</f>
        <v>33</v>
      </c>
    </row>
    <row r="1822" spans="1:17" ht="15.75" x14ac:dyDescent="0.25">
      <c r="A1822" s="1" t="s">
        <v>549</v>
      </c>
      <c r="B1822" t="str">
        <f>VLOOKUP(Healthcare!A1822,'Customer Names'!$A:$D,4,0)</f>
        <v>Patrick</v>
      </c>
      <c r="C1822">
        <f>VLOOKUP(A1822,'Medical Examinations'!$A:$M,2,0)</f>
        <v>27.265000000000001</v>
      </c>
      <c r="D1822">
        <f>VLOOKUP($A1822,'Medical Examinations'!$A:$M,3,0)</f>
        <v>6.46</v>
      </c>
      <c r="E1822" t="str">
        <f>VLOOKUP($A1822,'Medical Examinations'!$A:$M,4,0)</f>
        <v>yes</v>
      </c>
      <c r="F1822" t="str">
        <f>VLOOKUP($A1822,'Medical Examinations'!$A:$M,5,0)</f>
        <v>No</v>
      </c>
      <c r="G1822" t="str">
        <f>VLOOKUP($A1822,'Medical Examinations'!$A:$M,6,0)</f>
        <v>No</v>
      </c>
      <c r="H1822">
        <f>VLOOKUP($A1822,'Medical Examinations'!$A:$M,8,0)</f>
        <v>0</v>
      </c>
      <c r="I1822" t="str">
        <f>VLOOKUP($A1822,'Medical Examinations'!$A:$M,9,0)</f>
        <v>No</v>
      </c>
      <c r="J1822" t="str">
        <f>VLOOKUP($A1822,'Medical Examinations'!$A:$M,11,0)</f>
        <v>Overweight</v>
      </c>
      <c r="K1822" t="str">
        <f>VLOOKUP($A1822,'Medical Examinations'!$A:$M,12,0)</f>
        <v>Diabetes</v>
      </c>
      <c r="L1822" s="11">
        <f>VLOOKUP($A1822,'Hospitalisation Details'!$A:$O,5,0)</f>
        <v>35424</v>
      </c>
      <c r="M1822">
        <f>VLOOKUP($A1822,'Hospitalisation Details'!$A:$O,7,0)</f>
        <v>4661.29</v>
      </c>
      <c r="N1822" t="str">
        <f>VLOOKUP($A1822,'Hospitalisation Details'!$A:$O,12,0)</f>
        <v>tier - 2</v>
      </c>
      <c r="O1822" t="str">
        <f>VLOOKUP($A1822,'Hospitalisation Details'!$A:$O,13,0)</f>
        <v>tier - 1</v>
      </c>
      <c r="P1822" t="str">
        <f>VLOOKUP($A1822,'Hospitalisation Details'!$A:$O,14,0)</f>
        <v>R1017</v>
      </c>
      <c r="Q1822">
        <f>VLOOKUP($A1822,'Hospitalisation Details'!$A:$O,15,0)</f>
        <v>26</v>
      </c>
    </row>
    <row r="1823" spans="1:17" ht="15.75" x14ac:dyDescent="0.25">
      <c r="A1823" s="1" t="s">
        <v>548</v>
      </c>
      <c r="B1823" t="str">
        <f>VLOOKUP(Healthcare!A1823,'Customer Names'!$A:$D,4,0)</f>
        <v>Austin D</v>
      </c>
      <c r="C1823">
        <f>VLOOKUP(A1823,'Medical Examinations'!$A:$M,2,0)</f>
        <v>30.8</v>
      </c>
      <c r="D1823">
        <f>VLOOKUP($A1823,'Medical Examinations'!$A:$M,3,0)</f>
        <v>4.9000000000000004</v>
      </c>
      <c r="E1823" t="str">
        <f>VLOOKUP($A1823,'Medical Examinations'!$A:$M,4,0)</f>
        <v>yes</v>
      </c>
      <c r="F1823" t="str">
        <f>VLOOKUP($A1823,'Medical Examinations'!$A:$M,5,0)</f>
        <v>No</v>
      </c>
      <c r="G1823" t="str">
        <f>VLOOKUP($A1823,'Medical Examinations'!$A:$M,6,0)</f>
        <v>No</v>
      </c>
      <c r="H1823">
        <f>VLOOKUP($A1823,'Medical Examinations'!$A:$M,8,0)</f>
        <v>0</v>
      </c>
      <c r="I1823" t="str">
        <f>VLOOKUP($A1823,'Medical Examinations'!$A:$M,9,0)</f>
        <v>No</v>
      </c>
      <c r="J1823" t="str">
        <f>VLOOKUP($A1823,'Medical Examinations'!$A:$M,11,0)</f>
        <v>Obesity</v>
      </c>
      <c r="K1823" t="str">
        <f>VLOOKUP($A1823,'Medical Examinations'!$A:$M,12,0)</f>
        <v>Normal</v>
      </c>
      <c r="L1823" s="11">
        <f>VLOOKUP($A1823,'Hospitalisation Details'!$A:$O,5,0)</f>
        <v>31342</v>
      </c>
      <c r="M1823">
        <f>VLOOKUP($A1823,'Hospitalisation Details'!$A:$O,7,0)</f>
        <v>4646.76</v>
      </c>
      <c r="N1823" t="str">
        <f>VLOOKUP($A1823,'Hospitalisation Details'!$A:$O,12,0)</f>
        <v>tier - 1</v>
      </c>
      <c r="O1823" t="str">
        <f>VLOOKUP($A1823,'Hospitalisation Details'!$A:$O,13,0)</f>
        <v>tier - 1</v>
      </c>
      <c r="P1823" t="str">
        <f>VLOOKUP($A1823,'Hospitalisation Details'!$A:$O,14,0)</f>
        <v>R1011</v>
      </c>
      <c r="Q1823">
        <f>VLOOKUP($A1823,'Hospitalisation Details'!$A:$O,15,0)</f>
        <v>37</v>
      </c>
    </row>
    <row r="1824" spans="1:17" ht="15.75" x14ac:dyDescent="0.25">
      <c r="A1824" s="1" t="s">
        <v>547</v>
      </c>
      <c r="B1824" t="str">
        <f>VLOOKUP(Healthcare!A1824,'Customer Names'!$A:$D,4,0)</f>
        <v>Brittany</v>
      </c>
      <c r="C1824">
        <f>VLOOKUP(A1824,'Medical Examinations'!$A:$M,2,0)</f>
        <v>30.21</v>
      </c>
      <c r="D1824">
        <f>VLOOKUP($A1824,'Medical Examinations'!$A:$M,3,0)</f>
        <v>5.21</v>
      </c>
      <c r="E1824" t="str">
        <f>VLOOKUP($A1824,'Medical Examinations'!$A:$M,4,0)</f>
        <v>No</v>
      </c>
      <c r="F1824" t="str">
        <f>VLOOKUP($A1824,'Medical Examinations'!$A:$M,5,0)</f>
        <v>No</v>
      </c>
      <c r="G1824" t="str">
        <f>VLOOKUP($A1824,'Medical Examinations'!$A:$M,6,0)</f>
        <v>No</v>
      </c>
      <c r="H1824">
        <f>VLOOKUP($A1824,'Medical Examinations'!$A:$M,8,0)</f>
        <v>1</v>
      </c>
      <c r="I1824" t="str">
        <f>VLOOKUP($A1824,'Medical Examinations'!$A:$M,9,0)</f>
        <v>No</v>
      </c>
      <c r="J1824" t="str">
        <f>VLOOKUP($A1824,'Medical Examinations'!$A:$M,11,0)</f>
        <v>Obesity</v>
      </c>
      <c r="K1824" t="str">
        <f>VLOOKUP($A1824,'Medical Examinations'!$A:$M,12,0)</f>
        <v>Normal</v>
      </c>
      <c r="L1824" s="11">
        <f>VLOOKUP($A1824,'Hospitalisation Details'!$A:$O,5,0)</f>
        <v>36005</v>
      </c>
      <c r="M1824">
        <f>VLOOKUP($A1824,'Hospitalisation Details'!$A:$O,7,0)</f>
        <v>4618.08</v>
      </c>
      <c r="N1824" t="str">
        <f>VLOOKUP($A1824,'Hospitalisation Details'!$A:$O,12,0)</f>
        <v>tier - 2</v>
      </c>
      <c r="O1824" t="str">
        <f>VLOOKUP($A1824,'Hospitalisation Details'!$A:$O,13,0)</f>
        <v>tier - 1</v>
      </c>
      <c r="P1824" t="str">
        <f>VLOOKUP($A1824,'Hospitalisation Details'!$A:$O,14,0)</f>
        <v>R1012</v>
      </c>
      <c r="Q1824">
        <f>VLOOKUP($A1824,'Hospitalisation Details'!$A:$O,15,0)</f>
        <v>24</v>
      </c>
    </row>
    <row r="1825" spans="1:17" ht="15.75" x14ac:dyDescent="0.25">
      <c r="A1825" s="1" t="s">
        <v>546</v>
      </c>
      <c r="B1825" t="str">
        <f>VLOOKUP(Healthcare!A1825,'Customer Names'!$A:$D,4,0)</f>
        <v>Matthew T</v>
      </c>
      <c r="C1825">
        <f>VLOOKUP(A1825,'Medical Examinations'!$A:$M,2,0)</f>
        <v>35.340000000000003</v>
      </c>
      <c r="D1825">
        <f>VLOOKUP($A1825,'Medical Examinations'!$A:$M,3,0)</f>
        <v>4.13</v>
      </c>
      <c r="E1825" t="str">
        <f>VLOOKUP($A1825,'Medical Examinations'!$A:$M,4,0)</f>
        <v>No</v>
      </c>
      <c r="F1825" t="str">
        <f>VLOOKUP($A1825,'Medical Examinations'!$A:$M,5,0)</f>
        <v>yes</v>
      </c>
      <c r="G1825" t="str">
        <f>VLOOKUP($A1825,'Medical Examinations'!$A:$M,6,0)</f>
        <v>No</v>
      </c>
      <c r="H1825">
        <f>VLOOKUP($A1825,'Medical Examinations'!$A:$M,8,0)</f>
        <v>1</v>
      </c>
      <c r="I1825" t="str">
        <f>VLOOKUP($A1825,'Medical Examinations'!$A:$M,9,0)</f>
        <v>No</v>
      </c>
      <c r="J1825" t="str">
        <f>VLOOKUP($A1825,'Medical Examinations'!$A:$M,11,0)</f>
        <v>Obesity</v>
      </c>
      <c r="K1825" t="str">
        <f>VLOOKUP($A1825,'Medical Examinations'!$A:$M,12,0)</f>
        <v>Normal</v>
      </c>
      <c r="L1825" s="11">
        <f>VLOOKUP($A1825,'Hospitalisation Details'!$A:$O,5,0)</f>
        <v>36801</v>
      </c>
      <c r="M1825">
        <f>VLOOKUP($A1825,'Hospitalisation Details'!$A:$O,7,0)</f>
        <v>4608.03</v>
      </c>
      <c r="N1825" t="str">
        <f>VLOOKUP($A1825,'Hospitalisation Details'!$A:$O,12,0)</f>
        <v>tier - 2</v>
      </c>
      <c r="O1825" t="str">
        <f>VLOOKUP($A1825,'Hospitalisation Details'!$A:$O,13,0)</f>
        <v>tier - 3</v>
      </c>
      <c r="P1825" t="str">
        <f>VLOOKUP($A1825,'Hospitalisation Details'!$A:$O,14,0)</f>
        <v>R1011</v>
      </c>
      <c r="Q1825">
        <f>VLOOKUP($A1825,'Hospitalisation Details'!$A:$O,15,0)</f>
        <v>22</v>
      </c>
    </row>
    <row r="1826" spans="1:17" ht="15.75" x14ac:dyDescent="0.25">
      <c r="A1826" s="1" t="s">
        <v>545</v>
      </c>
      <c r="B1826" t="str">
        <f>VLOOKUP(Healthcare!A1826,'Customer Names'!$A:$D,4,0)</f>
        <v>Becky G.</v>
      </c>
      <c r="C1826">
        <f>VLOOKUP(A1826,'Medical Examinations'!$A:$M,2,0)</f>
        <v>26.695</v>
      </c>
      <c r="D1826">
        <f>VLOOKUP($A1826,'Medical Examinations'!$A:$M,3,0)</f>
        <v>5.28</v>
      </c>
      <c r="E1826" t="str">
        <f>VLOOKUP($A1826,'Medical Examinations'!$A:$M,4,0)</f>
        <v>No</v>
      </c>
      <c r="F1826" t="str">
        <f>VLOOKUP($A1826,'Medical Examinations'!$A:$M,5,0)</f>
        <v>No</v>
      </c>
      <c r="G1826" t="str">
        <f>VLOOKUP($A1826,'Medical Examinations'!$A:$M,6,0)</f>
        <v>No</v>
      </c>
      <c r="H1826">
        <f>VLOOKUP($A1826,'Medical Examinations'!$A:$M,8,0)</f>
        <v>0</v>
      </c>
      <c r="I1826" t="str">
        <f>VLOOKUP($A1826,'Medical Examinations'!$A:$M,9,0)</f>
        <v>No</v>
      </c>
      <c r="J1826" t="str">
        <f>VLOOKUP($A1826,'Medical Examinations'!$A:$M,11,0)</f>
        <v>Overweight</v>
      </c>
      <c r="K1826" t="str">
        <f>VLOOKUP($A1826,'Medical Examinations'!$A:$M,12,0)</f>
        <v>Normal</v>
      </c>
      <c r="L1826" s="11">
        <f>VLOOKUP($A1826,'Hospitalisation Details'!$A:$O,5,0)</f>
        <v>32799</v>
      </c>
      <c r="M1826">
        <f>VLOOKUP($A1826,'Hospitalisation Details'!$A:$O,7,0)</f>
        <v>4571.41</v>
      </c>
      <c r="N1826" t="str">
        <f>VLOOKUP($A1826,'Hospitalisation Details'!$A:$O,12,0)</f>
        <v>tier - 2</v>
      </c>
      <c r="O1826" t="str">
        <f>VLOOKUP($A1826,'Hospitalisation Details'!$A:$O,13,0)</f>
        <v>tier - 2</v>
      </c>
      <c r="P1826" t="str">
        <f>VLOOKUP($A1826,'Hospitalisation Details'!$A:$O,14,0)</f>
        <v>R1012</v>
      </c>
      <c r="Q1826">
        <f>VLOOKUP($A1826,'Hospitalisation Details'!$A:$O,15,0)</f>
        <v>33</v>
      </c>
    </row>
    <row r="1827" spans="1:17" ht="15.75" x14ac:dyDescent="0.25">
      <c r="A1827" s="1" t="s">
        <v>544</v>
      </c>
      <c r="B1827" t="str">
        <f>VLOOKUP(Healthcare!A1827,'Customer Names'!$A:$D,4,0)</f>
        <v>Virginie</v>
      </c>
      <c r="C1827">
        <f>VLOOKUP(A1827,'Medical Examinations'!$A:$M,2,0)</f>
        <v>29.355</v>
      </c>
      <c r="D1827">
        <f>VLOOKUP($A1827,'Medical Examinations'!$A:$M,3,0)</f>
        <v>4.68</v>
      </c>
      <c r="E1827" t="str">
        <f>VLOOKUP($A1827,'Medical Examinations'!$A:$M,4,0)</f>
        <v>yes</v>
      </c>
      <c r="F1827" t="str">
        <f>VLOOKUP($A1827,'Medical Examinations'!$A:$M,5,0)</f>
        <v>No</v>
      </c>
      <c r="G1827" t="str">
        <f>VLOOKUP($A1827,'Medical Examinations'!$A:$M,6,0)</f>
        <v>No</v>
      </c>
      <c r="H1827">
        <f>VLOOKUP($A1827,'Medical Examinations'!$A:$M,8,0)</f>
        <v>0</v>
      </c>
      <c r="I1827" t="str">
        <f>VLOOKUP($A1827,'Medical Examinations'!$A:$M,9,0)</f>
        <v>No</v>
      </c>
      <c r="J1827" t="str">
        <f>VLOOKUP($A1827,'Medical Examinations'!$A:$M,11,0)</f>
        <v>Overweight</v>
      </c>
      <c r="K1827" t="str">
        <f>VLOOKUP($A1827,'Medical Examinations'!$A:$M,12,0)</f>
        <v>Normal</v>
      </c>
      <c r="L1827" s="11">
        <f>VLOOKUP($A1827,'Hospitalisation Details'!$A:$O,5,0)</f>
        <v>35424</v>
      </c>
      <c r="M1827">
        <f>VLOOKUP($A1827,'Hospitalisation Details'!$A:$O,7,0)</f>
        <v>4564.1899999999996</v>
      </c>
      <c r="N1827" t="str">
        <f>VLOOKUP($A1827,'Hospitalisation Details'!$A:$O,12,0)</f>
        <v>tier - 2</v>
      </c>
      <c r="O1827" t="str">
        <f>VLOOKUP($A1827,'Hospitalisation Details'!$A:$O,13,0)</f>
        <v>tier - 2</v>
      </c>
      <c r="P1827" t="str">
        <f>VLOOKUP($A1827,'Hospitalisation Details'!$A:$O,14,0)</f>
        <v>R1024</v>
      </c>
      <c r="Q1827">
        <f>VLOOKUP($A1827,'Hospitalisation Details'!$A:$O,15,0)</f>
        <v>26</v>
      </c>
    </row>
    <row r="1828" spans="1:17" ht="15.75" x14ac:dyDescent="0.25">
      <c r="A1828" s="1" t="s">
        <v>543</v>
      </c>
      <c r="B1828" t="str">
        <f>VLOOKUP(Healthcare!A1828,'Customer Names'!$A:$D,4,0)</f>
        <v>Allison A</v>
      </c>
      <c r="C1828">
        <f>VLOOKUP(A1828,'Medical Examinations'!$A:$M,2,0)</f>
        <v>29.59</v>
      </c>
      <c r="D1828">
        <f>VLOOKUP($A1828,'Medical Examinations'!$A:$M,3,0)</f>
        <v>4.0599999999999996</v>
      </c>
      <c r="E1828" t="str">
        <f>VLOOKUP($A1828,'Medical Examinations'!$A:$M,4,0)</f>
        <v>No</v>
      </c>
      <c r="F1828" t="str">
        <f>VLOOKUP($A1828,'Medical Examinations'!$A:$M,5,0)</f>
        <v>No</v>
      </c>
      <c r="G1828" t="str">
        <f>VLOOKUP($A1828,'Medical Examinations'!$A:$M,6,0)</f>
        <v>No</v>
      </c>
      <c r="H1828">
        <f>VLOOKUP($A1828,'Medical Examinations'!$A:$M,8,0)</f>
        <v>0</v>
      </c>
      <c r="I1828" t="str">
        <f>VLOOKUP($A1828,'Medical Examinations'!$A:$M,9,0)</f>
        <v>No</v>
      </c>
      <c r="J1828" t="str">
        <f>VLOOKUP($A1828,'Medical Examinations'!$A:$M,11,0)</f>
        <v>Overweight</v>
      </c>
      <c r="K1828" t="str">
        <f>VLOOKUP($A1828,'Medical Examinations'!$A:$M,12,0)</f>
        <v>Normal</v>
      </c>
      <c r="L1828" s="11">
        <f>VLOOKUP($A1828,'Hospitalisation Details'!$A:$O,5,0)</f>
        <v>33105</v>
      </c>
      <c r="M1828">
        <f>VLOOKUP($A1828,'Hospitalisation Details'!$A:$O,7,0)</f>
        <v>4562.84</v>
      </c>
      <c r="N1828" t="str">
        <f>VLOOKUP($A1828,'Hospitalisation Details'!$A:$O,12,0)</f>
        <v>tier - 2</v>
      </c>
      <c r="O1828" t="str">
        <f>VLOOKUP($A1828,'Hospitalisation Details'!$A:$O,13,0)</f>
        <v>tier - 2</v>
      </c>
      <c r="P1828" t="str">
        <f>VLOOKUP($A1828,'Hospitalisation Details'!$A:$O,14,0)</f>
        <v>R1013</v>
      </c>
      <c r="Q1828">
        <f>VLOOKUP($A1828,'Hospitalisation Details'!$A:$O,15,0)</f>
        <v>32</v>
      </c>
    </row>
    <row r="1829" spans="1:17" ht="15.75" x14ac:dyDescent="0.25">
      <c r="A1829" s="1" t="s">
        <v>542</v>
      </c>
      <c r="B1829" t="str">
        <f>VLOOKUP(Healthcare!A1829,'Customer Names'!$A:$D,4,0)</f>
        <v>Julie</v>
      </c>
      <c r="C1829">
        <f>VLOOKUP(A1829,'Medical Examinations'!$A:$M,2,0)</f>
        <v>31.35</v>
      </c>
      <c r="D1829">
        <f>VLOOKUP($A1829,'Medical Examinations'!$A:$M,3,0)</f>
        <v>4.2</v>
      </c>
      <c r="E1829" t="str">
        <f>VLOOKUP($A1829,'Medical Examinations'!$A:$M,4,0)</f>
        <v>No</v>
      </c>
      <c r="F1829" t="str">
        <f>VLOOKUP($A1829,'Medical Examinations'!$A:$M,5,0)</f>
        <v>yes</v>
      </c>
      <c r="G1829" t="str">
        <f>VLOOKUP($A1829,'Medical Examinations'!$A:$M,6,0)</f>
        <v>No</v>
      </c>
      <c r="H1829">
        <f>VLOOKUP($A1829,'Medical Examinations'!$A:$M,8,0)</f>
        <v>1</v>
      </c>
      <c r="I1829" t="str">
        <f>VLOOKUP($A1829,'Medical Examinations'!$A:$M,9,0)</f>
        <v>No</v>
      </c>
      <c r="J1829" t="str">
        <f>VLOOKUP($A1829,'Medical Examinations'!$A:$M,11,0)</f>
        <v>Obesity</v>
      </c>
      <c r="K1829" t="str">
        <f>VLOOKUP($A1829,'Medical Examinations'!$A:$M,12,0)</f>
        <v>Normal</v>
      </c>
      <c r="L1829" s="11">
        <f>VLOOKUP($A1829,'Hospitalisation Details'!$A:$O,5,0)</f>
        <v>38343</v>
      </c>
      <c r="M1829">
        <f>VLOOKUP($A1829,'Hospitalisation Details'!$A:$O,7,0)</f>
        <v>4561.1899999999996</v>
      </c>
      <c r="N1829" t="str">
        <f>VLOOKUP($A1829,'Hospitalisation Details'!$A:$O,12,0)</f>
        <v>tier - 2</v>
      </c>
      <c r="O1829" t="str">
        <f>VLOOKUP($A1829,'Hospitalisation Details'!$A:$O,13,0)</f>
        <v>tier - 2</v>
      </c>
      <c r="P1829" t="str">
        <f>VLOOKUP($A1829,'Hospitalisation Details'!$A:$O,14,0)</f>
        <v>R1024</v>
      </c>
      <c r="Q1829">
        <f>VLOOKUP($A1829,'Hospitalisation Details'!$A:$O,15,0)</f>
        <v>18</v>
      </c>
    </row>
    <row r="1830" spans="1:17" ht="15.75" x14ac:dyDescent="0.25">
      <c r="A1830" s="1" t="s">
        <v>541</v>
      </c>
      <c r="B1830" t="str">
        <f>VLOOKUP(Healthcare!A1830,'Customer Names'!$A:$D,4,0)</f>
        <v>Katherine</v>
      </c>
      <c r="C1830">
        <f>VLOOKUP(A1830,'Medical Examinations'!$A:$M,2,0)</f>
        <v>20.52</v>
      </c>
      <c r="D1830">
        <f>VLOOKUP($A1830,'Medical Examinations'!$A:$M,3,0)</f>
        <v>4.83</v>
      </c>
      <c r="E1830" t="str">
        <f>VLOOKUP($A1830,'Medical Examinations'!$A:$M,4,0)</f>
        <v>No</v>
      </c>
      <c r="F1830" t="str">
        <f>VLOOKUP($A1830,'Medical Examinations'!$A:$M,5,0)</f>
        <v>No</v>
      </c>
      <c r="G1830" t="str">
        <f>VLOOKUP($A1830,'Medical Examinations'!$A:$M,6,0)</f>
        <v>No</v>
      </c>
      <c r="H1830">
        <f>VLOOKUP($A1830,'Medical Examinations'!$A:$M,8,0)</f>
        <v>0</v>
      </c>
      <c r="I1830" t="str">
        <f>VLOOKUP($A1830,'Medical Examinations'!$A:$M,9,0)</f>
        <v>No</v>
      </c>
      <c r="J1830" t="str">
        <f>VLOOKUP($A1830,'Medical Examinations'!$A:$M,11,0)</f>
        <v>Healthy Weight</v>
      </c>
      <c r="K1830" t="str">
        <f>VLOOKUP($A1830,'Medical Examinations'!$A:$M,12,0)</f>
        <v>Normal</v>
      </c>
      <c r="L1830" s="11">
        <f>VLOOKUP($A1830,'Hospitalisation Details'!$A:$O,5,0)</f>
        <v>33102</v>
      </c>
      <c r="M1830">
        <f>VLOOKUP($A1830,'Hospitalisation Details'!$A:$O,7,0)</f>
        <v>4544.2299999999996</v>
      </c>
      <c r="N1830" t="str">
        <f>VLOOKUP($A1830,'Hospitalisation Details'!$A:$O,12,0)</f>
        <v>tier - 2</v>
      </c>
      <c r="O1830" t="str">
        <f>VLOOKUP($A1830,'Hospitalisation Details'!$A:$O,13,0)</f>
        <v>tier - 1</v>
      </c>
      <c r="P1830" t="str">
        <f>VLOOKUP($A1830,'Hospitalisation Details'!$A:$O,14,0)</f>
        <v>R1024</v>
      </c>
      <c r="Q1830">
        <f>VLOOKUP($A1830,'Hospitalisation Details'!$A:$O,15,0)</f>
        <v>32</v>
      </c>
    </row>
    <row r="1831" spans="1:17" ht="15.75" x14ac:dyDescent="0.25">
      <c r="A1831" s="1" t="s">
        <v>540</v>
      </c>
      <c r="B1831" t="str">
        <f>VLOOKUP(Healthcare!A1831,'Customer Names'!$A:$D,4,0)</f>
        <v>Caleb</v>
      </c>
      <c r="C1831">
        <f>VLOOKUP(A1831,'Medical Examinations'!$A:$M,2,0)</f>
        <v>42.9</v>
      </c>
      <c r="D1831">
        <f>VLOOKUP($A1831,'Medical Examinations'!$A:$M,3,0)</f>
        <v>4.87</v>
      </c>
      <c r="E1831" t="str">
        <f>VLOOKUP($A1831,'Medical Examinations'!$A:$M,4,0)</f>
        <v>yes</v>
      </c>
      <c r="F1831" t="str">
        <f>VLOOKUP($A1831,'Medical Examinations'!$A:$M,5,0)</f>
        <v>No</v>
      </c>
      <c r="G1831" t="str">
        <f>VLOOKUP($A1831,'Medical Examinations'!$A:$M,6,0)</f>
        <v>No</v>
      </c>
      <c r="H1831">
        <f>VLOOKUP($A1831,'Medical Examinations'!$A:$M,8,0)</f>
        <v>1</v>
      </c>
      <c r="I1831" t="str">
        <f>VLOOKUP($A1831,'Medical Examinations'!$A:$M,9,0)</f>
        <v>No</v>
      </c>
      <c r="J1831" t="str">
        <f>VLOOKUP($A1831,'Medical Examinations'!$A:$M,11,0)</f>
        <v>Obesity</v>
      </c>
      <c r="K1831" t="str">
        <f>VLOOKUP($A1831,'Medical Examinations'!$A:$M,12,0)</f>
        <v>Normal</v>
      </c>
      <c r="L1831" s="11">
        <f>VLOOKUP($A1831,'Hospitalisation Details'!$A:$O,5,0)</f>
        <v>32399</v>
      </c>
      <c r="M1831">
        <f>VLOOKUP($A1831,'Hospitalisation Details'!$A:$O,7,0)</f>
        <v>4536.26</v>
      </c>
      <c r="N1831" t="str">
        <f>VLOOKUP($A1831,'Hospitalisation Details'!$A:$O,12,0)</f>
        <v>tier - 2</v>
      </c>
      <c r="O1831" t="str">
        <f>VLOOKUP($A1831,'Hospitalisation Details'!$A:$O,13,0)</f>
        <v>tier - 2</v>
      </c>
      <c r="P1831" t="str">
        <f>VLOOKUP($A1831,'Hospitalisation Details'!$A:$O,14,0)</f>
        <v>R1011</v>
      </c>
      <c r="Q1831">
        <f>VLOOKUP($A1831,'Hospitalisation Details'!$A:$O,15,0)</f>
        <v>34</v>
      </c>
    </row>
    <row r="1832" spans="1:17" ht="15.75" x14ac:dyDescent="0.25">
      <c r="A1832" s="1" t="s">
        <v>539</v>
      </c>
      <c r="B1832" t="str">
        <f>VLOOKUP(Healthcare!A1832,'Customer Names'!$A:$D,4,0)</f>
        <v>Jaime</v>
      </c>
      <c r="C1832">
        <f>VLOOKUP(A1832,'Medical Examinations'!$A:$M,2,0)</f>
        <v>24.6</v>
      </c>
      <c r="D1832">
        <f>VLOOKUP($A1832,'Medical Examinations'!$A:$M,3,0)</f>
        <v>5.86</v>
      </c>
      <c r="E1832" t="str">
        <f>VLOOKUP($A1832,'Medical Examinations'!$A:$M,4,0)</f>
        <v>No</v>
      </c>
      <c r="F1832" t="str">
        <f>VLOOKUP($A1832,'Medical Examinations'!$A:$M,5,0)</f>
        <v>No</v>
      </c>
      <c r="G1832" t="str">
        <f>VLOOKUP($A1832,'Medical Examinations'!$A:$M,6,0)</f>
        <v>Yes</v>
      </c>
      <c r="H1832">
        <f>VLOOKUP($A1832,'Medical Examinations'!$A:$M,8,0)</f>
        <v>1</v>
      </c>
      <c r="I1832" t="str">
        <f>VLOOKUP($A1832,'Medical Examinations'!$A:$M,9,0)</f>
        <v>No</v>
      </c>
      <c r="J1832" t="str">
        <f>VLOOKUP($A1832,'Medical Examinations'!$A:$M,11,0)</f>
        <v>Healthy Weight</v>
      </c>
      <c r="K1832" t="str">
        <f>VLOOKUP($A1832,'Medical Examinations'!$A:$M,12,0)</f>
        <v>Prediabetes</v>
      </c>
      <c r="L1832" s="11">
        <f>VLOOKUP($A1832,'Hospitalisation Details'!$A:$O,5,0)</f>
        <v>34179</v>
      </c>
      <c r="M1832">
        <f>VLOOKUP($A1832,'Hospitalisation Details'!$A:$O,7,0)</f>
        <v>4529.4799999999996</v>
      </c>
      <c r="N1832" t="str">
        <f>VLOOKUP($A1832,'Hospitalisation Details'!$A:$O,12,0)</f>
        <v>tier - 2</v>
      </c>
      <c r="O1832" t="str">
        <f>VLOOKUP($A1832,'Hospitalisation Details'!$A:$O,13,0)</f>
        <v>tier - 1</v>
      </c>
      <c r="P1832" t="str">
        <f>VLOOKUP($A1832,'Hospitalisation Details'!$A:$O,14,0)</f>
        <v>R1011</v>
      </c>
      <c r="Q1832">
        <f>VLOOKUP($A1832,'Hospitalisation Details'!$A:$O,15,0)</f>
        <v>29</v>
      </c>
    </row>
    <row r="1833" spans="1:17" ht="15.75" x14ac:dyDescent="0.25">
      <c r="A1833" s="1" t="s">
        <v>538</v>
      </c>
      <c r="B1833" t="str">
        <f>VLOOKUP(Healthcare!A1833,'Customer Names'!$A:$D,4,0)</f>
        <v>Hannah</v>
      </c>
      <c r="C1833">
        <f>VLOOKUP(A1833,'Medical Examinations'!$A:$M,2,0)</f>
        <v>28.405000000000001</v>
      </c>
      <c r="D1833">
        <f>VLOOKUP($A1833,'Medical Examinations'!$A:$M,3,0)</f>
        <v>4.12</v>
      </c>
      <c r="E1833" t="str">
        <f>VLOOKUP($A1833,'Medical Examinations'!$A:$M,4,0)</f>
        <v>No</v>
      </c>
      <c r="F1833" t="str">
        <f>VLOOKUP($A1833,'Medical Examinations'!$A:$M,5,0)</f>
        <v>No</v>
      </c>
      <c r="G1833" t="str">
        <f>VLOOKUP($A1833,'Medical Examinations'!$A:$M,6,0)</f>
        <v>No</v>
      </c>
      <c r="H1833">
        <f>VLOOKUP($A1833,'Medical Examinations'!$A:$M,8,0)</f>
        <v>1</v>
      </c>
      <c r="I1833" t="str">
        <f>VLOOKUP($A1833,'Medical Examinations'!$A:$M,9,0)</f>
        <v>No</v>
      </c>
      <c r="J1833" t="str">
        <f>VLOOKUP($A1833,'Medical Examinations'!$A:$M,11,0)</f>
        <v>Overweight</v>
      </c>
      <c r="K1833" t="str">
        <f>VLOOKUP($A1833,'Medical Examinations'!$A:$M,12,0)</f>
        <v>Normal</v>
      </c>
      <c r="L1833" s="11">
        <f>VLOOKUP($A1833,'Hospitalisation Details'!$A:$O,5,0)</f>
        <v>33860</v>
      </c>
      <c r="M1833">
        <f>VLOOKUP($A1833,'Hospitalisation Details'!$A:$O,7,0)</f>
        <v>4527.18</v>
      </c>
      <c r="N1833" t="str">
        <f>VLOOKUP($A1833,'Hospitalisation Details'!$A:$O,12,0)</f>
        <v>tier - 2</v>
      </c>
      <c r="O1833" t="str">
        <f>VLOOKUP($A1833,'Hospitalisation Details'!$A:$O,13,0)</f>
        <v>tier - 2</v>
      </c>
      <c r="P1833" t="str">
        <f>VLOOKUP($A1833,'Hospitalisation Details'!$A:$O,14,0)</f>
        <v>R1012</v>
      </c>
      <c r="Q1833">
        <f>VLOOKUP($A1833,'Hospitalisation Details'!$A:$O,15,0)</f>
        <v>30</v>
      </c>
    </row>
    <row r="1834" spans="1:17" ht="15.75" x14ac:dyDescent="0.25">
      <c r="A1834" s="1" t="s">
        <v>537</v>
      </c>
      <c r="B1834" t="str">
        <f>VLOOKUP(Healthcare!A1834,'Customer Names'!$A:$D,4,0)</f>
        <v>Zachariah</v>
      </c>
      <c r="C1834">
        <f>VLOOKUP(A1834,'Medical Examinations'!$A:$M,2,0)</f>
        <v>34.674999999999997</v>
      </c>
      <c r="D1834">
        <f>VLOOKUP($A1834,'Medical Examinations'!$A:$M,3,0)</f>
        <v>5.71</v>
      </c>
      <c r="E1834" t="str">
        <f>VLOOKUP($A1834,'Medical Examinations'!$A:$M,4,0)</f>
        <v>yes</v>
      </c>
      <c r="F1834" t="str">
        <f>VLOOKUP($A1834,'Medical Examinations'!$A:$M,5,0)</f>
        <v>No</v>
      </c>
      <c r="G1834" t="str">
        <f>VLOOKUP($A1834,'Medical Examinations'!$A:$M,6,0)</f>
        <v>No</v>
      </c>
      <c r="H1834">
        <f>VLOOKUP($A1834,'Medical Examinations'!$A:$M,8,0)</f>
        <v>1</v>
      </c>
      <c r="I1834" t="str">
        <f>VLOOKUP($A1834,'Medical Examinations'!$A:$M,9,0)</f>
        <v>No</v>
      </c>
      <c r="J1834" t="str">
        <f>VLOOKUP($A1834,'Medical Examinations'!$A:$M,11,0)</f>
        <v>Obesity</v>
      </c>
      <c r="K1834" t="str">
        <f>VLOOKUP($A1834,'Medical Examinations'!$A:$M,12,0)</f>
        <v>Prediabetes</v>
      </c>
      <c r="L1834" s="11">
        <f>VLOOKUP($A1834,'Hospitalisation Details'!$A:$O,5,0)</f>
        <v>32468</v>
      </c>
      <c r="M1834">
        <f>VLOOKUP($A1834,'Hospitalisation Details'!$A:$O,7,0)</f>
        <v>4518.83</v>
      </c>
      <c r="N1834" t="str">
        <f>VLOOKUP($A1834,'Hospitalisation Details'!$A:$O,12,0)</f>
        <v>tier - 2</v>
      </c>
      <c r="O1834" t="str">
        <f>VLOOKUP($A1834,'Hospitalisation Details'!$A:$O,13,0)</f>
        <v>tier - 2</v>
      </c>
      <c r="P1834" t="str">
        <f>VLOOKUP($A1834,'Hospitalisation Details'!$A:$O,14,0)</f>
        <v>R1017</v>
      </c>
      <c r="Q1834">
        <f>VLOOKUP($A1834,'Hospitalisation Details'!$A:$O,15,0)</f>
        <v>34</v>
      </c>
    </row>
    <row r="1835" spans="1:17" ht="15.75" x14ac:dyDescent="0.25">
      <c r="A1835" s="1" t="s">
        <v>536</v>
      </c>
      <c r="B1835" t="str">
        <f>VLOOKUP(Healthcare!A1835,'Customer Names'!$A:$D,4,0)</f>
        <v>Patricia A</v>
      </c>
      <c r="C1835">
        <f>VLOOKUP(A1835,'Medical Examinations'!$A:$M,2,0)</f>
        <v>18.850000000000001</v>
      </c>
      <c r="D1835">
        <f>VLOOKUP($A1835,'Medical Examinations'!$A:$M,3,0)</f>
        <v>6.03</v>
      </c>
      <c r="E1835" t="str">
        <f>VLOOKUP($A1835,'Medical Examinations'!$A:$M,4,0)</f>
        <v>No</v>
      </c>
      <c r="F1835" t="str">
        <f>VLOOKUP($A1835,'Medical Examinations'!$A:$M,5,0)</f>
        <v>No</v>
      </c>
      <c r="G1835" t="str">
        <f>VLOOKUP($A1835,'Medical Examinations'!$A:$M,6,0)</f>
        <v>No</v>
      </c>
      <c r="H1835">
        <f>VLOOKUP($A1835,'Medical Examinations'!$A:$M,8,0)</f>
        <v>1</v>
      </c>
      <c r="I1835" t="str">
        <f>VLOOKUP($A1835,'Medical Examinations'!$A:$M,9,0)</f>
        <v>No</v>
      </c>
      <c r="J1835" t="str">
        <f>VLOOKUP($A1835,'Medical Examinations'!$A:$M,11,0)</f>
        <v>Healthy Weight</v>
      </c>
      <c r="K1835" t="str">
        <f>VLOOKUP($A1835,'Medical Examinations'!$A:$M,12,0)</f>
        <v>Prediabetes</v>
      </c>
      <c r="L1835" s="11">
        <f>VLOOKUP($A1835,'Hospitalisation Details'!$A:$O,5,0)</f>
        <v>32086</v>
      </c>
      <c r="M1835">
        <f>VLOOKUP($A1835,'Hospitalisation Details'!$A:$O,7,0)</f>
        <v>4518.7700000000004</v>
      </c>
      <c r="N1835" t="str">
        <f>VLOOKUP($A1835,'Hospitalisation Details'!$A:$O,12,0)</f>
        <v>tier - 2</v>
      </c>
      <c r="O1835" t="str">
        <f>VLOOKUP($A1835,'Hospitalisation Details'!$A:$O,13,0)</f>
        <v>tier - 3</v>
      </c>
      <c r="P1835" t="str">
        <f>VLOOKUP($A1835,'Hospitalisation Details'!$A:$O,14,0)</f>
        <v>R1012</v>
      </c>
      <c r="Q1835">
        <f>VLOOKUP($A1835,'Hospitalisation Details'!$A:$O,15,0)</f>
        <v>35</v>
      </c>
    </row>
    <row r="1836" spans="1:17" ht="15.75" x14ac:dyDescent="0.25">
      <c r="A1836" s="1" t="s">
        <v>534</v>
      </c>
      <c r="B1836" t="str">
        <f>VLOOKUP(Healthcare!A1836,'Customer Names'!$A:$D,4,0)</f>
        <v>.  Elizabeth A.</v>
      </c>
      <c r="C1836">
        <f>VLOOKUP(A1836,'Medical Examinations'!$A:$M,2,0)</f>
        <v>34.130000000000003</v>
      </c>
      <c r="D1836">
        <f>VLOOKUP($A1836,'Medical Examinations'!$A:$M,3,0)</f>
        <v>5.65</v>
      </c>
      <c r="E1836" t="str">
        <f>VLOOKUP($A1836,'Medical Examinations'!$A:$M,4,0)</f>
        <v>No</v>
      </c>
      <c r="F1836" t="str">
        <f>VLOOKUP($A1836,'Medical Examinations'!$A:$M,5,0)</f>
        <v>No</v>
      </c>
      <c r="G1836" t="str">
        <f>VLOOKUP($A1836,'Medical Examinations'!$A:$M,6,0)</f>
        <v>Yes</v>
      </c>
      <c r="H1836">
        <f>VLOOKUP($A1836,'Medical Examinations'!$A:$M,8,0)</f>
        <v>1</v>
      </c>
      <c r="I1836" t="str">
        <f>VLOOKUP($A1836,'Medical Examinations'!$A:$M,9,0)</f>
        <v>No</v>
      </c>
      <c r="J1836" t="str">
        <f>VLOOKUP($A1836,'Medical Examinations'!$A:$M,11,0)</f>
        <v>Obesity</v>
      </c>
      <c r="K1836" t="str">
        <f>VLOOKUP($A1836,'Medical Examinations'!$A:$M,12,0)</f>
        <v>Normal</v>
      </c>
      <c r="L1836" s="11">
        <f>VLOOKUP($A1836,'Hospitalisation Details'!$A:$O,5,0)</f>
        <v>37927</v>
      </c>
      <c r="M1836">
        <f>VLOOKUP($A1836,'Hospitalisation Details'!$A:$O,7,0)</f>
        <v>4518.3999999999996</v>
      </c>
      <c r="N1836" t="str">
        <f>VLOOKUP($A1836,'Hospitalisation Details'!$A:$O,12,0)</f>
        <v>tier - 2</v>
      </c>
      <c r="O1836" t="str">
        <f>VLOOKUP($A1836,'Hospitalisation Details'!$A:$O,13,0)</f>
        <v>tier - 3</v>
      </c>
      <c r="P1836" t="str">
        <f>VLOOKUP($A1836,'Hospitalisation Details'!$A:$O,14,0)</f>
        <v>R1026</v>
      </c>
      <c r="Q1836">
        <f>VLOOKUP($A1836,'Hospitalisation Details'!$A:$O,15,0)</f>
        <v>19</v>
      </c>
    </row>
    <row r="1837" spans="1:17" ht="15.75" x14ac:dyDescent="0.25">
      <c r="A1837" s="1" t="s">
        <v>533</v>
      </c>
      <c r="B1837" t="str">
        <f>VLOOKUP(Healthcare!A1837,'Customer Names'!$A:$D,4,0)</f>
        <v>Benjamin</v>
      </c>
      <c r="C1837">
        <f>VLOOKUP(A1837,'Medical Examinations'!$A:$M,2,0)</f>
        <v>17.34</v>
      </c>
      <c r="D1837">
        <f>VLOOKUP($A1837,'Medical Examinations'!$A:$M,3,0)</f>
        <v>5.05</v>
      </c>
      <c r="E1837" t="str">
        <f>VLOOKUP($A1837,'Medical Examinations'!$A:$M,4,0)</f>
        <v>No</v>
      </c>
      <c r="F1837" t="str">
        <f>VLOOKUP($A1837,'Medical Examinations'!$A:$M,5,0)</f>
        <v>No</v>
      </c>
      <c r="G1837" t="str">
        <f>VLOOKUP($A1837,'Medical Examinations'!$A:$M,6,0)</f>
        <v>No</v>
      </c>
      <c r="H1837">
        <f>VLOOKUP($A1837,'Medical Examinations'!$A:$M,8,0)</f>
        <v>0</v>
      </c>
      <c r="I1837" t="str">
        <f>VLOOKUP($A1837,'Medical Examinations'!$A:$M,9,0)</f>
        <v>No</v>
      </c>
      <c r="J1837" t="str">
        <f>VLOOKUP($A1837,'Medical Examinations'!$A:$M,11,0)</f>
        <v>Underweight</v>
      </c>
      <c r="K1837" t="str">
        <f>VLOOKUP($A1837,'Medical Examinations'!$A:$M,12,0)</f>
        <v>Normal</v>
      </c>
      <c r="L1837" s="11">
        <f>VLOOKUP($A1837,'Hospitalisation Details'!$A:$O,5,0)</f>
        <v>29449</v>
      </c>
      <c r="M1837">
        <f>VLOOKUP($A1837,'Hospitalisation Details'!$A:$O,7,0)</f>
        <v>4515.71</v>
      </c>
      <c r="N1837" t="str">
        <f>VLOOKUP($A1837,'Hospitalisation Details'!$A:$O,12,0)</f>
        <v>tier - 2</v>
      </c>
      <c r="O1837" t="str">
        <f>VLOOKUP($A1837,'Hospitalisation Details'!$A:$O,13,0)</f>
        <v>tier - 3</v>
      </c>
      <c r="P1837" t="str">
        <f>VLOOKUP($A1837,'Hospitalisation Details'!$A:$O,14,0)</f>
        <v>R1013</v>
      </c>
      <c r="Q1837">
        <f>VLOOKUP($A1837,'Hospitalisation Details'!$A:$O,15,0)</f>
        <v>42</v>
      </c>
    </row>
    <row r="1838" spans="1:17" ht="15.75" x14ac:dyDescent="0.25">
      <c r="A1838" s="1" t="s">
        <v>532</v>
      </c>
      <c r="B1838" t="str">
        <f>VLOOKUP(Healthcare!A1838,'Customer Names'!$A:$D,4,0)</f>
        <v>Breno</v>
      </c>
      <c r="C1838">
        <f>VLOOKUP(A1838,'Medical Examinations'!$A:$M,2,0)</f>
        <v>17.440000000000001</v>
      </c>
      <c r="D1838">
        <f>VLOOKUP($A1838,'Medical Examinations'!$A:$M,3,0)</f>
        <v>6.26</v>
      </c>
      <c r="E1838" t="str">
        <f>VLOOKUP($A1838,'Medical Examinations'!$A:$M,4,0)</f>
        <v>No</v>
      </c>
      <c r="F1838" t="str">
        <f>VLOOKUP($A1838,'Medical Examinations'!$A:$M,5,0)</f>
        <v>No</v>
      </c>
      <c r="G1838" t="str">
        <f>VLOOKUP($A1838,'Medical Examinations'!$A:$M,6,0)</f>
        <v>No</v>
      </c>
      <c r="H1838">
        <f>VLOOKUP($A1838,'Medical Examinations'!$A:$M,8,0)</f>
        <v>0</v>
      </c>
      <c r="I1838" t="str">
        <f>VLOOKUP($A1838,'Medical Examinations'!$A:$M,9,0)</f>
        <v>No</v>
      </c>
      <c r="J1838" t="str">
        <f>VLOOKUP($A1838,'Medical Examinations'!$A:$M,11,0)</f>
        <v>Underweight</v>
      </c>
      <c r="K1838" t="str">
        <f>VLOOKUP($A1838,'Medical Examinations'!$A:$M,12,0)</f>
        <v>Prediabetes</v>
      </c>
      <c r="L1838" s="11">
        <f>VLOOKUP($A1838,'Hospitalisation Details'!$A:$O,5,0)</f>
        <v>30312</v>
      </c>
      <c r="M1838">
        <f>VLOOKUP($A1838,'Hospitalisation Details'!$A:$O,7,0)</f>
        <v>4511.41</v>
      </c>
      <c r="N1838" t="str">
        <f>VLOOKUP($A1838,'Hospitalisation Details'!$A:$O,12,0)</f>
        <v>tier - 2</v>
      </c>
      <c r="O1838" t="str">
        <f>VLOOKUP($A1838,'Hospitalisation Details'!$A:$O,13,0)</f>
        <v>tier - 3</v>
      </c>
      <c r="P1838" t="str">
        <f>VLOOKUP($A1838,'Hospitalisation Details'!$A:$O,14,0)</f>
        <v>R1013</v>
      </c>
      <c r="Q1838">
        <f>VLOOKUP($A1838,'Hospitalisation Details'!$A:$O,15,0)</f>
        <v>40</v>
      </c>
    </row>
    <row r="1839" spans="1:17" ht="15.75" x14ac:dyDescent="0.25">
      <c r="A1839" s="1" t="s">
        <v>531</v>
      </c>
      <c r="B1839" t="str">
        <f>VLOOKUP(Healthcare!A1839,'Customer Names'!$A:$D,4,0)</f>
        <v>Takaya</v>
      </c>
      <c r="C1839">
        <f>VLOOKUP(A1839,'Medical Examinations'!$A:$M,2,0)</f>
        <v>33.659999999999997</v>
      </c>
      <c r="D1839">
        <f>VLOOKUP($A1839,'Medical Examinations'!$A:$M,3,0)</f>
        <v>4.08</v>
      </c>
      <c r="E1839" t="str">
        <f>VLOOKUP($A1839,'Medical Examinations'!$A:$M,4,0)</f>
        <v>yes</v>
      </c>
      <c r="F1839" t="str">
        <f>VLOOKUP($A1839,'Medical Examinations'!$A:$M,5,0)</f>
        <v>No</v>
      </c>
      <c r="G1839" t="str">
        <f>VLOOKUP($A1839,'Medical Examinations'!$A:$M,6,0)</f>
        <v>Yes</v>
      </c>
      <c r="H1839">
        <f>VLOOKUP($A1839,'Medical Examinations'!$A:$M,8,0)</f>
        <v>1</v>
      </c>
      <c r="I1839" t="str">
        <f>VLOOKUP($A1839,'Medical Examinations'!$A:$M,9,0)</f>
        <v>No</v>
      </c>
      <c r="J1839" t="str">
        <f>VLOOKUP($A1839,'Medical Examinations'!$A:$M,11,0)</f>
        <v>Obesity</v>
      </c>
      <c r="K1839" t="str">
        <f>VLOOKUP($A1839,'Medical Examinations'!$A:$M,12,0)</f>
        <v>Normal</v>
      </c>
      <c r="L1839" s="11">
        <f>VLOOKUP($A1839,'Hospitalisation Details'!$A:$O,5,0)</f>
        <v>35594</v>
      </c>
      <c r="M1839">
        <f>VLOOKUP($A1839,'Hospitalisation Details'!$A:$O,7,0)</f>
        <v>4504.66</v>
      </c>
      <c r="N1839" t="str">
        <f>VLOOKUP($A1839,'Hospitalisation Details'!$A:$O,12,0)</f>
        <v>tier - 1</v>
      </c>
      <c r="O1839" t="str">
        <f>VLOOKUP($A1839,'Hospitalisation Details'!$A:$O,13,0)</f>
        <v>tier - 2</v>
      </c>
      <c r="P1839" t="str">
        <f>VLOOKUP($A1839,'Hospitalisation Details'!$A:$O,14,0)</f>
        <v>R1013</v>
      </c>
      <c r="Q1839">
        <f>VLOOKUP($A1839,'Hospitalisation Details'!$A:$O,15,0)</f>
        <v>25</v>
      </c>
    </row>
    <row r="1840" spans="1:17" ht="15.75" x14ac:dyDescent="0.25">
      <c r="A1840" s="1" t="s">
        <v>530</v>
      </c>
      <c r="B1840" t="str">
        <f>VLOOKUP(Healthcare!A1840,'Customer Names'!$A:$D,4,0)</f>
        <v>Thomas IV</v>
      </c>
      <c r="C1840">
        <f>VLOOKUP(A1840,'Medical Examinations'!$A:$M,2,0)</f>
        <v>21.375</v>
      </c>
      <c r="D1840">
        <f>VLOOKUP($A1840,'Medical Examinations'!$A:$M,3,0)</f>
        <v>6.19</v>
      </c>
      <c r="E1840" t="str">
        <f>VLOOKUP($A1840,'Medical Examinations'!$A:$M,4,0)</f>
        <v>yes</v>
      </c>
      <c r="F1840" t="str">
        <f>VLOOKUP($A1840,'Medical Examinations'!$A:$M,5,0)</f>
        <v>No</v>
      </c>
      <c r="G1840" t="str">
        <f>VLOOKUP($A1840,'Medical Examinations'!$A:$M,6,0)</f>
        <v>No</v>
      </c>
      <c r="H1840">
        <f>VLOOKUP($A1840,'Medical Examinations'!$A:$M,8,0)</f>
        <v>1</v>
      </c>
      <c r="I1840" t="str">
        <f>VLOOKUP($A1840,'Medical Examinations'!$A:$M,9,0)</f>
        <v>No</v>
      </c>
      <c r="J1840" t="str">
        <f>VLOOKUP($A1840,'Medical Examinations'!$A:$M,11,0)</f>
        <v>Healthy Weight</v>
      </c>
      <c r="K1840" t="str">
        <f>VLOOKUP($A1840,'Medical Examinations'!$A:$M,12,0)</f>
        <v>Prediabetes</v>
      </c>
      <c r="L1840" s="11">
        <f>VLOOKUP($A1840,'Hospitalisation Details'!$A:$O,5,0)</f>
        <v>32350</v>
      </c>
      <c r="M1840">
        <f>VLOOKUP($A1840,'Hospitalisation Details'!$A:$O,7,0)</f>
        <v>4500.34</v>
      </c>
      <c r="N1840" t="str">
        <f>VLOOKUP($A1840,'Hospitalisation Details'!$A:$O,12,0)</f>
        <v>tier - 2</v>
      </c>
      <c r="O1840" t="str">
        <f>VLOOKUP($A1840,'Hospitalisation Details'!$A:$O,13,0)</f>
        <v>tier - 1</v>
      </c>
      <c r="P1840" t="str">
        <f>VLOOKUP($A1840,'Hospitalisation Details'!$A:$O,14,0)</f>
        <v>R1017</v>
      </c>
      <c r="Q1840">
        <f>VLOOKUP($A1840,'Hospitalisation Details'!$A:$O,15,0)</f>
        <v>34</v>
      </c>
    </row>
    <row r="1841" spans="1:17" ht="15.75" x14ac:dyDescent="0.25">
      <c r="A1841" s="1" t="s">
        <v>529</v>
      </c>
      <c r="B1841" t="str">
        <f>VLOOKUP(Healthcare!A1841,'Customer Names'!$A:$D,4,0)</f>
        <v>Bradley E</v>
      </c>
      <c r="C1841">
        <f>VLOOKUP(A1841,'Medical Examinations'!$A:$M,2,0)</f>
        <v>27.14</v>
      </c>
      <c r="D1841">
        <f>VLOOKUP($A1841,'Medical Examinations'!$A:$M,3,0)</f>
        <v>6.01</v>
      </c>
      <c r="E1841" t="str">
        <f>VLOOKUP($A1841,'Medical Examinations'!$A:$M,4,0)</f>
        <v>No</v>
      </c>
      <c r="F1841" t="str">
        <f>VLOOKUP($A1841,'Medical Examinations'!$A:$M,5,0)</f>
        <v>No</v>
      </c>
      <c r="G1841" t="str">
        <f>VLOOKUP($A1841,'Medical Examinations'!$A:$M,6,0)</f>
        <v>No</v>
      </c>
      <c r="H1841">
        <f>VLOOKUP($A1841,'Medical Examinations'!$A:$M,8,0)</f>
        <v>1</v>
      </c>
      <c r="I1841" t="str">
        <f>VLOOKUP($A1841,'Medical Examinations'!$A:$M,9,0)</f>
        <v>No</v>
      </c>
      <c r="J1841" t="str">
        <f>VLOOKUP($A1841,'Medical Examinations'!$A:$M,11,0)</f>
        <v>Overweight</v>
      </c>
      <c r="K1841" t="str">
        <f>VLOOKUP($A1841,'Medical Examinations'!$A:$M,12,0)</f>
        <v>Prediabetes</v>
      </c>
      <c r="L1841" s="11">
        <f>VLOOKUP($A1841,'Hospitalisation Details'!$A:$O,5,0)</f>
        <v>33889</v>
      </c>
      <c r="M1841">
        <f>VLOOKUP($A1841,'Hospitalisation Details'!$A:$O,7,0)</f>
        <v>4488.58</v>
      </c>
      <c r="N1841" t="str">
        <f>VLOOKUP($A1841,'Hospitalisation Details'!$A:$O,12,0)</f>
        <v>tier - 2</v>
      </c>
      <c r="O1841" t="str">
        <f>VLOOKUP($A1841,'Hospitalisation Details'!$A:$O,13,0)</f>
        <v>tier - 3</v>
      </c>
      <c r="P1841" t="str">
        <f>VLOOKUP($A1841,'Hospitalisation Details'!$A:$O,14,0)</f>
        <v>R1012</v>
      </c>
      <c r="Q1841">
        <f>VLOOKUP($A1841,'Hospitalisation Details'!$A:$O,15,0)</f>
        <v>30</v>
      </c>
    </row>
    <row r="1842" spans="1:17" ht="15.75" x14ac:dyDescent="0.25">
      <c r="A1842" s="1" t="s">
        <v>528</v>
      </c>
      <c r="B1842" t="str">
        <f>VLOOKUP(Healthcare!A1842,'Customer Names'!$A:$D,4,0)</f>
        <v>Megan</v>
      </c>
      <c r="C1842">
        <f>VLOOKUP(A1842,'Medical Examinations'!$A:$M,2,0)</f>
        <v>35.78</v>
      </c>
      <c r="D1842">
        <f>VLOOKUP($A1842,'Medical Examinations'!$A:$M,3,0)</f>
        <v>6.07</v>
      </c>
      <c r="E1842" t="str">
        <f>VLOOKUP($A1842,'Medical Examinations'!$A:$M,4,0)</f>
        <v>No</v>
      </c>
      <c r="F1842" t="str">
        <f>VLOOKUP($A1842,'Medical Examinations'!$A:$M,5,0)</f>
        <v>yes</v>
      </c>
      <c r="G1842" t="str">
        <f>VLOOKUP($A1842,'Medical Examinations'!$A:$M,6,0)</f>
        <v>No</v>
      </c>
      <c r="H1842">
        <f>VLOOKUP($A1842,'Medical Examinations'!$A:$M,8,0)</f>
        <v>1</v>
      </c>
      <c r="I1842" t="str">
        <f>VLOOKUP($A1842,'Medical Examinations'!$A:$M,9,0)</f>
        <v>No</v>
      </c>
      <c r="J1842" t="str">
        <f>VLOOKUP($A1842,'Medical Examinations'!$A:$M,11,0)</f>
        <v>Obesity</v>
      </c>
      <c r="K1842" t="str">
        <f>VLOOKUP($A1842,'Medical Examinations'!$A:$M,12,0)</f>
        <v>Prediabetes</v>
      </c>
      <c r="L1842" s="11">
        <f>VLOOKUP($A1842,'Hospitalisation Details'!$A:$O,5,0)</f>
        <v>38217</v>
      </c>
      <c r="M1842">
        <f>VLOOKUP($A1842,'Hospitalisation Details'!$A:$O,7,0)</f>
        <v>4468.25</v>
      </c>
      <c r="N1842" t="str">
        <f>VLOOKUP($A1842,'Hospitalisation Details'!$A:$O,12,0)</f>
        <v>tier - 2</v>
      </c>
      <c r="O1842" t="str">
        <f>VLOOKUP($A1842,'Hospitalisation Details'!$A:$O,13,0)</f>
        <v>tier - 2</v>
      </c>
      <c r="P1842" t="str">
        <f>VLOOKUP($A1842,'Hospitalisation Details'!$A:$O,14,0)</f>
        <v>R1012</v>
      </c>
      <c r="Q1842">
        <f>VLOOKUP($A1842,'Hospitalisation Details'!$A:$O,15,0)</f>
        <v>18</v>
      </c>
    </row>
    <row r="1843" spans="1:17" ht="15.75" x14ac:dyDescent="0.25">
      <c r="A1843" s="1" t="s">
        <v>527</v>
      </c>
      <c r="B1843" t="str">
        <f>VLOOKUP(Healthcare!A1843,'Customer Names'!$A:$D,4,0)</f>
        <v>Ruby J</v>
      </c>
      <c r="C1843">
        <f>VLOOKUP(A1843,'Medical Examinations'!$A:$M,2,0)</f>
        <v>34.96</v>
      </c>
      <c r="D1843">
        <f>VLOOKUP($A1843,'Medical Examinations'!$A:$M,3,0)</f>
        <v>5.63</v>
      </c>
      <c r="E1843" t="str">
        <f>VLOOKUP($A1843,'Medical Examinations'!$A:$M,4,0)</f>
        <v>No</v>
      </c>
      <c r="F1843" t="str">
        <f>VLOOKUP($A1843,'Medical Examinations'!$A:$M,5,0)</f>
        <v>No</v>
      </c>
      <c r="G1843" t="str">
        <f>VLOOKUP($A1843,'Medical Examinations'!$A:$M,6,0)</f>
        <v>No</v>
      </c>
      <c r="H1843">
        <f>VLOOKUP($A1843,'Medical Examinations'!$A:$M,8,0)</f>
        <v>0</v>
      </c>
      <c r="I1843" t="str">
        <f>VLOOKUP($A1843,'Medical Examinations'!$A:$M,9,0)</f>
        <v>No</v>
      </c>
      <c r="J1843" t="str">
        <f>VLOOKUP($A1843,'Medical Examinations'!$A:$M,11,0)</f>
        <v>Obesity</v>
      </c>
      <c r="K1843" t="str">
        <f>VLOOKUP($A1843,'Medical Examinations'!$A:$M,12,0)</f>
        <v>Normal</v>
      </c>
      <c r="L1843" s="11">
        <f>VLOOKUP($A1843,'Hospitalisation Details'!$A:$O,5,0)</f>
        <v>36423</v>
      </c>
      <c r="M1843">
        <f>VLOOKUP($A1843,'Hospitalisation Details'!$A:$O,7,0)</f>
        <v>4466.62</v>
      </c>
      <c r="N1843" t="str">
        <f>VLOOKUP($A1843,'Hospitalisation Details'!$A:$O,12,0)</f>
        <v>tier - 2</v>
      </c>
      <c r="O1843" t="str">
        <f>VLOOKUP($A1843,'Hospitalisation Details'!$A:$O,13,0)</f>
        <v>tier - 2</v>
      </c>
      <c r="P1843" t="str">
        <f>VLOOKUP($A1843,'Hospitalisation Details'!$A:$O,14,0)</f>
        <v>R1012</v>
      </c>
      <c r="Q1843">
        <f>VLOOKUP($A1843,'Hospitalisation Details'!$A:$O,15,0)</f>
        <v>23</v>
      </c>
    </row>
    <row r="1844" spans="1:17" ht="15.75" x14ac:dyDescent="0.25">
      <c r="A1844" s="1" t="s">
        <v>526</v>
      </c>
      <c r="B1844" t="str">
        <f>VLOOKUP(Healthcare!A1844,'Customer Names'!$A:$D,4,0)</f>
        <v>Bart</v>
      </c>
      <c r="C1844">
        <f>VLOOKUP(A1844,'Medical Examinations'!$A:$M,2,0)</f>
        <v>38.39</v>
      </c>
      <c r="D1844">
        <f>VLOOKUP($A1844,'Medical Examinations'!$A:$M,3,0)</f>
        <v>6.05</v>
      </c>
      <c r="E1844" t="str">
        <f>VLOOKUP($A1844,'Medical Examinations'!$A:$M,4,0)</f>
        <v>No</v>
      </c>
      <c r="F1844" t="str">
        <f>VLOOKUP($A1844,'Medical Examinations'!$A:$M,5,0)</f>
        <v>No</v>
      </c>
      <c r="G1844" t="str">
        <f>VLOOKUP($A1844,'Medical Examinations'!$A:$M,6,0)</f>
        <v>No</v>
      </c>
      <c r="H1844">
        <f>VLOOKUP($A1844,'Medical Examinations'!$A:$M,8,0)</f>
        <v>0</v>
      </c>
      <c r="I1844" t="str">
        <f>VLOOKUP($A1844,'Medical Examinations'!$A:$M,9,0)</f>
        <v>No</v>
      </c>
      <c r="J1844" t="str">
        <f>VLOOKUP($A1844,'Medical Examinations'!$A:$M,11,0)</f>
        <v>Obesity</v>
      </c>
      <c r="K1844" t="str">
        <f>VLOOKUP($A1844,'Medical Examinations'!$A:$M,12,0)</f>
        <v>Prediabetes</v>
      </c>
      <c r="L1844" s="11">
        <f>VLOOKUP($A1844,'Hospitalisation Details'!$A:$O,5,0)</f>
        <v>33576</v>
      </c>
      <c r="M1844">
        <f>VLOOKUP($A1844,'Hospitalisation Details'!$A:$O,7,0)</f>
        <v>4463.21</v>
      </c>
      <c r="N1844" t="str">
        <f>VLOOKUP($A1844,'Hospitalisation Details'!$A:$O,12,0)</f>
        <v>tier - 3</v>
      </c>
      <c r="O1844" t="str">
        <f>VLOOKUP($A1844,'Hospitalisation Details'!$A:$O,13,0)</f>
        <v>tier - 3</v>
      </c>
      <c r="P1844" t="str">
        <f>VLOOKUP($A1844,'Hospitalisation Details'!$A:$O,14,0)</f>
        <v>R1013</v>
      </c>
      <c r="Q1844">
        <f>VLOOKUP($A1844,'Hospitalisation Details'!$A:$O,15,0)</f>
        <v>31</v>
      </c>
    </row>
    <row r="1845" spans="1:17" ht="15.75" x14ac:dyDescent="0.25">
      <c r="A1845" s="1" t="s">
        <v>525</v>
      </c>
      <c r="B1845" t="str">
        <f>VLOOKUP(Healthcare!A1845,'Customer Names'!$A:$D,4,0)</f>
        <v>Robert A.</v>
      </c>
      <c r="C1845">
        <f>VLOOKUP(A1845,'Medical Examinations'!$A:$M,2,0)</f>
        <v>33.82</v>
      </c>
      <c r="D1845">
        <f>VLOOKUP($A1845,'Medical Examinations'!$A:$M,3,0)</f>
        <v>4.6500000000000004</v>
      </c>
      <c r="E1845" t="str">
        <f>VLOOKUP($A1845,'Medical Examinations'!$A:$M,4,0)</f>
        <v>No</v>
      </c>
      <c r="F1845" t="str">
        <f>VLOOKUP($A1845,'Medical Examinations'!$A:$M,5,0)</f>
        <v>No</v>
      </c>
      <c r="G1845" t="str">
        <f>VLOOKUP($A1845,'Medical Examinations'!$A:$M,6,0)</f>
        <v>No</v>
      </c>
      <c r="H1845">
        <f>VLOOKUP($A1845,'Medical Examinations'!$A:$M,8,0)</f>
        <v>0</v>
      </c>
      <c r="I1845" t="str">
        <f>VLOOKUP($A1845,'Medical Examinations'!$A:$M,9,0)</f>
        <v>No</v>
      </c>
      <c r="J1845" t="str">
        <f>VLOOKUP($A1845,'Medical Examinations'!$A:$M,11,0)</f>
        <v>Obesity</v>
      </c>
      <c r="K1845" t="str">
        <f>VLOOKUP($A1845,'Medical Examinations'!$A:$M,12,0)</f>
        <v>Normal</v>
      </c>
      <c r="L1845" s="11">
        <f>VLOOKUP($A1845,'Hospitalisation Details'!$A:$O,5,0)</f>
        <v>33161</v>
      </c>
      <c r="M1845">
        <f>VLOOKUP($A1845,'Hospitalisation Details'!$A:$O,7,0)</f>
        <v>4462.72</v>
      </c>
      <c r="N1845" t="str">
        <f>VLOOKUP($A1845,'Hospitalisation Details'!$A:$O,12,0)</f>
        <v>tier - 2</v>
      </c>
      <c r="O1845" t="str">
        <f>VLOOKUP($A1845,'Hospitalisation Details'!$A:$O,13,0)</f>
        <v>tier - 3</v>
      </c>
      <c r="P1845" t="str">
        <f>VLOOKUP($A1845,'Hospitalisation Details'!$A:$O,14,0)</f>
        <v>R1012</v>
      </c>
      <c r="Q1845">
        <f>VLOOKUP($A1845,'Hospitalisation Details'!$A:$O,15,0)</f>
        <v>32</v>
      </c>
    </row>
    <row r="1846" spans="1:17" ht="15.75" x14ac:dyDescent="0.25">
      <c r="A1846" s="1" t="s">
        <v>524</v>
      </c>
      <c r="B1846" t="str">
        <f>VLOOKUP(Healthcare!A1846,'Customer Names'!$A:$D,4,0)</f>
        <v>Adam</v>
      </c>
      <c r="C1846">
        <f>VLOOKUP(A1846,'Medical Examinations'!$A:$M,2,0)</f>
        <v>27.835000000000001</v>
      </c>
      <c r="D1846">
        <f>VLOOKUP($A1846,'Medical Examinations'!$A:$M,3,0)</f>
        <v>5.37</v>
      </c>
      <c r="E1846" t="str">
        <f>VLOOKUP($A1846,'Medical Examinations'!$A:$M,4,0)</f>
        <v>No</v>
      </c>
      <c r="F1846" t="str">
        <f>VLOOKUP($A1846,'Medical Examinations'!$A:$M,5,0)</f>
        <v>No</v>
      </c>
      <c r="G1846" t="str">
        <f>VLOOKUP($A1846,'Medical Examinations'!$A:$M,6,0)</f>
        <v>No</v>
      </c>
      <c r="H1846">
        <f>VLOOKUP($A1846,'Medical Examinations'!$A:$M,8,0)</f>
        <v>0</v>
      </c>
      <c r="I1846" t="str">
        <f>VLOOKUP($A1846,'Medical Examinations'!$A:$M,9,0)</f>
        <v>No</v>
      </c>
      <c r="J1846" t="str">
        <f>VLOOKUP($A1846,'Medical Examinations'!$A:$M,11,0)</f>
        <v>Overweight</v>
      </c>
      <c r="K1846" t="str">
        <f>VLOOKUP($A1846,'Medical Examinations'!$A:$M,12,0)</f>
        <v>Normal</v>
      </c>
      <c r="L1846" s="11">
        <f>VLOOKUP($A1846,'Hospitalisation Details'!$A:$O,5,0)</f>
        <v>33185</v>
      </c>
      <c r="M1846">
        <f>VLOOKUP($A1846,'Hospitalisation Details'!$A:$O,7,0)</f>
        <v>4454.3999999999996</v>
      </c>
      <c r="N1846" t="str">
        <f>VLOOKUP($A1846,'Hospitalisation Details'!$A:$O,12,0)</f>
        <v>tier - 2</v>
      </c>
      <c r="O1846" t="str">
        <f>VLOOKUP($A1846,'Hospitalisation Details'!$A:$O,13,0)</f>
        <v>tier - 3</v>
      </c>
      <c r="P1846" t="str">
        <f>VLOOKUP($A1846,'Hospitalisation Details'!$A:$O,14,0)</f>
        <v>R1012</v>
      </c>
      <c r="Q1846">
        <f>VLOOKUP($A1846,'Hospitalisation Details'!$A:$O,15,0)</f>
        <v>32</v>
      </c>
    </row>
    <row r="1847" spans="1:17" ht="15.75" x14ac:dyDescent="0.25">
      <c r="A1847" s="1" t="s">
        <v>523</v>
      </c>
      <c r="B1847" t="str">
        <f>VLOOKUP(Healthcare!A1847,'Customer Names'!$A:$D,4,0)</f>
        <v>Yemane Adhane</v>
      </c>
      <c r="C1847">
        <f>VLOOKUP(A1847,'Medical Examinations'!$A:$M,2,0)</f>
        <v>33</v>
      </c>
      <c r="D1847">
        <f>VLOOKUP($A1847,'Medical Examinations'!$A:$M,3,0)</f>
        <v>5.39</v>
      </c>
      <c r="E1847" t="str">
        <f>VLOOKUP($A1847,'Medical Examinations'!$A:$M,4,0)</f>
        <v>No</v>
      </c>
      <c r="F1847" t="str">
        <f>VLOOKUP($A1847,'Medical Examinations'!$A:$M,5,0)</f>
        <v>No</v>
      </c>
      <c r="G1847" t="str">
        <f>VLOOKUP($A1847,'Medical Examinations'!$A:$M,6,0)</f>
        <v>No</v>
      </c>
      <c r="H1847">
        <f>VLOOKUP($A1847,'Medical Examinations'!$A:$M,8,0)</f>
        <v>0</v>
      </c>
      <c r="I1847" t="str">
        <f>VLOOKUP($A1847,'Medical Examinations'!$A:$M,9,0)</f>
        <v>No</v>
      </c>
      <c r="J1847" t="str">
        <f>VLOOKUP($A1847,'Medical Examinations'!$A:$M,11,0)</f>
        <v>Obesity</v>
      </c>
      <c r="K1847" t="str">
        <f>VLOOKUP($A1847,'Medical Examinations'!$A:$M,12,0)</f>
        <v>Normal</v>
      </c>
      <c r="L1847" s="11">
        <f>VLOOKUP($A1847,'Hospitalisation Details'!$A:$O,5,0)</f>
        <v>34605</v>
      </c>
      <c r="M1847">
        <f>VLOOKUP($A1847,'Hospitalisation Details'!$A:$O,7,0)</f>
        <v>4449.46</v>
      </c>
      <c r="N1847" t="str">
        <f>VLOOKUP($A1847,'Hospitalisation Details'!$A:$O,12,0)</f>
        <v>tier - 1</v>
      </c>
      <c r="O1847" t="str">
        <f>VLOOKUP($A1847,'Hospitalisation Details'!$A:$O,13,0)</f>
        <v>tier - 2</v>
      </c>
      <c r="P1847" t="str">
        <f>VLOOKUP($A1847,'Hospitalisation Details'!$A:$O,14,0)</f>
        <v>R1013</v>
      </c>
      <c r="Q1847">
        <f>VLOOKUP($A1847,'Hospitalisation Details'!$A:$O,15,0)</f>
        <v>28</v>
      </c>
    </row>
    <row r="1848" spans="1:17" ht="15.75" x14ac:dyDescent="0.25">
      <c r="A1848" s="1" t="s">
        <v>522</v>
      </c>
      <c r="B1848" t="str">
        <f>VLOOKUP(Healthcare!A1848,'Customer Names'!$A:$D,4,0)</f>
        <v>Jesse A.</v>
      </c>
      <c r="C1848">
        <f>VLOOKUP(A1848,'Medical Examinations'!$A:$M,2,0)</f>
        <v>26.885000000000002</v>
      </c>
      <c r="D1848">
        <f>VLOOKUP($A1848,'Medical Examinations'!$A:$M,3,0)</f>
        <v>5.86</v>
      </c>
      <c r="E1848" t="str">
        <f>VLOOKUP($A1848,'Medical Examinations'!$A:$M,4,0)</f>
        <v>No</v>
      </c>
      <c r="F1848" t="str">
        <f>VLOOKUP($A1848,'Medical Examinations'!$A:$M,5,0)</f>
        <v>No</v>
      </c>
      <c r="G1848" t="str">
        <f>VLOOKUP($A1848,'Medical Examinations'!$A:$M,6,0)</f>
        <v>No</v>
      </c>
      <c r="H1848">
        <f>VLOOKUP($A1848,'Medical Examinations'!$A:$M,8,0)</f>
        <v>0</v>
      </c>
      <c r="I1848" t="str">
        <f>VLOOKUP($A1848,'Medical Examinations'!$A:$M,9,0)</f>
        <v>No</v>
      </c>
      <c r="J1848" t="str">
        <f>VLOOKUP($A1848,'Medical Examinations'!$A:$M,11,0)</f>
        <v>Overweight</v>
      </c>
      <c r="K1848" t="str">
        <f>VLOOKUP($A1848,'Medical Examinations'!$A:$M,12,0)</f>
        <v>Prediabetes</v>
      </c>
      <c r="L1848" s="11">
        <f>VLOOKUP($A1848,'Hospitalisation Details'!$A:$O,5,0)</f>
        <v>33514</v>
      </c>
      <c r="M1848">
        <f>VLOOKUP($A1848,'Hospitalisation Details'!$A:$O,7,0)</f>
        <v>4441.21</v>
      </c>
      <c r="N1848" t="str">
        <f>VLOOKUP($A1848,'Hospitalisation Details'!$A:$O,12,0)</f>
        <v>tier - 1</v>
      </c>
      <c r="O1848" t="str">
        <f>VLOOKUP($A1848,'Hospitalisation Details'!$A:$O,13,0)</f>
        <v>tier - 2</v>
      </c>
      <c r="P1848" t="str">
        <f>VLOOKUP($A1848,'Hospitalisation Details'!$A:$O,14,0)</f>
        <v>R1014</v>
      </c>
      <c r="Q1848">
        <f>VLOOKUP($A1848,'Hospitalisation Details'!$A:$O,15,0)</f>
        <v>31</v>
      </c>
    </row>
    <row r="1849" spans="1:17" ht="15.75" x14ac:dyDescent="0.25">
      <c r="A1849" s="1" t="s">
        <v>521</v>
      </c>
      <c r="B1849" t="str">
        <f>VLOOKUP(Healthcare!A1849,'Customer Names'!$A:$D,4,0)</f>
        <v>Bird</v>
      </c>
      <c r="C1849">
        <f>VLOOKUP(A1849,'Medical Examinations'!$A:$M,2,0)</f>
        <v>29.26</v>
      </c>
      <c r="D1849">
        <f>VLOOKUP($A1849,'Medical Examinations'!$A:$M,3,0)</f>
        <v>4.4400000000000004</v>
      </c>
      <c r="E1849" t="str">
        <f>VLOOKUP($A1849,'Medical Examinations'!$A:$M,4,0)</f>
        <v>No</v>
      </c>
      <c r="F1849" t="str">
        <f>VLOOKUP($A1849,'Medical Examinations'!$A:$M,5,0)</f>
        <v>No</v>
      </c>
      <c r="G1849" t="str">
        <f>VLOOKUP($A1849,'Medical Examinations'!$A:$M,6,0)</f>
        <v>No</v>
      </c>
      <c r="H1849">
        <f>VLOOKUP($A1849,'Medical Examinations'!$A:$M,8,0)</f>
        <v>0</v>
      </c>
      <c r="I1849" t="str">
        <f>VLOOKUP($A1849,'Medical Examinations'!$A:$M,9,0)</f>
        <v>No</v>
      </c>
      <c r="J1849" t="str">
        <f>VLOOKUP($A1849,'Medical Examinations'!$A:$M,11,0)</f>
        <v>Overweight</v>
      </c>
      <c r="K1849" t="str">
        <f>VLOOKUP($A1849,'Medical Examinations'!$A:$M,12,0)</f>
        <v>Normal</v>
      </c>
      <c r="L1849" s="11">
        <f>VLOOKUP($A1849,'Hospitalisation Details'!$A:$O,5,0)</f>
        <v>34692</v>
      </c>
      <c r="M1849">
        <f>VLOOKUP($A1849,'Hospitalisation Details'!$A:$O,7,0)</f>
        <v>4438.26</v>
      </c>
      <c r="N1849" t="str">
        <f>VLOOKUP($A1849,'Hospitalisation Details'!$A:$O,12,0)</f>
        <v>tier - 2</v>
      </c>
      <c r="O1849" t="str">
        <f>VLOOKUP($A1849,'Hospitalisation Details'!$A:$O,13,0)</f>
        <v>tier - 3</v>
      </c>
      <c r="P1849" t="str">
        <f>VLOOKUP($A1849,'Hospitalisation Details'!$A:$O,14,0)</f>
        <v>R1017</v>
      </c>
      <c r="Q1849">
        <f>VLOOKUP($A1849,'Hospitalisation Details'!$A:$O,15,0)</f>
        <v>28</v>
      </c>
    </row>
    <row r="1850" spans="1:17" ht="15.75" x14ac:dyDescent="0.25">
      <c r="A1850" s="1" t="s">
        <v>520</v>
      </c>
      <c r="B1850" t="str">
        <f>VLOOKUP(Healthcare!A1850,'Customer Names'!$A:$D,4,0)</f>
        <v>Patrick M.</v>
      </c>
      <c r="C1850">
        <f>VLOOKUP(A1850,'Medical Examinations'!$A:$M,2,0)</f>
        <v>26.98</v>
      </c>
      <c r="D1850">
        <f>VLOOKUP($A1850,'Medical Examinations'!$A:$M,3,0)</f>
        <v>4.41</v>
      </c>
      <c r="E1850" t="str">
        <f>VLOOKUP($A1850,'Medical Examinations'!$A:$M,4,0)</f>
        <v>No</v>
      </c>
      <c r="F1850" t="str">
        <f>VLOOKUP($A1850,'Medical Examinations'!$A:$M,5,0)</f>
        <v>No</v>
      </c>
      <c r="G1850" t="str">
        <f>VLOOKUP($A1850,'Medical Examinations'!$A:$M,6,0)</f>
        <v>No</v>
      </c>
      <c r="H1850">
        <f>VLOOKUP($A1850,'Medical Examinations'!$A:$M,8,0)</f>
        <v>0</v>
      </c>
      <c r="I1850" t="str">
        <f>VLOOKUP($A1850,'Medical Examinations'!$A:$M,9,0)</f>
        <v>No</v>
      </c>
      <c r="J1850" t="str">
        <f>VLOOKUP($A1850,'Medical Examinations'!$A:$M,11,0)</f>
        <v>Overweight</v>
      </c>
      <c r="K1850" t="str">
        <f>VLOOKUP($A1850,'Medical Examinations'!$A:$M,12,0)</f>
        <v>Normal</v>
      </c>
      <c r="L1850" s="11">
        <f>VLOOKUP($A1850,'Hospitalisation Details'!$A:$O,5,0)</f>
        <v>34676</v>
      </c>
      <c r="M1850">
        <f>VLOOKUP($A1850,'Hospitalisation Details'!$A:$O,7,0)</f>
        <v>4435.09</v>
      </c>
      <c r="N1850" t="str">
        <f>VLOOKUP($A1850,'Hospitalisation Details'!$A:$O,12,0)</f>
        <v>tier - 3</v>
      </c>
      <c r="O1850" t="str">
        <f>VLOOKUP($A1850,'Hospitalisation Details'!$A:$O,13,0)</f>
        <v>tier - 2</v>
      </c>
      <c r="P1850" t="str">
        <f>VLOOKUP($A1850,'Hospitalisation Details'!$A:$O,14,0)</f>
        <v>R1016</v>
      </c>
      <c r="Q1850">
        <f>VLOOKUP($A1850,'Hospitalisation Details'!$A:$O,15,0)</f>
        <v>28</v>
      </c>
    </row>
    <row r="1851" spans="1:17" ht="15.75" x14ac:dyDescent="0.25">
      <c r="A1851" s="1" t="s">
        <v>519</v>
      </c>
      <c r="B1851" t="str">
        <f>VLOOKUP(Healthcare!A1851,'Customer Names'!$A:$D,4,0)</f>
        <v>Kyle</v>
      </c>
      <c r="C1851">
        <f>VLOOKUP(A1851,'Medical Examinations'!$A:$M,2,0)</f>
        <v>32.11</v>
      </c>
      <c r="D1851">
        <f>VLOOKUP($A1851,'Medical Examinations'!$A:$M,3,0)</f>
        <v>5.19</v>
      </c>
      <c r="E1851" t="str">
        <f>VLOOKUP($A1851,'Medical Examinations'!$A:$M,4,0)</f>
        <v>No</v>
      </c>
      <c r="F1851" t="str">
        <f>VLOOKUP($A1851,'Medical Examinations'!$A:$M,5,0)</f>
        <v>No</v>
      </c>
      <c r="G1851" t="str">
        <f>VLOOKUP($A1851,'Medical Examinations'!$A:$M,6,0)</f>
        <v>Yes</v>
      </c>
      <c r="H1851">
        <f>VLOOKUP($A1851,'Medical Examinations'!$A:$M,8,0)</f>
        <v>1</v>
      </c>
      <c r="I1851" t="str">
        <f>VLOOKUP($A1851,'Medical Examinations'!$A:$M,9,0)</f>
        <v>No</v>
      </c>
      <c r="J1851" t="str">
        <f>VLOOKUP($A1851,'Medical Examinations'!$A:$M,11,0)</f>
        <v>Obesity</v>
      </c>
      <c r="K1851" t="str">
        <f>VLOOKUP($A1851,'Medical Examinations'!$A:$M,12,0)</f>
        <v>Normal</v>
      </c>
      <c r="L1851" s="11">
        <f>VLOOKUP($A1851,'Hospitalisation Details'!$A:$O,5,0)</f>
        <v>34326</v>
      </c>
      <c r="M1851">
        <f>VLOOKUP($A1851,'Hospitalisation Details'!$A:$O,7,0)</f>
        <v>4433.92</v>
      </c>
      <c r="N1851" t="str">
        <f>VLOOKUP($A1851,'Hospitalisation Details'!$A:$O,12,0)</f>
        <v>tier - 2</v>
      </c>
      <c r="O1851" t="str">
        <f>VLOOKUP($A1851,'Hospitalisation Details'!$A:$O,13,0)</f>
        <v>tier - 2</v>
      </c>
      <c r="P1851" t="str">
        <f>VLOOKUP($A1851,'Hospitalisation Details'!$A:$O,14,0)</f>
        <v>R1012</v>
      </c>
      <c r="Q1851">
        <f>VLOOKUP($A1851,'Hospitalisation Details'!$A:$O,15,0)</f>
        <v>29</v>
      </c>
    </row>
    <row r="1852" spans="1:17" ht="15.75" x14ac:dyDescent="0.25">
      <c r="A1852" s="1" t="s">
        <v>518</v>
      </c>
      <c r="B1852" t="str">
        <f>VLOOKUP(Healthcare!A1852,'Customer Names'!$A:$D,4,0)</f>
        <v>Ryan</v>
      </c>
      <c r="C1852">
        <f>VLOOKUP(A1852,'Medical Examinations'!$A:$M,2,0)</f>
        <v>31.73</v>
      </c>
      <c r="D1852">
        <f>VLOOKUP($A1852,'Medical Examinations'!$A:$M,3,0)</f>
        <v>5.16</v>
      </c>
      <c r="E1852" t="str">
        <f>VLOOKUP($A1852,'Medical Examinations'!$A:$M,4,0)</f>
        <v>No</v>
      </c>
      <c r="F1852" t="str">
        <f>VLOOKUP($A1852,'Medical Examinations'!$A:$M,5,0)</f>
        <v>No</v>
      </c>
      <c r="G1852" t="str">
        <f>VLOOKUP($A1852,'Medical Examinations'!$A:$M,6,0)</f>
        <v>Yes</v>
      </c>
      <c r="H1852">
        <f>VLOOKUP($A1852,'Medical Examinations'!$A:$M,8,0)</f>
        <v>1</v>
      </c>
      <c r="I1852" t="str">
        <f>VLOOKUP($A1852,'Medical Examinations'!$A:$M,9,0)</f>
        <v>No</v>
      </c>
      <c r="J1852" t="str">
        <f>VLOOKUP($A1852,'Medical Examinations'!$A:$M,11,0)</f>
        <v>Obesity</v>
      </c>
      <c r="K1852" t="str">
        <f>VLOOKUP($A1852,'Medical Examinations'!$A:$M,12,0)</f>
        <v>Normal</v>
      </c>
      <c r="L1852" s="11">
        <f>VLOOKUP($A1852,'Hospitalisation Details'!$A:$O,5,0)</f>
        <v>34124</v>
      </c>
      <c r="M1852">
        <f>VLOOKUP($A1852,'Hospitalisation Details'!$A:$O,7,0)</f>
        <v>4433.3900000000003</v>
      </c>
      <c r="N1852" t="str">
        <f>VLOOKUP($A1852,'Hospitalisation Details'!$A:$O,12,0)</f>
        <v>tier - 2</v>
      </c>
      <c r="O1852" t="str">
        <f>VLOOKUP($A1852,'Hospitalisation Details'!$A:$O,13,0)</f>
        <v>tier - 3</v>
      </c>
      <c r="P1852" t="str">
        <f>VLOOKUP($A1852,'Hospitalisation Details'!$A:$O,14,0)</f>
        <v>R1012</v>
      </c>
      <c r="Q1852">
        <f>VLOOKUP($A1852,'Hospitalisation Details'!$A:$O,15,0)</f>
        <v>30</v>
      </c>
    </row>
    <row r="1853" spans="1:17" ht="15.75" x14ac:dyDescent="0.25">
      <c r="A1853" s="1" t="s">
        <v>517</v>
      </c>
      <c r="B1853" t="str">
        <f>VLOOKUP(Healthcare!A1853,'Customer Names'!$A:$D,4,0)</f>
        <v>Yuri</v>
      </c>
      <c r="C1853">
        <f>VLOOKUP(A1853,'Medical Examinations'!$A:$M,2,0)</f>
        <v>22.515000000000001</v>
      </c>
      <c r="D1853">
        <f>VLOOKUP($A1853,'Medical Examinations'!$A:$M,3,0)</f>
        <v>4.24</v>
      </c>
      <c r="E1853" t="str">
        <f>VLOOKUP($A1853,'Medical Examinations'!$A:$M,4,0)</f>
        <v>No</v>
      </c>
      <c r="F1853" t="str">
        <f>VLOOKUP($A1853,'Medical Examinations'!$A:$M,5,0)</f>
        <v>No</v>
      </c>
      <c r="G1853" t="str">
        <f>VLOOKUP($A1853,'Medical Examinations'!$A:$M,6,0)</f>
        <v>No</v>
      </c>
      <c r="H1853">
        <f>VLOOKUP($A1853,'Medical Examinations'!$A:$M,8,0)</f>
        <v>0</v>
      </c>
      <c r="I1853" t="str">
        <f>VLOOKUP($A1853,'Medical Examinations'!$A:$M,9,0)</f>
        <v>No</v>
      </c>
      <c r="J1853" t="str">
        <f>VLOOKUP($A1853,'Medical Examinations'!$A:$M,11,0)</f>
        <v>Healthy Weight</v>
      </c>
      <c r="K1853" t="str">
        <f>VLOOKUP($A1853,'Medical Examinations'!$A:$M,12,0)</f>
        <v>Normal</v>
      </c>
      <c r="L1853" s="11">
        <f>VLOOKUP($A1853,'Hospitalisation Details'!$A:$O,5,0)</f>
        <v>34606</v>
      </c>
      <c r="M1853">
        <f>VLOOKUP($A1853,'Hospitalisation Details'!$A:$O,7,0)</f>
        <v>4428.8900000000003</v>
      </c>
      <c r="N1853" t="str">
        <f>VLOOKUP($A1853,'Hospitalisation Details'!$A:$O,12,0)</f>
        <v>tier - 3</v>
      </c>
      <c r="O1853" t="str">
        <f>VLOOKUP($A1853,'Hospitalisation Details'!$A:$O,13,0)</f>
        <v>tier - 1</v>
      </c>
      <c r="P1853" t="str">
        <f>VLOOKUP($A1853,'Hospitalisation Details'!$A:$O,14,0)</f>
        <v>R1017</v>
      </c>
      <c r="Q1853">
        <f>VLOOKUP($A1853,'Hospitalisation Details'!$A:$O,15,0)</f>
        <v>28</v>
      </c>
    </row>
    <row r="1854" spans="1:17" ht="15.75" x14ac:dyDescent="0.25">
      <c r="A1854" s="1" t="s">
        <v>515</v>
      </c>
      <c r="B1854" t="str">
        <f>VLOOKUP(Healthcare!A1854,'Customer Names'!$A:$D,4,0)</f>
        <v>Ryan</v>
      </c>
      <c r="C1854">
        <f>VLOOKUP(A1854,'Medical Examinations'!$A:$M,2,0)</f>
        <v>25.9</v>
      </c>
      <c r="D1854">
        <f>VLOOKUP($A1854,'Medical Examinations'!$A:$M,3,0)</f>
        <v>5.45</v>
      </c>
      <c r="E1854" t="str">
        <f>VLOOKUP($A1854,'Medical Examinations'!$A:$M,4,0)</f>
        <v>No</v>
      </c>
      <c r="F1854" t="str">
        <f>VLOOKUP($A1854,'Medical Examinations'!$A:$M,5,0)</f>
        <v>No</v>
      </c>
      <c r="G1854" t="str">
        <f>VLOOKUP($A1854,'Medical Examinations'!$A:$M,6,0)</f>
        <v>No</v>
      </c>
      <c r="H1854">
        <f>VLOOKUP($A1854,'Medical Examinations'!$A:$M,8,0)</f>
        <v>1</v>
      </c>
      <c r="I1854" t="str">
        <f>VLOOKUP($A1854,'Medical Examinations'!$A:$M,9,0)</f>
        <v>No</v>
      </c>
      <c r="J1854" t="str">
        <f>VLOOKUP($A1854,'Medical Examinations'!$A:$M,11,0)</f>
        <v>Overweight</v>
      </c>
      <c r="K1854" t="str">
        <f>VLOOKUP($A1854,'Medical Examinations'!$A:$M,12,0)</f>
        <v>Normal</v>
      </c>
      <c r="L1854" s="11">
        <f>VLOOKUP($A1854,'Hospitalisation Details'!$A:$O,5,0)</f>
        <v>33953</v>
      </c>
      <c r="M1854">
        <f>VLOOKUP($A1854,'Hospitalisation Details'!$A:$O,7,0)</f>
        <v>4420.95</v>
      </c>
      <c r="N1854" t="str">
        <f>VLOOKUP($A1854,'Hospitalisation Details'!$A:$O,12,0)</f>
        <v>tier - 2</v>
      </c>
      <c r="O1854" t="str">
        <f>VLOOKUP($A1854,'Hospitalisation Details'!$A:$O,13,0)</f>
        <v>tier - 3</v>
      </c>
      <c r="P1854" t="str">
        <f>VLOOKUP($A1854,'Hospitalisation Details'!$A:$O,14,0)</f>
        <v>R1020</v>
      </c>
      <c r="Q1854">
        <f>VLOOKUP($A1854,'Hospitalisation Details'!$A:$O,15,0)</f>
        <v>30</v>
      </c>
    </row>
    <row r="1855" spans="1:17" ht="15.75" x14ac:dyDescent="0.25">
      <c r="A1855" s="1" t="s">
        <v>514</v>
      </c>
      <c r="B1855" t="str">
        <f>VLOOKUP(Healthcare!A1855,'Customer Names'!$A:$D,4,0)</f>
        <v>Debbie</v>
      </c>
      <c r="C1855">
        <f>VLOOKUP(A1855,'Medical Examinations'!$A:$M,2,0)</f>
        <v>27.72</v>
      </c>
      <c r="D1855">
        <f>VLOOKUP($A1855,'Medical Examinations'!$A:$M,3,0)</f>
        <v>5.03</v>
      </c>
      <c r="E1855" t="str">
        <f>VLOOKUP($A1855,'Medical Examinations'!$A:$M,4,0)</f>
        <v>yes</v>
      </c>
      <c r="F1855" t="str">
        <f>VLOOKUP($A1855,'Medical Examinations'!$A:$M,5,0)</f>
        <v>No</v>
      </c>
      <c r="G1855" t="str">
        <f>VLOOKUP($A1855,'Medical Examinations'!$A:$M,6,0)</f>
        <v>No</v>
      </c>
      <c r="H1855">
        <f>VLOOKUP($A1855,'Medical Examinations'!$A:$M,8,0)</f>
        <v>1</v>
      </c>
      <c r="I1855" t="str">
        <f>VLOOKUP($A1855,'Medical Examinations'!$A:$M,9,0)</f>
        <v>No</v>
      </c>
      <c r="J1855" t="str">
        <f>VLOOKUP($A1855,'Medical Examinations'!$A:$M,11,0)</f>
        <v>Overweight</v>
      </c>
      <c r="K1855" t="str">
        <f>VLOOKUP($A1855,'Medical Examinations'!$A:$M,12,0)</f>
        <v>Normal</v>
      </c>
      <c r="L1855" s="11">
        <f>VLOOKUP($A1855,'Hospitalisation Details'!$A:$O,5,0)</f>
        <v>32371</v>
      </c>
      <c r="M1855">
        <f>VLOOKUP($A1855,'Hospitalisation Details'!$A:$O,7,0)</f>
        <v>4415.16</v>
      </c>
      <c r="N1855" t="str">
        <f>VLOOKUP($A1855,'Hospitalisation Details'!$A:$O,12,0)</f>
        <v>tier - 2</v>
      </c>
      <c r="O1855" t="str">
        <f>VLOOKUP($A1855,'Hospitalisation Details'!$A:$O,13,0)</f>
        <v>tier - 1</v>
      </c>
      <c r="P1855" t="str">
        <f>VLOOKUP($A1855,'Hospitalisation Details'!$A:$O,14,0)</f>
        <v>R1013</v>
      </c>
      <c r="Q1855">
        <f>VLOOKUP($A1855,'Hospitalisation Details'!$A:$O,15,0)</f>
        <v>34</v>
      </c>
    </row>
    <row r="1856" spans="1:17" ht="15.75" x14ac:dyDescent="0.25">
      <c r="A1856" s="1" t="s">
        <v>513</v>
      </c>
      <c r="B1856" t="str">
        <f>VLOOKUP(Healthcare!A1856,'Customer Names'!$A:$D,4,0)</f>
        <v>Mark D</v>
      </c>
      <c r="C1856">
        <f>VLOOKUP(A1856,'Medical Examinations'!$A:$M,2,0)</f>
        <v>31.5</v>
      </c>
      <c r="D1856">
        <f>VLOOKUP($A1856,'Medical Examinations'!$A:$M,3,0)</f>
        <v>9.6199999999999992</v>
      </c>
      <c r="E1856" t="str">
        <f>VLOOKUP($A1856,'Medical Examinations'!$A:$M,4,0)</f>
        <v>yes</v>
      </c>
      <c r="F1856" t="str">
        <f>VLOOKUP($A1856,'Medical Examinations'!$A:$M,5,0)</f>
        <v>No</v>
      </c>
      <c r="G1856" t="str">
        <f>VLOOKUP($A1856,'Medical Examinations'!$A:$M,6,0)</f>
        <v>No</v>
      </c>
      <c r="H1856">
        <f>VLOOKUP($A1856,'Medical Examinations'!$A:$M,8,0)</f>
        <v>1</v>
      </c>
      <c r="I1856" t="str">
        <f>VLOOKUP($A1856,'Medical Examinations'!$A:$M,9,0)</f>
        <v>No</v>
      </c>
      <c r="J1856" t="str">
        <f>VLOOKUP($A1856,'Medical Examinations'!$A:$M,11,0)</f>
        <v>Obesity</v>
      </c>
      <c r="K1856" t="str">
        <f>VLOOKUP($A1856,'Medical Examinations'!$A:$M,12,0)</f>
        <v>Diabetes</v>
      </c>
      <c r="L1856" s="11">
        <f>VLOOKUP($A1856,'Hospitalisation Details'!$A:$O,5,0)</f>
        <v>31606</v>
      </c>
      <c r="M1856">
        <f>VLOOKUP($A1856,'Hospitalisation Details'!$A:$O,7,0)</f>
        <v>4402.2299999999996</v>
      </c>
      <c r="N1856" t="str">
        <f>VLOOKUP($A1856,'Hospitalisation Details'!$A:$O,12,0)</f>
        <v>tier - 2</v>
      </c>
      <c r="O1856" t="str">
        <f>VLOOKUP($A1856,'Hospitalisation Details'!$A:$O,13,0)</f>
        <v>tier - 2</v>
      </c>
      <c r="P1856" t="str">
        <f>VLOOKUP($A1856,'Hospitalisation Details'!$A:$O,14,0)</f>
        <v>R1011</v>
      </c>
      <c r="Q1856">
        <f>VLOOKUP($A1856,'Hospitalisation Details'!$A:$O,15,0)</f>
        <v>36</v>
      </c>
    </row>
    <row r="1857" spans="1:17" ht="15.75" x14ac:dyDescent="0.25">
      <c r="A1857" s="1" t="s">
        <v>512</v>
      </c>
      <c r="B1857" t="str">
        <f>VLOOKUP(Healthcare!A1857,'Customer Names'!$A:$D,4,0)</f>
        <v>Christopher</v>
      </c>
      <c r="C1857">
        <f>VLOOKUP(A1857,'Medical Examinations'!$A:$M,2,0)</f>
        <v>29.7</v>
      </c>
      <c r="D1857">
        <f>VLOOKUP($A1857,'Medical Examinations'!$A:$M,3,0)</f>
        <v>6.77</v>
      </c>
      <c r="E1857" t="str">
        <f>VLOOKUP($A1857,'Medical Examinations'!$A:$M,4,0)</f>
        <v>yes</v>
      </c>
      <c r="F1857" t="str">
        <f>VLOOKUP($A1857,'Medical Examinations'!$A:$M,5,0)</f>
        <v>No</v>
      </c>
      <c r="G1857" t="str">
        <f>VLOOKUP($A1857,'Medical Examinations'!$A:$M,6,0)</f>
        <v>No</v>
      </c>
      <c r="H1857">
        <f>VLOOKUP($A1857,'Medical Examinations'!$A:$M,8,0)</f>
        <v>1</v>
      </c>
      <c r="I1857" t="str">
        <f>VLOOKUP($A1857,'Medical Examinations'!$A:$M,9,0)</f>
        <v>No</v>
      </c>
      <c r="J1857" t="str">
        <f>VLOOKUP($A1857,'Medical Examinations'!$A:$M,11,0)</f>
        <v>Overweight</v>
      </c>
      <c r="K1857" t="str">
        <f>VLOOKUP($A1857,'Medical Examinations'!$A:$M,12,0)</f>
        <v>Diabetes</v>
      </c>
      <c r="L1857" s="11">
        <f>VLOOKUP($A1857,'Hospitalisation Details'!$A:$O,5,0)</f>
        <v>31666</v>
      </c>
      <c r="M1857">
        <f>VLOOKUP($A1857,'Hospitalisation Details'!$A:$O,7,0)</f>
        <v>4399.7299999999996</v>
      </c>
      <c r="N1857" t="str">
        <f>VLOOKUP($A1857,'Hospitalisation Details'!$A:$O,12,0)</f>
        <v>tier - 3</v>
      </c>
      <c r="O1857" t="str">
        <f>VLOOKUP($A1857,'Hospitalisation Details'!$A:$O,13,0)</f>
        <v>tier - 2</v>
      </c>
      <c r="P1857" t="str">
        <f>VLOOKUP($A1857,'Hospitalisation Details'!$A:$O,14,0)</f>
        <v>R1013</v>
      </c>
      <c r="Q1857">
        <f>VLOOKUP($A1857,'Hospitalisation Details'!$A:$O,15,0)</f>
        <v>36</v>
      </c>
    </row>
    <row r="1858" spans="1:17" ht="15.75" x14ac:dyDescent="0.25">
      <c r="A1858" s="1" t="s">
        <v>511</v>
      </c>
      <c r="B1858" t="str">
        <f>VLOOKUP(Healthcare!A1858,'Customer Names'!$A:$D,4,0)</f>
        <v>Daniell L</v>
      </c>
      <c r="C1858">
        <f>VLOOKUP(A1858,'Medical Examinations'!$A:$M,2,0)</f>
        <v>21.26</v>
      </c>
      <c r="D1858">
        <f>VLOOKUP($A1858,'Medical Examinations'!$A:$M,3,0)</f>
        <v>5.36</v>
      </c>
      <c r="E1858" t="str">
        <f>VLOOKUP($A1858,'Medical Examinations'!$A:$M,4,0)</f>
        <v>yes</v>
      </c>
      <c r="F1858" t="str">
        <f>VLOOKUP($A1858,'Medical Examinations'!$A:$M,5,0)</f>
        <v>No</v>
      </c>
      <c r="G1858" t="str">
        <f>VLOOKUP($A1858,'Medical Examinations'!$A:$M,6,0)</f>
        <v>No</v>
      </c>
      <c r="H1858">
        <f>VLOOKUP($A1858,'Medical Examinations'!$A:$M,8,0)</f>
        <v>1</v>
      </c>
      <c r="I1858" t="str">
        <f>VLOOKUP($A1858,'Medical Examinations'!$A:$M,9,0)</f>
        <v>No</v>
      </c>
      <c r="J1858" t="str">
        <f>VLOOKUP($A1858,'Medical Examinations'!$A:$M,11,0)</f>
        <v>Healthy Weight</v>
      </c>
      <c r="K1858" t="str">
        <f>VLOOKUP($A1858,'Medical Examinations'!$A:$M,12,0)</f>
        <v>Normal</v>
      </c>
      <c r="L1858" s="11">
        <f>VLOOKUP($A1858,'Hospitalisation Details'!$A:$O,5,0)</f>
        <v>32495</v>
      </c>
      <c r="M1858">
        <f>VLOOKUP($A1858,'Hospitalisation Details'!$A:$O,7,0)</f>
        <v>4397.3100000000004</v>
      </c>
      <c r="N1858" t="str">
        <f>VLOOKUP($A1858,'Hospitalisation Details'!$A:$O,12,0)</f>
        <v>tier - 2</v>
      </c>
      <c r="O1858" t="str">
        <f>VLOOKUP($A1858,'Hospitalisation Details'!$A:$O,13,0)</f>
        <v>tier - 2</v>
      </c>
      <c r="P1858" t="str">
        <f>VLOOKUP($A1858,'Hospitalisation Details'!$A:$O,14,0)</f>
        <v>R1013</v>
      </c>
      <c r="Q1858">
        <f>VLOOKUP($A1858,'Hospitalisation Details'!$A:$O,15,0)</f>
        <v>34</v>
      </c>
    </row>
    <row r="1859" spans="1:17" ht="15.75" x14ac:dyDescent="0.25">
      <c r="A1859" s="1" t="s">
        <v>510</v>
      </c>
      <c r="B1859" t="str">
        <f>VLOOKUP(Healthcare!A1859,'Customer Names'!$A:$D,4,0)</f>
        <v>Janne</v>
      </c>
      <c r="C1859">
        <f>VLOOKUP(A1859,'Medical Examinations'!$A:$M,2,0)</f>
        <v>17.09</v>
      </c>
      <c r="D1859">
        <f>VLOOKUP($A1859,'Medical Examinations'!$A:$M,3,0)</f>
        <v>5.69</v>
      </c>
      <c r="E1859" t="str">
        <f>VLOOKUP($A1859,'Medical Examinations'!$A:$M,4,0)</f>
        <v>No</v>
      </c>
      <c r="F1859" t="str">
        <f>VLOOKUP($A1859,'Medical Examinations'!$A:$M,5,0)</f>
        <v>No</v>
      </c>
      <c r="G1859" t="str">
        <f>VLOOKUP($A1859,'Medical Examinations'!$A:$M,6,0)</f>
        <v>No</v>
      </c>
      <c r="H1859">
        <f>VLOOKUP($A1859,'Medical Examinations'!$A:$M,8,0)</f>
        <v>0</v>
      </c>
      <c r="I1859" t="str">
        <f>VLOOKUP($A1859,'Medical Examinations'!$A:$M,9,0)</f>
        <v>No</v>
      </c>
      <c r="J1859" t="str">
        <f>VLOOKUP($A1859,'Medical Examinations'!$A:$M,11,0)</f>
        <v>Underweight</v>
      </c>
      <c r="K1859" t="str">
        <f>VLOOKUP($A1859,'Medical Examinations'!$A:$M,12,0)</f>
        <v>Normal</v>
      </c>
      <c r="L1859" s="11">
        <f>VLOOKUP($A1859,'Hospitalisation Details'!$A:$O,5,0)</f>
        <v>30131</v>
      </c>
      <c r="M1859">
        <f>VLOOKUP($A1859,'Hospitalisation Details'!$A:$O,7,0)</f>
        <v>4392.7</v>
      </c>
      <c r="N1859" t="str">
        <f>VLOOKUP($A1859,'Hospitalisation Details'!$A:$O,12,0)</f>
        <v>tier - 2</v>
      </c>
      <c r="O1859" t="str">
        <f>VLOOKUP($A1859,'Hospitalisation Details'!$A:$O,13,0)</f>
        <v>tier - 2</v>
      </c>
      <c r="P1859" t="str">
        <f>VLOOKUP($A1859,'Hospitalisation Details'!$A:$O,14,0)</f>
        <v>R1013</v>
      </c>
      <c r="Q1859">
        <f>VLOOKUP($A1859,'Hospitalisation Details'!$A:$O,15,0)</f>
        <v>40</v>
      </c>
    </row>
    <row r="1860" spans="1:17" ht="15.75" x14ac:dyDescent="0.25">
      <c r="A1860" s="1" t="s">
        <v>509</v>
      </c>
      <c r="B1860" t="str">
        <f>VLOOKUP(Healthcare!A1860,'Customer Names'!$A:$D,4,0)</f>
        <v>Martina</v>
      </c>
      <c r="C1860">
        <f>VLOOKUP(A1860,'Medical Examinations'!$A:$M,2,0)</f>
        <v>24.3</v>
      </c>
      <c r="D1860">
        <f>VLOOKUP($A1860,'Medical Examinations'!$A:$M,3,0)</f>
        <v>4.9000000000000004</v>
      </c>
      <c r="E1860" t="str">
        <f>VLOOKUP($A1860,'Medical Examinations'!$A:$M,4,0)</f>
        <v>yes</v>
      </c>
      <c r="F1860" t="str">
        <f>VLOOKUP($A1860,'Medical Examinations'!$A:$M,5,0)</f>
        <v>No</v>
      </c>
      <c r="G1860" t="str">
        <f>VLOOKUP($A1860,'Medical Examinations'!$A:$M,6,0)</f>
        <v>Yes</v>
      </c>
      <c r="H1860">
        <f>VLOOKUP($A1860,'Medical Examinations'!$A:$M,8,0)</f>
        <v>1</v>
      </c>
      <c r="I1860" t="str">
        <f>VLOOKUP($A1860,'Medical Examinations'!$A:$M,9,0)</f>
        <v>No</v>
      </c>
      <c r="J1860" t="str">
        <f>VLOOKUP($A1860,'Medical Examinations'!$A:$M,11,0)</f>
        <v>Healthy Weight</v>
      </c>
      <c r="K1860" t="str">
        <f>VLOOKUP($A1860,'Medical Examinations'!$A:$M,12,0)</f>
        <v>Normal</v>
      </c>
      <c r="L1860" s="11">
        <f>VLOOKUP($A1860,'Hospitalisation Details'!$A:$O,5,0)</f>
        <v>35793</v>
      </c>
      <c r="M1860">
        <f>VLOOKUP($A1860,'Hospitalisation Details'!$A:$O,7,0)</f>
        <v>4391.6499999999996</v>
      </c>
      <c r="N1860" t="str">
        <f>VLOOKUP($A1860,'Hospitalisation Details'!$A:$O,12,0)</f>
        <v>tier - 2</v>
      </c>
      <c r="O1860" t="str">
        <f>VLOOKUP($A1860,'Hospitalisation Details'!$A:$O,13,0)</f>
        <v>tier - 2</v>
      </c>
      <c r="P1860" t="str">
        <f>VLOOKUP($A1860,'Hospitalisation Details'!$A:$O,14,0)</f>
        <v>R1011</v>
      </c>
      <c r="Q1860">
        <f>VLOOKUP($A1860,'Hospitalisation Details'!$A:$O,15,0)</f>
        <v>25</v>
      </c>
    </row>
    <row r="1861" spans="1:17" ht="15.75" x14ac:dyDescent="0.25">
      <c r="A1861" s="1" t="s">
        <v>508</v>
      </c>
      <c r="B1861" t="str">
        <f>VLOOKUP(Healthcare!A1861,'Customer Names'!$A:$D,4,0)</f>
        <v>Elizabeth L</v>
      </c>
      <c r="C1861">
        <f>VLOOKUP(A1861,'Medical Examinations'!$A:$M,2,0)</f>
        <v>29.734999999999999</v>
      </c>
      <c r="D1861">
        <f>VLOOKUP($A1861,'Medical Examinations'!$A:$M,3,0)</f>
        <v>5.78</v>
      </c>
      <c r="E1861" t="str">
        <f>VLOOKUP($A1861,'Medical Examinations'!$A:$M,4,0)</f>
        <v>No</v>
      </c>
      <c r="F1861" t="str">
        <f>VLOOKUP($A1861,'Medical Examinations'!$A:$M,5,0)</f>
        <v>No</v>
      </c>
      <c r="G1861" t="str">
        <f>VLOOKUP($A1861,'Medical Examinations'!$A:$M,6,0)</f>
        <v>No</v>
      </c>
      <c r="H1861">
        <f>VLOOKUP($A1861,'Medical Examinations'!$A:$M,8,0)</f>
        <v>0</v>
      </c>
      <c r="I1861" t="str">
        <f>VLOOKUP($A1861,'Medical Examinations'!$A:$M,9,0)</f>
        <v>No</v>
      </c>
      <c r="J1861" t="str">
        <f>VLOOKUP($A1861,'Medical Examinations'!$A:$M,11,0)</f>
        <v>Overweight</v>
      </c>
      <c r="K1861" t="str">
        <f>VLOOKUP($A1861,'Medical Examinations'!$A:$M,12,0)</f>
        <v>Prediabetes</v>
      </c>
      <c r="L1861" s="11">
        <f>VLOOKUP($A1861,'Hospitalisation Details'!$A:$O,5,0)</f>
        <v>33235</v>
      </c>
      <c r="M1861">
        <f>VLOOKUP($A1861,'Hospitalisation Details'!$A:$O,7,0)</f>
        <v>4357.04</v>
      </c>
      <c r="N1861" t="str">
        <f>VLOOKUP($A1861,'Hospitalisation Details'!$A:$O,12,0)</f>
        <v>tier - 2</v>
      </c>
      <c r="O1861" t="str">
        <f>VLOOKUP($A1861,'Hospitalisation Details'!$A:$O,13,0)</f>
        <v>tier - 3</v>
      </c>
      <c r="P1861" t="str">
        <f>VLOOKUP($A1861,'Hospitalisation Details'!$A:$O,14,0)</f>
        <v>R1012</v>
      </c>
      <c r="Q1861">
        <f>VLOOKUP($A1861,'Hospitalisation Details'!$A:$O,15,0)</f>
        <v>32</v>
      </c>
    </row>
    <row r="1862" spans="1:17" ht="15.75" x14ac:dyDescent="0.25">
      <c r="A1862" s="1" t="s">
        <v>507</v>
      </c>
      <c r="B1862" t="str">
        <f>VLOOKUP(Healthcare!A1862,'Customer Names'!$A:$D,4,0)</f>
        <v>Stephanie C.</v>
      </c>
      <c r="C1862">
        <f>VLOOKUP(A1862,'Medical Examinations'!$A:$M,2,0)</f>
        <v>29.26</v>
      </c>
      <c r="D1862">
        <f>VLOOKUP($A1862,'Medical Examinations'!$A:$M,3,0)</f>
        <v>4.7</v>
      </c>
      <c r="E1862" t="str">
        <f>VLOOKUP($A1862,'Medical Examinations'!$A:$M,4,0)</f>
        <v>No</v>
      </c>
      <c r="F1862" t="str">
        <f>VLOOKUP($A1862,'Medical Examinations'!$A:$M,5,0)</f>
        <v>No</v>
      </c>
      <c r="G1862" t="str">
        <f>VLOOKUP($A1862,'Medical Examinations'!$A:$M,6,0)</f>
        <v>No</v>
      </c>
      <c r="H1862">
        <f>VLOOKUP($A1862,'Medical Examinations'!$A:$M,8,0)</f>
        <v>0</v>
      </c>
      <c r="I1862" t="str">
        <f>VLOOKUP($A1862,'Medical Examinations'!$A:$M,9,0)</f>
        <v>No</v>
      </c>
      <c r="J1862" t="str">
        <f>VLOOKUP($A1862,'Medical Examinations'!$A:$M,11,0)</f>
        <v>Overweight</v>
      </c>
      <c r="K1862" t="str">
        <f>VLOOKUP($A1862,'Medical Examinations'!$A:$M,12,0)</f>
        <v>Normal</v>
      </c>
      <c r="L1862" s="11">
        <f>VLOOKUP($A1862,'Hospitalisation Details'!$A:$O,5,0)</f>
        <v>33585</v>
      </c>
      <c r="M1862">
        <f>VLOOKUP($A1862,'Hospitalisation Details'!$A:$O,7,0)</f>
        <v>4350.51</v>
      </c>
      <c r="N1862" t="str">
        <f>VLOOKUP($A1862,'Hospitalisation Details'!$A:$O,12,0)</f>
        <v>tier - 2</v>
      </c>
      <c r="O1862" t="str">
        <f>VLOOKUP($A1862,'Hospitalisation Details'!$A:$O,13,0)</f>
        <v>tier - 2</v>
      </c>
      <c r="P1862" t="str">
        <f>VLOOKUP($A1862,'Hospitalisation Details'!$A:$O,14,0)</f>
        <v>R1013</v>
      </c>
      <c r="Q1862">
        <f>VLOOKUP($A1862,'Hospitalisation Details'!$A:$O,15,0)</f>
        <v>31</v>
      </c>
    </row>
    <row r="1863" spans="1:17" ht="15.75" x14ac:dyDescent="0.25">
      <c r="A1863" s="1" t="s">
        <v>506</v>
      </c>
      <c r="B1863" t="str">
        <f>VLOOKUP(Healthcare!A1863,'Customer Names'!$A:$D,4,0)</f>
        <v>Katie</v>
      </c>
      <c r="C1863">
        <f>VLOOKUP(A1863,'Medical Examinations'!$A:$M,2,0)</f>
        <v>33</v>
      </c>
      <c r="D1863">
        <f>VLOOKUP($A1863,'Medical Examinations'!$A:$M,3,0)</f>
        <v>6.28</v>
      </c>
      <c r="E1863" t="str">
        <f>VLOOKUP($A1863,'Medical Examinations'!$A:$M,4,0)</f>
        <v>No</v>
      </c>
      <c r="F1863" t="str">
        <f>VLOOKUP($A1863,'Medical Examinations'!$A:$M,5,0)</f>
        <v>No</v>
      </c>
      <c r="G1863" t="str">
        <f>VLOOKUP($A1863,'Medical Examinations'!$A:$M,6,0)</f>
        <v>No</v>
      </c>
      <c r="H1863">
        <f>VLOOKUP($A1863,'Medical Examinations'!$A:$M,8,0)</f>
        <v>0</v>
      </c>
      <c r="I1863" t="str">
        <f>VLOOKUP($A1863,'Medical Examinations'!$A:$M,9,0)</f>
        <v>No</v>
      </c>
      <c r="J1863" t="str">
        <f>VLOOKUP($A1863,'Medical Examinations'!$A:$M,11,0)</f>
        <v>Obesity</v>
      </c>
      <c r="K1863" t="str">
        <f>VLOOKUP($A1863,'Medical Examinations'!$A:$M,12,0)</f>
        <v>Prediabetes</v>
      </c>
      <c r="L1863" s="11">
        <f>VLOOKUP($A1863,'Hospitalisation Details'!$A:$O,5,0)</f>
        <v>34639</v>
      </c>
      <c r="M1863">
        <f>VLOOKUP($A1863,'Hospitalisation Details'!$A:$O,7,0)</f>
        <v>4349.46</v>
      </c>
      <c r="N1863" t="str">
        <f>VLOOKUP($A1863,'Hospitalisation Details'!$A:$O,12,0)</f>
        <v>tier - 2</v>
      </c>
      <c r="O1863" t="str">
        <f>VLOOKUP($A1863,'Hospitalisation Details'!$A:$O,13,0)</f>
        <v>tier - 2</v>
      </c>
      <c r="P1863" t="str">
        <f>VLOOKUP($A1863,'Hospitalisation Details'!$A:$O,14,0)</f>
        <v>R1013</v>
      </c>
      <c r="Q1863">
        <f>VLOOKUP($A1863,'Hospitalisation Details'!$A:$O,15,0)</f>
        <v>28</v>
      </c>
    </row>
    <row r="1864" spans="1:17" ht="15.75" x14ac:dyDescent="0.25">
      <c r="A1864" s="1" t="s">
        <v>505</v>
      </c>
      <c r="B1864" t="str">
        <f>VLOOKUP(Healthcare!A1864,'Customer Names'!$A:$D,4,0)</f>
        <v>Callie</v>
      </c>
      <c r="C1864">
        <f>VLOOKUP(A1864,'Medical Examinations'!$A:$M,2,0)</f>
        <v>31.065000000000001</v>
      </c>
      <c r="D1864">
        <f>VLOOKUP($A1864,'Medical Examinations'!$A:$M,3,0)</f>
        <v>4.2300000000000004</v>
      </c>
      <c r="E1864" t="str">
        <f>VLOOKUP($A1864,'Medical Examinations'!$A:$M,4,0)</f>
        <v>No</v>
      </c>
      <c r="F1864" t="str">
        <f>VLOOKUP($A1864,'Medical Examinations'!$A:$M,5,0)</f>
        <v>No</v>
      </c>
      <c r="G1864" t="str">
        <f>VLOOKUP($A1864,'Medical Examinations'!$A:$M,6,0)</f>
        <v>No</v>
      </c>
      <c r="H1864">
        <f>VLOOKUP($A1864,'Medical Examinations'!$A:$M,8,0)</f>
        <v>0</v>
      </c>
      <c r="I1864" t="str">
        <f>VLOOKUP($A1864,'Medical Examinations'!$A:$M,9,0)</f>
        <v>No</v>
      </c>
      <c r="J1864" t="str">
        <f>VLOOKUP($A1864,'Medical Examinations'!$A:$M,11,0)</f>
        <v>Obesity</v>
      </c>
      <c r="K1864" t="str">
        <f>VLOOKUP($A1864,'Medical Examinations'!$A:$M,12,0)</f>
        <v>Normal</v>
      </c>
      <c r="L1864" s="11">
        <f>VLOOKUP($A1864,'Hospitalisation Details'!$A:$O,5,0)</f>
        <v>33573</v>
      </c>
      <c r="M1864">
        <f>VLOOKUP($A1864,'Hospitalisation Details'!$A:$O,7,0)</f>
        <v>4347.0200000000004</v>
      </c>
      <c r="N1864" t="str">
        <f>VLOOKUP($A1864,'Hospitalisation Details'!$A:$O,12,0)</f>
        <v>tier - 2</v>
      </c>
      <c r="O1864" t="str">
        <f>VLOOKUP($A1864,'Hospitalisation Details'!$A:$O,13,0)</f>
        <v>tier - 1</v>
      </c>
      <c r="P1864" t="str">
        <f>VLOOKUP($A1864,'Hospitalisation Details'!$A:$O,14,0)</f>
        <v>R1024</v>
      </c>
      <c r="Q1864">
        <f>VLOOKUP($A1864,'Hospitalisation Details'!$A:$O,15,0)</f>
        <v>31</v>
      </c>
    </row>
    <row r="1865" spans="1:17" ht="15.75" x14ac:dyDescent="0.25">
      <c r="A1865" s="1" t="s">
        <v>504</v>
      </c>
      <c r="B1865" t="str">
        <f>VLOOKUP(Healthcare!A1865,'Customer Names'!$A:$D,4,0)</f>
        <v>Inna</v>
      </c>
      <c r="C1865">
        <f>VLOOKUP(A1865,'Medical Examinations'!$A:$M,2,0)</f>
        <v>26.51</v>
      </c>
      <c r="D1865">
        <f>VLOOKUP($A1865,'Medical Examinations'!$A:$M,3,0)</f>
        <v>6.17</v>
      </c>
      <c r="E1865" t="str">
        <f>VLOOKUP($A1865,'Medical Examinations'!$A:$M,4,0)</f>
        <v>No</v>
      </c>
      <c r="F1865" t="str">
        <f>VLOOKUP($A1865,'Medical Examinations'!$A:$M,5,0)</f>
        <v>No</v>
      </c>
      <c r="G1865" t="str">
        <f>VLOOKUP($A1865,'Medical Examinations'!$A:$M,6,0)</f>
        <v>No</v>
      </c>
      <c r="H1865">
        <f>VLOOKUP($A1865,'Medical Examinations'!$A:$M,8,0)</f>
        <v>0</v>
      </c>
      <c r="I1865" t="str">
        <f>VLOOKUP($A1865,'Medical Examinations'!$A:$M,9,0)</f>
        <v>No</v>
      </c>
      <c r="J1865" t="str">
        <f>VLOOKUP($A1865,'Medical Examinations'!$A:$M,11,0)</f>
        <v>Overweight</v>
      </c>
      <c r="K1865" t="str">
        <f>VLOOKUP($A1865,'Medical Examinations'!$A:$M,12,0)</f>
        <v>Prediabetes</v>
      </c>
      <c r="L1865" s="11">
        <f>VLOOKUP($A1865,'Hospitalisation Details'!$A:$O,5,0)</f>
        <v>34633</v>
      </c>
      <c r="M1865">
        <f>VLOOKUP($A1865,'Hospitalisation Details'!$A:$O,7,0)</f>
        <v>4340.4399999999996</v>
      </c>
      <c r="N1865" t="str">
        <f>VLOOKUP($A1865,'Hospitalisation Details'!$A:$O,12,0)</f>
        <v>tier - 2</v>
      </c>
      <c r="O1865" t="str">
        <f>VLOOKUP($A1865,'Hospitalisation Details'!$A:$O,13,0)</f>
        <v>tier - 1</v>
      </c>
      <c r="P1865" t="str">
        <f>VLOOKUP($A1865,'Hospitalisation Details'!$A:$O,14,0)</f>
        <v>R1013</v>
      </c>
      <c r="Q1865">
        <f>VLOOKUP($A1865,'Hospitalisation Details'!$A:$O,15,0)</f>
        <v>28</v>
      </c>
    </row>
    <row r="1866" spans="1:17" ht="15.75" x14ac:dyDescent="0.25">
      <c r="A1866" s="1" t="s">
        <v>503</v>
      </c>
      <c r="B1866" t="str">
        <f>VLOOKUP(Healthcare!A1866,'Customer Names'!$A:$D,4,0)</f>
        <v>Mary K.</v>
      </c>
      <c r="C1866">
        <f>VLOOKUP(A1866,'Medical Examinations'!$A:$M,2,0)</f>
        <v>28.88</v>
      </c>
      <c r="D1866">
        <f>VLOOKUP($A1866,'Medical Examinations'!$A:$M,3,0)</f>
        <v>4.96</v>
      </c>
      <c r="E1866" t="str">
        <f>VLOOKUP($A1866,'Medical Examinations'!$A:$M,4,0)</f>
        <v>No</v>
      </c>
      <c r="F1866" t="str">
        <f>VLOOKUP($A1866,'Medical Examinations'!$A:$M,5,0)</f>
        <v>No</v>
      </c>
      <c r="G1866" t="str">
        <f>VLOOKUP($A1866,'Medical Examinations'!$A:$M,6,0)</f>
        <v>No</v>
      </c>
      <c r="H1866">
        <f>VLOOKUP($A1866,'Medical Examinations'!$A:$M,8,0)</f>
        <v>0</v>
      </c>
      <c r="I1866" t="str">
        <f>VLOOKUP($A1866,'Medical Examinations'!$A:$M,9,0)</f>
        <v>No</v>
      </c>
      <c r="J1866" t="str">
        <f>VLOOKUP($A1866,'Medical Examinations'!$A:$M,11,0)</f>
        <v>Overweight</v>
      </c>
      <c r="K1866" t="str">
        <f>VLOOKUP($A1866,'Medical Examinations'!$A:$M,12,0)</f>
        <v>Normal</v>
      </c>
      <c r="L1866" s="11">
        <f>VLOOKUP($A1866,'Hospitalisation Details'!$A:$O,5,0)</f>
        <v>34609</v>
      </c>
      <c r="M1866">
        <f>VLOOKUP($A1866,'Hospitalisation Details'!$A:$O,7,0)</f>
        <v>4337.74</v>
      </c>
      <c r="N1866" t="str">
        <f>VLOOKUP($A1866,'Hospitalisation Details'!$A:$O,12,0)</f>
        <v>tier - 2</v>
      </c>
      <c r="O1866" t="str">
        <f>VLOOKUP($A1866,'Hospitalisation Details'!$A:$O,13,0)</f>
        <v>tier - 1</v>
      </c>
      <c r="P1866" t="str">
        <f>VLOOKUP($A1866,'Hospitalisation Details'!$A:$O,14,0)</f>
        <v>R1024</v>
      </c>
      <c r="Q1866">
        <f>VLOOKUP($A1866,'Hospitalisation Details'!$A:$O,15,0)</f>
        <v>28</v>
      </c>
    </row>
    <row r="1867" spans="1:17" ht="15.75" x14ac:dyDescent="0.25">
      <c r="A1867" s="1" t="s">
        <v>502</v>
      </c>
      <c r="B1867" t="str">
        <f>VLOOKUP(Healthcare!A1867,'Customer Names'!$A:$D,4,0)</f>
        <v>Samuel M.</v>
      </c>
      <c r="C1867">
        <f>VLOOKUP(A1867,'Medical Examinations'!$A:$M,2,0)</f>
        <v>35.814999999999998</v>
      </c>
      <c r="D1867">
        <f>VLOOKUP($A1867,'Medical Examinations'!$A:$M,3,0)</f>
        <v>5.1100000000000003</v>
      </c>
      <c r="E1867" t="str">
        <f>VLOOKUP($A1867,'Medical Examinations'!$A:$M,4,0)</f>
        <v>yes</v>
      </c>
      <c r="F1867" t="str">
        <f>VLOOKUP($A1867,'Medical Examinations'!$A:$M,5,0)</f>
        <v>No</v>
      </c>
      <c r="G1867" t="str">
        <f>VLOOKUP($A1867,'Medical Examinations'!$A:$M,6,0)</f>
        <v>No</v>
      </c>
      <c r="H1867">
        <f>VLOOKUP($A1867,'Medical Examinations'!$A:$M,8,0)</f>
        <v>1</v>
      </c>
      <c r="I1867" t="str">
        <f>VLOOKUP($A1867,'Medical Examinations'!$A:$M,9,0)</f>
        <v>No</v>
      </c>
      <c r="J1867" t="str">
        <f>VLOOKUP($A1867,'Medical Examinations'!$A:$M,11,0)</f>
        <v>Obesity</v>
      </c>
      <c r="K1867" t="str">
        <f>VLOOKUP($A1867,'Medical Examinations'!$A:$M,12,0)</f>
        <v>Normal</v>
      </c>
      <c r="L1867" s="11">
        <f>VLOOKUP($A1867,'Hospitalisation Details'!$A:$O,5,0)</f>
        <v>32466</v>
      </c>
      <c r="M1867">
        <f>VLOOKUP($A1867,'Hospitalisation Details'!$A:$O,7,0)</f>
        <v>4320.41</v>
      </c>
      <c r="N1867" t="str">
        <f>VLOOKUP($A1867,'Hospitalisation Details'!$A:$O,12,0)</f>
        <v>tier - 2</v>
      </c>
      <c r="O1867" t="str">
        <f>VLOOKUP($A1867,'Hospitalisation Details'!$A:$O,13,0)</f>
        <v>tier - 1</v>
      </c>
      <c r="P1867" t="str">
        <f>VLOOKUP($A1867,'Hospitalisation Details'!$A:$O,14,0)</f>
        <v>R1012</v>
      </c>
      <c r="Q1867">
        <f>VLOOKUP($A1867,'Hospitalisation Details'!$A:$O,15,0)</f>
        <v>34</v>
      </c>
    </row>
    <row r="1868" spans="1:17" ht="15.75" x14ac:dyDescent="0.25">
      <c r="A1868" s="1" t="s">
        <v>501</v>
      </c>
      <c r="B1868" t="str">
        <f>VLOOKUP(Healthcare!A1868,'Customer Names'!$A:$D,4,0)</f>
        <v>Kimberly</v>
      </c>
      <c r="C1868">
        <f>VLOOKUP(A1868,'Medical Examinations'!$A:$M,2,0)</f>
        <v>21.28</v>
      </c>
      <c r="D1868">
        <f>VLOOKUP($A1868,'Medical Examinations'!$A:$M,3,0)</f>
        <v>4.05</v>
      </c>
      <c r="E1868" t="str">
        <f>VLOOKUP($A1868,'Medical Examinations'!$A:$M,4,0)</f>
        <v>No</v>
      </c>
      <c r="F1868" t="str">
        <f>VLOOKUP($A1868,'Medical Examinations'!$A:$M,5,0)</f>
        <v>yes</v>
      </c>
      <c r="G1868" t="str">
        <f>VLOOKUP($A1868,'Medical Examinations'!$A:$M,6,0)</f>
        <v>No</v>
      </c>
      <c r="H1868">
        <f>VLOOKUP($A1868,'Medical Examinations'!$A:$M,8,0)</f>
        <v>1</v>
      </c>
      <c r="I1868" t="str">
        <f>VLOOKUP($A1868,'Medical Examinations'!$A:$M,9,0)</f>
        <v>No</v>
      </c>
      <c r="J1868" t="str">
        <f>VLOOKUP($A1868,'Medical Examinations'!$A:$M,11,0)</f>
        <v>Healthy Weight</v>
      </c>
      <c r="K1868" t="str">
        <f>VLOOKUP($A1868,'Medical Examinations'!$A:$M,12,0)</f>
        <v>Normal</v>
      </c>
      <c r="L1868" s="11">
        <f>VLOOKUP($A1868,'Hospitalisation Details'!$A:$O,5,0)</f>
        <v>36824</v>
      </c>
      <c r="M1868">
        <f>VLOOKUP($A1868,'Hospitalisation Details'!$A:$O,7,0)</f>
        <v>4296.2700000000004</v>
      </c>
      <c r="N1868" t="str">
        <f>VLOOKUP($A1868,'Hospitalisation Details'!$A:$O,12,0)</f>
        <v>tier - 2</v>
      </c>
      <c r="O1868" t="str">
        <f>VLOOKUP($A1868,'Hospitalisation Details'!$A:$O,13,0)</f>
        <v>tier - 3</v>
      </c>
      <c r="P1868" t="str">
        <f>VLOOKUP($A1868,'Hospitalisation Details'!$A:$O,14,0)</f>
        <v>R1012</v>
      </c>
      <c r="Q1868">
        <f>VLOOKUP($A1868,'Hospitalisation Details'!$A:$O,15,0)</f>
        <v>22</v>
      </c>
    </row>
    <row r="1869" spans="1:17" ht="15.75" x14ac:dyDescent="0.25">
      <c r="A1869" s="1" t="s">
        <v>500</v>
      </c>
      <c r="B1869" t="str">
        <f>VLOOKUP(Healthcare!A1869,'Customer Names'!$A:$D,4,0)</f>
        <v>Tom J.</v>
      </c>
      <c r="C1869">
        <f>VLOOKUP(A1869,'Medical Examinations'!$A:$M,2,0)</f>
        <v>33.81</v>
      </c>
      <c r="D1869">
        <f>VLOOKUP($A1869,'Medical Examinations'!$A:$M,3,0)</f>
        <v>6.49</v>
      </c>
      <c r="E1869" t="str">
        <f>VLOOKUP($A1869,'Medical Examinations'!$A:$M,4,0)</f>
        <v>No</v>
      </c>
      <c r="F1869" t="str">
        <f>VLOOKUP($A1869,'Medical Examinations'!$A:$M,5,0)</f>
        <v>No</v>
      </c>
      <c r="G1869" t="str">
        <f>VLOOKUP($A1869,'Medical Examinations'!$A:$M,6,0)</f>
        <v>Yes</v>
      </c>
      <c r="H1869">
        <f>VLOOKUP($A1869,'Medical Examinations'!$A:$M,8,0)</f>
        <v>1</v>
      </c>
      <c r="I1869" t="str">
        <f>VLOOKUP($A1869,'Medical Examinations'!$A:$M,9,0)</f>
        <v>No</v>
      </c>
      <c r="J1869" t="str">
        <f>VLOOKUP($A1869,'Medical Examinations'!$A:$M,11,0)</f>
        <v>Obesity</v>
      </c>
      <c r="K1869" t="str">
        <f>VLOOKUP($A1869,'Medical Examinations'!$A:$M,12,0)</f>
        <v>Diabetes</v>
      </c>
      <c r="L1869" s="11">
        <f>VLOOKUP($A1869,'Hospitalisation Details'!$A:$O,5,0)</f>
        <v>37810</v>
      </c>
      <c r="M1869">
        <f>VLOOKUP($A1869,'Hospitalisation Details'!$A:$O,7,0)</f>
        <v>4278.55</v>
      </c>
      <c r="N1869" t="str">
        <f>VLOOKUP($A1869,'Hospitalisation Details'!$A:$O,12,0)</f>
        <v>tier - 2</v>
      </c>
      <c r="O1869" t="str">
        <f>VLOOKUP($A1869,'Hospitalisation Details'!$A:$O,13,0)</f>
        <v>tier - 1</v>
      </c>
      <c r="P1869" t="str">
        <f>VLOOKUP($A1869,'Hospitalisation Details'!$A:$O,14,0)</f>
        <v>R1021</v>
      </c>
      <c r="Q1869">
        <f>VLOOKUP($A1869,'Hospitalisation Details'!$A:$O,15,0)</f>
        <v>19</v>
      </c>
    </row>
    <row r="1870" spans="1:17" ht="15.75" x14ac:dyDescent="0.25">
      <c r="A1870" s="1" t="s">
        <v>499</v>
      </c>
      <c r="B1870" t="str">
        <f>VLOOKUP(Healthcare!A1870,'Customer Names'!$A:$D,4,0)</f>
        <v>Zachary</v>
      </c>
      <c r="C1870">
        <f>VLOOKUP(A1870,'Medical Examinations'!$A:$M,2,0)</f>
        <v>44.22</v>
      </c>
      <c r="D1870">
        <f>VLOOKUP($A1870,'Medical Examinations'!$A:$M,3,0)</f>
        <v>4.1900000000000004</v>
      </c>
      <c r="E1870" t="str">
        <f>VLOOKUP($A1870,'Medical Examinations'!$A:$M,4,0)</f>
        <v>No</v>
      </c>
      <c r="F1870" t="str">
        <f>VLOOKUP($A1870,'Medical Examinations'!$A:$M,5,0)</f>
        <v>No</v>
      </c>
      <c r="G1870" t="str">
        <f>VLOOKUP($A1870,'Medical Examinations'!$A:$M,6,0)</f>
        <v>No</v>
      </c>
      <c r="H1870">
        <f>VLOOKUP($A1870,'Medical Examinations'!$A:$M,8,0)</f>
        <v>1</v>
      </c>
      <c r="I1870" t="str">
        <f>VLOOKUP($A1870,'Medical Examinations'!$A:$M,9,0)</f>
        <v>No</v>
      </c>
      <c r="J1870" t="str">
        <f>VLOOKUP($A1870,'Medical Examinations'!$A:$M,11,0)</f>
        <v>Obesity</v>
      </c>
      <c r="K1870" t="str">
        <f>VLOOKUP($A1870,'Medical Examinations'!$A:$M,12,0)</f>
        <v>Normal</v>
      </c>
      <c r="L1870" s="11">
        <f>VLOOKUP($A1870,'Hospitalisation Details'!$A:$O,5,0)</f>
        <v>33895</v>
      </c>
      <c r="M1870">
        <f>VLOOKUP($A1870,'Hospitalisation Details'!$A:$O,7,0)</f>
        <v>4266.17</v>
      </c>
      <c r="N1870" t="str">
        <f>VLOOKUP($A1870,'Hospitalisation Details'!$A:$O,12,0)</f>
        <v>tier - 3</v>
      </c>
      <c r="O1870" t="str">
        <f>VLOOKUP($A1870,'Hospitalisation Details'!$A:$O,13,0)</f>
        <v>tier - 2</v>
      </c>
      <c r="P1870" t="str">
        <f>VLOOKUP($A1870,'Hospitalisation Details'!$A:$O,14,0)</f>
        <v>R1013</v>
      </c>
      <c r="Q1870">
        <f>VLOOKUP($A1870,'Hospitalisation Details'!$A:$O,15,0)</f>
        <v>30</v>
      </c>
    </row>
    <row r="1871" spans="1:17" ht="15.75" x14ac:dyDescent="0.25">
      <c r="A1871" s="1" t="s">
        <v>498</v>
      </c>
      <c r="B1871" t="str">
        <f>VLOOKUP(Healthcare!A1871,'Customer Names'!$A:$D,4,0)</f>
        <v>Dane</v>
      </c>
      <c r="C1871">
        <f>VLOOKUP(A1871,'Medical Examinations'!$A:$M,2,0)</f>
        <v>15.46</v>
      </c>
      <c r="D1871">
        <f>VLOOKUP($A1871,'Medical Examinations'!$A:$M,3,0)</f>
        <v>4.99</v>
      </c>
      <c r="E1871" t="str">
        <f>VLOOKUP($A1871,'Medical Examinations'!$A:$M,4,0)</f>
        <v>yes</v>
      </c>
      <c r="F1871" t="str">
        <f>VLOOKUP($A1871,'Medical Examinations'!$A:$M,5,0)</f>
        <v>No</v>
      </c>
      <c r="G1871" t="str">
        <f>VLOOKUP($A1871,'Medical Examinations'!$A:$M,6,0)</f>
        <v>Yes</v>
      </c>
      <c r="H1871">
        <f>VLOOKUP($A1871,'Medical Examinations'!$A:$M,8,0)</f>
        <v>1</v>
      </c>
      <c r="I1871" t="str">
        <f>VLOOKUP($A1871,'Medical Examinations'!$A:$M,9,0)</f>
        <v>No</v>
      </c>
      <c r="J1871" t="str">
        <f>VLOOKUP($A1871,'Medical Examinations'!$A:$M,11,0)</f>
        <v>Underweight</v>
      </c>
      <c r="K1871" t="str">
        <f>VLOOKUP($A1871,'Medical Examinations'!$A:$M,12,0)</f>
        <v>Normal</v>
      </c>
      <c r="L1871" s="11">
        <f>VLOOKUP($A1871,'Hospitalisation Details'!$A:$O,5,0)</f>
        <v>30670</v>
      </c>
      <c r="M1871">
        <f>VLOOKUP($A1871,'Hospitalisation Details'!$A:$O,7,0)</f>
        <v>4265.01</v>
      </c>
      <c r="N1871" t="str">
        <f>VLOOKUP($A1871,'Hospitalisation Details'!$A:$O,12,0)</f>
        <v>tier - 2</v>
      </c>
      <c r="O1871" t="str">
        <f>VLOOKUP($A1871,'Hospitalisation Details'!$A:$O,13,0)</f>
        <v>tier - 1</v>
      </c>
      <c r="P1871" t="str">
        <f>VLOOKUP($A1871,'Hospitalisation Details'!$A:$O,14,0)</f>
        <v>R1012</v>
      </c>
      <c r="Q1871">
        <f>VLOOKUP($A1871,'Hospitalisation Details'!$A:$O,15,0)</f>
        <v>39</v>
      </c>
    </row>
    <row r="1872" spans="1:17" ht="15.75" x14ac:dyDescent="0.25">
      <c r="A1872" s="1" t="s">
        <v>497</v>
      </c>
      <c r="B1872" t="str">
        <f>VLOOKUP(Healthcare!A1872,'Customer Names'!$A:$D,4,0)</f>
        <v>Dougie J</v>
      </c>
      <c r="C1872">
        <f>VLOOKUP(A1872,'Medical Examinations'!$A:$M,2,0)</f>
        <v>30.3</v>
      </c>
      <c r="D1872">
        <f>VLOOKUP($A1872,'Medical Examinations'!$A:$M,3,0)</f>
        <v>4.7699999999999996</v>
      </c>
      <c r="E1872" t="str">
        <f>VLOOKUP($A1872,'Medical Examinations'!$A:$M,4,0)</f>
        <v>yes</v>
      </c>
      <c r="F1872" t="str">
        <f>VLOOKUP($A1872,'Medical Examinations'!$A:$M,5,0)</f>
        <v>No</v>
      </c>
      <c r="G1872" t="str">
        <f>VLOOKUP($A1872,'Medical Examinations'!$A:$M,6,0)</f>
        <v>No</v>
      </c>
      <c r="H1872">
        <f>VLOOKUP($A1872,'Medical Examinations'!$A:$M,8,0)</f>
        <v>1</v>
      </c>
      <c r="I1872" t="str">
        <f>VLOOKUP($A1872,'Medical Examinations'!$A:$M,9,0)</f>
        <v>No</v>
      </c>
      <c r="J1872" t="str">
        <f>VLOOKUP($A1872,'Medical Examinations'!$A:$M,11,0)</f>
        <v>Obesity</v>
      </c>
      <c r="K1872" t="str">
        <f>VLOOKUP($A1872,'Medical Examinations'!$A:$M,12,0)</f>
        <v>Normal</v>
      </c>
      <c r="L1872" s="11">
        <f>VLOOKUP($A1872,'Hospitalisation Details'!$A:$O,5,0)</f>
        <v>34864</v>
      </c>
      <c r="M1872">
        <f>VLOOKUP($A1872,'Hospitalisation Details'!$A:$O,7,0)</f>
        <v>4260.74</v>
      </c>
      <c r="N1872" t="str">
        <f>VLOOKUP($A1872,'Hospitalisation Details'!$A:$O,12,0)</f>
        <v>tier - 3</v>
      </c>
      <c r="O1872" t="str">
        <f>VLOOKUP($A1872,'Hospitalisation Details'!$A:$O,13,0)</f>
        <v>tier - 2</v>
      </c>
      <c r="P1872" t="str">
        <f>VLOOKUP($A1872,'Hospitalisation Details'!$A:$O,14,0)</f>
        <v>R1011</v>
      </c>
      <c r="Q1872">
        <f>VLOOKUP($A1872,'Hospitalisation Details'!$A:$O,15,0)</f>
        <v>27</v>
      </c>
    </row>
    <row r="1873" spans="1:17" ht="15.75" x14ac:dyDescent="0.25">
      <c r="A1873" s="1" t="s">
        <v>496</v>
      </c>
      <c r="B1873" t="str">
        <f>VLOOKUP(Healthcare!A1873,'Customer Names'!$A:$D,4,0)</f>
        <v>Jeremiah H</v>
      </c>
      <c r="C1873">
        <f>VLOOKUP(A1873,'Medical Examinations'!$A:$M,2,0)</f>
        <v>16.670000000000002</v>
      </c>
      <c r="D1873">
        <f>VLOOKUP($A1873,'Medical Examinations'!$A:$M,3,0)</f>
        <v>5.46</v>
      </c>
      <c r="E1873" t="str">
        <f>VLOOKUP($A1873,'Medical Examinations'!$A:$M,4,0)</f>
        <v>No</v>
      </c>
      <c r="F1873" t="str">
        <f>VLOOKUP($A1873,'Medical Examinations'!$A:$M,5,0)</f>
        <v>No</v>
      </c>
      <c r="G1873" t="str">
        <f>VLOOKUP($A1873,'Medical Examinations'!$A:$M,6,0)</f>
        <v>No</v>
      </c>
      <c r="H1873">
        <f>VLOOKUP($A1873,'Medical Examinations'!$A:$M,8,0)</f>
        <v>0</v>
      </c>
      <c r="I1873" t="str">
        <f>VLOOKUP($A1873,'Medical Examinations'!$A:$M,9,0)</f>
        <v>No</v>
      </c>
      <c r="J1873" t="str">
        <f>VLOOKUP($A1873,'Medical Examinations'!$A:$M,11,0)</f>
        <v>Underweight</v>
      </c>
      <c r="K1873" t="str">
        <f>VLOOKUP($A1873,'Medical Examinations'!$A:$M,12,0)</f>
        <v>Normal</v>
      </c>
      <c r="L1873" s="11">
        <f>VLOOKUP($A1873,'Hospitalisation Details'!$A:$O,5,0)</f>
        <v>30179</v>
      </c>
      <c r="M1873">
        <f>VLOOKUP($A1873,'Hospitalisation Details'!$A:$O,7,0)</f>
        <v>4250.24</v>
      </c>
      <c r="N1873" t="str">
        <f>VLOOKUP($A1873,'Hospitalisation Details'!$A:$O,12,0)</f>
        <v>tier - 2</v>
      </c>
      <c r="O1873" t="str">
        <f>VLOOKUP($A1873,'Hospitalisation Details'!$A:$O,13,0)</f>
        <v>tier - 3</v>
      </c>
      <c r="P1873" t="str">
        <f>VLOOKUP($A1873,'Hospitalisation Details'!$A:$O,14,0)</f>
        <v>R1013</v>
      </c>
      <c r="Q1873">
        <f>VLOOKUP($A1873,'Hospitalisation Details'!$A:$O,15,0)</f>
        <v>40</v>
      </c>
    </row>
    <row r="1874" spans="1:17" ht="15.75" x14ac:dyDescent="0.25">
      <c r="A1874" s="1" t="s">
        <v>495</v>
      </c>
      <c r="B1874" t="str">
        <f>VLOOKUP(Healthcare!A1874,'Customer Names'!$A:$D,4,0)</f>
        <v>Ashley J.</v>
      </c>
      <c r="C1874">
        <f>VLOOKUP(A1874,'Medical Examinations'!$A:$M,2,0)</f>
        <v>28.594999999999999</v>
      </c>
      <c r="D1874">
        <f>VLOOKUP($A1874,'Medical Examinations'!$A:$M,3,0)</f>
        <v>5.43</v>
      </c>
      <c r="E1874" t="str">
        <f>VLOOKUP($A1874,'Medical Examinations'!$A:$M,4,0)</f>
        <v>No</v>
      </c>
      <c r="F1874" t="str">
        <f>VLOOKUP($A1874,'Medical Examinations'!$A:$M,5,0)</f>
        <v>No</v>
      </c>
      <c r="G1874" t="str">
        <f>VLOOKUP($A1874,'Medical Examinations'!$A:$M,6,0)</f>
        <v>No</v>
      </c>
      <c r="H1874">
        <f>VLOOKUP($A1874,'Medical Examinations'!$A:$M,8,0)</f>
        <v>0</v>
      </c>
      <c r="I1874" t="str">
        <f>VLOOKUP($A1874,'Medical Examinations'!$A:$M,9,0)</f>
        <v>No</v>
      </c>
      <c r="J1874" t="str">
        <f>VLOOKUP($A1874,'Medical Examinations'!$A:$M,11,0)</f>
        <v>Overweight</v>
      </c>
      <c r="K1874" t="str">
        <f>VLOOKUP($A1874,'Medical Examinations'!$A:$M,12,0)</f>
        <v>Normal</v>
      </c>
      <c r="L1874" s="11">
        <f>VLOOKUP($A1874,'Hospitalisation Details'!$A:$O,5,0)</f>
        <v>33543</v>
      </c>
      <c r="M1874">
        <f>VLOOKUP($A1874,'Hospitalisation Details'!$A:$O,7,0)</f>
        <v>4243.59</v>
      </c>
      <c r="N1874" t="str">
        <f>VLOOKUP($A1874,'Hospitalisation Details'!$A:$O,12,0)</f>
        <v>tier - 3</v>
      </c>
      <c r="O1874" t="str">
        <f>VLOOKUP($A1874,'Hospitalisation Details'!$A:$O,13,0)</f>
        <v>tier - 1</v>
      </c>
      <c r="P1874" t="str">
        <f>VLOOKUP($A1874,'Hospitalisation Details'!$A:$O,14,0)</f>
        <v>R1012</v>
      </c>
      <c r="Q1874">
        <f>VLOOKUP($A1874,'Hospitalisation Details'!$A:$O,15,0)</f>
        <v>31</v>
      </c>
    </row>
    <row r="1875" spans="1:17" ht="15.75" x14ac:dyDescent="0.25">
      <c r="A1875" s="1" t="s">
        <v>494</v>
      </c>
      <c r="B1875" t="str">
        <f>VLOOKUP(Healthcare!A1875,'Customer Names'!$A:$D,4,0)</f>
        <v>Turner J.</v>
      </c>
      <c r="C1875">
        <f>VLOOKUP(A1875,'Medical Examinations'!$A:$M,2,0)</f>
        <v>25.934999999999999</v>
      </c>
      <c r="D1875">
        <f>VLOOKUP($A1875,'Medical Examinations'!$A:$M,3,0)</f>
        <v>4.29</v>
      </c>
      <c r="E1875" t="str">
        <f>VLOOKUP($A1875,'Medical Examinations'!$A:$M,4,0)</f>
        <v>No</v>
      </c>
      <c r="F1875" t="str">
        <f>VLOOKUP($A1875,'Medical Examinations'!$A:$M,5,0)</f>
        <v>No</v>
      </c>
      <c r="G1875" t="str">
        <f>VLOOKUP($A1875,'Medical Examinations'!$A:$M,6,0)</f>
        <v>No</v>
      </c>
      <c r="H1875">
        <f>VLOOKUP($A1875,'Medical Examinations'!$A:$M,8,0)</f>
        <v>0</v>
      </c>
      <c r="I1875" t="str">
        <f>VLOOKUP($A1875,'Medical Examinations'!$A:$M,9,0)</f>
        <v>No</v>
      </c>
      <c r="J1875" t="str">
        <f>VLOOKUP($A1875,'Medical Examinations'!$A:$M,11,0)</f>
        <v>Overweight</v>
      </c>
      <c r="K1875" t="str">
        <f>VLOOKUP($A1875,'Medical Examinations'!$A:$M,12,0)</f>
        <v>Normal</v>
      </c>
      <c r="L1875" s="11">
        <f>VLOOKUP($A1875,'Hospitalisation Details'!$A:$O,5,0)</f>
        <v>33453</v>
      </c>
      <c r="M1875">
        <f>VLOOKUP($A1875,'Hospitalisation Details'!$A:$O,7,0)</f>
        <v>4239.8900000000003</v>
      </c>
      <c r="N1875" t="str">
        <f>VLOOKUP($A1875,'Hospitalisation Details'!$A:$O,12,0)</f>
        <v>tier - 2</v>
      </c>
      <c r="O1875" t="str">
        <f>VLOOKUP($A1875,'Hospitalisation Details'!$A:$O,13,0)</f>
        <v>tier - 2</v>
      </c>
      <c r="P1875" t="str">
        <f>VLOOKUP($A1875,'Hospitalisation Details'!$A:$O,14,0)</f>
        <v>R1012</v>
      </c>
      <c r="Q1875">
        <f>VLOOKUP($A1875,'Hospitalisation Details'!$A:$O,15,0)</f>
        <v>31</v>
      </c>
    </row>
    <row r="1876" spans="1:17" ht="15.75" x14ac:dyDescent="0.25">
      <c r="A1876" s="1" t="s">
        <v>493</v>
      </c>
      <c r="B1876" t="str">
        <f>VLOOKUP(Healthcare!A1876,'Customer Names'!$A:$D,4,0)</f>
        <v>Roger</v>
      </c>
      <c r="C1876">
        <f>VLOOKUP(A1876,'Medical Examinations'!$A:$M,2,0)</f>
        <v>27.645</v>
      </c>
      <c r="D1876">
        <f>VLOOKUP($A1876,'Medical Examinations'!$A:$M,3,0)</f>
        <v>5.25</v>
      </c>
      <c r="E1876" t="str">
        <f>VLOOKUP($A1876,'Medical Examinations'!$A:$M,4,0)</f>
        <v>No</v>
      </c>
      <c r="F1876" t="str">
        <f>VLOOKUP($A1876,'Medical Examinations'!$A:$M,5,0)</f>
        <v>No</v>
      </c>
      <c r="G1876" t="str">
        <f>VLOOKUP($A1876,'Medical Examinations'!$A:$M,6,0)</f>
        <v>No</v>
      </c>
      <c r="H1876">
        <f>VLOOKUP($A1876,'Medical Examinations'!$A:$M,8,0)</f>
        <v>1</v>
      </c>
      <c r="I1876" t="str">
        <f>VLOOKUP($A1876,'Medical Examinations'!$A:$M,9,0)</f>
        <v>No</v>
      </c>
      <c r="J1876" t="str">
        <f>VLOOKUP($A1876,'Medical Examinations'!$A:$M,11,0)</f>
        <v>Overweight</v>
      </c>
      <c r="K1876" t="str">
        <f>VLOOKUP($A1876,'Medical Examinations'!$A:$M,12,0)</f>
        <v>Normal</v>
      </c>
      <c r="L1876" s="11">
        <f>VLOOKUP($A1876,'Hospitalisation Details'!$A:$O,5,0)</f>
        <v>33843</v>
      </c>
      <c r="M1876">
        <f>VLOOKUP($A1876,'Hospitalisation Details'!$A:$O,7,0)</f>
        <v>4237.13</v>
      </c>
      <c r="N1876" t="str">
        <f>VLOOKUP($A1876,'Hospitalisation Details'!$A:$O,12,0)</f>
        <v>tier - 3</v>
      </c>
      <c r="O1876" t="str">
        <f>VLOOKUP($A1876,'Hospitalisation Details'!$A:$O,13,0)</f>
        <v>tier - 1</v>
      </c>
      <c r="P1876" t="str">
        <f>VLOOKUP($A1876,'Hospitalisation Details'!$A:$O,14,0)</f>
        <v>R1016</v>
      </c>
      <c r="Q1876">
        <f>VLOOKUP($A1876,'Hospitalisation Details'!$A:$O,15,0)</f>
        <v>30</v>
      </c>
    </row>
    <row r="1877" spans="1:17" ht="15.75" x14ac:dyDescent="0.25">
      <c r="A1877" s="1" t="s">
        <v>492</v>
      </c>
      <c r="B1877" t="str">
        <f>VLOOKUP(Healthcare!A1877,'Customer Names'!$A:$D,4,0)</f>
        <v>Pamela</v>
      </c>
      <c r="C1877">
        <f>VLOOKUP(A1877,'Medical Examinations'!$A:$M,2,0)</f>
        <v>30.1</v>
      </c>
      <c r="D1877">
        <f>VLOOKUP($A1877,'Medical Examinations'!$A:$M,3,0)</f>
        <v>4.04</v>
      </c>
      <c r="E1877" t="str">
        <f>VLOOKUP($A1877,'Medical Examinations'!$A:$M,4,0)</f>
        <v>No</v>
      </c>
      <c r="F1877" t="str">
        <f>VLOOKUP($A1877,'Medical Examinations'!$A:$M,5,0)</f>
        <v>No</v>
      </c>
      <c r="G1877" t="str">
        <f>VLOOKUP($A1877,'Medical Examinations'!$A:$M,6,0)</f>
        <v>No</v>
      </c>
      <c r="H1877">
        <f>VLOOKUP($A1877,'Medical Examinations'!$A:$M,8,0)</f>
        <v>1</v>
      </c>
      <c r="I1877" t="str">
        <f>VLOOKUP($A1877,'Medical Examinations'!$A:$M,9,0)</f>
        <v>No</v>
      </c>
      <c r="J1877" t="str">
        <f>VLOOKUP($A1877,'Medical Examinations'!$A:$M,11,0)</f>
        <v>Obesity</v>
      </c>
      <c r="K1877" t="str">
        <f>VLOOKUP($A1877,'Medical Examinations'!$A:$M,12,0)</f>
        <v>Normal</v>
      </c>
      <c r="L1877" s="11">
        <f>VLOOKUP($A1877,'Hospitalisation Details'!$A:$O,5,0)</f>
        <v>36021</v>
      </c>
      <c r="M1877">
        <f>VLOOKUP($A1877,'Hospitalisation Details'!$A:$O,7,0)</f>
        <v>4234.93</v>
      </c>
      <c r="N1877" t="str">
        <f>VLOOKUP($A1877,'Hospitalisation Details'!$A:$O,12,0)</f>
        <v>tier - 2</v>
      </c>
      <c r="O1877" t="str">
        <f>VLOOKUP($A1877,'Hospitalisation Details'!$A:$O,13,0)</f>
        <v>tier - 1</v>
      </c>
      <c r="P1877" t="str">
        <f>VLOOKUP($A1877,'Hospitalisation Details'!$A:$O,14,0)</f>
        <v>R1011</v>
      </c>
      <c r="Q1877">
        <f>VLOOKUP($A1877,'Hospitalisation Details'!$A:$O,15,0)</f>
        <v>24</v>
      </c>
    </row>
    <row r="1878" spans="1:17" ht="15.75" x14ac:dyDescent="0.25">
      <c r="A1878" s="1" t="s">
        <v>491</v>
      </c>
      <c r="B1878" t="str">
        <f>VLOOKUP(Healthcare!A1878,'Customer Names'!$A:$D,4,0)</f>
        <v>Allison M.</v>
      </c>
      <c r="C1878">
        <f>VLOOKUP(A1878,'Medical Examinations'!$A:$M,2,0)</f>
        <v>26.79</v>
      </c>
      <c r="D1878">
        <f>VLOOKUP($A1878,'Medical Examinations'!$A:$M,3,0)</f>
        <v>5</v>
      </c>
      <c r="E1878" t="str">
        <f>VLOOKUP($A1878,'Medical Examinations'!$A:$M,4,0)</f>
        <v>yes</v>
      </c>
      <c r="F1878" t="str">
        <f>VLOOKUP($A1878,'Medical Examinations'!$A:$M,5,0)</f>
        <v>No</v>
      </c>
      <c r="G1878" t="str">
        <f>VLOOKUP($A1878,'Medical Examinations'!$A:$M,6,0)</f>
        <v>Yes</v>
      </c>
      <c r="H1878">
        <f>VLOOKUP($A1878,'Medical Examinations'!$A:$M,8,0)</f>
        <v>1</v>
      </c>
      <c r="I1878" t="str">
        <f>VLOOKUP($A1878,'Medical Examinations'!$A:$M,9,0)</f>
        <v>No</v>
      </c>
      <c r="J1878" t="str">
        <f>VLOOKUP($A1878,'Medical Examinations'!$A:$M,11,0)</f>
        <v>Overweight</v>
      </c>
      <c r="K1878" t="str">
        <f>VLOOKUP($A1878,'Medical Examinations'!$A:$M,12,0)</f>
        <v>Normal</v>
      </c>
      <c r="L1878" s="11">
        <f>VLOOKUP($A1878,'Hospitalisation Details'!$A:$O,5,0)</f>
        <v>35679</v>
      </c>
      <c r="M1878">
        <f>VLOOKUP($A1878,'Hospitalisation Details'!$A:$O,7,0)</f>
        <v>4189.1099999999997</v>
      </c>
      <c r="N1878" t="str">
        <f>VLOOKUP($A1878,'Hospitalisation Details'!$A:$O,12,0)</f>
        <v>tier - 2</v>
      </c>
      <c r="O1878" t="str">
        <f>VLOOKUP($A1878,'Hospitalisation Details'!$A:$O,13,0)</f>
        <v>tier - 2</v>
      </c>
      <c r="P1878" t="str">
        <f>VLOOKUP($A1878,'Hospitalisation Details'!$A:$O,14,0)</f>
        <v>R1012</v>
      </c>
      <c r="Q1878">
        <f>VLOOKUP($A1878,'Hospitalisation Details'!$A:$O,15,0)</f>
        <v>25</v>
      </c>
    </row>
    <row r="1879" spans="1:17" ht="15.75" x14ac:dyDescent="0.25">
      <c r="A1879" s="1" t="s">
        <v>490</v>
      </c>
      <c r="B1879" t="str">
        <f>VLOOKUP(Healthcare!A1879,'Customer Names'!$A:$D,4,0)</f>
        <v>.  Katherine H.</v>
      </c>
      <c r="C1879">
        <f>VLOOKUP(A1879,'Medical Examinations'!$A:$M,2,0)</f>
        <v>27.1</v>
      </c>
      <c r="D1879">
        <f>VLOOKUP($A1879,'Medical Examinations'!$A:$M,3,0)</f>
        <v>4.01</v>
      </c>
      <c r="E1879" t="str">
        <f>VLOOKUP($A1879,'Medical Examinations'!$A:$M,4,0)</f>
        <v>yes</v>
      </c>
      <c r="F1879" t="str">
        <f>VLOOKUP($A1879,'Medical Examinations'!$A:$M,5,0)</f>
        <v>No</v>
      </c>
      <c r="G1879" t="str">
        <f>VLOOKUP($A1879,'Medical Examinations'!$A:$M,6,0)</f>
        <v>No</v>
      </c>
      <c r="H1879">
        <f>VLOOKUP($A1879,'Medical Examinations'!$A:$M,8,0)</f>
        <v>1</v>
      </c>
      <c r="I1879" t="str">
        <f>VLOOKUP($A1879,'Medical Examinations'!$A:$M,9,0)</f>
        <v>No</v>
      </c>
      <c r="J1879" t="str">
        <f>VLOOKUP($A1879,'Medical Examinations'!$A:$M,11,0)</f>
        <v>Overweight</v>
      </c>
      <c r="K1879" t="str">
        <f>VLOOKUP($A1879,'Medical Examinations'!$A:$M,12,0)</f>
        <v>Normal</v>
      </c>
      <c r="L1879" s="11">
        <f>VLOOKUP($A1879,'Hospitalisation Details'!$A:$O,5,0)</f>
        <v>35006</v>
      </c>
      <c r="M1879">
        <f>VLOOKUP($A1879,'Hospitalisation Details'!$A:$O,7,0)</f>
        <v>4188.7299999999996</v>
      </c>
      <c r="N1879" t="str">
        <f>VLOOKUP($A1879,'Hospitalisation Details'!$A:$O,12,0)</f>
        <v>tier - 2</v>
      </c>
      <c r="O1879" t="str">
        <f>VLOOKUP($A1879,'Hospitalisation Details'!$A:$O,13,0)</f>
        <v>tier - 2</v>
      </c>
      <c r="P1879" t="str">
        <f>VLOOKUP($A1879,'Hospitalisation Details'!$A:$O,14,0)</f>
        <v>R1025</v>
      </c>
      <c r="Q1879">
        <f>VLOOKUP($A1879,'Hospitalisation Details'!$A:$O,15,0)</f>
        <v>27</v>
      </c>
    </row>
    <row r="1880" spans="1:17" ht="15.75" x14ac:dyDescent="0.25">
      <c r="A1880" s="1" t="s">
        <v>489</v>
      </c>
      <c r="B1880" t="str">
        <f>VLOOKUP(Healthcare!A1880,'Customer Names'!$A:$D,4,0)</f>
        <v>Robin</v>
      </c>
      <c r="C1880">
        <f>VLOOKUP(A1880,'Medical Examinations'!$A:$M,2,0)</f>
        <v>24.31</v>
      </c>
      <c r="D1880">
        <f>VLOOKUP($A1880,'Medical Examinations'!$A:$M,3,0)</f>
        <v>5.4</v>
      </c>
      <c r="E1880" t="str">
        <f>VLOOKUP($A1880,'Medical Examinations'!$A:$M,4,0)</f>
        <v>No</v>
      </c>
      <c r="F1880" t="str">
        <f>VLOOKUP($A1880,'Medical Examinations'!$A:$M,5,0)</f>
        <v>No</v>
      </c>
      <c r="G1880" t="str">
        <f>VLOOKUP($A1880,'Medical Examinations'!$A:$M,6,0)</f>
        <v>No</v>
      </c>
      <c r="H1880">
        <f>VLOOKUP($A1880,'Medical Examinations'!$A:$M,8,0)</f>
        <v>0</v>
      </c>
      <c r="I1880" t="str">
        <f>VLOOKUP($A1880,'Medical Examinations'!$A:$M,9,0)</f>
        <v>No</v>
      </c>
      <c r="J1880" t="str">
        <f>VLOOKUP($A1880,'Medical Examinations'!$A:$M,11,0)</f>
        <v>Healthy Weight</v>
      </c>
      <c r="K1880" t="str">
        <f>VLOOKUP($A1880,'Medical Examinations'!$A:$M,12,0)</f>
        <v>Normal</v>
      </c>
      <c r="L1880" s="11">
        <f>VLOOKUP($A1880,'Hospitalisation Details'!$A:$O,5,0)</f>
        <v>32837</v>
      </c>
      <c r="M1880">
        <f>VLOOKUP($A1880,'Hospitalisation Details'!$A:$O,7,0)</f>
        <v>4185.1000000000004</v>
      </c>
      <c r="N1880" t="str">
        <f>VLOOKUP($A1880,'Hospitalisation Details'!$A:$O,12,0)</f>
        <v>tier - 2</v>
      </c>
      <c r="O1880" t="str">
        <f>VLOOKUP($A1880,'Hospitalisation Details'!$A:$O,13,0)</f>
        <v>tier - 3</v>
      </c>
      <c r="P1880" t="str">
        <f>VLOOKUP($A1880,'Hospitalisation Details'!$A:$O,14,0)</f>
        <v>R1013</v>
      </c>
      <c r="Q1880">
        <f>VLOOKUP($A1880,'Hospitalisation Details'!$A:$O,15,0)</f>
        <v>33</v>
      </c>
    </row>
    <row r="1881" spans="1:17" ht="15.75" x14ac:dyDescent="0.25">
      <c r="A1881" s="1" t="s">
        <v>488</v>
      </c>
      <c r="B1881" t="str">
        <f>VLOOKUP(Healthcare!A1881,'Customer Names'!$A:$D,4,0)</f>
        <v>Terri</v>
      </c>
      <c r="C1881">
        <f>VLOOKUP(A1881,'Medical Examinations'!$A:$M,2,0)</f>
        <v>15.53</v>
      </c>
      <c r="D1881">
        <f>VLOOKUP($A1881,'Medical Examinations'!$A:$M,3,0)</f>
        <v>5.81</v>
      </c>
      <c r="E1881" t="str">
        <f>VLOOKUP($A1881,'Medical Examinations'!$A:$M,4,0)</f>
        <v>No</v>
      </c>
      <c r="F1881" t="str">
        <f>VLOOKUP($A1881,'Medical Examinations'!$A:$M,5,0)</f>
        <v>No</v>
      </c>
      <c r="G1881" t="str">
        <f>VLOOKUP($A1881,'Medical Examinations'!$A:$M,6,0)</f>
        <v>No</v>
      </c>
      <c r="H1881">
        <f>VLOOKUP($A1881,'Medical Examinations'!$A:$M,8,0)</f>
        <v>1</v>
      </c>
      <c r="I1881" t="str">
        <f>VLOOKUP($A1881,'Medical Examinations'!$A:$M,9,0)</f>
        <v>No</v>
      </c>
      <c r="J1881" t="str">
        <f>VLOOKUP($A1881,'Medical Examinations'!$A:$M,11,0)</f>
        <v>Underweight</v>
      </c>
      <c r="K1881" t="str">
        <f>VLOOKUP($A1881,'Medical Examinations'!$A:$M,12,0)</f>
        <v>Prediabetes</v>
      </c>
      <c r="L1881" s="11">
        <f>VLOOKUP($A1881,'Hospitalisation Details'!$A:$O,5,0)</f>
        <v>31032</v>
      </c>
      <c r="M1881">
        <f>VLOOKUP($A1881,'Hospitalisation Details'!$A:$O,7,0)</f>
        <v>4163.21</v>
      </c>
      <c r="N1881" t="str">
        <f>VLOOKUP($A1881,'Hospitalisation Details'!$A:$O,12,0)</f>
        <v>tier - 2</v>
      </c>
      <c r="O1881" t="str">
        <f>VLOOKUP($A1881,'Hospitalisation Details'!$A:$O,13,0)</f>
        <v>tier - 2</v>
      </c>
      <c r="P1881" t="str">
        <f>VLOOKUP($A1881,'Hospitalisation Details'!$A:$O,14,0)</f>
        <v>R1012</v>
      </c>
      <c r="Q1881">
        <f>VLOOKUP($A1881,'Hospitalisation Details'!$A:$O,15,0)</f>
        <v>38</v>
      </c>
    </row>
    <row r="1882" spans="1:17" ht="15.75" x14ac:dyDescent="0.25">
      <c r="A1882" s="1" t="s">
        <v>487</v>
      </c>
      <c r="B1882" t="str">
        <f>VLOOKUP(Healthcare!A1882,'Customer Names'!$A:$D,4,0)</f>
        <v>Eddie</v>
      </c>
      <c r="C1882">
        <f>VLOOKUP(A1882,'Medical Examinations'!$A:$M,2,0)</f>
        <v>30.7</v>
      </c>
      <c r="D1882">
        <f>VLOOKUP($A1882,'Medical Examinations'!$A:$M,3,0)</f>
        <v>5.82</v>
      </c>
      <c r="E1882" t="str">
        <f>VLOOKUP($A1882,'Medical Examinations'!$A:$M,4,0)</f>
        <v>No</v>
      </c>
      <c r="F1882" t="str">
        <f>VLOOKUP($A1882,'Medical Examinations'!$A:$M,5,0)</f>
        <v>No</v>
      </c>
      <c r="G1882" t="str">
        <f>VLOOKUP($A1882,'Medical Examinations'!$A:$M,6,0)</f>
        <v>No</v>
      </c>
      <c r="H1882">
        <f>VLOOKUP($A1882,'Medical Examinations'!$A:$M,8,0)</f>
        <v>1</v>
      </c>
      <c r="I1882" t="str">
        <f>VLOOKUP($A1882,'Medical Examinations'!$A:$M,9,0)</f>
        <v>No</v>
      </c>
      <c r="J1882" t="str">
        <f>VLOOKUP($A1882,'Medical Examinations'!$A:$M,11,0)</f>
        <v>Obesity</v>
      </c>
      <c r="K1882" t="str">
        <f>VLOOKUP($A1882,'Medical Examinations'!$A:$M,12,0)</f>
        <v>Prediabetes</v>
      </c>
      <c r="L1882" s="11">
        <f>VLOOKUP($A1882,'Hospitalisation Details'!$A:$O,5,0)</f>
        <v>36125</v>
      </c>
      <c r="M1882">
        <f>VLOOKUP($A1882,'Hospitalisation Details'!$A:$O,7,0)</f>
        <v>4154.97</v>
      </c>
      <c r="N1882" t="str">
        <f>VLOOKUP($A1882,'Hospitalisation Details'!$A:$O,12,0)</f>
        <v>tier - 2</v>
      </c>
      <c r="O1882" t="str">
        <f>VLOOKUP($A1882,'Hospitalisation Details'!$A:$O,13,0)</f>
        <v>tier - 1</v>
      </c>
      <c r="P1882" t="str">
        <f>VLOOKUP($A1882,'Hospitalisation Details'!$A:$O,14,0)</f>
        <v>R1012</v>
      </c>
      <c r="Q1882">
        <f>VLOOKUP($A1882,'Hospitalisation Details'!$A:$O,15,0)</f>
        <v>24</v>
      </c>
    </row>
    <row r="1883" spans="1:17" ht="15.75" x14ac:dyDescent="0.25">
      <c r="A1883" s="1" t="s">
        <v>486</v>
      </c>
      <c r="B1883" t="str">
        <f>VLOOKUP(Healthcare!A1883,'Customer Names'!$A:$D,4,0)</f>
        <v>Pamela</v>
      </c>
      <c r="C1883">
        <f>VLOOKUP(A1883,'Medical Examinations'!$A:$M,2,0)</f>
        <v>33.33</v>
      </c>
      <c r="D1883">
        <f>VLOOKUP($A1883,'Medical Examinations'!$A:$M,3,0)</f>
        <v>4.82</v>
      </c>
      <c r="E1883" t="str">
        <f>VLOOKUP($A1883,'Medical Examinations'!$A:$M,4,0)</f>
        <v>No</v>
      </c>
      <c r="F1883" t="str">
        <f>VLOOKUP($A1883,'Medical Examinations'!$A:$M,5,0)</f>
        <v>No</v>
      </c>
      <c r="G1883" t="str">
        <f>VLOOKUP($A1883,'Medical Examinations'!$A:$M,6,0)</f>
        <v>No</v>
      </c>
      <c r="H1883">
        <f>VLOOKUP($A1883,'Medical Examinations'!$A:$M,8,0)</f>
        <v>1</v>
      </c>
      <c r="I1883" t="str">
        <f>VLOOKUP($A1883,'Medical Examinations'!$A:$M,9,0)</f>
        <v>No</v>
      </c>
      <c r="J1883" t="str">
        <f>VLOOKUP($A1883,'Medical Examinations'!$A:$M,11,0)</f>
        <v>Obesity</v>
      </c>
      <c r="K1883" t="str">
        <f>VLOOKUP($A1883,'Medical Examinations'!$A:$M,12,0)</f>
        <v>Normal</v>
      </c>
      <c r="L1883" s="11">
        <f>VLOOKUP($A1883,'Hospitalisation Details'!$A:$O,5,0)</f>
        <v>33942</v>
      </c>
      <c r="M1883">
        <f>VLOOKUP($A1883,'Hospitalisation Details'!$A:$O,7,0)</f>
        <v>4151.03</v>
      </c>
      <c r="N1883" t="str">
        <f>VLOOKUP($A1883,'Hospitalisation Details'!$A:$O,12,0)</f>
        <v>tier - 2</v>
      </c>
      <c r="O1883" t="str">
        <f>VLOOKUP($A1883,'Hospitalisation Details'!$A:$O,13,0)</f>
        <v>tier - 2</v>
      </c>
      <c r="P1883" t="str">
        <f>VLOOKUP($A1883,'Hospitalisation Details'!$A:$O,14,0)</f>
        <v>R1013</v>
      </c>
      <c r="Q1883">
        <f>VLOOKUP($A1883,'Hospitalisation Details'!$A:$O,15,0)</f>
        <v>30</v>
      </c>
    </row>
    <row r="1884" spans="1:17" ht="15.75" x14ac:dyDescent="0.25">
      <c r="A1884" s="1" t="s">
        <v>485</v>
      </c>
      <c r="B1884" t="str">
        <f>VLOOKUP(Healthcare!A1884,'Customer Names'!$A:$D,4,0)</f>
        <v>Joyce</v>
      </c>
      <c r="C1884">
        <f>VLOOKUP(A1884,'Medical Examinations'!$A:$M,2,0)</f>
        <v>32.4</v>
      </c>
      <c r="D1884">
        <f>VLOOKUP($A1884,'Medical Examinations'!$A:$M,3,0)</f>
        <v>5.08</v>
      </c>
      <c r="E1884" t="str">
        <f>VLOOKUP($A1884,'Medical Examinations'!$A:$M,4,0)</f>
        <v>No</v>
      </c>
      <c r="F1884" t="str">
        <f>VLOOKUP($A1884,'Medical Examinations'!$A:$M,5,0)</f>
        <v>No</v>
      </c>
      <c r="G1884" t="str">
        <f>VLOOKUP($A1884,'Medical Examinations'!$A:$M,6,0)</f>
        <v>No</v>
      </c>
      <c r="H1884">
        <f>VLOOKUP($A1884,'Medical Examinations'!$A:$M,8,0)</f>
        <v>1</v>
      </c>
      <c r="I1884" t="str">
        <f>VLOOKUP($A1884,'Medical Examinations'!$A:$M,9,0)</f>
        <v>No</v>
      </c>
      <c r="J1884" t="str">
        <f>VLOOKUP($A1884,'Medical Examinations'!$A:$M,11,0)</f>
        <v>Obesity</v>
      </c>
      <c r="K1884" t="str">
        <f>VLOOKUP($A1884,'Medical Examinations'!$A:$M,12,0)</f>
        <v>Normal</v>
      </c>
      <c r="L1884" s="11">
        <f>VLOOKUP($A1884,'Hospitalisation Details'!$A:$O,5,0)</f>
        <v>33936</v>
      </c>
      <c r="M1884">
        <f>VLOOKUP($A1884,'Hospitalisation Details'!$A:$O,7,0)</f>
        <v>4149.74</v>
      </c>
      <c r="N1884" t="str">
        <f>VLOOKUP($A1884,'Hospitalisation Details'!$A:$O,12,0)</f>
        <v>tier - 2</v>
      </c>
      <c r="O1884" t="str">
        <f>VLOOKUP($A1884,'Hospitalisation Details'!$A:$O,13,0)</f>
        <v>tier - 1</v>
      </c>
      <c r="P1884" t="str">
        <f>VLOOKUP($A1884,'Hospitalisation Details'!$A:$O,14,0)</f>
        <v>R1011</v>
      </c>
      <c r="Q1884">
        <f>VLOOKUP($A1884,'Hospitalisation Details'!$A:$O,15,0)</f>
        <v>30</v>
      </c>
    </row>
    <row r="1885" spans="1:17" ht="15.75" x14ac:dyDescent="0.25">
      <c r="A1885" s="1" t="s">
        <v>484</v>
      </c>
      <c r="B1885" t="str">
        <f>VLOOKUP(Healthcare!A1885,'Customer Names'!$A:$D,4,0)</f>
        <v>Alison W.</v>
      </c>
      <c r="C1885">
        <f>VLOOKUP(A1885,'Medical Examinations'!$A:$M,2,0)</f>
        <v>27.93</v>
      </c>
      <c r="D1885">
        <f>VLOOKUP($A1885,'Medical Examinations'!$A:$M,3,0)</f>
        <v>5.59</v>
      </c>
      <c r="E1885" t="str">
        <f>VLOOKUP($A1885,'Medical Examinations'!$A:$M,4,0)</f>
        <v>No</v>
      </c>
      <c r="F1885" t="str">
        <f>VLOOKUP($A1885,'Medical Examinations'!$A:$M,5,0)</f>
        <v>No</v>
      </c>
      <c r="G1885" t="str">
        <f>VLOOKUP($A1885,'Medical Examinations'!$A:$M,6,0)</f>
        <v>No</v>
      </c>
      <c r="H1885">
        <f>VLOOKUP($A1885,'Medical Examinations'!$A:$M,8,0)</f>
        <v>1</v>
      </c>
      <c r="I1885" t="str">
        <f>VLOOKUP($A1885,'Medical Examinations'!$A:$M,9,0)</f>
        <v>No</v>
      </c>
      <c r="J1885" t="str">
        <f>VLOOKUP($A1885,'Medical Examinations'!$A:$M,11,0)</f>
        <v>Overweight</v>
      </c>
      <c r="K1885" t="str">
        <f>VLOOKUP($A1885,'Medical Examinations'!$A:$M,12,0)</f>
        <v>Normal</v>
      </c>
      <c r="L1885" s="11">
        <f>VLOOKUP($A1885,'Hospitalisation Details'!$A:$O,5,0)</f>
        <v>33956</v>
      </c>
      <c r="M1885">
        <f>VLOOKUP($A1885,'Hospitalisation Details'!$A:$O,7,0)</f>
        <v>4137.5200000000004</v>
      </c>
      <c r="N1885" t="str">
        <f>VLOOKUP($A1885,'Hospitalisation Details'!$A:$O,12,0)</f>
        <v>tier - 2</v>
      </c>
      <c r="O1885" t="str">
        <f>VLOOKUP($A1885,'Hospitalisation Details'!$A:$O,13,0)</f>
        <v>tier - 3</v>
      </c>
      <c r="P1885" t="str">
        <f>VLOOKUP($A1885,'Hospitalisation Details'!$A:$O,14,0)</f>
        <v>R1024</v>
      </c>
      <c r="Q1885">
        <f>VLOOKUP($A1885,'Hospitalisation Details'!$A:$O,15,0)</f>
        <v>30</v>
      </c>
    </row>
    <row r="1886" spans="1:17" ht="15.75" x14ac:dyDescent="0.25">
      <c r="A1886" s="1" t="s">
        <v>483</v>
      </c>
      <c r="B1886" t="str">
        <f>VLOOKUP(Healthcare!A1886,'Customer Names'!$A:$D,4,0)</f>
        <v>Tammara C</v>
      </c>
      <c r="C1886">
        <f>VLOOKUP(A1886,'Medical Examinations'!$A:$M,2,0)</f>
        <v>21.754999999999999</v>
      </c>
      <c r="D1886">
        <f>VLOOKUP($A1886,'Medical Examinations'!$A:$M,3,0)</f>
        <v>5.12</v>
      </c>
      <c r="E1886" t="str">
        <f>VLOOKUP($A1886,'Medical Examinations'!$A:$M,4,0)</f>
        <v>No</v>
      </c>
      <c r="F1886" t="str">
        <f>VLOOKUP($A1886,'Medical Examinations'!$A:$M,5,0)</f>
        <v>No</v>
      </c>
      <c r="G1886" t="str">
        <f>VLOOKUP($A1886,'Medical Examinations'!$A:$M,6,0)</f>
        <v>No</v>
      </c>
      <c r="H1886">
        <f>VLOOKUP($A1886,'Medical Examinations'!$A:$M,8,0)</f>
        <v>0</v>
      </c>
      <c r="I1886" t="str">
        <f>VLOOKUP($A1886,'Medical Examinations'!$A:$M,9,0)</f>
        <v>No</v>
      </c>
      <c r="J1886" t="str">
        <f>VLOOKUP($A1886,'Medical Examinations'!$A:$M,11,0)</f>
        <v>Healthy Weight</v>
      </c>
      <c r="K1886" t="str">
        <f>VLOOKUP($A1886,'Medical Examinations'!$A:$M,12,0)</f>
        <v>Normal</v>
      </c>
      <c r="L1886" s="11">
        <f>VLOOKUP($A1886,'Hospitalisation Details'!$A:$O,5,0)</f>
        <v>33578</v>
      </c>
      <c r="M1886">
        <f>VLOOKUP($A1886,'Hospitalisation Details'!$A:$O,7,0)</f>
        <v>4134.08</v>
      </c>
      <c r="N1886" t="str">
        <f>VLOOKUP($A1886,'Hospitalisation Details'!$A:$O,12,0)</f>
        <v>tier - 2</v>
      </c>
      <c r="O1886" t="str">
        <f>VLOOKUP($A1886,'Hospitalisation Details'!$A:$O,13,0)</f>
        <v>tier - 1</v>
      </c>
      <c r="P1886" t="str">
        <f>VLOOKUP($A1886,'Hospitalisation Details'!$A:$O,14,0)</f>
        <v>R1012</v>
      </c>
      <c r="Q1886">
        <f>VLOOKUP($A1886,'Hospitalisation Details'!$A:$O,15,0)</f>
        <v>31</v>
      </c>
    </row>
    <row r="1887" spans="1:17" ht="15.75" x14ac:dyDescent="0.25">
      <c r="A1887" s="1" t="s">
        <v>482</v>
      </c>
      <c r="B1887" t="str">
        <f>VLOOKUP(Healthcare!A1887,'Customer Names'!$A:$D,4,0)</f>
        <v>Dorota</v>
      </c>
      <c r="C1887">
        <f>VLOOKUP(A1887,'Medical Examinations'!$A:$M,2,0)</f>
        <v>25.934999999999999</v>
      </c>
      <c r="D1887">
        <f>VLOOKUP($A1887,'Medical Examinations'!$A:$M,3,0)</f>
        <v>4.95</v>
      </c>
      <c r="E1887" t="str">
        <f>VLOOKUP($A1887,'Medical Examinations'!$A:$M,4,0)</f>
        <v>No</v>
      </c>
      <c r="F1887" t="str">
        <f>VLOOKUP($A1887,'Medical Examinations'!$A:$M,5,0)</f>
        <v>No</v>
      </c>
      <c r="G1887" t="str">
        <f>VLOOKUP($A1887,'Medical Examinations'!$A:$M,6,0)</f>
        <v>No</v>
      </c>
      <c r="H1887">
        <f>VLOOKUP($A1887,'Medical Examinations'!$A:$M,8,0)</f>
        <v>0</v>
      </c>
      <c r="I1887" t="str">
        <f>VLOOKUP($A1887,'Medical Examinations'!$A:$M,9,0)</f>
        <v>No</v>
      </c>
      <c r="J1887" t="str">
        <f>VLOOKUP($A1887,'Medical Examinations'!$A:$M,11,0)</f>
        <v>Overweight</v>
      </c>
      <c r="K1887" t="str">
        <f>VLOOKUP($A1887,'Medical Examinations'!$A:$M,12,0)</f>
        <v>Normal</v>
      </c>
      <c r="L1887" s="11">
        <f>VLOOKUP($A1887,'Hospitalisation Details'!$A:$O,5,0)</f>
        <v>34506</v>
      </c>
      <c r="M1887">
        <f>VLOOKUP($A1887,'Hospitalisation Details'!$A:$O,7,0)</f>
        <v>4133.6400000000003</v>
      </c>
      <c r="N1887" t="str">
        <f>VLOOKUP($A1887,'Hospitalisation Details'!$A:$O,12,0)</f>
        <v>tier - 2</v>
      </c>
      <c r="O1887" t="str">
        <f>VLOOKUP($A1887,'Hospitalisation Details'!$A:$O,13,0)</f>
        <v>tier - 3</v>
      </c>
      <c r="P1887" t="str">
        <f>VLOOKUP($A1887,'Hospitalisation Details'!$A:$O,14,0)</f>
        <v>R1012</v>
      </c>
      <c r="Q1887">
        <f>VLOOKUP($A1887,'Hospitalisation Details'!$A:$O,15,0)</f>
        <v>28</v>
      </c>
    </row>
    <row r="1888" spans="1:17" ht="15.75" x14ac:dyDescent="0.25">
      <c r="A1888" s="1" t="s">
        <v>481</v>
      </c>
      <c r="B1888" t="str">
        <f>VLOOKUP(Healthcare!A1888,'Customer Names'!$A:$D,4,0)</f>
        <v>Jose Norberto Sr.</v>
      </c>
      <c r="C1888">
        <f>VLOOKUP(A1888,'Medical Examinations'!$A:$M,2,0)</f>
        <v>31.5</v>
      </c>
      <c r="D1888">
        <f>VLOOKUP($A1888,'Medical Examinations'!$A:$M,3,0)</f>
        <v>6.16</v>
      </c>
      <c r="E1888" t="str">
        <f>VLOOKUP($A1888,'Medical Examinations'!$A:$M,4,0)</f>
        <v>No</v>
      </c>
      <c r="F1888" t="str">
        <f>VLOOKUP($A1888,'Medical Examinations'!$A:$M,5,0)</f>
        <v>No</v>
      </c>
      <c r="G1888" t="str">
        <f>VLOOKUP($A1888,'Medical Examinations'!$A:$M,6,0)</f>
        <v>No</v>
      </c>
      <c r="H1888">
        <f>VLOOKUP($A1888,'Medical Examinations'!$A:$M,8,0)</f>
        <v>0</v>
      </c>
      <c r="I1888" t="str">
        <f>VLOOKUP($A1888,'Medical Examinations'!$A:$M,9,0)</f>
        <v>No</v>
      </c>
      <c r="J1888" t="str">
        <f>VLOOKUP($A1888,'Medical Examinations'!$A:$M,11,0)</f>
        <v>Obesity</v>
      </c>
      <c r="K1888" t="str">
        <f>VLOOKUP($A1888,'Medical Examinations'!$A:$M,12,0)</f>
        <v>Prediabetes</v>
      </c>
      <c r="L1888" s="11">
        <f>VLOOKUP($A1888,'Hospitalisation Details'!$A:$O,5,0)</f>
        <v>33099</v>
      </c>
      <c r="M1888">
        <f>VLOOKUP($A1888,'Hospitalisation Details'!$A:$O,7,0)</f>
        <v>4076.5</v>
      </c>
      <c r="N1888" t="str">
        <f>VLOOKUP($A1888,'Hospitalisation Details'!$A:$O,12,0)</f>
        <v>tier - 2</v>
      </c>
      <c r="O1888" t="str">
        <f>VLOOKUP($A1888,'Hospitalisation Details'!$A:$O,13,0)</f>
        <v>tier - 3</v>
      </c>
      <c r="P1888" t="str">
        <f>VLOOKUP($A1888,'Hospitalisation Details'!$A:$O,14,0)</f>
        <v>R1011</v>
      </c>
      <c r="Q1888">
        <f>VLOOKUP($A1888,'Hospitalisation Details'!$A:$O,15,0)</f>
        <v>32</v>
      </c>
    </row>
    <row r="1889" spans="1:17" ht="15.75" x14ac:dyDescent="0.25">
      <c r="A1889" s="1" t="s">
        <v>480</v>
      </c>
      <c r="B1889" t="str">
        <f>VLOOKUP(Healthcare!A1889,'Customer Names'!$A:$D,4,0)</f>
        <v>Peter</v>
      </c>
      <c r="C1889">
        <f>VLOOKUP(A1889,'Medical Examinations'!$A:$M,2,0)</f>
        <v>30.03</v>
      </c>
      <c r="D1889">
        <f>VLOOKUP($A1889,'Medical Examinations'!$A:$M,3,0)</f>
        <v>6.41</v>
      </c>
      <c r="E1889" t="str">
        <f>VLOOKUP($A1889,'Medical Examinations'!$A:$M,4,0)</f>
        <v>No</v>
      </c>
      <c r="F1889" t="str">
        <f>VLOOKUP($A1889,'Medical Examinations'!$A:$M,5,0)</f>
        <v>No</v>
      </c>
      <c r="G1889" t="str">
        <f>VLOOKUP($A1889,'Medical Examinations'!$A:$M,6,0)</f>
        <v>No</v>
      </c>
      <c r="H1889">
        <f>VLOOKUP($A1889,'Medical Examinations'!$A:$M,8,0)</f>
        <v>0</v>
      </c>
      <c r="I1889" t="str">
        <f>VLOOKUP($A1889,'Medical Examinations'!$A:$M,9,0)</f>
        <v>No</v>
      </c>
      <c r="J1889" t="str">
        <f>VLOOKUP($A1889,'Medical Examinations'!$A:$M,11,0)</f>
        <v>Obesity</v>
      </c>
      <c r="K1889" t="str">
        <f>VLOOKUP($A1889,'Medical Examinations'!$A:$M,12,0)</f>
        <v>Diabetes</v>
      </c>
      <c r="L1889" s="11">
        <f>VLOOKUP($A1889,'Hospitalisation Details'!$A:$O,5,0)</f>
        <v>33208</v>
      </c>
      <c r="M1889">
        <f>VLOOKUP($A1889,'Hospitalisation Details'!$A:$O,7,0)</f>
        <v>4074.45</v>
      </c>
      <c r="N1889" t="str">
        <f>VLOOKUP($A1889,'Hospitalisation Details'!$A:$O,12,0)</f>
        <v>tier - 3</v>
      </c>
      <c r="O1889" t="str">
        <f>VLOOKUP($A1889,'Hospitalisation Details'!$A:$O,13,0)</f>
        <v>tier - 2</v>
      </c>
      <c r="P1889" t="str">
        <f>VLOOKUP($A1889,'Hospitalisation Details'!$A:$O,14,0)</f>
        <v>R1013</v>
      </c>
      <c r="Q1889">
        <f>VLOOKUP($A1889,'Hospitalisation Details'!$A:$O,15,0)</f>
        <v>32</v>
      </c>
    </row>
    <row r="1890" spans="1:17" ht="15.75" x14ac:dyDescent="0.25">
      <c r="A1890" s="1" t="s">
        <v>479</v>
      </c>
      <c r="B1890" t="str">
        <f>VLOOKUP(Healthcare!A1890,'Customer Names'!$A:$D,4,0)</f>
        <v>Bryant</v>
      </c>
      <c r="C1890">
        <f>VLOOKUP(A1890,'Medical Examinations'!$A:$M,2,0)</f>
        <v>33.479999999999997</v>
      </c>
      <c r="D1890">
        <f>VLOOKUP($A1890,'Medical Examinations'!$A:$M,3,0)</f>
        <v>8.94</v>
      </c>
      <c r="E1890" t="str">
        <f>VLOOKUP($A1890,'Medical Examinations'!$A:$M,4,0)</f>
        <v>No</v>
      </c>
      <c r="F1890" t="str">
        <f>VLOOKUP($A1890,'Medical Examinations'!$A:$M,5,0)</f>
        <v>No</v>
      </c>
      <c r="G1890" t="str">
        <f>VLOOKUP($A1890,'Medical Examinations'!$A:$M,6,0)</f>
        <v>No</v>
      </c>
      <c r="H1890">
        <f>VLOOKUP($A1890,'Medical Examinations'!$A:$M,8,0)</f>
        <v>0</v>
      </c>
      <c r="I1890" t="str">
        <f>VLOOKUP($A1890,'Medical Examinations'!$A:$M,9,0)</f>
        <v>No</v>
      </c>
      <c r="J1890" t="str">
        <f>VLOOKUP($A1890,'Medical Examinations'!$A:$M,11,0)</f>
        <v>Obesity</v>
      </c>
      <c r="K1890" t="str">
        <f>VLOOKUP($A1890,'Medical Examinations'!$A:$M,12,0)</f>
        <v>Diabetes</v>
      </c>
      <c r="L1890" s="11">
        <f>VLOOKUP($A1890,'Hospitalisation Details'!$A:$O,5,0)</f>
        <v>37547</v>
      </c>
      <c r="M1890">
        <f>VLOOKUP($A1890,'Hospitalisation Details'!$A:$O,7,0)</f>
        <v>4070.51</v>
      </c>
      <c r="N1890" t="str">
        <f>VLOOKUP($A1890,'Hospitalisation Details'!$A:$O,12,0)</f>
        <v>tier - 2</v>
      </c>
      <c r="O1890" t="str">
        <f>VLOOKUP($A1890,'Hospitalisation Details'!$A:$O,13,0)</f>
        <v>tier - 1</v>
      </c>
      <c r="P1890" t="str">
        <f>VLOOKUP($A1890,'Hospitalisation Details'!$A:$O,14,0)</f>
        <v>R1012</v>
      </c>
      <c r="Q1890">
        <f>VLOOKUP($A1890,'Hospitalisation Details'!$A:$O,15,0)</f>
        <v>20</v>
      </c>
    </row>
    <row r="1891" spans="1:17" ht="15.75" x14ac:dyDescent="0.25">
      <c r="A1891" s="1" t="s">
        <v>478</v>
      </c>
      <c r="B1891" t="str">
        <f>VLOOKUP(Healthcare!A1891,'Customer Names'!$A:$D,4,0)</f>
        <v>Christina</v>
      </c>
      <c r="C1891">
        <f>VLOOKUP(A1891,'Medical Examinations'!$A:$M,2,0)</f>
        <v>16.510000000000002</v>
      </c>
      <c r="D1891">
        <f>VLOOKUP($A1891,'Medical Examinations'!$A:$M,3,0)</f>
        <v>4.42</v>
      </c>
      <c r="E1891" t="str">
        <f>VLOOKUP($A1891,'Medical Examinations'!$A:$M,4,0)</f>
        <v>yes</v>
      </c>
      <c r="F1891" t="str">
        <f>VLOOKUP($A1891,'Medical Examinations'!$A:$M,5,0)</f>
        <v>No</v>
      </c>
      <c r="G1891" t="str">
        <f>VLOOKUP($A1891,'Medical Examinations'!$A:$M,6,0)</f>
        <v>Yes</v>
      </c>
      <c r="H1891">
        <f>VLOOKUP($A1891,'Medical Examinations'!$A:$M,8,0)</f>
        <v>1</v>
      </c>
      <c r="I1891" t="str">
        <f>VLOOKUP($A1891,'Medical Examinations'!$A:$M,9,0)</f>
        <v>No</v>
      </c>
      <c r="J1891" t="str">
        <f>VLOOKUP($A1891,'Medical Examinations'!$A:$M,11,0)</f>
        <v>Underweight</v>
      </c>
      <c r="K1891" t="str">
        <f>VLOOKUP($A1891,'Medical Examinations'!$A:$M,12,0)</f>
        <v>Normal</v>
      </c>
      <c r="L1891" s="11">
        <f>VLOOKUP($A1891,'Hospitalisation Details'!$A:$O,5,0)</f>
        <v>30544</v>
      </c>
      <c r="M1891">
        <f>VLOOKUP($A1891,'Hospitalisation Details'!$A:$O,7,0)</f>
        <v>4070.42</v>
      </c>
      <c r="N1891" t="str">
        <f>VLOOKUP($A1891,'Hospitalisation Details'!$A:$O,12,0)</f>
        <v>tier - 2</v>
      </c>
      <c r="O1891" t="str">
        <f>VLOOKUP($A1891,'Hospitalisation Details'!$A:$O,13,0)</f>
        <v>tier - 1</v>
      </c>
      <c r="P1891" t="str">
        <f>VLOOKUP($A1891,'Hospitalisation Details'!$A:$O,14,0)</f>
        <v>R1013</v>
      </c>
      <c r="Q1891">
        <f>VLOOKUP($A1891,'Hospitalisation Details'!$A:$O,15,0)</f>
        <v>39</v>
      </c>
    </row>
    <row r="1892" spans="1:17" ht="15.75" x14ac:dyDescent="0.25">
      <c r="A1892" s="1" t="s">
        <v>477</v>
      </c>
      <c r="B1892" t="str">
        <f>VLOOKUP(Healthcare!A1892,'Customer Names'!$A:$D,4,0)</f>
        <v>John</v>
      </c>
      <c r="C1892">
        <f>VLOOKUP(A1892,'Medical Examinations'!$A:$M,2,0)</f>
        <v>33.155000000000001</v>
      </c>
      <c r="D1892">
        <f>VLOOKUP($A1892,'Medical Examinations'!$A:$M,3,0)</f>
        <v>5.3</v>
      </c>
      <c r="E1892" t="str">
        <f>VLOOKUP($A1892,'Medical Examinations'!$A:$M,4,0)</f>
        <v>yes</v>
      </c>
      <c r="F1892" t="str">
        <f>VLOOKUP($A1892,'Medical Examinations'!$A:$M,5,0)</f>
        <v>No</v>
      </c>
      <c r="G1892" t="str">
        <f>VLOOKUP($A1892,'Medical Examinations'!$A:$M,6,0)</f>
        <v>No</v>
      </c>
      <c r="H1892">
        <f>VLOOKUP($A1892,'Medical Examinations'!$A:$M,8,0)</f>
        <v>1</v>
      </c>
      <c r="I1892" t="str">
        <f>VLOOKUP($A1892,'Medical Examinations'!$A:$M,9,0)</f>
        <v>No</v>
      </c>
      <c r="J1892" t="str">
        <f>VLOOKUP($A1892,'Medical Examinations'!$A:$M,11,0)</f>
        <v>Obesity</v>
      </c>
      <c r="K1892" t="str">
        <f>VLOOKUP($A1892,'Medical Examinations'!$A:$M,12,0)</f>
        <v>Normal</v>
      </c>
      <c r="L1892" s="11">
        <f>VLOOKUP($A1892,'Hospitalisation Details'!$A:$O,5,0)</f>
        <v>34986</v>
      </c>
      <c r="M1892">
        <f>VLOOKUP($A1892,'Hospitalisation Details'!$A:$O,7,0)</f>
        <v>4058.71</v>
      </c>
      <c r="N1892" t="str">
        <f>VLOOKUP($A1892,'Hospitalisation Details'!$A:$O,12,0)</f>
        <v>tier - 3</v>
      </c>
      <c r="O1892" t="str">
        <f>VLOOKUP($A1892,'Hospitalisation Details'!$A:$O,13,0)</f>
        <v>tier - 3</v>
      </c>
      <c r="P1892" t="str">
        <f>VLOOKUP($A1892,'Hospitalisation Details'!$A:$O,14,0)</f>
        <v>R1012</v>
      </c>
      <c r="Q1892">
        <f>VLOOKUP($A1892,'Hospitalisation Details'!$A:$O,15,0)</f>
        <v>27</v>
      </c>
    </row>
    <row r="1893" spans="1:17" ht="15.75" x14ac:dyDescent="0.25">
      <c r="A1893" s="1" t="s">
        <v>476</v>
      </c>
      <c r="B1893" t="str">
        <f>VLOOKUP(Healthcare!A1893,'Customer Names'!$A:$D,4,0)</f>
        <v>Eduardo</v>
      </c>
      <c r="C1893">
        <f>VLOOKUP(A1893,'Medical Examinations'!$A:$M,2,0)</f>
        <v>37.29</v>
      </c>
      <c r="D1893">
        <f>VLOOKUP($A1893,'Medical Examinations'!$A:$M,3,0)</f>
        <v>4.6399999999999997</v>
      </c>
      <c r="E1893" t="str">
        <f>VLOOKUP($A1893,'Medical Examinations'!$A:$M,4,0)</f>
        <v>No</v>
      </c>
      <c r="F1893" t="str">
        <f>VLOOKUP($A1893,'Medical Examinations'!$A:$M,5,0)</f>
        <v>No</v>
      </c>
      <c r="G1893" t="str">
        <f>VLOOKUP($A1893,'Medical Examinations'!$A:$M,6,0)</f>
        <v>Yes</v>
      </c>
      <c r="H1893">
        <f>VLOOKUP($A1893,'Medical Examinations'!$A:$M,8,0)</f>
        <v>1</v>
      </c>
      <c r="I1893" t="str">
        <f>VLOOKUP($A1893,'Medical Examinations'!$A:$M,9,0)</f>
        <v>No</v>
      </c>
      <c r="J1893" t="str">
        <f>VLOOKUP($A1893,'Medical Examinations'!$A:$M,11,0)</f>
        <v>Obesity</v>
      </c>
      <c r="K1893" t="str">
        <f>VLOOKUP($A1893,'Medical Examinations'!$A:$M,12,0)</f>
        <v>Normal</v>
      </c>
      <c r="L1893" s="11">
        <f>VLOOKUP($A1893,'Hospitalisation Details'!$A:$O,5,0)</f>
        <v>34316</v>
      </c>
      <c r="M1893">
        <f>VLOOKUP($A1893,'Hospitalisation Details'!$A:$O,7,0)</f>
        <v>4058.12</v>
      </c>
      <c r="N1893" t="str">
        <f>VLOOKUP($A1893,'Hospitalisation Details'!$A:$O,12,0)</f>
        <v>tier - 2</v>
      </c>
      <c r="O1893" t="str">
        <f>VLOOKUP($A1893,'Hospitalisation Details'!$A:$O,13,0)</f>
        <v>tier - 1</v>
      </c>
      <c r="P1893" t="str">
        <f>VLOOKUP($A1893,'Hospitalisation Details'!$A:$O,14,0)</f>
        <v>R1013</v>
      </c>
      <c r="Q1893">
        <f>VLOOKUP($A1893,'Hospitalisation Details'!$A:$O,15,0)</f>
        <v>29</v>
      </c>
    </row>
    <row r="1894" spans="1:17" ht="15.75" x14ac:dyDescent="0.25">
      <c r="A1894" s="1" t="s">
        <v>475</v>
      </c>
      <c r="B1894" t="str">
        <f>VLOOKUP(Healthcare!A1894,'Customer Names'!$A:$D,4,0)</f>
        <v>Laura M.</v>
      </c>
      <c r="C1894">
        <f>VLOOKUP(A1894,'Medical Examinations'!$A:$M,2,0)</f>
        <v>20.23</v>
      </c>
      <c r="D1894">
        <f>VLOOKUP($A1894,'Medical Examinations'!$A:$M,3,0)</f>
        <v>6.16</v>
      </c>
      <c r="E1894" t="str">
        <f>VLOOKUP($A1894,'Medical Examinations'!$A:$M,4,0)</f>
        <v>yes</v>
      </c>
      <c r="F1894" t="str">
        <f>VLOOKUP($A1894,'Medical Examinations'!$A:$M,5,0)</f>
        <v>No</v>
      </c>
      <c r="G1894" t="str">
        <f>VLOOKUP($A1894,'Medical Examinations'!$A:$M,6,0)</f>
        <v>No</v>
      </c>
      <c r="H1894">
        <f>VLOOKUP($A1894,'Medical Examinations'!$A:$M,8,0)</f>
        <v>1</v>
      </c>
      <c r="I1894" t="str">
        <f>VLOOKUP($A1894,'Medical Examinations'!$A:$M,9,0)</f>
        <v>No</v>
      </c>
      <c r="J1894" t="str">
        <f>VLOOKUP($A1894,'Medical Examinations'!$A:$M,11,0)</f>
        <v>Healthy Weight</v>
      </c>
      <c r="K1894" t="str">
        <f>VLOOKUP($A1894,'Medical Examinations'!$A:$M,12,0)</f>
        <v>Prediabetes</v>
      </c>
      <c r="L1894" s="11">
        <f>VLOOKUP($A1894,'Hospitalisation Details'!$A:$O,5,0)</f>
        <v>32324</v>
      </c>
      <c r="M1894">
        <f>VLOOKUP($A1894,'Hospitalisation Details'!$A:$O,7,0)</f>
        <v>4047.94</v>
      </c>
      <c r="N1894" t="str">
        <f>VLOOKUP($A1894,'Hospitalisation Details'!$A:$O,12,0)</f>
        <v>tier - 2</v>
      </c>
      <c r="O1894" t="str">
        <f>VLOOKUP($A1894,'Hospitalisation Details'!$A:$O,13,0)</f>
        <v>tier - 1</v>
      </c>
      <c r="P1894" t="str">
        <f>VLOOKUP($A1894,'Hospitalisation Details'!$A:$O,14,0)</f>
        <v>R1013</v>
      </c>
      <c r="Q1894">
        <f>VLOOKUP($A1894,'Hospitalisation Details'!$A:$O,15,0)</f>
        <v>34</v>
      </c>
    </row>
    <row r="1895" spans="1:17" ht="15.75" x14ac:dyDescent="0.25">
      <c r="A1895" s="1" t="s">
        <v>474</v>
      </c>
      <c r="B1895" t="str">
        <f>VLOOKUP(Healthcare!A1895,'Customer Names'!$A:$D,4,0)</f>
        <v>Charlie</v>
      </c>
      <c r="C1895">
        <f>VLOOKUP(A1895,'Medical Examinations'!$A:$M,2,0)</f>
        <v>28.975000000000001</v>
      </c>
      <c r="D1895">
        <f>VLOOKUP($A1895,'Medical Examinations'!$A:$M,3,0)</f>
        <v>4.12</v>
      </c>
      <c r="E1895" t="str">
        <f>VLOOKUP($A1895,'Medical Examinations'!$A:$M,4,0)</f>
        <v>No</v>
      </c>
      <c r="F1895" t="str">
        <f>VLOOKUP($A1895,'Medical Examinations'!$A:$M,5,0)</f>
        <v>No</v>
      </c>
      <c r="G1895" t="str">
        <f>VLOOKUP($A1895,'Medical Examinations'!$A:$M,6,0)</f>
        <v>Yes</v>
      </c>
      <c r="H1895">
        <f>VLOOKUP($A1895,'Medical Examinations'!$A:$M,8,0)</f>
        <v>1</v>
      </c>
      <c r="I1895" t="str">
        <f>VLOOKUP($A1895,'Medical Examinations'!$A:$M,9,0)</f>
        <v>No</v>
      </c>
      <c r="J1895" t="str">
        <f>VLOOKUP($A1895,'Medical Examinations'!$A:$M,11,0)</f>
        <v>Overweight</v>
      </c>
      <c r="K1895" t="str">
        <f>VLOOKUP($A1895,'Medical Examinations'!$A:$M,12,0)</f>
        <v>Normal</v>
      </c>
      <c r="L1895" s="11">
        <f>VLOOKUP($A1895,'Hospitalisation Details'!$A:$O,5,0)</f>
        <v>34268</v>
      </c>
      <c r="M1895">
        <f>VLOOKUP($A1895,'Hospitalisation Details'!$A:$O,7,0)</f>
        <v>4040.56</v>
      </c>
      <c r="N1895" t="str">
        <f>VLOOKUP($A1895,'Hospitalisation Details'!$A:$O,12,0)</f>
        <v>tier - 3</v>
      </c>
      <c r="O1895" t="str">
        <f>VLOOKUP($A1895,'Hospitalisation Details'!$A:$O,13,0)</f>
        <v>tier - 3</v>
      </c>
      <c r="P1895" t="str">
        <f>VLOOKUP($A1895,'Hospitalisation Details'!$A:$O,14,0)</f>
        <v>R1015</v>
      </c>
      <c r="Q1895">
        <f>VLOOKUP($A1895,'Hospitalisation Details'!$A:$O,15,0)</f>
        <v>29</v>
      </c>
    </row>
    <row r="1896" spans="1:17" ht="15.75" x14ac:dyDescent="0.25">
      <c r="A1896" s="1" t="s">
        <v>473</v>
      </c>
      <c r="B1896" t="str">
        <f>VLOOKUP(Healthcare!A1896,'Customer Names'!$A:$D,4,0)</f>
        <v>Melissa D.</v>
      </c>
      <c r="C1896">
        <f>VLOOKUP(A1896,'Medical Examinations'!$A:$M,2,0)</f>
        <v>16.420000000000002</v>
      </c>
      <c r="D1896">
        <f>VLOOKUP($A1896,'Medical Examinations'!$A:$M,3,0)</f>
        <v>5.77</v>
      </c>
      <c r="E1896" t="str">
        <f>VLOOKUP($A1896,'Medical Examinations'!$A:$M,4,0)</f>
        <v>yes</v>
      </c>
      <c r="F1896" t="str">
        <f>VLOOKUP($A1896,'Medical Examinations'!$A:$M,5,0)</f>
        <v>No</v>
      </c>
      <c r="G1896" t="str">
        <f>VLOOKUP($A1896,'Medical Examinations'!$A:$M,6,0)</f>
        <v>Yes</v>
      </c>
      <c r="H1896">
        <f>VLOOKUP($A1896,'Medical Examinations'!$A:$M,8,0)</f>
        <v>1</v>
      </c>
      <c r="I1896" t="str">
        <f>VLOOKUP($A1896,'Medical Examinations'!$A:$M,9,0)</f>
        <v>No</v>
      </c>
      <c r="J1896" t="str">
        <f>VLOOKUP($A1896,'Medical Examinations'!$A:$M,11,0)</f>
        <v>Underweight</v>
      </c>
      <c r="K1896" t="str">
        <f>VLOOKUP($A1896,'Medical Examinations'!$A:$M,12,0)</f>
        <v>Prediabetes</v>
      </c>
      <c r="L1896" s="11">
        <f>VLOOKUP($A1896,'Hospitalisation Details'!$A:$O,5,0)</f>
        <v>30569</v>
      </c>
      <c r="M1896">
        <f>VLOOKUP($A1896,'Hospitalisation Details'!$A:$O,7,0)</f>
        <v>4039.9</v>
      </c>
      <c r="N1896" t="str">
        <f>VLOOKUP($A1896,'Hospitalisation Details'!$A:$O,12,0)</f>
        <v>tier - 2</v>
      </c>
      <c r="O1896" t="str">
        <f>VLOOKUP($A1896,'Hospitalisation Details'!$A:$O,13,0)</f>
        <v>tier - 1</v>
      </c>
      <c r="P1896" t="str">
        <f>VLOOKUP($A1896,'Hospitalisation Details'!$A:$O,14,0)</f>
        <v>R1013</v>
      </c>
      <c r="Q1896">
        <f>VLOOKUP($A1896,'Hospitalisation Details'!$A:$O,15,0)</f>
        <v>39</v>
      </c>
    </row>
    <row r="1897" spans="1:17" ht="15.75" x14ac:dyDescent="0.25">
      <c r="A1897" s="1" t="s">
        <v>472</v>
      </c>
      <c r="B1897" t="str">
        <f>VLOOKUP(Healthcare!A1897,'Customer Names'!$A:$D,4,0)</f>
        <v>Dan C. Jr.</v>
      </c>
      <c r="C1897">
        <f>VLOOKUP(A1897,'Medical Examinations'!$A:$M,2,0)</f>
        <v>17.559999999999999</v>
      </c>
      <c r="D1897">
        <f>VLOOKUP($A1897,'Medical Examinations'!$A:$M,3,0)</f>
        <v>6.2</v>
      </c>
      <c r="E1897" t="str">
        <f>VLOOKUP($A1897,'Medical Examinations'!$A:$M,4,0)</f>
        <v>No</v>
      </c>
      <c r="F1897" t="str">
        <f>VLOOKUP($A1897,'Medical Examinations'!$A:$M,5,0)</f>
        <v>No</v>
      </c>
      <c r="G1897" t="str">
        <f>VLOOKUP($A1897,'Medical Examinations'!$A:$M,6,0)</f>
        <v>No</v>
      </c>
      <c r="H1897">
        <f>VLOOKUP($A1897,'Medical Examinations'!$A:$M,8,0)</f>
        <v>1</v>
      </c>
      <c r="I1897" t="str">
        <f>VLOOKUP($A1897,'Medical Examinations'!$A:$M,9,0)</f>
        <v>No</v>
      </c>
      <c r="J1897" t="str">
        <f>VLOOKUP($A1897,'Medical Examinations'!$A:$M,11,0)</f>
        <v>Underweight</v>
      </c>
      <c r="K1897" t="str">
        <f>VLOOKUP($A1897,'Medical Examinations'!$A:$M,12,0)</f>
        <v>Prediabetes</v>
      </c>
      <c r="L1897" s="11">
        <f>VLOOKUP($A1897,'Hospitalisation Details'!$A:$O,5,0)</f>
        <v>31023</v>
      </c>
      <c r="M1897">
        <f>VLOOKUP($A1897,'Hospitalisation Details'!$A:$O,7,0)</f>
        <v>4038.41</v>
      </c>
      <c r="N1897" t="str">
        <f>VLOOKUP($A1897,'Hospitalisation Details'!$A:$O,12,0)</f>
        <v>tier - 2</v>
      </c>
      <c r="O1897" t="str">
        <f>VLOOKUP($A1897,'Hospitalisation Details'!$A:$O,13,0)</f>
        <v>tier - 1</v>
      </c>
      <c r="P1897" t="str">
        <f>VLOOKUP($A1897,'Hospitalisation Details'!$A:$O,14,0)</f>
        <v>R1013</v>
      </c>
      <c r="Q1897">
        <f>VLOOKUP($A1897,'Hospitalisation Details'!$A:$O,15,0)</f>
        <v>38</v>
      </c>
    </row>
    <row r="1898" spans="1:17" ht="15.75" x14ac:dyDescent="0.25">
      <c r="A1898" s="1" t="s">
        <v>471</v>
      </c>
      <c r="B1898" t="str">
        <f>VLOOKUP(Healthcare!A1898,'Customer Names'!$A:$D,4,0)</f>
        <v>Matthew</v>
      </c>
      <c r="C1898">
        <f>VLOOKUP(A1898,'Medical Examinations'!$A:$M,2,0)</f>
        <v>24.13</v>
      </c>
      <c r="D1898">
        <f>VLOOKUP($A1898,'Medical Examinations'!$A:$M,3,0)</f>
        <v>4.3899999999999997</v>
      </c>
      <c r="E1898" t="str">
        <f>VLOOKUP($A1898,'Medical Examinations'!$A:$M,4,0)</f>
        <v>No</v>
      </c>
      <c r="F1898" t="str">
        <f>VLOOKUP($A1898,'Medical Examinations'!$A:$M,5,0)</f>
        <v>No</v>
      </c>
      <c r="G1898" t="str">
        <f>VLOOKUP($A1898,'Medical Examinations'!$A:$M,6,0)</f>
        <v>No</v>
      </c>
      <c r="H1898">
        <f>VLOOKUP($A1898,'Medical Examinations'!$A:$M,8,0)</f>
        <v>1</v>
      </c>
      <c r="I1898" t="str">
        <f>VLOOKUP($A1898,'Medical Examinations'!$A:$M,9,0)</f>
        <v>No</v>
      </c>
      <c r="J1898" t="str">
        <f>VLOOKUP($A1898,'Medical Examinations'!$A:$M,11,0)</f>
        <v>Healthy Weight</v>
      </c>
      <c r="K1898" t="str">
        <f>VLOOKUP($A1898,'Medical Examinations'!$A:$M,12,0)</f>
        <v>Normal</v>
      </c>
      <c r="L1898" s="11">
        <f>VLOOKUP($A1898,'Hospitalisation Details'!$A:$O,5,0)</f>
        <v>33827</v>
      </c>
      <c r="M1898">
        <f>VLOOKUP($A1898,'Hospitalisation Details'!$A:$O,7,0)</f>
        <v>4032.24</v>
      </c>
      <c r="N1898" t="str">
        <f>VLOOKUP($A1898,'Hospitalisation Details'!$A:$O,12,0)</f>
        <v>tier - 3</v>
      </c>
      <c r="O1898" t="str">
        <f>VLOOKUP($A1898,'Hospitalisation Details'!$A:$O,13,0)</f>
        <v>tier - 3</v>
      </c>
      <c r="P1898" t="str">
        <f>VLOOKUP($A1898,'Hospitalisation Details'!$A:$O,14,0)</f>
        <v>R1012</v>
      </c>
      <c r="Q1898">
        <f>VLOOKUP($A1898,'Hospitalisation Details'!$A:$O,15,0)</f>
        <v>30</v>
      </c>
    </row>
    <row r="1899" spans="1:17" ht="15.75" x14ac:dyDescent="0.25">
      <c r="A1899" s="1" t="s">
        <v>470</v>
      </c>
      <c r="B1899" t="str">
        <f>VLOOKUP(Healthcare!A1899,'Customer Names'!$A:$D,4,0)</f>
        <v>Wesley C.</v>
      </c>
      <c r="C1899">
        <f>VLOOKUP(A1899,'Medical Examinations'!$A:$M,2,0)</f>
        <v>19.95</v>
      </c>
      <c r="D1899">
        <f>VLOOKUP($A1899,'Medical Examinations'!$A:$M,3,0)</f>
        <v>5.13</v>
      </c>
      <c r="E1899" t="str">
        <f>VLOOKUP($A1899,'Medical Examinations'!$A:$M,4,0)</f>
        <v>No</v>
      </c>
      <c r="F1899" t="str">
        <f>VLOOKUP($A1899,'Medical Examinations'!$A:$M,5,0)</f>
        <v>yes</v>
      </c>
      <c r="G1899" t="str">
        <f>VLOOKUP($A1899,'Medical Examinations'!$A:$M,6,0)</f>
        <v>No</v>
      </c>
      <c r="H1899">
        <f>VLOOKUP($A1899,'Medical Examinations'!$A:$M,8,0)</f>
        <v>2</v>
      </c>
      <c r="I1899" t="str">
        <f>VLOOKUP($A1899,'Medical Examinations'!$A:$M,9,0)</f>
        <v>No</v>
      </c>
      <c r="J1899" t="str">
        <f>VLOOKUP($A1899,'Medical Examinations'!$A:$M,11,0)</f>
        <v>Healthy Weight</v>
      </c>
      <c r="K1899" t="str">
        <f>VLOOKUP($A1899,'Medical Examinations'!$A:$M,12,0)</f>
        <v>Normal</v>
      </c>
      <c r="L1899" s="11">
        <f>VLOOKUP($A1899,'Hospitalisation Details'!$A:$O,5,0)</f>
        <v>36782</v>
      </c>
      <c r="M1899">
        <f>VLOOKUP($A1899,'Hospitalisation Details'!$A:$O,7,0)</f>
        <v>4005.42</v>
      </c>
      <c r="N1899" t="str">
        <f>VLOOKUP($A1899,'Hospitalisation Details'!$A:$O,12,0)</f>
        <v>tier - 2</v>
      </c>
      <c r="O1899" t="str">
        <f>VLOOKUP($A1899,'Hospitalisation Details'!$A:$O,13,0)</f>
        <v>tier - 1</v>
      </c>
      <c r="P1899" t="str">
        <f>VLOOKUP($A1899,'Hospitalisation Details'!$A:$O,14,0)</f>
        <v>R1015</v>
      </c>
      <c r="Q1899">
        <f>VLOOKUP($A1899,'Hospitalisation Details'!$A:$O,15,0)</f>
        <v>22</v>
      </c>
    </row>
    <row r="1900" spans="1:17" ht="15.75" x14ac:dyDescent="0.25">
      <c r="A1900" s="1" t="s">
        <v>469</v>
      </c>
      <c r="B1900" t="str">
        <f>VLOOKUP(Healthcare!A1900,'Customer Names'!$A:$D,4,0)</f>
        <v>Christopher</v>
      </c>
      <c r="C1900">
        <f>VLOOKUP(A1900,'Medical Examinations'!$A:$M,2,0)</f>
        <v>21.24</v>
      </c>
      <c r="D1900">
        <f>VLOOKUP($A1900,'Medical Examinations'!$A:$M,3,0)</f>
        <v>4.49</v>
      </c>
      <c r="E1900" t="str">
        <f>VLOOKUP($A1900,'Medical Examinations'!$A:$M,4,0)</f>
        <v>No</v>
      </c>
      <c r="F1900" t="str">
        <f>VLOOKUP($A1900,'Medical Examinations'!$A:$M,5,0)</f>
        <v>No</v>
      </c>
      <c r="G1900" t="str">
        <f>VLOOKUP($A1900,'Medical Examinations'!$A:$M,6,0)</f>
        <v>No</v>
      </c>
      <c r="H1900">
        <f>VLOOKUP($A1900,'Medical Examinations'!$A:$M,8,0)</f>
        <v>0</v>
      </c>
      <c r="I1900" t="str">
        <f>VLOOKUP($A1900,'Medical Examinations'!$A:$M,9,0)</f>
        <v>No</v>
      </c>
      <c r="J1900" t="str">
        <f>VLOOKUP($A1900,'Medical Examinations'!$A:$M,11,0)</f>
        <v>Healthy Weight</v>
      </c>
      <c r="K1900" t="str">
        <f>VLOOKUP($A1900,'Medical Examinations'!$A:$M,12,0)</f>
        <v>Normal</v>
      </c>
      <c r="L1900" s="11">
        <f>VLOOKUP($A1900,'Hospitalisation Details'!$A:$O,5,0)</f>
        <v>32669</v>
      </c>
      <c r="M1900">
        <f>VLOOKUP($A1900,'Hospitalisation Details'!$A:$O,7,0)</f>
        <v>4002.36</v>
      </c>
      <c r="N1900" t="str">
        <f>VLOOKUP($A1900,'Hospitalisation Details'!$A:$O,12,0)</f>
        <v>tier - 2</v>
      </c>
      <c r="O1900" t="str">
        <f>VLOOKUP($A1900,'Hospitalisation Details'!$A:$O,13,0)</f>
        <v>tier - 1</v>
      </c>
      <c r="P1900" t="str">
        <f>VLOOKUP($A1900,'Hospitalisation Details'!$A:$O,14,0)</f>
        <v>R1013</v>
      </c>
      <c r="Q1900">
        <f>VLOOKUP($A1900,'Hospitalisation Details'!$A:$O,15,0)</f>
        <v>33</v>
      </c>
    </row>
    <row r="1901" spans="1:17" ht="15.75" x14ac:dyDescent="0.25">
      <c r="A1901" s="1" t="s">
        <v>468</v>
      </c>
      <c r="B1901" t="str">
        <f>VLOOKUP(Healthcare!A1901,'Customer Names'!$A:$D,4,0)</f>
        <v>Jessica</v>
      </c>
      <c r="C1901">
        <f>VLOOKUP(A1901,'Medical Examinations'!$A:$M,2,0)</f>
        <v>44.22</v>
      </c>
      <c r="D1901">
        <f>VLOOKUP($A1901,'Medical Examinations'!$A:$M,3,0)</f>
        <v>6.35</v>
      </c>
      <c r="E1901" t="str">
        <f>VLOOKUP($A1901,'Medical Examinations'!$A:$M,4,0)</f>
        <v>No</v>
      </c>
      <c r="F1901" t="str">
        <f>VLOOKUP($A1901,'Medical Examinations'!$A:$M,5,0)</f>
        <v>No</v>
      </c>
      <c r="G1901" t="str">
        <f>VLOOKUP($A1901,'Medical Examinations'!$A:$M,6,0)</f>
        <v>No</v>
      </c>
      <c r="H1901">
        <f>VLOOKUP($A1901,'Medical Examinations'!$A:$M,8,0)</f>
        <v>0</v>
      </c>
      <c r="I1901" t="str">
        <f>VLOOKUP($A1901,'Medical Examinations'!$A:$M,9,0)</f>
        <v>No</v>
      </c>
      <c r="J1901" t="str">
        <f>VLOOKUP($A1901,'Medical Examinations'!$A:$M,11,0)</f>
        <v>Obesity</v>
      </c>
      <c r="K1901" t="str">
        <f>VLOOKUP($A1901,'Medical Examinations'!$A:$M,12,0)</f>
        <v>Prediabetes</v>
      </c>
      <c r="L1901" s="11">
        <f>VLOOKUP($A1901,'Hospitalisation Details'!$A:$O,5,0)</f>
        <v>33025</v>
      </c>
      <c r="M1901">
        <f>VLOOKUP($A1901,'Hospitalisation Details'!$A:$O,7,0)</f>
        <v>3994.18</v>
      </c>
      <c r="N1901" t="str">
        <f>VLOOKUP($A1901,'Hospitalisation Details'!$A:$O,12,0)</f>
        <v>tier - 2</v>
      </c>
      <c r="O1901" t="str">
        <f>VLOOKUP($A1901,'Hospitalisation Details'!$A:$O,13,0)</f>
        <v>tier - 2</v>
      </c>
      <c r="P1901" t="str">
        <f>VLOOKUP($A1901,'Hospitalisation Details'!$A:$O,14,0)</f>
        <v>R1013</v>
      </c>
      <c r="Q1901">
        <f>VLOOKUP($A1901,'Hospitalisation Details'!$A:$O,15,0)</f>
        <v>33</v>
      </c>
    </row>
    <row r="1902" spans="1:17" ht="15.75" x14ac:dyDescent="0.25">
      <c r="A1902" s="1" t="s">
        <v>467</v>
      </c>
      <c r="B1902" t="str">
        <f>VLOOKUP(Healthcare!A1902,'Customer Names'!$A:$D,4,0)</f>
        <v>Christin</v>
      </c>
      <c r="C1902">
        <f>VLOOKUP(A1902,'Medical Examinations'!$A:$M,2,0)</f>
        <v>41.1</v>
      </c>
      <c r="D1902">
        <f>VLOOKUP($A1902,'Medical Examinations'!$A:$M,3,0)</f>
        <v>5.79</v>
      </c>
      <c r="E1902" t="str">
        <f>VLOOKUP($A1902,'Medical Examinations'!$A:$M,4,0)</f>
        <v>No</v>
      </c>
      <c r="F1902" t="str">
        <f>VLOOKUP($A1902,'Medical Examinations'!$A:$M,5,0)</f>
        <v>No</v>
      </c>
      <c r="G1902" t="str">
        <f>VLOOKUP($A1902,'Medical Examinations'!$A:$M,6,0)</f>
        <v>No</v>
      </c>
      <c r="H1902">
        <f>VLOOKUP($A1902,'Medical Examinations'!$A:$M,8,0)</f>
        <v>0</v>
      </c>
      <c r="I1902" t="str">
        <f>VLOOKUP($A1902,'Medical Examinations'!$A:$M,9,0)</f>
        <v>No</v>
      </c>
      <c r="J1902" t="str">
        <f>VLOOKUP($A1902,'Medical Examinations'!$A:$M,11,0)</f>
        <v>Obesity</v>
      </c>
      <c r="K1902" t="str">
        <f>VLOOKUP($A1902,'Medical Examinations'!$A:$M,12,0)</f>
        <v>Prediabetes</v>
      </c>
      <c r="L1902" s="11">
        <f>VLOOKUP($A1902,'Hospitalisation Details'!$A:$O,5,0)</f>
        <v>33168</v>
      </c>
      <c r="M1902">
        <f>VLOOKUP($A1902,'Hospitalisation Details'!$A:$O,7,0)</f>
        <v>3989.84</v>
      </c>
      <c r="N1902" t="str">
        <f>VLOOKUP($A1902,'Hospitalisation Details'!$A:$O,12,0)</f>
        <v>tier - 2</v>
      </c>
      <c r="O1902" t="str">
        <f>VLOOKUP($A1902,'Hospitalisation Details'!$A:$O,13,0)</f>
        <v>tier - 2</v>
      </c>
      <c r="P1902" t="str">
        <f>VLOOKUP($A1902,'Hospitalisation Details'!$A:$O,14,0)</f>
        <v>R1011</v>
      </c>
      <c r="Q1902">
        <f>VLOOKUP($A1902,'Hospitalisation Details'!$A:$O,15,0)</f>
        <v>32</v>
      </c>
    </row>
    <row r="1903" spans="1:17" ht="15.75" x14ac:dyDescent="0.25">
      <c r="A1903" s="1" t="s">
        <v>466</v>
      </c>
      <c r="B1903" t="str">
        <f>VLOOKUP(Healthcare!A1903,'Customer Names'!$A:$D,4,0)</f>
        <v>Sara</v>
      </c>
      <c r="C1903">
        <f>VLOOKUP(A1903,'Medical Examinations'!$A:$M,2,0)</f>
        <v>34.200000000000003</v>
      </c>
      <c r="D1903">
        <f>VLOOKUP($A1903,'Medical Examinations'!$A:$M,3,0)</f>
        <v>4.78</v>
      </c>
      <c r="E1903" t="str">
        <f>VLOOKUP($A1903,'Medical Examinations'!$A:$M,4,0)</f>
        <v>yes</v>
      </c>
      <c r="F1903" t="str">
        <f>VLOOKUP($A1903,'Medical Examinations'!$A:$M,5,0)</f>
        <v>No</v>
      </c>
      <c r="G1903" t="str">
        <f>VLOOKUP($A1903,'Medical Examinations'!$A:$M,6,0)</f>
        <v>No</v>
      </c>
      <c r="H1903">
        <f>VLOOKUP($A1903,'Medical Examinations'!$A:$M,8,0)</f>
        <v>0</v>
      </c>
      <c r="I1903" t="str">
        <f>VLOOKUP($A1903,'Medical Examinations'!$A:$M,9,0)</f>
        <v>No</v>
      </c>
      <c r="J1903" t="str">
        <f>VLOOKUP($A1903,'Medical Examinations'!$A:$M,11,0)</f>
        <v>Obesity</v>
      </c>
      <c r="K1903" t="str">
        <f>VLOOKUP($A1903,'Medical Examinations'!$A:$M,12,0)</f>
        <v>Normal</v>
      </c>
      <c r="L1903" s="11">
        <f>VLOOKUP($A1903,'Hospitalisation Details'!$A:$O,5,0)</f>
        <v>35377</v>
      </c>
      <c r="M1903">
        <f>VLOOKUP($A1903,'Hospitalisation Details'!$A:$O,7,0)</f>
        <v>3987.93</v>
      </c>
      <c r="N1903" t="str">
        <f>VLOOKUP($A1903,'Hospitalisation Details'!$A:$O,12,0)</f>
        <v>tier - 2</v>
      </c>
      <c r="O1903" t="str">
        <f>VLOOKUP($A1903,'Hospitalisation Details'!$A:$O,13,0)</f>
        <v>tier - 2</v>
      </c>
      <c r="P1903" t="str">
        <f>VLOOKUP($A1903,'Hospitalisation Details'!$A:$O,14,0)</f>
        <v>R1011</v>
      </c>
      <c r="Q1903">
        <f>VLOOKUP($A1903,'Hospitalisation Details'!$A:$O,15,0)</f>
        <v>26</v>
      </c>
    </row>
    <row r="1904" spans="1:17" ht="15.75" x14ac:dyDescent="0.25">
      <c r="A1904" s="1" t="s">
        <v>465</v>
      </c>
      <c r="B1904" t="str">
        <f>VLOOKUP(Healthcare!A1904,'Customer Names'!$A:$D,4,0)</f>
        <v>Elizabeth</v>
      </c>
      <c r="C1904">
        <f>VLOOKUP(A1904,'Medical Examinations'!$A:$M,2,0)</f>
        <v>29.92</v>
      </c>
      <c r="D1904">
        <f>VLOOKUP($A1904,'Medical Examinations'!$A:$M,3,0)</f>
        <v>6.02</v>
      </c>
      <c r="E1904" t="str">
        <f>VLOOKUP($A1904,'Medical Examinations'!$A:$M,4,0)</f>
        <v>yes</v>
      </c>
      <c r="F1904" t="str">
        <f>VLOOKUP($A1904,'Medical Examinations'!$A:$M,5,0)</f>
        <v>No</v>
      </c>
      <c r="G1904" t="str">
        <f>VLOOKUP($A1904,'Medical Examinations'!$A:$M,6,0)</f>
        <v>No</v>
      </c>
      <c r="H1904">
        <f>VLOOKUP($A1904,'Medical Examinations'!$A:$M,8,0)</f>
        <v>0</v>
      </c>
      <c r="I1904" t="str">
        <f>VLOOKUP($A1904,'Medical Examinations'!$A:$M,9,0)</f>
        <v>No</v>
      </c>
      <c r="J1904" t="str">
        <f>VLOOKUP($A1904,'Medical Examinations'!$A:$M,11,0)</f>
        <v>Obesity</v>
      </c>
      <c r="K1904" t="str">
        <f>VLOOKUP($A1904,'Medical Examinations'!$A:$M,12,0)</f>
        <v>Prediabetes</v>
      </c>
      <c r="L1904" s="11">
        <f>VLOOKUP($A1904,'Hospitalisation Details'!$A:$O,5,0)</f>
        <v>35355</v>
      </c>
      <c r="M1904">
        <f>VLOOKUP($A1904,'Hospitalisation Details'!$A:$O,7,0)</f>
        <v>3981.98</v>
      </c>
      <c r="N1904" t="str">
        <f>VLOOKUP($A1904,'Hospitalisation Details'!$A:$O,12,0)</f>
        <v>tier - 2</v>
      </c>
      <c r="O1904" t="str">
        <f>VLOOKUP($A1904,'Hospitalisation Details'!$A:$O,13,0)</f>
        <v>tier - 2</v>
      </c>
      <c r="P1904" t="str">
        <f>VLOOKUP($A1904,'Hospitalisation Details'!$A:$O,14,0)</f>
        <v>R1013</v>
      </c>
      <c r="Q1904">
        <f>VLOOKUP($A1904,'Hospitalisation Details'!$A:$O,15,0)</f>
        <v>26</v>
      </c>
    </row>
    <row r="1905" spans="1:17" ht="15.75" x14ac:dyDescent="0.25">
      <c r="A1905" s="1" t="s">
        <v>464</v>
      </c>
      <c r="B1905" t="str">
        <f>VLOOKUP(Healthcare!A1905,'Customer Names'!$A:$D,4,0)</f>
        <v>Margaret P.</v>
      </c>
      <c r="C1905">
        <f>VLOOKUP(A1905,'Medical Examinations'!$A:$M,2,0)</f>
        <v>28.93</v>
      </c>
      <c r="D1905">
        <f>VLOOKUP($A1905,'Medical Examinations'!$A:$M,3,0)</f>
        <v>4.4400000000000004</v>
      </c>
      <c r="E1905" t="str">
        <f>VLOOKUP($A1905,'Medical Examinations'!$A:$M,4,0)</f>
        <v>No</v>
      </c>
      <c r="F1905" t="str">
        <f>VLOOKUP($A1905,'Medical Examinations'!$A:$M,5,0)</f>
        <v>No</v>
      </c>
      <c r="G1905" t="str">
        <f>VLOOKUP($A1905,'Medical Examinations'!$A:$M,6,0)</f>
        <v>No</v>
      </c>
      <c r="H1905">
        <f>VLOOKUP($A1905,'Medical Examinations'!$A:$M,8,0)</f>
        <v>0</v>
      </c>
      <c r="I1905" t="str">
        <f>VLOOKUP($A1905,'Medical Examinations'!$A:$M,9,0)</f>
        <v>No</v>
      </c>
      <c r="J1905" t="str">
        <f>VLOOKUP($A1905,'Medical Examinations'!$A:$M,11,0)</f>
        <v>Overweight</v>
      </c>
      <c r="K1905" t="str">
        <f>VLOOKUP($A1905,'Medical Examinations'!$A:$M,12,0)</f>
        <v>Normal</v>
      </c>
      <c r="L1905" s="11">
        <f>VLOOKUP($A1905,'Hospitalisation Details'!$A:$O,5,0)</f>
        <v>33053</v>
      </c>
      <c r="M1905">
        <f>VLOOKUP($A1905,'Hospitalisation Details'!$A:$O,7,0)</f>
        <v>3972.92</v>
      </c>
      <c r="N1905" t="str">
        <f>VLOOKUP($A1905,'Hospitalisation Details'!$A:$O,12,0)</f>
        <v>tier - 2</v>
      </c>
      <c r="O1905" t="str">
        <f>VLOOKUP($A1905,'Hospitalisation Details'!$A:$O,13,0)</f>
        <v>tier - 3</v>
      </c>
      <c r="P1905" t="str">
        <f>VLOOKUP($A1905,'Hospitalisation Details'!$A:$O,14,0)</f>
        <v>R1013</v>
      </c>
      <c r="Q1905">
        <f>VLOOKUP($A1905,'Hospitalisation Details'!$A:$O,15,0)</f>
        <v>32</v>
      </c>
    </row>
    <row r="1906" spans="1:17" ht="15.75" x14ac:dyDescent="0.25">
      <c r="A1906" s="1" t="s">
        <v>463</v>
      </c>
      <c r="B1906" t="str">
        <f>VLOOKUP(Healthcare!A1906,'Customer Names'!$A:$D,4,0)</f>
        <v>Tiffany K</v>
      </c>
      <c r="C1906">
        <f>VLOOKUP(A1906,'Medical Examinations'!$A:$M,2,0)</f>
        <v>31.254999999999999</v>
      </c>
      <c r="D1906">
        <f>VLOOKUP($A1906,'Medical Examinations'!$A:$M,3,0)</f>
        <v>5.84</v>
      </c>
      <c r="E1906" t="str">
        <f>VLOOKUP($A1906,'Medical Examinations'!$A:$M,4,0)</f>
        <v>yes</v>
      </c>
      <c r="F1906" t="str">
        <f>VLOOKUP($A1906,'Medical Examinations'!$A:$M,5,0)</f>
        <v>No</v>
      </c>
      <c r="G1906" t="str">
        <f>VLOOKUP($A1906,'Medical Examinations'!$A:$M,6,0)</f>
        <v>No</v>
      </c>
      <c r="H1906">
        <f>VLOOKUP($A1906,'Medical Examinations'!$A:$M,8,0)</f>
        <v>1</v>
      </c>
      <c r="I1906" t="str">
        <f>VLOOKUP($A1906,'Medical Examinations'!$A:$M,9,0)</f>
        <v>No</v>
      </c>
      <c r="J1906" t="str">
        <f>VLOOKUP($A1906,'Medical Examinations'!$A:$M,11,0)</f>
        <v>Obesity</v>
      </c>
      <c r="K1906" t="str">
        <f>VLOOKUP($A1906,'Medical Examinations'!$A:$M,12,0)</f>
        <v>Prediabetes</v>
      </c>
      <c r="L1906" s="11">
        <f>VLOOKUP($A1906,'Hospitalisation Details'!$A:$O,5,0)</f>
        <v>34953</v>
      </c>
      <c r="M1906">
        <f>VLOOKUP($A1906,'Hospitalisation Details'!$A:$O,7,0)</f>
        <v>3956.07</v>
      </c>
      <c r="N1906" t="str">
        <f>VLOOKUP($A1906,'Hospitalisation Details'!$A:$O,12,0)</f>
        <v>tier - 2</v>
      </c>
      <c r="O1906" t="str">
        <f>VLOOKUP($A1906,'Hospitalisation Details'!$A:$O,13,0)</f>
        <v>tier - 2</v>
      </c>
      <c r="P1906" t="str">
        <f>VLOOKUP($A1906,'Hospitalisation Details'!$A:$O,14,0)</f>
        <v>R1012</v>
      </c>
      <c r="Q1906">
        <f>VLOOKUP($A1906,'Hospitalisation Details'!$A:$O,15,0)</f>
        <v>27</v>
      </c>
    </row>
    <row r="1907" spans="1:17" ht="15.75" x14ac:dyDescent="0.25">
      <c r="A1907" s="1" t="s">
        <v>462</v>
      </c>
      <c r="B1907" t="str">
        <f>VLOOKUP(Healthcare!A1907,'Customer Names'!$A:$D,4,0)</f>
        <v>David M.</v>
      </c>
      <c r="C1907">
        <f>VLOOKUP(A1907,'Medical Examinations'!$A:$M,2,0)</f>
        <v>29.83</v>
      </c>
      <c r="D1907">
        <f>VLOOKUP($A1907,'Medical Examinations'!$A:$M,3,0)</f>
        <v>5.39</v>
      </c>
      <c r="E1907" t="str">
        <f>VLOOKUP($A1907,'Medical Examinations'!$A:$M,4,0)</f>
        <v>No</v>
      </c>
      <c r="F1907" t="str">
        <f>VLOOKUP($A1907,'Medical Examinations'!$A:$M,5,0)</f>
        <v>No</v>
      </c>
      <c r="G1907" t="str">
        <f>VLOOKUP($A1907,'Medical Examinations'!$A:$M,6,0)</f>
        <v>No</v>
      </c>
      <c r="H1907">
        <f>VLOOKUP($A1907,'Medical Examinations'!$A:$M,8,0)</f>
        <v>0</v>
      </c>
      <c r="I1907" t="str">
        <f>VLOOKUP($A1907,'Medical Examinations'!$A:$M,9,0)</f>
        <v>No</v>
      </c>
      <c r="J1907" t="str">
        <f>VLOOKUP($A1907,'Medical Examinations'!$A:$M,11,0)</f>
        <v>Overweight</v>
      </c>
      <c r="K1907" t="str">
        <f>VLOOKUP($A1907,'Medical Examinations'!$A:$M,12,0)</f>
        <v>Normal</v>
      </c>
      <c r="L1907" s="11">
        <f>VLOOKUP($A1907,'Hospitalisation Details'!$A:$O,5,0)</f>
        <v>36321</v>
      </c>
      <c r="M1907">
        <f>VLOOKUP($A1907,'Hospitalisation Details'!$A:$O,7,0)</f>
        <v>3955.98</v>
      </c>
      <c r="N1907" t="str">
        <f>VLOOKUP($A1907,'Hospitalisation Details'!$A:$O,12,0)</f>
        <v>tier - 2</v>
      </c>
      <c r="O1907" t="str">
        <f>VLOOKUP($A1907,'Hospitalisation Details'!$A:$O,13,0)</f>
        <v>tier - 3</v>
      </c>
      <c r="P1907" t="str">
        <f>VLOOKUP($A1907,'Hospitalisation Details'!$A:$O,14,0)</f>
        <v>R1021</v>
      </c>
      <c r="Q1907">
        <f>VLOOKUP($A1907,'Hospitalisation Details'!$A:$O,15,0)</f>
        <v>23</v>
      </c>
    </row>
    <row r="1908" spans="1:17" ht="15.75" x14ac:dyDescent="0.25">
      <c r="A1908" s="1" t="s">
        <v>461</v>
      </c>
      <c r="B1908" t="str">
        <f>VLOOKUP(Healthcare!A1908,'Customer Names'!$A:$D,4,0)</f>
        <v>Christine E</v>
      </c>
      <c r="C1908">
        <f>VLOOKUP(A1908,'Medical Examinations'!$A:$M,2,0)</f>
        <v>29.59</v>
      </c>
      <c r="D1908">
        <f>VLOOKUP($A1908,'Medical Examinations'!$A:$M,3,0)</f>
        <v>6.16</v>
      </c>
      <c r="E1908" t="str">
        <f>VLOOKUP($A1908,'Medical Examinations'!$A:$M,4,0)</f>
        <v>No</v>
      </c>
      <c r="F1908" t="str">
        <f>VLOOKUP($A1908,'Medical Examinations'!$A:$M,5,0)</f>
        <v>No</v>
      </c>
      <c r="G1908" t="str">
        <f>VLOOKUP($A1908,'Medical Examinations'!$A:$M,6,0)</f>
        <v>Yes</v>
      </c>
      <c r="H1908">
        <f>VLOOKUP($A1908,'Medical Examinations'!$A:$M,8,0)</f>
        <v>1</v>
      </c>
      <c r="I1908" t="str">
        <f>VLOOKUP($A1908,'Medical Examinations'!$A:$M,9,0)</f>
        <v>No</v>
      </c>
      <c r="J1908" t="str">
        <f>VLOOKUP($A1908,'Medical Examinations'!$A:$M,11,0)</f>
        <v>Overweight</v>
      </c>
      <c r="K1908" t="str">
        <f>VLOOKUP($A1908,'Medical Examinations'!$A:$M,12,0)</f>
        <v>Prediabetes</v>
      </c>
      <c r="L1908" s="11">
        <f>VLOOKUP($A1908,'Hospitalisation Details'!$A:$O,5,0)</f>
        <v>34223</v>
      </c>
      <c r="M1908">
        <f>VLOOKUP($A1908,'Hospitalisation Details'!$A:$O,7,0)</f>
        <v>3947.41</v>
      </c>
      <c r="N1908" t="str">
        <f>VLOOKUP($A1908,'Hospitalisation Details'!$A:$O,12,0)</f>
        <v>tier - 2</v>
      </c>
      <c r="O1908" t="str">
        <f>VLOOKUP($A1908,'Hospitalisation Details'!$A:$O,13,0)</f>
        <v>tier - 2</v>
      </c>
      <c r="P1908" t="str">
        <f>VLOOKUP($A1908,'Hospitalisation Details'!$A:$O,14,0)</f>
        <v>R1013</v>
      </c>
      <c r="Q1908">
        <f>VLOOKUP($A1908,'Hospitalisation Details'!$A:$O,15,0)</f>
        <v>29</v>
      </c>
    </row>
    <row r="1909" spans="1:17" ht="15.75" x14ac:dyDescent="0.25">
      <c r="A1909" s="1" t="s">
        <v>460</v>
      </c>
      <c r="B1909" t="str">
        <f>VLOOKUP(Healthcare!A1909,'Customer Names'!$A:$D,4,0)</f>
        <v>Donna</v>
      </c>
      <c r="C1909">
        <f>VLOOKUP(A1909,'Medical Examinations'!$A:$M,2,0)</f>
        <v>31.16</v>
      </c>
      <c r="D1909">
        <f>VLOOKUP($A1909,'Medical Examinations'!$A:$M,3,0)</f>
        <v>4.49</v>
      </c>
      <c r="E1909" t="str">
        <f>VLOOKUP($A1909,'Medical Examinations'!$A:$M,4,0)</f>
        <v>No</v>
      </c>
      <c r="F1909" t="str">
        <f>VLOOKUP($A1909,'Medical Examinations'!$A:$M,5,0)</f>
        <v>No</v>
      </c>
      <c r="G1909" t="str">
        <f>VLOOKUP($A1909,'Medical Examinations'!$A:$M,6,0)</f>
        <v>Yes</v>
      </c>
      <c r="H1909">
        <f>VLOOKUP($A1909,'Medical Examinations'!$A:$M,8,0)</f>
        <v>1</v>
      </c>
      <c r="I1909" t="str">
        <f>VLOOKUP($A1909,'Medical Examinations'!$A:$M,9,0)</f>
        <v>No</v>
      </c>
      <c r="J1909" t="str">
        <f>VLOOKUP($A1909,'Medical Examinations'!$A:$M,11,0)</f>
        <v>Obesity</v>
      </c>
      <c r="K1909" t="str">
        <f>VLOOKUP($A1909,'Medical Examinations'!$A:$M,12,0)</f>
        <v>Normal</v>
      </c>
      <c r="L1909" s="11">
        <f>VLOOKUP($A1909,'Hospitalisation Details'!$A:$O,5,0)</f>
        <v>34241</v>
      </c>
      <c r="M1909">
        <f>VLOOKUP($A1909,'Hospitalisation Details'!$A:$O,7,0)</f>
        <v>3943.6</v>
      </c>
      <c r="N1909" t="str">
        <f>VLOOKUP($A1909,'Hospitalisation Details'!$A:$O,12,0)</f>
        <v>tier - 2</v>
      </c>
      <c r="O1909" t="str">
        <f>VLOOKUP($A1909,'Hospitalisation Details'!$A:$O,13,0)</f>
        <v>tier - 3</v>
      </c>
      <c r="P1909" t="str">
        <f>VLOOKUP($A1909,'Hospitalisation Details'!$A:$O,14,0)</f>
        <v>R1024</v>
      </c>
      <c r="Q1909">
        <f>VLOOKUP($A1909,'Hospitalisation Details'!$A:$O,15,0)</f>
        <v>29</v>
      </c>
    </row>
    <row r="1910" spans="1:17" ht="15.75" x14ac:dyDescent="0.25">
      <c r="A1910" s="1" t="s">
        <v>459</v>
      </c>
      <c r="B1910" t="str">
        <f>VLOOKUP(Healthcare!A1910,'Customer Names'!$A:$D,4,0)</f>
        <v>Rod</v>
      </c>
      <c r="C1910">
        <f>VLOOKUP(A1910,'Medical Examinations'!$A:$M,2,0)</f>
        <v>34.21</v>
      </c>
      <c r="D1910">
        <f>VLOOKUP($A1910,'Medical Examinations'!$A:$M,3,0)</f>
        <v>4.4800000000000004</v>
      </c>
      <c r="E1910" t="str">
        <f>VLOOKUP($A1910,'Medical Examinations'!$A:$M,4,0)</f>
        <v>yes</v>
      </c>
      <c r="F1910" t="str">
        <f>VLOOKUP($A1910,'Medical Examinations'!$A:$M,5,0)</f>
        <v>No</v>
      </c>
      <c r="G1910" t="str">
        <f>VLOOKUP($A1910,'Medical Examinations'!$A:$M,6,0)</f>
        <v>No</v>
      </c>
      <c r="H1910">
        <f>VLOOKUP($A1910,'Medical Examinations'!$A:$M,8,0)</f>
        <v>1</v>
      </c>
      <c r="I1910" t="str">
        <f>VLOOKUP($A1910,'Medical Examinations'!$A:$M,9,0)</f>
        <v>No</v>
      </c>
      <c r="J1910" t="str">
        <f>VLOOKUP($A1910,'Medical Examinations'!$A:$M,11,0)</f>
        <v>Obesity</v>
      </c>
      <c r="K1910" t="str">
        <f>VLOOKUP($A1910,'Medical Examinations'!$A:$M,12,0)</f>
        <v>Normal</v>
      </c>
      <c r="L1910" s="11">
        <f>VLOOKUP($A1910,'Hospitalisation Details'!$A:$O,5,0)</f>
        <v>32410</v>
      </c>
      <c r="M1910">
        <f>VLOOKUP($A1910,'Hospitalisation Details'!$A:$O,7,0)</f>
        <v>3935.18</v>
      </c>
      <c r="N1910" t="str">
        <f>VLOOKUP($A1910,'Hospitalisation Details'!$A:$O,12,0)</f>
        <v>tier - 3</v>
      </c>
      <c r="O1910" t="str">
        <f>VLOOKUP($A1910,'Hospitalisation Details'!$A:$O,13,0)</f>
        <v>tier - 1</v>
      </c>
      <c r="P1910" t="str">
        <f>VLOOKUP($A1910,'Hospitalisation Details'!$A:$O,14,0)</f>
        <v>R1013</v>
      </c>
      <c r="Q1910">
        <f>VLOOKUP($A1910,'Hospitalisation Details'!$A:$O,15,0)</f>
        <v>34</v>
      </c>
    </row>
    <row r="1911" spans="1:17" ht="15.75" x14ac:dyDescent="0.25">
      <c r="A1911" s="1" t="s">
        <v>458</v>
      </c>
      <c r="B1911" t="str">
        <f>VLOOKUP(Healthcare!A1911,'Customer Names'!$A:$D,4,0)</f>
        <v>Joe</v>
      </c>
      <c r="C1911">
        <f>VLOOKUP(A1911,'Medical Examinations'!$A:$M,2,0)</f>
        <v>34.86</v>
      </c>
      <c r="D1911">
        <f>VLOOKUP($A1911,'Medical Examinations'!$A:$M,3,0)</f>
        <v>10.97</v>
      </c>
      <c r="E1911" t="str">
        <f>VLOOKUP($A1911,'Medical Examinations'!$A:$M,4,0)</f>
        <v>No</v>
      </c>
      <c r="F1911" t="str">
        <f>VLOOKUP($A1911,'Medical Examinations'!$A:$M,5,0)</f>
        <v>No</v>
      </c>
      <c r="G1911" t="str">
        <f>VLOOKUP($A1911,'Medical Examinations'!$A:$M,6,0)</f>
        <v>No</v>
      </c>
      <c r="H1911">
        <f>VLOOKUP($A1911,'Medical Examinations'!$A:$M,8,0)</f>
        <v>0</v>
      </c>
      <c r="I1911" t="str">
        <f>VLOOKUP($A1911,'Medical Examinations'!$A:$M,9,0)</f>
        <v>No</v>
      </c>
      <c r="J1911" t="str">
        <f>VLOOKUP($A1911,'Medical Examinations'!$A:$M,11,0)</f>
        <v>Obesity</v>
      </c>
      <c r="K1911" t="str">
        <f>VLOOKUP($A1911,'Medical Examinations'!$A:$M,12,0)</f>
        <v>Diabetes</v>
      </c>
      <c r="L1911" s="11">
        <f>VLOOKUP($A1911,'Hospitalisation Details'!$A:$O,5,0)</f>
        <v>37575</v>
      </c>
      <c r="M1911">
        <f>VLOOKUP($A1911,'Hospitalisation Details'!$A:$O,7,0)</f>
        <v>3931.51</v>
      </c>
      <c r="N1911" t="str">
        <f>VLOOKUP($A1911,'Hospitalisation Details'!$A:$O,12,0)</f>
        <v>tier - 2</v>
      </c>
      <c r="O1911" t="str">
        <f>VLOOKUP($A1911,'Hospitalisation Details'!$A:$O,13,0)</f>
        <v>tier - 3</v>
      </c>
      <c r="P1911" t="str">
        <f>VLOOKUP($A1911,'Hospitalisation Details'!$A:$O,14,0)</f>
        <v>R1011</v>
      </c>
      <c r="Q1911">
        <f>VLOOKUP($A1911,'Hospitalisation Details'!$A:$O,15,0)</f>
        <v>20</v>
      </c>
    </row>
    <row r="1912" spans="1:17" ht="15.75" x14ac:dyDescent="0.25">
      <c r="A1912" s="1" t="s">
        <v>457</v>
      </c>
      <c r="B1912" t="str">
        <f>VLOOKUP(Healthcare!A1912,'Customer Names'!$A:$D,4,0)</f>
        <v>Kayleigh</v>
      </c>
      <c r="C1912">
        <f>VLOOKUP(A1912,'Medical Examinations'!$A:$M,2,0)</f>
        <v>34.58</v>
      </c>
      <c r="D1912">
        <f>VLOOKUP($A1912,'Medical Examinations'!$A:$M,3,0)</f>
        <v>5.14</v>
      </c>
      <c r="E1912" t="str">
        <f>VLOOKUP($A1912,'Medical Examinations'!$A:$M,4,0)</f>
        <v>No</v>
      </c>
      <c r="F1912" t="str">
        <f>VLOOKUP($A1912,'Medical Examinations'!$A:$M,5,0)</f>
        <v>yes</v>
      </c>
      <c r="G1912" t="str">
        <f>VLOOKUP($A1912,'Medical Examinations'!$A:$M,6,0)</f>
        <v>No</v>
      </c>
      <c r="H1912">
        <f>VLOOKUP($A1912,'Medical Examinations'!$A:$M,8,0)</f>
        <v>2</v>
      </c>
      <c r="I1912" t="str">
        <f>VLOOKUP($A1912,'Medical Examinations'!$A:$M,9,0)</f>
        <v>No</v>
      </c>
      <c r="J1912" t="str">
        <f>VLOOKUP($A1912,'Medical Examinations'!$A:$M,11,0)</f>
        <v>Obesity</v>
      </c>
      <c r="K1912" t="str">
        <f>VLOOKUP($A1912,'Medical Examinations'!$A:$M,12,0)</f>
        <v>Normal</v>
      </c>
      <c r="L1912" s="11">
        <f>VLOOKUP($A1912,'Hospitalisation Details'!$A:$O,5,0)</f>
        <v>36779</v>
      </c>
      <c r="M1912">
        <f>VLOOKUP($A1912,'Hospitalisation Details'!$A:$O,7,0)</f>
        <v>3925.76</v>
      </c>
      <c r="N1912" t="str">
        <f>VLOOKUP($A1912,'Hospitalisation Details'!$A:$O,12,0)</f>
        <v>tier - 2</v>
      </c>
      <c r="O1912" t="str">
        <f>VLOOKUP($A1912,'Hospitalisation Details'!$A:$O,13,0)</f>
        <v>tier - 2</v>
      </c>
      <c r="P1912" t="str">
        <f>VLOOKUP($A1912,'Hospitalisation Details'!$A:$O,14,0)</f>
        <v>R1024</v>
      </c>
      <c r="Q1912">
        <f>VLOOKUP($A1912,'Hospitalisation Details'!$A:$O,15,0)</f>
        <v>22</v>
      </c>
    </row>
    <row r="1913" spans="1:17" ht="15.75" x14ac:dyDescent="0.25">
      <c r="A1913" s="1" t="s">
        <v>456</v>
      </c>
      <c r="B1913" t="str">
        <f>VLOOKUP(Healthcare!A1913,'Customer Names'!$A:$D,4,0)</f>
        <v>Lorcan A.</v>
      </c>
      <c r="C1913">
        <f>VLOOKUP(A1913,'Medical Examinations'!$A:$M,2,0)</f>
        <v>17.940000000000001</v>
      </c>
      <c r="D1913">
        <f>VLOOKUP($A1913,'Medical Examinations'!$A:$M,3,0)</f>
        <v>5.17</v>
      </c>
      <c r="E1913" t="str">
        <f>VLOOKUP($A1913,'Medical Examinations'!$A:$M,4,0)</f>
        <v>yes</v>
      </c>
      <c r="F1913" t="str">
        <f>VLOOKUP($A1913,'Medical Examinations'!$A:$M,5,0)</f>
        <v>No</v>
      </c>
      <c r="G1913" t="str">
        <f>VLOOKUP($A1913,'Medical Examinations'!$A:$M,6,0)</f>
        <v>No</v>
      </c>
      <c r="H1913">
        <f>VLOOKUP($A1913,'Medical Examinations'!$A:$M,8,0)</f>
        <v>0</v>
      </c>
      <c r="I1913" t="str">
        <f>VLOOKUP($A1913,'Medical Examinations'!$A:$M,9,0)</f>
        <v>No</v>
      </c>
      <c r="J1913" t="str">
        <f>VLOOKUP($A1913,'Medical Examinations'!$A:$M,11,0)</f>
        <v>Underweight</v>
      </c>
      <c r="K1913" t="str">
        <f>VLOOKUP($A1913,'Medical Examinations'!$A:$M,12,0)</f>
        <v>Normal</v>
      </c>
      <c r="L1913" s="11">
        <f>VLOOKUP($A1913,'Hospitalisation Details'!$A:$O,5,0)</f>
        <v>31386</v>
      </c>
      <c r="M1913">
        <f>VLOOKUP($A1913,'Hospitalisation Details'!$A:$O,7,0)</f>
        <v>3910.44</v>
      </c>
      <c r="N1913" t="str">
        <f>VLOOKUP($A1913,'Hospitalisation Details'!$A:$O,12,0)</f>
        <v>tier - 2</v>
      </c>
      <c r="O1913" t="str">
        <f>VLOOKUP($A1913,'Hospitalisation Details'!$A:$O,13,0)</f>
        <v>tier - 2</v>
      </c>
      <c r="P1913" t="str">
        <f>VLOOKUP($A1913,'Hospitalisation Details'!$A:$O,14,0)</f>
        <v>R1013</v>
      </c>
      <c r="Q1913">
        <f>VLOOKUP($A1913,'Hospitalisation Details'!$A:$O,15,0)</f>
        <v>37</v>
      </c>
    </row>
    <row r="1914" spans="1:17" ht="15.75" x14ac:dyDescent="0.25">
      <c r="A1914" s="1" t="s">
        <v>455</v>
      </c>
      <c r="B1914" t="str">
        <f>VLOOKUP(Healthcare!A1914,'Customer Names'!$A:$D,4,0)</f>
        <v>Billy</v>
      </c>
      <c r="C1914">
        <f>VLOOKUP(A1914,'Medical Examinations'!$A:$M,2,0)</f>
        <v>26.8</v>
      </c>
      <c r="D1914">
        <f>VLOOKUP($A1914,'Medical Examinations'!$A:$M,3,0)</f>
        <v>6.18</v>
      </c>
      <c r="E1914" t="str">
        <f>VLOOKUP($A1914,'Medical Examinations'!$A:$M,4,0)</f>
        <v>yes</v>
      </c>
      <c r="F1914" t="str">
        <f>VLOOKUP($A1914,'Medical Examinations'!$A:$M,5,0)</f>
        <v>No</v>
      </c>
      <c r="G1914" t="str">
        <f>VLOOKUP($A1914,'Medical Examinations'!$A:$M,6,0)</f>
        <v>Yes</v>
      </c>
      <c r="H1914">
        <f>VLOOKUP($A1914,'Medical Examinations'!$A:$M,8,0)</f>
        <v>1</v>
      </c>
      <c r="I1914" t="str">
        <f>VLOOKUP($A1914,'Medical Examinations'!$A:$M,9,0)</f>
        <v>No</v>
      </c>
      <c r="J1914" t="str">
        <f>VLOOKUP($A1914,'Medical Examinations'!$A:$M,11,0)</f>
        <v>Overweight</v>
      </c>
      <c r="K1914" t="str">
        <f>VLOOKUP($A1914,'Medical Examinations'!$A:$M,12,0)</f>
        <v>Prediabetes</v>
      </c>
      <c r="L1914" s="11">
        <f>VLOOKUP($A1914,'Hospitalisation Details'!$A:$O,5,0)</f>
        <v>35605</v>
      </c>
      <c r="M1914">
        <f>VLOOKUP($A1914,'Hospitalisation Details'!$A:$O,7,0)</f>
        <v>3906.13</v>
      </c>
      <c r="N1914" t="str">
        <f>VLOOKUP($A1914,'Hospitalisation Details'!$A:$O,12,0)</f>
        <v>tier - 3</v>
      </c>
      <c r="O1914" t="str">
        <f>VLOOKUP($A1914,'Hospitalisation Details'!$A:$O,13,0)</f>
        <v>tier - 3</v>
      </c>
      <c r="P1914" t="str">
        <f>VLOOKUP($A1914,'Hospitalisation Details'!$A:$O,14,0)</f>
        <v>R1011</v>
      </c>
      <c r="Q1914">
        <f>VLOOKUP($A1914,'Hospitalisation Details'!$A:$O,15,0)</f>
        <v>25</v>
      </c>
    </row>
    <row r="1915" spans="1:17" ht="15.75" x14ac:dyDescent="0.25">
      <c r="A1915" s="1" t="s">
        <v>454</v>
      </c>
      <c r="B1915" t="str">
        <f>VLOOKUP(Healthcare!A1915,'Customer Names'!$A:$D,4,0)</f>
        <v>Paul M.</v>
      </c>
      <c r="C1915">
        <f>VLOOKUP(A1915,'Medical Examinations'!$A:$M,2,0)</f>
        <v>17.690000000000001</v>
      </c>
      <c r="D1915">
        <f>VLOOKUP($A1915,'Medical Examinations'!$A:$M,3,0)</f>
        <v>9.07</v>
      </c>
      <c r="E1915" t="str">
        <f>VLOOKUP($A1915,'Medical Examinations'!$A:$M,4,0)</f>
        <v>yes</v>
      </c>
      <c r="F1915" t="str">
        <f>VLOOKUP($A1915,'Medical Examinations'!$A:$M,5,0)</f>
        <v>No</v>
      </c>
      <c r="G1915" t="str">
        <f>VLOOKUP($A1915,'Medical Examinations'!$A:$M,6,0)</f>
        <v>No</v>
      </c>
      <c r="H1915">
        <f>VLOOKUP($A1915,'Medical Examinations'!$A:$M,8,0)</f>
        <v>0</v>
      </c>
      <c r="I1915" t="str">
        <f>VLOOKUP($A1915,'Medical Examinations'!$A:$M,9,0)</f>
        <v>No</v>
      </c>
      <c r="J1915" t="str">
        <f>VLOOKUP($A1915,'Medical Examinations'!$A:$M,11,0)</f>
        <v>Underweight</v>
      </c>
      <c r="K1915" t="str">
        <f>VLOOKUP($A1915,'Medical Examinations'!$A:$M,12,0)</f>
        <v>Diabetes</v>
      </c>
      <c r="L1915" s="11">
        <f>VLOOKUP($A1915,'Hospitalisation Details'!$A:$O,5,0)</f>
        <v>29764</v>
      </c>
      <c r="M1915">
        <f>VLOOKUP($A1915,'Hospitalisation Details'!$A:$O,7,0)</f>
        <v>3902.07</v>
      </c>
      <c r="N1915" t="str">
        <f>VLOOKUP($A1915,'Hospitalisation Details'!$A:$O,12,0)</f>
        <v>tier - 2</v>
      </c>
      <c r="O1915" t="str">
        <f>VLOOKUP($A1915,'Hospitalisation Details'!$A:$O,13,0)</f>
        <v>tier - 2</v>
      </c>
      <c r="P1915" t="str">
        <f>VLOOKUP($A1915,'Hospitalisation Details'!$A:$O,14,0)</f>
        <v>R1013</v>
      </c>
      <c r="Q1915">
        <f>VLOOKUP($A1915,'Hospitalisation Details'!$A:$O,15,0)</f>
        <v>41</v>
      </c>
    </row>
    <row r="1916" spans="1:17" ht="15.75" x14ac:dyDescent="0.25">
      <c r="A1916" s="1" t="s">
        <v>453</v>
      </c>
      <c r="B1916" t="str">
        <f>VLOOKUP(Healthcare!A1916,'Customer Names'!$A:$D,4,0)</f>
        <v>Brenda M.</v>
      </c>
      <c r="C1916">
        <f>VLOOKUP(A1916,'Medical Examinations'!$A:$M,2,0)</f>
        <v>25.77</v>
      </c>
      <c r="D1916">
        <f>VLOOKUP($A1916,'Medical Examinations'!$A:$M,3,0)</f>
        <v>4.43</v>
      </c>
      <c r="E1916" t="str">
        <f>VLOOKUP($A1916,'Medical Examinations'!$A:$M,4,0)</f>
        <v>No</v>
      </c>
      <c r="F1916" t="str">
        <f>VLOOKUP($A1916,'Medical Examinations'!$A:$M,5,0)</f>
        <v>No</v>
      </c>
      <c r="G1916" t="str">
        <f>VLOOKUP($A1916,'Medical Examinations'!$A:$M,6,0)</f>
        <v>Yes</v>
      </c>
      <c r="H1916">
        <f>VLOOKUP($A1916,'Medical Examinations'!$A:$M,8,0)</f>
        <v>1</v>
      </c>
      <c r="I1916" t="str">
        <f>VLOOKUP($A1916,'Medical Examinations'!$A:$M,9,0)</f>
        <v>No</v>
      </c>
      <c r="J1916" t="str">
        <f>VLOOKUP($A1916,'Medical Examinations'!$A:$M,11,0)</f>
        <v>Overweight</v>
      </c>
      <c r="K1916" t="str">
        <f>VLOOKUP($A1916,'Medical Examinations'!$A:$M,12,0)</f>
        <v>Normal</v>
      </c>
      <c r="L1916" s="11">
        <f>VLOOKUP($A1916,'Hospitalisation Details'!$A:$O,5,0)</f>
        <v>34195</v>
      </c>
      <c r="M1916">
        <f>VLOOKUP($A1916,'Hospitalisation Details'!$A:$O,7,0)</f>
        <v>3898.35</v>
      </c>
      <c r="N1916" t="str">
        <f>VLOOKUP($A1916,'Hospitalisation Details'!$A:$O,12,0)</f>
        <v>tier - 2</v>
      </c>
      <c r="O1916" t="str">
        <f>VLOOKUP($A1916,'Hospitalisation Details'!$A:$O,13,0)</f>
        <v>tier - 2</v>
      </c>
      <c r="P1916" t="str">
        <f>VLOOKUP($A1916,'Hospitalisation Details'!$A:$O,14,0)</f>
        <v>R1012</v>
      </c>
      <c r="Q1916">
        <f>VLOOKUP($A1916,'Hospitalisation Details'!$A:$O,15,0)</f>
        <v>29</v>
      </c>
    </row>
    <row r="1917" spans="1:17" ht="15.75" x14ac:dyDescent="0.25">
      <c r="A1917" s="1" t="s">
        <v>452</v>
      </c>
      <c r="B1917" t="str">
        <f>VLOOKUP(Healthcare!A1917,'Customer Names'!$A:$D,4,0)</f>
        <v>Jeff H</v>
      </c>
      <c r="C1917">
        <f>VLOOKUP(A1917,'Medical Examinations'!$A:$M,2,0)</f>
        <v>34.46</v>
      </c>
      <c r="D1917">
        <f>VLOOKUP($A1917,'Medical Examinations'!$A:$M,3,0)</f>
        <v>4.17</v>
      </c>
      <c r="E1917" t="str">
        <f>VLOOKUP($A1917,'Medical Examinations'!$A:$M,4,0)</f>
        <v>No</v>
      </c>
      <c r="F1917" t="str">
        <f>VLOOKUP($A1917,'Medical Examinations'!$A:$M,5,0)</f>
        <v>yes</v>
      </c>
      <c r="G1917" t="str">
        <f>VLOOKUP($A1917,'Medical Examinations'!$A:$M,6,0)</f>
        <v>No</v>
      </c>
      <c r="H1917">
        <f>VLOOKUP($A1917,'Medical Examinations'!$A:$M,8,0)</f>
        <v>1</v>
      </c>
      <c r="I1917" t="str">
        <f>VLOOKUP($A1917,'Medical Examinations'!$A:$M,9,0)</f>
        <v>No</v>
      </c>
      <c r="J1917" t="str">
        <f>VLOOKUP($A1917,'Medical Examinations'!$A:$M,11,0)</f>
        <v>Obesity</v>
      </c>
      <c r="K1917" t="str">
        <f>VLOOKUP($A1917,'Medical Examinations'!$A:$M,12,0)</f>
        <v>Normal</v>
      </c>
      <c r="L1917" s="11">
        <f>VLOOKUP($A1917,'Hospitalisation Details'!$A:$O,5,0)</f>
        <v>38151</v>
      </c>
      <c r="M1917">
        <f>VLOOKUP($A1917,'Hospitalisation Details'!$A:$O,7,0)</f>
        <v>3889.2</v>
      </c>
      <c r="N1917" t="str">
        <f>VLOOKUP($A1917,'Hospitalisation Details'!$A:$O,12,0)</f>
        <v>tier - 2</v>
      </c>
      <c r="O1917" t="str">
        <f>VLOOKUP($A1917,'Hospitalisation Details'!$A:$O,13,0)</f>
        <v>tier - 2</v>
      </c>
      <c r="P1917" t="str">
        <f>VLOOKUP($A1917,'Hospitalisation Details'!$A:$O,14,0)</f>
        <v>R1012</v>
      </c>
      <c r="Q1917">
        <f>VLOOKUP($A1917,'Hospitalisation Details'!$A:$O,15,0)</f>
        <v>18</v>
      </c>
    </row>
    <row r="1918" spans="1:17" ht="15.75" x14ac:dyDescent="0.25">
      <c r="A1918" s="1" t="s">
        <v>451</v>
      </c>
      <c r="B1918" t="str">
        <f>VLOOKUP(Healthcare!A1918,'Customer Names'!$A:$D,4,0)</f>
        <v>Michael</v>
      </c>
      <c r="C1918">
        <f>VLOOKUP(A1918,'Medical Examinations'!$A:$M,2,0)</f>
        <v>30.875</v>
      </c>
      <c r="D1918">
        <f>VLOOKUP($A1918,'Medical Examinations'!$A:$M,3,0)</f>
        <v>4.95</v>
      </c>
      <c r="E1918" t="str">
        <f>VLOOKUP($A1918,'Medical Examinations'!$A:$M,4,0)</f>
        <v>yes</v>
      </c>
      <c r="F1918" t="str">
        <f>VLOOKUP($A1918,'Medical Examinations'!$A:$M,5,0)</f>
        <v>No</v>
      </c>
      <c r="G1918" t="str">
        <f>VLOOKUP($A1918,'Medical Examinations'!$A:$M,6,0)</f>
        <v>No</v>
      </c>
      <c r="H1918">
        <f>VLOOKUP($A1918,'Medical Examinations'!$A:$M,8,0)</f>
        <v>0</v>
      </c>
      <c r="I1918" t="str">
        <f>VLOOKUP($A1918,'Medical Examinations'!$A:$M,9,0)</f>
        <v>No</v>
      </c>
      <c r="J1918" t="str">
        <f>VLOOKUP($A1918,'Medical Examinations'!$A:$M,11,0)</f>
        <v>Obesity</v>
      </c>
      <c r="K1918" t="str">
        <f>VLOOKUP($A1918,'Medical Examinations'!$A:$M,12,0)</f>
        <v>Normal</v>
      </c>
      <c r="L1918" s="11">
        <f>VLOOKUP($A1918,'Hospitalisation Details'!$A:$O,5,0)</f>
        <v>35269</v>
      </c>
      <c r="M1918">
        <f>VLOOKUP($A1918,'Hospitalisation Details'!$A:$O,7,0)</f>
        <v>3877.3</v>
      </c>
      <c r="N1918" t="str">
        <f>VLOOKUP($A1918,'Hospitalisation Details'!$A:$O,12,0)</f>
        <v>tier - 1</v>
      </c>
      <c r="O1918" t="str">
        <f>VLOOKUP($A1918,'Hospitalisation Details'!$A:$O,13,0)</f>
        <v>tier - 3</v>
      </c>
      <c r="P1918" t="str">
        <f>VLOOKUP($A1918,'Hospitalisation Details'!$A:$O,14,0)</f>
        <v>R1012</v>
      </c>
      <c r="Q1918">
        <f>VLOOKUP($A1918,'Hospitalisation Details'!$A:$O,15,0)</f>
        <v>26</v>
      </c>
    </row>
    <row r="1919" spans="1:17" ht="15.75" x14ac:dyDescent="0.25">
      <c r="A1919" s="1" t="s">
        <v>450</v>
      </c>
      <c r="B1919" t="str">
        <f>VLOOKUP(Healthcare!A1919,'Customer Names'!$A:$D,4,0)</f>
        <v>Jan</v>
      </c>
      <c r="C1919">
        <f>VLOOKUP(A1919,'Medical Examinations'!$A:$M,2,0)</f>
        <v>39.49</v>
      </c>
      <c r="D1919">
        <f>VLOOKUP($A1919,'Medical Examinations'!$A:$M,3,0)</f>
        <v>5.13</v>
      </c>
      <c r="E1919" t="str">
        <f>VLOOKUP($A1919,'Medical Examinations'!$A:$M,4,0)</f>
        <v>No</v>
      </c>
      <c r="F1919" t="str">
        <f>VLOOKUP($A1919,'Medical Examinations'!$A:$M,5,0)</f>
        <v>No</v>
      </c>
      <c r="G1919" t="str">
        <f>VLOOKUP($A1919,'Medical Examinations'!$A:$M,6,0)</f>
        <v>No</v>
      </c>
      <c r="H1919">
        <f>VLOOKUP($A1919,'Medical Examinations'!$A:$M,8,0)</f>
        <v>0</v>
      </c>
      <c r="I1919" t="str">
        <f>VLOOKUP($A1919,'Medical Examinations'!$A:$M,9,0)</f>
        <v>No</v>
      </c>
      <c r="J1919" t="str">
        <f>VLOOKUP($A1919,'Medical Examinations'!$A:$M,11,0)</f>
        <v>Obesity</v>
      </c>
      <c r="K1919" t="str">
        <f>VLOOKUP($A1919,'Medical Examinations'!$A:$M,12,0)</f>
        <v>Normal</v>
      </c>
      <c r="L1919" s="11">
        <f>VLOOKUP($A1919,'Hospitalisation Details'!$A:$O,5,0)</f>
        <v>33444</v>
      </c>
      <c r="M1919">
        <f>VLOOKUP($A1919,'Hospitalisation Details'!$A:$O,7,0)</f>
        <v>3875.73</v>
      </c>
      <c r="N1919" t="str">
        <f>VLOOKUP($A1919,'Hospitalisation Details'!$A:$O,12,0)</f>
        <v>tier - 2</v>
      </c>
      <c r="O1919" t="str">
        <f>VLOOKUP($A1919,'Hospitalisation Details'!$A:$O,13,0)</f>
        <v>tier - 3</v>
      </c>
      <c r="P1919" t="str">
        <f>VLOOKUP($A1919,'Hospitalisation Details'!$A:$O,14,0)</f>
        <v>R1013</v>
      </c>
      <c r="Q1919">
        <f>VLOOKUP($A1919,'Hospitalisation Details'!$A:$O,15,0)</f>
        <v>31</v>
      </c>
    </row>
    <row r="1920" spans="1:17" ht="15.75" x14ac:dyDescent="0.25">
      <c r="A1920" s="1" t="s">
        <v>449</v>
      </c>
      <c r="B1920" t="str">
        <f>VLOOKUP(Healthcare!A1920,'Customer Names'!$A:$D,4,0)</f>
        <v>Bernard</v>
      </c>
      <c r="C1920">
        <f>VLOOKUP(A1920,'Medical Examinations'!$A:$M,2,0)</f>
        <v>28.88</v>
      </c>
      <c r="D1920">
        <f>VLOOKUP($A1920,'Medical Examinations'!$A:$M,3,0)</f>
        <v>4.0999999999999996</v>
      </c>
      <c r="E1920" t="str">
        <f>VLOOKUP($A1920,'Medical Examinations'!$A:$M,4,0)</f>
        <v>No</v>
      </c>
      <c r="F1920" t="str">
        <f>VLOOKUP($A1920,'Medical Examinations'!$A:$M,5,0)</f>
        <v>No</v>
      </c>
      <c r="G1920" t="str">
        <f>VLOOKUP($A1920,'Medical Examinations'!$A:$M,6,0)</f>
        <v>No</v>
      </c>
      <c r="H1920">
        <f>VLOOKUP($A1920,'Medical Examinations'!$A:$M,8,0)</f>
        <v>0</v>
      </c>
      <c r="I1920" t="str">
        <f>VLOOKUP($A1920,'Medical Examinations'!$A:$M,9,0)</f>
        <v>No</v>
      </c>
      <c r="J1920" t="str">
        <f>VLOOKUP($A1920,'Medical Examinations'!$A:$M,11,0)</f>
        <v>Overweight</v>
      </c>
      <c r="K1920" t="str">
        <f>VLOOKUP($A1920,'Medical Examinations'!$A:$M,12,0)</f>
        <v>Normal</v>
      </c>
      <c r="L1920" s="11">
        <f>VLOOKUP($A1920,'Hospitalisation Details'!$A:$O,5,0)</f>
        <v>33078</v>
      </c>
      <c r="M1920">
        <f>VLOOKUP($A1920,'Hospitalisation Details'!$A:$O,7,0)</f>
        <v>3866.86</v>
      </c>
      <c r="N1920" t="str">
        <f>VLOOKUP($A1920,'Hospitalisation Details'!$A:$O,12,0)</f>
        <v>tier - 1</v>
      </c>
      <c r="O1920" t="str">
        <f>VLOOKUP($A1920,'Hospitalisation Details'!$A:$O,13,0)</f>
        <v>tier - 1</v>
      </c>
      <c r="P1920" t="str">
        <f>VLOOKUP($A1920,'Hospitalisation Details'!$A:$O,14,0)</f>
        <v>R1012</v>
      </c>
      <c r="Q1920">
        <f>VLOOKUP($A1920,'Hospitalisation Details'!$A:$O,15,0)</f>
        <v>32</v>
      </c>
    </row>
    <row r="1921" spans="1:17" ht="15.75" x14ac:dyDescent="0.25">
      <c r="A1921" s="1" t="s">
        <v>448</v>
      </c>
      <c r="B1921" t="str">
        <f>VLOOKUP(Healthcare!A1921,'Customer Names'!$A:$D,4,0)</f>
        <v>Craig</v>
      </c>
      <c r="C1921">
        <f>VLOOKUP(A1921,'Medical Examinations'!$A:$M,2,0)</f>
        <v>20.234999999999999</v>
      </c>
      <c r="D1921">
        <f>VLOOKUP($A1921,'Medical Examinations'!$A:$M,3,0)</f>
        <v>5.01</v>
      </c>
      <c r="E1921" t="str">
        <f>VLOOKUP($A1921,'Medical Examinations'!$A:$M,4,0)</f>
        <v>yes</v>
      </c>
      <c r="F1921" t="str">
        <f>VLOOKUP($A1921,'Medical Examinations'!$A:$M,5,0)</f>
        <v>No</v>
      </c>
      <c r="G1921" t="str">
        <f>VLOOKUP($A1921,'Medical Examinations'!$A:$M,6,0)</f>
        <v>No</v>
      </c>
      <c r="H1921">
        <f>VLOOKUP($A1921,'Medical Examinations'!$A:$M,8,0)</f>
        <v>0</v>
      </c>
      <c r="I1921" t="str">
        <f>VLOOKUP($A1921,'Medical Examinations'!$A:$M,9,0)</f>
        <v>No</v>
      </c>
      <c r="J1921" t="str">
        <f>VLOOKUP($A1921,'Medical Examinations'!$A:$M,11,0)</f>
        <v>Healthy Weight</v>
      </c>
      <c r="K1921" t="str">
        <f>VLOOKUP($A1921,'Medical Examinations'!$A:$M,12,0)</f>
        <v>Normal</v>
      </c>
      <c r="L1921" s="11">
        <f>VLOOKUP($A1921,'Hospitalisation Details'!$A:$O,5,0)</f>
        <v>37152</v>
      </c>
      <c r="M1921">
        <f>VLOOKUP($A1921,'Hospitalisation Details'!$A:$O,7,0)</f>
        <v>3861.21</v>
      </c>
      <c r="N1921" t="str">
        <f>VLOOKUP($A1921,'Hospitalisation Details'!$A:$O,12,0)</f>
        <v>tier - 2</v>
      </c>
      <c r="O1921" t="str">
        <f>VLOOKUP($A1921,'Hospitalisation Details'!$A:$O,13,0)</f>
        <v>tier - 2</v>
      </c>
      <c r="P1921" t="str">
        <f>VLOOKUP($A1921,'Hospitalisation Details'!$A:$O,14,0)</f>
        <v>R1016</v>
      </c>
      <c r="Q1921">
        <f>VLOOKUP($A1921,'Hospitalisation Details'!$A:$O,15,0)</f>
        <v>21</v>
      </c>
    </row>
    <row r="1922" spans="1:17" ht="15.75" x14ac:dyDescent="0.25">
      <c r="A1922" s="1" t="s">
        <v>447</v>
      </c>
      <c r="B1922" t="str">
        <f>VLOOKUP(Healthcare!A1922,'Customer Names'!$A:$D,4,0)</f>
        <v>.  Bryn</v>
      </c>
      <c r="C1922">
        <f>VLOOKUP(A1922,'Medical Examinations'!$A:$M,2,0)</f>
        <v>30.67</v>
      </c>
      <c r="D1922">
        <f>VLOOKUP($A1922,'Medical Examinations'!$A:$M,3,0)</f>
        <v>5.09</v>
      </c>
      <c r="E1922" t="str">
        <f>VLOOKUP($A1922,'Medical Examinations'!$A:$M,4,0)</f>
        <v>yes</v>
      </c>
      <c r="F1922" t="str">
        <f>VLOOKUP($A1922,'Medical Examinations'!$A:$M,5,0)</f>
        <v>No</v>
      </c>
      <c r="G1922" t="str">
        <f>VLOOKUP($A1922,'Medical Examinations'!$A:$M,6,0)</f>
        <v>No</v>
      </c>
      <c r="H1922">
        <f>VLOOKUP($A1922,'Medical Examinations'!$A:$M,8,0)</f>
        <v>0</v>
      </c>
      <c r="I1922" t="str">
        <f>VLOOKUP($A1922,'Medical Examinations'!$A:$M,9,0)</f>
        <v>No</v>
      </c>
      <c r="J1922" t="str">
        <f>VLOOKUP($A1922,'Medical Examinations'!$A:$M,11,0)</f>
        <v>Obesity</v>
      </c>
      <c r="K1922" t="str">
        <f>VLOOKUP($A1922,'Medical Examinations'!$A:$M,12,0)</f>
        <v>Normal</v>
      </c>
      <c r="L1922" s="11">
        <f>VLOOKUP($A1922,'Hospitalisation Details'!$A:$O,5,0)</f>
        <v>37140</v>
      </c>
      <c r="M1922">
        <f>VLOOKUP($A1922,'Hospitalisation Details'!$A:$O,7,0)</f>
        <v>3858.51</v>
      </c>
      <c r="N1922" t="str">
        <f>VLOOKUP($A1922,'Hospitalisation Details'!$A:$O,12,0)</f>
        <v>tier - 2</v>
      </c>
      <c r="O1922" t="str">
        <f>VLOOKUP($A1922,'Hospitalisation Details'!$A:$O,13,0)</f>
        <v>tier - 3</v>
      </c>
      <c r="P1922" t="str">
        <f>VLOOKUP($A1922,'Hospitalisation Details'!$A:$O,14,0)</f>
        <v>R1025</v>
      </c>
      <c r="Q1922">
        <f>VLOOKUP($A1922,'Hospitalisation Details'!$A:$O,15,0)</f>
        <v>21</v>
      </c>
    </row>
    <row r="1923" spans="1:17" ht="15.75" x14ac:dyDescent="0.25">
      <c r="A1923" s="1" t="s">
        <v>446</v>
      </c>
      <c r="B1923" t="str">
        <f>VLOOKUP(Healthcare!A1923,'Customer Names'!$A:$D,4,0)</f>
        <v>Michael</v>
      </c>
      <c r="C1923">
        <f>VLOOKUP(A1923,'Medical Examinations'!$A:$M,2,0)</f>
        <v>30.875</v>
      </c>
      <c r="D1923">
        <f>VLOOKUP($A1923,'Medical Examinations'!$A:$M,3,0)</f>
        <v>6.49</v>
      </c>
      <c r="E1923" t="str">
        <f>VLOOKUP($A1923,'Medical Examinations'!$A:$M,4,0)</f>
        <v>No</v>
      </c>
      <c r="F1923" t="str">
        <f>VLOOKUP($A1923,'Medical Examinations'!$A:$M,5,0)</f>
        <v>No</v>
      </c>
      <c r="G1923" t="str">
        <f>VLOOKUP($A1923,'Medical Examinations'!$A:$M,6,0)</f>
        <v>No</v>
      </c>
      <c r="H1923">
        <f>VLOOKUP($A1923,'Medical Examinations'!$A:$M,8,0)</f>
        <v>0</v>
      </c>
      <c r="I1923" t="str">
        <f>VLOOKUP($A1923,'Medical Examinations'!$A:$M,9,0)</f>
        <v>No</v>
      </c>
      <c r="J1923" t="str">
        <f>VLOOKUP($A1923,'Medical Examinations'!$A:$M,11,0)</f>
        <v>Obesity</v>
      </c>
      <c r="K1923" t="str">
        <f>VLOOKUP($A1923,'Medical Examinations'!$A:$M,12,0)</f>
        <v>Diabetes</v>
      </c>
      <c r="L1923" s="11">
        <f>VLOOKUP($A1923,'Hospitalisation Details'!$A:$O,5,0)</f>
        <v>33500</v>
      </c>
      <c r="M1923">
        <f>VLOOKUP($A1923,'Hospitalisation Details'!$A:$O,7,0)</f>
        <v>3857.76</v>
      </c>
      <c r="N1923" t="str">
        <f>VLOOKUP($A1923,'Hospitalisation Details'!$A:$O,12,0)</f>
        <v>tier - 3</v>
      </c>
      <c r="O1923" t="str">
        <f>VLOOKUP($A1923,'Hospitalisation Details'!$A:$O,13,0)</f>
        <v>tier - 1</v>
      </c>
      <c r="P1923" t="str">
        <f>VLOOKUP($A1923,'Hospitalisation Details'!$A:$O,14,0)</f>
        <v>R1016</v>
      </c>
      <c r="Q1923">
        <f>VLOOKUP($A1923,'Hospitalisation Details'!$A:$O,15,0)</f>
        <v>31</v>
      </c>
    </row>
    <row r="1924" spans="1:17" ht="15.75" x14ac:dyDescent="0.25">
      <c r="A1924" s="1" t="s">
        <v>445</v>
      </c>
      <c r="B1924" t="str">
        <f>VLOOKUP(Healthcare!A1924,'Customer Names'!$A:$D,4,0)</f>
        <v>Benjamin</v>
      </c>
      <c r="C1924">
        <f>VLOOKUP(A1924,'Medical Examinations'!$A:$M,2,0)</f>
        <v>23.8</v>
      </c>
      <c r="D1924">
        <f>VLOOKUP($A1924,'Medical Examinations'!$A:$M,3,0)</f>
        <v>4.08</v>
      </c>
      <c r="E1924" t="str">
        <f>VLOOKUP($A1924,'Medical Examinations'!$A:$M,4,0)</f>
        <v>No</v>
      </c>
      <c r="F1924" t="str">
        <f>VLOOKUP($A1924,'Medical Examinations'!$A:$M,5,0)</f>
        <v>No</v>
      </c>
      <c r="G1924" t="str">
        <f>VLOOKUP($A1924,'Medical Examinations'!$A:$M,6,0)</f>
        <v>No</v>
      </c>
      <c r="H1924">
        <f>VLOOKUP($A1924,'Medical Examinations'!$A:$M,8,0)</f>
        <v>0</v>
      </c>
      <c r="I1924" t="str">
        <f>VLOOKUP($A1924,'Medical Examinations'!$A:$M,9,0)</f>
        <v>No</v>
      </c>
      <c r="J1924" t="str">
        <f>VLOOKUP($A1924,'Medical Examinations'!$A:$M,11,0)</f>
        <v>Healthy Weight</v>
      </c>
      <c r="K1924" t="str">
        <f>VLOOKUP($A1924,'Medical Examinations'!$A:$M,12,0)</f>
        <v>Normal</v>
      </c>
      <c r="L1924" s="11">
        <f>VLOOKUP($A1924,'Hospitalisation Details'!$A:$O,5,0)</f>
        <v>34497</v>
      </c>
      <c r="M1924">
        <f>VLOOKUP($A1924,'Hospitalisation Details'!$A:$O,7,0)</f>
        <v>3847.67</v>
      </c>
      <c r="N1924" t="str">
        <f>VLOOKUP($A1924,'Hospitalisation Details'!$A:$O,12,0)</f>
        <v>tier - 3</v>
      </c>
      <c r="O1924" t="str">
        <f>VLOOKUP($A1924,'Hospitalisation Details'!$A:$O,13,0)</f>
        <v>tier - 2</v>
      </c>
      <c r="P1924" t="str">
        <f>VLOOKUP($A1924,'Hospitalisation Details'!$A:$O,14,0)</f>
        <v>R1011</v>
      </c>
      <c r="Q1924">
        <f>VLOOKUP($A1924,'Hospitalisation Details'!$A:$O,15,0)</f>
        <v>28</v>
      </c>
    </row>
    <row r="1925" spans="1:17" ht="15.75" x14ac:dyDescent="0.25">
      <c r="A1925" s="1" t="s">
        <v>444</v>
      </c>
      <c r="B1925" t="str">
        <f>VLOOKUP(Healthcare!A1925,'Customer Names'!$A:$D,4,0)</f>
        <v>Jay</v>
      </c>
      <c r="C1925">
        <f>VLOOKUP(A1925,'Medical Examinations'!$A:$M,2,0)</f>
        <v>15.37</v>
      </c>
      <c r="D1925">
        <f>VLOOKUP($A1925,'Medical Examinations'!$A:$M,3,0)</f>
        <v>8.6300000000000008</v>
      </c>
      <c r="E1925" t="str">
        <f>VLOOKUP($A1925,'Medical Examinations'!$A:$M,4,0)</f>
        <v>yes</v>
      </c>
      <c r="F1925" t="str">
        <f>VLOOKUP($A1925,'Medical Examinations'!$A:$M,5,0)</f>
        <v>No</v>
      </c>
      <c r="G1925" t="str">
        <f>VLOOKUP($A1925,'Medical Examinations'!$A:$M,6,0)</f>
        <v>No</v>
      </c>
      <c r="H1925">
        <f>VLOOKUP($A1925,'Medical Examinations'!$A:$M,8,0)</f>
        <v>0</v>
      </c>
      <c r="I1925" t="str">
        <f>VLOOKUP($A1925,'Medical Examinations'!$A:$M,9,0)</f>
        <v>No</v>
      </c>
      <c r="J1925" t="str">
        <f>VLOOKUP($A1925,'Medical Examinations'!$A:$M,11,0)</f>
        <v>Underweight</v>
      </c>
      <c r="K1925" t="str">
        <f>VLOOKUP($A1925,'Medical Examinations'!$A:$M,12,0)</f>
        <v>Diabetes</v>
      </c>
      <c r="L1925" s="11">
        <f>VLOOKUP($A1925,'Hospitalisation Details'!$A:$O,5,0)</f>
        <v>29858</v>
      </c>
      <c r="M1925">
        <f>VLOOKUP($A1925,'Hospitalisation Details'!$A:$O,7,0)</f>
        <v>3797.2</v>
      </c>
      <c r="N1925" t="str">
        <f>VLOOKUP($A1925,'Hospitalisation Details'!$A:$O,12,0)</f>
        <v>tier - 2</v>
      </c>
      <c r="O1925" t="str">
        <f>VLOOKUP($A1925,'Hospitalisation Details'!$A:$O,13,0)</f>
        <v>tier - 3</v>
      </c>
      <c r="P1925" t="str">
        <f>VLOOKUP($A1925,'Hospitalisation Details'!$A:$O,14,0)</f>
        <v>R1012</v>
      </c>
      <c r="Q1925">
        <f>VLOOKUP($A1925,'Hospitalisation Details'!$A:$O,15,0)</f>
        <v>41</v>
      </c>
    </row>
    <row r="1926" spans="1:17" ht="15.75" x14ac:dyDescent="0.25">
      <c r="A1926" s="1" t="s">
        <v>443</v>
      </c>
      <c r="B1926" t="str">
        <f>VLOOKUP(Healthcare!A1926,'Customer Names'!$A:$D,4,0)</f>
        <v>William</v>
      </c>
      <c r="C1926">
        <f>VLOOKUP(A1926,'Medical Examinations'!$A:$M,2,0)</f>
        <v>30.4</v>
      </c>
      <c r="D1926">
        <f>VLOOKUP($A1926,'Medical Examinations'!$A:$M,3,0)</f>
        <v>5.28</v>
      </c>
      <c r="E1926" t="str">
        <f>VLOOKUP($A1926,'Medical Examinations'!$A:$M,4,0)</f>
        <v>No</v>
      </c>
      <c r="F1926" t="str">
        <f>VLOOKUP($A1926,'Medical Examinations'!$A:$M,5,0)</f>
        <v>No</v>
      </c>
      <c r="G1926" t="str">
        <f>VLOOKUP($A1926,'Medical Examinations'!$A:$M,6,0)</f>
        <v>No</v>
      </c>
      <c r="H1926">
        <f>VLOOKUP($A1926,'Medical Examinations'!$A:$M,8,0)</f>
        <v>0</v>
      </c>
      <c r="I1926" t="str">
        <f>VLOOKUP($A1926,'Medical Examinations'!$A:$M,9,0)</f>
        <v>No</v>
      </c>
      <c r="J1926" t="str">
        <f>VLOOKUP($A1926,'Medical Examinations'!$A:$M,11,0)</f>
        <v>Obesity</v>
      </c>
      <c r="K1926" t="str">
        <f>VLOOKUP($A1926,'Medical Examinations'!$A:$M,12,0)</f>
        <v>Normal</v>
      </c>
      <c r="L1926" s="11">
        <f>VLOOKUP($A1926,'Hospitalisation Details'!$A:$O,5,0)</f>
        <v>36427</v>
      </c>
      <c r="M1926">
        <f>VLOOKUP($A1926,'Hospitalisation Details'!$A:$O,7,0)</f>
        <v>3796.36</v>
      </c>
      <c r="N1926" t="str">
        <f>VLOOKUP($A1926,'Hospitalisation Details'!$A:$O,12,0)</f>
        <v>tier - 2</v>
      </c>
      <c r="O1926" t="str">
        <f>VLOOKUP($A1926,'Hospitalisation Details'!$A:$O,13,0)</f>
        <v>tier - 3</v>
      </c>
      <c r="P1926" t="str">
        <f>VLOOKUP($A1926,'Hospitalisation Details'!$A:$O,14,0)</f>
        <v>R1012</v>
      </c>
      <c r="Q1926">
        <f>VLOOKUP($A1926,'Hospitalisation Details'!$A:$O,15,0)</f>
        <v>23</v>
      </c>
    </row>
    <row r="1927" spans="1:17" ht="15.75" x14ac:dyDescent="0.25">
      <c r="A1927" s="1" t="s">
        <v>442</v>
      </c>
      <c r="B1927" t="str">
        <f>VLOOKUP(Healthcare!A1927,'Customer Names'!$A:$D,4,0)</f>
        <v>Shelley</v>
      </c>
      <c r="C1927">
        <f>VLOOKUP(A1927,'Medical Examinations'!$A:$M,2,0)</f>
        <v>19.48</v>
      </c>
      <c r="D1927">
        <f>VLOOKUP($A1927,'Medical Examinations'!$A:$M,3,0)</f>
        <v>5.63</v>
      </c>
      <c r="E1927" t="str">
        <f>VLOOKUP($A1927,'Medical Examinations'!$A:$M,4,0)</f>
        <v>yes</v>
      </c>
      <c r="F1927" t="str">
        <f>VLOOKUP($A1927,'Medical Examinations'!$A:$M,5,0)</f>
        <v>No</v>
      </c>
      <c r="G1927" t="str">
        <f>VLOOKUP($A1927,'Medical Examinations'!$A:$M,6,0)</f>
        <v>No</v>
      </c>
      <c r="H1927">
        <f>VLOOKUP($A1927,'Medical Examinations'!$A:$M,8,0)</f>
        <v>1</v>
      </c>
      <c r="I1927" t="str">
        <f>VLOOKUP($A1927,'Medical Examinations'!$A:$M,9,0)</f>
        <v>No</v>
      </c>
      <c r="J1927" t="str">
        <f>VLOOKUP($A1927,'Medical Examinations'!$A:$M,11,0)</f>
        <v>Healthy Weight</v>
      </c>
      <c r="K1927" t="str">
        <f>VLOOKUP($A1927,'Medical Examinations'!$A:$M,12,0)</f>
        <v>Normal</v>
      </c>
      <c r="L1927" s="11">
        <f>VLOOKUP($A1927,'Hospitalisation Details'!$A:$O,5,0)</f>
        <v>32414</v>
      </c>
      <c r="M1927">
        <f>VLOOKUP($A1927,'Hospitalisation Details'!$A:$O,7,0)</f>
        <v>3793.55</v>
      </c>
      <c r="N1927" t="str">
        <f>VLOOKUP($A1927,'Hospitalisation Details'!$A:$O,12,0)</f>
        <v>tier - 2</v>
      </c>
      <c r="O1927" t="str">
        <f>VLOOKUP($A1927,'Hospitalisation Details'!$A:$O,13,0)</f>
        <v>tier - 3</v>
      </c>
      <c r="P1927" t="str">
        <f>VLOOKUP($A1927,'Hospitalisation Details'!$A:$O,14,0)</f>
        <v>R1013</v>
      </c>
      <c r="Q1927">
        <f>VLOOKUP($A1927,'Hospitalisation Details'!$A:$O,15,0)</f>
        <v>34</v>
      </c>
    </row>
    <row r="1928" spans="1:17" ht="15.75" x14ac:dyDescent="0.25">
      <c r="A1928" s="1" t="s">
        <v>441</v>
      </c>
      <c r="B1928" t="str">
        <f>VLOOKUP(Healthcare!A1928,'Customer Names'!$A:$D,4,0)</f>
        <v>Jekaterina</v>
      </c>
      <c r="C1928">
        <f>VLOOKUP(A1928,'Medical Examinations'!$A:$M,2,0)</f>
        <v>16.96</v>
      </c>
      <c r="D1928">
        <f>VLOOKUP($A1928,'Medical Examinations'!$A:$M,3,0)</f>
        <v>11.47</v>
      </c>
      <c r="E1928" t="str">
        <f>VLOOKUP($A1928,'Medical Examinations'!$A:$M,4,0)</f>
        <v>yes</v>
      </c>
      <c r="F1928" t="str">
        <f>VLOOKUP($A1928,'Medical Examinations'!$A:$M,5,0)</f>
        <v>No</v>
      </c>
      <c r="G1928" t="str">
        <f>VLOOKUP($A1928,'Medical Examinations'!$A:$M,6,0)</f>
        <v>No</v>
      </c>
      <c r="H1928">
        <f>VLOOKUP($A1928,'Medical Examinations'!$A:$M,8,0)</f>
        <v>0</v>
      </c>
      <c r="I1928" t="str">
        <f>VLOOKUP($A1928,'Medical Examinations'!$A:$M,9,0)</f>
        <v>No</v>
      </c>
      <c r="J1928" t="str">
        <f>VLOOKUP($A1928,'Medical Examinations'!$A:$M,11,0)</f>
        <v>Underweight</v>
      </c>
      <c r="K1928" t="str">
        <f>VLOOKUP($A1928,'Medical Examinations'!$A:$M,12,0)</f>
        <v>Diabetes</v>
      </c>
      <c r="L1928" s="11">
        <f>VLOOKUP($A1928,'Hospitalisation Details'!$A:$O,5,0)</f>
        <v>29842</v>
      </c>
      <c r="M1928">
        <f>VLOOKUP($A1928,'Hospitalisation Details'!$A:$O,7,0)</f>
        <v>3785.77</v>
      </c>
      <c r="N1928" t="str">
        <f>VLOOKUP($A1928,'Hospitalisation Details'!$A:$O,12,0)</f>
        <v>tier - 2</v>
      </c>
      <c r="O1928" t="str">
        <f>VLOOKUP($A1928,'Hospitalisation Details'!$A:$O,13,0)</f>
        <v>tier - 1</v>
      </c>
      <c r="P1928" t="str">
        <f>VLOOKUP($A1928,'Hospitalisation Details'!$A:$O,14,0)</f>
        <v>R1013</v>
      </c>
      <c r="Q1928">
        <f>VLOOKUP($A1928,'Hospitalisation Details'!$A:$O,15,0)</f>
        <v>41</v>
      </c>
    </row>
    <row r="1929" spans="1:17" ht="15.75" x14ac:dyDescent="0.25">
      <c r="A1929" s="1" t="s">
        <v>440</v>
      </c>
      <c r="B1929" t="str">
        <f>VLOOKUP(Healthcare!A1929,'Customer Names'!$A:$D,4,0)</f>
        <v>Daniel</v>
      </c>
      <c r="C1929">
        <f>VLOOKUP(A1929,'Medical Examinations'!$A:$M,2,0)</f>
        <v>19.05</v>
      </c>
      <c r="D1929">
        <f>VLOOKUP($A1929,'Medical Examinations'!$A:$M,3,0)</f>
        <v>4.92</v>
      </c>
      <c r="E1929" t="str">
        <f>VLOOKUP($A1929,'Medical Examinations'!$A:$M,4,0)</f>
        <v>No</v>
      </c>
      <c r="F1929" t="str">
        <f>VLOOKUP($A1929,'Medical Examinations'!$A:$M,5,0)</f>
        <v>No</v>
      </c>
      <c r="G1929" t="str">
        <f>VLOOKUP($A1929,'Medical Examinations'!$A:$M,6,0)</f>
        <v>No</v>
      </c>
      <c r="H1929">
        <f>VLOOKUP($A1929,'Medical Examinations'!$A:$M,8,0)</f>
        <v>1</v>
      </c>
      <c r="I1929" t="str">
        <f>VLOOKUP($A1929,'Medical Examinations'!$A:$M,9,0)</f>
        <v>No</v>
      </c>
      <c r="J1929" t="str">
        <f>VLOOKUP($A1929,'Medical Examinations'!$A:$M,11,0)</f>
        <v>Healthy Weight</v>
      </c>
      <c r="K1929" t="str">
        <f>VLOOKUP($A1929,'Medical Examinations'!$A:$M,12,0)</f>
        <v>Normal</v>
      </c>
      <c r="L1929" s="11">
        <f>VLOOKUP($A1929,'Hospitalisation Details'!$A:$O,5,0)</f>
        <v>32044</v>
      </c>
      <c r="M1929">
        <f>VLOOKUP($A1929,'Hospitalisation Details'!$A:$O,7,0)</f>
        <v>3773.23</v>
      </c>
      <c r="N1929" t="str">
        <f>VLOOKUP($A1929,'Hospitalisation Details'!$A:$O,12,0)</f>
        <v>tier - 2</v>
      </c>
      <c r="O1929" t="str">
        <f>VLOOKUP($A1929,'Hospitalisation Details'!$A:$O,13,0)</f>
        <v>tier - 3</v>
      </c>
      <c r="P1929" t="str">
        <f>VLOOKUP($A1929,'Hospitalisation Details'!$A:$O,14,0)</f>
        <v>R1013</v>
      </c>
      <c r="Q1929">
        <f>VLOOKUP($A1929,'Hospitalisation Details'!$A:$O,15,0)</f>
        <v>35</v>
      </c>
    </row>
    <row r="1930" spans="1:17" ht="15.75" x14ac:dyDescent="0.25">
      <c r="A1930" s="1" t="s">
        <v>439</v>
      </c>
      <c r="B1930" t="str">
        <f>VLOOKUP(Healthcare!A1930,'Customer Names'!$A:$D,4,0)</f>
        <v>Pauline</v>
      </c>
      <c r="C1930">
        <f>VLOOKUP(A1930,'Medical Examinations'!$A:$M,2,0)</f>
        <v>37.619999999999997</v>
      </c>
      <c r="D1930">
        <f>VLOOKUP($A1930,'Medical Examinations'!$A:$M,3,0)</f>
        <v>4.18</v>
      </c>
      <c r="E1930" t="str">
        <f>VLOOKUP($A1930,'Medical Examinations'!$A:$M,4,0)</f>
        <v>No</v>
      </c>
      <c r="F1930" t="str">
        <f>VLOOKUP($A1930,'Medical Examinations'!$A:$M,5,0)</f>
        <v>No</v>
      </c>
      <c r="G1930" t="str">
        <f>VLOOKUP($A1930,'Medical Examinations'!$A:$M,6,0)</f>
        <v>No</v>
      </c>
      <c r="H1930">
        <f>VLOOKUP($A1930,'Medical Examinations'!$A:$M,8,0)</f>
        <v>0</v>
      </c>
      <c r="I1930" t="str">
        <f>VLOOKUP($A1930,'Medical Examinations'!$A:$M,9,0)</f>
        <v>No</v>
      </c>
      <c r="J1930" t="str">
        <f>VLOOKUP($A1930,'Medical Examinations'!$A:$M,11,0)</f>
        <v>Obesity</v>
      </c>
      <c r="K1930" t="str">
        <f>VLOOKUP($A1930,'Medical Examinations'!$A:$M,12,0)</f>
        <v>Normal</v>
      </c>
      <c r="L1930" s="11">
        <f>VLOOKUP($A1930,'Hospitalisation Details'!$A:$O,5,0)</f>
        <v>34506</v>
      </c>
      <c r="M1930">
        <f>VLOOKUP($A1930,'Hospitalisation Details'!$A:$O,7,0)</f>
        <v>3766.88</v>
      </c>
      <c r="N1930" t="str">
        <f>VLOOKUP($A1930,'Hospitalisation Details'!$A:$O,12,0)</f>
        <v>tier - 2</v>
      </c>
      <c r="O1930" t="str">
        <f>VLOOKUP($A1930,'Hospitalisation Details'!$A:$O,13,0)</f>
        <v>tier - 1</v>
      </c>
      <c r="P1930" t="str">
        <f>VLOOKUP($A1930,'Hospitalisation Details'!$A:$O,14,0)</f>
        <v>R1013</v>
      </c>
      <c r="Q1930">
        <f>VLOOKUP($A1930,'Hospitalisation Details'!$A:$O,15,0)</f>
        <v>28</v>
      </c>
    </row>
    <row r="1931" spans="1:17" ht="15.75" x14ac:dyDescent="0.25">
      <c r="A1931" s="1" t="s">
        <v>438</v>
      </c>
      <c r="B1931" t="str">
        <f>VLOOKUP(Healthcare!A1931,'Customer Names'!$A:$D,4,0)</f>
        <v>Colleen</v>
      </c>
      <c r="C1931">
        <f>VLOOKUP(A1931,'Medical Examinations'!$A:$M,2,0)</f>
        <v>29.1</v>
      </c>
      <c r="D1931">
        <f>VLOOKUP($A1931,'Medical Examinations'!$A:$M,3,0)</f>
        <v>4.67</v>
      </c>
      <c r="E1931" t="str">
        <f>VLOOKUP($A1931,'Medical Examinations'!$A:$M,4,0)</f>
        <v>No</v>
      </c>
      <c r="F1931" t="str">
        <f>VLOOKUP($A1931,'Medical Examinations'!$A:$M,5,0)</f>
        <v>No</v>
      </c>
      <c r="G1931" t="str">
        <f>VLOOKUP($A1931,'Medical Examinations'!$A:$M,6,0)</f>
        <v>No</v>
      </c>
      <c r="H1931">
        <f>VLOOKUP($A1931,'Medical Examinations'!$A:$M,8,0)</f>
        <v>0</v>
      </c>
      <c r="I1931" t="str">
        <f>VLOOKUP($A1931,'Medical Examinations'!$A:$M,9,0)</f>
        <v>No</v>
      </c>
      <c r="J1931" t="str">
        <f>VLOOKUP($A1931,'Medical Examinations'!$A:$M,11,0)</f>
        <v>Overweight</v>
      </c>
      <c r="K1931" t="str">
        <f>VLOOKUP($A1931,'Medical Examinations'!$A:$M,12,0)</f>
        <v>Normal</v>
      </c>
      <c r="L1931" s="11">
        <f>VLOOKUP($A1931,'Hospitalisation Details'!$A:$O,5,0)</f>
        <v>33596</v>
      </c>
      <c r="M1931">
        <f>VLOOKUP($A1931,'Hospitalisation Details'!$A:$O,7,0)</f>
        <v>3761.29</v>
      </c>
      <c r="N1931" t="str">
        <f>VLOOKUP($A1931,'Hospitalisation Details'!$A:$O,12,0)</f>
        <v>tier - 2</v>
      </c>
      <c r="O1931" t="str">
        <f>VLOOKUP($A1931,'Hospitalisation Details'!$A:$O,13,0)</f>
        <v>tier - 3</v>
      </c>
      <c r="P1931" t="str">
        <f>VLOOKUP($A1931,'Hospitalisation Details'!$A:$O,14,0)</f>
        <v>R1011</v>
      </c>
      <c r="Q1931">
        <f>VLOOKUP($A1931,'Hospitalisation Details'!$A:$O,15,0)</f>
        <v>31</v>
      </c>
    </row>
    <row r="1932" spans="1:17" ht="15.75" x14ac:dyDescent="0.25">
      <c r="A1932" s="1" t="s">
        <v>437</v>
      </c>
      <c r="B1932" t="str">
        <f>VLOOKUP(Healthcare!A1932,'Customer Names'!$A:$D,4,0)</f>
        <v>Aleah K</v>
      </c>
      <c r="C1932">
        <f>VLOOKUP(A1932,'Medical Examinations'!$A:$M,2,0)</f>
        <v>26.62</v>
      </c>
      <c r="D1932">
        <f>VLOOKUP($A1932,'Medical Examinations'!$A:$M,3,0)</f>
        <v>6.24</v>
      </c>
      <c r="E1932" t="str">
        <f>VLOOKUP($A1932,'Medical Examinations'!$A:$M,4,0)</f>
        <v>No</v>
      </c>
      <c r="F1932" t="str">
        <f>VLOOKUP($A1932,'Medical Examinations'!$A:$M,5,0)</f>
        <v>No</v>
      </c>
      <c r="G1932" t="str">
        <f>VLOOKUP($A1932,'Medical Examinations'!$A:$M,6,0)</f>
        <v>No</v>
      </c>
      <c r="H1932">
        <f>VLOOKUP($A1932,'Medical Examinations'!$A:$M,8,0)</f>
        <v>0</v>
      </c>
      <c r="I1932" t="str">
        <f>VLOOKUP($A1932,'Medical Examinations'!$A:$M,9,0)</f>
        <v>No</v>
      </c>
      <c r="J1932" t="str">
        <f>VLOOKUP($A1932,'Medical Examinations'!$A:$M,11,0)</f>
        <v>Overweight</v>
      </c>
      <c r="K1932" t="str">
        <f>VLOOKUP($A1932,'Medical Examinations'!$A:$M,12,0)</f>
        <v>Prediabetes</v>
      </c>
      <c r="L1932" s="11">
        <f>VLOOKUP($A1932,'Hospitalisation Details'!$A:$O,5,0)</f>
        <v>33506</v>
      </c>
      <c r="M1932">
        <f>VLOOKUP($A1932,'Hospitalisation Details'!$A:$O,7,0)</f>
        <v>3757.84</v>
      </c>
      <c r="N1932" t="str">
        <f>VLOOKUP($A1932,'Hospitalisation Details'!$A:$O,12,0)</f>
        <v>tier - 2</v>
      </c>
      <c r="O1932" t="str">
        <f>VLOOKUP($A1932,'Hospitalisation Details'!$A:$O,13,0)</f>
        <v>tier - 1</v>
      </c>
      <c r="P1932" t="str">
        <f>VLOOKUP($A1932,'Hospitalisation Details'!$A:$O,14,0)</f>
        <v>R1013</v>
      </c>
      <c r="Q1932">
        <f>VLOOKUP($A1932,'Hospitalisation Details'!$A:$O,15,0)</f>
        <v>31</v>
      </c>
    </row>
    <row r="1933" spans="1:17" ht="15.75" x14ac:dyDescent="0.25">
      <c r="A1933" s="1" t="s">
        <v>436</v>
      </c>
      <c r="B1933" t="str">
        <f>VLOOKUP(Healthcare!A1933,'Customer Names'!$A:$D,4,0)</f>
        <v>Mare</v>
      </c>
      <c r="C1933">
        <f>VLOOKUP(A1933,'Medical Examinations'!$A:$M,2,0)</f>
        <v>25.74</v>
      </c>
      <c r="D1933">
        <f>VLOOKUP($A1933,'Medical Examinations'!$A:$M,3,0)</f>
        <v>5.99</v>
      </c>
      <c r="E1933" t="str">
        <f>VLOOKUP($A1933,'Medical Examinations'!$A:$M,4,0)</f>
        <v>No</v>
      </c>
      <c r="F1933" t="str">
        <f>VLOOKUP($A1933,'Medical Examinations'!$A:$M,5,0)</f>
        <v>No</v>
      </c>
      <c r="G1933" t="str">
        <f>VLOOKUP($A1933,'Medical Examinations'!$A:$M,6,0)</f>
        <v>No</v>
      </c>
      <c r="H1933">
        <f>VLOOKUP($A1933,'Medical Examinations'!$A:$M,8,0)</f>
        <v>0</v>
      </c>
      <c r="I1933" t="str">
        <f>VLOOKUP($A1933,'Medical Examinations'!$A:$M,9,0)</f>
        <v>No</v>
      </c>
      <c r="J1933" t="str">
        <f>VLOOKUP($A1933,'Medical Examinations'!$A:$M,11,0)</f>
        <v>Overweight</v>
      </c>
      <c r="K1933" t="str">
        <f>VLOOKUP($A1933,'Medical Examinations'!$A:$M,12,0)</f>
        <v>Prediabetes</v>
      </c>
      <c r="L1933" s="11">
        <f>VLOOKUP($A1933,'Hospitalisation Details'!$A:$O,5,0)</f>
        <v>33570</v>
      </c>
      <c r="M1933">
        <f>VLOOKUP($A1933,'Hospitalisation Details'!$A:$O,7,0)</f>
        <v>3756.62</v>
      </c>
      <c r="N1933" t="str">
        <f>VLOOKUP($A1933,'Hospitalisation Details'!$A:$O,12,0)</f>
        <v>tier - 2</v>
      </c>
      <c r="O1933" t="str">
        <f>VLOOKUP($A1933,'Hospitalisation Details'!$A:$O,13,0)</f>
        <v>tier - 2</v>
      </c>
      <c r="P1933" t="str">
        <f>VLOOKUP($A1933,'Hospitalisation Details'!$A:$O,14,0)</f>
        <v>R1013</v>
      </c>
      <c r="Q1933">
        <f>VLOOKUP($A1933,'Hospitalisation Details'!$A:$O,15,0)</f>
        <v>31</v>
      </c>
    </row>
    <row r="1934" spans="1:17" ht="15.75" x14ac:dyDescent="0.25">
      <c r="A1934" s="1" t="s">
        <v>435</v>
      </c>
      <c r="B1934" t="str">
        <f>VLOOKUP(Healthcare!A1934,'Customer Names'!$A:$D,4,0)</f>
        <v>Kevin</v>
      </c>
      <c r="C1934">
        <f>VLOOKUP(A1934,'Medical Examinations'!$A:$M,2,0)</f>
        <v>18.22</v>
      </c>
      <c r="D1934">
        <f>VLOOKUP($A1934,'Medical Examinations'!$A:$M,3,0)</f>
        <v>10.27</v>
      </c>
      <c r="E1934" t="str">
        <f>VLOOKUP($A1934,'Medical Examinations'!$A:$M,4,0)</f>
        <v>yes</v>
      </c>
      <c r="F1934" t="str">
        <f>VLOOKUP($A1934,'Medical Examinations'!$A:$M,5,0)</f>
        <v>No</v>
      </c>
      <c r="G1934" t="str">
        <f>VLOOKUP($A1934,'Medical Examinations'!$A:$M,6,0)</f>
        <v>No</v>
      </c>
      <c r="H1934">
        <f>VLOOKUP($A1934,'Medical Examinations'!$A:$M,8,0)</f>
        <v>1</v>
      </c>
      <c r="I1934" t="str">
        <f>VLOOKUP($A1934,'Medical Examinations'!$A:$M,9,0)</f>
        <v>No</v>
      </c>
      <c r="J1934" t="str">
        <f>VLOOKUP($A1934,'Medical Examinations'!$A:$M,11,0)</f>
        <v>Underweight</v>
      </c>
      <c r="K1934" t="str">
        <f>VLOOKUP($A1934,'Medical Examinations'!$A:$M,12,0)</f>
        <v>Diabetes</v>
      </c>
      <c r="L1934" s="11">
        <f>VLOOKUP($A1934,'Hospitalisation Details'!$A:$O,5,0)</f>
        <v>31755</v>
      </c>
      <c r="M1934">
        <f>VLOOKUP($A1934,'Hospitalisation Details'!$A:$O,7,0)</f>
        <v>3748.56</v>
      </c>
      <c r="N1934" t="str">
        <f>VLOOKUP($A1934,'Hospitalisation Details'!$A:$O,12,0)</f>
        <v>tier - 2</v>
      </c>
      <c r="O1934" t="str">
        <f>VLOOKUP($A1934,'Hospitalisation Details'!$A:$O,13,0)</f>
        <v>tier - 2</v>
      </c>
      <c r="P1934" t="str">
        <f>VLOOKUP($A1934,'Hospitalisation Details'!$A:$O,14,0)</f>
        <v>R1013</v>
      </c>
      <c r="Q1934">
        <f>VLOOKUP($A1934,'Hospitalisation Details'!$A:$O,15,0)</f>
        <v>36</v>
      </c>
    </row>
    <row r="1935" spans="1:17" ht="15.75" x14ac:dyDescent="0.25">
      <c r="A1935" s="1" t="s">
        <v>434</v>
      </c>
      <c r="B1935" t="str">
        <f>VLOOKUP(Healthcare!A1935,'Customer Names'!$A:$D,4,0)</f>
        <v>Jessica</v>
      </c>
      <c r="C1935">
        <f>VLOOKUP(A1935,'Medical Examinations'!$A:$M,2,0)</f>
        <v>26.03</v>
      </c>
      <c r="D1935">
        <f>VLOOKUP($A1935,'Medical Examinations'!$A:$M,3,0)</f>
        <v>5.97</v>
      </c>
      <c r="E1935" t="str">
        <f>VLOOKUP($A1935,'Medical Examinations'!$A:$M,4,0)</f>
        <v>No</v>
      </c>
      <c r="F1935" t="str">
        <f>VLOOKUP($A1935,'Medical Examinations'!$A:$M,5,0)</f>
        <v>No</v>
      </c>
      <c r="G1935" t="str">
        <f>VLOOKUP($A1935,'Medical Examinations'!$A:$M,6,0)</f>
        <v>Yes</v>
      </c>
      <c r="H1935">
        <f>VLOOKUP($A1935,'Medical Examinations'!$A:$M,8,0)</f>
        <v>1</v>
      </c>
      <c r="I1935" t="str">
        <f>VLOOKUP($A1935,'Medical Examinations'!$A:$M,9,0)</f>
        <v>No</v>
      </c>
      <c r="J1935" t="str">
        <f>VLOOKUP($A1935,'Medical Examinations'!$A:$M,11,0)</f>
        <v>Overweight</v>
      </c>
      <c r="K1935" t="str">
        <f>VLOOKUP($A1935,'Medical Examinations'!$A:$M,12,0)</f>
        <v>Prediabetes</v>
      </c>
      <c r="L1935" s="11">
        <f>VLOOKUP($A1935,'Hospitalisation Details'!$A:$O,5,0)</f>
        <v>34142</v>
      </c>
      <c r="M1935">
        <f>VLOOKUP($A1935,'Hospitalisation Details'!$A:$O,7,0)</f>
        <v>3736.46</v>
      </c>
      <c r="N1935" t="str">
        <f>VLOOKUP($A1935,'Hospitalisation Details'!$A:$O,12,0)</f>
        <v>tier - 2</v>
      </c>
      <c r="O1935" t="str">
        <f>VLOOKUP($A1935,'Hospitalisation Details'!$A:$O,13,0)</f>
        <v>tier - 2</v>
      </c>
      <c r="P1935" t="str">
        <f>VLOOKUP($A1935,'Hospitalisation Details'!$A:$O,14,0)</f>
        <v>R1012</v>
      </c>
      <c r="Q1935">
        <f>VLOOKUP($A1935,'Hospitalisation Details'!$A:$O,15,0)</f>
        <v>29</v>
      </c>
    </row>
    <row r="1936" spans="1:17" ht="15.75" x14ac:dyDescent="0.25">
      <c r="A1936" s="1" t="s">
        <v>433</v>
      </c>
      <c r="B1936" t="str">
        <f>VLOOKUP(Healthcare!A1936,'Customer Names'!$A:$D,4,0)</f>
        <v>Amanda R</v>
      </c>
      <c r="C1936">
        <f>VLOOKUP(A1936,'Medical Examinations'!$A:$M,2,0)</f>
        <v>17.29</v>
      </c>
      <c r="D1936">
        <f>VLOOKUP($A1936,'Medical Examinations'!$A:$M,3,0)</f>
        <v>4.9800000000000004</v>
      </c>
      <c r="E1936" t="str">
        <f>VLOOKUP($A1936,'Medical Examinations'!$A:$M,4,0)</f>
        <v>No</v>
      </c>
      <c r="F1936" t="str">
        <f>VLOOKUP($A1936,'Medical Examinations'!$A:$M,5,0)</f>
        <v>No</v>
      </c>
      <c r="G1936" t="str">
        <f>VLOOKUP($A1936,'Medical Examinations'!$A:$M,6,0)</f>
        <v>No</v>
      </c>
      <c r="H1936">
        <f>VLOOKUP($A1936,'Medical Examinations'!$A:$M,8,0)</f>
        <v>0</v>
      </c>
      <c r="I1936" t="str">
        <f>VLOOKUP($A1936,'Medical Examinations'!$A:$M,9,0)</f>
        <v>No</v>
      </c>
      <c r="J1936" t="str">
        <f>VLOOKUP($A1936,'Medical Examinations'!$A:$M,11,0)</f>
        <v>Underweight</v>
      </c>
      <c r="K1936" t="str">
        <f>VLOOKUP($A1936,'Medical Examinations'!$A:$M,12,0)</f>
        <v>Normal</v>
      </c>
      <c r="L1936" s="11">
        <f>VLOOKUP($A1936,'Hospitalisation Details'!$A:$O,5,0)</f>
        <v>34690</v>
      </c>
      <c r="M1936">
        <f>VLOOKUP($A1936,'Hospitalisation Details'!$A:$O,7,0)</f>
        <v>3732.63</v>
      </c>
      <c r="N1936" t="str">
        <f>VLOOKUP($A1936,'Hospitalisation Details'!$A:$O,12,0)</f>
        <v>tier - 2</v>
      </c>
      <c r="O1936" t="str">
        <f>VLOOKUP($A1936,'Hospitalisation Details'!$A:$O,13,0)</f>
        <v>tier - 3</v>
      </c>
      <c r="P1936" t="str">
        <f>VLOOKUP($A1936,'Hospitalisation Details'!$A:$O,14,0)</f>
        <v>R1024</v>
      </c>
      <c r="Q1936">
        <f>VLOOKUP($A1936,'Hospitalisation Details'!$A:$O,15,0)</f>
        <v>28</v>
      </c>
    </row>
    <row r="1937" spans="1:17" ht="15.75" x14ac:dyDescent="0.25">
      <c r="A1937" s="1" t="s">
        <v>432</v>
      </c>
      <c r="B1937" t="str">
        <f>VLOOKUP(Healthcare!A1937,'Customer Names'!$A:$D,4,0)</f>
        <v>Murray W.</v>
      </c>
      <c r="C1937">
        <f>VLOOKUP(A1937,'Medical Examinations'!$A:$M,2,0)</f>
        <v>18.170000000000002</v>
      </c>
      <c r="D1937">
        <f>VLOOKUP($A1937,'Medical Examinations'!$A:$M,3,0)</f>
        <v>6.91</v>
      </c>
      <c r="E1937" t="str">
        <f>VLOOKUP($A1937,'Medical Examinations'!$A:$M,4,0)</f>
        <v>yes</v>
      </c>
      <c r="F1937" t="str">
        <f>VLOOKUP($A1937,'Medical Examinations'!$A:$M,5,0)</f>
        <v>No</v>
      </c>
      <c r="G1937" t="str">
        <f>VLOOKUP($A1937,'Medical Examinations'!$A:$M,6,0)</f>
        <v>No</v>
      </c>
      <c r="H1937">
        <f>VLOOKUP($A1937,'Medical Examinations'!$A:$M,8,0)</f>
        <v>1</v>
      </c>
      <c r="I1937" t="str">
        <f>VLOOKUP($A1937,'Medical Examinations'!$A:$M,9,0)</f>
        <v>No</v>
      </c>
      <c r="J1937" t="str">
        <f>VLOOKUP($A1937,'Medical Examinations'!$A:$M,11,0)</f>
        <v>Underweight</v>
      </c>
      <c r="K1937" t="str">
        <f>VLOOKUP($A1937,'Medical Examinations'!$A:$M,12,0)</f>
        <v>Diabetes</v>
      </c>
      <c r="L1937" s="11">
        <f>VLOOKUP($A1937,'Hospitalisation Details'!$A:$O,5,0)</f>
        <v>31625</v>
      </c>
      <c r="M1937">
        <f>VLOOKUP($A1937,'Hospitalisation Details'!$A:$O,7,0)</f>
        <v>3731.6</v>
      </c>
      <c r="N1937" t="str">
        <f>VLOOKUP($A1937,'Hospitalisation Details'!$A:$O,12,0)</f>
        <v>tier - 2</v>
      </c>
      <c r="O1937" t="str">
        <f>VLOOKUP($A1937,'Hospitalisation Details'!$A:$O,13,0)</f>
        <v>tier - 2</v>
      </c>
      <c r="P1937" t="str">
        <f>VLOOKUP($A1937,'Hospitalisation Details'!$A:$O,14,0)</f>
        <v>R1013</v>
      </c>
      <c r="Q1937">
        <f>VLOOKUP($A1937,'Hospitalisation Details'!$A:$O,15,0)</f>
        <v>36</v>
      </c>
    </row>
    <row r="1938" spans="1:17" ht="15.75" x14ac:dyDescent="0.25">
      <c r="A1938" s="1" t="s">
        <v>431</v>
      </c>
      <c r="B1938" t="str">
        <f>VLOOKUP(Healthcare!A1938,'Customer Names'!$A:$D,4,0)</f>
        <v>.  Meghan P.</v>
      </c>
      <c r="C1938">
        <f>VLOOKUP(A1938,'Medical Examinations'!$A:$M,2,0)</f>
        <v>32.54</v>
      </c>
      <c r="D1938">
        <f>VLOOKUP($A1938,'Medical Examinations'!$A:$M,3,0)</f>
        <v>6.38</v>
      </c>
      <c r="E1938" t="str">
        <f>VLOOKUP($A1938,'Medical Examinations'!$A:$M,4,0)</f>
        <v>No</v>
      </c>
      <c r="F1938" t="str">
        <f>VLOOKUP($A1938,'Medical Examinations'!$A:$M,5,0)</f>
        <v>yes</v>
      </c>
      <c r="G1938" t="str">
        <f>VLOOKUP($A1938,'Medical Examinations'!$A:$M,6,0)</f>
        <v>No</v>
      </c>
      <c r="H1938">
        <f>VLOOKUP($A1938,'Medical Examinations'!$A:$M,8,0)</f>
        <v>1</v>
      </c>
      <c r="I1938" t="str">
        <f>VLOOKUP($A1938,'Medical Examinations'!$A:$M,9,0)</f>
        <v>No</v>
      </c>
      <c r="J1938" t="str">
        <f>VLOOKUP($A1938,'Medical Examinations'!$A:$M,11,0)</f>
        <v>Obesity</v>
      </c>
      <c r="K1938" t="str">
        <f>VLOOKUP($A1938,'Medical Examinations'!$A:$M,12,0)</f>
        <v>Prediabetes</v>
      </c>
      <c r="L1938" s="11">
        <f>VLOOKUP($A1938,'Hospitalisation Details'!$A:$O,5,0)</f>
        <v>38173</v>
      </c>
      <c r="M1938">
        <f>VLOOKUP($A1938,'Hospitalisation Details'!$A:$O,7,0)</f>
        <v>3722.23</v>
      </c>
      <c r="N1938" t="str">
        <f>VLOOKUP($A1938,'Hospitalisation Details'!$A:$O,12,0)</f>
        <v>tier - 2</v>
      </c>
      <c r="O1938" t="str">
        <f>VLOOKUP($A1938,'Hospitalisation Details'!$A:$O,13,0)</f>
        <v>tier - 2</v>
      </c>
      <c r="P1938" t="str">
        <f>VLOOKUP($A1938,'Hospitalisation Details'!$A:$O,14,0)</f>
        <v>R1025</v>
      </c>
      <c r="Q1938">
        <f>VLOOKUP($A1938,'Hospitalisation Details'!$A:$O,15,0)</f>
        <v>18</v>
      </c>
    </row>
    <row r="1939" spans="1:17" ht="15.75" x14ac:dyDescent="0.25">
      <c r="A1939" s="1" t="s">
        <v>430</v>
      </c>
      <c r="B1939" t="str">
        <f>VLOOKUP(Healthcare!A1939,'Customer Names'!$A:$D,4,0)</f>
        <v>David</v>
      </c>
      <c r="C1939">
        <f>VLOOKUP(A1939,'Medical Examinations'!$A:$M,2,0)</f>
        <v>30.25</v>
      </c>
      <c r="D1939">
        <f>VLOOKUP($A1939,'Medical Examinations'!$A:$M,3,0)</f>
        <v>4.7699999999999996</v>
      </c>
      <c r="E1939" t="str">
        <f>VLOOKUP($A1939,'Medical Examinations'!$A:$M,4,0)</f>
        <v>No</v>
      </c>
      <c r="F1939" t="str">
        <f>VLOOKUP($A1939,'Medical Examinations'!$A:$M,5,0)</f>
        <v>No</v>
      </c>
      <c r="G1939" t="str">
        <f>VLOOKUP($A1939,'Medical Examinations'!$A:$M,6,0)</f>
        <v>No</v>
      </c>
      <c r="H1939">
        <f>VLOOKUP($A1939,'Medical Examinations'!$A:$M,8,0)</f>
        <v>0</v>
      </c>
      <c r="I1939" t="str">
        <f>VLOOKUP($A1939,'Medical Examinations'!$A:$M,9,0)</f>
        <v>No</v>
      </c>
      <c r="J1939" t="str">
        <f>VLOOKUP($A1939,'Medical Examinations'!$A:$M,11,0)</f>
        <v>Obesity</v>
      </c>
      <c r="K1939" t="str">
        <f>VLOOKUP($A1939,'Medical Examinations'!$A:$M,12,0)</f>
        <v>Normal</v>
      </c>
      <c r="L1939" s="11">
        <f>VLOOKUP($A1939,'Hospitalisation Details'!$A:$O,5,0)</f>
        <v>32691</v>
      </c>
      <c r="M1939">
        <f>VLOOKUP($A1939,'Hospitalisation Details'!$A:$O,7,0)</f>
        <v>3704.35</v>
      </c>
      <c r="N1939" t="str">
        <f>VLOOKUP($A1939,'Hospitalisation Details'!$A:$O,12,0)</f>
        <v>tier - 2</v>
      </c>
      <c r="O1939" t="str">
        <f>VLOOKUP($A1939,'Hospitalisation Details'!$A:$O,13,0)</f>
        <v>tier - 2</v>
      </c>
      <c r="P1939" t="str">
        <f>VLOOKUP($A1939,'Hospitalisation Details'!$A:$O,14,0)</f>
        <v>R1013</v>
      </c>
      <c r="Q1939">
        <f>VLOOKUP($A1939,'Hospitalisation Details'!$A:$O,15,0)</f>
        <v>33</v>
      </c>
    </row>
    <row r="1940" spans="1:17" ht="15.75" x14ac:dyDescent="0.25">
      <c r="A1940" s="1" t="s">
        <v>429</v>
      </c>
      <c r="B1940" t="str">
        <f>VLOOKUP(Healthcare!A1940,'Customer Names'!$A:$D,4,0)</f>
        <v>Seth</v>
      </c>
      <c r="C1940">
        <f>VLOOKUP(A1940,'Medical Examinations'!$A:$M,2,0)</f>
        <v>19.59</v>
      </c>
      <c r="D1940">
        <f>VLOOKUP($A1940,'Medical Examinations'!$A:$M,3,0)</f>
        <v>6.04</v>
      </c>
      <c r="E1940" t="str">
        <f>VLOOKUP($A1940,'Medical Examinations'!$A:$M,4,0)</f>
        <v>yes</v>
      </c>
      <c r="F1940" t="str">
        <f>VLOOKUP($A1940,'Medical Examinations'!$A:$M,5,0)</f>
        <v>No</v>
      </c>
      <c r="G1940" t="str">
        <f>VLOOKUP($A1940,'Medical Examinations'!$A:$M,6,0)</f>
        <v>No</v>
      </c>
      <c r="H1940">
        <f>VLOOKUP($A1940,'Medical Examinations'!$A:$M,8,0)</f>
        <v>1</v>
      </c>
      <c r="I1940" t="str">
        <f>VLOOKUP($A1940,'Medical Examinations'!$A:$M,9,0)</f>
        <v>No</v>
      </c>
      <c r="J1940" t="str">
        <f>VLOOKUP($A1940,'Medical Examinations'!$A:$M,11,0)</f>
        <v>Healthy Weight</v>
      </c>
      <c r="K1940" t="str">
        <f>VLOOKUP($A1940,'Medical Examinations'!$A:$M,12,0)</f>
        <v>Prediabetes</v>
      </c>
      <c r="L1940" s="11">
        <f>VLOOKUP($A1940,'Hospitalisation Details'!$A:$O,5,0)</f>
        <v>32495</v>
      </c>
      <c r="M1940">
        <f>VLOOKUP($A1940,'Hospitalisation Details'!$A:$O,7,0)</f>
        <v>3699.54</v>
      </c>
      <c r="N1940" t="str">
        <f>VLOOKUP($A1940,'Hospitalisation Details'!$A:$O,12,0)</f>
        <v>tier - 2</v>
      </c>
      <c r="O1940" t="str">
        <f>VLOOKUP($A1940,'Hospitalisation Details'!$A:$O,13,0)</f>
        <v>tier - 3</v>
      </c>
      <c r="P1940" t="str">
        <f>VLOOKUP($A1940,'Hospitalisation Details'!$A:$O,14,0)</f>
        <v>R1013</v>
      </c>
      <c r="Q1940">
        <f>VLOOKUP($A1940,'Hospitalisation Details'!$A:$O,15,0)</f>
        <v>34</v>
      </c>
    </row>
    <row r="1941" spans="1:17" ht="15.75" x14ac:dyDescent="0.25">
      <c r="A1941" s="1" t="s">
        <v>428</v>
      </c>
      <c r="B1941" t="str">
        <f>VLOOKUP(Healthcare!A1941,'Customer Names'!$A:$D,4,0)</f>
        <v>Michael P.</v>
      </c>
      <c r="C1941">
        <f>VLOOKUP(A1941,'Medical Examinations'!$A:$M,2,0)</f>
        <v>45.9</v>
      </c>
      <c r="D1941">
        <f>VLOOKUP($A1941,'Medical Examinations'!$A:$M,3,0)</f>
        <v>4.3</v>
      </c>
      <c r="E1941" t="str">
        <f>VLOOKUP($A1941,'Medical Examinations'!$A:$M,4,0)</f>
        <v>yes</v>
      </c>
      <c r="F1941" t="str">
        <f>VLOOKUP($A1941,'Medical Examinations'!$A:$M,5,0)</f>
        <v>No</v>
      </c>
      <c r="G1941" t="str">
        <f>VLOOKUP($A1941,'Medical Examinations'!$A:$M,6,0)</f>
        <v>No</v>
      </c>
      <c r="H1941">
        <f>VLOOKUP($A1941,'Medical Examinations'!$A:$M,8,0)</f>
        <v>1</v>
      </c>
      <c r="I1941" t="str">
        <f>VLOOKUP($A1941,'Medical Examinations'!$A:$M,9,0)</f>
        <v>No</v>
      </c>
      <c r="J1941" t="str">
        <f>VLOOKUP($A1941,'Medical Examinations'!$A:$M,11,0)</f>
        <v>Obesity</v>
      </c>
      <c r="K1941" t="str">
        <f>VLOOKUP($A1941,'Medical Examinations'!$A:$M,12,0)</f>
        <v>Normal</v>
      </c>
      <c r="L1941" s="11">
        <f>VLOOKUP($A1941,'Hospitalisation Details'!$A:$O,5,0)</f>
        <v>35054</v>
      </c>
      <c r="M1941">
        <f>VLOOKUP($A1941,'Hospitalisation Details'!$A:$O,7,0)</f>
        <v>3693.43</v>
      </c>
      <c r="N1941" t="str">
        <f>VLOOKUP($A1941,'Hospitalisation Details'!$A:$O,12,0)</f>
        <v>tier - 2</v>
      </c>
      <c r="O1941" t="str">
        <f>VLOOKUP($A1941,'Hospitalisation Details'!$A:$O,13,0)</f>
        <v>tier - 3</v>
      </c>
      <c r="P1941" t="str">
        <f>VLOOKUP($A1941,'Hospitalisation Details'!$A:$O,14,0)</f>
        <v>R1011</v>
      </c>
      <c r="Q1941">
        <f>VLOOKUP($A1941,'Hospitalisation Details'!$A:$O,15,0)</f>
        <v>27</v>
      </c>
    </row>
    <row r="1942" spans="1:17" ht="15.75" x14ac:dyDescent="0.25">
      <c r="A1942" s="1" t="s">
        <v>427</v>
      </c>
      <c r="B1942" t="str">
        <f>VLOOKUP(Healthcare!A1942,'Customer Names'!$A:$D,4,0)</f>
        <v>Russell M</v>
      </c>
      <c r="C1942">
        <f>VLOOKUP(A1942,'Medical Examinations'!$A:$M,2,0)</f>
        <v>17.059999999999999</v>
      </c>
      <c r="D1942">
        <f>VLOOKUP($A1942,'Medical Examinations'!$A:$M,3,0)</f>
        <v>8.75</v>
      </c>
      <c r="E1942" t="str">
        <f>VLOOKUP($A1942,'Medical Examinations'!$A:$M,4,0)</f>
        <v>yes</v>
      </c>
      <c r="F1942" t="str">
        <f>VLOOKUP($A1942,'Medical Examinations'!$A:$M,5,0)</f>
        <v>No</v>
      </c>
      <c r="G1942" t="str">
        <f>VLOOKUP($A1942,'Medical Examinations'!$A:$M,6,0)</f>
        <v>No</v>
      </c>
      <c r="H1942">
        <f>VLOOKUP($A1942,'Medical Examinations'!$A:$M,8,0)</f>
        <v>0</v>
      </c>
      <c r="I1942" t="str">
        <f>VLOOKUP($A1942,'Medical Examinations'!$A:$M,9,0)</f>
        <v>No</v>
      </c>
      <c r="J1942" t="str">
        <f>VLOOKUP($A1942,'Medical Examinations'!$A:$M,11,0)</f>
        <v>Underweight</v>
      </c>
      <c r="K1942" t="str">
        <f>VLOOKUP($A1942,'Medical Examinations'!$A:$M,12,0)</f>
        <v>Diabetes</v>
      </c>
      <c r="L1942" s="11">
        <f>VLOOKUP($A1942,'Hospitalisation Details'!$A:$O,5,0)</f>
        <v>29812</v>
      </c>
      <c r="M1942">
        <f>VLOOKUP($A1942,'Hospitalisation Details'!$A:$O,7,0)</f>
        <v>3688.38</v>
      </c>
      <c r="N1942" t="str">
        <f>VLOOKUP($A1942,'Hospitalisation Details'!$A:$O,12,0)</f>
        <v>tier - 2</v>
      </c>
      <c r="O1942" t="str">
        <f>VLOOKUP($A1942,'Hospitalisation Details'!$A:$O,13,0)</f>
        <v>tier - 2</v>
      </c>
      <c r="P1942" t="str">
        <f>VLOOKUP($A1942,'Hospitalisation Details'!$A:$O,14,0)</f>
        <v>R1013</v>
      </c>
      <c r="Q1942">
        <f>VLOOKUP($A1942,'Hospitalisation Details'!$A:$O,15,0)</f>
        <v>41</v>
      </c>
    </row>
    <row r="1943" spans="1:17" ht="15.75" x14ac:dyDescent="0.25">
      <c r="A1943" s="1" t="s">
        <v>426</v>
      </c>
      <c r="B1943" t="str">
        <f>VLOOKUP(Healthcare!A1943,'Customer Names'!$A:$D,4,0)</f>
        <v>Martin</v>
      </c>
      <c r="C1943">
        <f>VLOOKUP(A1943,'Medical Examinations'!$A:$M,2,0)</f>
        <v>32.07</v>
      </c>
      <c r="D1943">
        <f>VLOOKUP($A1943,'Medical Examinations'!$A:$M,3,0)</f>
        <v>5.25</v>
      </c>
      <c r="E1943" t="str">
        <f>VLOOKUP($A1943,'Medical Examinations'!$A:$M,4,0)</f>
        <v>No</v>
      </c>
      <c r="F1943" t="str">
        <f>VLOOKUP($A1943,'Medical Examinations'!$A:$M,5,0)</f>
        <v>No</v>
      </c>
      <c r="G1943" t="str">
        <f>VLOOKUP($A1943,'Medical Examinations'!$A:$M,6,0)</f>
        <v>Yes</v>
      </c>
      <c r="H1943">
        <f>VLOOKUP($A1943,'Medical Examinations'!$A:$M,8,0)</f>
        <v>1</v>
      </c>
      <c r="I1943" t="str">
        <f>VLOOKUP($A1943,'Medical Examinations'!$A:$M,9,0)</f>
        <v>No</v>
      </c>
      <c r="J1943" t="str">
        <f>VLOOKUP($A1943,'Medical Examinations'!$A:$M,11,0)</f>
        <v>Obesity</v>
      </c>
      <c r="K1943" t="str">
        <f>VLOOKUP($A1943,'Medical Examinations'!$A:$M,12,0)</f>
        <v>Normal</v>
      </c>
      <c r="L1943" s="11">
        <f>VLOOKUP($A1943,'Hospitalisation Details'!$A:$O,5,0)</f>
        <v>37843</v>
      </c>
      <c r="M1943">
        <f>VLOOKUP($A1943,'Hospitalisation Details'!$A:$O,7,0)</f>
        <v>3688.35</v>
      </c>
      <c r="N1943" t="str">
        <f>VLOOKUP($A1943,'Hospitalisation Details'!$A:$O,12,0)</f>
        <v>tier - 2</v>
      </c>
      <c r="O1943" t="str">
        <f>VLOOKUP($A1943,'Hospitalisation Details'!$A:$O,13,0)</f>
        <v>tier - 2</v>
      </c>
      <c r="P1943" t="str">
        <f>VLOOKUP($A1943,'Hospitalisation Details'!$A:$O,14,0)</f>
        <v>R1021</v>
      </c>
      <c r="Q1943">
        <f>VLOOKUP($A1943,'Hospitalisation Details'!$A:$O,15,0)</f>
        <v>19</v>
      </c>
    </row>
    <row r="1944" spans="1:17" ht="15.75" x14ac:dyDescent="0.25">
      <c r="A1944" s="1" t="s">
        <v>425</v>
      </c>
      <c r="B1944" t="str">
        <f>VLOOKUP(Healthcare!A1944,'Customer Names'!$A:$D,4,0)</f>
        <v>Michael</v>
      </c>
      <c r="C1944">
        <f>VLOOKUP(A1944,'Medical Examinations'!$A:$M,2,0)</f>
        <v>16.5</v>
      </c>
      <c r="D1944">
        <f>VLOOKUP($A1944,'Medical Examinations'!$A:$M,3,0)</f>
        <v>5.03</v>
      </c>
      <c r="E1944" t="str">
        <f>VLOOKUP($A1944,'Medical Examinations'!$A:$M,4,0)</f>
        <v>No</v>
      </c>
      <c r="F1944" t="str">
        <f>VLOOKUP($A1944,'Medical Examinations'!$A:$M,5,0)</f>
        <v>No</v>
      </c>
      <c r="G1944" t="str">
        <f>VLOOKUP($A1944,'Medical Examinations'!$A:$M,6,0)</f>
        <v>No</v>
      </c>
      <c r="H1944">
        <f>VLOOKUP($A1944,'Medical Examinations'!$A:$M,8,0)</f>
        <v>1</v>
      </c>
      <c r="I1944" t="str">
        <f>VLOOKUP($A1944,'Medical Examinations'!$A:$M,9,0)</f>
        <v>No</v>
      </c>
      <c r="J1944" t="str">
        <f>VLOOKUP($A1944,'Medical Examinations'!$A:$M,11,0)</f>
        <v>Underweight</v>
      </c>
      <c r="K1944" t="str">
        <f>VLOOKUP($A1944,'Medical Examinations'!$A:$M,12,0)</f>
        <v>Normal</v>
      </c>
      <c r="L1944" s="11">
        <f>VLOOKUP($A1944,'Hospitalisation Details'!$A:$O,5,0)</f>
        <v>30931</v>
      </c>
      <c r="M1944">
        <f>VLOOKUP($A1944,'Hospitalisation Details'!$A:$O,7,0)</f>
        <v>3678.86</v>
      </c>
      <c r="N1944" t="str">
        <f>VLOOKUP($A1944,'Hospitalisation Details'!$A:$O,12,0)</f>
        <v>tier - 2</v>
      </c>
      <c r="O1944" t="str">
        <f>VLOOKUP($A1944,'Hospitalisation Details'!$A:$O,13,0)</f>
        <v>tier - 3</v>
      </c>
      <c r="P1944" t="str">
        <f>VLOOKUP($A1944,'Hospitalisation Details'!$A:$O,14,0)</f>
        <v>R1013</v>
      </c>
      <c r="Q1944">
        <f>VLOOKUP($A1944,'Hospitalisation Details'!$A:$O,15,0)</f>
        <v>38</v>
      </c>
    </row>
    <row r="1945" spans="1:17" ht="15.75" x14ac:dyDescent="0.25">
      <c r="A1945" s="1" t="s">
        <v>424</v>
      </c>
      <c r="B1945" t="str">
        <f>VLOOKUP(Healthcare!A1945,'Customer Names'!$A:$D,4,0)</f>
        <v>Miles</v>
      </c>
      <c r="C1945">
        <f>VLOOKUP(A1945,'Medical Examinations'!$A:$M,2,0)</f>
        <v>31.4</v>
      </c>
      <c r="D1945">
        <f>VLOOKUP($A1945,'Medical Examinations'!$A:$M,3,0)</f>
        <v>5.88</v>
      </c>
      <c r="E1945" t="str">
        <f>VLOOKUP($A1945,'Medical Examinations'!$A:$M,4,0)</f>
        <v>No</v>
      </c>
      <c r="F1945" t="str">
        <f>VLOOKUP($A1945,'Medical Examinations'!$A:$M,5,0)</f>
        <v>No</v>
      </c>
      <c r="G1945" t="str">
        <f>VLOOKUP($A1945,'Medical Examinations'!$A:$M,6,0)</f>
        <v>No</v>
      </c>
      <c r="H1945">
        <f>VLOOKUP($A1945,'Medical Examinations'!$A:$M,8,0)</f>
        <v>1</v>
      </c>
      <c r="I1945" t="str">
        <f>VLOOKUP($A1945,'Medical Examinations'!$A:$M,9,0)</f>
        <v>No</v>
      </c>
      <c r="J1945" t="str">
        <f>VLOOKUP($A1945,'Medical Examinations'!$A:$M,11,0)</f>
        <v>Obesity</v>
      </c>
      <c r="K1945" t="str">
        <f>VLOOKUP($A1945,'Medical Examinations'!$A:$M,12,0)</f>
        <v>Prediabetes</v>
      </c>
      <c r="L1945" s="11">
        <f>VLOOKUP($A1945,'Hospitalisation Details'!$A:$O,5,0)</f>
        <v>33861</v>
      </c>
      <c r="M1945">
        <f>VLOOKUP($A1945,'Hospitalisation Details'!$A:$O,7,0)</f>
        <v>3659.35</v>
      </c>
      <c r="N1945" t="str">
        <f>VLOOKUP($A1945,'Hospitalisation Details'!$A:$O,12,0)</f>
        <v>tier - 3</v>
      </c>
      <c r="O1945" t="str">
        <f>VLOOKUP($A1945,'Hospitalisation Details'!$A:$O,13,0)</f>
        <v>tier - 1</v>
      </c>
      <c r="P1945" t="str">
        <f>VLOOKUP($A1945,'Hospitalisation Details'!$A:$O,14,0)</f>
        <v>R1011</v>
      </c>
      <c r="Q1945">
        <f>VLOOKUP($A1945,'Hospitalisation Details'!$A:$O,15,0)</f>
        <v>30</v>
      </c>
    </row>
    <row r="1946" spans="1:17" ht="15.75" x14ac:dyDescent="0.25">
      <c r="A1946" s="1" t="s">
        <v>423</v>
      </c>
      <c r="B1946" t="str">
        <f>VLOOKUP(Healthcare!A1946,'Customer Names'!$A:$D,4,0)</f>
        <v>Amanda</v>
      </c>
      <c r="C1946">
        <f>VLOOKUP(A1946,'Medical Examinations'!$A:$M,2,0)</f>
        <v>20.36</v>
      </c>
      <c r="D1946">
        <f>VLOOKUP($A1946,'Medical Examinations'!$A:$M,3,0)</f>
        <v>4.49</v>
      </c>
      <c r="E1946" t="str">
        <f>VLOOKUP($A1946,'Medical Examinations'!$A:$M,4,0)</f>
        <v>No</v>
      </c>
      <c r="F1946" t="str">
        <f>VLOOKUP($A1946,'Medical Examinations'!$A:$M,5,0)</f>
        <v>No</v>
      </c>
      <c r="G1946" t="str">
        <f>VLOOKUP($A1946,'Medical Examinations'!$A:$M,6,0)</f>
        <v>No</v>
      </c>
      <c r="H1946">
        <f>VLOOKUP($A1946,'Medical Examinations'!$A:$M,8,0)</f>
        <v>0</v>
      </c>
      <c r="I1946" t="str">
        <f>VLOOKUP($A1946,'Medical Examinations'!$A:$M,9,0)</f>
        <v>No</v>
      </c>
      <c r="J1946" t="str">
        <f>VLOOKUP($A1946,'Medical Examinations'!$A:$M,11,0)</f>
        <v>Healthy Weight</v>
      </c>
      <c r="K1946" t="str">
        <f>VLOOKUP($A1946,'Medical Examinations'!$A:$M,12,0)</f>
        <v>Normal</v>
      </c>
      <c r="L1946" s="11">
        <f>VLOOKUP($A1946,'Hospitalisation Details'!$A:$O,5,0)</f>
        <v>33215</v>
      </c>
      <c r="M1946">
        <f>VLOOKUP($A1946,'Hospitalisation Details'!$A:$O,7,0)</f>
        <v>3653.29</v>
      </c>
      <c r="N1946" t="str">
        <f>VLOOKUP($A1946,'Hospitalisation Details'!$A:$O,12,0)</f>
        <v>tier - 2</v>
      </c>
      <c r="O1946" t="str">
        <f>VLOOKUP($A1946,'Hospitalisation Details'!$A:$O,13,0)</f>
        <v>tier - 3</v>
      </c>
      <c r="P1946" t="str">
        <f>VLOOKUP($A1946,'Hospitalisation Details'!$A:$O,14,0)</f>
        <v>R1011</v>
      </c>
      <c r="Q1946">
        <f>VLOOKUP($A1946,'Hospitalisation Details'!$A:$O,15,0)</f>
        <v>32</v>
      </c>
    </row>
    <row r="1947" spans="1:17" ht="15.75" x14ac:dyDescent="0.25">
      <c r="A1947" s="1" t="s">
        <v>422</v>
      </c>
      <c r="B1947" t="str">
        <f>VLOOKUP(Healthcare!A1947,'Customer Names'!$A:$D,4,0)</f>
        <v>Roger</v>
      </c>
      <c r="C1947">
        <f>VLOOKUP(A1947,'Medical Examinations'!$A:$M,2,0)</f>
        <v>25.46</v>
      </c>
      <c r="D1947">
        <f>VLOOKUP($A1947,'Medical Examinations'!$A:$M,3,0)</f>
        <v>4.1399999999999997</v>
      </c>
      <c r="E1947" t="str">
        <f>VLOOKUP($A1947,'Medical Examinations'!$A:$M,4,0)</f>
        <v>No</v>
      </c>
      <c r="F1947" t="str">
        <f>VLOOKUP($A1947,'Medical Examinations'!$A:$M,5,0)</f>
        <v>No</v>
      </c>
      <c r="G1947" t="str">
        <f>VLOOKUP($A1947,'Medical Examinations'!$A:$M,6,0)</f>
        <v>No</v>
      </c>
      <c r="H1947">
        <f>VLOOKUP($A1947,'Medical Examinations'!$A:$M,8,0)</f>
        <v>1</v>
      </c>
      <c r="I1947" t="str">
        <f>VLOOKUP($A1947,'Medical Examinations'!$A:$M,9,0)</f>
        <v>No</v>
      </c>
      <c r="J1947" t="str">
        <f>VLOOKUP($A1947,'Medical Examinations'!$A:$M,11,0)</f>
        <v>Overweight</v>
      </c>
      <c r="K1947" t="str">
        <f>VLOOKUP($A1947,'Medical Examinations'!$A:$M,12,0)</f>
        <v>Normal</v>
      </c>
      <c r="L1947" s="11">
        <f>VLOOKUP($A1947,'Hospitalisation Details'!$A:$O,5,0)</f>
        <v>33925</v>
      </c>
      <c r="M1947">
        <f>VLOOKUP($A1947,'Hospitalisation Details'!$A:$O,7,0)</f>
        <v>3645.09</v>
      </c>
      <c r="N1947" t="str">
        <f>VLOOKUP($A1947,'Hospitalisation Details'!$A:$O,12,0)</f>
        <v>tier - 1</v>
      </c>
      <c r="O1947" t="str">
        <f>VLOOKUP($A1947,'Hospitalisation Details'!$A:$O,13,0)</f>
        <v>tier - 2</v>
      </c>
      <c r="P1947" t="str">
        <f>VLOOKUP($A1947,'Hospitalisation Details'!$A:$O,14,0)</f>
        <v>R1014</v>
      </c>
      <c r="Q1947">
        <f>VLOOKUP($A1947,'Hospitalisation Details'!$A:$O,15,0)</f>
        <v>30</v>
      </c>
    </row>
    <row r="1948" spans="1:17" ht="15.75" x14ac:dyDescent="0.25">
      <c r="A1948" s="1" t="s">
        <v>421</v>
      </c>
      <c r="B1948" t="str">
        <f>VLOOKUP(Healthcare!A1948,'Customer Names'!$A:$D,4,0)</f>
        <v>Brock J</v>
      </c>
      <c r="C1948">
        <f>VLOOKUP(A1948,'Medical Examinations'!$A:$M,2,0)</f>
        <v>17.09</v>
      </c>
      <c r="D1948">
        <f>VLOOKUP($A1948,'Medical Examinations'!$A:$M,3,0)</f>
        <v>5.8</v>
      </c>
      <c r="E1948" t="str">
        <f>VLOOKUP($A1948,'Medical Examinations'!$A:$M,4,0)</f>
        <v>yes</v>
      </c>
      <c r="F1948" t="str">
        <f>VLOOKUP($A1948,'Medical Examinations'!$A:$M,5,0)</f>
        <v>No</v>
      </c>
      <c r="G1948" t="str">
        <f>VLOOKUP($A1948,'Medical Examinations'!$A:$M,6,0)</f>
        <v>No</v>
      </c>
      <c r="H1948">
        <f>VLOOKUP($A1948,'Medical Examinations'!$A:$M,8,0)</f>
        <v>0</v>
      </c>
      <c r="I1948" t="str">
        <f>VLOOKUP($A1948,'Medical Examinations'!$A:$M,9,0)</f>
        <v>No</v>
      </c>
      <c r="J1948" t="str">
        <f>VLOOKUP($A1948,'Medical Examinations'!$A:$M,11,0)</f>
        <v>Underweight</v>
      </c>
      <c r="K1948" t="str">
        <f>VLOOKUP($A1948,'Medical Examinations'!$A:$M,12,0)</f>
        <v>Prediabetes</v>
      </c>
      <c r="L1948" s="11">
        <f>VLOOKUP($A1948,'Hospitalisation Details'!$A:$O,5,0)</f>
        <v>31395</v>
      </c>
      <c r="M1948">
        <f>VLOOKUP($A1948,'Hospitalisation Details'!$A:$O,7,0)</f>
        <v>3622.13</v>
      </c>
      <c r="N1948" t="str">
        <f>VLOOKUP($A1948,'Hospitalisation Details'!$A:$O,12,0)</f>
        <v>tier - 2</v>
      </c>
      <c r="O1948" t="str">
        <f>VLOOKUP($A1948,'Hospitalisation Details'!$A:$O,13,0)</f>
        <v>tier - 1</v>
      </c>
      <c r="P1948" t="str">
        <f>VLOOKUP($A1948,'Hospitalisation Details'!$A:$O,14,0)</f>
        <v>R1013</v>
      </c>
      <c r="Q1948">
        <f>VLOOKUP($A1948,'Hospitalisation Details'!$A:$O,15,0)</f>
        <v>37</v>
      </c>
    </row>
    <row r="1949" spans="1:17" ht="15.75" x14ac:dyDescent="0.25">
      <c r="A1949" s="1" t="s">
        <v>420</v>
      </c>
      <c r="B1949" t="str">
        <f>VLOOKUP(Healthcare!A1949,'Customer Names'!$A:$D,4,0)</f>
        <v>Stephen F.</v>
      </c>
      <c r="C1949">
        <f>VLOOKUP(A1949,'Medical Examinations'!$A:$M,2,0)</f>
        <v>20.83</v>
      </c>
      <c r="D1949">
        <f>VLOOKUP($A1949,'Medical Examinations'!$A:$M,3,0)</f>
        <v>5.12</v>
      </c>
      <c r="E1949" t="str">
        <f>VLOOKUP($A1949,'Medical Examinations'!$A:$M,4,0)</f>
        <v>No</v>
      </c>
      <c r="F1949" t="str">
        <f>VLOOKUP($A1949,'Medical Examinations'!$A:$M,5,0)</f>
        <v>No</v>
      </c>
      <c r="G1949" t="str">
        <f>VLOOKUP($A1949,'Medical Examinations'!$A:$M,6,0)</f>
        <v>No</v>
      </c>
      <c r="H1949">
        <f>VLOOKUP($A1949,'Medical Examinations'!$A:$M,8,0)</f>
        <v>0</v>
      </c>
      <c r="I1949" t="str">
        <f>VLOOKUP($A1949,'Medical Examinations'!$A:$M,9,0)</f>
        <v>No</v>
      </c>
      <c r="J1949" t="str">
        <f>VLOOKUP($A1949,'Medical Examinations'!$A:$M,11,0)</f>
        <v>Healthy Weight</v>
      </c>
      <c r="K1949" t="str">
        <f>VLOOKUP($A1949,'Medical Examinations'!$A:$M,12,0)</f>
        <v>Normal</v>
      </c>
      <c r="L1949" s="11">
        <f>VLOOKUP($A1949,'Hospitalisation Details'!$A:$O,5,0)</f>
        <v>33065</v>
      </c>
      <c r="M1949">
        <f>VLOOKUP($A1949,'Hospitalisation Details'!$A:$O,7,0)</f>
        <v>3606.43</v>
      </c>
      <c r="N1949" t="str">
        <f>VLOOKUP($A1949,'Hospitalisation Details'!$A:$O,12,0)</f>
        <v>tier - 2</v>
      </c>
      <c r="O1949" t="str">
        <f>VLOOKUP($A1949,'Hospitalisation Details'!$A:$O,13,0)</f>
        <v>tier - 1</v>
      </c>
      <c r="P1949" t="str">
        <f>VLOOKUP($A1949,'Hospitalisation Details'!$A:$O,14,0)</f>
        <v>R1013</v>
      </c>
      <c r="Q1949">
        <f>VLOOKUP($A1949,'Hospitalisation Details'!$A:$O,15,0)</f>
        <v>32</v>
      </c>
    </row>
    <row r="1950" spans="1:17" ht="15.75" x14ac:dyDescent="0.25">
      <c r="A1950" s="1" t="s">
        <v>419</v>
      </c>
      <c r="B1950" t="str">
        <f>VLOOKUP(Healthcare!A1950,'Customer Names'!$A:$D,4,0)</f>
        <v>Missy</v>
      </c>
      <c r="C1950">
        <f>VLOOKUP(A1950,'Medical Examinations'!$A:$M,2,0)</f>
        <v>18.920000000000002</v>
      </c>
      <c r="D1950">
        <f>VLOOKUP($A1950,'Medical Examinations'!$A:$M,3,0)</f>
        <v>5.98</v>
      </c>
      <c r="E1950" t="str">
        <f>VLOOKUP($A1950,'Medical Examinations'!$A:$M,4,0)</f>
        <v>yes</v>
      </c>
      <c r="F1950" t="str">
        <f>VLOOKUP($A1950,'Medical Examinations'!$A:$M,5,0)</f>
        <v>No</v>
      </c>
      <c r="G1950" t="str">
        <f>VLOOKUP($A1950,'Medical Examinations'!$A:$M,6,0)</f>
        <v>No</v>
      </c>
      <c r="H1950">
        <f>VLOOKUP($A1950,'Medical Examinations'!$A:$M,8,0)</f>
        <v>1</v>
      </c>
      <c r="I1950" t="str">
        <f>VLOOKUP($A1950,'Medical Examinations'!$A:$M,9,0)</f>
        <v>No</v>
      </c>
      <c r="J1950" t="str">
        <f>VLOOKUP($A1950,'Medical Examinations'!$A:$M,11,0)</f>
        <v>Healthy Weight</v>
      </c>
      <c r="K1950" t="str">
        <f>VLOOKUP($A1950,'Medical Examinations'!$A:$M,12,0)</f>
        <v>Prediabetes</v>
      </c>
      <c r="L1950" s="11">
        <f>VLOOKUP($A1950,'Hospitalisation Details'!$A:$O,5,0)</f>
        <v>32328</v>
      </c>
      <c r="M1950">
        <f>VLOOKUP($A1950,'Hospitalisation Details'!$A:$O,7,0)</f>
        <v>3603.6</v>
      </c>
      <c r="N1950" t="str">
        <f>VLOOKUP($A1950,'Hospitalisation Details'!$A:$O,12,0)</f>
        <v>tier - 2</v>
      </c>
      <c r="O1950" t="str">
        <f>VLOOKUP($A1950,'Hospitalisation Details'!$A:$O,13,0)</f>
        <v>tier - 1</v>
      </c>
      <c r="P1950" t="str">
        <f>VLOOKUP($A1950,'Hospitalisation Details'!$A:$O,14,0)</f>
        <v>R1013</v>
      </c>
      <c r="Q1950">
        <f>VLOOKUP($A1950,'Hospitalisation Details'!$A:$O,15,0)</f>
        <v>34</v>
      </c>
    </row>
    <row r="1951" spans="1:17" ht="15.75" x14ac:dyDescent="0.25">
      <c r="A1951" s="1" t="s">
        <v>418</v>
      </c>
      <c r="B1951" t="str">
        <f>VLOOKUP(Healthcare!A1951,'Customer Names'!$A:$D,4,0)</f>
        <v>William</v>
      </c>
      <c r="C1951">
        <f>VLOOKUP(A1951,'Medical Examinations'!$A:$M,2,0)</f>
        <v>37.1</v>
      </c>
      <c r="D1951">
        <f>VLOOKUP($A1951,'Medical Examinations'!$A:$M,3,0)</f>
        <v>5.46</v>
      </c>
      <c r="E1951" t="str">
        <f>VLOOKUP($A1951,'Medical Examinations'!$A:$M,4,0)</f>
        <v>No</v>
      </c>
      <c r="F1951" t="str">
        <f>VLOOKUP($A1951,'Medical Examinations'!$A:$M,5,0)</f>
        <v>No</v>
      </c>
      <c r="G1951" t="str">
        <f>VLOOKUP($A1951,'Medical Examinations'!$A:$M,6,0)</f>
        <v>No</v>
      </c>
      <c r="H1951">
        <f>VLOOKUP($A1951,'Medical Examinations'!$A:$M,8,0)</f>
        <v>0</v>
      </c>
      <c r="I1951" t="str">
        <f>VLOOKUP($A1951,'Medical Examinations'!$A:$M,9,0)</f>
        <v>No</v>
      </c>
      <c r="J1951" t="str">
        <f>VLOOKUP($A1951,'Medical Examinations'!$A:$M,11,0)</f>
        <v>Obesity</v>
      </c>
      <c r="K1951" t="str">
        <f>VLOOKUP($A1951,'Medical Examinations'!$A:$M,12,0)</f>
        <v>Normal</v>
      </c>
      <c r="L1951" s="11">
        <f>VLOOKUP($A1951,'Hospitalisation Details'!$A:$O,5,0)</f>
        <v>36476</v>
      </c>
      <c r="M1951">
        <f>VLOOKUP($A1951,'Hospitalisation Details'!$A:$O,7,0)</f>
        <v>3597.6</v>
      </c>
      <c r="N1951" t="str">
        <f>VLOOKUP($A1951,'Hospitalisation Details'!$A:$O,12,0)</f>
        <v>tier - 2</v>
      </c>
      <c r="O1951" t="str">
        <f>VLOOKUP($A1951,'Hospitalisation Details'!$A:$O,13,0)</f>
        <v>tier - 2</v>
      </c>
      <c r="P1951" t="str">
        <f>VLOOKUP($A1951,'Hospitalisation Details'!$A:$O,14,0)</f>
        <v>R1011</v>
      </c>
      <c r="Q1951">
        <f>VLOOKUP($A1951,'Hospitalisation Details'!$A:$O,15,0)</f>
        <v>23</v>
      </c>
    </row>
    <row r="1952" spans="1:17" ht="15.75" x14ac:dyDescent="0.25">
      <c r="A1952" s="1" t="s">
        <v>417</v>
      </c>
      <c r="B1952" t="str">
        <f>VLOOKUP(Healthcare!A1952,'Customer Names'!$A:$D,4,0)</f>
        <v>Lauren M</v>
      </c>
      <c r="C1952">
        <f>VLOOKUP(A1952,'Medical Examinations'!$A:$M,2,0)</f>
        <v>22.515000000000001</v>
      </c>
      <c r="D1952">
        <f>VLOOKUP($A1952,'Medical Examinations'!$A:$M,3,0)</f>
        <v>4.91</v>
      </c>
      <c r="E1952" t="str">
        <f>VLOOKUP($A1952,'Medical Examinations'!$A:$M,4,0)</f>
        <v>yes</v>
      </c>
      <c r="F1952" t="str">
        <f>VLOOKUP($A1952,'Medical Examinations'!$A:$M,5,0)</f>
        <v>No</v>
      </c>
      <c r="G1952" t="str">
        <f>VLOOKUP($A1952,'Medical Examinations'!$A:$M,6,0)</f>
        <v>Yes</v>
      </c>
      <c r="H1952">
        <f>VLOOKUP($A1952,'Medical Examinations'!$A:$M,8,0)</f>
        <v>1</v>
      </c>
      <c r="I1952" t="str">
        <f>VLOOKUP($A1952,'Medical Examinations'!$A:$M,9,0)</f>
        <v>No</v>
      </c>
      <c r="J1952" t="str">
        <f>VLOOKUP($A1952,'Medical Examinations'!$A:$M,11,0)</f>
        <v>Healthy Weight</v>
      </c>
      <c r="K1952" t="str">
        <f>VLOOKUP($A1952,'Medical Examinations'!$A:$M,12,0)</f>
        <v>Normal</v>
      </c>
      <c r="L1952" s="11">
        <f>VLOOKUP($A1952,'Hospitalisation Details'!$A:$O,5,0)</f>
        <v>35707</v>
      </c>
      <c r="M1952">
        <f>VLOOKUP($A1952,'Hospitalisation Details'!$A:$O,7,0)</f>
        <v>3594.17</v>
      </c>
      <c r="N1952" t="str">
        <f>VLOOKUP($A1952,'Hospitalisation Details'!$A:$O,12,0)</f>
        <v>tier - 2</v>
      </c>
      <c r="O1952" t="str">
        <f>VLOOKUP($A1952,'Hospitalisation Details'!$A:$O,13,0)</f>
        <v>tier - 2</v>
      </c>
      <c r="P1952" t="str">
        <f>VLOOKUP($A1952,'Hospitalisation Details'!$A:$O,14,0)</f>
        <v>R1012</v>
      </c>
      <c r="Q1952">
        <f>VLOOKUP($A1952,'Hospitalisation Details'!$A:$O,15,0)</f>
        <v>25</v>
      </c>
    </row>
    <row r="1953" spans="1:17" ht="15.75" x14ac:dyDescent="0.25">
      <c r="A1953" s="1" t="s">
        <v>416</v>
      </c>
      <c r="B1953" t="str">
        <f>VLOOKUP(Healthcare!A1953,'Customer Names'!$A:$D,4,0)</f>
        <v>Apolo U.</v>
      </c>
      <c r="C1953">
        <f>VLOOKUP(A1953,'Medical Examinations'!$A:$M,2,0)</f>
        <v>32.700000000000003</v>
      </c>
      <c r="D1953">
        <f>VLOOKUP($A1953,'Medical Examinations'!$A:$M,3,0)</f>
        <v>4.66</v>
      </c>
      <c r="E1953" t="str">
        <f>VLOOKUP($A1953,'Medical Examinations'!$A:$M,4,0)</f>
        <v>No</v>
      </c>
      <c r="F1953" t="str">
        <f>VLOOKUP($A1953,'Medical Examinations'!$A:$M,5,0)</f>
        <v>No</v>
      </c>
      <c r="G1953" t="str">
        <f>VLOOKUP($A1953,'Medical Examinations'!$A:$M,6,0)</f>
        <v>No</v>
      </c>
      <c r="H1953">
        <f>VLOOKUP($A1953,'Medical Examinations'!$A:$M,8,0)</f>
        <v>0</v>
      </c>
      <c r="I1953" t="str">
        <f>VLOOKUP($A1953,'Medical Examinations'!$A:$M,9,0)</f>
        <v>No</v>
      </c>
      <c r="J1953" t="str">
        <f>VLOOKUP($A1953,'Medical Examinations'!$A:$M,11,0)</f>
        <v>Obesity</v>
      </c>
      <c r="K1953" t="str">
        <f>VLOOKUP($A1953,'Medical Examinations'!$A:$M,12,0)</f>
        <v>Normal</v>
      </c>
      <c r="L1953" s="11">
        <f>VLOOKUP($A1953,'Hospitalisation Details'!$A:$O,5,0)</f>
        <v>36347</v>
      </c>
      <c r="M1953">
        <f>VLOOKUP($A1953,'Hospitalisation Details'!$A:$O,7,0)</f>
        <v>3591.48</v>
      </c>
      <c r="N1953" t="str">
        <f>VLOOKUP($A1953,'Hospitalisation Details'!$A:$O,12,0)</f>
        <v>tier - 2</v>
      </c>
      <c r="O1953" t="str">
        <f>VLOOKUP($A1953,'Hospitalisation Details'!$A:$O,13,0)</f>
        <v>tier - 3</v>
      </c>
      <c r="P1953" t="str">
        <f>VLOOKUP($A1953,'Hospitalisation Details'!$A:$O,14,0)</f>
        <v>R1011</v>
      </c>
      <c r="Q1953">
        <f>VLOOKUP($A1953,'Hospitalisation Details'!$A:$O,15,0)</f>
        <v>23</v>
      </c>
    </row>
    <row r="1954" spans="1:17" ht="15.75" x14ac:dyDescent="0.25">
      <c r="A1954" s="1" t="s">
        <v>415</v>
      </c>
      <c r="B1954" t="str">
        <f>VLOOKUP(Healthcare!A1954,'Customer Names'!$A:$D,4,0)</f>
        <v>Alfons</v>
      </c>
      <c r="C1954">
        <f>VLOOKUP(A1954,'Medical Examinations'!$A:$M,2,0)</f>
        <v>17.75</v>
      </c>
      <c r="D1954">
        <f>VLOOKUP($A1954,'Medical Examinations'!$A:$M,3,0)</f>
        <v>6.8</v>
      </c>
      <c r="E1954" t="str">
        <f>VLOOKUP($A1954,'Medical Examinations'!$A:$M,4,0)</f>
        <v>yes</v>
      </c>
      <c r="F1954" t="str">
        <f>VLOOKUP($A1954,'Medical Examinations'!$A:$M,5,0)</f>
        <v>No</v>
      </c>
      <c r="G1954" t="str">
        <f>VLOOKUP($A1954,'Medical Examinations'!$A:$M,6,0)</f>
        <v>No</v>
      </c>
      <c r="H1954">
        <f>VLOOKUP($A1954,'Medical Examinations'!$A:$M,8,0)</f>
        <v>1</v>
      </c>
      <c r="I1954" t="str">
        <f>VLOOKUP($A1954,'Medical Examinations'!$A:$M,9,0)</f>
        <v>No</v>
      </c>
      <c r="J1954" t="str">
        <f>VLOOKUP($A1954,'Medical Examinations'!$A:$M,11,0)</f>
        <v>Underweight</v>
      </c>
      <c r="K1954" t="str">
        <f>VLOOKUP($A1954,'Medical Examinations'!$A:$M,12,0)</f>
        <v>Diabetes</v>
      </c>
      <c r="L1954" s="11">
        <f>VLOOKUP($A1954,'Hospitalisation Details'!$A:$O,5,0)</f>
        <v>31682</v>
      </c>
      <c r="M1954">
        <f>VLOOKUP($A1954,'Hospitalisation Details'!$A:$O,7,0)</f>
        <v>3589.14</v>
      </c>
      <c r="N1954" t="str">
        <f>VLOOKUP($A1954,'Hospitalisation Details'!$A:$O,12,0)</f>
        <v>tier - 2</v>
      </c>
      <c r="O1954" t="str">
        <f>VLOOKUP($A1954,'Hospitalisation Details'!$A:$O,13,0)</f>
        <v>tier - 2</v>
      </c>
      <c r="P1954" t="str">
        <f>VLOOKUP($A1954,'Hospitalisation Details'!$A:$O,14,0)</f>
        <v>R1013</v>
      </c>
      <c r="Q1954">
        <f>VLOOKUP($A1954,'Hospitalisation Details'!$A:$O,15,0)</f>
        <v>36</v>
      </c>
    </row>
    <row r="1955" spans="1:17" ht="15.75" x14ac:dyDescent="0.25">
      <c r="A1955" s="1" t="s">
        <v>414</v>
      </c>
      <c r="B1955" t="str">
        <f>VLOOKUP(Healthcare!A1955,'Customer Names'!$A:$D,4,0)</f>
        <v>Amber</v>
      </c>
      <c r="C1955">
        <f>VLOOKUP(A1955,'Medical Examinations'!$A:$M,2,0)</f>
        <v>33.630000000000003</v>
      </c>
      <c r="D1955">
        <f>VLOOKUP($A1955,'Medical Examinations'!$A:$M,3,0)</f>
        <v>4.47</v>
      </c>
      <c r="E1955" t="str">
        <f>VLOOKUP($A1955,'Medical Examinations'!$A:$M,4,0)</f>
        <v>yes</v>
      </c>
      <c r="F1955" t="str">
        <f>VLOOKUP($A1955,'Medical Examinations'!$A:$M,5,0)</f>
        <v>No</v>
      </c>
      <c r="G1955" t="str">
        <f>VLOOKUP($A1955,'Medical Examinations'!$A:$M,6,0)</f>
        <v>No</v>
      </c>
      <c r="H1955">
        <f>VLOOKUP($A1955,'Medical Examinations'!$A:$M,8,0)</f>
        <v>0</v>
      </c>
      <c r="I1955" t="str">
        <f>VLOOKUP($A1955,'Medical Examinations'!$A:$M,9,0)</f>
        <v>No</v>
      </c>
      <c r="J1955" t="str">
        <f>VLOOKUP($A1955,'Medical Examinations'!$A:$M,11,0)</f>
        <v>Obesity</v>
      </c>
      <c r="K1955" t="str">
        <f>VLOOKUP($A1955,'Medical Examinations'!$A:$M,12,0)</f>
        <v>Normal</v>
      </c>
      <c r="L1955" s="11">
        <f>VLOOKUP($A1955,'Hospitalisation Details'!$A:$O,5,0)</f>
        <v>37114</v>
      </c>
      <c r="M1955">
        <f>VLOOKUP($A1955,'Hospitalisation Details'!$A:$O,7,0)</f>
        <v>3579.83</v>
      </c>
      <c r="N1955" t="str">
        <f>VLOOKUP($A1955,'Hospitalisation Details'!$A:$O,12,0)</f>
        <v>tier - 2</v>
      </c>
      <c r="O1955" t="str">
        <f>VLOOKUP($A1955,'Hospitalisation Details'!$A:$O,13,0)</f>
        <v>tier - 2</v>
      </c>
      <c r="P1955" t="str">
        <f>VLOOKUP($A1955,'Hospitalisation Details'!$A:$O,14,0)</f>
        <v>R1012</v>
      </c>
      <c r="Q1955">
        <f>VLOOKUP($A1955,'Hospitalisation Details'!$A:$O,15,0)</f>
        <v>21</v>
      </c>
    </row>
    <row r="1956" spans="1:17" ht="15.75" x14ac:dyDescent="0.25">
      <c r="A1956" s="1" t="s">
        <v>413</v>
      </c>
      <c r="B1956" t="str">
        <f>VLOOKUP(Healthcare!A1956,'Customer Names'!$A:$D,4,0)</f>
        <v>Leah C.</v>
      </c>
      <c r="C1956">
        <f>VLOOKUP(A1956,'Medical Examinations'!$A:$M,2,0)</f>
        <v>34.799999999999997</v>
      </c>
      <c r="D1956">
        <f>VLOOKUP($A1956,'Medical Examinations'!$A:$M,3,0)</f>
        <v>4.08</v>
      </c>
      <c r="E1956" t="str">
        <f>VLOOKUP($A1956,'Medical Examinations'!$A:$M,4,0)</f>
        <v>yes</v>
      </c>
      <c r="F1956" t="str">
        <f>VLOOKUP($A1956,'Medical Examinations'!$A:$M,5,0)</f>
        <v>No</v>
      </c>
      <c r="G1956" t="str">
        <f>VLOOKUP($A1956,'Medical Examinations'!$A:$M,6,0)</f>
        <v>No</v>
      </c>
      <c r="H1956">
        <f>VLOOKUP($A1956,'Medical Examinations'!$A:$M,8,0)</f>
        <v>1</v>
      </c>
      <c r="I1956" t="str">
        <f>VLOOKUP($A1956,'Medical Examinations'!$A:$M,9,0)</f>
        <v>No</v>
      </c>
      <c r="J1956" t="str">
        <f>VLOOKUP($A1956,'Medical Examinations'!$A:$M,11,0)</f>
        <v>Obesity</v>
      </c>
      <c r="K1956" t="str">
        <f>VLOOKUP($A1956,'Medical Examinations'!$A:$M,12,0)</f>
        <v>Normal</v>
      </c>
      <c r="L1956" s="11">
        <f>VLOOKUP($A1956,'Hospitalisation Details'!$A:$O,5,0)</f>
        <v>34995</v>
      </c>
      <c r="M1956">
        <f>VLOOKUP($A1956,'Hospitalisation Details'!$A:$O,7,0)</f>
        <v>3578</v>
      </c>
      <c r="N1956" t="str">
        <f>VLOOKUP($A1956,'Hospitalisation Details'!$A:$O,12,0)</f>
        <v>tier - 2</v>
      </c>
      <c r="O1956" t="str">
        <f>VLOOKUP($A1956,'Hospitalisation Details'!$A:$O,13,0)</f>
        <v>tier - 3</v>
      </c>
      <c r="P1956" t="str">
        <f>VLOOKUP($A1956,'Hospitalisation Details'!$A:$O,14,0)</f>
        <v>R1011</v>
      </c>
      <c r="Q1956">
        <f>VLOOKUP($A1956,'Hospitalisation Details'!$A:$O,15,0)</f>
        <v>27</v>
      </c>
    </row>
    <row r="1957" spans="1:17" ht="15.75" x14ac:dyDescent="0.25">
      <c r="A1957" s="1" t="s">
        <v>412</v>
      </c>
      <c r="B1957" t="str">
        <f>VLOOKUP(Healthcare!A1957,'Customer Names'!$A:$D,4,0)</f>
        <v>Lilia</v>
      </c>
      <c r="C1957">
        <f>VLOOKUP(A1957,'Medical Examinations'!$A:$M,2,0)</f>
        <v>16.809999999999999</v>
      </c>
      <c r="D1957">
        <f>VLOOKUP($A1957,'Medical Examinations'!$A:$M,3,0)</f>
        <v>5.51</v>
      </c>
      <c r="E1957" t="str">
        <f>VLOOKUP($A1957,'Medical Examinations'!$A:$M,4,0)</f>
        <v>yes</v>
      </c>
      <c r="F1957" t="str">
        <f>VLOOKUP($A1957,'Medical Examinations'!$A:$M,5,0)</f>
        <v>No</v>
      </c>
      <c r="G1957" t="str">
        <f>VLOOKUP($A1957,'Medical Examinations'!$A:$M,6,0)</f>
        <v>No</v>
      </c>
      <c r="H1957">
        <f>VLOOKUP($A1957,'Medical Examinations'!$A:$M,8,0)</f>
        <v>1</v>
      </c>
      <c r="I1957" t="str">
        <f>VLOOKUP($A1957,'Medical Examinations'!$A:$M,9,0)</f>
        <v>No</v>
      </c>
      <c r="J1957" t="str">
        <f>VLOOKUP($A1957,'Medical Examinations'!$A:$M,11,0)</f>
        <v>Underweight</v>
      </c>
      <c r="K1957" t="str">
        <f>VLOOKUP($A1957,'Medical Examinations'!$A:$M,12,0)</f>
        <v>Normal</v>
      </c>
      <c r="L1957" s="11">
        <f>VLOOKUP($A1957,'Hospitalisation Details'!$A:$O,5,0)</f>
        <v>32373</v>
      </c>
      <c r="M1957">
        <f>VLOOKUP($A1957,'Hospitalisation Details'!$A:$O,7,0)</f>
        <v>3569.96</v>
      </c>
      <c r="N1957" t="str">
        <f>VLOOKUP($A1957,'Hospitalisation Details'!$A:$O,12,0)</f>
        <v>tier - 2</v>
      </c>
      <c r="O1957" t="str">
        <f>VLOOKUP($A1957,'Hospitalisation Details'!$A:$O,13,0)</f>
        <v>tier - 1</v>
      </c>
      <c r="P1957" t="str">
        <f>VLOOKUP($A1957,'Hospitalisation Details'!$A:$O,14,0)</f>
        <v>R1012</v>
      </c>
      <c r="Q1957">
        <f>VLOOKUP($A1957,'Hospitalisation Details'!$A:$O,15,0)</f>
        <v>34</v>
      </c>
    </row>
    <row r="1958" spans="1:17" ht="15.75" x14ac:dyDescent="0.25">
      <c r="A1958" s="1" t="s">
        <v>411</v>
      </c>
      <c r="B1958" t="str">
        <f>VLOOKUP(Healthcare!A1958,'Customer Names'!$A:$D,4,0)</f>
        <v>Danny</v>
      </c>
      <c r="C1958">
        <f>VLOOKUP(A1958,'Medical Examinations'!$A:$M,2,0)</f>
        <v>16.690000000000001</v>
      </c>
      <c r="D1958">
        <f>VLOOKUP($A1958,'Medical Examinations'!$A:$M,3,0)</f>
        <v>8.4</v>
      </c>
      <c r="E1958" t="str">
        <f>VLOOKUP($A1958,'Medical Examinations'!$A:$M,4,0)</f>
        <v>yes</v>
      </c>
      <c r="F1958" t="str">
        <f>VLOOKUP($A1958,'Medical Examinations'!$A:$M,5,0)</f>
        <v>No</v>
      </c>
      <c r="G1958" t="str">
        <f>VLOOKUP($A1958,'Medical Examinations'!$A:$M,6,0)</f>
        <v>No</v>
      </c>
      <c r="H1958">
        <f>VLOOKUP($A1958,'Medical Examinations'!$A:$M,8,0)</f>
        <v>0</v>
      </c>
      <c r="I1958" t="str">
        <f>VLOOKUP($A1958,'Medical Examinations'!$A:$M,9,0)</f>
        <v>No</v>
      </c>
      <c r="J1958" t="str">
        <f>VLOOKUP($A1958,'Medical Examinations'!$A:$M,11,0)</f>
        <v>Underweight</v>
      </c>
      <c r="K1958" t="str">
        <f>VLOOKUP($A1958,'Medical Examinations'!$A:$M,12,0)</f>
        <v>Diabetes</v>
      </c>
      <c r="L1958" s="11">
        <f>VLOOKUP($A1958,'Hospitalisation Details'!$A:$O,5,0)</f>
        <v>29808</v>
      </c>
      <c r="M1958">
        <f>VLOOKUP($A1958,'Hospitalisation Details'!$A:$O,7,0)</f>
        <v>3562.87</v>
      </c>
      <c r="N1958" t="str">
        <f>VLOOKUP($A1958,'Hospitalisation Details'!$A:$O,12,0)</f>
        <v>tier - 2</v>
      </c>
      <c r="O1958" t="str">
        <f>VLOOKUP($A1958,'Hospitalisation Details'!$A:$O,13,0)</f>
        <v>tier - 1</v>
      </c>
      <c r="P1958" t="str">
        <f>VLOOKUP($A1958,'Hospitalisation Details'!$A:$O,14,0)</f>
        <v>R1013</v>
      </c>
      <c r="Q1958">
        <f>VLOOKUP($A1958,'Hospitalisation Details'!$A:$O,15,0)</f>
        <v>41</v>
      </c>
    </row>
    <row r="1959" spans="1:17" ht="15.75" x14ac:dyDescent="0.25">
      <c r="A1959" s="1" t="s">
        <v>410</v>
      </c>
      <c r="B1959" t="str">
        <f>VLOOKUP(Healthcare!A1959,'Customer Names'!$A:$D,4,0)</f>
        <v>Lauren</v>
      </c>
      <c r="C1959">
        <f>VLOOKUP(A1959,'Medical Examinations'!$A:$M,2,0)</f>
        <v>23.21</v>
      </c>
      <c r="D1959">
        <f>VLOOKUP($A1959,'Medical Examinations'!$A:$M,3,0)</f>
        <v>5.14</v>
      </c>
      <c r="E1959" t="str">
        <f>VLOOKUP($A1959,'Medical Examinations'!$A:$M,4,0)</f>
        <v>yes</v>
      </c>
      <c r="F1959" t="str">
        <f>VLOOKUP($A1959,'Medical Examinations'!$A:$M,5,0)</f>
        <v>No</v>
      </c>
      <c r="G1959" t="str">
        <f>VLOOKUP($A1959,'Medical Examinations'!$A:$M,6,0)</f>
        <v>No</v>
      </c>
      <c r="H1959">
        <f>VLOOKUP($A1959,'Medical Examinations'!$A:$M,8,0)</f>
        <v>1</v>
      </c>
      <c r="I1959" t="str">
        <f>VLOOKUP($A1959,'Medical Examinations'!$A:$M,9,0)</f>
        <v>No</v>
      </c>
      <c r="J1959" t="str">
        <f>VLOOKUP($A1959,'Medical Examinations'!$A:$M,11,0)</f>
        <v>Healthy Weight</v>
      </c>
      <c r="K1959" t="str">
        <f>VLOOKUP($A1959,'Medical Examinations'!$A:$M,12,0)</f>
        <v>Normal</v>
      </c>
      <c r="L1959" s="11">
        <f>VLOOKUP($A1959,'Hospitalisation Details'!$A:$O,5,0)</f>
        <v>34988</v>
      </c>
      <c r="M1959">
        <f>VLOOKUP($A1959,'Hospitalisation Details'!$A:$O,7,0)</f>
        <v>3561.89</v>
      </c>
      <c r="N1959" t="str">
        <f>VLOOKUP($A1959,'Hospitalisation Details'!$A:$O,12,0)</f>
        <v>tier - 2</v>
      </c>
      <c r="O1959" t="str">
        <f>VLOOKUP($A1959,'Hospitalisation Details'!$A:$O,13,0)</f>
        <v>tier - 1</v>
      </c>
      <c r="P1959" t="str">
        <f>VLOOKUP($A1959,'Hospitalisation Details'!$A:$O,14,0)</f>
        <v>R1013</v>
      </c>
      <c r="Q1959">
        <f>VLOOKUP($A1959,'Hospitalisation Details'!$A:$O,15,0)</f>
        <v>27</v>
      </c>
    </row>
    <row r="1960" spans="1:17" ht="15.75" x14ac:dyDescent="0.25">
      <c r="A1960" s="1" t="s">
        <v>409</v>
      </c>
      <c r="B1960" t="str">
        <f>VLOOKUP(Healthcare!A1960,'Customer Names'!$A:$D,4,0)</f>
        <v>Courtney</v>
      </c>
      <c r="C1960">
        <f>VLOOKUP(A1960,'Medical Examinations'!$A:$M,2,0)</f>
        <v>25.175000000000001</v>
      </c>
      <c r="D1960">
        <f>VLOOKUP($A1960,'Medical Examinations'!$A:$M,3,0)</f>
        <v>5.21</v>
      </c>
      <c r="E1960" t="str">
        <f>VLOOKUP($A1960,'Medical Examinations'!$A:$M,4,0)</f>
        <v>yes</v>
      </c>
      <c r="F1960" t="str">
        <f>VLOOKUP($A1960,'Medical Examinations'!$A:$M,5,0)</f>
        <v>No</v>
      </c>
      <c r="G1960" t="str">
        <f>VLOOKUP($A1960,'Medical Examinations'!$A:$M,6,0)</f>
        <v>No</v>
      </c>
      <c r="H1960">
        <f>VLOOKUP($A1960,'Medical Examinations'!$A:$M,8,0)</f>
        <v>1</v>
      </c>
      <c r="I1960" t="str">
        <f>VLOOKUP($A1960,'Medical Examinations'!$A:$M,9,0)</f>
        <v>No</v>
      </c>
      <c r="J1960" t="str">
        <f>VLOOKUP($A1960,'Medical Examinations'!$A:$M,11,0)</f>
        <v>Overweight</v>
      </c>
      <c r="K1960" t="str">
        <f>VLOOKUP($A1960,'Medical Examinations'!$A:$M,12,0)</f>
        <v>Normal</v>
      </c>
      <c r="L1960" s="11">
        <f>VLOOKUP($A1960,'Hospitalisation Details'!$A:$O,5,0)</f>
        <v>34981</v>
      </c>
      <c r="M1960">
        <f>VLOOKUP($A1960,'Hospitalisation Details'!$A:$O,7,0)</f>
        <v>3558.62</v>
      </c>
      <c r="N1960" t="str">
        <f>VLOOKUP($A1960,'Hospitalisation Details'!$A:$O,12,0)</f>
        <v>tier - 2</v>
      </c>
      <c r="O1960" t="str">
        <f>VLOOKUP($A1960,'Hospitalisation Details'!$A:$O,13,0)</f>
        <v>tier - 3</v>
      </c>
      <c r="P1960" t="str">
        <f>VLOOKUP($A1960,'Hospitalisation Details'!$A:$O,14,0)</f>
        <v>R1024</v>
      </c>
      <c r="Q1960">
        <f>VLOOKUP($A1960,'Hospitalisation Details'!$A:$O,15,0)</f>
        <v>27</v>
      </c>
    </row>
    <row r="1961" spans="1:17" ht="15.75" x14ac:dyDescent="0.25">
      <c r="A1961" s="1" t="s">
        <v>408</v>
      </c>
      <c r="B1961" t="str">
        <f>VLOOKUP(Healthcare!A1961,'Customer Names'!$A:$D,4,0)</f>
        <v>Elizabeth</v>
      </c>
      <c r="C1961">
        <f>VLOOKUP(A1961,'Medical Examinations'!$A:$M,2,0)</f>
        <v>34.770000000000003</v>
      </c>
      <c r="D1961">
        <f>VLOOKUP($A1961,'Medical Examinations'!$A:$M,3,0)</f>
        <v>6.23</v>
      </c>
      <c r="E1961" t="str">
        <f>VLOOKUP($A1961,'Medical Examinations'!$A:$M,4,0)</f>
        <v>No</v>
      </c>
      <c r="F1961" t="str">
        <f>VLOOKUP($A1961,'Medical Examinations'!$A:$M,5,0)</f>
        <v>No</v>
      </c>
      <c r="G1961" t="str">
        <f>VLOOKUP($A1961,'Medical Examinations'!$A:$M,6,0)</f>
        <v>No</v>
      </c>
      <c r="H1961">
        <f>VLOOKUP($A1961,'Medical Examinations'!$A:$M,8,0)</f>
        <v>0</v>
      </c>
      <c r="I1961" t="str">
        <f>VLOOKUP($A1961,'Medical Examinations'!$A:$M,9,0)</f>
        <v>No</v>
      </c>
      <c r="J1961" t="str">
        <f>VLOOKUP($A1961,'Medical Examinations'!$A:$M,11,0)</f>
        <v>Obesity</v>
      </c>
      <c r="K1961" t="str">
        <f>VLOOKUP($A1961,'Medical Examinations'!$A:$M,12,0)</f>
        <v>Prediabetes</v>
      </c>
      <c r="L1961" s="11">
        <f>VLOOKUP($A1961,'Hospitalisation Details'!$A:$O,5,0)</f>
        <v>34509</v>
      </c>
      <c r="M1961">
        <f>VLOOKUP($A1961,'Hospitalisation Details'!$A:$O,7,0)</f>
        <v>3556.92</v>
      </c>
      <c r="N1961" t="str">
        <f>VLOOKUP($A1961,'Hospitalisation Details'!$A:$O,12,0)</f>
        <v>tier - 2</v>
      </c>
      <c r="O1961" t="str">
        <f>VLOOKUP($A1961,'Hospitalisation Details'!$A:$O,13,0)</f>
        <v>tier - 3</v>
      </c>
      <c r="P1961" t="str">
        <f>VLOOKUP($A1961,'Hospitalisation Details'!$A:$O,14,0)</f>
        <v>R1012</v>
      </c>
      <c r="Q1961">
        <f>VLOOKUP($A1961,'Hospitalisation Details'!$A:$O,15,0)</f>
        <v>28</v>
      </c>
    </row>
    <row r="1962" spans="1:17" ht="15.75" x14ac:dyDescent="0.25">
      <c r="A1962" s="1" t="s">
        <v>407</v>
      </c>
      <c r="B1962" t="str">
        <f>VLOOKUP(Healthcare!A1962,'Customer Names'!$A:$D,4,0)</f>
        <v>Satomi</v>
      </c>
      <c r="C1962">
        <f>VLOOKUP(A1962,'Medical Examinations'!$A:$M,2,0)</f>
        <v>27.7</v>
      </c>
      <c r="D1962">
        <f>VLOOKUP($A1962,'Medical Examinations'!$A:$M,3,0)</f>
        <v>5.6</v>
      </c>
      <c r="E1962" t="str">
        <f>VLOOKUP($A1962,'Medical Examinations'!$A:$M,4,0)</f>
        <v>No</v>
      </c>
      <c r="F1962" t="str">
        <f>VLOOKUP($A1962,'Medical Examinations'!$A:$M,5,0)</f>
        <v>No</v>
      </c>
      <c r="G1962" t="str">
        <f>VLOOKUP($A1962,'Medical Examinations'!$A:$M,6,0)</f>
        <v>No</v>
      </c>
      <c r="H1962">
        <f>VLOOKUP($A1962,'Medical Examinations'!$A:$M,8,0)</f>
        <v>1</v>
      </c>
      <c r="I1962" t="str">
        <f>VLOOKUP($A1962,'Medical Examinations'!$A:$M,9,0)</f>
        <v>No</v>
      </c>
      <c r="J1962" t="str">
        <f>VLOOKUP($A1962,'Medical Examinations'!$A:$M,11,0)</f>
        <v>Overweight</v>
      </c>
      <c r="K1962" t="str">
        <f>VLOOKUP($A1962,'Medical Examinations'!$A:$M,12,0)</f>
        <v>Normal</v>
      </c>
      <c r="L1962" s="11">
        <f>VLOOKUP($A1962,'Hospitalisation Details'!$A:$O,5,0)</f>
        <v>33838</v>
      </c>
      <c r="M1962">
        <f>VLOOKUP($A1962,'Hospitalisation Details'!$A:$O,7,0)</f>
        <v>3554.2</v>
      </c>
      <c r="N1962" t="str">
        <f>VLOOKUP($A1962,'Hospitalisation Details'!$A:$O,12,0)</f>
        <v>tier - 2</v>
      </c>
      <c r="O1962" t="str">
        <f>VLOOKUP($A1962,'Hospitalisation Details'!$A:$O,13,0)</f>
        <v>tier - 3</v>
      </c>
      <c r="P1962" t="str">
        <f>VLOOKUP($A1962,'Hospitalisation Details'!$A:$O,14,0)</f>
        <v>R1011</v>
      </c>
      <c r="Q1962">
        <f>VLOOKUP($A1962,'Hospitalisation Details'!$A:$O,15,0)</f>
        <v>30</v>
      </c>
    </row>
    <row r="1963" spans="1:17" ht="15.75" x14ac:dyDescent="0.25">
      <c r="A1963" s="1" t="s">
        <v>406</v>
      </c>
      <c r="B1963" t="str">
        <f>VLOOKUP(Healthcare!A1963,'Customer Names'!$A:$D,4,0)</f>
        <v>Matthew D</v>
      </c>
      <c r="C1963">
        <f>VLOOKUP(A1963,'Medical Examinations'!$A:$M,2,0)</f>
        <v>19.12</v>
      </c>
      <c r="D1963">
        <f>VLOOKUP($A1963,'Medical Examinations'!$A:$M,3,0)</f>
        <v>4.72</v>
      </c>
      <c r="E1963" t="str">
        <f>VLOOKUP($A1963,'Medical Examinations'!$A:$M,4,0)</f>
        <v>yes</v>
      </c>
      <c r="F1963" t="str">
        <f>VLOOKUP($A1963,'Medical Examinations'!$A:$M,5,0)</f>
        <v>No</v>
      </c>
      <c r="G1963" t="str">
        <f>VLOOKUP($A1963,'Medical Examinations'!$A:$M,6,0)</f>
        <v>No</v>
      </c>
      <c r="H1963">
        <f>VLOOKUP($A1963,'Medical Examinations'!$A:$M,8,0)</f>
        <v>1</v>
      </c>
      <c r="I1963" t="str">
        <f>VLOOKUP($A1963,'Medical Examinations'!$A:$M,9,0)</f>
        <v>No</v>
      </c>
      <c r="J1963" t="str">
        <f>VLOOKUP($A1963,'Medical Examinations'!$A:$M,11,0)</f>
        <v>Healthy Weight</v>
      </c>
      <c r="K1963" t="str">
        <f>VLOOKUP($A1963,'Medical Examinations'!$A:$M,12,0)</f>
        <v>Normal</v>
      </c>
      <c r="L1963" s="11">
        <f>VLOOKUP($A1963,'Hospitalisation Details'!$A:$O,5,0)</f>
        <v>32401</v>
      </c>
      <c r="M1963">
        <f>VLOOKUP($A1963,'Hospitalisation Details'!$A:$O,7,0)</f>
        <v>3540.12</v>
      </c>
      <c r="N1963" t="str">
        <f>VLOOKUP($A1963,'Hospitalisation Details'!$A:$O,12,0)</f>
        <v>tier - 2</v>
      </c>
      <c r="O1963" t="str">
        <f>VLOOKUP($A1963,'Hospitalisation Details'!$A:$O,13,0)</f>
        <v>tier - 1</v>
      </c>
      <c r="P1963" t="str">
        <f>VLOOKUP($A1963,'Hospitalisation Details'!$A:$O,14,0)</f>
        <v>R1013</v>
      </c>
      <c r="Q1963">
        <f>VLOOKUP($A1963,'Hospitalisation Details'!$A:$O,15,0)</f>
        <v>34</v>
      </c>
    </row>
    <row r="1964" spans="1:17" ht="15.75" x14ac:dyDescent="0.25">
      <c r="A1964" s="1" t="s">
        <v>405</v>
      </c>
      <c r="B1964" t="str">
        <f>VLOOKUP(Healthcare!A1964,'Customer Names'!$A:$D,4,0)</f>
        <v>Peter T II</v>
      </c>
      <c r="C1964">
        <f>VLOOKUP(A1964,'Medical Examinations'!$A:$M,2,0)</f>
        <v>32.67</v>
      </c>
      <c r="D1964">
        <f>VLOOKUP($A1964,'Medical Examinations'!$A:$M,3,0)</f>
        <v>4.67</v>
      </c>
      <c r="E1964" t="str">
        <f>VLOOKUP($A1964,'Medical Examinations'!$A:$M,4,0)</f>
        <v>No</v>
      </c>
      <c r="F1964" t="str">
        <f>VLOOKUP($A1964,'Medical Examinations'!$A:$M,5,0)</f>
        <v>No</v>
      </c>
      <c r="G1964" t="str">
        <f>VLOOKUP($A1964,'Medical Examinations'!$A:$M,6,0)</f>
        <v>Yes</v>
      </c>
      <c r="H1964">
        <f>VLOOKUP($A1964,'Medical Examinations'!$A:$M,8,0)</f>
        <v>1</v>
      </c>
      <c r="I1964" t="str">
        <f>VLOOKUP($A1964,'Medical Examinations'!$A:$M,9,0)</f>
        <v>No</v>
      </c>
      <c r="J1964" t="str">
        <f>VLOOKUP($A1964,'Medical Examinations'!$A:$M,11,0)</f>
        <v>Obesity</v>
      </c>
      <c r="K1964" t="str">
        <f>VLOOKUP($A1964,'Medical Examinations'!$A:$M,12,0)</f>
        <v>Normal</v>
      </c>
      <c r="L1964" s="11">
        <f>VLOOKUP($A1964,'Hospitalisation Details'!$A:$O,5,0)</f>
        <v>37888</v>
      </c>
      <c r="M1964">
        <f>VLOOKUP($A1964,'Hospitalisation Details'!$A:$O,7,0)</f>
        <v>3538.9</v>
      </c>
      <c r="N1964" t="str">
        <f>VLOOKUP($A1964,'Hospitalisation Details'!$A:$O,12,0)</f>
        <v>tier - 2</v>
      </c>
      <c r="O1964" t="str">
        <f>VLOOKUP($A1964,'Hospitalisation Details'!$A:$O,13,0)</f>
        <v>tier - 2</v>
      </c>
      <c r="P1964" t="str">
        <f>VLOOKUP($A1964,'Hospitalisation Details'!$A:$O,14,0)</f>
        <v>R1012</v>
      </c>
      <c r="Q1964">
        <f>VLOOKUP($A1964,'Hospitalisation Details'!$A:$O,15,0)</f>
        <v>19</v>
      </c>
    </row>
    <row r="1965" spans="1:17" ht="15.75" x14ac:dyDescent="0.25">
      <c r="A1965" s="1" t="s">
        <v>404</v>
      </c>
      <c r="B1965" t="str">
        <f>VLOOKUP(Healthcare!A1965,'Customer Names'!$A:$D,4,0)</f>
        <v>Manuel</v>
      </c>
      <c r="C1965">
        <f>VLOOKUP(A1965,'Medical Examinations'!$A:$M,2,0)</f>
        <v>28.5</v>
      </c>
      <c r="D1965">
        <f>VLOOKUP($A1965,'Medical Examinations'!$A:$M,3,0)</f>
        <v>6.11</v>
      </c>
      <c r="E1965" t="str">
        <f>VLOOKUP($A1965,'Medical Examinations'!$A:$M,4,0)</f>
        <v>No</v>
      </c>
      <c r="F1965" t="str">
        <f>VLOOKUP($A1965,'Medical Examinations'!$A:$M,5,0)</f>
        <v>No</v>
      </c>
      <c r="G1965" t="str">
        <f>VLOOKUP($A1965,'Medical Examinations'!$A:$M,6,0)</f>
        <v>No</v>
      </c>
      <c r="H1965">
        <f>VLOOKUP($A1965,'Medical Examinations'!$A:$M,8,0)</f>
        <v>1</v>
      </c>
      <c r="I1965" t="str">
        <f>VLOOKUP($A1965,'Medical Examinations'!$A:$M,9,0)</f>
        <v>No</v>
      </c>
      <c r="J1965" t="str">
        <f>VLOOKUP($A1965,'Medical Examinations'!$A:$M,11,0)</f>
        <v>Overweight</v>
      </c>
      <c r="K1965" t="str">
        <f>VLOOKUP($A1965,'Medical Examinations'!$A:$M,12,0)</f>
        <v>Prediabetes</v>
      </c>
      <c r="L1965" s="11">
        <f>VLOOKUP($A1965,'Hospitalisation Details'!$A:$O,5,0)</f>
        <v>36023</v>
      </c>
      <c r="M1965">
        <f>VLOOKUP($A1965,'Hospitalisation Details'!$A:$O,7,0)</f>
        <v>3537.7</v>
      </c>
      <c r="N1965" t="str">
        <f>VLOOKUP($A1965,'Hospitalisation Details'!$A:$O,12,0)</f>
        <v>tier - 3</v>
      </c>
      <c r="O1965" t="str">
        <f>VLOOKUP($A1965,'Hospitalisation Details'!$A:$O,13,0)</f>
        <v>tier - 3</v>
      </c>
      <c r="P1965" t="str">
        <f>VLOOKUP($A1965,'Hospitalisation Details'!$A:$O,14,0)</f>
        <v>R1012</v>
      </c>
      <c r="Q1965">
        <f>VLOOKUP($A1965,'Hospitalisation Details'!$A:$O,15,0)</f>
        <v>24</v>
      </c>
    </row>
    <row r="1966" spans="1:17" ht="15.75" x14ac:dyDescent="0.25">
      <c r="A1966" s="1" t="s">
        <v>403</v>
      </c>
      <c r="B1966" t="str">
        <f>VLOOKUP(Healthcare!A1966,'Customer Names'!$A:$D,4,0)</f>
        <v>Kindsey P.</v>
      </c>
      <c r="C1966">
        <f>VLOOKUP(A1966,'Medical Examinations'!$A:$M,2,0)</f>
        <v>39.270000000000003</v>
      </c>
      <c r="D1966">
        <f>VLOOKUP($A1966,'Medical Examinations'!$A:$M,3,0)</f>
        <v>6.25</v>
      </c>
      <c r="E1966" t="str">
        <f>VLOOKUP($A1966,'Medical Examinations'!$A:$M,4,0)</f>
        <v>No</v>
      </c>
      <c r="F1966" t="str">
        <f>VLOOKUP($A1966,'Medical Examinations'!$A:$M,5,0)</f>
        <v>No</v>
      </c>
      <c r="G1966" t="str">
        <f>VLOOKUP($A1966,'Medical Examinations'!$A:$M,6,0)</f>
        <v>No</v>
      </c>
      <c r="H1966">
        <f>VLOOKUP($A1966,'Medical Examinations'!$A:$M,8,0)</f>
        <v>0</v>
      </c>
      <c r="I1966" t="str">
        <f>VLOOKUP($A1966,'Medical Examinations'!$A:$M,9,0)</f>
        <v>No</v>
      </c>
      <c r="J1966" t="str">
        <f>VLOOKUP($A1966,'Medical Examinations'!$A:$M,11,0)</f>
        <v>Obesity</v>
      </c>
      <c r="K1966" t="str">
        <f>VLOOKUP($A1966,'Medical Examinations'!$A:$M,12,0)</f>
        <v>Prediabetes</v>
      </c>
      <c r="L1966" s="11">
        <f>VLOOKUP($A1966,'Hospitalisation Details'!$A:$O,5,0)</f>
        <v>36333</v>
      </c>
      <c r="M1966">
        <f>VLOOKUP($A1966,'Hospitalisation Details'!$A:$O,7,0)</f>
        <v>3500.61</v>
      </c>
      <c r="N1966" t="str">
        <f>VLOOKUP($A1966,'Hospitalisation Details'!$A:$O,12,0)</f>
        <v>tier - 2</v>
      </c>
      <c r="O1966" t="str">
        <f>VLOOKUP($A1966,'Hospitalisation Details'!$A:$O,13,0)</f>
        <v>tier - 2</v>
      </c>
      <c r="P1966" t="str">
        <f>VLOOKUP($A1966,'Hospitalisation Details'!$A:$O,14,0)</f>
        <v>R1013</v>
      </c>
      <c r="Q1966">
        <f>VLOOKUP($A1966,'Hospitalisation Details'!$A:$O,15,0)</f>
        <v>23</v>
      </c>
    </row>
    <row r="1967" spans="1:17" ht="15.75" x14ac:dyDescent="0.25">
      <c r="A1967" s="1" t="s">
        <v>402</v>
      </c>
      <c r="B1967" t="str">
        <f>VLOOKUP(Healthcare!A1967,'Customer Names'!$A:$D,4,0)</f>
        <v>Thomas G.</v>
      </c>
      <c r="C1967">
        <f>VLOOKUP(A1967,'Medical Examinations'!$A:$M,2,0)</f>
        <v>32.49</v>
      </c>
      <c r="D1967">
        <f>VLOOKUP($A1967,'Medical Examinations'!$A:$M,3,0)</f>
        <v>4</v>
      </c>
      <c r="E1967" t="str">
        <f>VLOOKUP($A1967,'Medical Examinations'!$A:$M,4,0)</f>
        <v>yes</v>
      </c>
      <c r="F1967" t="str">
        <f>VLOOKUP($A1967,'Medical Examinations'!$A:$M,5,0)</f>
        <v>No</v>
      </c>
      <c r="G1967" t="str">
        <f>VLOOKUP($A1967,'Medical Examinations'!$A:$M,6,0)</f>
        <v>No</v>
      </c>
      <c r="H1967">
        <f>VLOOKUP($A1967,'Medical Examinations'!$A:$M,8,0)</f>
        <v>0</v>
      </c>
      <c r="I1967" t="str">
        <f>VLOOKUP($A1967,'Medical Examinations'!$A:$M,9,0)</f>
        <v>No</v>
      </c>
      <c r="J1967" t="str">
        <f>VLOOKUP($A1967,'Medical Examinations'!$A:$M,11,0)</f>
        <v>Obesity</v>
      </c>
      <c r="K1967" t="str">
        <f>VLOOKUP($A1967,'Medical Examinations'!$A:$M,12,0)</f>
        <v>Normal</v>
      </c>
      <c r="L1967" s="11">
        <f>VLOOKUP($A1967,'Hospitalisation Details'!$A:$O,5,0)</f>
        <v>35295</v>
      </c>
      <c r="M1967">
        <f>VLOOKUP($A1967,'Hospitalisation Details'!$A:$O,7,0)</f>
        <v>3490.55</v>
      </c>
      <c r="N1967" t="str">
        <f>VLOOKUP($A1967,'Hospitalisation Details'!$A:$O,12,0)</f>
        <v>tier - 1</v>
      </c>
      <c r="O1967" t="str">
        <f>VLOOKUP($A1967,'Hospitalisation Details'!$A:$O,13,0)</f>
        <v>tier - 2</v>
      </c>
      <c r="P1967" t="str">
        <f>VLOOKUP($A1967,'Hospitalisation Details'!$A:$O,14,0)</f>
        <v>R1015</v>
      </c>
      <c r="Q1967">
        <f>VLOOKUP($A1967,'Hospitalisation Details'!$A:$O,15,0)</f>
        <v>26</v>
      </c>
    </row>
    <row r="1968" spans="1:17" ht="15.75" x14ac:dyDescent="0.25">
      <c r="A1968" s="1" t="s">
        <v>401</v>
      </c>
      <c r="B1968" t="str">
        <f>VLOOKUP(Healthcare!A1968,'Customer Names'!$A:$D,4,0)</f>
        <v>Kyle S</v>
      </c>
      <c r="C1968">
        <f>VLOOKUP(A1968,'Medical Examinations'!$A:$M,2,0)</f>
        <v>23.7</v>
      </c>
      <c r="D1968">
        <f>VLOOKUP($A1968,'Medical Examinations'!$A:$M,3,0)</f>
        <v>5.55</v>
      </c>
      <c r="E1968" t="str">
        <f>VLOOKUP($A1968,'Medical Examinations'!$A:$M,4,0)</f>
        <v>yes</v>
      </c>
      <c r="F1968" t="str">
        <f>VLOOKUP($A1968,'Medical Examinations'!$A:$M,5,0)</f>
        <v>No</v>
      </c>
      <c r="G1968" t="str">
        <f>VLOOKUP($A1968,'Medical Examinations'!$A:$M,6,0)</f>
        <v>No</v>
      </c>
      <c r="H1968">
        <f>VLOOKUP($A1968,'Medical Examinations'!$A:$M,8,0)</f>
        <v>0</v>
      </c>
      <c r="I1968" t="str">
        <f>VLOOKUP($A1968,'Medical Examinations'!$A:$M,9,0)</f>
        <v>No</v>
      </c>
      <c r="J1968" t="str">
        <f>VLOOKUP($A1968,'Medical Examinations'!$A:$M,11,0)</f>
        <v>Healthy Weight</v>
      </c>
      <c r="K1968" t="str">
        <f>VLOOKUP($A1968,'Medical Examinations'!$A:$M,12,0)</f>
        <v>Normal</v>
      </c>
      <c r="L1968" s="11">
        <f>VLOOKUP($A1968,'Hospitalisation Details'!$A:$O,5,0)</f>
        <v>35388</v>
      </c>
      <c r="M1968">
        <f>VLOOKUP($A1968,'Hospitalisation Details'!$A:$O,7,0)</f>
        <v>3484.33</v>
      </c>
      <c r="N1968" t="str">
        <f>VLOOKUP($A1968,'Hospitalisation Details'!$A:$O,12,0)</f>
        <v>tier - 3</v>
      </c>
      <c r="O1968" t="str">
        <f>VLOOKUP($A1968,'Hospitalisation Details'!$A:$O,13,0)</f>
        <v>tier - 3</v>
      </c>
      <c r="P1968" t="str">
        <f>VLOOKUP($A1968,'Hospitalisation Details'!$A:$O,14,0)</f>
        <v>R1011</v>
      </c>
      <c r="Q1968">
        <f>VLOOKUP($A1968,'Hospitalisation Details'!$A:$O,15,0)</f>
        <v>26</v>
      </c>
    </row>
    <row r="1969" spans="1:17" ht="15.75" x14ac:dyDescent="0.25">
      <c r="A1969" s="1" t="s">
        <v>400</v>
      </c>
      <c r="B1969" t="str">
        <f>VLOOKUP(Healthcare!A1969,'Customer Names'!$A:$D,4,0)</f>
        <v>Alexander J.</v>
      </c>
      <c r="C1969">
        <f>VLOOKUP(A1969,'Medical Examinations'!$A:$M,2,0)</f>
        <v>30.4</v>
      </c>
      <c r="D1969">
        <f>VLOOKUP($A1969,'Medical Examinations'!$A:$M,3,0)</f>
        <v>5.95</v>
      </c>
      <c r="E1969" t="str">
        <f>VLOOKUP($A1969,'Medical Examinations'!$A:$M,4,0)</f>
        <v>No</v>
      </c>
      <c r="F1969" t="str">
        <f>VLOOKUP($A1969,'Medical Examinations'!$A:$M,5,0)</f>
        <v>yes</v>
      </c>
      <c r="G1969" t="str">
        <f>VLOOKUP($A1969,'Medical Examinations'!$A:$M,6,0)</f>
        <v>No</v>
      </c>
      <c r="H1969">
        <f>VLOOKUP($A1969,'Medical Examinations'!$A:$M,8,0)</f>
        <v>1</v>
      </c>
      <c r="I1969" t="str">
        <f>VLOOKUP($A1969,'Medical Examinations'!$A:$M,9,0)</f>
        <v>No</v>
      </c>
      <c r="J1969" t="str">
        <f>VLOOKUP($A1969,'Medical Examinations'!$A:$M,11,0)</f>
        <v>Obesity</v>
      </c>
      <c r="K1969" t="str">
        <f>VLOOKUP($A1969,'Medical Examinations'!$A:$M,12,0)</f>
        <v>Prediabetes</v>
      </c>
      <c r="L1969" s="11">
        <f>VLOOKUP($A1969,'Hospitalisation Details'!$A:$O,5,0)</f>
        <v>38164</v>
      </c>
      <c r="M1969">
        <f>VLOOKUP($A1969,'Hospitalisation Details'!$A:$O,7,0)</f>
        <v>3481.87</v>
      </c>
      <c r="N1969" t="str">
        <f>VLOOKUP($A1969,'Hospitalisation Details'!$A:$O,12,0)</f>
        <v>tier - 2</v>
      </c>
      <c r="O1969" t="str">
        <f>VLOOKUP($A1969,'Hospitalisation Details'!$A:$O,13,0)</f>
        <v>tier - 3</v>
      </c>
      <c r="P1969" t="str">
        <f>VLOOKUP($A1969,'Hospitalisation Details'!$A:$O,14,0)</f>
        <v>R1016</v>
      </c>
      <c r="Q1969">
        <f>VLOOKUP($A1969,'Hospitalisation Details'!$A:$O,15,0)</f>
        <v>18</v>
      </c>
    </row>
    <row r="1970" spans="1:17" ht="15.75" x14ac:dyDescent="0.25">
      <c r="A1970" s="1" t="s">
        <v>399</v>
      </c>
      <c r="B1970" t="str">
        <f>VLOOKUP(Healthcare!A1970,'Customer Names'!$A:$D,4,0)</f>
        <v>Dustin L</v>
      </c>
      <c r="C1970">
        <f>VLOOKUP(A1970,'Medical Examinations'!$A:$M,2,0)</f>
        <v>38.94</v>
      </c>
      <c r="D1970">
        <f>VLOOKUP($A1970,'Medical Examinations'!$A:$M,3,0)</f>
        <v>4.3600000000000003</v>
      </c>
      <c r="E1970" t="str">
        <f>VLOOKUP($A1970,'Medical Examinations'!$A:$M,4,0)</f>
        <v>No</v>
      </c>
      <c r="F1970" t="str">
        <f>VLOOKUP($A1970,'Medical Examinations'!$A:$M,5,0)</f>
        <v>No</v>
      </c>
      <c r="G1970" t="str">
        <f>VLOOKUP($A1970,'Medical Examinations'!$A:$M,6,0)</f>
        <v>Yes</v>
      </c>
      <c r="H1970">
        <f>VLOOKUP($A1970,'Medical Examinations'!$A:$M,8,0)</f>
        <v>1</v>
      </c>
      <c r="I1970" t="str">
        <f>VLOOKUP($A1970,'Medical Examinations'!$A:$M,9,0)</f>
        <v>No</v>
      </c>
      <c r="J1970" t="str">
        <f>VLOOKUP($A1970,'Medical Examinations'!$A:$M,11,0)</f>
        <v>Obesity</v>
      </c>
      <c r="K1970" t="str">
        <f>VLOOKUP($A1970,'Medical Examinations'!$A:$M,12,0)</f>
        <v>Normal</v>
      </c>
      <c r="L1970" s="11">
        <f>VLOOKUP($A1970,'Hospitalisation Details'!$A:$O,5,0)</f>
        <v>34254</v>
      </c>
      <c r="M1970">
        <f>VLOOKUP($A1970,'Hospitalisation Details'!$A:$O,7,0)</f>
        <v>3471.41</v>
      </c>
      <c r="N1970" t="str">
        <f>VLOOKUP($A1970,'Hospitalisation Details'!$A:$O,12,0)</f>
        <v>tier - 2</v>
      </c>
      <c r="O1970" t="str">
        <f>VLOOKUP($A1970,'Hospitalisation Details'!$A:$O,13,0)</f>
        <v>tier - 2</v>
      </c>
      <c r="P1970" t="str">
        <f>VLOOKUP($A1970,'Hospitalisation Details'!$A:$O,14,0)</f>
        <v>R1013</v>
      </c>
      <c r="Q1970">
        <f>VLOOKUP($A1970,'Hospitalisation Details'!$A:$O,15,0)</f>
        <v>29</v>
      </c>
    </row>
    <row r="1971" spans="1:17" ht="15.75" x14ac:dyDescent="0.25">
      <c r="A1971" s="1" t="s">
        <v>398</v>
      </c>
      <c r="B1971" t="str">
        <f>VLOOKUP(Healthcare!A1971,'Customer Names'!$A:$D,4,0)</f>
        <v>.  Chloe</v>
      </c>
      <c r="C1971">
        <f>VLOOKUP(A1971,'Medical Examinations'!$A:$M,2,0)</f>
        <v>31.02</v>
      </c>
      <c r="D1971">
        <f>VLOOKUP($A1971,'Medical Examinations'!$A:$M,3,0)</f>
        <v>4.84</v>
      </c>
      <c r="E1971" t="str">
        <f>VLOOKUP($A1971,'Medical Examinations'!$A:$M,4,0)</f>
        <v>No</v>
      </c>
      <c r="F1971" t="str">
        <f>VLOOKUP($A1971,'Medical Examinations'!$A:$M,5,0)</f>
        <v>No</v>
      </c>
      <c r="G1971" t="str">
        <f>VLOOKUP($A1971,'Medical Examinations'!$A:$M,6,0)</f>
        <v>Yes</v>
      </c>
      <c r="H1971">
        <f>VLOOKUP($A1971,'Medical Examinations'!$A:$M,8,0)</f>
        <v>1</v>
      </c>
      <c r="I1971" t="str">
        <f>VLOOKUP($A1971,'Medical Examinations'!$A:$M,9,0)</f>
        <v>No</v>
      </c>
      <c r="J1971" t="str">
        <f>VLOOKUP($A1971,'Medical Examinations'!$A:$M,11,0)</f>
        <v>Obesity</v>
      </c>
      <c r="K1971" t="str">
        <f>VLOOKUP($A1971,'Medical Examinations'!$A:$M,12,0)</f>
        <v>Normal</v>
      </c>
      <c r="L1971" s="11">
        <f>VLOOKUP($A1971,'Hospitalisation Details'!$A:$O,5,0)</f>
        <v>37831</v>
      </c>
      <c r="M1971">
        <f>VLOOKUP($A1971,'Hospitalisation Details'!$A:$O,7,0)</f>
        <v>3463.51</v>
      </c>
      <c r="N1971" t="str">
        <f>VLOOKUP($A1971,'Hospitalisation Details'!$A:$O,12,0)</f>
        <v>tier - 2</v>
      </c>
      <c r="O1971" t="str">
        <f>VLOOKUP($A1971,'Hospitalisation Details'!$A:$O,13,0)</f>
        <v>tier - 1</v>
      </c>
      <c r="P1971" t="str">
        <f>VLOOKUP($A1971,'Hospitalisation Details'!$A:$O,14,0)</f>
        <v>R1025</v>
      </c>
      <c r="Q1971">
        <f>VLOOKUP($A1971,'Hospitalisation Details'!$A:$O,15,0)</f>
        <v>19</v>
      </c>
    </row>
    <row r="1972" spans="1:17" ht="15.75" x14ac:dyDescent="0.25">
      <c r="A1972" s="1" t="s">
        <v>397</v>
      </c>
      <c r="B1972" t="str">
        <f>VLOOKUP(Healthcare!A1972,'Customer Names'!$A:$D,4,0)</f>
        <v>Cailtlin</v>
      </c>
      <c r="C1972">
        <f>VLOOKUP(A1972,'Medical Examinations'!$A:$M,2,0)</f>
        <v>17.5</v>
      </c>
      <c r="D1972">
        <f>VLOOKUP($A1972,'Medical Examinations'!$A:$M,3,0)</f>
        <v>4.5599999999999996</v>
      </c>
      <c r="E1972" t="str">
        <f>VLOOKUP($A1972,'Medical Examinations'!$A:$M,4,0)</f>
        <v>No</v>
      </c>
      <c r="F1972" t="str">
        <f>VLOOKUP($A1972,'Medical Examinations'!$A:$M,5,0)</f>
        <v>No</v>
      </c>
      <c r="G1972" t="str">
        <f>VLOOKUP($A1972,'Medical Examinations'!$A:$M,6,0)</f>
        <v>No</v>
      </c>
      <c r="H1972">
        <f>VLOOKUP($A1972,'Medical Examinations'!$A:$M,8,0)</f>
        <v>1</v>
      </c>
      <c r="I1972" t="str">
        <f>VLOOKUP($A1972,'Medical Examinations'!$A:$M,9,0)</f>
        <v>No</v>
      </c>
      <c r="J1972" t="str">
        <f>VLOOKUP($A1972,'Medical Examinations'!$A:$M,11,0)</f>
        <v>Underweight</v>
      </c>
      <c r="K1972" t="str">
        <f>VLOOKUP($A1972,'Medical Examinations'!$A:$M,12,0)</f>
        <v>Normal</v>
      </c>
      <c r="L1972" s="11">
        <f>VLOOKUP($A1972,'Hospitalisation Details'!$A:$O,5,0)</f>
        <v>32095</v>
      </c>
      <c r="M1972">
        <f>VLOOKUP($A1972,'Hospitalisation Details'!$A:$O,7,0)</f>
        <v>3453.77</v>
      </c>
      <c r="N1972" t="str">
        <f>VLOOKUP($A1972,'Hospitalisation Details'!$A:$O,12,0)</f>
        <v>tier - 2</v>
      </c>
      <c r="O1972" t="str">
        <f>VLOOKUP($A1972,'Hospitalisation Details'!$A:$O,13,0)</f>
        <v>tier - 1</v>
      </c>
      <c r="P1972" t="str">
        <f>VLOOKUP($A1972,'Hospitalisation Details'!$A:$O,14,0)</f>
        <v>R1011</v>
      </c>
      <c r="Q1972">
        <f>VLOOKUP($A1972,'Hospitalisation Details'!$A:$O,15,0)</f>
        <v>35</v>
      </c>
    </row>
    <row r="1973" spans="1:17" ht="15.75" x14ac:dyDescent="0.25">
      <c r="A1973" s="1" t="s">
        <v>396</v>
      </c>
      <c r="B1973" t="str">
        <f>VLOOKUP(Healthcare!A1973,'Customer Names'!$A:$D,4,0)</f>
        <v>Joshua</v>
      </c>
      <c r="C1973">
        <f>VLOOKUP(A1973,'Medical Examinations'!$A:$M,2,0)</f>
        <v>34.799999999999997</v>
      </c>
      <c r="D1973">
        <f>VLOOKUP($A1973,'Medical Examinations'!$A:$M,3,0)</f>
        <v>4.42</v>
      </c>
      <c r="E1973" t="str">
        <f>VLOOKUP($A1973,'Medical Examinations'!$A:$M,4,0)</f>
        <v>yes</v>
      </c>
      <c r="F1973" t="str">
        <f>VLOOKUP($A1973,'Medical Examinations'!$A:$M,5,0)</f>
        <v>yes</v>
      </c>
      <c r="G1973" t="str">
        <f>VLOOKUP($A1973,'Medical Examinations'!$A:$M,6,0)</f>
        <v>No</v>
      </c>
      <c r="H1973">
        <f>VLOOKUP($A1973,'Medical Examinations'!$A:$M,8,0)</f>
        <v>2</v>
      </c>
      <c r="I1973" t="str">
        <f>VLOOKUP($A1973,'Medical Examinations'!$A:$M,9,0)</f>
        <v>No</v>
      </c>
      <c r="J1973" t="str">
        <f>VLOOKUP($A1973,'Medical Examinations'!$A:$M,11,0)</f>
        <v>Obesity</v>
      </c>
      <c r="K1973" t="str">
        <f>VLOOKUP($A1973,'Medical Examinations'!$A:$M,12,0)</f>
        <v>Normal</v>
      </c>
      <c r="L1973" s="11">
        <f>VLOOKUP($A1973,'Hospitalisation Details'!$A:$O,5,0)</f>
        <v>36850</v>
      </c>
      <c r="M1973">
        <f>VLOOKUP($A1973,'Hospitalisation Details'!$A:$O,7,0)</f>
        <v>3443.06</v>
      </c>
      <c r="N1973" t="str">
        <f>VLOOKUP($A1973,'Hospitalisation Details'!$A:$O,12,0)</f>
        <v>tier - 2</v>
      </c>
      <c r="O1973" t="str">
        <f>VLOOKUP($A1973,'Hospitalisation Details'!$A:$O,13,0)</f>
        <v>tier - 1</v>
      </c>
      <c r="P1973" t="str">
        <f>VLOOKUP($A1973,'Hospitalisation Details'!$A:$O,14,0)</f>
        <v>R1011</v>
      </c>
      <c r="Q1973">
        <f>VLOOKUP($A1973,'Hospitalisation Details'!$A:$O,15,0)</f>
        <v>22</v>
      </c>
    </row>
    <row r="1974" spans="1:17" ht="15.75" x14ac:dyDescent="0.25">
      <c r="A1974" s="1" t="s">
        <v>395</v>
      </c>
      <c r="B1974" t="str">
        <f>VLOOKUP(Healthcare!A1974,'Customer Names'!$A:$D,4,0)</f>
        <v>Chuy</v>
      </c>
      <c r="C1974">
        <f>VLOOKUP(A1974,'Medical Examinations'!$A:$M,2,0)</f>
        <v>17.3</v>
      </c>
      <c r="D1974">
        <f>VLOOKUP($A1974,'Medical Examinations'!$A:$M,3,0)</f>
        <v>7.66</v>
      </c>
      <c r="E1974" t="str">
        <f>VLOOKUP($A1974,'Medical Examinations'!$A:$M,4,0)</f>
        <v>yes</v>
      </c>
      <c r="F1974" t="str">
        <f>VLOOKUP($A1974,'Medical Examinations'!$A:$M,5,0)</f>
        <v>No</v>
      </c>
      <c r="G1974" t="str">
        <f>VLOOKUP($A1974,'Medical Examinations'!$A:$M,6,0)</f>
        <v>No</v>
      </c>
      <c r="H1974">
        <f>VLOOKUP($A1974,'Medical Examinations'!$A:$M,8,0)</f>
        <v>1</v>
      </c>
      <c r="I1974" t="str">
        <f>VLOOKUP($A1974,'Medical Examinations'!$A:$M,9,0)</f>
        <v>No</v>
      </c>
      <c r="J1974" t="str">
        <f>VLOOKUP($A1974,'Medical Examinations'!$A:$M,11,0)</f>
        <v>Underweight</v>
      </c>
      <c r="K1974" t="str">
        <f>VLOOKUP($A1974,'Medical Examinations'!$A:$M,12,0)</f>
        <v>Diabetes</v>
      </c>
      <c r="L1974" s="11">
        <f>VLOOKUP($A1974,'Hospitalisation Details'!$A:$O,5,0)</f>
        <v>31590</v>
      </c>
      <c r="M1974">
        <f>VLOOKUP($A1974,'Hospitalisation Details'!$A:$O,7,0)</f>
        <v>3436.5</v>
      </c>
      <c r="N1974" t="str">
        <f>VLOOKUP($A1974,'Hospitalisation Details'!$A:$O,12,0)</f>
        <v>tier - 2</v>
      </c>
      <c r="O1974" t="str">
        <f>VLOOKUP($A1974,'Hospitalisation Details'!$A:$O,13,0)</f>
        <v>tier - 1</v>
      </c>
      <c r="P1974" t="str">
        <f>VLOOKUP($A1974,'Hospitalisation Details'!$A:$O,14,0)</f>
        <v>R1013</v>
      </c>
      <c r="Q1974">
        <f>VLOOKUP($A1974,'Hospitalisation Details'!$A:$O,15,0)</f>
        <v>36</v>
      </c>
    </row>
    <row r="1975" spans="1:17" ht="15.75" x14ac:dyDescent="0.25">
      <c r="A1975" s="1" t="s">
        <v>394</v>
      </c>
      <c r="B1975" t="str">
        <f>VLOOKUP(Healthcare!A1975,'Customer Names'!$A:$D,4,0)</f>
        <v>Laurie B</v>
      </c>
      <c r="C1975">
        <f>VLOOKUP(A1975,'Medical Examinations'!$A:$M,2,0)</f>
        <v>32.25</v>
      </c>
      <c r="D1975">
        <f>VLOOKUP($A1975,'Medical Examinations'!$A:$M,3,0)</f>
        <v>5.2</v>
      </c>
      <c r="E1975" t="str">
        <f>VLOOKUP($A1975,'Medical Examinations'!$A:$M,4,0)</f>
        <v>yes</v>
      </c>
      <c r="F1975" t="str">
        <f>VLOOKUP($A1975,'Medical Examinations'!$A:$M,5,0)</f>
        <v>No</v>
      </c>
      <c r="G1975" t="str">
        <f>VLOOKUP($A1975,'Medical Examinations'!$A:$M,6,0)</f>
        <v>No</v>
      </c>
      <c r="H1975">
        <f>VLOOKUP($A1975,'Medical Examinations'!$A:$M,8,0)</f>
        <v>0</v>
      </c>
      <c r="I1975" t="str">
        <f>VLOOKUP($A1975,'Medical Examinations'!$A:$M,9,0)</f>
        <v>No</v>
      </c>
      <c r="J1975" t="str">
        <f>VLOOKUP($A1975,'Medical Examinations'!$A:$M,11,0)</f>
        <v>Obesity</v>
      </c>
      <c r="K1975" t="str">
        <f>VLOOKUP($A1975,'Medical Examinations'!$A:$M,12,0)</f>
        <v>Normal</v>
      </c>
      <c r="L1975" s="11">
        <f>VLOOKUP($A1975,'Hospitalisation Details'!$A:$O,5,0)</f>
        <v>37160</v>
      </c>
      <c r="M1975">
        <f>VLOOKUP($A1975,'Hospitalisation Details'!$A:$O,7,0)</f>
        <v>3434.38</v>
      </c>
      <c r="N1975" t="str">
        <f>VLOOKUP($A1975,'Hospitalisation Details'!$A:$O,12,0)</f>
        <v>tier - 2</v>
      </c>
      <c r="O1975" t="str">
        <f>VLOOKUP($A1975,'Hospitalisation Details'!$A:$O,13,0)</f>
        <v>tier - 2</v>
      </c>
      <c r="P1975" t="str">
        <f>VLOOKUP($A1975,'Hospitalisation Details'!$A:$O,14,0)</f>
        <v>R1011</v>
      </c>
      <c r="Q1975">
        <f>VLOOKUP($A1975,'Hospitalisation Details'!$A:$O,15,0)</f>
        <v>21</v>
      </c>
    </row>
    <row r="1976" spans="1:17" ht="15.75" x14ac:dyDescent="0.25">
      <c r="A1976" s="1" t="s">
        <v>393</v>
      </c>
      <c r="B1976" t="str">
        <f>VLOOKUP(Healthcare!A1976,'Customer Names'!$A:$D,4,0)</f>
        <v>Rachel B.</v>
      </c>
      <c r="C1976">
        <f>VLOOKUP(A1976,'Medical Examinations'!$A:$M,2,0)</f>
        <v>42.4</v>
      </c>
      <c r="D1976">
        <f>VLOOKUP($A1976,'Medical Examinations'!$A:$M,3,0)</f>
        <v>5.53</v>
      </c>
      <c r="E1976" t="str">
        <f>VLOOKUP($A1976,'Medical Examinations'!$A:$M,4,0)</f>
        <v>yes</v>
      </c>
      <c r="F1976" t="str">
        <f>VLOOKUP($A1976,'Medical Examinations'!$A:$M,5,0)</f>
        <v>No</v>
      </c>
      <c r="G1976" t="str">
        <f>VLOOKUP($A1976,'Medical Examinations'!$A:$M,6,0)</f>
        <v>No</v>
      </c>
      <c r="H1976">
        <f>VLOOKUP($A1976,'Medical Examinations'!$A:$M,8,0)</f>
        <v>0</v>
      </c>
      <c r="I1976" t="str">
        <f>VLOOKUP($A1976,'Medical Examinations'!$A:$M,9,0)</f>
        <v>No</v>
      </c>
      <c r="J1976" t="str">
        <f>VLOOKUP($A1976,'Medical Examinations'!$A:$M,11,0)</f>
        <v>Obesity</v>
      </c>
      <c r="K1976" t="str">
        <f>VLOOKUP($A1976,'Medical Examinations'!$A:$M,12,0)</f>
        <v>Normal</v>
      </c>
      <c r="L1976" s="11">
        <f>VLOOKUP($A1976,'Hospitalisation Details'!$A:$O,5,0)</f>
        <v>35418</v>
      </c>
      <c r="M1976">
        <f>VLOOKUP($A1976,'Hospitalisation Details'!$A:$O,7,0)</f>
        <v>3410.32</v>
      </c>
      <c r="N1976" t="str">
        <f>VLOOKUP($A1976,'Hospitalisation Details'!$A:$O,12,0)</f>
        <v>tier - 2</v>
      </c>
      <c r="O1976" t="str">
        <f>VLOOKUP($A1976,'Hospitalisation Details'!$A:$O,13,0)</f>
        <v>tier - 2</v>
      </c>
      <c r="P1976" t="str">
        <f>VLOOKUP($A1976,'Hospitalisation Details'!$A:$O,14,0)</f>
        <v>R1011</v>
      </c>
      <c r="Q1976">
        <f>VLOOKUP($A1976,'Hospitalisation Details'!$A:$O,15,0)</f>
        <v>26</v>
      </c>
    </row>
    <row r="1977" spans="1:17" ht="15.75" x14ac:dyDescent="0.25">
      <c r="A1977" s="1" t="s">
        <v>392</v>
      </c>
      <c r="B1977" t="str">
        <f>VLOOKUP(Healthcare!A1977,'Customer Names'!$A:$D,4,0)</f>
        <v>Liza</v>
      </c>
      <c r="C1977">
        <f>VLOOKUP(A1977,'Medical Examinations'!$A:$M,2,0)</f>
        <v>38.664999999999999</v>
      </c>
      <c r="D1977">
        <f>VLOOKUP($A1977,'Medical Examinations'!$A:$M,3,0)</f>
        <v>4.8600000000000003</v>
      </c>
      <c r="E1977" t="str">
        <f>VLOOKUP($A1977,'Medical Examinations'!$A:$M,4,0)</f>
        <v>No</v>
      </c>
      <c r="F1977" t="str">
        <f>VLOOKUP($A1977,'Medical Examinations'!$A:$M,5,0)</f>
        <v>yes</v>
      </c>
      <c r="G1977" t="str">
        <f>VLOOKUP($A1977,'Medical Examinations'!$A:$M,6,0)</f>
        <v>No</v>
      </c>
      <c r="H1977">
        <f>VLOOKUP($A1977,'Medical Examinations'!$A:$M,8,0)</f>
        <v>1</v>
      </c>
      <c r="I1977" t="str">
        <f>VLOOKUP($A1977,'Medical Examinations'!$A:$M,9,0)</f>
        <v>No</v>
      </c>
      <c r="J1977" t="str">
        <f>VLOOKUP($A1977,'Medical Examinations'!$A:$M,11,0)</f>
        <v>Obesity</v>
      </c>
      <c r="K1977" t="str">
        <f>VLOOKUP($A1977,'Medical Examinations'!$A:$M,12,0)</f>
        <v>Normal</v>
      </c>
      <c r="L1977" s="11">
        <f>VLOOKUP($A1977,'Hospitalisation Details'!$A:$O,5,0)</f>
        <v>38307</v>
      </c>
      <c r="M1977">
        <f>VLOOKUP($A1977,'Hospitalisation Details'!$A:$O,7,0)</f>
        <v>3393.36</v>
      </c>
      <c r="N1977" t="str">
        <f>VLOOKUP($A1977,'Hospitalisation Details'!$A:$O,12,0)</f>
        <v>tier - 2</v>
      </c>
      <c r="O1977" t="str">
        <f>VLOOKUP($A1977,'Hospitalisation Details'!$A:$O,13,0)</f>
        <v>tier - 2</v>
      </c>
      <c r="P1977" t="str">
        <f>VLOOKUP($A1977,'Hospitalisation Details'!$A:$O,14,0)</f>
        <v>R1023</v>
      </c>
      <c r="Q1977">
        <f>VLOOKUP($A1977,'Hospitalisation Details'!$A:$O,15,0)</f>
        <v>18</v>
      </c>
    </row>
    <row r="1978" spans="1:17" ht="15.75" x14ac:dyDescent="0.25">
      <c r="A1978" s="1" t="s">
        <v>391</v>
      </c>
      <c r="B1978" t="str">
        <f>VLOOKUP(Healthcare!A1978,'Customer Names'!$A:$D,4,0)</f>
        <v>Lindsey</v>
      </c>
      <c r="C1978">
        <f>VLOOKUP(A1978,'Medical Examinations'!$A:$M,2,0)</f>
        <v>29.92</v>
      </c>
      <c r="D1978">
        <f>VLOOKUP($A1978,'Medical Examinations'!$A:$M,3,0)</f>
        <v>5.49</v>
      </c>
      <c r="E1978" t="str">
        <f>VLOOKUP($A1978,'Medical Examinations'!$A:$M,4,0)</f>
        <v>yes</v>
      </c>
      <c r="F1978" t="str">
        <f>VLOOKUP($A1978,'Medical Examinations'!$A:$M,5,0)</f>
        <v>No</v>
      </c>
      <c r="G1978" t="str">
        <f>VLOOKUP($A1978,'Medical Examinations'!$A:$M,6,0)</f>
        <v>No</v>
      </c>
      <c r="H1978">
        <f>VLOOKUP($A1978,'Medical Examinations'!$A:$M,8,0)</f>
        <v>0</v>
      </c>
      <c r="I1978" t="str">
        <f>VLOOKUP($A1978,'Medical Examinations'!$A:$M,9,0)</f>
        <v>No</v>
      </c>
      <c r="J1978" t="str">
        <f>VLOOKUP($A1978,'Medical Examinations'!$A:$M,11,0)</f>
        <v>Obesity</v>
      </c>
      <c r="K1978" t="str">
        <f>VLOOKUP($A1978,'Medical Examinations'!$A:$M,12,0)</f>
        <v>Normal</v>
      </c>
      <c r="L1978" s="11">
        <f>VLOOKUP($A1978,'Hospitalisation Details'!$A:$O,5,0)</f>
        <v>35335</v>
      </c>
      <c r="M1978">
        <f>VLOOKUP($A1978,'Hospitalisation Details'!$A:$O,7,0)</f>
        <v>3392.98</v>
      </c>
      <c r="N1978" t="str">
        <f>VLOOKUP($A1978,'Hospitalisation Details'!$A:$O,12,0)</f>
        <v>tier - 2</v>
      </c>
      <c r="O1978" t="str">
        <f>VLOOKUP($A1978,'Hospitalisation Details'!$A:$O,13,0)</f>
        <v>tier - 3</v>
      </c>
      <c r="P1978" t="str">
        <f>VLOOKUP($A1978,'Hospitalisation Details'!$A:$O,14,0)</f>
        <v>R1013</v>
      </c>
      <c r="Q1978">
        <f>VLOOKUP($A1978,'Hospitalisation Details'!$A:$O,15,0)</f>
        <v>26</v>
      </c>
    </row>
    <row r="1979" spans="1:17" ht="15.75" x14ac:dyDescent="0.25">
      <c r="A1979" s="1" t="s">
        <v>390</v>
      </c>
      <c r="B1979" t="str">
        <f>VLOOKUP(Healthcare!A1979,'Customer Names'!$A:$D,4,0)</f>
        <v>Lindsay E.</v>
      </c>
      <c r="C1979">
        <f>VLOOKUP(A1979,'Medical Examinations'!$A:$M,2,0)</f>
        <v>29.48</v>
      </c>
      <c r="D1979">
        <f>VLOOKUP($A1979,'Medical Examinations'!$A:$M,3,0)</f>
        <v>4.09</v>
      </c>
      <c r="E1979" t="str">
        <f>VLOOKUP($A1979,'Medical Examinations'!$A:$M,4,0)</f>
        <v>yes</v>
      </c>
      <c r="F1979" t="str">
        <f>VLOOKUP($A1979,'Medical Examinations'!$A:$M,5,0)</f>
        <v>No</v>
      </c>
      <c r="G1979" t="str">
        <f>VLOOKUP($A1979,'Medical Examinations'!$A:$M,6,0)</f>
        <v>No</v>
      </c>
      <c r="H1979">
        <f>VLOOKUP($A1979,'Medical Examinations'!$A:$M,8,0)</f>
        <v>0</v>
      </c>
      <c r="I1979" t="str">
        <f>VLOOKUP($A1979,'Medical Examinations'!$A:$M,9,0)</f>
        <v>No</v>
      </c>
      <c r="J1979" t="str">
        <f>VLOOKUP($A1979,'Medical Examinations'!$A:$M,11,0)</f>
        <v>Overweight</v>
      </c>
      <c r="K1979" t="str">
        <f>VLOOKUP($A1979,'Medical Examinations'!$A:$M,12,0)</f>
        <v>Normal</v>
      </c>
      <c r="L1979" s="11">
        <f>VLOOKUP($A1979,'Hospitalisation Details'!$A:$O,5,0)</f>
        <v>35256</v>
      </c>
      <c r="M1979">
        <f>VLOOKUP($A1979,'Hospitalisation Details'!$A:$O,7,0)</f>
        <v>3392.37</v>
      </c>
      <c r="N1979" t="str">
        <f>VLOOKUP($A1979,'Hospitalisation Details'!$A:$O,12,0)</f>
        <v>tier - 2</v>
      </c>
      <c r="O1979" t="str">
        <f>VLOOKUP($A1979,'Hospitalisation Details'!$A:$O,13,0)</f>
        <v>tier - 3</v>
      </c>
      <c r="P1979" t="str">
        <f>VLOOKUP($A1979,'Hospitalisation Details'!$A:$O,14,0)</f>
        <v>R1013</v>
      </c>
      <c r="Q1979">
        <f>VLOOKUP($A1979,'Hospitalisation Details'!$A:$O,15,0)</f>
        <v>26</v>
      </c>
    </row>
    <row r="1980" spans="1:17" ht="15.75" x14ac:dyDescent="0.25">
      <c r="A1980" s="1" t="s">
        <v>389</v>
      </c>
      <c r="B1980" t="str">
        <f>VLOOKUP(Healthcare!A1980,'Customer Names'!$A:$D,4,0)</f>
        <v>Kathleen M.</v>
      </c>
      <c r="C1980">
        <f>VLOOKUP(A1980,'Medical Examinations'!$A:$M,2,0)</f>
        <v>28.785</v>
      </c>
      <c r="D1980">
        <f>VLOOKUP($A1980,'Medical Examinations'!$A:$M,3,0)</f>
        <v>4.3099999999999996</v>
      </c>
      <c r="E1980" t="str">
        <f>VLOOKUP($A1980,'Medical Examinations'!$A:$M,4,0)</f>
        <v>yes</v>
      </c>
      <c r="F1980" t="str">
        <f>VLOOKUP($A1980,'Medical Examinations'!$A:$M,5,0)</f>
        <v>No</v>
      </c>
      <c r="G1980" t="str">
        <f>VLOOKUP($A1980,'Medical Examinations'!$A:$M,6,0)</f>
        <v>No</v>
      </c>
      <c r="H1980">
        <f>VLOOKUP($A1980,'Medical Examinations'!$A:$M,8,0)</f>
        <v>0</v>
      </c>
      <c r="I1980" t="str">
        <f>VLOOKUP($A1980,'Medical Examinations'!$A:$M,9,0)</f>
        <v>No</v>
      </c>
      <c r="J1980" t="str">
        <f>VLOOKUP($A1980,'Medical Examinations'!$A:$M,11,0)</f>
        <v>Overweight</v>
      </c>
      <c r="K1980" t="str">
        <f>VLOOKUP($A1980,'Medical Examinations'!$A:$M,12,0)</f>
        <v>Normal</v>
      </c>
      <c r="L1980" s="11">
        <f>VLOOKUP($A1980,'Hospitalisation Details'!$A:$O,5,0)</f>
        <v>35229</v>
      </c>
      <c r="M1980">
        <f>VLOOKUP($A1980,'Hospitalisation Details'!$A:$O,7,0)</f>
        <v>3385.4</v>
      </c>
      <c r="N1980" t="str">
        <f>VLOOKUP($A1980,'Hospitalisation Details'!$A:$O,12,0)</f>
        <v>tier - 2</v>
      </c>
      <c r="O1980" t="str">
        <f>VLOOKUP($A1980,'Hospitalisation Details'!$A:$O,13,0)</f>
        <v>tier - 2</v>
      </c>
      <c r="P1980" t="str">
        <f>VLOOKUP($A1980,'Hospitalisation Details'!$A:$O,14,0)</f>
        <v>R1024</v>
      </c>
      <c r="Q1980">
        <f>VLOOKUP($A1980,'Hospitalisation Details'!$A:$O,15,0)</f>
        <v>26</v>
      </c>
    </row>
    <row r="1981" spans="1:17" ht="15.75" x14ac:dyDescent="0.25">
      <c r="A1981" s="1" t="s">
        <v>388</v>
      </c>
      <c r="B1981" t="str">
        <f>VLOOKUP(Healthcare!A1981,'Customer Names'!$A:$D,4,0)</f>
        <v>Aya</v>
      </c>
      <c r="C1981">
        <f>VLOOKUP(A1981,'Medical Examinations'!$A:$M,2,0)</f>
        <v>19.8</v>
      </c>
      <c r="D1981">
        <f>VLOOKUP($A1981,'Medical Examinations'!$A:$M,3,0)</f>
        <v>4</v>
      </c>
      <c r="E1981" t="str">
        <f>VLOOKUP($A1981,'Medical Examinations'!$A:$M,4,0)</f>
        <v>yes</v>
      </c>
      <c r="F1981" t="str">
        <f>VLOOKUP($A1981,'Medical Examinations'!$A:$M,5,0)</f>
        <v>No</v>
      </c>
      <c r="G1981" t="str">
        <f>VLOOKUP($A1981,'Medical Examinations'!$A:$M,6,0)</f>
        <v>No</v>
      </c>
      <c r="H1981">
        <f>VLOOKUP($A1981,'Medical Examinations'!$A:$M,8,0)</f>
        <v>0</v>
      </c>
      <c r="I1981" t="str">
        <f>VLOOKUP($A1981,'Medical Examinations'!$A:$M,9,0)</f>
        <v>No</v>
      </c>
      <c r="J1981" t="str">
        <f>VLOOKUP($A1981,'Medical Examinations'!$A:$M,11,0)</f>
        <v>Healthy Weight</v>
      </c>
      <c r="K1981" t="str">
        <f>VLOOKUP($A1981,'Medical Examinations'!$A:$M,12,0)</f>
        <v>Normal</v>
      </c>
      <c r="L1981" s="11">
        <f>VLOOKUP($A1981,'Hospitalisation Details'!$A:$O,5,0)</f>
        <v>35322</v>
      </c>
      <c r="M1981">
        <f>VLOOKUP($A1981,'Hospitalisation Details'!$A:$O,7,0)</f>
        <v>3378.91</v>
      </c>
      <c r="N1981" t="str">
        <f>VLOOKUP($A1981,'Hospitalisation Details'!$A:$O,12,0)</f>
        <v>tier - 2</v>
      </c>
      <c r="O1981" t="str">
        <f>VLOOKUP($A1981,'Hospitalisation Details'!$A:$O,13,0)</f>
        <v>tier - 1</v>
      </c>
      <c r="P1981" t="str">
        <f>VLOOKUP($A1981,'Hospitalisation Details'!$A:$O,14,0)</f>
        <v>R1011</v>
      </c>
      <c r="Q1981">
        <f>VLOOKUP($A1981,'Hospitalisation Details'!$A:$O,15,0)</f>
        <v>26</v>
      </c>
    </row>
    <row r="1982" spans="1:17" ht="15.75" x14ac:dyDescent="0.25">
      <c r="A1982" s="1" t="s">
        <v>387</v>
      </c>
      <c r="B1982" t="str">
        <f>VLOOKUP(Healthcare!A1982,'Customer Names'!$A:$D,4,0)</f>
        <v>Carolyn R</v>
      </c>
      <c r="C1982">
        <f>VLOOKUP(A1982,'Medical Examinations'!$A:$M,2,0)</f>
        <v>35.53</v>
      </c>
      <c r="D1982">
        <f>VLOOKUP($A1982,'Medical Examinations'!$A:$M,3,0)</f>
        <v>4.68</v>
      </c>
      <c r="E1982" t="str">
        <f>VLOOKUP($A1982,'Medical Examinations'!$A:$M,4,0)</f>
        <v>No</v>
      </c>
      <c r="F1982" t="str">
        <f>VLOOKUP($A1982,'Medical Examinations'!$A:$M,5,0)</f>
        <v>No</v>
      </c>
      <c r="G1982" t="str">
        <f>VLOOKUP($A1982,'Medical Examinations'!$A:$M,6,0)</f>
        <v>Yes</v>
      </c>
      <c r="H1982">
        <f>VLOOKUP($A1982,'Medical Examinations'!$A:$M,8,0)</f>
        <v>1</v>
      </c>
      <c r="I1982" t="str">
        <f>VLOOKUP($A1982,'Medical Examinations'!$A:$M,9,0)</f>
        <v>No</v>
      </c>
      <c r="J1982" t="str">
        <f>VLOOKUP($A1982,'Medical Examinations'!$A:$M,11,0)</f>
        <v>Obesity</v>
      </c>
      <c r="K1982" t="str">
        <f>VLOOKUP($A1982,'Medical Examinations'!$A:$M,12,0)</f>
        <v>Normal</v>
      </c>
      <c r="L1982" s="11">
        <f>VLOOKUP($A1982,'Hospitalisation Details'!$A:$O,5,0)</f>
        <v>34188</v>
      </c>
      <c r="M1982">
        <f>VLOOKUP($A1982,'Hospitalisation Details'!$A:$O,7,0)</f>
        <v>3366.67</v>
      </c>
      <c r="N1982" t="str">
        <f>VLOOKUP($A1982,'Hospitalisation Details'!$A:$O,12,0)</f>
        <v>tier - 2</v>
      </c>
      <c r="O1982" t="str">
        <f>VLOOKUP($A1982,'Hospitalisation Details'!$A:$O,13,0)</f>
        <v>tier - 2</v>
      </c>
      <c r="P1982" t="str">
        <f>VLOOKUP($A1982,'Hospitalisation Details'!$A:$O,14,0)</f>
        <v>R1013</v>
      </c>
      <c r="Q1982">
        <f>VLOOKUP($A1982,'Hospitalisation Details'!$A:$O,15,0)</f>
        <v>29</v>
      </c>
    </row>
    <row r="1983" spans="1:17" ht="15.75" x14ac:dyDescent="0.25">
      <c r="A1983" s="1" t="s">
        <v>386</v>
      </c>
      <c r="B1983" t="str">
        <f>VLOOKUP(Healthcare!A1983,'Customer Names'!$A:$D,4,0)</f>
        <v>Bethany</v>
      </c>
      <c r="C1983">
        <f>VLOOKUP(A1983,'Medical Examinations'!$A:$M,2,0)</f>
        <v>21.47</v>
      </c>
      <c r="D1983">
        <f>VLOOKUP($A1983,'Medical Examinations'!$A:$M,3,0)</f>
        <v>4.0199999999999996</v>
      </c>
      <c r="E1983" t="str">
        <f>VLOOKUP($A1983,'Medical Examinations'!$A:$M,4,0)</f>
        <v>yes</v>
      </c>
      <c r="F1983" t="str">
        <f>VLOOKUP($A1983,'Medical Examinations'!$A:$M,5,0)</f>
        <v>No</v>
      </c>
      <c r="G1983" t="str">
        <f>VLOOKUP($A1983,'Medical Examinations'!$A:$M,6,0)</f>
        <v>No</v>
      </c>
      <c r="H1983">
        <f>VLOOKUP($A1983,'Medical Examinations'!$A:$M,8,0)</f>
        <v>1</v>
      </c>
      <c r="I1983" t="str">
        <f>VLOOKUP($A1983,'Medical Examinations'!$A:$M,9,0)</f>
        <v>No</v>
      </c>
      <c r="J1983" t="str">
        <f>VLOOKUP($A1983,'Medical Examinations'!$A:$M,11,0)</f>
        <v>Healthy Weight</v>
      </c>
      <c r="K1983" t="str">
        <f>VLOOKUP($A1983,'Medical Examinations'!$A:$M,12,0)</f>
        <v>Normal</v>
      </c>
      <c r="L1983" s="11">
        <f>VLOOKUP($A1983,'Hospitalisation Details'!$A:$O,5,0)</f>
        <v>34903</v>
      </c>
      <c r="M1983">
        <f>VLOOKUP($A1983,'Hospitalisation Details'!$A:$O,7,0)</f>
        <v>3353.47</v>
      </c>
      <c r="N1983" t="str">
        <f>VLOOKUP($A1983,'Hospitalisation Details'!$A:$O,12,0)</f>
        <v>tier - 2</v>
      </c>
      <c r="O1983" t="str">
        <f>VLOOKUP($A1983,'Hospitalisation Details'!$A:$O,13,0)</f>
        <v>tier - 3</v>
      </c>
      <c r="P1983" t="str">
        <f>VLOOKUP($A1983,'Hospitalisation Details'!$A:$O,14,0)</f>
        <v>R1012</v>
      </c>
      <c r="Q1983">
        <f>VLOOKUP($A1983,'Hospitalisation Details'!$A:$O,15,0)</f>
        <v>27</v>
      </c>
    </row>
    <row r="1984" spans="1:17" ht="15.75" x14ac:dyDescent="0.25">
      <c r="A1984" s="1" t="s">
        <v>385</v>
      </c>
      <c r="B1984" t="str">
        <f>VLOOKUP(Healthcare!A1984,'Customer Names'!$A:$D,4,0)</f>
        <v>Holly A</v>
      </c>
      <c r="C1984">
        <f>VLOOKUP(A1984,'Medical Examinations'!$A:$M,2,0)</f>
        <v>25.9</v>
      </c>
      <c r="D1984">
        <f>VLOOKUP($A1984,'Medical Examinations'!$A:$M,3,0)</f>
        <v>5.12</v>
      </c>
      <c r="E1984" t="str">
        <f>VLOOKUP($A1984,'Medical Examinations'!$A:$M,4,0)</f>
        <v>No</v>
      </c>
      <c r="F1984" t="str">
        <f>VLOOKUP($A1984,'Medical Examinations'!$A:$M,5,0)</f>
        <v>No</v>
      </c>
      <c r="G1984" t="str">
        <f>VLOOKUP($A1984,'Medical Examinations'!$A:$M,6,0)</f>
        <v>Yes</v>
      </c>
      <c r="H1984">
        <f>VLOOKUP($A1984,'Medical Examinations'!$A:$M,8,0)</f>
        <v>1</v>
      </c>
      <c r="I1984" t="str">
        <f>VLOOKUP($A1984,'Medical Examinations'!$A:$M,9,0)</f>
        <v>No</v>
      </c>
      <c r="J1984" t="str">
        <f>VLOOKUP($A1984,'Medical Examinations'!$A:$M,11,0)</f>
        <v>Overweight</v>
      </c>
      <c r="K1984" t="str">
        <f>VLOOKUP($A1984,'Medical Examinations'!$A:$M,12,0)</f>
        <v>Normal</v>
      </c>
      <c r="L1984" s="11">
        <f>VLOOKUP($A1984,'Hospitalisation Details'!$A:$O,5,0)</f>
        <v>34240</v>
      </c>
      <c r="M1984">
        <f>VLOOKUP($A1984,'Hospitalisation Details'!$A:$O,7,0)</f>
        <v>3353.28</v>
      </c>
      <c r="N1984" t="str">
        <f>VLOOKUP($A1984,'Hospitalisation Details'!$A:$O,12,0)</f>
        <v>tier - 2</v>
      </c>
      <c r="O1984" t="str">
        <f>VLOOKUP($A1984,'Hospitalisation Details'!$A:$O,13,0)</f>
        <v>tier - 1</v>
      </c>
      <c r="P1984" t="str">
        <f>VLOOKUP($A1984,'Hospitalisation Details'!$A:$O,14,0)</f>
        <v>R1011</v>
      </c>
      <c r="Q1984">
        <f>VLOOKUP($A1984,'Hospitalisation Details'!$A:$O,15,0)</f>
        <v>29</v>
      </c>
    </row>
    <row r="1985" spans="1:17" ht="15.75" x14ac:dyDescent="0.25">
      <c r="A1985" s="1" t="s">
        <v>384</v>
      </c>
      <c r="B1985" t="str">
        <f>VLOOKUP(Healthcare!A1985,'Customer Names'!$A:$D,4,0)</f>
        <v>Ping</v>
      </c>
      <c r="C1985">
        <f>VLOOKUP(A1985,'Medical Examinations'!$A:$M,2,0)</f>
        <v>20.81</v>
      </c>
      <c r="D1985">
        <f>VLOOKUP($A1985,'Medical Examinations'!$A:$M,3,0)</f>
        <v>5.52</v>
      </c>
      <c r="E1985" t="str">
        <f>VLOOKUP($A1985,'Medical Examinations'!$A:$M,4,0)</f>
        <v>No</v>
      </c>
      <c r="F1985" t="str">
        <f>VLOOKUP($A1985,'Medical Examinations'!$A:$M,5,0)</f>
        <v>No</v>
      </c>
      <c r="G1985" t="str">
        <f>VLOOKUP($A1985,'Medical Examinations'!$A:$M,6,0)</f>
        <v>No</v>
      </c>
      <c r="H1985">
        <f>VLOOKUP($A1985,'Medical Examinations'!$A:$M,8,0)</f>
        <v>0</v>
      </c>
      <c r="I1985" t="str">
        <f>VLOOKUP($A1985,'Medical Examinations'!$A:$M,9,0)</f>
        <v>No</v>
      </c>
      <c r="J1985" t="str">
        <f>VLOOKUP($A1985,'Medical Examinations'!$A:$M,11,0)</f>
        <v>Healthy Weight</v>
      </c>
      <c r="K1985" t="str">
        <f>VLOOKUP($A1985,'Medical Examinations'!$A:$M,12,0)</f>
        <v>Normal</v>
      </c>
      <c r="L1985" s="11">
        <f>VLOOKUP($A1985,'Hospitalisation Details'!$A:$O,5,0)</f>
        <v>33420</v>
      </c>
      <c r="M1985">
        <f>VLOOKUP($A1985,'Hospitalisation Details'!$A:$O,7,0)</f>
        <v>3342.79</v>
      </c>
      <c r="N1985" t="str">
        <f>VLOOKUP($A1985,'Hospitalisation Details'!$A:$O,12,0)</f>
        <v>tier - 2</v>
      </c>
      <c r="O1985" t="str">
        <f>VLOOKUP($A1985,'Hospitalisation Details'!$A:$O,13,0)</f>
        <v>tier - 1</v>
      </c>
      <c r="P1985" t="str">
        <f>VLOOKUP($A1985,'Hospitalisation Details'!$A:$O,14,0)</f>
        <v>R1013</v>
      </c>
      <c r="Q1985">
        <f>VLOOKUP($A1985,'Hospitalisation Details'!$A:$O,15,0)</f>
        <v>31</v>
      </c>
    </row>
    <row r="1986" spans="1:17" ht="15.75" x14ac:dyDescent="0.25">
      <c r="A1986" s="1" t="s">
        <v>383</v>
      </c>
      <c r="B1986" t="str">
        <f>VLOOKUP(Healthcare!A1986,'Customer Names'!$A:$D,4,0)</f>
        <v>Tim</v>
      </c>
      <c r="C1986">
        <f>VLOOKUP(A1986,'Medical Examinations'!$A:$M,2,0)</f>
        <v>25.84</v>
      </c>
      <c r="D1986">
        <f>VLOOKUP($A1986,'Medical Examinations'!$A:$M,3,0)</f>
        <v>5.81</v>
      </c>
      <c r="E1986" t="str">
        <f>VLOOKUP($A1986,'Medical Examinations'!$A:$M,4,0)</f>
        <v>yes</v>
      </c>
      <c r="F1986" t="str">
        <f>VLOOKUP($A1986,'Medical Examinations'!$A:$M,5,0)</f>
        <v>No</v>
      </c>
      <c r="G1986" t="str">
        <f>VLOOKUP($A1986,'Medical Examinations'!$A:$M,6,0)</f>
        <v>Yes</v>
      </c>
      <c r="H1986">
        <f>VLOOKUP($A1986,'Medical Examinations'!$A:$M,8,0)</f>
        <v>1</v>
      </c>
      <c r="I1986" t="str">
        <f>VLOOKUP($A1986,'Medical Examinations'!$A:$M,9,0)</f>
        <v>No</v>
      </c>
      <c r="J1986" t="str">
        <f>VLOOKUP($A1986,'Medical Examinations'!$A:$M,11,0)</f>
        <v>Overweight</v>
      </c>
      <c r="K1986" t="str">
        <f>VLOOKUP($A1986,'Medical Examinations'!$A:$M,12,0)</f>
        <v>Prediabetes</v>
      </c>
      <c r="L1986" s="11">
        <f>VLOOKUP($A1986,'Hospitalisation Details'!$A:$O,5,0)</f>
        <v>35723</v>
      </c>
      <c r="M1986">
        <f>VLOOKUP($A1986,'Hospitalisation Details'!$A:$O,7,0)</f>
        <v>3309.79</v>
      </c>
      <c r="N1986" t="str">
        <f>VLOOKUP($A1986,'Hospitalisation Details'!$A:$O,12,0)</f>
        <v>tier - 3</v>
      </c>
      <c r="O1986" t="str">
        <f>VLOOKUP($A1986,'Hospitalisation Details'!$A:$O,13,0)</f>
        <v>tier - 3</v>
      </c>
      <c r="P1986" t="str">
        <f>VLOOKUP($A1986,'Hospitalisation Details'!$A:$O,14,0)</f>
        <v>R1017</v>
      </c>
      <c r="Q1986">
        <f>VLOOKUP($A1986,'Hospitalisation Details'!$A:$O,15,0)</f>
        <v>25</v>
      </c>
    </row>
    <row r="1987" spans="1:17" ht="15.75" x14ac:dyDescent="0.25">
      <c r="A1987" s="1" t="s">
        <v>382</v>
      </c>
      <c r="B1987" t="str">
        <f>VLOOKUP(Healthcare!A1987,'Customer Names'!$A:$D,4,0)</f>
        <v>John</v>
      </c>
      <c r="C1987">
        <f>VLOOKUP(A1987,'Medical Examinations'!$A:$M,2,0)</f>
        <v>30.95</v>
      </c>
      <c r="D1987">
        <f>VLOOKUP($A1987,'Medical Examinations'!$A:$M,3,0)</f>
        <v>5.16</v>
      </c>
      <c r="E1987" t="str">
        <f>VLOOKUP($A1987,'Medical Examinations'!$A:$M,4,0)</f>
        <v>No</v>
      </c>
      <c r="F1987" t="str">
        <f>VLOOKUP($A1987,'Medical Examinations'!$A:$M,5,0)</f>
        <v>No</v>
      </c>
      <c r="G1987" t="str">
        <f>VLOOKUP($A1987,'Medical Examinations'!$A:$M,6,0)</f>
        <v>Yes</v>
      </c>
      <c r="H1987">
        <f>VLOOKUP($A1987,'Medical Examinations'!$A:$M,8,0)</f>
        <v>1</v>
      </c>
      <c r="I1987" t="str">
        <f>VLOOKUP($A1987,'Medical Examinations'!$A:$M,9,0)</f>
        <v>No</v>
      </c>
      <c r="J1987" t="str">
        <f>VLOOKUP($A1987,'Medical Examinations'!$A:$M,11,0)</f>
        <v>Obesity</v>
      </c>
      <c r="K1987" t="str">
        <f>VLOOKUP($A1987,'Medical Examinations'!$A:$M,12,0)</f>
        <v>Normal</v>
      </c>
      <c r="L1987" s="11">
        <f>VLOOKUP($A1987,'Hospitalisation Details'!$A:$O,5,0)</f>
        <v>37973</v>
      </c>
      <c r="M1987">
        <f>VLOOKUP($A1987,'Hospitalisation Details'!$A:$O,7,0)</f>
        <v>3308.46</v>
      </c>
      <c r="N1987" t="str">
        <f>VLOOKUP($A1987,'Hospitalisation Details'!$A:$O,12,0)</f>
        <v>tier - 2</v>
      </c>
      <c r="O1987" t="str">
        <f>VLOOKUP($A1987,'Hospitalisation Details'!$A:$O,13,0)</f>
        <v>tier - 1</v>
      </c>
      <c r="P1987" t="str">
        <f>VLOOKUP($A1987,'Hospitalisation Details'!$A:$O,14,0)</f>
        <v>R1021</v>
      </c>
      <c r="Q1987">
        <f>VLOOKUP($A1987,'Hospitalisation Details'!$A:$O,15,0)</f>
        <v>19</v>
      </c>
    </row>
    <row r="1988" spans="1:17" ht="15.75" x14ac:dyDescent="0.25">
      <c r="A1988" s="1" t="s">
        <v>381</v>
      </c>
      <c r="B1988" t="str">
        <f>VLOOKUP(Healthcare!A1988,'Customer Names'!$A:$D,4,0)</f>
        <v>.  Cynthia</v>
      </c>
      <c r="C1988">
        <f>VLOOKUP(A1988,'Medical Examinations'!$A:$M,2,0)</f>
        <v>30.54</v>
      </c>
      <c r="D1988">
        <f>VLOOKUP($A1988,'Medical Examinations'!$A:$M,3,0)</f>
        <v>5</v>
      </c>
      <c r="E1988" t="str">
        <f>VLOOKUP($A1988,'Medical Examinations'!$A:$M,4,0)</f>
        <v>No</v>
      </c>
      <c r="F1988" t="str">
        <f>VLOOKUP($A1988,'Medical Examinations'!$A:$M,5,0)</f>
        <v>No</v>
      </c>
      <c r="G1988" t="str">
        <f>VLOOKUP($A1988,'Medical Examinations'!$A:$M,6,0)</f>
        <v>Yes</v>
      </c>
      <c r="H1988">
        <f>VLOOKUP($A1988,'Medical Examinations'!$A:$M,8,0)</f>
        <v>1</v>
      </c>
      <c r="I1988" t="str">
        <f>VLOOKUP($A1988,'Medical Examinations'!$A:$M,9,0)</f>
        <v>No</v>
      </c>
      <c r="J1988" t="str">
        <f>VLOOKUP($A1988,'Medical Examinations'!$A:$M,11,0)</f>
        <v>Obesity</v>
      </c>
      <c r="K1988" t="str">
        <f>VLOOKUP($A1988,'Medical Examinations'!$A:$M,12,0)</f>
        <v>Normal</v>
      </c>
      <c r="L1988" s="11">
        <f>VLOOKUP($A1988,'Hospitalisation Details'!$A:$O,5,0)</f>
        <v>37960</v>
      </c>
      <c r="M1988">
        <f>VLOOKUP($A1988,'Hospitalisation Details'!$A:$O,7,0)</f>
        <v>3300.7</v>
      </c>
      <c r="N1988" t="str">
        <f>VLOOKUP($A1988,'Hospitalisation Details'!$A:$O,12,0)</f>
        <v>tier - 2</v>
      </c>
      <c r="O1988" t="str">
        <f>VLOOKUP($A1988,'Hospitalisation Details'!$A:$O,13,0)</f>
        <v>tier - 2</v>
      </c>
      <c r="P1988" t="str">
        <f>VLOOKUP($A1988,'Hospitalisation Details'!$A:$O,14,0)</f>
        <v>R1025</v>
      </c>
      <c r="Q1988">
        <f>VLOOKUP($A1988,'Hospitalisation Details'!$A:$O,15,0)</f>
        <v>19</v>
      </c>
    </row>
    <row r="1989" spans="1:17" ht="15.75" x14ac:dyDescent="0.25">
      <c r="A1989" s="1" t="s">
        <v>380</v>
      </c>
      <c r="B1989" t="str">
        <f>VLOOKUP(Healthcare!A1989,'Customer Names'!$A:$D,4,0)</f>
        <v>Emmett</v>
      </c>
      <c r="C1989">
        <f>VLOOKUP(A1989,'Medical Examinations'!$A:$M,2,0)</f>
        <v>33.914999999999999</v>
      </c>
      <c r="D1989">
        <f>VLOOKUP($A1989,'Medical Examinations'!$A:$M,3,0)</f>
        <v>5.84</v>
      </c>
      <c r="E1989" t="str">
        <f>VLOOKUP($A1989,'Medical Examinations'!$A:$M,4,0)</f>
        <v>yes</v>
      </c>
      <c r="F1989" t="str">
        <f>VLOOKUP($A1989,'Medical Examinations'!$A:$M,5,0)</f>
        <v>No</v>
      </c>
      <c r="G1989" t="str">
        <f>VLOOKUP($A1989,'Medical Examinations'!$A:$M,6,0)</f>
        <v>No</v>
      </c>
      <c r="H1989">
        <f>VLOOKUP($A1989,'Medical Examinations'!$A:$M,8,0)</f>
        <v>0</v>
      </c>
      <c r="I1989" t="str">
        <f>VLOOKUP($A1989,'Medical Examinations'!$A:$M,9,0)</f>
        <v>No</v>
      </c>
      <c r="J1989" t="str">
        <f>VLOOKUP($A1989,'Medical Examinations'!$A:$M,11,0)</f>
        <v>Obesity</v>
      </c>
      <c r="K1989" t="str">
        <f>VLOOKUP($A1989,'Medical Examinations'!$A:$M,12,0)</f>
        <v>Prediabetes</v>
      </c>
      <c r="L1989" s="11">
        <f>VLOOKUP($A1989,'Hospitalisation Details'!$A:$O,5,0)</f>
        <v>35416</v>
      </c>
      <c r="M1989">
        <f>VLOOKUP($A1989,'Hospitalisation Details'!$A:$O,7,0)</f>
        <v>3292.53</v>
      </c>
      <c r="N1989" t="str">
        <f>VLOOKUP($A1989,'Hospitalisation Details'!$A:$O,12,0)</f>
        <v>tier - 2</v>
      </c>
      <c r="O1989" t="str">
        <f>VLOOKUP($A1989,'Hospitalisation Details'!$A:$O,13,0)</f>
        <v>tier - 2</v>
      </c>
      <c r="P1989" t="str">
        <f>VLOOKUP($A1989,'Hospitalisation Details'!$A:$O,14,0)</f>
        <v>R1012</v>
      </c>
      <c r="Q1989">
        <f>VLOOKUP($A1989,'Hospitalisation Details'!$A:$O,15,0)</f>
        <v>26</v>
      </c>
    </row>
    <row r="1990" spans="1:17" ht="15.75" x14ac:dyDescent="0.25">
      <c r="A1990" s="1" t="s">
        <v>379</v>
      </c>
      <c r="B1990" t="str">
        <f>VLOOKUP(Healthcare!A1990,'Customer Names'!$A:$D,4,0)</f>
        <v>Kate</v>
      </c>
      <c r="C1990">
        <f>VLOOKUP(A1990,'Medical Examinations'!$A:$M,2,0)</f>
        <v>33.31</v>
      </c>
      <c r="D1990">
        <f>VLOOKUP($A1990,'Medical Examinations'!$A:$M,3,0)</f>
        <v>4.1900000000000004</v>
      </c>
      <c r="E1990" t="str">
        <f>VLOOKUP($A1990,'Medical Examinations'!$A:$M,4,0)</f>
        <v>No</v>
      </c>
      <c r="F1990" t="str">
        <f>VLOOKUP($A1990,'Medical Examinations'!$A:$M,5,0)</f>
        <v>No</v>
      </c>
      <c r="G1990" t="str">
        <f>VLOOKUP($A1990,'Medical Examinations'!$A:$M,6,0)</f>
        <v>Yes</v>
      </c>
      <c r="H1990">
        <f>VLOOKUP($A1990,'Medical Examinations'!$A:$M,8,0)</f>
        <v>1</v>
      </c>
      <c r="I1990" t="str">
        <f>VLOOKUP($A1990,'Medical Examinations'!$A:$M,9,0)</f>
        <v>No</v>
      </c>
      <c r="J1990" t="str">
        <f>VLOOKUP($A1990,'Medical Examinations'!$A:$M,11,0)</f>
        <v>Obesity</v>
      </c>
      <c r="K1990" t="str">
        <f>VLOOKUP($A1990,'Medical Examinations'!$A:$M,12,0)</f>
        <v>Normal</v>
      </c>
      <c r="L1990" s="11">
        <f>VLOOKUP($A1990,'Hospitalisation Details'!$A:$O,5,0)</f>
        <v>37958</v>
      </c>
      <c r="M1990">
        <f>VLOOKUP($A1990,'Hospitalisation Details'!$A:$O,7,0)</f>
        <v>3280.22</v>
      </c>
      <c r="N1990" t="str">
        <f>VLOOKUP($A1990,'Hospitalisation Details'!$A:$O,12,0)</f>
        <v>tier - 2</v>
      </c>
      <c r="O1990" t="str">
        <f>VLOOKUP($A1990,'Hospitalisation Details'!$A:$O,13,0)</f>
        <v>tier - 3</v>
      </c>
      <c r="P1990" t="str">
        <f>VLOOKUP($A1990,'Hospitalisation Details'!$A:$O,14,0)</f>
        <v>R1011</v>
      </c>
      <c r="Q1990">
        <f>VLOOKUP($A1990,'Hospitalisation Details'!$A:$O,15,0)</f>
        <v>19</v>
      </c>
    </row>
    <row r="1991" spans="1:17" ht="15.75" x14ac:dyDescent="0.25">
      <c r="A1991" s="1" t="s">
        <v>378</v>
      </c>
      <c r="B1991" t="str">
        <f>VLOOKUP(Healthcare!A1991,'Customer Names'!$A:$D,4,0)</f>
        <v>Christopher L.</v>
      </c>
      <c r="C1991">
        <f>VLOOKUP(A1991,'Medical Examinations'!$A:$M,2,0)</f>
        <v>25.745000000000001</v>
      </c>
      <c r="D1991">
        <f>VLOOKUP($A1991,'Medical Examinations'!$A:$M,3,0)</f>
        <v>4.62</v>
      </c>
      <c r="E1991" t="str">
        <f>VLOOKUP($A1991,'Medical Examinations'!$A:$M,4,0)</f>
        <v>yes</v>
      </c>
      <c r="F1991" t="str">
        <f>VLOOKUP($A1991,'Medical Examinations'!$A:$M,5,0)</f>
        <v>No</v>
      </c>
      <c r="G1991" t="str">
        <f>VLOOKUP($A1991,'Medical Examinations'!$A:$M,6,0)</f>
        <v>No</v>
      </c>
      <c r="H1991">
        <f>VLOOKUP($A1991,'Medical Examinations'!$A:$M,8,0)</f>
        <v>0</v>
      </c>
      <c r="I1991" t="str">
        <f>VLOOKUP($A1991,'Medical Examinations'!$A:$M,9,0)</f>
        <v>No</v>
      </c>
      <c r="J1991" t="str">
        <f>VLOOKUP($A1991,'Medical Examinations'!$A:$M,11,0)</f>
        <v>Overweight</v>
      </c>
      <c r="K1991" t="str">
        <f>VLOOKUP($A1991,'Medical Examinations'!$A:$M,12,0)</f>
        <v>Normal</v>
      </c>
      <c r="L1991" s="11">
        <f>VLOOKUP($A1991,'Hospitalisation Details'!$A:$O,5,0)</f>
        <v>37201</v>
      </c>
      <c r="M1991">
        <f>VLOOKUP($A1991,'Hospitalisation Details'!$A:$O,7,0)</f>
        <v>3279.87</v>
      </c>
      <c r="N1991" t="str">
        <f>VLOOKUP($A1991,'Hospitalisation Details'!$A:$O,12,0)</f>
        <v>tier - 2</v>
      </c>
      <c r="O1991" t="str">
        <f>VLOOKUP($A1991,'Hospitalisation Details'!$A:$O,13,0)</f>
        <v>tier - 1</v>
      </c>
      <c r="P1991" t="str">
        <f>VLOOKUP($A1991,'Hospitalisation Details'!$A:$O,14,0)</f>
        <v>R1017</v>
      </c>
      <c r="Q1991">
        <f>VLOOKUP($A1991,'Hospitalisation Details'!$A:$O,15,0)</f>
        <v>21</v>
      </c>
    </row>
    <row r="1992" spans="1:17" ht="15.75" x14ac:dyDescent="0.25">
      <c r="A1992" s="1" t="s">
        <v>377</v>
      </c>
      <c r="B1992" t="str">
        <f>VLOOKUP(Healthcare!A1992,'Customer Names'!$A:$D,4,0)</f>
        <v>Christopher P.</v>
      </c>
      <c r="C1992">
        <f>VLOOKUP(A1992,'Medical Examinations'!$A:$M,2,0)</f>
        <v>37.1</v>
      </c>
      <c r="D1992">
        <f>VLOOKUP($A1992,'Medical Examinations'!$A:$M,3,0)</f>
        <v>6.24</v>
      </c>
      <c r="E1992" t="str">
        <f>VLOOKUP($A1992,'Medical Examinations'!$A:$M,4,0)</f>
        <v>No</v>
      </c>
      <c r="F1992" t="str">
        <f>VLOOKUP($A1992,'Medical Examinations'!$A:$M,5,0)</f>
        <v>No</v>
      </c>
      <c r="G1992" t="str">
        <f>VLOOKUP($A1992,'Medical Examinations'!$A:$M,6,0)</f>
        <v>No</v>
      </c>
      <c r="H1992">
        <f>VLOOKUP($A1992,'Medical Examinations'!$A:$M,8,0)</f>
        <v>0</v>
      </c>
      <c r="I1992" t="str">
        <f>VLOOKUP($A1992,'Medical Examinations'!$A:$M,9,0)</f>
        <v>No</v>
      </c>
      <c r="J1992" t="str">
        <f>VLOOKUP($A1992,'Medical Examinations'!$A:$M,11,0)</f>
        <v>Obesity</v>
      </c>
      <c r="K1992" t="str">
        <f>VLOOKUP($A1992,'Medical Examinations'!$A:$M,12,0)</f>
        <v>Prediabetes</v>
      </c>
      <c r="L1992" s="11">
        <f>VLOOKUP($A1992,'Hospitalisation Details'!$A:$O,5,0)</f>
        <v>34669</v>
      </c>
      <c r="M1992">
        <f>VLOOKUP($A1992,'Hospitalisation Details'!$A:$O,7,0)</f>
        <v>3277.16</v>
      </c>
      <c r="N1992" t="str">
        <f>VLOOKUP($A1992,'Hospitalisation Details'!$A:$O,12,0)</f>
        <v>tier - 2</v>
      </c>
      <c r="O1992" t="str">
        <f>VLOOKUP($A1992,'Hospitalisation Details'!$A:$O,13,0)</f>
        <v>tier - 3</v>
      </c>
      <c r="P1992" t="str">
        <f>VLOOKUP($A1992,'Hospitalisation Details'!$A:$O,14,0)</f>
        <v>R1011</v>
      </c>
      <c r="Q1992">
        <f>VLOOKUP($A1992,'Hospitalisation Details'!$A:$O,15,0)</f>
        <v>28</v>
      </c>
    </row>
    <row r="1993" spans="1:17" ht="15.75" x14ac:dyDescent="0.25">
      <c r="A1993" s="1" t="s">
        <v>376</v>
      </c>
      <c r="B1993" t="str">
        <f>VLOOKUP(Healthcare!A1993,'Customer Names'!$A:$D,4,0)</f>
        <v>Christopher W</v>
      </c>
      <c r="C1993">
        <f>VLOOKUP(A1993,'Medical Examinations'!$A:$M,2,0)</f>
        <v>35.435000000000002</v>
      </c>
      <c r="D1993">
        <f>VLOOKUP($A1993,'Medical Examinations'!$A:$M,3,0)</f>
        <v>5.81</v>
      </c>
      <c r="E1993" t="str">
        <f>VLOOKUP($A1993,'Medical Examinations'!$A:$M,4,0)</f>
        <v>No</v>
      </c>
      <c r="F1993" t="str">
        <f>VLOOKUP($A1993,'Medical Examinations'!$A:$M,5,0)</f>
        <v>No</v>
      </c>
      <c r="G1993" t="str">
        <f>VLOOKUP($A1993,'Medical Examinations'!$A:$M,6,0)</f>
        <v>No</v>
      </c>
      <c r="H1993">
        <f>VLOOKUP($A1993,'Medical Examinations'!$A:$M,8,0)</f>
        <v>0</v>
      </c>
      <c r="I1993" t="str">
        <f>VLOOKUP($A1993,'Medical Examinations'!$A:$M,9,0)</f>
        <v>No</v>
      </c>
      <c r="J1993" t="str">
        <f>VLOOKUP($A1993,'Medical Examinations'!$A:$M,11,0)</f>
        <v>Obesity</v>
      </c>
      <c r="K1993" t="str">
        <f>VLOOKUP($A1993,'Medical Examinations'!$A:$M,12,0)</f>
        <v>Prediabetes</v>
      </c>
      <c r="L1993" s="11">
        <f>VLOOKUP($A1993,'Hospitalisation Details'!$A:$O,5,0)</f>
        <v>34548</v>
      </c>
      <c r="M1993">
        <f>VLOOKUP($A1993,'Hospitalisation Details'!$A:$O,7,0)</f>
        <v>3268.85</v>
      </c>
      <c r="N1993" t="str">
        <f>VLOOKUP($A1993,'Hospitalisation Details'!$A:$O,12,0)</f>
        <v>tier - 3</v>
      </c>
      <c r="O1993" t="str">
        <f>VLOOKUP($A1993,'Hospitalisation Details'!$A:$O,13,0)</f>
        <v>tier - 1</v>
      </c>
      <c r="P1993" t="str">
        <f>VLOOKUP($A1993,'Hospitalisation Details'!$A:$O,14,0)</f>
        <v>R1016</v>
      </c>
      <c r="Q1993">
        <f>VLOOKUP($A1993,'Hospitalisation Details'!$A:$O,15,0)</f>
        <v>28</v>
      </c>
    </row>
    <row r="1994" spans="1:17" ht="15.75" x14ac:dyDescent="0.25">
      <c r="A1994" s="1" t="s">
        <v>375</v>
      </c>
      <c r="B1994" t="str">
        <f>VLOOKUP(Healthcare!A1994,'Customer Names'!$A:$D,4,0)</f>
        <v>Norman H.</v>
      </c>
      <c r="C1994">
        <f>VLOOKUP(A1994,'Medical Examinations'!$A:$M,2,0)</f>
        <v>20.399999999999999</v>
      </c>
      <c r="D1994">
        <f>VLOOKUP($A1994,'Medical Examinations'!$A:$M,3,0)</f>
        <v>4.83</v>
      </c>
      <c r="E1994" t="str">
        <f>VLOOKUP($A1994,'Medical Examinations'!$A:$M,4,0)</f>
        <v>No</v>
      </c>
      <c r="F1994" t="str">
        <f>VLOOKUP($A1994,'Medical Examinations'!$A:$M,5,0)</f>
        <v>No</v>
      </c>
      <c r="G1994" t="str">
        <f>VLOOKUP($A1994,'Medical Examinations'!$A:$M,6,0)</f>
        <v>No</v>
      </c>
      <c r="H1994">
        <f>VLOOKUP($A1994,'Medical Examinations'!$A:$M,8,0)</f>
        <v>0</v>
      </c>
      <c r="I1994" t="str">
        <f>VLOOKUP($A1994,'Medical Examinations'!$A:$M,9,0)</f>
        <v>No</v>
      </c>
      <c r="J1994" t="str">
        <f>VLOOKUP($A1994,'Medical Examinations'!$A:$M,11,0)</f>
        <v>Healthy Weight</v>
      </c>
      <c r="K1994" t="str">
        <f>VLOOKUP($A1994,'Medical Examinations'!$A:$M,12,0)</f>
        <v>Normal</v>
      </c>
      <c r="L1994" s="11">
        <f>VLOOKUP($A1994,'Hospitalisation Details'!$A:$O,5,0)</f>
        <v>33524</v>
      </c>
      <c r="M1994">
        <f>VLOOKUP($A1994,'Hospitalisation Details'!$A:$O,7,0)</f>
        <v>3260.2</v>
      </c>
      <c r="N1994" t="str">
        <f>VLOOKUP($A1994,'Hospitalisation Details'!$A:$O,12,0)</f>
        <v>tier - 3</v>
      </c>
      <c r="O1994" t="str">
        <f>VLOOKUP($A1994,'Hospitalisation Details'!$A:$O,13,0)</f>
        <v>tier - 2</v>
      </c>
      <c r="P1994" t="str">
        <f>VLOOKUP($A1994,'Hospitalisation Details'!$A:$O,14,0)</f>
        <v>R1011</v>
      </c>
      <c r="Q1994">
        <f>VLOOKUP($A1994,'Hospitalisation Details'!$A:$O,15,0)</f>
        <v>31</v>
      </c>
    </row>
    <row r="1995" spans="1:17" ht="15.75" x14ac:dyDescent="0.25">
      <c r="A1995" s="1" t="s">
        <v>374</v>
      </c>
      <c r="B1995" t="str">
        <f>VLOOKUP(Healthcare!A1995,'Customer Names'!$A:$D,4,0)</f>
        <v>Susan</v>
      </c>
      <c r="C1995">
        <f>VLOOKUP(A1995,'Medical Examinations'!$A:$M,2,0)</f>
        <v>42.13</v>
      </c>
      <c r="D1995">
        <f>VLOOKUP($A1995,'Medical Examinations'!$A:$M,3,0)</f>
        <v>5.72</v>
      </c>
      <c r="E1995" t="str">
        <f>VLOOKUP($A1995,'Medical Examinations'!$A:$M,4,0)</f>
        <v>yes</v>
      </c>
      <c r="F1995" t="str">
        <f>VLOOKUP($A1995,'Medical Examinations'!$A:$M,5,0)</f>
        <v>No</v>
      </c>
      <c r="G1995" t="str">
        <f>VLOOKUP($A1995,'Medical Examinations'!$A:$M,6,0)</f>
        <v>Yes</v>
      </c>
      <c r="H1995">
        <f>VLOOKUP($A1995,'Medical Examinations'!$A:$M,8,0)</f>
        <v>1</v>
      </c>
      <c r="I1995" t="str">
        <f>VLOOKUP($A1995,'Medical Examinations'!$A:$M,9,0)</f>
        <v>No</v>
      </c>
      <c r="J1995" t="str">
        <f>VLOOKUP($A1995,'Medical Examinations'!$A:$M,11,0)</f>
        <v>Obesity</v>
      </c>
      <c r="K1995" t="str">
        <f>VLOOKUP($A1995,'Medical Examinations'!$A:$M,12,0)</f>
        <v>Prediabetes</v>
      </c>
      <c r="L1995" s="11">
        <f>VLOOKUP($A1995,'Hospitalisation Details'!$A:$O,5,0)</f>
        <v>35766</v>
      </c>
      <c r="M1995">
        <f>VLOOKUP($A1995,'Hospitalisation Details'!$A:$O,7,0)</f>
        <v>3238.44</v>
      </c>
      <c r="N1995" t="str">
        <f>VLOOKUP($A1995,'Hospitalisation Details'!$A:$O,12,0)</f>
        <v>tier - 2</v>
      </c>
      <c r="O1995" t="str">
        <f>VLOOKUP($A1995,'Hospitalisation Details'!$A:$O,13,0)</f>
        <v>tier - 3</v>
      </c>
      <c r="P1995" t="str">
        <f>VLOOKUP($A1995,'Hospitalisation Details'!$A:$O,14,0)</f>
        <v>R1013</v>
      </c>
      <c r="Q1995">
        <f>VLOOKUP($A1995,'Hospitalisation Details'!$A:$O,15,0)</f>
        <v>25</v>
      </c>
    </row>
    <row r="1996" spans="1:17" ht="15.75" x14ac:dyDescent="0.25">
      <c r="A1996" s="1" t="s">
        <v>373</v>
      </c>
      <c r="B1996" t="str">
        <f>VLOOKUP(Healthcare!A1996,'Customer Names'!$A:$D,4,0)</f>
        <v>Tatyana K</v>
      </c>
      <c r="C1996">
        <f>VLOOKUP(A1996,'Medical Examinations'!$A:$M,2,0)</f>
        <v>33.99</v>
      </c>
      <c r="D1996">
        <f>VLOOKUP($A1996,'Medical Examinations'!$A:$M,3,0)</f>
        <v>4.83</v>
      </c>
      <c r="E1996" t="str">
        <f>VLOOKUP($A1996,'Medical Examinations'!$A:$M,4,0)</f>
        <v>yes</v>
      </c>
      <c r="F1996" t="str">
        <f>VLOOKUP($A1996,'Medical Examinations'!$A:$M,5,0)</f>
        <v>No</v>
      </c>
      <c r="G1996" t="str">
        <f>VLOOKUP($A1996,'Medical Examinations'!$A:$M,6,0)</f>
        <v>Yes</v>
      </c>
      <c r="H1996">
        <f>VLOOKUP($A1996,'Medical Examinations'!$A:$M,8,0)</f>
        <v>1</v>
      </c>
      <c r="I1996" t="str">
        <f>VLOOKUP($A1996,'Medical Examinations'!$A:$M,9,0)</f>
        <v>No</v>
      </c>
      <c r="J1996" t="str">
        <f>VLOOKUP($A1996,'Medical Examinations'!$A:$M,11,0)</f>
        <v>Obesity</v>
      </c>
      <c r="K1996" t="str">
        <f>VLOOKUP($A1996,'Medical Examinations'!$A:$M,12,0)</f>
        <v>Normal</v>
      </c>
      <c r="L1996" s="11">
        <f>VLOOKUP($A1996,'Hospitalisation Details'!$A:$O,5,0)</f>
        <v>35644</v>
      </c>
      <c r="M1996">
        <f>VLOOKUP($A1996,'Hospitalisation Details'!$A:$O,7,0)</f>
        <v>3227.12</v>
      </c>
      <c r="N1996" t="str">
        <f>VLOOKUP($A1996,'Hospitalisation Details'!$A:$O,12,0)</f>
        <v>tier - 2</v>
      </c>
      <c r="O1996" t="str">
        <f>VLOOKUP($A1996,'Hospitalisation Details'!$A:$O,13,0)</f>
        <v>tier - 3</v>
      </c>
      <c r="P1996" t="str">
        <f>VLOOKUP($A1996,'Hospitalisation Details'!$A:$O,14,0)</f>
        <v>R1013</v>
      </c>
      <c r="Q1996">
        <f>VLOOKUP($A1996,'Hospitalisation Details'!$A:$O,15,0)</f>
        <v>25</v>
      </c>
    </row>
    <row r="1997" spans="1:17" ht="15.75" x14ac:dyDescent="0.25">
      <c r="A1997" s="1" t="s">
        <v>372</v>
      </c>
      <c r="B1997" t="str">
        <f>VLOOKUP(Healthcare!A1997,'Customer Names'!$A:$D,4,0)</f>
        <v>Chrissy</v>
      </c>
      <c r="C1997">
        <f>VLOOKUP(A1997,'Medical Examinations'!$A:$M,2,0)</f>
        <v>28.594999999999999</v>
      </c>
      <c r="D1997">
        <f>VLOOKUP($A1997,'Medical Examinations'!$A:$M,3,0)</f>
        <v>4.1399999999999997</v>
      </c>
      <c r="E1997" t="str">
        <f>VLOOKUP($A1997,'Medical Examinations'!$A:$M,4,0)</f>
        <v>yes</v>
      </c>
      <c r="F1997" t="str">
        <f>VLOOKUP($A1997,'Medical Examinations'!$A:$M,5,0)</f>
        <v>No</v>
      </c>
      <c r="G1997" t="str">
        <f>VLOOKUP($A1997,'Medical Examinations'!$A:$M,6,0)</f>
        <v>Yes</v>
      </c>
      <c r="H1997">
        <f>VLOOKUP($A1997,'Medical Examinations'!$A:$M,8,0)</f>
        <v>1</v>
      </c>
      <c r="I1997" t="str">
        <f>VLOOKUP($A1997,'Medical Examinations'!$A:$M,9,0)</f>
        <v>No</v>
      </c>
      <c r="J1997" t="str">
        <f>VLOOKUP($A1997,'Medical Examinations'!$A:$M,11,0)</f>
        <v>Overweight</v>
      </c>
      <c r="K1997" t="str">
        <f>VLOOKUP($A1997,'Medical Examinations'!$A:$M,12,0)</f>
        <v>Normal</v>
      </c>
      <c r="L1997" s="11">
        <f>VLOOKUP($A1997,'Hospitalisation Details'!$A:$O,5,0)</f>
        <v>35709</v>
      </c>
      <c r="M1997">
        <f>VLOOKUP($A1997,'Hospitalisation Details'!$A:$O,7,0)</f>
        <v>3213.62</v>
      </c>
      <c r="N1997" t="str">
        <f>VLOOKUP($A1997,'Hospitalisation Details'!$A:$O,12,0)</f>
        <v>tier - 2</v>
      </c>
      <c r="O1997" t="str">
        <f>VLOOKUP($A1997,'Hospitalisation Details'!$A:$O,13,0)</f>
        <v>tier - 2</v>
      </c>
      <c r="P1997" t="str">
        <f>VLOOKUP($A1997,'Hospitalisation Details'!$A:$O,14,0)</f>
        <v>R1024</v>
      </c>
      <c r="Q1997">
        <f>VLOOKUP($A1997,'Hospitalisation Details'!$A:$O,15,0)</f>
        <v>25</v>
      </c>
    </row>
    <row r="1998" spans="1:17" ht="15.75" x14ac:dyDescent="0.25">
      <c r="A1998" s="1" t="s">
        <v>371</v>
      </c>
      <c r="B1998" t="str">
        <f>VLOOKUP(Healthcare!A1998,'Customer Names'!$A:$D,4,0)</f>
        <v>Carrie</v>
      </c>
      <c r="C1998">
        <f>VLOOKUP(A1998,'Medical Examinations'!$A:$M,2,0)</f>
        <v>20.8</v>
      </c>
      <c r="D1998">
        <f>VLOOKUP($A1998,'Medical Examinations'!$A:$M,3,0)</f>
        <v>4.07</v>
      </c>
      <c r="E1998" t="str">
        <f>VLOOKUP($A1998,'Medical Examinations'!$A:$M,4,0)</f>
        <v>yes</v>
      </c>
      <c r="F1998" t="str">
        <f>VLOOKUP($A1998,'Medical Examinations'!$A:$M,5,0)</f>
        <v>No</v>
      </c>
      <c r="G1998" t="str">
        <f>VLOOKUP($A1998,'Medical Examinations'!$A:$M,6,0)</f>
        <v>Yes</v>
      </c>
      <c r="H1998">
        <f>VLOOKUP($A1998,'Medical Examinations'!$A:$M,8,0)</f>
        <v>1</v>
      </c>
      <c r="I1998" t="str">
        <f>VLOOKUP($A1998,'Medical Examinations'!$A:$M,9,0)</f>
        <v>No</v>
      </c>
      <c r="J1998" t="str">
        <f>VLOOKUP($A1998,'Medical Examinations'!$A:$M,11,0)</f>
        <v>Healthy Weight</v>
      </c>
      <c r="K1998" t="str">
        <f>VLOOKUP($A1998,'Medical Examinations'!$A:$M,12,0)</f>
        <v>Normal</v>
      </c>
      <c r="L1998" s="11">
        <f>VLOOKUP($A1998,'Hospitalisation Details'!$A:$O,5,0)</f>
        <v>35786</v>
      </c>
      <c r="M1998">
        <f>VLOOKUP($A1998,'Hospitalisation Details'!$A:$O,7,0)</f>
        <v>3208.79</v>
      </c>
      <c r="N1998" t="str">
        <f>VLOOKUP($A1998,'Hospitalisation Details'!$A:$O,12,0)</f>
        <v>tier - 2</v>
      </c>
      <c r="O1998" t="str">
        <f>VLOOKUP($A1998,'Hospitalisation Details'!$A:$O,13,0)</f>
        <v>tier - 3</v>
      </c>
      <c r="P1998" t="str">
        <f>VLOOKUP($A1998,'Hospitalisation Details'!$A:$O,14,0)</f>
        <v>R1011</v>
      </c>
      <c r="Q1998">
        <f>VLOOKUP($A1998,'Hospitalisation Details'!$A:$O,15,0)</f>
        <v>25</v>
      </c>
    </row>
    <row r="1999" spans="1:17" ht="15.75" x14ac:dyDescent="0.25">
      <c r="A1999" s="1" t="s">
        <v>370</v>
      </c>
      <c r="B1999" t="str">
        <f>VLOOKUP(Healthcare!A1999,'Customer Names'!$A:$D,4,0)</f>
        <v>Halle</v>
      </c>
      <c r="C1999">
        <f>VLOOKUP(A1999,'Medical Examinations'!$A:$M,2,0)</f>
        <v>23.465</v>
      </c>
      <c r="D1999">
        <f>VLOOKUP($A1999,'Medical Examinations'!$A:$M,3,0)</f>
        <v>6.26</v>
      </c>
      <c r="E1999" t="str">
        <f>VLOOKUP($A1999,'Medical Examinations'!$A:$M,4,0)</f>
        <v>yes</v>
      </c>
      <c r="F1999" t="str">
        <f>VLOOKUP($A1999,'Medical Examinations'!$A:$M,5,0)</f>
        <v>No</v>
      </c>
      <c r="G1999" t="str">
        <f>VLOOKUP($A1999,'Medical Examinations'!$A:$M,6,0)</f>
        <v>Yes</v>
      </c>
      <c r="H1999">
        <f>VLOOKUP($A1999,'Medical Examinations'!$A:$M,8,0)</f>
        <v>1</v>
      </c>
      <c r="I1999" t="str">
        <f>VLOOKUP($A1999,'Medical Examinations'!$A:$M,9,0)</f>
        <v>No</v>
      </c>
      <c r="J1999" t="str">
        <f>VLOOKUP($A1999,'Medical Examinations'!$A:$M,11,0)</f>
        <v>Healthy Weight</v>
      </c>
      <c r="K1999" t="str">
        <f>VLOOKUP($A1999,'Medical Examinations'!$A:$M,12,0)</f>
        <v>Prediabetes</v>
      </c>
      <c r="L1999" s="11">
        <f>VLOOKUP($A1999,'Hospitalisation Details'!$A:$O,5,0)</f>
        <v>35769</v>
      </c>
      <c r="M1999">
        <f>VLOOKUP($A1999,'Hospitalisation Details'!$A:$O,7,0)</f>
        <v>3206.49</v>
      </c>
      <c r="N1999" t="str">
        <f>VLOOKUP($A1999,'Hospitalisation Details'!$A:$O,12,0)</f>
        <v>tier - 2</v>
      </c>
      <c r="O1999" t="str">
        <f>VLOOKUP($A1999,'Hospitalisation Details'!$A:$O,13,0)</f>
        <v>tier - 3</v>
      </c>
      <c r="P1999" t="str">
        <f>VLOOKUP($A1999,'Hospitalisation Details'!$A:$O,14,0)</f>
        <v>R1024</v>
      </c>
      <c r="Q1999">
        <f>VLOOKUP($A1999,'Hospitalisation Details'!$A:$O,15,0)</f>
        <v>25</v>
      </c>
    </row>
    <row r="2000" spans="1:17" ht="15.75" x14ac:dyDescent="0.25">
      <c r="A2000" s="1" t="s">
        <v>369</v>
      </c>
      <c r="B2000" t="str">
        <f>VLOOKUP(Healthcare!A2000,'Customer Names'!$A:$D,4,0)</f>
        <v>Carolyn</v>
      </c>
      <c r="C2000">
        <f>VLOOKUP(A2000,'Medical Examinations'!$A:$M,2,0)</f>
        <v>40.185000000000002</v>
      </c>
      <c r="D2000">
        <f>VLOOKUP($A2000,'Medical Examinations'!$A:$M,3,0)</f>
        <v>5.88</v>
      </c>
      <c r="E2000" t="str">
        <f>VLOOKUP($A2000,'Medical Examinations'!$A:$M,4,0)</f>
        <v>yes</v>
      </c>
      <c r="F2000" t="str">
        <f>VLOOKUP($A2000,'Medical Examinations'!$A:$M,5,0)</f>
        <v>No</v>
      </c>
      <c r="G2000" t="str">
        <f>VLOOKUP($A2000,'Medical Examinations'!$A:$M,6,0)</f>
        <v>No</v>
      </c>
      <c r="H2000">
        <f>VLOOKUP($A2000,'Medical Examinations'!$A:$M,8,0)</f>
        <v>0</v>
      </c>
      <c r="I2000" t="str">
        <f>VLOOKUP($A2000,'Medical Examinations'!$A:$M,9,0)</f>
        <v>No</v>
      </c>
      <c r="J2000" t="str">
        <f>VLOOKUP($A2000,'Medical Examinations'!$A:$M,11,0)</f>
        <v>Obesity</v>
      </c>
      <c r="K2000" t="str">
        <f>VLOOKUP($A2000,'Medical Examinations'!$A:$M,12,0)</f>
        <v>Prediabetes</v>
      </c>
      <c r="L2000" s="11">
        <f>VLOOKUP($A2000,'Hospitalisation Details'!$A:$O,5,0)</f>
        <v>35319</v>
      </c>
      <c r="M2000">
        <f>VLOOKUP($A2000,'Hospitalisation Details'!$A:$O,7,0)</f>
        <v>3201.25</v>
      </c>
      <c r="N2000" t="str">
        <f>VLOOKUP($A2000,'Hospitalisation Details'!$A:$O,12,0)</f>
        <v>tier - 2</v>
      </c>
      <c r="O2000" t="str">
        <f>VLOOKUP($A2000,'Hospitalisation Details'!$A:$O,13,0)</f>
        <v>tier - 3</v>
      </c>
      <c r="P2000" t="str">
        <f>VLOOKUP($A2000,'Hospitalisation Details'!$A:$O,14,0)</f>
        <v>R1012</v>
      </c>
      <c r="Q2000">
        <f>VLOOKUP($A2000,'Hospitalisation Details'!$A:$O,15,0)</f>
        <v>26</v>
      </c>
    </row>
    <row r="2001" spans="1:17" ht="15.75" x14ac:dyDescent="0.25">
      <c r="A2001" s="1" t="s">
        <v>368</v>
      </c>
      <c r="B2001" t="str">
        <f>VLOOKUP(Healthcare!A2001,'Customer Names'!$A:$D,4,0)</f>
        <v>Tara D.</v>
      </c>
      <c r="C2001">
        <f>VLOOKUP(A2001,'Medical Examinations'!$A:$M,2,0)</f>
        <v>21.89</v>
      </c>
      <c r="D2001">
        <f>VLOOKUP($A2001,'Medical Examinations'!$A:$M,3,0)</f>
        <v>5.72</v>
      </c>
      <c r="E2001" t="str">
        <f>VLOOKUP($A2001,'Medical Examinations'!$A:$M,4,0)</f>
        <v>yes</v>
      </c>
      <c r="F2001" t="str">
        <f>VLOOKUP($A2001,'Medical Examinations'!$A:$M,5,0)</f>
        <v>No</v>
      </c>
      <c r="G2001" t="str">
        <f>VLOOKUP($A2001,'Medical Examinations'!$A:$M,6,0)</f>
        <v>No</v>
      </c>
      <c r="H2001">
        <f>VLOOKUP($A2001,'Medical Examinations'!$A:$M,8,0)</f>
        <v>0</v>
      </c>
      <c r="I2001" t="str">
        <f>VLOOKUP($A2001,'Medical Examinations'!$A:$M,9,0)</f>
        <v>No</v>
      </c>
      <c r="J2001" t="str">
        <f>VLOOKUP($A2001,'Medical Examinations'!$A:$M,11,0)</f>
        <v>Healthy Weight</v>
      </c>
      <c r="K2001" t="str">
        <f>VLOOKUP($A2001,'Medical Examinations'!$A:$M,12,0)</f>
        <v>Prediabetes</v>
      </c>
      <c r="L2001" s="11">
        <f>VLOOKUP($A2001,'Hospitalisation Details'!$A:$O,5,0)</f>
        <v>37166</v>
      </c>
      <c r="M2001">
        <f>VLOOKUP($A2001,'Hospitalisation Details'!$A:$O,7,0)</f>
        <v>3180.51</v>
      </c>
      <c r="N2001" t="str">
        <f>VLOOKUP($A2001,'Hospitalisation Details'!$A:$O,12,0)</f>
        <v>tier - 2</v>
      </c>
      <c r="O2001" t="str">
        <f>VLOOKUP($A2001,'Hospitalisation Details'!$A:$O,13,0)</f>
        <v>tier - 2</v>
      </c>
      <c r="P2001" t="str">
        <f>VLOOKUP($A2001,'Hospitalisation Details'!$A:$O,14,0)</f>
        <v>R1013</v>
      </c>
      <c r="Q2001">
        <f>VLOOKUP($A2001,'Hospitalisation Details'!$A:$O,15,0)</f>
        <v>21</v>
      </c>
    </row>
    <row r="2002" spans="1:17" ht="15.75" x14ac:dyDescent="0.25">
      <c r="A2002" s="1" t="s">
        <v>367</v>
      </c>
      <c r="B2002" t="str">
        <f>VLOOKUP(Healthcare!A2002,'Customer Names'!$A:$D,4,0)</f>
        <v>Rasim M</v>
      </c>
      <c r="C2002">
        <f>VLOOKUP(A2002,'Medical Examinations'!$A:$M,2,0)</f>
        <v>29.34</v>
      </c>
      <c r="D2002">
        <f>VLOOKUP($A2002,'Medical Examinations'!$A:$M,3,0)</f>
        <v>6.09</v>
      </c>
      <c r="E2002" t="str">
        <f>VLOOKUP($A2002,'Medical Examinations'!$A:$M,4,0)</f>
        <v>yes</v>
      </c>
      <c r="F2002" t="str">
        <f>VLOOKUP($A2002,'Medical Examinations'!$A:$M,5,0)</f>
        <v>yes</v>
      </c>
      <c r="G2002" t="str">
        <f>VLOOKUP($A2002,'Medical Examinations'!$A:$M,6,0)</f>
        <v>No</v>
      </c>
      <c r="H2002">
        <f>VLOOKUP($A2002,'Medical Examinations'!$A:$M,8,0)</f>
        <v>2</v>
      </c>
      <c r="I2002" t="str">
        <f>VLOOKUP($A2002,'Medical Examinations'!$A:$M,9,0)</f>
        <v>No</v>
      </c>
      <c r="J2002" t="str">
        <f>VLOOKUP($A2002,'Medical Examinations'!$A:$M,11,0)</f>
        <v>Overweight</v>
      </c>
      <c r="K2002" t="str">
        <f>VLOOKUP($A2002,'Medical Examinations'!$A:$M,12,0)</f>
        <v>Prediabetes</v>
      </c>
      <c r="L2002" s="11">
        <f>VLOOKUP($A2002,'Hospitalisation Details'!$A:$O,5,0)</f>
        <v>36761</v>
      </c>
      <c r="M2002">
        <f>VLOOKUP($A2002,'Hospitalisation Details'!$A:$O,7,0)</f>
        <v>3179.96</v>
      </c>
      <c r="N2002" t="str">
        <f>VLOOKUP($A2002,'Hospitalisation Details'!$A:$O,12,0)</f>
        <v>tier - 2</v>
      </c>
      <c r="O2002" t="str">
        <f>VLOOKUP($A2002,'Hospitalisation Details'!$A:$O,13,0)</f>
        <v>tier - 2</v>
      </c>
      <c r="P2002" t="str">
        <f>VLOOKUP($A2002,'Hospitalisation Details'!$A:$O,14,0)</f>
        <v>R1012</v>
      </c>
      <c r="Q2002">
        <f>VLOOKUP($A2002,'Hospitalisation Details'!$A:$O,15,0)</f>
        <v>22</v>
      </c>
    </row>
    <row r="2003" spans="1:17" ht="15.75" x14ac:dyDescent="0.25">
      <c r="A2003" s="1" t="s">
        <v>366</v>
      </c>
      <c r="B2003" t="str">
        <f>VLOOKUP(Healthcare!A2003,'Customer Names'!$A:$D,4,0)</f>
        <v>Dina</v>
      </c>
      <c r="C2003">
        <f>VLOOKUP(A2003,'Medical Examinations'!$A:$M,2,0)</f>
        <v>22.61</v>
      </c>
      <c r="D2003">
        <f>VLOOKUP($A2003,'Medical Examinations'!$A:$M,3,0)</f>
        <v>4.25</v>
      </c>
      <c r="E2003" t="str">
        <f>VLOOKUP($A2003,'Medical Examinations'!$A:$M,4,0)</f>
        <v>yes</v>
      </c>
      <c r="F2003" t="str">
        <f>VLOOKUP($A2003,'Medical Examinations'!$A:$M,5,0)</f>
        <v>No</v>
      </c>
      <c r="G2003" t="str">
        <f>VLOOKUP($A2003,'Medical Examinations'!$A:$M,6,0)</f>
        <v>No</v>
      </c>
      <c r="H2003">
        <f>VLOOKUP($A2003,'Medical Examinations'!$A:$M,8,0)</f>
        <v>0</v>
      </c>
      <c r="I2003" t="str">
        <f>VLOOKUP($A2003,'Medical Examinations'!$A:$M,9,0)</f>
        <v>No</v>
      </c>
      <c r="J2003" t="str">
        <f>VLOOKUP($A2003,'Medical Examinations'!$A:$M,11,0)</f>
        <v>Healthy Weight</v>
      </c>
      <c r="K2003" t="str">
        <f>VLOOKUP($A2003,'Medical Examinations'!$A:$M,12,0)</f>
        <v>Normal</v>
      </c>
      <c r="L2003" s="11">
        <f>VLOOKUP($A2003,'Hospitalisation Details'!$A:$O,5,0)</f>
        <v>35280</v>
      </c>
      <c r="M2003">
        <f>VLOOKUP($A2003,'Hospitalisation Details'!$A:$O,7,0)</f>
        <v>3176.82</v>
      </c>
      <c r="N2003" t="str">
        <f>VLOOKUP($A2003,'Hospitalisation Details'!$A:$O,12,0)</f>
        <v>tier - 2</v>
      </c>
      <c r="O2003" t="str">
        <f>VLOOKUP($A2003,'Hospitalisation Details'!$A:$O,13,0)</f>
        <v>tier - 1</v>
      </c>
      <c r="P2003" t="str">
        <f>VLOOKUP($A2003,'Hospitalisation Details'!$A:$O,14,0)</f>
        <v>R1012</v>
      </c>
      <c r="Q2003">
        <f>VLOOKUP($A2003,'Hospitalisation Details'!$A:$O,15,0)</f>
        <v>26</v>
      </c>
    </row>
    <row r="2004" spans="1:17" ht="15.75" x14ac:dyDescent="0.25">
      <c r="A2004" s="1" t="s">
        <v>365</v>
      </c>
      <c r="B2004" t="str">
        <f>VLOOKUP(Healthcare!A2004,'Customer Names'!$A:$D,4,0)</f>
        <v>Lisa</v>
      </c>
      <c r="C2004">
        <f>VLOOKUP(A2004,'Medical Examinations'!$A:$M,2,0)</f>
        <v>22.23</v>
      </c>
      <c r="D2004">
        <f>VLOOKUP($A2004,'Medical Examinations'!$A:$M,3,0)</f>
        <v>6.09</v>
      </c>
      <c r="E2004" t="str">
        <f>VLOOKUP($A2004,'Medical Examinations'!$A:$M,4,0)</f>
        <v>yes</v>
      </c>
      <c r="F2004" t="str">
        <f>VLOOKUP($A2004,'Medical Examinations'!$A:$M,5,0)</f>
        <v>No</v>
      </c>
      <c r="G2004" t="str">
        <f>VLOOKUP($A2004,'Medical Examinations'!$A:$M,6,0)</f>
        <v>No</v>
      </c>
      <c r="H2004">
        <f>VLOOKUP($A2004,'Medical Examinations'!$A:$M,8,0)</f>
        <v>0</v>
      </c>
      <c r="I2004" t="str">
        <f>VLOOKUP($A2004,'Medical Examinations'!$A:$M,9,0)</f>
        <v>No</v>
      </c>
      <c r="J2004" t="str">
        <f>VLOOKUP($A2004,'Medical Examinations'!$A:$M,11,0)</f>
        <v>Healthy Weight</v>
      </c>
      <c r="K2004" t="str">
        <f>VLOOKUP($A2004,'Medical Examinations'!$A:$M,12,0)</f>
        <v>Prediabetes</v>
      </c>
      <c r="L2004" s="11">
        <f>VLOOKUP($A2004,'Hospitalisation Details'!$A:$O,5,0)</f>
        <v>35352</v>
      </c>
      <c r="M2004">
        <f>VLOOKUP($A2004,'Hospitalisation Details'!$A:$O,7,0)</f>
        <v>3176.29</v>
      </c>
      <c r="N2004" t="str">
        <f>VLOOKUP($A2004,'Hospitalisation Details'!$A:$O,12,0)</f>
        <v>tier - 2</v>
      </c>
      <c r="O2004" t="str">
        <f>VLOOKUP($A2004,'Hospitalisation Details'!$A:$O,13,0)</f>
        <v>tier - 2</v>
      </c>
      <c r="P2004" t="str">
        <f>VLOOKUP($A2004,'Hospitalisation Details'!$A:$O,14,0)</f>
        <v>R1012</v>
      </c>
      <c r="Q2004">
        <f>VLOOKUP($A2004,'Hospitalisation Details'!$A:$O,15,0)</f>
        <v>26</v>
      </c>
    </row>
    <row r="2005" spans="1:17" ht="15.75" x14ac:dyDescent="0.25">
      <c r="A2005" s="1" t="s">
        <v>364</v>
      </c>
      <c r="B2005" t="str">
        <f>VLOOKUP(Healthcare!A2005,'Customer Names'!$A:$D,4,0)</f>
        <v>Caitrin</v>
      </c>
      <c r="C2005">
        <f>VLOOKUP(A2005,'Medical Examinations'!$A:$M,2,0)</f>
        <v>33.4</v>
      </c>
      <c r="D2005">
        <f>VLOOKUP($A2005,'Medical Examinations'!$A:$M,3,0)</f>
        <v>5.51</v>
      </c>
      <c r="E2005" t="str">
        <f>VLOOKUP($A2005,'Medical Examinations'!$A:$M,4,0)</f>
        <v>No</v>
      </c>
      <c r="F2005" t="str">
        <f>VLOOKUP($A2005,'Medical Examinations'!$A:$M,5,0)</f>
        <v>No</v>
      </c>
      <c r="G2005" t="str">
        <f>VLOOKUP($A2005,'Medical Examinations'!$A:$M,6,0)</f>
        <v>No</v>
      </c>
      <c r="H2005">
        <f>VLOOKUP($A2005,'Medical Examinations'!$A:$M,8,0)</f>
        <v>0</v>
      </c>
      <c r="I2005" t="str">
        <f>VLOOKUP($A2005,'Medical Examinations'!$A:$M,9,0)</f>
        <v>No</v>
      </c>
      <c r="J2005" t="str">
        <f>VLOOKUP($A2005,'Medical Examinations'!$A:$M,11,0)</f>
        <v>Obesity</v>
      </c>
      <c r="K2005" t="str">
        <f>VLOOKUP($A2005,'Medical Examinations'!$A:$M,12,0)</f>
        <v>Normal</v>
      </c>
      <c r="L2005" s="11">
        <f>VLOOKUP($A2005,'Hospitalisation Details'!$A:$O,5,0)</f>
        <v>34521</v>
      </c>
      <c r="M2005">
        <f>VLOOKUP($A2005,'Hospitalisation Details'!$A:$O,7,0)</f>
        <v>3172.02</v>
      </c>
      <c r="N2005" t="str">
        <f>VLOOKUP($A2005,'Hospitalisation Details'!$A:$O,12,0)</f>
        <v>tier - 2</v>
      </c>
      <c r="O2005" t="str">
        <f>VLOOKUP($A2005,'Hospitalisation Details'!$A:$O,13,0)</f>
        <v>tier - 1</v>
      </c>
      <c r="P2005" t="str">
        <f>VLOOKUP($A2005,'Hospitalisation Details'!$A:$O,14,0)</f>
        <v>R1011</v>
      </c>
      <c r="Q2005">
        <f>VLOOKUP($A2005,'Hospitalisation Details'!$A:$O,15,0)</f>
        <v>28</v>
      </c>
    </row>
    <row r="2006" spans="1:17" ht="15.75" x14ac:dyDescent="0.25">
      <c r="A2006" s="1" t="s">
        <v>363</v>
      </c>
      <c r="B2006" t="str">
        <f>VLOOKUP(Healthcare!A2006,'Customer Names'!$A:$D,4,0)</f>
        <v>Adriana S</v>
      </c>
      <c r="C2006">
        <f>VLOOKUP(A2006,'Medical Examinations'!$A:$M,2,0)</f>
        <v>33.11</v>
      </c>
      <c r="D2006">
        <f>VLOOKUP($A2006,'Medical Examinations'!$A:$M,3,0)</f>
        <v>5.63</v>
      </c>
      <c r="E2006" t="str">
        <f>VLOOKUP($A2006,'Medical Examinations'!$A:$M,4,0)</f>
        <v>No</v>
      </c>
      <c r="F2006" t="str">
        <f>VLOOKUP($A2006,'Medical Examinations'!$A:$M,5,0)</f>
        <v>No</v>
      </c>
      <c r="G2006" t="str">
        <f>VLOOKUP($A2006,'Medical Examinations'!$A:$M,6,0)</f>
        <v>No</v>
      </c>
      <c r="H2006">
        <f>VLOOKUP($A2006,'Medical Examinations'!$A:$M,8,0)</f>
        <v>0</v>
      </c>
      <c r="I2006" t="str">
        <f>VLOOKUP($A2006,'Medical Examinations'!$A:$M,9,0)</f>
        <v>No</v>
      </c>
      <c r="J2006" t="str">
        <f>VLOOKUP($A2006,'Medical Examinations'!$A:$M,11,0)</f>
        <v>Obesity</v>
      </c>
      <c r="K2006" t="str">
        <f>VLOOKUP($A2006,'Medical Examinations'!$A:$M,12,0)</f>
        <v>Normal</v>
      </c>
      <c r="L2006" s="11">
        <f>VLOOKUP($A2006,'Hospitalisation Details'!$A:$O,5,0)</f>
        <v>34663</v>
      </c>
      <c r="M2006">
        <f>VLOOKUP($A2006,'Hospitalisation Details'!$A:$O,7,0)</f>
        <v>3171.61</v>
      </c>
      <c r="N2006" t="str">
        <f>VLOOKUP($A2006,'Hospitalisation Details'!$A:$O,12,0)</f>
        <v>tier - 2</v>
      </c>
      <c r="O2006" t="str">
        <f>VLOOKUP($A2006,'Hospitalisation Details'!$A:$O,13,0)</f>
        <v>tier - 3</v>
      </c>
      <c r="P2006" t="str">
        <f>VLOOKUP($A2006,'Hospitalisation Details'!$A:$O,14,0)</f>
        <v>R1013</v>
      </c>
      <c r="Q2006">
        <f>VLOOKUP($A2006,'Hospitalisation Details'!$A:$O,15,0)</f>
        <v>28</v>
      </c>
    </row>
    <row r="2007" spans="1:17" ht="15.75" x14ac:dyDescent="0.25">
      <c r="A2007" s="1" t="s">
        <v>362</v>
      </c>
      <c r="B2007" t="str">
        <f>VLOOKUP(Healthcare!A2007,'Customer Names'!$A:$D,4,0)</f>
        <v>Megan</v>
      </c>
      <c r="C2007">
        <f>VLOOKUP(A2007,'Medical Examinations'!$A:$M,2,0)</f>
        <v>16.815000000000001</v>
      </c>
      <c r="D2007">
        <f>VLOOKUP($A2007,'Medical Examinations'!$A:$M,3,0)</f>
        <v>5.29</v>
      </c>
      <c r="E2007" t="str">
        <f>VLOOKUP($A2007,'Medical Examinations'!$A:$M,4,0)</f>
        <v>yes</v>
      </c>
      <c r="F2007" t="str">
        <f>VLOOKUP($A2007,'Medical Examinations'!$A:$M,5,0)</f>
        <v>No</v>
      </c>
      <c r="G2007" t="str">
        <f>VLOOKUP($A2007,'Medical Examinations'!$A:$M,6,0)</f>
        <v>No</v>
      </c>
      <c r="H2007">
        <f>VLOOKUP($A2007,'Medical Examinations'!$A:$M,8,0)</f>
        <v>0</v>
      </c>
      <c r="I2007" t="str">
        <f>VLOOKUP($A2007,'Medical Examinations'!$A:$M,9,0)</f>
        <v>No</v>
      </c>
      <c r="J2007" t="str">
        <f>VLOOKUP($A2007,'Medical Examinations'!$A:$M,11,0)</f>
        <v>Underweight</v>
      </c>
      <c r="K2007" t="str">
        <f>VLOOKUP($A2007,'Medical Examinations'!$A:$M,12,0)</f>
        <v>Normal</v>
      </c>
      <c r="L2007" s="11">
        <f>VLOOKUP($A2007,'Hospitalisation Details'!$A:$O,5,0)</f>
        <v>37193</v>
      </c>
      <c r="M2007">
        <f>VLOOKUP($A2007,'Hospitalisation Details'!$A:$O,7,0)</f>
        <v>3167.46</v>
      </c>
      <c r="N2007" t="str">
        <f>VLOOKUP($A2007,'Hospitalisation Details'!$A:$O,12,0)</f>
        <v>tier - 2</v>
      </c>
      <c r="O2007" t="str">
        <f>VLOOKUP($A2007,'Hospitalisation Details'!$A:$O,13,0)</f>
        <v>tier - 3</v>
      </c>
      <c r="P2007" t="str">
        <f>VLOOKUP($A2007,'Hospitalisation Details'!$A:$O,14,0)</f>
        <v>R1024</v>
      </c>
      <c r="Q2007">
        <f>VLOOKUP($A2007,'Hospitalisation Details'!$A:$O,15,0)</f>
        <v>21</v>
      </c>
    </row>
    <row r="2008" spans="1:17" ht="15.75" x14ac:dyDescent="0.25">
      <c r="A2008" s="1" t="s">
        <v>361</v>
      </c>
      <c r="B2008" t="str">
        <f>VLOOKUP(Healthcare!A2008,'Customer Names'!$A:$D,4,0)</f>
        <v>.  Kristen M</v>
      </c>
      <c r="C2008">
        <f>VLOOKUP(A2008,'Medical Examinations'!$A:$M,2,0)</f>
        <v>25.61</v>
      </c>
      <c r="D2008">
        <f>VLOOKUP($A2008,'Medical Examinations'!$A:$M,3,0)</f>
        <v>4</v>
      </c>
      <c r="E2008" t="str">
        <f>VLOOKUP($A2008,'Medical Examinations'!$A:$M,4,0)</f>
        <v>No</v>
      </c>
      <c r="F2008" t="str">
        <f>VLOOKUP($A2008,'Medical Examinations'!$A:$M,5,0)</f>
        <v>No</v>
      </c>
      <c r="G2008" t="str">
        <f>VLOOKUP($A2008,'Medical Examinations'!$A:$M,6,0)</f>
        <v>Yes</v>
      </c>
      <c r="H2008">
        <f>VLOOKUP($A2008,'Medical Examinations'!$A:$M,8,0)</f>
        <v>1</v>
      </c>
      <c r="I2008" t="str">
        <f>VLOOKUP($A2008,'Medical Examinations'!$A:$M,9,0)</f>
        <v>No</v>
      </c>
      <c r="J2008" t="str">
        <f>VLOOKUP($A2008,'Medical Examinations'!$A:$M,11,0)</f>
        <v>Overweight</v>
      </c>
      <c r="K2008" t="str">
        <f>VLOOKUP($A2008,'Medical Examinations'!$A:$M,12,0)</f>
        <v>Normal</v>
      </c>
      <c r="L2008" s="11">
        <f>VLOOKUP($A2008,'Hospitalisation Details'!$A:$O,5,0)</f>
        <v>34237</v>
      </c>
      <c r="M2008">
        <f>VLOOKUP($A2008,'Hospitalisation Details'!$A:$O,7,0)</f>
        <v>3162.02</v>
      </c>
      <c r="N2008" t="str">
        <f>VLOOKUP($A2008,'Hospitalisation Details'!$A:$O,12,0)</f>
        <v>tier - 2</v>
      </c>
      <c r="O2008" t="str">
        <f>VLOOKUP($A2008,'Hospitalisation Details'!$A:$O,13,0)</f>
        <v>tier - 3</v>
      </c>
      <c r="P2008" t="str">
        <f>VLOOKUP($A2008,'Hospitalisation Details'!$A:$O,14,0)</f>
        <v>R1013</v>
      </c>
      <c r="Q2008">
        <f>VLOOKUP($A2008,'Hospitalisation Details'!$A:$O,15,0)</f>
        <v>29</v>
      </c>
    </row>
    <row r="2009" spans="1:17" ht="15.75" x14ac:dyDescent="0.25">
      <c r="A2009" s="1" t="s">
        <v>360</v>
      </c>
      <c r="B2009" t="str">
        <f>VLOOKUP(Healthcare!A2009,'Customer Names'!$A:$D,4,0)</f>
        <v>Alix</v>
      </c>
      <c r="C2009">
        <f>VLOOKUP(A2009,'Medical Examinations'!$A:$M,2,0)</f>
        <v>25.8</v>
      </c>
      <c r="D2009">
        <f>VLOOKUP($A2009,'Medical Examinations'!$A:$M,3,0)</f>
        <v>5.49</v>
      </c>
      <c r="E2009" t="str">
        <f>VLOOKUP($A2009,'Medical Examinations'!$A:$M,4,0)</f>
        <v>No</v>
      </c>
      <c r="F2009" t="str">
        <f>VLOOKUP($A2009,'Medical Examinations'!$A:$M,5,0)</f>
        <v>No</v>
      </c>
      <c r="G2009" t="str">
        <f>VLOOKUP($A2009,'Medical Examinations'!$A:$M,6,0)</f>
        <v>No</v>
      </c>
      <c r="H2009">
        <f>VLOOKUP($A2009,'Medical Examinations'!$A:$M,8,0)</f>
        <v>0</v>
      </c>
      <c r="I2009" t="str">
        <f>VLOOKUP($A2009,'Medical Examinations'!$A:$M,9,0)</f>
        <v>No</v>
      </c>
      <c r="J2009" t="str">
        <f>VLOOKUP($A2009,'Medical Examinations'!$A:$M,11,0)</f>
        <v>Overweight</v>
      </c>
      <c r="K2009" t="str">
        <f>VLOOKUP($A2009,'Medical Examinations'!$A:$M,12,0)</f>
        <v>Normal</v>
      </c>
      <c r="L2009" s="11">
        <f>VLOOKUP($A2009,'Hospitalisation Details'!$A:$O,5,0)</f>
        <v>34648</v>
      </c>
      <c r="M2009">
        <f>VLOOKUP($A2009,'Hospitalisation Details'!$A:$O,7,0)</f>
        <v>3161.45</v>
      </c>
      <c r="N2009" t="str">
        <f>VLOOKUP($A2009,'Hospitalisation Details'!$A:$O,12,0)</f>
        <v>tier - 2</v>
      </c>
      <c r="O2009" t="str">
        <f>VLOOKUP($A2009,'Hospitalisation Details'!$A:$O,13,0)</f>
        <v>tier - 1</v>
      </c>
      <c r="P2009" t="str">
        <f>VLOOKUP($A2009,'Hospitalisation Details'!$A:$O,14,0)</f>
        <v>R1011</v>
      </c>
      <c r="Q2009">
        <f>VLOOKUP($A2009,'Hospitalisation Details'!$A:$O,15,0)</f>
        <v>28</v>
      </c>
    </row>
    <row r="2010" spans="1:17" ht="15.75" x14ac:dyDescent="0.25">
      <c r="A2010" s="1" t="s">
        <v>359</v>
      </c>
      <c r="B2010" t="str">
        <f>VLOOKUP(Healthcare!A2010,'Customer Names'!$A:$D,4,0)</f>
        <v>Kakushin</v>
      </c>
      <c r="C2010">
        <f>VLOOKUP(A2010,'Medical Examinations'!$A:$M,2,0)</f>
        <v>27.39</v>
      </c>
      <c r="D2010">
        <f>VLOOKUP($A2010,'Medical Examinations'!$A:$M,3,0)</f>
        <v>5.34</v>
      </c>
      <c r="E2010" t="str">
        <f>VLOOKUP($A2010,'Medical Examinations'!$A:$M,4,0)</f>
        <v>No</v>
      </c>
      <c r="F2010" t="str">
        <f>VLOOKUP($A2010,'Medical Examinations'!$A:$M,5,0)</f>
        <v>No</v>
      </c>
      <c r="G2010" t="str">
        <f>VLOOKUP($A2010,'Medical Examinations'!$A:$M,6,0)</f>
        <v>No</v>
      </c>
      <c r="H2010">
        <f>VLOOKUP($A2010,'Medical Examinations'!$A:$M,8,0)</f>
        <v>0</v>
      </c>
      <c r="I2010" t="str">
        <f>VLOOKUP($A2010,'Medical Examinations'!$A:$M,9,0)</f>
        <v>No</v>
      </c>
      <c r="J2010" t="str">
        <f>VLOOKUP($A2010,'Medical Examinations'!$A:$M,11,0)</f>
        <v>Overweight</v>
      </c>
      <c r="K2010" t="str">
        <f>VLOOKUP($A2010,'Medical Examinations'!$A:$M,12,0)</f>
        <v>Normal</v>
      </c>
      <c r="L2010" s="11">
        <f>VLOOKUP($A2010,'Hospitalisation Details'!$A:$O,5,0)</f>
        <v>36458</v>
      </c>
      <c r="M2010">
        <f>VLOOKUP($A2010,'Hospitalisation Details'!$A:$O,7,0)</f>
        <v>3128.35</v>
      </c>
      <c r="N2010" t="str">
        <f>VLOOKUP($A2010,'Hospitalisation Details'!$A:$O,12,0)</f>
        <v>tier - 2</v>
      </c>
      <c r="O2010" t="str">
        <f>VLOOKUP($A2010,'Hospitalisation Details'!$A:$O,13,0)</f>
        <v>tier - 3</v>
      </c>
      <c r="P2010" t="str">
        <f>VLOOKUP($A2010,'Hospitalisation Details'!$A:$O,14,0)</f>
        <v>R1021</v>
      </c>
      <c r="Q2010">
        <f>VLOOKUP($A2010,'Hospitalisation Details'!$A:$O,15,0)</f>
        <v>23</v>
      </c>
    </row>
    <row r="2011" spans="1:17" ht="15.75" x14ac:dyDescent="0.25">
      <c r="A2011" s="1" t="s">
        <v>358</v>
      </c>
      <c r="B2011" t="str">
        <f>VLOOKUP(Healthcare!A2011,'Customer Names'!$A:$D,4,0)</f>
        <v>Michael J</v>
      </c>
      <c r="C2011">
        <f>VLOOKUP(A2011,'Medical Examinations'!$A:$M,2,0)</f>
        <v>17.03</v>
      </c>
      <c r="D2011">
        <f>VLOOKUP($A2011,'Medical Examinations'!$A:$M,3,0)</f>
        <v>4.12</v>
      </c>
      <c r="E2011" t="str">
        <f>VLOOKUP($A2011,'Medical Examinations'!$A:$M,4,0)</f>
        <v>No</v>
      </c>
      <c r="F2011" t="str">
        <f>VLOOKUP($A2011,'Medical Examinations'!$A:$M,5,0)</f>
        <v>No</v>
      </c>
      <c r="G2011" t="str">
        <f>VLOOKUP($A2011,'Medical Examinations'!$A:$M,6,0)</f>
        <v>No</v>
      </c>
      <c r="H2011">
        <f>VLOOKUP($A2011,'Medical Examinations'!$A:$M,8,0)</f>
        <v>1</v>
      </c>
      <c r="I2011" t="str">
        <f>VLOOKUP($A2011,'Medical Examinations'!$A:$M,9,0)</f>
        <v>No</v>
      </c>
      <c r="J2011" t="str">
        <f>VLOOKUP($A2011,'Medical Examinations'!$A:$M,11,0)</f>
        <v>Underweight</v>
      </c>
      <c r="K2011" t="str">
        <f>VLOOKUP($A2011,'Medical Examinations'!$A:$M,12,0)</f>
        <v>Normal</v>
      </c>
      <c r="L2011" s="11">
        <f>VLOOKUP($A2011,'Hospitalisation Details'!$A:$O,5,0)</f>
        <v>32051</v>
      </c>
      <c r="M2011">
        <f>VLOOKUP($A2011,'Hospitalisation Details'!$A:$O,7,0)</f>
        <v>3088.06</v>
      </c>
      <c r="N2011" t="str">
        <f>VLOOKUP($A2011,'Hospitalisation Details'!$A:$O,12,0)</f>
        <v>tier - 2</v>
      </c>
      <c r="O2011" t="str">
        <f>VLOOKUP($A2011,'Hospitalisation Details'!$A:$O,13,0)</f>
        <v>tier - 2</v>
      </c>
      <c r="P2011" t="str">
        <f>VLOOKUP($A2011,'Hospitalisation Details'!$A:$O,14,0)</f>
        <v>R1013</v>
      </c>
      <c r="Q2011">
        <f>VLOOKUP($A2011,'Hospitalisation Details'!$A:$O,15,0)</f>
        <v>35</v>
      </c>
    </row>
    <row r="2012" spans="1:17" ht="15.75" x14ac:dyDescent="0.25">
      <c r="A2012" s="1" t="s">
        <v>357</v>
      </c>
      <c r="B2012" t="str">
        <f>VLOOKUP(Healthcare!A2012,'Customer Names'!$A:$D,4,0)</f>
        <v>Bradley</v>
      </c>
      <c r="C2012">
        <f>VLOOKUP(A2012,'Medical Examinations'!$A:$M,2,0)</f>
        <v>23.75</v>
      </c>
      <c r="D2012">
        <f>VLOOKUP($A2012,'Medical Examinations'!$A:$M,3,0)</f>
        <v>5.49</v>
      </c>
      <c r="E2012" t="str">
        <f>VLOOKUP($A2012,'Medical Examinations'!$A:$M,4,0)</f>
        <v>yes</v>
      </c>
      <c r="F2012" t="str">
        <f>VLOOKUP($A2012,'Medical Examinations'!$A:$M,5,0)</f>
        <v>No</v>
      </c>
      <c r="G2012" t="str">
        <f>VLOOKUP($A2012,'Medical Examinations'!$A:$M,6,0)</f>
        <v>No</v>
      </c>
      <c r="H2012">
        <f>VLOOKUP($A2012,'Medical Examinations'!$A:$M,8,0)</f>
        <v>0</v>
      </c>
      <c r="I2012" t="str">
        <f>VLOOKUP($A2012,'Medical Examinations'!$A:$M,9,0)</f>
        <v>No</v>
      </c>
      <c r="J2012" t="str">
        <f>VLOOKUP($A2012,'Medical Examinations'!$A:$M,11,0)</f>
        <v>Healthy Weight</v>
      </c>
      <c r="K2012" t="str">
        <f>VLOOKUP($A2012,'Medical Examinations'!$A:$M,12,0)</f>
        <v>Normal</v>
      </c>
      <c r="L2012" s="11">
        <f>VLOOKUP($A2012,'Hospitalisation Details'!$A:$O,5,0)</f>
        <v>37085</v>
      </c>
      <c r="M2012">
        <f>VLOOKUP($A2012,'Hospitalisation Details'!$A:$O,7,0)</f>
        <v>3077.1</v>
      </c>
      <c r="N2012" t="str">
        <f>VLOOKUP($A2012,'Hospitalisation Details'!$A:$O,12,0)</f>
        <v>tier - 2</v>
      </c>
      <c r="O2012" t="str">
        <f>VLOOKUP($A2012,'Hospitalisation Details'!$A:$O,13,0)</f>
        <v>tier - 1</v>
      </c>
      <c r="P2012" t="str">
        <f>VLOOKUP($A2012,'Hospitalisation Details'!$A:$O,14,0)</f>
        <v>R1012</v>
      </c>
      <c r="Q2012">
        <f>VLOOKUP($A2012,'Hospitalisation Details'!$A:$O,15,0)</f>
        <v>21</v>
      </c>
    </row>
    <row r="2013" spans="1:17" ht="15.75" x14ac:dyDescent="0.25">
      <c r="A2013" s="1" t="s">
        <v>355</v>
      </c>
      <c r="B2013" t="str">
        <f>VLOOKUP(Healthcare!A2013,'Customer Names'!$A:$D,4,0)</f>
        <v>Matt</v>
      </c>
      <c r="C2013">
        <f>VLOOKUP(A2013,'Medical Examinations'!$A:$M,2,0)</f>
        <v>26.03</v>
      </c>
      <c r="D2013">
        <f>VLOOKUP($A2013,'Medical Examinations'!$A:$M,3,0)</f>
        <v>5.1100000000000003</v>
      </c>
      <c r="E2013" t="str">
        <f>VLOOKUP($A2013,'Medical Examinations'!$A:$M,4,0)</f>
        <v>yes</v>
      </c>
      <c r="F2013" t="str">
        <f>VLOOKUP($A2013,'Medical Examinations'!$A:$M,5,0)</f>
        <v>No</v>
      </c>
      <c r="G2013" t="str">
        <f>VLOOKUP($A2013,'Medical Examinations'!$A:$M,6,0)</f>
        <v>No</v>
      </c>
      <c r="H2013">
        <f>VLOOKUP($A2013,'Medical Examinations'!$A:$M,8,0)</f>
        <v>1</v>
      </c>
      <c r="I2013" t="str">
        <f>VLOOKUP($A2013,'Medical Examinations'!$A:$M,9,0)</f>
        <v>No</v>
      </c>
      <c r="J2013" t="str">
        <f>VLOOKUP($A2013,'Medical Examinations'!$A:$M,11,0)</f>
        <v>Overweight</v>
      </c>
      <c r="K2013" t="str">
        <f>VLOOKUP($A2013,'Medical Examinations'!$A:$M,12,0)</f>
        <v>Normal</v>
      </c>
      <c r="L2013" s="11">
        <f>VLOOKUP($A2013,'Hospitalisation Details'!$A:$O,5,0)</f>
        <v>34982</v>
      </c>
      <c r="M2013">
        <f>VLOOKUP($A2013,'Hospitalisation Details'!$A:$O,7,0)</f>
        <v>3070.81</v>
      </c>
      <c r="N2013" t="str">
        <f>VLOOKUP($A2013,'Hospitalisation Details'!$A:$O,12,0)</f>
        <v>tier - 3</v>
      </c>
      <c r="O2013" t="str">
        <f>VLOOKUP($A2013,'Hospitalisation Details'!$A:$O,13,0)</f>
        <v>tier - 1</v>
      </c>
      <c r="P2013" t="str">
        <f>VLOOKUP($A2013,'Hospitalisation Details'!$A:$O,14,0)</f>
        <v>R1017</v>
      </c>
      <c r="Q2013">
        <f>VLOOKUP($A2013,'Hospitalisation Details'!$A:$O,15,0)</f>
        <v>27</v>
      </c>
    </row>
    <row r="2014" spans="1:17" ht="15.75" x14ac:dyDescent="0.25">
      <c r="A2014" s="1" t="s">
        <v>354</v>
      </c>
      <c r="B2014" t="str">
        <f>VLOOKUP(Healthcare!A2014,'Customer Names'!$A:$D,4,0)</f>
        <v>Amanda C.</v>
      </c>
      <c r="C2014">
        <f>VLOOKUP(A2014,'Medical Examinations'!$A:$M,2,0)</f>
        <v>16.079999999999998</v>
      </c>
      <c r="D2014">
        <f>VLOOKUP($A2014,'Medical Examinations'!$A:$M,3,0)</f>
        <v>5.94</v>
      </c>
      <c r="E2014" t="str">
        <f>VLOOKUP($A2014,'Medical Examinations'!$A:$M,4,0)</f>
        <v>No</v>
      </c>
      <c r="F2014" t="str">
        <f>VLOOKUP($A2014,'Medical Examinations'!$A:$M,5,0)</f>
        <v>No</v>
      </c>
      <c r="G2014" t="str">
        <f>VLOOKUP($A2014,'Medical Examinations'!$A:$M,6,0)</f>
        <v>No</v>
      </c>
      <c r="H2014">
        <f>VLOOKUP($A2014,'Medical Examinations'!$A:$M,8,0)</f>
        <v>0</v>
      </c>
      <c r="I2014" t="str">
        <f>VLOOKUP($A2014,'Medical Examinations'!$A:$M,9,0)</f>
        <v>No</v>
      </c>
      <c r="J2014" t="str">
        <f>VLOOKUP($A2014,'Medical Examinations'!$A:$M,11,0)</f>
        <v>Underweight</v>
      </c>
      <c r="K2014" t="str">
        <f>VLOOKUP($A2014,'Medical Examinations'!$A:$M,12,0)</f>
        <v>Prediabetes</v>
      </c>
      <c r="L2014" s="11">
        <f>VLOOKUP($A2014,'Hospitalisation Details'!$A:$O,5,0)</f>
        <v>32690</v>
      </c>
      <c r="M2014">
        <f>VLOOKUP($A2014,'Hospitalisation Details'!$A:$O,7,0)</f>
        <v>3065.49</v>
      </c>
      <c r="N2014" t="str">
        <f>VLOOKUP($A2014,'Hospitalisation Details'!$A:$O,12,0)</f>
        <v>tier - 2</v>
      </c>
      <c r="O2014" t="str">
        <f>VLOOKUP($A2014,'Hospitalisation Details'!$A:$O,13,0)</f>
        <v>tier - 1</v>
      </c>
      <c r="P2014" t="str">
        <f>VLOOKUP($A2014,'Hospitalisation Details'!$A:$O,14,0)</f>
        <v>R1012</v>
      </c>
      <c r="Q2014">
        <f>VLOOKUP($A2014,'Hospitalisation Details'!$A:$O,15,0)</f>
        <v>33</v>
      </c>
    </row>
    <row r="2015" spans="1:17" ht="15.75" x14ac:dyDescent="0.25">
      <c r="A2015" s="1" t="s">
        <v>353</v>
      </c>
      <c r="B2015" t="str">
        <f>VLOOKUP(Healthcare!A2015,'Customer Names'!$A:$D,4,0)</f>
        <v>Valur</v>
      </c>
      <c r="C2015">
        <f>VLOOKUP(A2015,'Medical Examinations'!$A:$M,2,0)</f>
        <v>30.875</v>
      </c>
      <c r="D2015">
        <f>VLOOKUP($A2015,'Medical Examinations'!$A:$M,3,0)</f>
        <v>5.54</v>
      </c>
      <c r="E2015" t="str">
        <f>VLOOKUP($A2015,'Medical Examinations'!$A:$M,4,0)</f>
        <v>No</v>
      </c>
      <c r="F2015" t="str">
        <f>VLOOKUP($A2015,'Medical Examinations'!$A:$M,5,0)</f>
        <v>No</v>
      </c>
      <c r="G2015" t="str">
        <f>VLOOKUP($A2015,'Medical Examinations'!$A:$M,6,0)</f>
        <v>No</v>
      </c>
      <c r="H2015">
        <f>VLOOKUP($A2015,'Medical Examinations'!$A:$M,8,0)</f>
        <v>0</v>
      </c>
      <c r="I2015" t="str">
        <f>VLOOKUP($A2015,'Medical Examinations'!$A:$M,9,0)</f>
        <v>No</v>
      </c>
      <c r="J2015" t="str">
        <f>VLOOKUP($A2015,'Medical Examinations'!$A:$M,11,0)</f>
        <v>Obesity</v>
      </c>
      <c r="K2015" t="str">
        <f>VLOOKUP($A2015,'Medical Examinations'!$A:$M,12,0)</f>
        <v>Normal</v>
      </c>
      <c r="L2015" s="11">
        <f>VLOOKUP($A2015,'Hospitalisation Details'!$A:$O,5,0)</f>
        <v>34633</v>
      </c>
      <c r="M2015">
        <f>VLOOKUP($A2015,'Hospitalisation Details'!$A:$O,7,0)</f>
        <v>3062.51</v>
      </c>
      <c r="N2015" t="str">
        <f>VLOOKUP($A2015,'Hospitalisation Details'!$A:$O,12,0)</f>
        <v>tier - 3</v>
      </c>
      <c r="O2015" t="str">
        <f>VLOOKUP($A2015,'Hospitalisation Details'!$A:$O,13,0)</f>
        <v>tier - 1</v>
      </c>
      <c r="P2015" t="str">
        <f>VLOOKUP($A2015,'Hospitalisation Details'!$A:$O,14,0)</f>
        <v>R1012</v>
      </c>
      <c r="Q2015">
        <f>VLOOKUP($A2015,'Hospitalisation Details'!$A:$O,15,0)</f>
        <v>28</v>
      </c>
    </row>
    <row r="2016" spans="1:17" ht="15.75" x14ac:dyDescent="0.25">
      <c r="A2016" s="1" t="s">
        <v>352</v>
      </c>
      <c r="B2016" t="str">
        <f>VLOOKUP(Healthcare!A2016,'Customer Names'!$A:$D,4,0)</f>
        <v>Erica J</v>
      </c>
      <c r="C2016">
        <f>VLOOKUP(A2016,'Medical Examinations'!$A:$M,2,0)</f>
        <v>31.79</v>
      </c>
      <c r="D2016">
        <f>VLOOKUP($A2016,'Medical Examinations'!$A:$M,3,0)</f>
        <v>7.09</v>
      </c>
      <c r="E2016" t="str">
        <f>VLOOKUP($A2016,'Medical Examinations'!$A:$M,4,0)</f>
        <v>No</v>
      </c>
      <c r="F2016" t="str">
        <f>VLOOKUP($A2016,'Medical Examinations'!$A:$M,5,0)</f>
        <v>No</v>
      </c>
      <c r="G2016" t="str">
        <f>VLOOKUP($A2016,'Medical Examinations'!$A:$M,6,0)</f>
        <v>No</v>
      </c>
      <c r="H2016">
        <f>VLOOKUP($A2016,'Medical Examinations'!$A:$M,8,0)</f>
        <v>0</v>
      </c>
      <c r="I2016" t="str">
        <f>VLOOKUP($A2016,'Medical Examinations'!$A:$M,9,0)</f>
        <v>No</v>
      </c>
      <c r="J2016" t="str">
        <f>VLOOKUP($A2016,'Medical Examinations'!$A:$M,11,0)</f>
        <v>Obesity</v>
      </c>
      <c r="K2016" t="str">
        <f>VLOOKUP($A2016,'Medical Examinations'!$A:$M,12,0)</f>
        <v>Diabetes</v>
      </c>
      <c r="L2016" s="11">
        <f>VLOOKUP($A2016,'Hospitalisation Details'!$A:$O,5,0)</f>
        <v>37581</v>
      </c>
      <c r="M2016">
        <f>VLOOKUP($A2016,'Hospitalisation Details'!$A:$O,7,0)</f>
        <v>3056.39</v>
      </c>
      <c r="N2016" t="str">
        <f>VLOOKUP($A2016,'Hospitalisation Details'!$A:$O,12,0)</f>
        <v>tier - 2</v>
      </c>
      <c r="O2016" t="str">
        <f>VLOOKUP($A2016,'Hospitalisation Details'!$A:$O,13,0)</f>
        <v>tier - 3</v>
      </c>
      <c r="P2016" t="str">
        <f>VLOOKUP($A2016,'Hospitalisation Details'!$A:$O,14,0)</f>
        <v>R1013</v>
      </c>
      <c r="Q2016">
        <f>VLOOKUP($A2016,'Hospitalisation Details'!$A:$O,15,0)</f>
        <v>20</v>
      </c>
    </row>
    <row r="2017" spans="1:17" ht="15.75" x14ac:dyDescent="0.25">
      <c r="A2017" s="1" t="s">
        <v>351</v>
      </c>
      <c r="B2017" t="str">
        <f>VLOOKUP(Healthcare!A2017,'Customer Names'!$A:$D,4,0)</f>
        <v>Stephen F.</v>
      </c>
      <c r="C2017">
        <f>VLOOKUP(A2017,'Medical Examinations'!$A:$M,2,0)</f>
        <v>28.48</v>
      </c>
      <c r="D2017">
        <f>VLOOKUP($A2017,'Medical Examinations'!$A:$M,3,0)</f>
        <v>6.22</v>
      </c>
      <c r="E2017" t="str">
        <f>VLOOKUP($A2017,'Medical Examinations'!$A:$M,4,0)</f>
        <v>yes</v>
      </c>
      <c r="F2017" t="str">
        <f>VLOOKUP($A2017,'Medical Examinations'!$A:$M,5,0)</f>
        <v>No</v>
      </c>
      <c r="G2017" t="str">
        <f>VLOOKUP($A2017,'Medical Examinations'!$A:$M,6,0)</f>
        <v>Yes</v>
      </c>
      <c r="H2017">
        <f>VLOOKUP($A2017,'Medical Examinations'!$A:$M,8,0)</f>
        <v>1</v>
      </c>
      <c r="I2017" t="str">
        <f>VLOOKUP($A2017,'Medical Examinations'!$A:$M,9,0)</f>
        <v>No</v>
      </c>
      <c r="J2017" t="str">
        <f>VLOOKUP($A2017,'Medical Examinations'!$A:$M,11,0)</f>
        <v>Overweight</v>
      </c>
      <c r="K2017" t="str">
        <f>VLOOKUP($A2017,'Medical Examinations'!$A:$M,12,0)</f>
        <v>Prediabetes</v>
      </c>
      <c r="L2017" s="11">
        <f>VLOOKUP($A2017,'Hospitalisation Details'!$A:$O,5,0)</f>
        <v>35756</v>
      </c>
      <c r="M2017">
        <f>VLOOKUP($A2017,'Hospitalisation Details'!$A:$O,7,0)</f>
        <v>3051.73</v>
      </c>
      <c r="N2017" t="str">
        <f>VLOOKUP($A2017,'Hospitalisation Details'!$A:$O,12,0)</f>
        <v>tier - 2</v>
      </c>
      <c r="O2017" t="str">
        <f>VLOOKUP($A2017,'Hospitalisation Details'!$A:$O,13,0)</f>
        <v>tier - 2</v>
      </c>
      <c r="P2017" t="str">
        <f>VLOOKUP($A2017,'Hospitalisation Details'!$A:$O,14,0)</f>
        <v>R1011</v>
      </c>
      <c r="Q2017">
        <f>VLOOKUP($A2017,'Hospitalisation Details'!$A:$O,15,0)</f>
        <v>25</v>
      </c>
    </row>
    <row r="2018" spans="1:17" ht="15.75" x14ac:dyDescent="0.25">
      <c r="A2018" s="1" t="s">
        <v>350</v>
      </c>
      <c r="B2018" t="str">
        <f>VLOOKUP(Healthcare!A2018,'Customer Names'!$A:$D,4,0)</f>
        <v>Lissa</v>
      </c>
      <c r="C2018">
        <f>VLOOKUP(A2018,'Medical Examinations'!$A:$M,2,0)</f>
        <v>26.6</v>
      </c>
      <c r="D2018">
        <f>VLOOKUP($A2018,'Medical Examinations'!$A:$M,3,0)</f>
        <v>4.33</v>
      </c>
      <c r="E2018" t="str">
        <f>VLOOKUP($A2018,'Medical Examinations'!$A:$M,4,0)</f>
        <v>No</v>
      </c>
      <c r="F2018" t="str">
        <f>VLOOKUP($A2018,'Medical Examinations'!$A:$M,5,0)</f>
        <v>No</v>
      </c>
      <c r="G2018" t="str">
        <f>VLOOKUP($A2018,'Medical Examinations'!$A:$M,6,0)</f>
        <v>No</v>
      </c>
      <c r="H2018">
        <f>VLOOKUP($A2018,'Medical Examinations'!$A:$M,8,0)</f>
        <v>1</v>
      </c>
      <c r="I2018" t="str">
        <f>VLOOKUP($A2018,'Medical Examinations'!$A:$M,9,0)</f>
        <v>No</v>
      </c>
      <c r="J2018" t="str">
        <f>VLOOKUP($A2018,'Medical Examinations'!$A:$M,11,0)</f>
        <v>Overweight</v>
      </c>
      <c r="K2018" t="str">
        <f>VLOOKUP($A2018,'Medical Examinations'!$A:$M,12,0)</f>
        <v>Normal</v>
      </c>
      <c r="L2018" s="11">
        <f>VLOOKUP($A2018,'Hospitalisation Details'!$A:$O,5,0)</f>
        <v>36138</v>
      </c>
      <c r="M2018">
        <f>VLOOKUP($A2018,'Hospitalisation Details'!$A:$O,7,0)</f>
        <v>3046.06</v>
      </c>
      <c r="N2018" t="str">
        <f>VLOOKUP($A2018,'Hospitalisation Details'!$A:$O,12,0)</f>
        <v>tier - 2</v>
      </c>
      <c r="O2018" t="str">
        <f>VLOOKUP($A2018,'Hospitalisation Details'!$A:$O,13,0)</f>
        <v>tier - 1</v>
      </c>
      <c r="P2018" t="str">
        <f>VLOOKUP($A2018,'Hospitalisation Details'!$A:$O,14,0)</f>
        <v>R1023</v>
      </c>
      <c r="Q2018">
        <f>VLOOKUP($A2018,'Hospitalisation Details'!$A:$O,15,0)</f>
        <v>24</v>
      </c>
    </row>
    <row r="2019" spans="1:17" ht="15.75" x14ac:dyDescent="0.25">
      <c r="A2019" s="1" t="s">
        <v>349</v>
      </c>
      <c r="B2019" t="str">
        <f>VLOOKUP(Healthcare!A2019,'Customer Names'!$A:$D,4,0)</f>
        <v>Megan</v>
      </c>
      <c r="C2019">
        <f>VLOOKUP(A2019,'Medical Examinations'!$A:$M,2,0)</f>
        <v>25.27</v>
      </c>
      <c r="D2019">
        <f>VLOOKUP($A2019,'Medical Examinations'!$A:$M,3,0)</f>
        <v>5.83</v>
      </c>
      <c r="E2019" t="str">
        <f>VLOOKUP($A2019,'Medical Examinations'!$A:$M,4,0)</f>
        <v>No</v>
      </c>
      <c r="F2019" t="str">
        <f>VLOOKUP($A2019,'Medical Examinations'!$A:$M,5,0)</f>
        <v>No</v>
      </c>
      <c r="G2019" t="str">
        <f>VLOOKUP($A2019,'Medical Examinations'!$A:$M,6,0)</f>
        <v>No</v>
      </c>
      <c r="H2019">
        <f>VLOOKUP($A2019,'Medical Examinations'!$A:$M,8,0)</f>
        <v>1</v>
      </c>
      <c r="I2019" t="str">
        <f>VLOOKUP($A2019,'Medical Examinations'!$A:$M,9,0)</f>
        <v>No</v>
      </c>
      <c r="J2019" t="str">
        <f>VLOOKUP($A2019,'Medical Examinations'!$A:$M,11,0)</f>
        <v>Overweight</v>
      </c>
      <c r="K2019" t="str">
        <f>VLOOKUP($A2019,'Medical Examinations'!$A:$M,12,0)</f>
        <v>Prediabetes</v>
      </c>
      <c r="L2019" s="11">
        <f>VLOOKUP($A2019,'Hospitalisation Details'!$A:$O,5,0)</f>
        <v>36144</v>
      </c>
      <c r="M2019">
        <f>VLOOKUP($A2019,'Hospitalisation Details'!$A:$O,7,0)</f>
        <v>3044.21</v>
      </c>
      <c r="N2019" t="str">
        <f>VLOOKUP($A2019,'Hospitalisation Details'!$A:$O,12,0)</f>
        <v>tier - 2</v>
      </c>
      <c r="O2019" t="str">
        <f>VLOOKUP($A2019,'Hospitalisation Details'!$A:$O,13,0)</f>
        <v>tier - 3</v>
      </c>
      <c r="P2019" t="str">
        <f>VLOOKUP($A2019,'Hospitalisation Details'!$A:$O,14,0)</f>
        <v>R1024</v>
      </c>
      <c r="Q2019">
        <f>VLOOKUP($A2019,'Hospitalisation Details'!$A:$O,15,0)</f>
        <v>24</v>
      </c>
    </row>
    <row r="2020" spans="1:17" ht="15.75" x14ac:dyDescent="0.25">
      <c r="A2020" s="1" t="s">
        <v>348</v>
      </c>
      <c r="B2020" t="str">
        <f>VLOOKUP(Healthcare!A2020,'Customer Names'!$A:$D,4,0)</f>
        <v>Alyson</v>
      </c>
      <c r="C2020">
        <f>VLOOKUP(A2020,'Medical Examinations'!$A:$M,2,0)</f>
        <v>34.484999999999999</v>
      </c>
      <c r="D2020">
        <f>VLOOKUP($A2020,'Medical Examinations'!$A:$M,3,0)</f>
        <v>4.7</v>
      </c>
      <c r="E2020" t="str">
        <f>VLOOKUP($A2020,'Medical Examinations'!$A:$M,4,0)</f>
        <v>yes</v>
      </c>
      <c r="F2020" t="str">
        <f>VLOOKUP($A2020,'Medical Examinations'!$A:$M,5,0)</f>
        <v>No</v>
      </c>
      <c r="G2020" t="str">
        <f>VLOOKUP($A2020,'Medical Examinations'!$A:$M,6,0)</f>
        <v>Yes</v>
      </c>
      <c r="H2020">
        <f>VLOOKUP($A2020,'Medical Examinations'!$A:$M,8,0)</f>
        <v>1</v>
      </c>
      <c r="I2020" t="str">
        <f>VLOOKUP($A2020,'Medical Examinations'!$A:$M,9,0)</f>
        <v>No</v>
      </c>
      <c r="J2020" t="str">
        <f>VLOOKUP($A2020,'Medical Examinations'!$A:$M,11,0)</f>
        <v>Obesity</v>
      </c>
      <c r="K2020" t="str">
        <f>VLOOKUP($A2020,'Medical Examinations'!$A:$M,12,0)</f>
        <v>Normal</v>
      </c>
      <c r="L2020" s="11">
        <f>VLOOKUP($A2020,'Hospitalisation Details'!$A:$O,5,0)</f>
        <v>35722</v>
      </c>
      <c r="M2020">
        <f>VLOOKUP($A2020,'Hospitalisation Details'!$A:$O,7,0)</f>
        <v>3021.81</v>
      </c>
      <c r="N2020" t="str">
        <f>VLOOKUP($A2020,'Hospitalisation Details'!$A:$O,12,0)</f>
        <v>tier - 2</v>
      </c>
      <c r="O2020" t="str">
        <f>VLOOKUP($A2020,'Hospitalisation Details'!$A:$O,13,0)</f>
        <v>tier - 3</v>
      </c>
      <c r="P2020" t="str">
        <f>VLOOKUP($A2020,'Hospitalisation Details'!$A:$O,14,0)</f>
        <v>R1012</v>
      </c>
      <c r="Q2020">
        <f>VLOOKUP($A2020,'Hospitalisation Details'!$A:$O,15,0)</f>
        <v>25</v>
      </c>
    </row>
    <row r="2021" spans="1:17" ht="15.75" x14ac:dyDescent="0.25">
      <c r="A2021" s="1" t="s">
        <v>347</v>
      </c>
      <c r="B2021" t="str">
        <f>VLOOKUP(Healthcare!A2021,'Customer Names'!$A:$D,4,0)</f>
        <v>Chance B</v>
      </c>
      <c r="C2021">
        <f>VLOOKUP(A2021,'Medical Examinations'!$A:$M,2,0)</f>
        <v>15.57</v>
      </c>
      <c r="D2021">
        <f>VLOOKUP($A2021,'Medical Examinations'!$A:$M,3,0)</f>
        <v>4.07</v>
      </c>
      <c r="E2021" t="str">
        <f>VLOOKUP($A2021,'Medical Examinations'!$A:$M,4,0)</f>
        <v>yes</v>
      </c>
      <c r="F2021" t="str">
        <f>VLOOKUP($A2021,'Medical Examinations'!$A:$M,5,0)</f>
        <v>No</v>
      </c>
      <c r="G2021" t="str">
        <f>VLOOKUP($A2021,'Medical Examinations'!$A:$M,6,0)</f>
        <v>No</v>
      </c>
      <c r="H2021">
        <f>VLOOKUP($A2021,'Medical Examinations'!$A:$M,8,0)</f>
        <v>1</v>
      </c>
      <c r="I2021" t="str">
        <f>VLOOKUP($A2021,'Medical Examinations'!$A:$M,9,0)</f>
        <v>No</v>
      </c>
      <c r="J2021" t="str">
        <f>VLOOKUP($A2021,'Medical Examinations'!$A:$M,11,0)</f>
        <v>Underweight</v>
      </c>
      <c r="K2021" t="str">
        <f>VLOOKUP($A2021,'Medical Examinations'!$A:$M,12,0)</f>
        <v>Normal</v>
      </c>
      <c r="L2021" s="11">
        <f>VLOOKUP($A2021,'Hospitalisation Details'!$A:$O,5,0)</f>
        <v>32444</v>
      </c>
      <c r="M2021">
        <f>VLOOKUP($A2021,'Hospitalisation Details'!$A:$O,7,0)</f>
        <v>3018.04</v>
      </c>
      <c r="N2021" t="str">
        <f>VLOOKUP($A2021,'Hospitalisation Details'!$A:$O,12,0)</f>
        <v>tier - 2</v>
      </c>
      <c r="O2021" t="str">
        <f>VLOOKUP($A2021,'Hospitalisation Details'!$A:$O,13,0)</f>
        <v>tier - 2</v>
      </c>
      <c r="P2021" t="str">
        <f>VLOOKUP($A2021,'Hospitalisation Details'!$A:$O,14,0)</f>
        <v>R1012</v>
      </c>
      <c r="Q2021">
        <f>VLOOKUP($A2021,'Hospitalisation Details'!$A:$O,15,0)</f>
        <v>34</v>
      </c>
    </row>
    <row r="2022" spans="1:17" ht="15.75" x14ac:dyDescent="0.25">
      <c r="A2022" s="1" t="s">
        <v>346</v>
      </c>
      <c r="B2022" t="str">
        <f>VLOOKUP(Healthcare!A2022,'Customer Names'!$A:$D,4,0)</f>
        <v>Sean P</v>
      </c>
      <c r="C2022">
        <f>VLOOKUP(A2022,'Medical Examinations'!$A:$M,2,0)</f>
        <v>30.36</v>
      </c>
      <c r="D2022">
        <f>VLOOKUP($A2022,'Medical Examinations'!$A:$M,3,0)</f>
        <v>9.39</v>
      </c>
      <c r="E2022" t="str">
        <f>VLOOKUP($A2022,'Medical Examinations'!$A:$M,4,0)</f>
        <v>No</v>
      </c>
      <c r="F2022" t="str">
        <f>VLOOKUP($A2022,'Medical Examinations'!$A:$M,5,0)</f>
        <v>No</v>
      </c>
      <c r="G2022" t="str">
        <f>VLOOKUP($A2022,'Medical Examinations'!$A:$M,6,0)</f>
        <v>No</v>
      </c>
      <c r="H2022">
        <f>VLOOKUP($A2022,'Medical Examinations'!$A:$M,8,0)</f>
        <v>0</v>
      </c>
      <c r="I2022" t="str">
        <f>VLOOKUP($A2022,'Medical Examinations'!$A:$M,9,0)</f>
        <v>No</v>
      </c>
      <c r="J2022" t="str">
        <f>VLOOKUP($A2022,'Medical Examinations'!$A:$M,11,0)</f>
        <v>Obesity</v>
      </c>
      <c r="K2022" t="str">
        <f>VLOOKUP($A2022,'Medical Examinations'!$A:$M,12,0)</f>
        <v>Diabetes</v>
      </c>
      <c r="L2022" s="11">
        <f>VLOOKUP($A2022,'Hospitalisation Details'!$A:$O,5,0)</f>
        <v>37575</v>
      </c>
      <c r="M2022">
        <f>VLOOKUP($A2022,'Hospitalisation Details'!$A:$O,7,0)</f>
        <v>3012.22</v>
      </c>
      <c r="N2022" t="str">
        <f>VLOOKUP($A2022,'Hospitalisation Details'!$A:$O,12,0)</f>
        <v>tier - 2</v>
      </c>
      <c r="O2022" t="str">
        <f>VLOOKUP($A2022,'Hospitalisation Details'!$A:$O,13,0)</f>
        <v>tier - 3</v>
      </c>
      <c r="P2022" t="str">
        <f>VLOOKUP($A2022,'Hospitalisation Details'!$A:$O,14,0)</f>
        <v>R1012</v>
      </c>
      <c r="Q2022">
        <f>VLOOKUP($A2022,'Hospitalisation Details'!$A:$O,15,0)</f>
        <v>20</v>
      </c>
    </row>
    <row r="2023" spans="1:17" ht="15.75" x14ac:dyDescent="0.25">
      <c r="A2023" s="1" t="s">
        <v>345</v>
      </c>
      <c r="B2023" t="str">
        <f>VLOOKUP(Healthcare!A2023,'Customer Names'!$A:$D,4,0)</f>
        <v>Therese</v>
      </c>
      <c r="C2023">
        <f>VLOOKUP(A2023,'Medical Examinations'!$A:$M,2,0)</f>
        <v>19.37</v>
      </c>
      <c r="D2023">
        <f>VLOOKUP($A2023,'Medical Examinations'!$A:$M,3,0)</f>
        <v>4.18</v>
      </c>
      <c r="E2023" t="str">
        <f>VLOOKUP($A2023,'Medical Examinations'!$A:$M,4,0)</f>
        <v>No</v>
      </c>
      <c r="F2023" t="str">
        <f>VLOOKUP($A2023,'Medical Examinations'!$A:$M,5,0)</f>
        <v>No</v>
      </c>
      <c r="G2023" t="str">
        <f>VLOOKUP($A2023,'Medical Examinations'!$A:$M,6,0)</f>
        <v>No</v>
      </c>
      <c r="H2023">
        <f>VLOOKUP($A2023,'Medical Examinations'!$A:$M,8,0)</f>
        <v>0</v>
      </c>
      <c r="I2023" t="str">
        <f>VLOOKUP($A2023,'Medical Examinations'!$A:$M,9,0)</f>
        <v>No</v>
      </c>
      <c r="J2023" t="str">
        <f>VLOOKUP($A2023,'Medical Examinations'!$A:$M,11,0)</f>
        <v>Healthy Weight</v>
      </c>
      <c r="K2023" t="str">
        <f>VLOOKUP($A2023,'Medical Examinations'!$A:$M,12,0)</f>
        <v>Normal</v>
      </c>
      <c r="L2023" s="11">
        <f>VLOOKUP($A2023,'Hospitalisation Details'!$A:$O,5,0)</f>
        <v>33562</v>
      </c>
      <c r="M2023">
        <f>VLOOKUP($A2023,'Hospitalisation Details'!$A:$O,7,0)</f>
        <v>2985.67</v>
      </c>
      <c r="N2023" t="str">
        <f>VLOOKUP($A2023,'Hospitalisation Details'!$A:$O,12,0)</f>
        <v>tier - 2</v>
      </c>
      <c r="O2023" t="str">
        <f>VLOOKUP($A2023,'Hospitalisation Details'!$A:$O,13,0)</f>
        <v>tier - 2</v>
      </c>
      <c r="P2023" t="str">
        <f>VLOOKUP($A2023,'Hospitalisation Details'!$A:$O,14,0)</f>
        <v>R1013</v>
      </c>
      <c r="Q2023">
        <f>VLOOKUP($A2023,'Hospitalisation Details'!$A:$O,15,0)</f>
        <v>31</v>
      </c>
    </row>
    <row r="2024" spans="1:17" ht="15.75" x14ac:dyDescent="0.25">
      <c r="A2024" s="1" t="s">
        <v>344</v>
      </c>
      <c r="B2024" t="str">
        <f>VLOOKUP(Healthcare!A2024,'Customer Names'!$A:$D,4,0)</f>
        <v>Beau</v>
      </c>
      <c r="C2024">
        <f>VLOOKUP(A2024,'Medical Examinations'!$A:$M,2,0)</f>
        <v>16.71</v>
      </c>
      <c r="D2024">
        <f>VLOOKUP($A2024,'Medical Examinations'!$A:$M,3,0)</f>
        <v>4.18</v>
      </c>
      <c r="E2024" t="str">
        <f>VLOOKUP($A2024,'Medical Examinations'!$A:$M,4,0)</f>
        <v>No</v>
      </c>
      <c r="F2024" t="str">
        <f>VLOOKUP($A2024,'Medical Examinations'!$A:$M,5,0)</f>
        <v>No</v>
      </c>
      <c r="G2024" t="str">
        <f>VLOOKUP($A2024,'Medical Examinations'!$A:$M,6,0)</f>
        <v>No</v>
      </c>
      <c r="H2024">
        <f>VLOOKUP($A2024,'Medical Examinations'!$A:$M,8,0)</f>
        <v>1</v>
      </c>
      <c r="I2024" t="str">
        <f>VLOOKUP($A2024,'Medical Examinations'!$A:$M,9,0)</f>
        <v>No</v>
      </c>
      <c r="J2024" t="str">
        <f>VLOOKUP($A2024,'Medical Examinations'!$A:$M,11,0)</f>
        <v>Underweight</v>
      </c>
      <c r="K2024" t="str">
        <f>VLOOKUP($A2024,'Medical Examinations'!$A:$M,12,0)</f>
        <v>Normal</v>
      </c>
      <c r="L2024" s="11">
        <f>VLOOKUP($A2024,'Hospitalisation Details'!$A:$O,5,0)</f>
        <v>31946</v>
      </c>
      <c r="M2024">
        <f>VLOOKUP($A2024,'Hospitalisation Details'!$A:$O,7,0)</f>
        <v>2979.52</v>
      </c>
      <c r="N2024" t="str">
        <f>VLOOKUP($A2024,'Hospitalisation Details'!$A:$O,12,0)</f>
        <v>tier - 2</v>
      </c>
      <c r="O2024" t="str">
        <f>VLOOKUP($A2024,'Hospitalisation Details'!$A:$O,13,0)</f>
        <v>tier - 3</v>
      </c>
      <c r="P2024" t="str">
        <f>VLOOKUP($A2024,'Hospitalisation Details'!$A:$O,14,0)</f>
        <v>R1013</v>
      </c>
      <c r="Q2024">
        <f>VLOOKUP($A2024,'Hospitalisation Details'!$A:$O,15,0)</f>
        <v>35</v>
      </c>
    </row>
    <row r="2025" spans="1:17" ht="15.75" x14ac:dyDescent="0.25">
      <c r="A2025" s="1" t="s">
        <v>343</v>
      </c>
      <c r="B2025" t="str">
        <f>VLOOKUP(Healthcare!A2025,'Customer Names'!$A:$D,4,0)</f>
        <v>Kelsey M</v>
      </c>
      <c r="C2025">
        <f>VLOOKUP(A2025,'Medical Examinations'!$A:$M,2,0)</f>
        <v>24.1</v>
      </c>
      <c r="D2025">
        <f>VLOOKUP($A2025,'Medical Examinations'!$A:$M,3,0)</f>
        <v>4.4000000000000004</v>
      </c>
      <c r="E2025" t="str">
        <f>VLOOKUP($A2025,'Medical Examinations'!$A:$M,4,0)</f>
        <v>yes</v>
      </c>
      <c r="F2025" t="str">
        <f>VLOOKUP($A2025,'Medical Examinations'!$A:$M,5,0)</f>
        <v>No</v>
      </c>
      <c r="G2025" t="str">
        <f>VLOOKUP($A2025,'Medical Examinations'!$A:$M,6,0)</f>
        <v>No</v>
      </c>
      <c r="H2025">
        <f>VLOOKUP($A2025,'Medical Examinations'!$A:$M,8,0)</f>
        <v>1</v>
      </c>
      <c r="I2025" t="str">
        <f>VLOOKUP($A2025,'Medical Examinations'!$A:$M,9,0)</f>
        <v>No</v>
      </c>
      <c r="J2025" t="str">
        <f>VLOOKUP($A2025,'Medical Examinations'!$A:$M,11,0)</f>
        <v>Healthy Weight</v>
      </c>
      <c r="K2025" t="str">
        <f>VLOOKUP($A2025,'Medical Examinations'!$A:$M,12,0)</f>
        <v>Normal</v>
      </c>
      <c r="L2025" s="11">
        <f>VLOOKUP($A2025,'Hospitalisation Details'!$A:$O,5,0)</f>
        <v>35027</v>
      </c>
      <c r="M2025">
        <f>VLOOKUP($A2025,'Hospitalisation Details'!$A:$O,7,0)</f>
        <v>2974.13</v>
      </c>
      <c r="N2025" t="str">
        <f>VLOOKUP($A2025,'Hospitalisation Details'!$A:$O,12,0)</f>
        <v>tier - 2</v>
      </c>
      <c r="O2025" t="str">
        <f>VLOOKUP($A2025,'Hospitalisation Details'!$A:$O,13,0)</f>
        <v>tier - 1</v>
      </c>
      <c r="P2025" t="str">
        <f>VLOOKUP($A2025,'Hospitalisation Details'!$A:$O,14,0)</f>
        <v>R1011</v>
      </c>
      <c r="Q2025">
        <f>VLOOKUP($A2025,'Hospitalisation Details'!$A:$O,15,0)</f>
        <v>27</v>
      </c>
    </row>
    <row r="2026" spans="1:17" ht="15.75" x14ac:dyDescent="0.25">
      <c r="A2026" s="1" t="s">
        <v>342</v>
      </c>
      <c r="B2026" t="str">
        <f>VLOOKUP(Healthcare!A2026,'Customer Names'!$A:$D,4,0)</f>
        <v>Gretchen</v>
      </c>
      <c r="C2026">
        <f>VLOOKUP(A2026,'Medical Examinations'!$A:$M,2,0)</f>
        <v>29.77</v>
      </c>
      <c r="D2026">
        <f>VLOOKUP($A2026,'Medical Examinations'!$A:$M,3,0)</f>
        <v>9.9</v>
      </c>
      <c r="E2026" t="str">
        <f>VLOOKUP($A2026,'Medical Examinations'!$A:$M,4,0)</f>
        <v>No</v>
      </c>
      <c r="F2026" t="str">
        <f>VLOOKUP($A2026,'Medical Examinations'!$A:$M,5,0)</f>
        <v>No</v>
      </c>
      <c r="G2026" t="str">
        <f>VLOOKUP($A2026,'Medical Examinations'!$A:$M,6,0)</f>
        <v>No</v>
      </c>
      <c r="H2026">
        <f>VLOOKUP($A2026,'Medical Examinations'!$A:$M,8,0)</f>
        <v>0</v>
      </c>
      <c r="I2026" t="str">
        <f>VLOOKUP($A2026,'Medical Examinations'!$A:$M,9,0)</f>
        <v>No</v>
      </c>
      <c r="J2026" t="str">
        <f>VLOOKUP($A2026,'Medical Examinations'!$A:$M,11,0)</f>
        <v>Overweight</v>
      </c>
      <c r="K2026" t="str">
        <f>VLOOKUP($A2026,'Medical Examinations'!$A:$M,12,0)</f>
        <v>Diabetes</v>
      </c>
      <c r="L2026" s="11">
        <f>VLOOKUP($A2026,'Hospitalisation Details'!$A:$O,5,0)</f>
        <v>37467</v>
      </c>
      <c r="M2026">
        <f>VLOOKUP($A2026,'Hospitalisation Details'!$A:$O,7,0)</f>
        <v>2943.41</v>
      </c>
      <c r="N2026" t="str">
        <f>VLOOKUP($A2026,'Hospitalisation Details'!$A:$O,12,0)</f>
        <v>tier - 2</v>
      </c>
      <c r="O2026" t="str">
        <f>VLOOKUP($A2026,'Hospitalisation Details'!$A:$O,13,0)</f>
        <v>tier - 3</v>
      </c>
      <c r="P2026" t="str">
        <f>VLOOKUP($A2026,'Hospitalisation Details'!$A:$O,14,0)</f>
        <v>R1012</v>
      </c>
      <c r="Q2026">
        <f>VLOOKUP($A2026,'Hospitalisation Details'!$A:$O,15,0)</f>
        <v>20</v>
      </c>
    </row>
    <row r="2027" spans="1:17" ht="15.75" x14ac:dyDescent="0.25">
      <c r="A2027" s="1" t="s">
        <v>341</v>
      </c>
      <c r="B2027" t="str">
        <f>VLOOKUP(Healthcare!A2027,'Customer Names'!$A:$D,4,0)</f>
        <v>Nicholas E.</v>
      </c>
      <c r="C2027">
        <f>VLOOKUP(A2027,'Medical Examinations'!$A:$M,2,0)</f>
        <v>46.53</v>
      </c>
      <c r="D2027">
        <f>VLOOKUP($A2027,'Medical Examinations'!$A:$M,3,0)</f>
        <v>4.84</v>
      </c>
      <c r="E2027" t="str">
        <f>VLOOKUP($A2027,'Medical Examinations'!$A:$M,4,0)</f>
        <v>yes</v>
      </c>
      <c r="F2027" t="str">
        <f>VLOOKUP($A2027,'Medical Examinations'!$A:$M,5,0)</f>
        <v>No</v>
      </c>
      <c r="G2027" t="str">
        <f>VLOOKUP($A2027,'Medical Examinations'!$A:$M,6,0)</f>
        <v>No</v>
      </c>
      <c r="H2027">
        <f>VLOOKUP($A2027,'Medical Examinations'!$A:$M,8,0)</f>
        <v>0</v>
      </c>
      <c r="I2027" t="str">
        <f>VLOOKUP($A2027,'Medical Examinations'!$A:$M,9,0)</f>
        <v>No</v>
      </c>
      <c r="J2027" t="str">
        <f>VLOOKUP($A2027,'Medical Examinations'!$A:$M,11,0)</f>
        <v>Obesity</v>
      </c>
      <c r="K2027" t="str">
        <f>VLOOKUP($A2027,'Medical Examinations'!$A:$M,12,0)</f>
        <v>Normal</v>
      </c>
      <c r="L2027" s="11">
        <f>VLOOKUP($A2027,'Hospitalisation Details'!$A:$O,5,0)</f>
        <v>35246</v>
      </c>
      <c r="M2027">
        <f>VLOOKUP($A2027,'Hospitalisation Details'!$A:$O,7,0)</f>
        <v>2927.06</v>
      </c>
      <c r="N2027" t="str">
        <f>VLOOKUP($A2027,'Hospitalisation Details'!$A:$O,12,0)</f>
        <v>tier - 2</v>
      </c>
      <c r="O2027" t="str">
        <f>VLOOKUP($A2027,'Hospitalisation Details'!$A:$O,13,0)</f>
        <v>tier - 2</v>
      </c>
      <c r="P2027" t="str">
        <f>VLOOKUP($A2027,'Hospitalisation Details'!$A:$O,14,0)</f>
        <v>R1013</v>
      </c>
      <c r="Q2027">
        <f>VLOOKUP($A2027,'Hospitalisation Details'!$A:$O,15,0)</f>
        <v>26</v>
      </c>
    </row>
    <row r="2028" spans="1:17" ht="15.75" x14ac:dyDescent="0.25">
      <c r="A2028" s="1" t="s">
        <v>340</v>
      </c>
      <c r="B2028" t="str">
        <f>VLOOKUP(Healthcare!A2028,'Customer Names'!$A:$D,4,0)</f>
        <v>Deborah</v>
      </c>
      <c r="C2028">
        <f>VLOOKUP(A2028,'Medical Examinations'!$A:$M,2,0)</f>
        <v>23.4</v>
      </c>
      <c r="D2028">
        <f>VLOOKUP($A2028,'Medical Examinations'!$A:$M,3,0)</f>
        <v>5.53</v>
      </c>
      <c r="E2028" t="str">
        <f>VLOOKUP($A2028,'Medical Examinations'!$A:$M,4,0)</f>
        <v>No</v>
      </c>
      <c r="F2028" t="str">
        <f>VLOOKUP($A2028,'Medical Examinations'!$A:$M,5,0)</f>
        <v>No</v>
      </c>
      <c r="G2028" t="str">
        <f>VLOOKUP($A2028,'Medical Examinations'!$A:$M,6,0)</f>
        <v>Yes</v>
      </c>
      <c r="H2028">
        <f>VLOOKUP($A2028,'Medical Examinations'!$A:$M,8,0)</f>
        <v>1</v>
      </c>
      <c r="I2028" t="str">
        <f>VLOOKUP($A2028,'Medical Examinations'!$A:$M,9,0)</f>
        <v>No</v>
      </c>
      <c r="J2028" t="str">
        <f>VLOOKUP($A2028,'Medical Examinations'!$A:$M,11,0)</f>
        <v>Healthy Weight</v>
      </c>
      <c r="K2028" t="str">
        <f>VLOOKUP($A2028,'Medical Examinations'!$A:$M,12,0)</f>
        <v>Normal</v>
      </c>
      <c r="L2028" s="11">
        <f>VLOOKUP($A2028,'Hospitalisation Details'!$A:$O,5,0)</f>
        <v>37930</v>
      </c>
      <c r="M2028">
        <f>VLOOKUP($A2028,'Hospitalisation Details'!$A:$O,7,0)</f>
        <v>2913.57</v>
      </c>
      <c r="N2028" t="str">
        <f>VLOOKUP($A2028,'Hospitalisation Details'!$A:$O,12,0)</f>
        <v>tier - 2</v>
      </c>
      <c r="O2028" t="str">
        <f>VLOOKUP($A2028,'Hospitalisation Details'!$A:$O,13,0)</f>
        <v>tier - 2</v>
      </c>
      <c r="P2028" t="str">
        <f>VLOOKUP($A2028,'Hospitalisation Details'!$A:$O,14,0)</f>
        <v>R1011</v>
      </c>
      <c r="Q2028">
        <f>VLOOKUP($A2028,'Hospitalisation Details'!$A:$O,15,0)</f>
        <v>19</v>
      </c>
    </row>
    <row r="2029" spans="1:17" ht="15.75" x14ac:dyDescent="0.25">
      <c r="A2029" s="1" t="s">
        <v>339</v>
      </c>
      <c r="B2029" t="str">
        <f>VLOOKUP(Healthcare!A2029,'Customer Names'!$A:$D,4,0)</f>
        <v>Chuck W. Jr.</v>
      </c>
      <c r="C2029">
        <f>VLOOKUP(A2029,'Medical Examinations'!$A:$M,2,0)</f>
        <v>30</v>
      </c>
      <c r="D2029">
        <f>VLOOKUP($A2029,'Medical Examinations'!$A:$M,3,0)</f>
        <v>4.33</v>
      </c>
      <c r="E2029" t="str">
        <f>VLOOKUP($A2029,'Medical Examinations'!$A:$M,4,0)</f>
        <v>yes</v>
      </c>
      <c r="F2029" t="str">
        <f>VLOOKUP($A2029,'Medical Examinations'!$A:$M,5,0)</f>
        <v>No</v>
      </c>
      <c r="G2029" t="str">
        <f>VLOOKUP($A2029,'Medical Examinations'!$A:$M,6,0)</f>
        <v>No</v>
      </c>
      <c r="H2029">
        <f>VLOOKUP($A2029,'Medical Examinations'!$A:$M,8,0)</f>
        <v>0</v>
      </c>
      <c r="I2029" t="str">
        <f>VLOOKUP($A2029,'Medical Examinations'!$A:$M,9,0)</f>
        <v>No</v>
      </c>
      <c r="J2029" t="str">
        <f>VLOOKUP($A2029,'Medical Examinations'!$A:$M,11,0)</f>
        <v>Obesity</v>
      </c>
      <c r="K2029" t="str">
        <f>VLOOKUP($A2029,'Medical Examinations'!$A:$M,12,0)</f>
        <v>Normal</v>
      </c>
      <c r="L2029" s="11">
        <f>VLOOKUP($A2029,'Hospitalisation Details'!$A:$O,5,0)</f>
        <v>35290</v>
      </c>
      <c r="M2029">
        <f>VLOOKUP($A2029,'Hospitalisation Details'!$A:$O,7,0)</f>
        <v>2904.09</v>
      </c>
      <c r="N2029" t="str">
        <f>VLOOKUP($A2029,'Hospitalisation Details'!$A:$O,12,0)</f>
        <v>tier - 2</v>
      </c>
      <c r="O2029" t="str">
        <f>VLOOKUP($A2029,'Hospitalisation Details'!$A:$O,13,0)</f>
        <v>tier - 2</v>
      </c>
      <c r="P2029" t="str">
        <f>VLOOKUP($A2029,'Hospitalisation Details'!$A:$O,14,0)</f>
        <v>R1011</v>
      </c>
      <c r="Q2029">
        <f>VLOOKUP($A2029,'Hospitalisation Details'!$A:$O,15,0)</f>
        <v>26</v>
      </c>
    </row>
    <row r="2030" spans="1:17" ht="15.75" x14ac:dyDescent="0.25">
      <c r="A2030" s="1" t="s">
        <v>338</v>
      </c>
      <c r="B2030" t="str">
        <f>VLOOKUP(Healthcare!A2030,'Customer Names'!$A:$D,4,0)</f>
        <v>Daniel</v>
      </c>
      <c r="C2030">
        <f>VLOOKUP(A2030,'Medical Examinations'!$A:$M,2,0)</f>
        <v>29.15</v>
      </c>
      <c r="D2030">
        <f>VLOOKUP($A2030,'Medical Examinations'!$A:$M,3,0)</f>
        <v>4.91</v>
      </c>
      <c r="E2030" t="str">
        <f>VLOOKUP($A2030,'Medical Examinations'!$A:$M,4,0)</f>
        <v>yes</v>
      </c>
      <c r="F2030" t="str">
        <f>VLOOKUP($A2030,'Medical Examinations'!$A:$M,5,0)</f>
        <v>No</v>
      </c>
      <c r="G2030" t="str">
        <f>VLOOKUP($A2030,'Medical Examinations'!$A:$M,6,0)</f>
        <v>No</v>
      </c>
      <c r="H2030">
        <f>VLOOKUP($A2030,'Medical Examinations'!$A:$M,8,0)</f>
        <v>0</v>
      </c>
      <c r="I2030" t="str">
        <f>VLOOKUP($A2030,'Medical Examinations'!$A:$M,9,0)</f>
        <v>No</v>
      </c>
      <c r="J2030" t="str">
        <f>VLOOKUP($A2030,'Medical Examinations'!$A:$M,11,0)</f>
        <v>Overweight</v>
      </c>
      <c r="K2030" t="str">
        <f>VLOOKUP($A2030,'Medical Examinations'!$A:$M,12,0)</f>
        <v>Normal</v>
      </c>
      <c r="L2030" s="11">
        <f>VLOOKUP($A2030,'Hospitalisation Details'!$A:$O,5,0)</f>
        <v>35301</v>
      </c>
      <c r="M2030">
        <f>VLOOKUP($A2030,'Hospitalisation Details'!$A:$O,7,0)</f>
        <v>2902.91</v>
      </c>
      <c r="N2030" t="str">
        <f>VLOOKUP($A2030,'Hospitalisation Details'!$A:$O,12,0)</f>
        <v>tier - 2</v>
      </c>
      <c r="O2030" t="str">
        <f>VLOOKUP($A2030,'Hospitalisation Details'!$A:$O,13,0)</f>
        <v>tier - 2</v>
      </c>
      <c r="P2030" t="str">
        <f>VLOOKUP($A2030,'Hospitalisation Details'!$A:$O,14,0)</f>
        <v>R1013</v>
      </c>
      <c r="Q2030">
        <f>VLOOKUP($A2030,'Hospitalisation Details'!$A:$O,15,0)</f>
        <v>26</v>
      </c>
    </row>
    <row r="2031" spans="1:17" ht="15.75" x14ac:dyDescent="0.25">
      <c r="A2031" s="1" t="s">
        <v>337</v>
      </c>
      <c r="B2031" t="str">
        <f>VLOOKUP(Healthcare!A2031,'Customer Names'!$A:$D,4,0)</f>
        <v>Amany</v>
      </c>
      <c r="C2031">
        <f>VLOOKUP(A2031,'Medical Examinations'!$A:$M,2,0)</f>
        <v>34.865000000000002</v>
      </c>
      <c r="D2031">
        <f>VLOOKUP($A2031,'Medical Examinations'!$A:$M,3,0)</f>
        <v>4.8</v>
      </c>
      <c r="E2031" t="str">
        <f>VLOOKUP($A2031,'Medical Examinations'!$A:$M,4,0)</f>
        <v>No</v>
      </c>
      <c r="F2031" t="str">
        <f>VLOOKUP($A2031,'Medical Examinations'!$A:$M,5,0)</f>
        <v>No</v>
      </c>
      <c r="G2031" t="str">
        <f>VLOOKUP($A2031,'Medical Examinations'!$A:$M,6,0)</f>
        <v>No</v>
      </c>
      <c r="H2031">
        <f>VLOOKUP($A2031,'Medical Examinations'!$A:$M,8,0)</f>
        <v>0</v>
      </c>
      <c r="I2031" t="str">
        <f>VLOOKUP($A2031,'Medical Examinations'!$A:$M,9,0)</f>
        <v>No</v>
      </c>
      <c r="J2031" t="str">
        <f>VLOOKUP($A2031,'Medical Examinations'!$A:$M,11,0)</f>
        <v>Obesity</v>
      </c>
      <c r="K2031" t="str">
        <f>VLOOKUP($A2031,'Medical Examinations'!$A:$M,12,0)</f>
        <v>Normal</v>
      </c>
      <c r="L2031" s="11">
        <f>VLOOKUP($A2031,'Hospitalisation Details'!$A:$O,5,0)</f>
        <v>36495</v>
      </c>
      <c r="M2031">
        <f>VLOOKUP($A2031,'Hospitalisation Details'!$A:$O,7,0)</f>
        <v>2899.49</v>
      </c>
      <c r="N2031" t="str">
        <f>VLOOKUP($A2031,'Hospitalisation Details'!$A:$O,12,0)</f>
        <v>tier - 2</v>
      </c>
      <c r="O2031" t="str">
        <f>VLOOKUP($A2031,'Hospitalisation Details'!$A:$O,13,0)</f>
        <v>tier - 2</v>
      </c>
      <c r="P2031" t="str">
        <f>VLOOKUP($A2031,'Hospitalisation Details'!$A:$O,14,0)</f>
        <v>R1024</v>
      </c>
      <c r="Q2031">
        <f>VLOOKUP($A2031,'Hospitalisation Details'!$A:$O,15,0)</f>
        <v>23</v>
      </c>
    </row>
    <row r="2032" spans="1:17" ht="15.75" x14ac:dyDescent="0.25">
      <c r="A2032" s="1" t="s">
        <v>336</v>
      </c>
      <c r="B2032" t="str">
        <f>VLOOKUP(Healthcare!A2032,'Customer Names'!$A:$D,4,0)</f>
        <v>Kipling</v>
      </c>
      <c r="C2032">
        <f>VLOOKUP(A2032,'Medical Examinations'!$A:$M,2,0)</f>
        <v>28.12</v>
      </c>
      <c r="D2032">
        <f>VLOOKUP($A2032,'Medical Examinations'!$A:$M,3,0)</f>
        <v>5.55</v>
      </c>
      <c r="E2032" t="str">
        <f>VLOOKUP($A2032,'Medical Examinations'!$A:$M,4,0)</f>
        <v>yes</v>
      </c>
      <c r="F2032" t="str">
        <f>VLOOKUP($A2032,'Medical Examinations'!$A:$M,5,0)</f>
        <v>yes</v>
      </c>
      <c r="G2032" t="str">
        <f>VLOOKUP($A2032,'Medical Examinations'!$A:$M,6,0)</f>
        <v>No</v>
      </c>
      <c r="H2032">
        <f>VLOOKUP($A2032,'Medical Examinations'!$A:$M,8,0)</f>
        <v>2</v>
      </c>
      <c r="I2032" t="str">
        <f>VLOOKUP($A2032,'Medical Examinations'!$A:$M,9,0)</f>
        <v>No</v>
      </c>
      <c r="J2032" t="str">
        <f>VLOOKUP($A2032,'Medical Examinations'!$A:$M,11,0)</f>
        <v>Overweight</v>
      </c>
      <c r="K2032" t="str">
        <f>VLOOKUP($A2032,'Medical Examinations'!$A:$M,12,0)</f>
        <v>Normal</v>
      </c>
      <c r="L2032" s="11">
        <f>VLOOKUP($A2032,'Hospitalisation Details'!$A:$O,5,0)</f>
        <v>36721</v>
      </c>
      <c r="M2032">
        <f>VLOOKUP($A2032,'Hospitalisation Details'!$A:$O,7,0)</f>
        <v>2897.46</v>
      </c>
      <c r="N2032" t="str">
        <f>VLOOKUP($A2032,'Hospitalisation Details'!$A:$O,12,0)</f>
        <v>tier - 2</v>
      </c>
      <c r="O2032" t="str">
        <f>VLOOKUP($A2032,'Hospitalisation Details'!$A:$O,13,0)</f>
        <v>tier - 1</v>
      </c>
      <c r="P2032" t="str">
        <f>VLOOKUP($A2032,'Hospitalisation Details'!$A:$O,14,0)</f>
        <v>R1012</v>
      </c>
      <c r="Q2032">
        <f>VLOOKUP($A2032,'Hospitalisation Details'!$A:$O,15,0)</f>
        <v>22</v>
      </c>
    </row>
    <row r="2033" spans="1:17" ht="15.75" x14ac:dyDescent="0.25">
      <c r="A2033" s="1" t="s">
        <v>335</v>
      </c>
      <c r="B2033" t="str">
        <f>VLOOKUP(Healthcare!A2033,'Customer Names'!$A:$D,4,0)</f>
        <v>Duncan</v>
      </c>
      <c r="C2033">
        <f>VLOOKUP(A2033,'Medical Examinations'!$A:$M,2,0)</f>
        <v>29.45</v>
      </c>
      <c r="D2033">
        <f>VLOOKUP($A2033,'Medical Examinations'!$A:$M,3,0)</f>
        <v>5.24</v>
      </c>
      <c r="E2033" t="str">
        <f>VLOOKUP($A2033,'Medical Examinations'!$A:$M,4,0)</f>
        <v>yes</v>
      </c>
      <c r="F2033" t="str">
        <f>VLOOKUP($A2033,'Medical Examinations'!$A:$M,5,0)</f>
        <v>No</v>
      </c>
      <c r="G2033" t="str">
        <f>VLOOKUP($A2033,'Medical Examinations'!$A:$M,6,0)</f>
        <v>No</v>
      </c>
      <c r="H2033">
        <f>VLOOKUP($A2033,'Medical Examinations'!$A:$M,8,0)</f>
        <v>0</v>
      </c>
      <c r="I2033" t="str">
        <f>VLOOKUP($A2033,'Medical Examinations'!$A:$M,9,0)</f>
        <v>No</v>
      </c>
      <c r="J2033" t="str">
        <f>VLOOKUP($A2033,'Medical Examinations'!$A:$M,11,0)</f>
        <v>Overweight</v>
      </c>
      <c r="K2033" t="str">
        <f>VLOOKUP($A2033,'Medical Examinations'!$A:$M,12,0)</f>
        <v>Normal</v>
      </c>
      <c r="L2033" s="11">
        <f>VLOOKUP($A2033,'Hospitalisation Details'!$A:$O,5,0)</f>
        <v>35329</v>
      </c>
      <c r="M2033">
        <f>VLOOKUP($A2033,'Hospitalisation Details'!$A:$O,7,0)</f>
        <v>2897.32</v>
      </c>
      <c r="N2033" t="str">
        <f>VLOOKUP($A2033,'Hospitalisation Details'!$A:$O,12,0)</f>
        <v>tier - 3</v>
      </c>
      <c r="O2033" t="str">
        <f>VLOOKUP($A2033,'Hospitalisation Details'!$A:$O,13,0)</f>
        <v>tier - 3</v>
      </c>
      <c r="P2033" t="str">
        <f>VLOOKUP($A2033,'Hospitalisation Details'!$A:$O,14,0)</f>
        <v>R1016</v>
      </c>
      <c r="Q2033">
        <f>VLOOKUP($A2033,'Hospitalisation Details'!$A:$O,15,0)</f>
        <v>26</v>
      </c>
    </row>
    <row r="2034" spans="1:17" ht="15.75" x14ac:dyDescent="0.25">
      <c r="A2034" s="1" t="s">
        <v>334</v>
      </c>
      <c r="B2034" t="str">
        <f>VLOOKUP(Healthcare!A2034,'Customer Names'!$A:$D,4,0)</f>
        <v>Louis C.</v>
      </c>
      <c r="C2034">
        <f>VLOOKUP(A2034,'Medical Examinations'!$A:$M,2,0)</f>
        <v>27.94</v>
      </c>
      <c r="D2034">
        <f>VLOOKUP($A2034,'Medical Examinations'!$A:$M,3,0)</f>
        <v>6.08</v>
      </c>
      <c r="E2034" t="str">
        <f>VLOOKUP($A2034,'Medical Examinations'!$A:$M,4,0)</f>
        <v>No</v>
      </c>
      <c r="F2034" t="str">
        <f>VLOOKUP($A2034,'Medical Examinations'!$A:$M,5,0)</f>
        <v>No</v>
      </c>
      <c r="G2034" t="str">
        <f>VLOOKUP($A2034,'Medical Examinations'!$A:$M,6,0)</f>
        <v>Yes</v>
      </c>
      <c r="H2034">
        <f>VLOOKUP($A2034,'Medical Examinations'!$A:$M,8,0)</f>
        <v>1</v>
      </c>
      <c r="I2034" t="str">
        <f>VLOOKUP($A2034,'Medical Examinations'!$A:$M,9,0)</f>
        <v>No</v>
      </c>
      <c r="J2034" t="str">
        <f>VLOOKUP($A2034,'Medical Examinations'!$A:$M,11,0)</f>
        <v>Overweight</v>
      </c>
      <c r="K2034" t="str">
        <f>VLOOKUP($A2034,'Medical Examinations'!$A:$M,12,0)</f>
        <v>Prediabetes</v>
      </c>
      <c r="L2034" s="11">
        <f>VLOOKUP($A2034,'Hospitalisation Details'!$A:$O,5,0)</f>
        <v>34224</v>
      </c>
      <c r="M2034">
        <f>VLOOKUP($A2034,'Hospitalisation Details'!$A:$O,7,0)</f>
        <v>2867.12</v>
      </c>
      <c r="N2034" t="str">
        <f>VLOOKUP($A2034,'Hospitalisation Details'!$A:$O,12,0)</f>
        <v>tier - 1</v>
      </c>
      <c r="O2034" t="str">
        <f>VLOOKUP($A2034,'Hospitalisation Details'!$A:$O,13,0)</f>
        <v>tier - 3</v>
      </c>
      <c r="P2034" t="str">
        <f>VLOOKUP($A2034,'Hospitalisation Details'!$A:$O,14,0)</f>
        <v>R1013</v>
      </c>
      <c r="Q2034">
        <f>VLOOKUP($A2034,'Hospitalisation Details'!$A:$O,15,0)</f>
        <v>29</v>
      </c>
    </row>
    <row r="2035" spans="1:17" ht="15.75" x14ac:dyDescent="0.25">
      <c r="A2035" s="1" t="s">
        <v>333</v>
      </c>
      <c r="B2035" t="str">
        <f>VLOOKUP(Healthcare!A2035,'Customer Names'!$A:$D,4,0)</f>
        <v>Daniel J</v>
      </c>
      <c r="C2035">
        <f>VLOOKUP(A2035,'Medical Examinations'!$A:$M,2,0)</f>
        <v>27.2</v>
      </c>
      <c r="D2035">
        <f>VLOOKUP($A2035,'Medical Examinations'!$A:$M,3,0)</f>
        <v>5.83</v>
      </c>
      <c r="E2035" t="str">
        <f>VLOOKUP($A2035,'Medical Examinations'!$A:$M,4,0)</f>
        <v>No</v>
      </c>
      <c r="F2035" t="str">
        <f>VLOOKUP($A2035,'Medical Examinations'!$A:$M,5,0)</f>
        <v>No</v>
      </c>
      <c r="G2035" t="str">
        <f>VLOOKUP($A2035,'Medical Examinations'!$A:$M,6,0)</f>
        <v>Yes</v>
      </c>
      <c r="H2035">
        <f>VLOOKUP($A2035,'Medical Examinations'!$A:$M,8,0)</f>
        <v>1</v>
      </c>
      <c r="I2035" t="str">
        <f>VLOOKUP($A2035,'Medical Examinations'!$A:$M,9,0)</f>
        <v>No</v>
      </c>
      <c r="J2035" t="str">
        <f>VLOOKUP($A2035,'Medical Examinations'!$A:$M,11,0)</f>
        <v>Overweight</v>
      </c>
      <c r="K2035" t="str">
        <f>VLOOKUP($A2035,'Medical Examinations'!$A:$M,12,0)</f>
        <v>Prediabetes</v>
      </c>
      <c r="L2035" s="11">
        <f>VLOOKUP($A2035,'Hospitalisation Details'!$A:$O,5,0)</f>
        <v>34182</v>
      </c>
      <c r="M2035">
        <f>VLOOKUP($A2035,'Hospitalisation Details'!$A:$O,7,0)</f>
        <v>2866.09</v>
      </c>
      <c r="N2035" t="str">
        <f>VLOOKUP($A2035,'Hospitalisation Details'!$A:$O,12,0)</f>
        <v>tier - 3</v>
      </c>
      <c r="O2035" t="str">
        <f>VLOOKUP($A2035,'Hospitalisation Details'!$A:$O,13,0)</f>
        <v>tier - 3</v>
      </c>
      <c r="P2035" t="str">
        <f>VLOOKUP($A2035,'Hospitalisation Details'!$A:$O,14,0)</f>
        <v>R1011</v>
      </c>
      <c r="Q2035">
        <f>VLOOKUP($A2035,'Hospitalisation Details'!$A:$O,15,0)</f>
        <v>29</v>
      </c>
    </row>
    <row r="2036" spans="1:17" ht="15.75" x14ac:dyDescent="0.25">
      <c r="A2036" s="1" t="s">
        <v>332</v>
      </c>
      <c r="B2036" t="str">
        <f>VLOOKUP(Healthcare!A2036,'Customer Names'!$A:$D,4,0)</f>
        <v>Ildiko M.</v>
      </c>
      <c r="C2036">
        <f>VLOOKUP(A2036,'Medical Examinations'!$A:$M,2,0)</f>
        <v>33.344999999999999</v>
      </c>
      <c r="D2036">
        <f>VLOOKUP($A2036,'Medical Examinations'!$A:$M,3,0)</f>
        <v>4.29</v>
      </c>
      <c r="E2036" t="str">
        <f>VLOOKUP($A2036,'Medical Examinations'!$A:$M,4,0)</f>
        <v>No</v>
      </c>
      <c r="F2036" t="str">
        <f>VLOOKUP($A2036,'Medical Examinations'!$A:$M,5,0)</f>
        <v>No</v>
      </c>
      <c r="G2036" t="str">
        <f>VLOOKUP($A2036,'Medical Examinations'!$A:$M,6,0)</f>
        <v>No</v>
      </c>
      <c r="H2036">
        <f>VLOOKUP($A2036,'Medical Examinations'!$A:$M,8,0)</f>
        <v>1</v>
      </c>
      <c r="I2036" t="str">
        <f>VLOOKUP($A2036,'Medical Examinations'!$A:$M,9,0)</f>
        <v>No</v>
      </c>
      <c r="J2036" t="str">
        <f>VLOOKUP($A2036,'Medical Examinations'!$A:$M,11,0)</f>
        <v>Obesity</v>
      </c>
      <c r="K2036" t="str">
        <f>VLOOKUP($A2036,'Medical Examinations'!$A:$M,12,0)</f>
        <v>Normal</v>
      </c>
      <c r="L2036" s="11">
        <f>VLOOKUP($A2036,'Hospitalisation Details'!$A:$O,5,0)</f>
        <v>36133</v>
      </c>
      <c r="M2036">
        <f>VLOOKUP($A2036,'Hospitalisation Details'!$A:$O,7,0)</f>
        <v>2855.44</v>
      </c>
      <c r="N2036" t="str">
        <f>VLOOKUP($A2036,'Hospitalisation Details'!$A:$O,12,0)</f>
        <v>tier - 2</v>
      </c>
      <c r="O2036" t="str">
        <f>VLOOKUP($A2036,'Hospitalisation Details'!$A:$O,13,0)</f>
        <v>tier - 3</v>
      </c>
      <c r="P2036" t="str">
        <f>VLOOKUP($A2036,'Hospitalisation Details'!$A:$O,14,0)</f>
        <v>R1012</v>
      </c>
      <c r="Q2036">
        <f>VLOOKUP($A2036,'Hospitalisation Details'!$A:$O,15,0)</f>
        <v>24</v>
      </c>
    </row>
    <row r="2037" spans="1:17" ht="15.75" x14ac:dyDescent="0.25">
      <c r="A2037" s="1" t="s">
        <v>331</v>
      </c>
      <c r="B2037" t="str">
        <f>VLOOKUP(Healthcare!A2037,'Customer Names'!$A:$D,4,0)</f>
        <v>Melinda E.</v>
      </c>
      <c r="C2037">
        <f>VLOOKUP(A2037,'Medical Examinations'!$A:$M,2,0)</f>
        <v>29.925000000000001</v>
      </c>
      <c r="D2037">
        <f>VLOOKUP($A2037,'Medical Examinations'!$A:$M,3,0)</f>
        <v>5.3</v>
      </c>
      <c r="E2037" t="str">
        <f>VLOOKUP($A2037,'Medical Examinations'!$A:$M,4,0)</f>
        <v>No</v>
      </c>
      <c r="F2037" t="str">
        <f>VLOOKUP($A2037,'Medical Examinations'!$A:$M,5,0)</f>
        <v>No</v>
      </c>
      <c r="G2037" t="str">
        <f>VLOOKUP($A2037,'Medical Examinations'!$A:$M,6,0)</f>
        <v>No</v>
      </c>
      <c r="H2037">
        <f>VLOOKUP($A2037,'Medical Examinations'!$A:$M,8,0)</f>
        <v>1</v>
      </c>
      <c r="I2037" t="str">
        <f>VLOOKUP($A2037,'Medical Examinations'!$A:$M,9,0)</f>
        <v>No</v>
      </c>
      <c r="J2037" t="str">
        <f>VLOOKUP($A2037,'Medical Examinations'!$A:$M,11,0)</f>
        <v>Obesity</v>
      </c>
      <c r="K2037" t="str">
        <f>VLOOKUP($A2037,'Medical Examinations'!$A:$M,12,0)</f>
        <v>Normal</v>
      </c>
      <c r="L2037" s="11">
        <f>VLOOKUP($A2037,'Hospitalisation Details'!$A:$O,5,0)</f>
        <v>36146</v>
      </c>
      <c r="M2037">
        <f>VLOOKUP($A2037,'Hospitalisation Details'!$A:$O,7,0)</f>
        <v>2850.68</v>
      </c>
      <c r="N2037" t="str">
        <f>VLOOKUP($A2037,'Hospitalisation Details'!$A:$O,12,0)</f>
        <v>tier - 2</v>
      </c>
      <c r="O2037" t="str">
        <f>VLOOKUP($A2037,'Hospitalisation Details'!$A:$O,13,0)</f>
        <v>tier - 3</v>
      </c>
      <c r="P2037" t="str">
        <f>VLOOKUP($A2037,'Hospitalisation Details'!$A:$O,14,0)</f>
        <v>R1012</v>
      </c>
      <c r="Q2037">
        <f>VLOOKUP($A2037,'Hospitalisation Details'!$A:$O,15,0)</f>
        <v>24</v>
      </c>
    </row>
    <row r="2038" spans="1:17" ht="15.75" x14ac:dyDescent="0.25">
      <c r="A2038" s="1" t="s">
        <v>330</v>
      </c>
      <c r="B2038" t="str">
        <f>VLOOKUP(Healthcare!A2038,'Customer Names'!$A:$D,4,0)</f>
        <v>Ashley M</v>
      </c>
      <c r="C2038">
        <f>VLOOKUP(A2038,'Medical Examinations'!$A:$M,2,0)</f>
        <v>24.225000000000001</v>
      </c>
      <c r="D2038">
        <f>VLOOKUP($A2038,'Medical Examinations'!$A:$M,3,0)</f>
        <v>4.42</v>
      </c>
      <c r="E2038" t="str">
        <f>VLOOKUP($A2038,'Medical Examinations'!$A:$M,4,0)</f>
        <v>No</v>
      </c>
      <c r="F2038" t="str">
        <f>VLOOKUP($A2038,'Medical Examinations'!$A:$M,5,0)</f>
        <v>No</v>
      </c>
      <c r="G2038" t="str">
        <f>VLOOKUP($A2038,'Medical Examinations'!$A:$M,6,0)</f>
        <v>No</v>
      </c>
      <c r="H2038">
        <f>VLOOKUP($A2038,'Medical Examinations'!$A:$M,8,0)</f>
        <v>1</v>
      </c>
      <c r="I2038" t="str">
        <f>VLOOKUP($A2038,'Medical Examinations'!$A:$M,9,0)</f>
        <v>No</v>
      </c>
      <c r="J2038" t="str">
        <f>VLOOKUP($A2038,'Medical Examinations'!$A:$M,11,0)</f>
        <v>Healthy Weight</v>
      </c>
      <c r="K2038" t="str">
        <f>VLOOKUP($A2038,'Medical Examinations'!$A:$M,12,0)</f>
        <v>Normal</v>
      </c>
      <c r="L2038" s="11">
        <f>VLOOKUP($A2038,'Hospitalisation Details'!$A:$O,5,0)</f>
        <v>36114</v>
      </c>
      <c r="M2038">
        <f>VLOOKUP($A2038,'Hospitalisation Details'!$A:$O,7,0)</f>
        <v>2842.76</v>
      </c>
      <c r="N2038" t="str">
        <f>VLOOKUP($A2038,'Hospitalisation Details'!$A:$O,12,0)</f>
        <v>tier - 2</v>
      </c>
      <c r="O2038" t="str">
        <f>VLOOKUP($A2038,'Hospitalisation Details'!$A:$O,13,0)</f>
        <v>tier - 3</v>
      </c>
      <c r="P2038" t="str">
        <f>VLOOKUP($A2038,'Hospitalisation Details'!$A:$O,14,0)</f>
        <v>R1012</v>
      </c>
      <c r="Q2038">
        <f>VLOOKUP($A2038,'Hospitalisation Details'!$A:$O,15,0)</f>
        <v>24</v>
      </c>
    </row>
    <row r="2039" spans="1:17" ht="15.75" x14ac:dyDescent="0.25">
      <c r="A2039" s="1" t="s">
        <v>329</v>
      </c>
      <c r="B2039" t="str">
        <f>VLOOKUP(Healthcare!A2039,'Customer Names'!$A:$D,4,0)</f>
        <v>Stephanie</v>
      </c>
      <c r="C2039">
        <f>VLOOKUP(A2039,'Medical Examinations'!$A:$M,2,0)</f>
        <v>29.68</v>
      </c>
      <c r="D2039">
        <f>VLOOKUP($A2039,'Medical Examinations'!$A:$M,3,0)</f>
        <v>5.68</v>
      </c>
      <c r="E2039" t="str">
        <f>VLOOKUP($A2039,'Medical Examinations'!$A:$M,4,0)</f>
        <v>No</v>
      </c>
      <c r="F2039" t="str">
        <f>VLOOKUP($A2039,'Medical Examinations'!$A:$M,5,0)</f>
        <v>yes</v>
      </c>
      <c r="G2039" t="str">
        <f>VLOOKUP($A2039,'Medical Examinations'!$A:$M,6,0)</f>
        <v>No</v>
      </c>
      <c r="H2039">
        <f>VLOOKUP($A2039,'Medical Examinations'!$A:$M,8,0)</f>
        <v>1</v>
      </c>
      <c r="I2039" t="str">
        <f>VLOOKUP($A2039,'Medical Examinations'!$A:$M,9,0)</f>
        <v>No</v>
      </c>
      <c r="J2039" t="str">
        <f>VLOOKUP($A2039,'Medical Examinations'!$A:$M,11,0)</f>
        <v>Overweight</v>
      </c>
      <c r="K2039" t="str">
        <f>VLOOKUP($A2039,'Medical Examinations'!$A:$M,12,0)</f>
        <v>Normal</v>
      </c>
      <c r="L2039" s="11">
        <f>VLOOKUP($A2039,'Hospitalisation Details'!$A:$O,5,0)</f>
        <v>36800</v>
      </c>
      <c r="M2039">
        <f>VLOOKUP($A2039,'Hospitalisation Details'!$A:$O,7,0)</f>
        <v>2819.51</v>
      </c>
      <c r="N2039" t="str">
        <f>VLOOKUP($A2039,'Hospitalisation Details'!$A:$O,12,0)</f>
        <v>tier - 2</v>
      </c>
      <c r="O2039" t="str">
        <f>VLOOKUP($A2039,'Hospitalisation Details'!$A:$O,13,0)</f>
        <v>tier - 3</v>
      </c>
      <c r="P2039" t="str">
        <f>VLOOKUP($A2039,'Hospitalisation Details'!$A:$O,14,0)</f>
        <v>R1011</v>
      </c>
      <c r="Q2039">
        <f>VLOOKUP($A2039,'Hospitalisation Details'!$A:$O,15,0)</f>
        <v>22</v>
      </c>
    </row>
    <row r="2040" spans="1:17" ht="15.75" x14ac:dyDescent="0.25">
      <c r="A2040" s="1" t="s">
        <v>328</v>
      </c>
      <c r="B2040" t="str">
        <f>VLOOKUP(Healthcare!A2040,'Customer Names'!$A:$D,4,0)</f>
        <v>Sean P.</v>
      </c>
      <c r="C2040">
        <f>VLOOKUP(A2040,'Medical Examinations'!$A:$M,2,0)</f>
        <v>20.614999999999998</v>
      </c>
      <c r="D2040">
        <f>VLOOKUP($A2040,'Medical Examinations'!$A:$M,3,0)</f>
        <v>6.05</v>
      </c>
      <c r="E2040" t="str">
        <f>VLOOKUP($A2040,'Medical Examinations'!$A:$M,4,0)</f>
        <v>No</v>
      </c>
      <c r="F2040" t="str">
        <f>VLOOKUP($A2040,'Medical Examinations'!$A:$M,5,0)</f>
        <v>No</v>
      </c>
      <c r="G2040" t="str">
        <f>VLOOKUP($A2040,'Medical Examinations'!$A:$M,6,0)</f>
        <v>Yes</v>
      </c>
      <c r="H2040">
        <f>VLOOKUP($A2040,'Medical Examinations'!$A:$M,8,0)</f>
        <v>1</v>
      </c>
      <c r="I2040" t="str">
        <f>VLOOKUP($A2040,'Medical Examinations'!$A:$M,9,0)</f>
        <v>No</v>
      </c>
      <c r="J2040" t="str">
        <f>VLOOKUP($A2040,'Medical Examinations'!$A:$M,11,0)</f>
        <v>Healthy Weight</v>
      </c>
      <c r="K2040" t="str">
        <f>VLOOKUP($A2040,'Medical Examinations'!$A:$M,12,0)</f>
        <v>Prediabetes</v>
      </c>
      <c r="L2040" s="11">
        <f>VLOOKUP($A2040,'Hospitalisation Details'!$A:$O,5,0)</f>
        <v>37978</v>
      </c>
      <c r="M2040">
        <f>VLOOKUP($A2040,'Hospitalisation Details'!$A:$O,7,0)</f>
        <v>2803.7</v>
      </c>
      <c r="N2040" t="str">
        <f>VLOOKUP($A2040,'Hospitalisation Details'!$A:$O,12,0)</f>
        <v>tier - 2</v>
      </c>
      <c r="O2040" t="str">
        <f>VLOOKUP($A2040,'Hospitalisation Details'!$A:$O,13,0)</f>
        <v>tier - 1</v>
      </c>
      <c r="P2040" t="str">
        <f>VLOOKUP($A2040,'Hospitalisation Details'!$A:$O,14,0)</f>
        <v>R1012</v>
      </c>
      <c r="Q2040">
        <f>VLOOKUP($A2040,'Hospitalisation Details'!$A:$O,15,0)</f>
        <v>19</v>
      </c>
    </row>
    <row r="2041" spans="1:17" ht="15.75" x14ac:dyDescent="0.25">
      <c r="A2041" s="1" t="s">
        <v>327</v>
      </c>
      <c r="B2041" t="str">
        <f>VLOOKUP(Healthcare!A2041,'Customer Names'!$A:$D,4,0)</f>
        <v>Emily G</v>
      </c>
      <c r="C2041">
        <f>VLOOKUP(A2041,'Medical Examinations'!$A:$M,2,0)</f>
        <v>32.119999999999997</v>
      </c>
      <c r="D2041">
        <f>VLOOKUP($A2041,'Medical Examinations'!$A:$M,3,0)</f>
        <v>5.33</v>
      </c>
      <c r="E2041" t="str">
        <f>VLOOKUP($A2041,'Medical Examinations'!$A:$M,4,0)</f>
        <v>No</v>
      </c>
      <c r="F2041" t="str">
        <f>VLOOKUP($A2041,'Medical Examinations'!$A:$M,5,0)</f>
        <v>yes</v>
      </c>
      <c r="G2041" t="str">
        <f>VLOOKUP($A2041,'Medical Examinations'!$A:$M,6,0)</f>
        <v>No</v>
      </c>
      <c r="H2041">
        <f>VLOOKUP($A2041,'Medical Examinations'!$A:$M,8,0)</f>
        <v>1</v>
      </c>
      <c r="I2041" t="str">
        <f>VLOOKUP($A2041,'Medical Examinations'!$A:$M,9,0)</f>
        <v>No</v>
      </c>
      <c r="J2041" t="str">
        <f>VLOOKUP($A2041,'Medical Examinations'!$A:$M,11,0)</f>
        <v>Obesity</v>
      </c>
      <c r="K2041" t="str">
        <f>VLOOKUP($A2041,'Medical Examinations'!$A:$M,12,0)</f>
        <v>Normal</v>
      </c>
      <c r="L2041" s="11">
        <f>VLOOKUP($A2041,'Hospitalisation Details'!$A:$O,5,0)</f>
        <v>38203</v>
      </c>
      <c r="M2041">
        <f>VLOOKUP($A2041,'Hospitalisation Details'!$A:$O,7,0)</f>
        <v>2801.26</v>
      </c>
      <c r="N2041" t="str">
        <f>VLOOKUP($A2041,'Hospitalisation Details'!$A:$O,12,0)</f>
        <v>tier - 2</v>
      </c>
      <c r="O2041" t="str">
        <f>VLOOKUP($A2041,'Hospitalisation Details'!$A:$O,13,0)</f>
        <v>tier - 3</v>
      </c>
      <c r="P2041" t="str">
        <f>VLOOKUP($A2041,'Hospitalisation Details'!$A:$O,14,0)</f>
        <v>R1013</v>
      </c>
      <c r="Q2041">
        <f>VLOOKUP($A2041,'Hospitalisation Details'!$A:$O,15,0)</f>
        <v>18</v>
      </c>
    </row>
    <row r="2042" spans="1:17" ht="15.75" x14ac:dyDescent="0.25">
      <c r="A2042" s="1" t="s">
        <v>326</v>
      </c>
      <c r="B2042" t="str">
        <f>VLOOKUP(Healthcare!A2042,'Customer Names'!$A:$D,4,0)</f>
        <v>Malcolm</v>
      </c>
      <c r="C2042">
        <f>VLOOKUP(A2042,'Medical Examinations'!$A:$M,2,0)</f>
        <v>27.36</v>
      </c>
      <c r="D2042">
        <f>VLOOKUP($A2042,'Medical Examinations'!$A:$M,3,0)</f>
        <v>6.22</v>
      </c>
      <c r="E2042" t="str">
        <f>VLOOKUP($A2042,'Medical Examinations'!$A:$M,4,0)</f>
        <v>No</v>
      </c>
      <c r="F2042" t="str">
        <f>VLOOKUP($A2042,'Medical Examinations'!$A:$M,5,0)</f>
        <v>No</v>
      </c>
      <c r="G2042" t="str">
        <f>VLOOKUP($A2042,'Medical Examinations'!$A:$M,6,0)</f>
        <v>No</v>
      </c>
      <c r="H2042">
        <f>VLOOKUP($A2042,'Medical Examinations'!$A:$M,8,0)</f>
        <v>0</v>
      </c>
      <c r="I2042" t="str">
        <f>VLOOKUP($A2042,'Medical Examinations'!$A:$M,9,0)</f>
        <v>No</v>
      </c>
      <c r="J2042" t="str">
        <f>VLOOKUP($A2042,'Medical Examinations'!$A:$M,11,0)</f>
        <v>Overweight</v>
      </c>
      <c r="K2042" t="str">
        <f>VLOOKUP($A2042,'Medical Examinations'!$A:$M,12,0)</f>
        <v>Prediabetes</v>
      </c>
      <c r="L2042" s="11">
        <f>VLOOKUP($A2042,'Hospitalisation Details'!$A:$O,5,0)</f>
        <v>36457</v>
      </c>
      <c r="M2042">
        <f>VLOOKUP($A2042,'Hospitalisation Details'!$A:$O,7,0)</f>
        <v>2789.06</v>
      </c>
      <c r="N2042" t="str">
        <f>VLOOKUP($A2042,'Hospitalisation Details'!$A:$O,12,0)</f>
        <v>tier - 2</v>
      </c>
      <c r="O2042" t="str">
        <f>VLOOKUP($A2042,'Hospitalisation Details'!$A:$O,13,0)</f>
        <v>tier - 3</v>
      </c>
      <c r="P2042" t="str">
        <f>VLOOKUP($A2042,'Hospitalisation Details'!$A:$O,14,0)</f>
        <v>R1012</v>
      </c>
      <c r="Q2042">
        <f>VLOOKUP($A2042,'Hospitalisation Details'!$A:$O,15,0)</f>
        <v>23</v>
      </c>
    </row>
    <row r="2043" spans="1:17" ht="15.75" x14ac:dyDescent="0.25">
      <c r="A2043" s="1" t="s">
        <v>325</v>
      </c>
      <c r="B2043" t="str">
        <f>VLOOKUP(Healthcare!A2043,'Customer Names'!$A:$D,4,0)</f>
        <v>Danilo</v>
      </c>
      <c r="C2043">
        <f>VLOOKUP(A2043,'Medical Examinations'!$A:$M,2,0)</f>
        <v>17.385000000000002</v>
      </c>
      <c r="D2043">
        <f>VLOOKUP($A2043,'Medical Examinations'!$A:$M,3,0)</f>
        <v>5.84</v>
      </c>
      <c r="E2043" t="str">
        <f>VLOOKUP($A2043,'Medical Examinations'!$A:$M,4,0)</f>
        <v>No</v>
      </c>
      <c r="F2043" t="str">
        <f>VLOOKUP($A2043,'Medical Examinations'!$A:$M,5,0)</f>
        <v>No</v>
      </c>
      <c r="G2043" t="str">
        <f>VLOOKUP($A2043,'Medical Examinations'!$A:$M,6,0)</f>
        <v>No</v>
      </c>
      <c r="H2043">
        <f>VLOOKUP($A2043,'Medical Examinations'!$A:$M,8,0)</f>
        <v>0</v>
      </c>
      <c r="I2043" t="str">
        <f>VLOOKUP($A2043,'Medical Examinations'!$A:$M,9,0)</f>
        <v>No</v>
      </c>
      <c r="J2043" t="str">
        <f>VLOOKUP($A2043,'Medical Examinations'!$A:$M,11,0)</f>
        <v>Underweight</v>
      </c>
      <c r="K2043" t="str">
        <f>VLOOKUP($A2043,'Medical Examinations'!$A:$M,12,0)</f>
        <v>Prediabetes</v>
      </c>
      <c r="L2043" s="11">
        <f>VLOOKUP($A2043,'Hospitalisation Details'!$A:$O,5,0)</f>
        <v>36523</v>
      </c>
      <c r="M2043">
        <f>VLOOKUP($A2043,'Hospitalisation Details'!$A:$O,7,0)</f>
        <v>2775.19</v>
      </c>
      <c r="N2043" t="str">
        <f>VLOOKUP($A2043,'Hospitalisation Details'!$A:$O,12,0)</f>
        <v>tier - 2</v>
      </c>
      <c r="O2043" t="str">
        <f>VLOOKUP($A2043,'Hospitalisation Details'!$A:$O,13,0)</f>
        <v>tier - 1</v>
      </c>
      <c r="P2043" t="str">
        <f>VLOOKUP($A2043,'Hospitalisation Details'!$A:$O,14,0)</f>
        <v>R1012</v>
      </c>
      <c r="Q2043">
        <f>VLOOKUP($A2043,'Hospitalisation Details'!$A:$O,15,0)</f>
        <v>23</v>
      </c>
    </row>
    <row r="2044" spans="1:17" ht="15.75" x14ac:dyDescent="0.25">
      <c r="A2044" s="1" t="s">
        <v>324</v>
      </c>
      <c r="B2044" t="str">
        <f>VLOOKUP(Healthcare!A2044,'Customer Names'!$A:$D,4,0)</f>
        <v>Mikko</v>
      </c>
      <c r="C2044">
        <f>VLOOKUP(A2044,'Medical Examinations'!$A:$M,2,0)</f>
        <v>30.13</v>
      </c>
      <c r="D2044">
        <f>VLOOKUP($A2044,'Medical Examinations'!$A:$M,3,0)</f>
        <v>5.71</v>
      </c>
      <c r="E2044" t="str">
        <f>VLOOKUP($A2044,'Medical Examinations'!$A:$M,4,0)</f>
        <v>No</v>
      </c>
      <c r="F2044" t="str">
        <f>VLOOKUP($A2044,'Medical Examinations'!$A:$M,5,0)</f>
        <v>yes</v>
      </c>
      <c r="G2044" t="str">
        <f>VLOOKUP($A2044,'Medical Examinations'!$A:$M,6,0)</f>
        <v>No</v>
      </c>
      <c r="H2044">
        <f>VLOOKUP($A2044,'Medical Examinations'!$A:$M,8,0)</f>
        <v>1</v>
      </c>
      <c r="I2044" t="str">
        <f>VLOOKUP($A2044,'Medical Examinations'!$A:$M,9,0)</f>
        <v>No</v>
      </c>
      <c r="J2044" t="str">
        <f>VLOOKUP($A2044,'Medical Examinations'!$A:$M,11,0)</f>
        <v>Obesity</v>
      </c>
      <c r="K2044" t="str">
        <f>VLOOKUP($A2044,'Medical Examinations'!$A:$M,12,0)</f>
        <v>Prediabetes</v>
      </c>
      <c r="L2044" s="11">
        <f>VLOOKUP($A2044,'Hospitalisation Details'!$A:$O,5,0)</f>
        <v>38152</v>
      </c>
      <c r="M2044">
        <f>VLOOKUP($A2044,'Hospitalisation Details'!$A:$O,7,0)</f>
        <v>2773.46</v>
      </c>
      <c r="N2044" t="str">
        <f>VLOOKUP($A2044,'Hospitalisation Details'!$A:$O,12,0)</f>
        <v>tier - 2</v>
      </c>
      <c r="O2044" t="str">
        <f>VLOOKUP($A2044,'Hospitalisation Details'!$A:$O,13,0)</f>
        <v>tier - 1</v>
      </c>
      <c r="P2044" t="str">
        <f>VLOOKUP($A2044,'Hospitalisation Details'!$A:$O,14,0)</f>
        <v>R1021</v>
      </c>
      <c r="Q2044">
        <f>VLOOKUP($A2044,'Hospitalisation Details'!$A:$O,15,0)</f>
        <v>18</v>
      </c>
    </row>
    <row r="2045" spans="1:17" ht="15.75" x14ac:dyDescent="0.25">
      <c r="A2045" s="1" t="s">
        <v>323</v>
      </c>
      <c r="B2045" t="str">
        <f>VLOOKUP(Healthcare!A2045,'Customer Names'!$A:$D,4,0)</f>
        <v>Paula C.</v>
      </c>
      <c r="C2045">
        <f>VLOOKUP(A2045,'Medical Examinations'!$A:$M,2,0)</f>
        <v>25.44</v>
      </c>
      <c r="D2045">
        <f>VLOOKUP($A2045,'Medical Examinations'!$A:$M,3,0)</f>
        <v>6.04</v>
      </c>
      <c r="E2045" t="str">
        <f>VLOOKUP($A2045,'Medical Examinations'!$A:$M,4,0)</f>
        <v>yes</v>
      </c>
      <c r="F2045" t="str">
        <f>VLOOKUP($A2045,'Medical Examinations'!$A:$M,5,0)</f>
        <v>No</v>
      </c>
      <c r="G2045" t="str">
        <f>VLOOKUP($A2045,'Medical Examinations'!$A:$M,6,0)</f>
        <v>Yes</v>
      </c>
      <c r="H2045">
        <f>VLOOKUP($A2045,'Medical Examinations'!$A:$M,8,0)</f>
        <v>1</v>
      </c>
      <c r="I2045" t="str">
        <f>VLOOKUP($A2045,'Medical Examinations'!$A:$M,9,0)</f>
        <v>No</v>
      </c>
      <c r="J2045" t="str">
        <f>VLOOKUP($A2045,'Medical Examinations'!$A:$M,11,0)</f>
        <v>Overweight</v>
      </c>
      <c r="K2045" t="str">
        <f>VLOOKUP($A2045,'Medical Examinations'!$A:$M,12,0)</f>
        <v>Prediabetes</v>
      </c>
      <c r="L2045" s="11">
        <f>VLOOKUP($A2045,'Hospitalisation Details'!$A:$O,5,0)</f>
        <v>35774</v>
      </c>
      <c r="M2045">
        <f>VLOOKUP($A2045,'Hospitalisation Details'!$A:$O,7,0)</f>
        <v>2758.99</v>
      </c>
      <c r="N2045" t="str">
        <f>VLOOKUP($A2045,'Hospitalisation Details'!$A:$O,12,0)</f>
        <v>tier - 2</v>
      </c>
      <c r="O2045" t="str">
        <f>VLOOKUP($A2045,'Hospitalisation Details'!$A:$O,13,0)</f>
        <v>tier - 1</v>
      </c>
      <c r="P2045" t="str">
        <f>VLOOKUP($A2045,'Hospitalisation Details'!$A:$O,14,0)</f>
        <v>R1012</v>
      </c>
      <c r="Q2045">
        <f>VLOOKUP($A2045,'Hospitalisation Details'!$A:$O,15,0)</f>
        <v>25</v>
      </c>
    </row>
    <row r="2046" spans="1:17" ht="15.75" x14ac:dyDescent="0.25">
      <c r="A2046" s="1" t="s">
        <v>322</v>
      </c>
      <c r="B2046" t="str">
        <f>VLOOKUP(Healthcare!A2046,'Customer Names'!$A:$D,4,0)</f>
        <v>Kirsten N.</v>
      </c>
      <c r="C2046">
        <f>VLOOKUP(A2046,'Medical Examinations'!$A:$M,2,0)</f>
        <v>39.805</v>
      </c>
      <c r="D2046">
        <f>VLOOKUP($A2046,'Medical Examinations'!$A:$M,3,0)</f>
        <v>4.38</v>
      </c>
      <c r="E2046" t="str">
        <f>VLOOKUP($A2046,'Medical Examinations'!$A:$M,4,0)</f>
        <v>No</v>
      </c>
      <c r="F2046" t="str">
        <f>VLOOKUP($A2046,'Medical Examinations'!$A:$M,5,0)</f>
        <v>yes</v>
      </c>
      <c r="G2046" t="str">
        <f>VLOOKUP($A2046,'Medical Examinations'!$A:$M,6,0)</f>
        <v>No</v>
      </c>
      <c r="H2046">
        <f>VLOOKUP($A2046,'Medical Examinations'!$A:$M,8,0)</f>
        <v>1</v>
      </c>
      <c r="I2046" t="str">
        <f>VLOOKUP($A2046,'Medical Examinations'!$A:$M,9,0)</f>
        <v>No</v>
      </c>
      <c r="J2046" t="str">
        <f>VLOOKUP($A2046,'Medical Examinations'!$A:$M,11,0)</f>
        <v>Obesity</v>
      </c>
      <c r="K2046" t="str">
        <f>VLOOKUP($A2046,'Medical Examinations'!$A:$M,12,0)</f>
        <v>Normal</v>
      </c>
      <c r="L2046" s="11">
        <f>VLOOKUP($A2046,'Hospitalisation Details'!$A:$O,5,0)</f>
        <v>36810</v>
      </c>
      <c r="M2046">
        <f>VLOOKUP($A2046,'Hospitalisation Details'!$A:$O,7,0)</f>
        <v>2755.02</v>
      </c>
      <c r="N2046" t="str">
        <f>VLOOKUP($A2046,'Hospitalisation Details'!$A:$O,12,0)</f>
        <v>tier - 2</v>
      </c>
      <c r="O2046" t="str">
        <f>VLOOKUP($A2046,'Hospitalisation Details'!$A:$O,13,0)</f>
        <v>tier - 1</v>
      </c>
      <c r="P2046" t="str">
        <f>VLOOKUP($A2046,'Hospitalisation Details'!$A:$O,14,0)</f>
        <v>R1024</v>
      </c>
      <c r="Q2046">
        <f>VLOOKUP($A2046,'Hospitalisation Details'!$A:$O,15,0)</f>
        <v>22</v>
      </c>
    </row>
    <row r="2047" spans="1:17" ht="15.75" x14ac:dyDescent="0.25">
      <c r="A2047" s="1" t="s">
        <v>321</v>
      </c>
      <c r="B2047" t="str">
        <f>VLOOKUP(Healthcare!A2047,'Customer Names'!$A:$D,4,0)</f>
        <v>Christy</v>
      </c>
      <c r="C2047">
        <f>VLOOKUP(A2047,'Medical Examinations'!$A:$M,2,0)</f>
        <v>30.4</v>
      </c>
      <c r="D2047">
        <f>VLOOKUP($A2047,'Medical Examinations'!$A:$M,3,0)</f>
        <v>5.56</v>
      </c>
      <c r="E2047" t="str">
        <f>VLOOKUP($A2047,'Medical Examinations'!$A:$M,4,0)</f>
        <v>yes</v>
      </c>
      <c r="F2047" t="str">
        <f>VLOOKUP($A2047,'Medical Examinations'!$A:$M,5,0)</f>
        <v>yes</v>
      </c>
      <c r="G2047" t="str">
        <f>VLOOKUP($A2047,'Medical Examinations'!$A:$M,6,0)</f>
        <v>No</v>
      </c>
      <c r="H2047">
        <f>VLOOKUP($A2047,'Medical Examinations'!$A:$M,8,0)</f>
        <v>1</v>
      </c>
      <c r="I2047" t="str">
        <f>VLOOKUP($A2047,'Medical Examinations'!$A:$M,9,0)</f>
        <v>No</v>
      </c>
      <c r="J2047" t="str">
        <f>VLOOKUP($A2047,'Medical Examinations'!$A:$M,11,0)</f>
        <v>Obesity</v>
      </c>
      <c r="K2047" t="str">
        <f>VLOOKUP($A2047,'Medical Examinations'!$A:$M,12,0)</f>
        <v>Normal</v>
      </c>
      <c r="L2047" s="11">
        <f>VLOOKUP($A2047,'Hospitalisation Details'!$A:$O,5,0)</f>
        <v>36680</v>
      </c>
      <c r="M2047">
        <f>VLOOKUP($A2047,'Hospitalisation Details'!$A:$O,7,0)</f>
        <v>2741.95</v>
      </c>
      <c r="N2047" t="str">
        <f>VLOOKUP($A2047,'Hospitalisation Details'!$A:$O,12,0)</f>
        <v>tier - 2</v>
      </c>
      <c r="O2047" t="str">
        <f>VLOOKUP($A2047,'Hospitalisation Details'!$A:$O,13,0)</f>
        <v>tier - 3</v>
      </c>
      <c r="P2047" t="str">
        <f>VLOOKUP($A2047,'Hospitalisation Details'!$A:$O,14,0)</f>
        <v>R1024</v>
      </c>
      <c r="Q2047">
        <f>VLOOKUP($A2047,'Hospitalisation Details'!$A:$O,15,0)</f>
        <v>23</v>
      </c>
    </row>
    <row r="2048" spans="1:17" ht="15.75" x14ac:dyDescent="0.25">
      <c r="A2048" s="1" t="s">
        <v>320</v>
      </c>
      <c r="B2048" t="str">
        <f>VLOOKUP(Healthcare!A2048,'Customer Names'!$A:$D,4,0)</f>
        <v>Jennifer</v>
      </c>
      <c r="C2048">
        <f>VLOOKUP(A2048,'Medical Examinations'!$A:$M,2,0)</f>
        <v>23.18</v>
      </c>
      <c r="D2048">
        <f>VLOOKUP($A2048,'Medical Examinations'!$A:$M,3,0)</f>
        <v>4.24</v>
      </c>
      <c r="E2048" t="str">
        <f>VLOOKUP($A2048,'Medical Examinations'!$A:$M,4,0)</f>
        <v>No</v>
      </c>
      <c r="F2048" t="str">
        <f>VLOOKUP($A2048,'Medical Examinations'!$A:$M,5,0)</f>
        <v>yes</v>
      </c>
      <c r="G2048" t="str">
        <f>VLOOKUP($A2048,'Medical Examinations'!$A:$M,6,0)</f>
        <v>No</v>
      </c>
      <c r="H2048">
        <f>VLOOKUP($A2048,'Medical Examinations'!$A:$M,8,0)</f>
        <v>1</v>
      </c>
      <c r="I2048" t="str">
        <f>VLOOKUP($A2048,'Medical Examinations'!$A:$M,9,0)</f>
        <v>No</v>
      </c>
      <c r="J2048" t="str">
        <f>VLOOKUP($A2048,'Medical Examinations'!$A:$M,11,0)</f>
        <v>Healthy Weight</v>
      </c>
      <c r="K2048" t="str">
        <f>VLOOKUP($A2048,'Medical Examinations'!$A:$M,12,0)</f>
        <v>Normal</v>
      </c>
      <c r="L2048" s="11">
        <f>VLOOKUP($A2048,'Hospitalisation Details'!$A:$O,5,0)</f>
        <v>36786</v>
      </c>
      <c r="M2048">
        <f>VLOOKUP($A2048,'Hospitalisation Details'!$A:$O,7,0)</f>
        <v>2731.91</v>
      </c>
      <c r="N2048" t="str">
        <f>VLOOKUP($A2048,'Hospitalisation Details'!$A:$O,12,0)</f>
        <v>tier - 2</v>
      </c>
      <c r="O2048" t="str">
        <f>VLOOKUP($A2048,'Hospitalisation Details'!$A:$O,13,0)</f>
        <v>tier - 3</v>
      </c>
      <c r="P2048" t="str">
        <f>VLOOKUP($A2048,'Hospitalisation Details'!$A:$O,14,0)</f>
        <v>R1024</v>
      </c>
      <c r="Q2048">
        <f>VLOOKUP($A2048,'Hospitalisation Details'!$A:$O,15,0)</f>
        <v>22</v>
      </c>
    </row>
    <row r="2049" spans="1:17" ht="15.75" x14ac:dyDescent="0.25">
      <c r="A2049" s="1" t="s">
        <v>319</v>
      </c>
      <c r="B2049" t="str">
        <f>VLOOKUP(Healthcare!A2049,'Customer Names'!$A:$D,4,0)</f>
        <v>Jingjing</v>
      </c>
      <c r="C2049">
        <f>VLOOKUP(A2049,'Medical Examinations'!$A:$M,2,0)</f>
        <v>39.615000000000002</v>
      </c>
      <c r="D2049">
        <f>VLOOKUP($A2049,'Medical Examinations'!$A:$M,3,0)</f>
        <v>6.32</v>
      </c>
      <c r="E2049" t="str">
        <f>VLOOKUP($A2049,'Medical Examinations'!$A:$M,4,0)</f>
        <v>No</v>
      </c>
      <c r="F2049" t="str">
        <f>VLOOKUP($A2049,'Medical Examinations'!$A:$M,5,0)</f>
        <v>No</v>
      </c>
      <c r="G2049" t="str">
        <f>VLOOKUP($A2049,'Medical Examinations'!$A:$M,6,0)</f>
        <v>Yes</v>
      </c>
      <c r="H2049">
        <f>VLOOKUP($A2049,'Medical Examinations'!$A:$M,8,0)</f>
        <v>1</v>
      </c>
      <c r="I2049" t="str">
        <f>VLOOKUP($A2049,'Medical Examinations'!$A:$M,9,0)</f>
        <v>No</v>
      </c>
      <c r="J2049" t="str">
        <f>VLOOKUP($A2049,'Medical Examinations'!$A:$M,11,0)</f>
        <v>Obesity</v>
      </c>
      <c r="K2049" t="str">
        <f>VLOOKUP($A2049,'Medical Examinations'!$A:$M,12,0)</f>
        <v>Prediabetes</v>
      </c>
      <c r="L2049" s="11">
        <f>VLOOKUP($A2049,'Hospitalisation Details'!$A:$O,5,0)</f>
        <v>37805</v>
      </c>
      <c r="M2049">
        <f>VLOOKUP($A2049,'Hospitalisation Details'!$A:$O,7,0)</f>
        <v>2730.11</v>
      </c>
      <c r="N2049" t="str">
        <f>VLOOKUP($A2049,'Hospitalisation Details'!$A:$O,12,0)</f>
        <v>tier - 2</v>
      </c>
      <c r="O2049" t="str">
        <f>VLOOKUP($A2049,'Hospitalisation Details'!$A:$O,13,0)</f>
        <v>tier - 3</v>
      </c>
      <c r="P2049" t="str">
        <f>VLOOKUP($A2049,'Hospitalisation Details'!$A:$O,14,0)</f>
        <v>R1012</v>
      </c>
      <c r="Q2049">
        <f>VLOOKUP($A2049,'Hospitalisation Details'!$A:$O,15,0)</f>
        <v>19</v>
      </c>
    </row>
    <row r="2050" spans="1:17" ht="15.75" x14ac:dyDescent="0.25">
      <c r="A2050" s="1" t="s">
        <v>318</v>
      </c>
      <c r="B2050" t="str">
        <f>VLOOKUP(Healthcare!A2050,'Customer Names'!$A:$D,4,0)</f>
        <v>Morgan</v>
      </c>
      <c r="C2050">
        <f>VLOOKUP(A2050,'Medical Examinations'!$A:$M,2,0)</f>
        <v>30.59</v>
      </c>
      <c r="D2050">
        <f>VLOOKUP($A2050,'Medical Examinations'!$A:$M,3,0)</f>
        <v>6.3</v>
      </c>
      <c r="E2050" t="str">
        <f>VLOOKUP($A2050,'Medical Examinations'!$A:$M,4,0)</f>
        <v>yes</v>
      </c>
      <c r="F2050" t="str">
        <f>VLOOKUP($A2050,'Medical Examinations'!$A:$M,5,0)</f>
        <v>No</v>
      </c>
      <c r="G2050" t="str">
        <f>VLOOKUP($A2050,'Medical Examinations'!$A:$M,6,0)</f>
        <v>Yes</v>
      </c>
      <c r="H2050">
        <f>VLOOKUP($A2050,'Medical Examinations'!$A:$M,8,0)</f>
        <v>1</v>
      </c>
      <c r="I2050" t="str">
        <f>VLOOKUP($A2050,'Medical Examinations'!$A:$M,9,0)</f>
        <v>No</v>
      </c>
      <c r="J2050" t="str">
        <f>VLOOKUP($A2050,'Medical Examinations'!$A:$M,11,0)</f>
        <v>Obesity</v>
      </c>
      <c r="K2050" t="str">
        <f>VLOOKUP($A2050,'Medical Examinations'!$A:$M,12,0)</f>
        <v>Prediabetes</v>
      </c>
      <c r="L2050" s="11">
        <f>VLOOKUP($A2050,'Hospitalisation Details'!$A:$O,5,0)</f>
        <v>35617</v>
      </c>
      <c r="M2050">
        <f>VLOOKUP($A2050,'Hospitalisation Details'!$A:$O,7,0)</f>
        <v>2727.4</v>
      </c>
      <c r="N2050" t="str">
        <f>VLOOKUP($A2050,'Hospitalisation Details'!$A:$O,12,0)</f>
        <v>tier - 3</v>
      </c>
      <c r="O2050" t="str">
        <f>VLOOKUP($A2050,'Hospitalisation Details'!$A:$O,13,0)</f>
        <v>tier - 3</v>
      </c>
      <c r="P2050" t="str">
        <f>VLOOKUP($A2050,'Hospitalisation Details'!$A:$O,14,0)</f>
        <v>R1016</v>
      </c>
      <c r="Q2050">
        <f>VLOOKUP($A2050,'Hospitalisation Details'!$A:$O,15,0)</f>
        <v>25</v>
      </c>
    </row>
    <row r="2051" spans="1:17" ht="15.75" x14ac:dyDescent="0.25">
      <c r="A2051" s="1" t="s">
        <v>317</v>
      </c>
      <c r="B2051" t="str">
        <f>VLOOKUP(Healthcare!A2051,'Customer Names'!$A:$D,4,0)</f>
        <v>Patrick J.</v>
      </c>
      <c r="C2051">
        <f>VLOOKUP(A2051,'Medical Examinations'!$A:$M,2,0)</f>
        <v>16.72</v>
      </c>
      <c r="D2051">
        <f>VLOOKUP($A2051,'Medical Examinations'!$A:$M,3,0)</f>
        <v>4.38</v>
      </c>
      <c r="E2051" t="str">
        <f>VLOOKUP($A2051,'Medical Examinations'!$A:$M,4,0)</f>
        <v>yes</v>
      </c>
      <c r="F2051" t="str">
        <f>VLOOKUP($A2051,'Medical Examinations'!$A:$M,5,0)</f>
        <v>No</v>
      </c>
      <c r="G2051" t="str">
        <f>VLOOKUP($A2051,'Medical Examinations'!$A:$M,6,0)</f>
        <v>No</v>
      </c>
      <c r="H2051">
        <f>VLOOKUP($A2051,'Medical Examinations'!$A:$M,8,0)</f>
        <v>1</v>
      </c>
      <c r="I2051" t="str">
        <f>VLOOKUP($A2051,'Medical Examinations'!$A:$M,9,0)</f>
        <v>No</v>
      </c>
      <c r="J2051" t="str">
        <f>VLOOKUP($A2051,'Medical Examinations'!$A:$M,11,0)</f>
        <v>Underweight</v>
      </c>
      <c r="K2051" t="str">
        <f>VLOOKUP($A2051,'Medical Examinations'!$A:$M,12,0)</f>
        <v>Normal</v>
      </c>
      <c r="L2051" s="11">
        <f>VLOOKUP($A2051,'Hospitalisation Details'!$A:$O,5,0)</f>
        <v>32406</v>
      </c>
      <c r="M2051">
        <f>VLOOKUP($A2051,'Hospitalisation Details'!$A:$O,7,0)</f>
        <v>2726.06</v>
      </c>
      <c r="N2051" t="str">
        <f>VLOOKUP($A2051,'Hospitalisation Details'!$A:$O,12,0)</f>
        <v>tier - 2</v>
      </c>
      <c r="O2051" t="str">
        <f>VLOOKUP($A2051,'Hospitalisation Details'!$A:$O,13,0)</f>
        <v>tier - 2</v>
      </c>
      <c r="P2051" t="str">
        <f>VLOOKUP($A2051,'Hospitalisation Details'!$A:$O,14,0)</f>
        <v>R1013</v>
      </c>
      <c r="Q2051">
        <f>VLOOKUP($A2051,'Hospitalisation Details'!$A:$O,15,0)</f>
        <v>34</v>
      </c>
    </row>
    <row r="2052" spans="1:17" ht="15.75" x14ac:dyDescent="0.25">
      <c r="A2052" s="1" t="s">
        <v>316</v>
      </c>
      <c r="B2052" t="str">
        <f>VLOOKUP(Healthcare!A2052,'Customer Names'!$A:$D,4,0)</f>
        <v>Frankline</v>
      </c>
      <c r="C2052">
        <f>VLOOKUP(A2052,'Medical Examinations'!$A:$M,2,0)</f>
        <v>26.22</v>
      </c>
      <c r="D2052">
        <f>VLOOKUP($A2052,'Medical Examinations'!$A:$M,3,0)</f>
        <v>4.6500000000000004</v>
      </c>
      <c r="E2052" t="str">
        <f>VLOOKUP($A2052,'Medical Examinations'!$A:$M,4,0)</f>
        <v>yes</v>
      </c>
      <c r="F2052" t="str">
        <f>VLOOKUP($A2052,'Medical Examinations'!$A:$M,5,0)</f>
        <v>No</v>
      </c>
      <c r="G2052" t="str">
        <f>VLOOKUP($A2052,'Medical Examinations'!$A:$M,6,0)</f>
        <v>Yes</v>
      </c>
      <c r="H2052">
        <f>VLOOKUP($A2052,'Medical Examinations'!$A:$M,8,0)</f>
        <v>1</v>
      </c>
      <c r="I2052" t="str">
        <f>VLOOKUP($A2052,'Medical Examinations'!$A:$M,9,0)</f>
        <v>No</v>
      </c>
      <c r="J2052" t="str">
        <f>VLOOKUP($A2052,'Medical Examinations'!$A:$M,11,0)</f>
        <v>Overweight</v>
      </c>
      <c r="K2052" t="str">
        <f>VLOOKUP($A2052,'Medical Examinations'!$A:$M,12,0)</f>
        <v>Normal</v>
      </c>
      <c r="L2052" s="11">
        <f>VLOOKUP($A2052,'Hospitalisation Details'!$A:$O,5,0)</f>
        <v>35764</v>
      </c>
      <c r="M2052">
        <f>VLOOKUP($A2052,'Hospitalisation Details'!$A:$O,7,0)</f>
        <v>2721.32</v>
      </c>
      <c r="N2052" t="str">
        <f>VLOOKUP($A2052,'Hospitalisation Details'!$A:$O,12,0)</f>
        <v>tier - 1</v>
      </c>
      <c r="O2052" t="str">
        <f>VLOOKUP($A2052,'Hospitalisation Details'!$A:$O,13,0)</f>
        <v>tier - 3</v>
      </c>
      <c r="P2052" t="str">
        <f>VLOOKUP($A2052,'Hospitalisation Details'!$A:$O,14,0)</f>
        <v>R1014</v>
      </c>
      <c r="Q2052">
        <f>VLOOKUP($A2052,'Hospitalisation Details'!$A:$O,15,0)</f>
        <v>25</v>
      </c>
    </row>
    <row r="2053" spans="1:17" ht="15.75" x14ac:dyDescent="0.25">
      <c r="A2053" s="1" t="s">
        <v>315</v>
      </c>
      <c r="B2053" t="str">
        <f>VLOOKUP(Healthcare!A2053,'Customer Names'!$A:$D,4,0)</f>
        <v>Laura T.</v>
      </c>
      <c r="C2053">
        <f>VLOOKUP(A2053,'Medical Examinations'!$A:$M,2,0)</f>
        <v>31.824999999999999</v>
      </c>
      <c r="D2053">
        <f>VLOOKUP($A2053,'Medical Examinations'!$A:$M,3,0)</f>
        <v>4.7</v>
      </c>
      <c r="E2053" t="str">
        <f>VLOOKUP($A2053,'Medical Examinations'!$A:$M,4,0)</f>
        <v>No</v>
      </c>
      <c r="F2053" t="str">
        <f>VLOOKUP($A2053,'Medical Examinations'!$A:$M,5,0)</f>
        <v>No</v>
      </c>
      <c r="G2053" t="str">
        <f>VLOOKUP($A2053,'Medical Examinations'!$A:$M,6,0)</f>
        <v>Yes</v>
      </c>
      <c r="H2053">
        <f>VLOOKUP($A2053,'Medical Examinations'!$A:$M,8,0)</f>
        <v>1</v>
      </c>
      <c r="I2053" t="str">
        <f>VLOOKUP($A2053,'Medical Examinations'!$A:$M,9,0)</f>
        <v>No</v>
      </c>
      <c r="J2053" t="str">
        <f>VLOOKUP($A2053,'Medical Examinations'!$A:$M,11,0)</f>
        <v>Obesity</v>
      </c>
      <c r="K2053" t="str">
        <f>VLOOKUP($A2053,'Medical Examinations'!$A:$M,12,0)</f>
        <v>Normal</v>
      </c>
      <c r="L2053" s="11">
        <f>VLOOKUP($A2053,'Hospitalisation Details'!$A:$O,5,0)</f>
        <v>37870</v>
      </c>
      <c r="M2053">
        <f>VLOOKUP($A2053,'Hospitalisation Details'!$A:$O,7,0)</f>
        <v>2719.28</v>
      </c>
      <c r="N2053" t="str">
        <f>VLOOKUP($A2053,'Hospitalisation Details'!$A:$O,12,0)</f>
        <v>tier - 2</v>
      </c>
      <c r="O2053" t="str">
        <f>VLOOKUP($A2053,'Hospitalisation Details'!$A:$O,13,0)</f>
        <v>tier - 2</v>
      </c>
      <c r="P2053" t="str">
        <f>VLOOKUP($A2053,'Hospitalisation Details'!$A:$O,14,0)</f>
        <v>R1012</v>
      </c>
      <c r="Q2053">
        <f>VLOOKUP($A2053,'Hospitalisation Details'!$A:$O,15,0)</f>
        <v>19</v>
      </c>
    </row>
    <row r="2054" spans="1:17" ht="15.75" x14ac:dyDescent="0.25">
      <c r="A2054" s="1" t="s">
        <v>314</v>
      </c>
      <c r="B2054" t="str">
        <f>VLOOKUP(Healthcare!A2054,'Customer Names'!$A:$D,4,0)</f>
        <v>Natalia</v>
      </c>
      <c r="C2054">
        <f>VLOOKUP(A2054,'Medical Examinations'!$A:$M,2,0)</f>
        <v>25.745000000000001</v>
      </c>
      <c r="D2054">
        <f>VLOOKUP($A2054,'Medical Examinations'!$A:$M,3,0)</f>
        <v>4.34</v>
      </c>
      <c r="E2054" t="str">
        <f>VLOOKUP($A2054,'Medical Examinations'!$A:$M,4,0)</f>
        <v>No</v>
      </c>
      <c r="F2054" t="str">
        <f>VLOOKUP($A2054,'Medical Examinations'!$A:$M,5,0)</f>
        <v>No</v>
      </c>
      <c r="G2054" t="str">
        <f>VLOOKUP($A2054,'Medical Examinations'!$A:$M,6,0)</f>
        <v>Yes</v>
      </c>
      <c r="H2054">
        <f>VLOOKUP($A2054,'Medical Examinations'!$A:$M,8,0)</f>
        <v>1</v>
      </c>
      <c r="I2054" t="str">
        <f>VLOOKUP($A2054,'Medical Examinations'!$A:$M,9,0)</f>
        <v>No</v>
      </c>
      <c r="J2054" t="str">
        <f>VLOOKUP($A2054,'Medical Examinations'!$A:$M,11,0)</f>
        <v>Overweight</v>
      </c>
      <c r="K2054" t="str">
        <f>VLOOKUP($A2054,'Medical Examinations'!$A:$M,12,0)</f>
        <v>Normal</v>
      </c>
      <c r="L2054" s="11">
        <f>VLOOKUP($A2054,'Hospitalisation Details'!$A:$O,5,0)</f>
        <v>37803</v>
      </c>
      <c r="M2054">
        <f>VLOOKUP($A2054,'Hospitalisation Details'!$A:$O,7,0)</f>
        <v>2710.83</v>
      </c>
      <c r="N2054" t="str">
        <f>VLOOKUP($A2054,'Hospitalisation Details'!$A:$O,12,0)</f>
        <v>tier - 2</v>
      </c>
      <c r="O2054" t="str">
        <f>VLOOKUP($A2054,'Hospitalisation Details'!$A:$O,13,0)</f>
        <v>tier - 3</v>
      </c>
      <c r="P2054" t="str">
        <f>VLOOKUP($A2054,'Hospitalisation Details'!$A:$O,14,0)</f>
        <v>R1012</v>
      </c>
      <c r="Q2054">
        <f>VLOOKUP($A2054,'Hospitalisation Details'!$A:$O,15,0)</f>
        <v>19</v>
      </c>
    </row>
    <row r="2055" spans="1:17" ht="15.75" x14ac:dyDescent="0.25">
      <c r="A2055" s="1" t="s">
        <v>313</v>
      </c>
      <c r="B2055" t="str">
        <f>VLOOKUP(Healthcare!A2055,'Customer Names'!$A:$D,4,0)</f>
        <v>Jennifer L.</v>
      </c>
      <c r="C2055">
        <f>VLOOKUP(A2055,'Medical Examinations'!$A:$M,2,0)</f>
        <v>24.605</v>
      </c>
      <c r="D2055">
        <f>VLOOKUP($A2055,'Medical Examinations'!$A:$M,3,0)</f>
        <v>5.62</v>
      </c>
      <c r="E2055" t="str">
        <f>VLOOKUP($A2055,'Medical Examinations'!$A:$M,4,0)</f>
        <v>No</v>
      </c>
      <c r="F2055" t="str">
        <f>VLOOKUP($A2055,'Medical Examinations'!$A:$M,5,0)</f>
        <v>No</v>
      </c>
      <c r="G2055" t="str">
        <f>VLOOKUP($A2055,'Medical Examinations'!$A:$M,6,0)</f>
        <v>Yes</v>
      </c>
      <c r="H2055">
        <f>VLOOKUP($A2055,'Medical Examinations'!$A:$M,8,0)</f>
        <v>1</v>
      </c>
      <c r="I2055" t="str">
        <f>VLOOKUP($A2055,'Medical Examinations'!$A:$M,9,0)</f>
        <v>No</v>
      </c>
      <c r="J2055" t="str">
        <f>VLOOKUP($A2055,'Medical Examinations'!$A:$M,11,0)</f>
        <v>Healthy Weight</v>
      </c>
      <c r="K2055" t="str">
        <f>VLOOKUP($A2055,'Medical Examinations'!$A:$M,12,0)</f>
        <v>Normal</v>
      </c>
      <c r="L2055" s="11">
        <f>VLOOKUP($A2055,'Hospitalisation Details'!$A:$O,5,0)</f>
        <v>37793</v>
      </c>
      <c r="M2055">
        <f>VLOOKUP($A2055,'Hospitalisation Details'!$A:$O,7,0)</f>
        <v>2709.24</v>
      </c>
      <c r="N2055" t="str">
        <f>VLOOKUP($A2055,'Hospitalisation Details'!$A:$O,12,0)</f>
        <v>tier - 2</v>
      </c>
      <c r="O2055" t="str">
        <f>VLOOKUP($A2055,'Hospitalisation Details'!$A:$O,13,0)</f>
        <v>tier - 2</v>
      </c>
      <c r="P2055" t="str">
        <f>VLOOKUP($A2055,'Hospitalisation Details'!$A:$O,14,0)</f>
        <v>R1012</v>
      </c>
      <c r="Q2055">
        <f>VLOOKUP($A2055,'Hospitalisation Details'!$A:$O,15,0)</f>
        <v>19</v>
      </c>
    </row>
    <row r="2056" spans="1:17" ht="15.75" x14ac:dyDescent="0.25">
      <c r="A2056" s="1" t="s">
        <v>312</v>
      </c>
      <c r="B2056" t="str">
        <f>VLOOKUP(Healthcare!A2056,'Customer Names'!$A:$D,4,0)</f>
        <v>Brooke</v>
      </c>
      <c r="C2056">
        <f>VLOOKUP(A2056,'Medical Examinations'!$A:$M,2,0)</f>
        <v>24.51</v>
      </c>
      <c r="D2056">
        <f>VLOOKUP($A2056,'Medical Examinations'!$A:$M,3,0)</f>
        <v>4.24</v>
      </c>
      <c r="E2056" t="str">
        <f>VLOOKUP($A2056,'Medical Examinations'!$A:$M,4,0)</f>
        <v>No</v>
      </c>
      <c r="F2056" t="str">
        <f>VLOOKUP($A2056,'Medical Examinations'!$A:$M,5,0)</f>
        <v>No</v>
      </c>
      <c r="G2056" t="str">
        <f>VLOOKUP($A2056,'Medical Examinations'!$A:$M,6,0)</f>
        <v>Yes</v>
      </c>
      <c r="H2056">
        <f>VLOOKUP($A2056,'Medical Examinations'!$A:$M,8,0)</f>
        <v>1</v>
      </c>
      <c r="I2056" t="str">
        <f>VLOOKUP($A2056,'Medical Examinations'!$A:$M,9,0)</f>
        <v>No</v>
      </c>
      <c r="J2056" t="str">
        <f>VLOOKUP($A2056,'Medical Examinations'!$A:$M,11,0)</f>
        <v>Healthy Weight</v>
      </c>
      <c r="K2056" t="str">
        <f>VLOOKUP($A2056,'Medical Examinations'!$A:$M,12,0)</f>
        <v>Normal</v>
      </c>
      <c r="L2056" s="11">
        <f>VLOOKUP($A2056,'Hospitalisation Details'!$A:$O,5,0)</f>
        <v>37881</v>
      </c>
      <c r="M2056">
        <f>VLOOKUP($A2056,'Hospitalisation Details'!$A:$O,7,0)</f>
        <v>2709.11</v>
      </c>
      <c r="N2056" t="str">
        <f>VLOOKUP($A2056,'Hospitalisation Details'!$A:$O,12,0)</f>
        <v>tier - 2</v>
      </c>
      <c r="O2056" t="str">
        <f>VLOOKUP($A2056,'Hospitalisation Details'!$A:$O,13,0)</f>
        <v>tier - 2</v>
      </c>
      <c r="P2056" t="str">
        <f>VLOOKUP($A2056,'Hospitalisation Details'!$A:$O,14,0)</f>
        <v>R1012</v>
      </c>
      <c r="Q2056">
        <f>VLOOKUP($A2056,'Hospitalisation Details'!$A:$O,15,0)</f>
        <v>19</v>
      </c>
    </row>
    <row r="2057" spans="1:17" ht="15.75" x14ac:dyDescent="0.25">
      <c r="A2057" s="1" t="s">
        <v>311</v>
      </c>
      <c r="B2057" t="str">
        <f>VLOOKUP(Healthcare!A2057,'Customer Names'!$A:$D,4,0)</f>
        <v>Jeremy M</v>
      </c>
      <c r="C2057">
        <f>VLOOKUP(A2057,'Medical Examinations'!$A:$M,2,0)</f>
        <v>31.065000000000001</v>
      </c>
      <c r="D2057">
        <f>VLOOKUP($A2057,'Medical Examinations'!$A:$M,3,0)</f>
        <v>4.57</v>
      </c>
      <c r="E2057" t="str">
        <f>VLOOKUP($A2057,'Medical Examinations'!$A:$M,4,0)</f>
        <v>yes</v>
      </c>
      <c r="F2057" t="str">
        <f>VLOOKUP($A2057,'Medical Examinations'!$A:$M,5,0)</f>
        <v>No</v>
      </c>
      <c r="G2057" t="str">
        <f>VLOOKUP($A2057,'Medical Examinations'!$A:$M,6,0)</f>
        <v>No</v>
      </c>
      <c r="H2057">
        <f>VLOOKUP($A2057,'Medical Examinations'!$A:$M,8,0)</f>
        <v>0</v>
      </c>
      <c r="I2057" t="str">
        <f>VLOOKUP($A2057,'Medical Examinations'!$A:$M,9,0)</f>
        <v>No</v>
      </c>
      <c r="J2057" t="str">
        <f>VLOOKUP($A2057,'Medical Examinations'!$A:$M,11,0)</f>
        <v>Obesity</v>
      </c>
      <c r="K2057" t="str">
        <f>VLOOKUP($A2057,'Medical Examinations'!$A:$M,12,0)</f>
        <v>Normal</v>
      </c>
      <c r="L2057" s="11">
        <f>VLOOKUP($A2057,'Hospitalisation Details'!$A:$O,5,0)</f>
        <v>35290</v>
      </c>
      <c r="M2057">
        <f>VLOOKUP($A2057,'Hospitalisation Details'!$A:$O,7,0)</f>
        <v>2699.57</v>
      </c>
      <c r="N2057" t="str">
        <f>VLOOKUP($A2057,'Hospitalisation Details'!$A:$O,12,0)</f>
        <v>tier - 2</v>
      </c>
      <c r="O2057" t="str">
        <f>VLOOKUP($A2057,'Hospitalisation Details'!$A:$O,13,0)</f>
        <v>tier - 1</v>
      </c>
      <c r="P2057" t="str">
        <f>VLOOKUP($A2057,'Hospitalisation Details'!$A:$O,14,0)</f>
        <v>R1012</v>
      </c>
      <c r="Q2057">
        <f>VLOOKUP($A2057,'Hospitalisation Details'!$A:$O,15,0)</f>
        <v>26</v>
      </c>
    </row>
    <row r="2058" spans="1:17" ht="15.75" x14ac:dyDescent="0.25">
      <c r="A2058" s="1" t="s">
        <v>310</v>
      </c>
      <c r="B2058" t="str">
        <f>VLOOKUP(Healthcare!A2058,'Customer Names'!$A:$D,4,0)</f>
        <v>Megan L.</v>
      </c>
      <c r="C2058">
        <f>VLOOKUP(A2058,'Medical Examinations'!$A:$M,2,0)</f>
        <v>28.12</v>
      </c>
      <c r="D2058">
        <f>VLOOKUP($A2058,'Medical Examinations'!$A:$M,3,0)</f>
        <v>5.05</v>
      </c>
      <c r="E2058" t="str">
        <f>VLOOKUP($A2058,'Medical Examinations'!$A:$M,4,0)</f>
        <v>No</v>
      </c>
      <c r="F2058" t="str">
        <f>VLOOKUP($A2058,'Medical Examinations'!$A:$M,5,0)</f>
        <v>No</v>
      </c>
      <c r="G2058" t="str">
        <f>VLOOKUP($A2058,'Medical Examinations'!$A:$M,6,0)</f>
        <v>No</v>
      </c>
      <c r="H2058">
        <f>VLOOKUP($A2058,'Medical Examinations'!$A:$M,8,0)</f>
        <v>0</v>
      </c>
      <c r="I2058" t="str">
        <f>VLOOKUP($A2058,'Medical Examinations'!$A:$M,9,0)</f>
        <v>No</v>
      </c>
      <c r="J2058" t="str">
        <f>VLOOKUP($A2058,'Medical Examinations'!$A:$M,11,0)</f>
        <v>Overweight</v>
      </c>
      <c r="K2058" t="str">
        <f>VLOOKUP($A2058,'Medical Examinations'!$A:$M,12,0)</f>
        <v>Normal</v>
      </c>
      <c r="L2058" s="11">
        <f>VLOOKUP($A2058,'Hospitalisation Details'!$A:$O,5,0)</f>
        <v>36352</v>
      </c>
      <c r="M2058">
        <f>VLOOKUP($A2058,'Hospitalisation Details'!$A:$O,7,0)</f>
        <v>2690.11</v>
      </c>
      <c r="N2058" t="str">
        <f>VLOOKUP($A2058,'Hospitalisation Details'!$A:$O,12,0)</f>
        <v>tier - 2</v>
      </c>
      <c r="O2058" t="str">
        <f>VLOOKUP($A2058,'Hospitalisation Details'!$A:$O,13,0)</f>
        <v>tier - 2</v>
      </c>
      <c r="P2058" t="str">
        <f>VLOOKUP($A2058,'Hospitalisation Details'!$A:$O,14,0)</f>
        <v>R1012</v>
      </c>
      <c r="Q2058">
        <f>VLOOKUP($A2058,'Hospitalisation Details'!$A:$O,15,0)</f>
        <v>23</v>
      </c>
    </row>
    <row r="2059" spans="1:17" ht="15.75" x14ac:dyDescent="0.25">
      <c r="A2059" s="1" t="s">
        <v>309</v>
      </c>
      <c r="B2059" t="str">
        <f>VLOOKUP(Healthcare!A2059,'Customer Names'!$A:$D,4,0)</f>
        <v>Bryan</v>
      </c>
      <c r="C2059">
        <f>VLOOKUP(A2059,'Medical Examinations'!$A:$M,2,0)</f>
        <v>38.06</v>
      </c>
      <c r="D2059">
        <f>VLOOKUP($A2059,'Medical Examinations'!$A:$M,3,0)</f>
        <v>6.16</v>
      </c>
      <c r="E2059" t="str">
        <f>VLOOKUP($A2059,'Medical Examinations'!$A:$M,4,0)</f>
        <v>No</v>
      </c>
      <c r="F2059" t="str">
        <f>VLOOKUP($A2059,'Medical Examinations'!$A:$M,5,0)</f>
        <v>No</v>
      </c>
      <c r="G2059" t="str">
        <f>VLOOKUP($A2059,'Medical Examinations'!$A:$M,6,0)</f>
        <v>No</v>
      </c>
      <c r="H2059">
        <f>VLOOKUP($A2059,'Medical Examinations'!$A:$M,8,0)</f>
        <v>0</v>
      </c>
      <c r="I2059" t="str">
        <f>VLOOKUP($A2059,'Medical Examinations'!$A:$M,9,0)</f>
        <v>No</v>
      </c>
      <c r="J2059" t="str">
        <f>VLOOKUP($A2059,'Medical Examinations'!$A:$M,11,0)</f>
        <v>Obesity</v>
      </c>
      <c r="K2059" t="str">
        <f>VLOOKUP($A2059,'Medical Examinations'!$A:$M,12,0)</f>
        <v>Prediabetes</v>
      </c>
      <c r="L2059" s="11">
        <f>VLOOKUP($A2059,'Hospitalisation Details'!$A:$O,5,0)</f>
        <v>34517</v>
      </c>
      <c r="M2059">
        <f>VLOOKUP($A2059,'Hospitalisation Details'!$A:$O,7,0)</f>
        <v>2689.5</v>
      </c>
      <c r="N2059" t="str">
        <f>VLOOKUP($A2059,'Hospitalisation Details'!$A:$O,12,0)</f>
        <v>tier - 3</v>
      </c>
      <c r="O2059" t="str">
        <f>VLOOKUP($A2059,'Hospitalisation Details'!$A:$O,13,0)</f>
        <v>tier - 2</v>
      </c>
      <c r="P2059" t="str">
        <f>VLOOKUP($A2059,'Hospitalisation Details'!$A:$O,14,0)</f>
        <v>R1013</v>
      </c>
      <c r="Q2059">
        <f>VLOOKUP($A2059,'Hospitalisation Details'!$A:$O,15,0)</f>
        <v>28</v>
      </c>
    </row>
    <row r="2060" spans="1:17" ht="15.75" x14ac:dyDescent="0.25">
      <c r="A2060" s="1" t="s">
        <v>308</v>
      </c>
      <c r="B2060" t="str">
        <f>VLOOKUP(Healthcare!A2060,'Customer Names'!$A:$D,4,0)</f>
        <v>Marny</v>
      </c>
      <c r="C2060">
        <f>VLOOKUP(A2060,'Medical Examinations'!$A:$M,2,0)</f>
        <v>24.96</v>
      </c>
      <c r="D2060">
        <f>VLOOKUP($A2060,'Medical Examinations'!$A:$M,3,0)</f>
        <v>4.57</v>
      </c>
      <c r="E2060" t="str">
        <f>VLOOKUP($A2060,'Medical Examinations'!$A:$M,4,0)</f>
        <v>No</v>
      </c>
      <c r="F2060" t="str">
        <f>VLOOKUP($A2060,'Medical Examinations'!$A:$M,5,0)</f>
        <v>No</v>
      </c>
      <c r="G2060" t="str">
        <f>VLOOKUP($A2060,'Medical Examinations'!$A:$M,6,0)</f>
        <v>No</v>
      </c>
      <c r="H2060">
        <f>VLOOKUP($A2060,'Medical Examinations'!$A:$M,8,0)</f>
        <v>0</v>
      </c>
      <c r="I2060" t="str">
        <f>VLOOKUP($A2060,'Medical Examinations'!$A:$M,9,0)</f>
        <v>No</v>
      </c>
      <c r="J2060" t="str">
        <f>VLOOKUP($A2060,'Medical Examinations'!$A:$M,11,0)</f>
        <v>Overweight</v>
      </c>
      <c r="K2060" t="str">
        <f>VLOOKUP($A2060,'Medical Examinations'!$A:$M,12,0)</f>
        <v>Normal</v>
      </c>
      <c r="L2060" s="11">
        <f>VLOOKUP($A2060,'Hospitalisation Details'!$A:$O,5,0)</f>
        <v>34594</v>
      </c>
      <c r="M2060">
        <f>VLOOKUP($A2060,'Hospitalisation Details'!$A:$O,7,0)</f>
        <v>2684.69</v>
      </c>
      <c r="N2060" t="str">
        <f>VLOOKUP($A2060,'Hospitalisation Details'!$A:$O,12,0)</f>
        <v>tier - 2</v>
      </c>
      <c r="O2060" t="str">
        <f>VLOOKUP($A2060,'Hospitalisation Details'!$A:$O,13,0)</f>
        <v>tier - 2</v>
      </c>
      <c r="P2060" t="str">
        <f>VLOOKUP($A2060,'Hospitalisation Details'!$A:$O,14,0)</f>
        <v>R1013</v>
      </c>
      <c r="Q2060">
        <f>VLOOKUP($A2060,'Hospitalisation Details'!$A:$O,15,0)</f>
        <v>28</v>
      </c>
    </row>
    <row r="2061" spans="1:17" ht="15.75" x14ac:dyDescent="0.25">
      <c r="A2061" s="1" t="s">
        <v>307</v>
      </c>
      <c r="B2061" t="str">
        <f>VLOOKUP(Healthcare!A2061,'Customer Names'!$A:$D,4,0)</f>
        <v>Marc</v>
      </c>
      <c r="C2061">
        <f>VLOOKUP(A2061,'Medical Examinations'!$A:$M,2,0)</f>
        <v>17.670000000000002</v>
      </c>
      <c r="D2061">
        <f>VLOOKUP($A2061,'Medical Examinations'!$A:$M,3,0)</f>
        <v>5.53</v>
      </c>
      <c r="E2061" t="str">
        <f>VLOOKUP($A2061,'Medical Examinations'!$A:$M,4,0)</f>
        <v>yes</v>
      </c>
      <c r="F2061" t="str">
        <f>VLOOKUP($A2061,'Medical Examinations'!$A:$M,5,0)</f>
        <v>No</v>
      </c>
      <c r="G2061" t="str">
        <f>VLOOKUP($A2061,'Medical Examinations'!$A:$M,6,0)</f>
        <v>No</v>
      </c>
      <c r="H2061">
        <f>VLOOKUP($A2061,'Medical Examinations'!$A:$M,8,0)</f>
        <v>0</v>
      </c>
      <c r="I2061" t="str">
        <f>VLOOKUP($A2061,'Medical Examinations'!$A:$M,9,0)</f>
        <v>No</v>
      </c>
      <c r="J2061" t="str">
        <f>VLOOKUP($A2061,'Medical Examinations'!$A:$M,11,0)</f>
        <v>Underweight</v>
      </c>
      <c r="K2061" t="str">
        <f>VLOOKUP($A2061,'Medical Examinations'!$A:$M,12,0)</f>
        <v>Normal</v>
      </c>
      <c r="L2061" s="11">
        <f>VLOOKUP($A2061,'Hospitalisation Details'!$A:$O,5,0)</f>
        <v>35282</v>
      </c>
      <c r="M2061">
        <f>VLOOKUP($A2061,'Hospitalisation Details'!$A:$O,7,0)</f>
        <v>2680.95</v>
      </c>
      <c r="N2061" t="str">
        <f>VLOOKUP($A2061,'Hospitalisation Details'!$A:$O,12,0)</f>
        <v>tier - 3</v>
      </c>
      <c r="O2061" t="str">
        <f>VLOOKUP($A2061,'Hospitalisation Details'!$A:$O,13,0)</f>
        <v>tier - 2</v>
      </c>
      <c r="P2061" t="str">
        <f>VLOOKUP($A2061,'Hospitalisation Details'!$A:$O,14,0)</f>
        <v>R1012</v>
      </c>
      <c r="Q2061">
        <f>VLOOKUP($A2061,'Hospitalisation Details'!$A:$O,15,0)</f>
        <v>26</v>
      </c>
    </row>
    <row r="2062" spans="1:17" ht="15.75" x14ac:dyDescent="0.25">
      <c r="A2062" s="1" t="s">
        <v>306</v>
      </c>
      <c r="B2062" t="str">
        <f>VLOOKUP(Healthcare!A2062,'Customer Names'!$A:$D,4,0)</f>
        <v>Benjamin L</v>
      </c>
      <c r="C2062">
        <f>VLOOKUP(A2062,'Medical Examinations'!$A:$M,2,0)</f>
        <v>31.35</v>
      </c>
      <c r="D2062">
        <f>VLOOKUP($A2062,'Medical Examinations'!$A:$M,3,0)</f>
        <v>5.84</v>
      </c>
      <c r="E2062" t="str">
        <f>VLOOKUP($A2062,'Medical Examinations'!$A:$M,4,0)</f>
        <v>No</v>
      </c>
      <c r="F2062" t="str">
        <f>VLOOKUP($A2062,'Medical Examinations'!$A:$M,5,0)</f>
        <v>yes</v>
      </c>
      <c r="G2062" t="str">
        <f>VLOOKUP($A2062,'Medical Examinations'!$A:$M,6,0)</f>
        <v>No</v>
      </c>
      <c r="H2062">
        <f>VLOOKUP($A2062,'Medical Examinations'!$A:$M,8,0)</f>
        <v>1</v>
      </c>
      <c r="I2062" t="str">
        <f>VLOOKUP($A2062,'Medical Examinations'!$A:$M,9,0)</f>
        <v>No</v>
      </c>
      <c r="J2062" t="str">
        <f>VLOOKUP($A2062,'Medical Examinations'!$A:$M,11,0)</f>
        <v>Obesity</v>
      </c>
      <c r="K2062" t="str">
        <f>VLOOKUP($A2062,'Medical Examinations'!$A:$M,12,0)</f>
        <v>Prediabetes</v>
      </c>
      <c r="L2062" s="11">
        <f>VLOOKUP($A2062,'Hospitalisation Details'!$A:$O,5,0)</f>
        <v>36686</v>
      </c>
      <c r="M2062">
        <f>VLOOKUP($A2062,'Hospitalisation Details'!$A:$O,7,0)</f>
        <v>2643.27</v>
      </c>
      <c r="N2062" t="str">
        <f>VLOOKUP($A2062,'Hospitalisation Details'!$A:$O,12,0)</f>
        <v>tier - 2</v>
      </c>
      <c r="O2062" t="str">
        <f>VLOOKUP($A2062,'Hospitalisation Details'!$A:$O,13,0)</f>
        <v>tier - 1</v>
      </c>
      <c r="P2062" t="str">
        <f>VLOOKUP($A2062,'Hospitalisation Details'!$A:$O,14,0)</f>
        <v>R1012</v>
      </c>
      <c r="Q2062">
        <f>VLOOKUP($A2062,'Hospitalisation Details'!$A:$O,15,0)</f>
        <v>22</v>
      </c>
    </row>
    <row r="2063" spans="1:17" ht="15.75" x14ac:dyDescent="0.25">
      <c r="A2063" s="1" t="s">
        <v>305</v>
      </c>
      <c r="B2063" t="str">
        <f>VLOOKUP(Healthcare!A2063,'Customer Names'!$A:$D,4,0)</f>
        <v>Rob G</v>
      </c>
      <c r="C2063">
        <f>VLOOKUP(A2063,'Medical Examinations'!$A:$M,2,0)</f>
        <v>28.31</v>
      </c>
      <c r="D2063">
        <f>VLOOKUP($A2063,'Medical Examinations'!$A:$M,3,0)</f>
        <v>6.41</v>
      </c>
      <c r="E2063" t="str">
        <f>VLOOKUP($A2063,'Medical Examinations'!$A:$M,4,0)</f>
        <v>No</v>
      </c>
      <c r="F2063" t="str">
        <f>VLOOKUP($A2063,'Medical Examinations'!$A:$M,5,0)</f>
        <v>yes</v>
      </c>
      <c r="G2063" t="str">
        <f>VLOOKUP($A2063,'Medical Examinations'!$A:$M,6,0)</f>
        <v>No</v>
      </c>
      <c r="H2063">
        <f>VLOOKUP($A2063,'Medical Examinations'!$A:$M,8,0)</f>
        <v>1</v>
      </c>
      <c r="I2063" t="str">
        <f>VLOOKUP($A2063,'Medical Examinations'!$A:$M,9,0)</f>
        <v>No</v>
      </c>
      <c r="J2063" t="str">
        <f>VLOOKUP($A2063,'Medical Examinations'!$A:$M,11,0)</f>
        <v>Overweight</v>
      </c>
      <c r="K2063" t="str">
        <f>VLOOKUP($A2063,'Medical Examinations'!$A:$M,12,0)</f>
        <v>Diabetes</v>
      </c>
      <c r="L2063" s="11">
        <f>VLOOKUP($A2063,'Hospitalisation Details'!$A:$O,5,0)</f>
        <v>36793</v>
      </c>
      <c r="M2063">
        <f>VLOOKUP($A2063,'Hospitalisation Details'!$A:$O,7,0)</f>
        <v>2639.04</v>
      </c>
      <c r="N2063" t="str">
        <f>VLOOKUP($A2063,'Hospitalisation Details'!$A:$O,12,0)</f>
        <v>tier - 2</v>
      </c>
      <c r="O2063" t="str">
        <f>VLOOKUP($A2063,'Hospitalisation Details'!$A:$O,13,0)</f>
        <v>tier - 2</v>
      </c>
      <c r="P2063" t="str">
        <f>VLOOKUP($A2063,'Hospitalisation Details'!$A:$O,14,0)</f>
        <v>R1012</v>
      </c>
      <c r="Q2063">
        <f>VLOOKUP($A2063,'Hospitalisation Details'!$A:$O,15,0)</f>
        <v>22</v>
      </c>
    </row>
    <row r="2064" spans="1:17" ht="15.75" x14ac:dyDescent="0.25">
      <c r="A2064" s="1" t="s">
        <v>304</v>
      </c>
      <c r="B2064" t="str">
        <f>VLOOKUP(Healthcare!A2064,'Customer Names'!$A:$D,4,0)</f>
        <v>Stefanie A</v>
      </c>
      <c r="C2064">
        <f>VLOOKUP(A2064,'Medical Examinations'!$A:$M,2,0)</f>
        <v>30.3</v>
      </c>
      <c r="D2064">
        <f>VLOOKUP($A2064,'Medical Examinations'!$A:$M,3,0)</f>
        <v>4.7300000000000004</v>
      </c>
      <c r="E2064" t="str">
        <f>VLOOKUP($A2064,'Medical Examinations'!$A:$M,4,0)</f>
        <v>yes</v>
      </c>
      <c r="F2064" t="str">
        <f>VLOOKUP($A2064,'Medical Examinations'!$A:$M,5,0)</f>
        <v>No</v>
      </c>
      <c r="G2064" t="str">
        <f>VLOOKUP($A2064,'Medical Examinations'!$A:$M,6,0)</f>
        <v>Yes</v>
      </c>
      <c r="H2064">
        <f>VLOOKUP($A2064,'Medical Examinations'!$A:$M,8,0)</f>
        <v>1</v>
      </c>
      <c r="I2064" t="str">
        <f>VLOOKUP($A2064,'Medical Examinations'!$A:$M,9,0)</f>
        <v>No</v>
      </c>
      <c r="J2064" t="str">
        <f>VLOOKUP($A2064,'Medical Examinations'!$A:$M,11,0)</f>
        <v>Obesity</v>
      </c>
      <c r="K2064" t="str">
        <f>VLOOKUP($A2064,'Medical Examinations'!$A:$M,12,0)</f>
        <v>Normal</v>
      </c>
      <c r="L2064" s="11">
        <f>VLOOKUP($A2064,'Hospitalisation Details'!$A:$O,5,0)</f>
        <v>35607</v>
      </c>
      <c r="M2064">
        <f>VLOOKUP($A2064,'Hospitalisation Details'!$A:$O,7,0)</f>
        <v>2632.99</v>
      </c>
      <c r="N2064" t="str">
        <f>VLOOKUP($A2064,'Hospitalisation Details'!$A:$O,12,0)</f>
        <v>tier - 2</v>
      </c>
      <c r="O2064" t="str">
        <f>VLOOKUP($A2064,'Hospitalisation Details'!$A:$O,13,0)</f>
        <v>tier - 1</v>
      </c>
      <c r="P2064" t="str">
        <f>VLOOKUP($A2064,'Hospitalisation Details'!$A:$O,14,0)</f>
        <v>R1011</v>
      </c>
      <c r="Q2064">
        <f>VLOOKUP($A2064,'Hospitalisation Details'!$A:$O,15,0)</f>
        <v>25</v>
      </c>
    </row>
    <row r="2065" spans="1:17" ht="15.75" x14ac:dyDescent="0.25">
      <c r="A2065" s="1" t="s">
        <v>303</v>
      </c>
      <c r="B2065" t="str">
        <f>VLOOKUP(Healthcare!A2065,'Customer Names'!$A:$D,4,0)</f>
        <v>Stephanie</v>
      </c>
      <c r="C2065">
        <f>VLOOKUP(A2065,'Medical Examinations'!$A:$M,2,0)</f>
        <v>26.4</v>
      </c>
      <c r="D2065">
        <f>VLOOKUP($A2065,'Medical Examinations'!$A:$M,3,0)</f>
        <v>6.22</v>
      </c>
      <c r="E2065" t="str">
        <f>VLOOKUP($A2065,'Medical Examinations'!$A:$M,4,0)</f>
        <v>yes</v>
      </c>
      <c r="F2065" t="str">
        <f>VLOOKUP($A2065,'Medical Examinations'!$A:$M,5,0)</f>
        <v>No</v>
      </c>
      <c r="G2065" t="str">
        <f>VLOOKUP($A2065,'Medical Examinations'!$A:$M,6,0)</f>
        <v>No</v>
      </c>
      <c r="H2065">
        <f>VLOOKUP($A2065,'Medical Examinations'!$A:$M,8,0)</f>
        <v>0</v>
      </c>
      <c r="I2065" t="str">
        <f>VLOOKUP($A2065,'Medical Examinations'!$A:$M,9,0)</f>
        <v>No</v>
      </c>
      <c r="J2065" t="str">
        <f>VLOOKUP($A2065,'Medical Examinations'!$A:$M,11,0)</f>
        <v>Overweight</v>
      </c>
      <c r="K2065" t="str">
        <f>VLOOKUP($A2065,'Medical Examinations'!$A:$M,12,0)</f>
        <v>Prediabetes</v>
      </c>
      <c r="L2065" s="11">
        <f>VLOOKUP($A2065,'Hospitalisation Details'!$A:$O,5,0)</f>
        <v>37160</v>
      </c>
      <c r="M2065">
        <f>VLOOKUP($A2065,'Hospitalisation Details'!$A:$O,7,0)</f>
        <v>2597.7800000000002</v>
      </c>
      <c r="N2065" t="str">
        <f>VLOOKUP($A2065,'Hospitalisation Details'!$A:$O,12,0)</f>
        <v>tier - 2</v>
      </c>
      <c r="O2065" t="str">
        <f>VLOOKUP($A2065,'Hospitalisation Details'!$A:$O,13,0)</f>
        <v>tier - 1</v>
      </c>
      <c r="P2065" t="str">
        <f>VLOOKUP($A2065,'Hospitalisation Details'!$A:$O,14,0)</f>
        <v>R1011</v>
      </c>
      <c r="Q2065">
        <f>VLOOKUP($A2065,'Hospitalisation Details'!$A:$O,15,0)</f>
        <v>21</v>
      </c>
    </row>
    <row r="2066" spans="1:17" ht="15.75" x14ac:dyDescent="0.25">
      <c r="A2066" s="1" t="s">
        <v>302</v>
      </c>
      <c r="B2066" t="str">
        <f>VLOOKUP(Healthcare!A2066,'Customer Names'!$A:$D,4,0)</f>
        <v>Caroline F.</v>
      </c>
      <c r="C2066">
        <f>VLOOKUP(A2066,'Medical Examinations'!$A:$M,2,0)</f>
        <v>22.135000000000002</v>
      </c>
      <c r="D2066">
        <f>VLOOKUP($A2066,'Medical Examinations'!$A:$M,3,0)</f>
        <v>4.46</v>
      </c>
      <c r="E2066" t="str">
        <f>VLOOKUP($A2066,'Medical Examinations'!$A:$M,4,0)</f>
        <v>yes</v>
      </c>
      <c r="F2066" t="str">
        <f>VLOOKUP($A2066,'Medical Examinations'!$A:$M,5,0)</f>
        <v>No</v>
      </c>
      <c r="G2066" t="str">
        <f>VLOOKUP($A2066,'Medical Examinations'!$A:$M,6,0)</f>
        <v>No</v>
      </c>
      <c r="H2066">
        <f>VLOOKUP($A2066,'Medical Examinations'!$A:$M,8,0)</f>
        <v>0</v>
      </c>
      <c r="I2066" t="str">
        <f>VLOOKUP($A2066,'Medical Examinations'!$A:$M,9,0)</f>
        <v>No</v>
      </c>
      <c r="J2066" t="str">
        <f>VLOOKUP($A2066,'Medical Examinations'!$A:$M,11,0)</f>
        <v>Healthy Weight</v>
      </c>
      <c r="K2066" t="str">
        <f>VLOOKUP($A2066,'Medical Examinations'!$A:$M,12,0)</f>
        <v>Normal</v>
      </c>
      <c r="L2066" s="11">
        <f>VLOOKUP($A2066,'Hospitalisation Details'!$A:$O,5,0)</f>
        <v>37131</v>
      </c>
      <c r="M2066">
        <f>VLOOKUP($A2066,'Hospitalisation Details'!$A:$O,7,0)</f>
        <v>2585.85</v>
      </c>
      <c r="N2066" t="str">
        <f>VLOOKUP($A2066,'Hospitalisation Details'!$A:$O,12,0)</f>
        <v>tier - 2</v>
      </c>
      <c r="O2066" t="str">
        <f>VLOOKUP($A2066,'Hospitalisation Details'!$A:$O,13,0)</f>
        <v>tier - 2</v>
      </c>
      <c r="P2066" t="str">
        <f>VLOOKUP($A2066,'Hospitalisation Details'!$A:$O,14,0)</f>
        <v>R1024</v>
      </c>
      <c r="Q2066">
        <f>VLOOKUP($A2066,'Hospitalisation Details'!$A:$O,15,0)</f>
        <v>21</v>
      </c>
    </row>
    <row r="2067" spans="1:17" ht="15.75" x14ac:dyDescent="0.25">
      <c r="A2067" s="1" t="s">
        <v>301</v>
      </c>
      <c r="B2067" t="str">
        <f>VLOOKUP(Healthcare!A2067,'Customer Names'!$A:$D,4,0)</f>
        <v>Julia J.</v>
      </c>
      <c r="C2067">
        <f>VLOOKUP(A2067,'Medical Examinations'!$A:$M,2,0)</f>
        <v>17.399999999999999</v>
      </c>
      <c r="D2067">
        <f>VLOOKUP($A2067,'Medical Examinations'!$A:$M,3,0)</f>
        <v>4.5</v>
      </c>
      <c r="E2067" t="str">
        <f>VLOOKUP($A2067,'Medical Examinations'!$A:$M,4,0)</f>
        <v>yes</v>
      </c>
      <c r="F2067" t="str">
        <f>VLOOKUP($A2067,'Medical Examinations'!$A:$M,5,0)</f>
        <v>No</v>
      </c>
      <c r="G2067" t="str">
        <f>VLOOKUP($A2067,'Medical Examinations'!$A:$M,6,0)</f>
        <v>No</v>
      </c>
      <c r="H2067">
        <f>VLOOKUP($A2067,'Medical Examinations'!$A:$M,8,0)</f>
        <v>0</v>
      </c>
      <c r="I2067" t="str">
        <f>VLOOKUP($A2067,'Medical Examinations'!$A:$M,9,0)</f>
        <v>No</v>
      </c>
      <c r="J2067" t="str">
        <f>VLOOKUP($A2067,'Medical Examinations'!$A:$M,11,0)</f>
        <v>Underweight</v>
      </c>
      <c r="K2067" t="str">
        <f>VLOOKUP($A2067,'Medical Examinations'!$A:$M,12,0)</f>
        <v>Normal</v>
      </c>
      <c r="L2067" s="11">
        <f>VLOOKUP($A2067,'Hospitalisation Details'!$A:$O,5,0)</f>
        <v>37210</v>
      </c>
      <c r="M2067">
        <f>VLOOKUP($A2067,'Hospitalisation Details'!$A:$O,7,0)</f>
        <v>2585.27</v>
      </c>
      <c r="N2067" t="str">
        <f>VLOOKUP($A2067,'Hospitalisation Details'!$A:$O,12,0)</f>
        <v>tier - 2</v>
      </c>
      <c r="O2067" t="str">
        <f>VLOOKUP($A2067,'Hospitalisation Details'!$A:$O,13,0)</f>
        <v>tier - 3</v>
      </c>
      <c r="P2067" t="str">
        <f>VLOOKUP($A2067,'Hospitalisation Details'!$A:$O,14,0)</f>
        <v>R1011</v>
      </c>
      <c r="Q2067">
        <f>VLOOKUP($A2067,'Hospitalisation Details'!$A:$O,15,0)</f>
        <v>21</v>
      </c>
    </row>
    <row r="2068" spans="1:17" ht="15.75" x14ac:dyDescent="0.25">
      <c r="A2068" s="1" t="s">
        <v>299</v>
      </c>
      <c r="B2068" t="str">
        <f>VLOOKUP(Healthcare!A2068,'Customer Names'!$A:$D,4,0)</f>
        <v>Jack</v>
      </c>
      <c r="C2068">
        <f>VLOOKUP(A2068,'Medical Examinations'!$A:$M,2,0)</f>
        <v>28.06</v>
      </c>
      <c r="D2068">
        <f>VLOOKUP($A2068,'Medical Examinations'!$A:$M,3,0)</f>
        <v>8.93</v>
      </c>
      <c r="E2068" t="str">
        <f>VLOOKUP($A2068,'Medical Examinations'!$A:$M,4,0)</f>
        <v>No</v>
      </c>
      <c r="F2068" t="str">
        <f>VLOOKUP($A2068,'Medical Examinations'!$A:$M,5,0)</f>
        <v>No</v>
      </c>
      <c r="G2068" t="str">
        <f>VLOOKUP($A2068,'Medical Examinations'!$A:$M,6,0)</f>
        <v>No</v>
      </c>
      <c r="H2068">
        <f>VLOOKUP($A2068,'Medical Examinations'!$A:$M,8,0)</f>
        <v>0</v>
      </c>
      <c r="I2068" t="str">
        <f>VLOOKUP($A2068,'Medical Examinations'!$A:$M,9,0)</f>
        <v>No</v>
      </c>
      <c r="J2068" t="str">
        <f>VLOOKUP($A2068,'Medical Examinations'!$A:$M,11,0)</f>
        <v>Overweight</v>
      </c>
      <c r="K2068" t="str">
        <f>VLOOKUP($A2068,'Medical Examinations'!$A:$M,12,0)</f>
        <v>Diabetes</v>
      </c>
      <c r="L2068" s="11">
        <f>VLOOKUP($A2068,'Hospitalisation Details'!$A:$O,5,0)</f>
        <v>37549</v>
      </c>
      <c r="M2068">
        <f>VLOOKUP($A2068,'Hospitalisation Details'!$A:$O,7,0)</f>
        <v>2585.04</v>
      </c>
      <c r="N2068" t="str">
        <f>VLOOKUP($A2068,'Hospitalisation Details'!$A:$O,12,0)</f>
        <v>tier - 2</v>
      </c>
      <c r="O2068" t="str">
        <f>VLOOKUP($A2068,'Hospitalisation Details'!$A:$O,13,0)</f>
        <v>tier - 2</v>
      </c>
      <c r="P2068" t="str">
        <f>VLOOKUP($A2068,'Hospitalisation Details'!$A:$O,14,0)</f>
        <v>R1021</v>
      </c>
      <c r="Q2068">
        <f>VLOOKUP($A2068,'Hospitalisation Details'!$A:$O,15,0)</f>
        <v>20</v>
      </c>
    </row>
    <row r="2069" spans="1:17" ht="15.75" x14ac:dyDescent="0.25">
      <c r="A2069" s="1" t="s">
        <v>298</v>
      </c>
      <c r="B2069" t="str">
        <f>VLOOKUP(Healthcare!A2069,'Customer Names'!$A:$D,4,0)</f>
        <v>Bernat</v>
      </c>
      <c r="C2069">
        <f>VLOOKUP(A2069,'Medical Examinations'!$A:$M,2,0)</f>
        <v>31.13</v>
      </c>
      <c r="D2069">
        <f>VLOOKUP($A2069,'Medical Examinations'!$A:$M,3,0)</f>
        <v>11.02</v>
      </c>
      <c r="E2069" t="str">
        <f>VLOOKUP($A2069,'Medical Examinations'!$A:$M,4,0)</f>
        <v>No</v>
      </c>
      <c r="F2069" t="str">
        <f>VLOOKUP($A2069,'Medical Examinations'!$A:$M,5,0)</f>
        <v>No</v>
      </c>
      <c r="G2069" t="str">
        <f>VLOOKUP($A2069,'Medical Examinations'!$A:$M,6,0)</f>
        <v>No</v>
      </c>
      <c r="H2069">
        <f>VLOOKUP($A2069,'Medical Examinations'!$A:$M,8,0)</f>
        <v>0</v>
      </c>
      <c r="I2069" t="str">
        <f>VLOOKUP($A2069,'Medical Examinations'!$A:$M,9,0)</f>
        <v>No</v>
      </c>
      <c r="J2069" t="str">
        <f>VLOOKUP($A2069,'Medical Examinations'!$A:$M,11,0)</f>
        <v>Obesity</v>
      </c>
      <c r="K2069" t="str">
        <f>VLOOKUP($A2069,'Medical Examinations'!$A:$M,12,0)</f>
        <v>Diabetes</v>
      </c>
      <c r="L2069" s="11">
        <f>VLOOKUP($A2069,'Hospitalisation Details'!$A:$O,5,0)</f>
        <v>37448</v>
      </c>
      <c r="M2069">
        <f>VLOOKUP($A2069,'Hospitalisation Details'!$A:$O,7,0)</f>
        <v>2566.4699999999998</v>
      </c>
      <c r="N2069" t="str">
        <f>VLOOKUP($A2069,'Hospitalisation Details'!$A:$O,12,0)</f>
        <v>tier - 2</v>
      </c>
      <c r="O2069" t="str">
        <f>VLOOKUP($A2069,'Hospitalisation Details'!$A:$O,13,0)</f>
        <v>tier - 3</v>
      </c>
      <c r="P2069" t="str">
        <f>VLOOKUP($A2069,'Hospitalisation Details'!$A:$O,14,0)</f>
        <v>R1013</v>
      </c>
      <c r="Q2069">
        <f>VLOOKUP($A2069,'Hospitalisation Details'!$A:$O,15,0)</f>
        <v>20</v>
      </c>
    </row>
    <row r="2070" spans="1:17" ht="15.75" x14ac:dyDescent="0.25">
      <c r="A2070" s="1" t="s">
        <v>297</v>
      </c>
      <c r="B2070" t="str">
        <f>VLOOKUP(Healthcare!A2070,'Customer Names'!$A:$D,4,0)</f>
        <v>Hicham</v>
      </c>
      <c r="C2070">
        <f>VLOOKUP(A2070,'Medical Examinations'!$A:$M,2,0)</f>
        <v>18.46</v>
      </c>
      <c r="D2070">
        <f>VLOOKUP($A2070,'Medical Examinations'!$A:$M,3,0)</f>
        <v>5.25</v>
      </c>
      <c r="E2070" t="str">
        <f>VLOOKUP($A2070,'Medical Examinations'!$A:$M,4,0)</f>
        <v>No</v>
      </c>
      <c r="F2070" t="str">
        <f>VLOOKUP($A2070,'Medical Examinations'!$A:$M,5,0)</f>
        <v>No</v>
      </c>
      <c r="G2070" t="str">
        <f>VLOOKUP($A2070,'Medical Examinations'!$A:$M,6,0)</f>
        <v>No</v>
      </c>
      <c r="H2070">
        <f>VLOOKUP($A2070,'Medical Examinations'!$A:$M,8,0)</f>
        <v>0</v>
      </c>
      <c r="I2070" t="str">
        <f>VLOOKUP($A2070,'Medical Examinations'!$A:$M,9,0)</f>
        <v>No</v>
      </c>
      <c r="J2070" t="str">
        <f>VLOOKUP($A2070,'Medical Examinations'!$A:$M,11,0)</f>
        <v>Underweight</v>
      </c>
      <c r="K2070" t="str">
        <f>VLOOKUP($A2070,'Medical Examinations'!$A:$M,12,0)</f>
        <v>Normal</v>
      </c>
      <c r="L2070" s="11">
        <f>VLOOKUP($A2070,'Hospitalisation Details'!$A:$O,5,0)</f>
        <v>33528</v>
      </c>
      <c r="M2070">
        <f>VLOOKUP($A2070,'Hospitalisation Details'!$A:$O,7,0)</f>
        <v>2545.6799999999998</v>
      </c>
      <c r="N2070" t="str">
        <f>VLOOKUP($A2070,'Hospitalisation Details'!$A:$O,12,0)</f>
        <v>tier - 2</v>
      </c>
      <c r="O2070" t="str">
        <f>VLOOKUP($A2070,'Hospitalisation Details'!$A:$O,13,0)</f>
        <v>tier - 1</v>
      </c>
      <c r="P2070" t="str">
        <f>VLOOKUP($A2070,'Hospitalisation Details'!$A:$O,14,0)</f>
        <v>R1013</v>
      </c>
      <c r="Q2070">
        <f>VLOOKUP($A2070,'Hospitalisation Details'!$A:$O,15,0)</f>
        <v>31</v>
      </c>
    </row>
    <row r="2071" spans="1:17" ht="15.75" x14ac:dyDescent="0.25">
      <c r="A2071" s="1" t="s">
        <v>296</v>
      </c>
      <c r="B2071" t="str">
        <f>VLOOKUP(Healthcare!A2071,'Customer Names'!$A:$D,4,0)</f>
        <v>Sarah</v>
      </c>
      <c r="C2071">
        <f>VLOOKUP(A2071,'Medical Examinations'!$A:$M,2,0)</f>
        <v>17.3</v>
      </c>
      <c r="D2071">
        <f>VLOOKUP($A2071,'Medical Examinations'!$A:$M,3,0)</f>
        <v>4.75</v>
      </c>
      <c r="E2071" t="str">
        <f>VLOOKUP($A2071,'Medical Examinations'!$A:$M,4,0)</f>
        <v>No</v>
      </c>
      <c r="F2071" t="str">
        <f>VLOOKUP($A2071,'Medical Examinations'!$A:$M,5,0)</f>
        <v>No</v>
      </c>
      <c r="G2071" t="str">
        <f>VLOOKUP($A2071,'Medical Examinations'!$A:$M,6,0)</f>
        <v>No</v>
      </c>
      <c r="H2071">
        <f>VLOOKUP($A2071,'Medical Examinations'!$A:$M,8,0)</f>
        <v>0</v>
      </c>
      <c r="I2071" t="str">
        <f>VLOOKUP($A2071,'Medical Examinations'!$A:$M,9,0)</f>
        <v>No</v>
      </c>
      <c r="J2071" t="str">
        <f>VLOOKUP($A2071,'Medical Examinations'!$A:$M,11,0)</f>
        <v>Underweight</v>
      </c>
      <c r="K2071" t="str">
        <f>VLOOKUP($A2071,'Medical Examinations'!$A:$M,12,0)</f>
        <v>Normal</v>
      </c>
      <c r="L2071" s="11">
        <f>VLOOKUP($A2071,'Hospitalisation Details'!$A:$O,5,0)</f>
        <v>33086</v>
      </c>
      <c r="M2071">
        <f>VLOOKUP($A2071,'Hospitalisation Details'!$A:$O,7,0)</f>
        <v>2540.39</v>
      </c>
      <c r="N2071" t="str">
        <f>VLOOKUP($A2071,'Hospitalisation Details'!$A:$O,12,0)</f>
        <v>tier - 2</v>
      </c>
      <c r="O2071" t="str">
        <f>VLOOKUP($A2071,'Hospitalisation Details'!$A:$O,13,0)</f>
        <v>tier - 2</v>
      </c>
      <c r="P2071" t="str">
        <f>VLOOKUP($A2071,'Hospitalisation Details'!$A:$O,14,0)</f>
        <v>R1013</v>
      </c>
      <c r="Q2071">
        <f>VLOOKUP($A2071,'Hospitalisation Details'!$A:$O,15,0)</f>
        <v>32</v>
      </c>
    </row>
    <row r="2072" spans="1:17" ht="15.75" x14ac:dyDescent="0.25">
      <c r="A2072" s="1" t="s">
        <v>295</v>
      </c>
      <c r="B2072" t="str">
        <f>VLOOKUP(Healthcare!A2072,'Customer Names'!$A:$D,4,0)</f>
        <v>Anthony S</v>
      </c>
      <c r="C2072">
        <f>VLOOKUP(A2072,'Medical Examinations'!$A:$M,2,0)</f>
        <v>35.625</v>
      </c>
      <c r="D2072">
        <f>VLOOKUP($A2072,'Medical Examinations'!$A:$M,3,0)</f>
        <v>4.68</v>
      </c>
      <c r="E2072" t="str">
        <f>VLOOKUP($A2072,'Medical Examinations'!$A:$M,4,0)</f>
        <v>yes</v>
      </c>
      <c r="F2072" t="str">
        <f>VLOOKUP($A2072,'Medical Examinations'!$A:$M,5,0)</f>
        <v>No</v>
      </c>
      <c r="G2072" t="str">
        <f>VLOOKUP($A2072,'Medical Examinations'!$A:$M,6,0)</f>
        <v>Yes</v>
      </c>
      <c r="H2072">
        <f>VLOOKUP($A2072,'Medical Examinations'!$A:$M,8,0)</f>
        <v>1</v>
      </c>
      <c r="I2072" t="str">
        <f>VLOOKUP($A2072,'Medical Examinations'!$A:$M,9,0)</f>
        <v>No</v>
      </c>
      <c r="J2072" t="str">
        <f>VLOOKUP($A2072,'Medical Examinations'!$A:$M,11,0)</f>
        <v>Obesity</v>
      </c>
      <c r="K2072" t="str">
        <f>VLOOKUP($A2072,'Medical Examinations'!$A:$M,12,0)</f>
        <v>Normal</v>
      </c>
      <c r="L2072" s="11">
        <f>VLOOKUP($A2072,'Hospitalisation Details'!$A:$O,5,0)</f>
        <v>35639</v>
      </c>
      <c r="M2072">
        <f>VLOOKUP($A2072,'Hospitalisation Details'!$A:$O,7,0)</f>
        <v>2534.39</v>
      </c>
      <c r="N2072" t="str">
        <f>VLOOKUP($A2072,'Hospitalisation Details'!$A:$O,12,0)</f>
        <v>tier - 3</v>
      </c>
      <c r="O2072" t="str">
        <f>VLOOKUP($A2072,'Hospitalisation Details'!$A:$O,13,0)</f>
        <v>tier - 3</v>
      </c>
      <c r="P2072" t="str">
        <f>VLOOKUP($A2072,'Hospitalisation Details'!$A:$O,14,0)</f>
        <v>R1012</v>
      </c>
      <c r="Q2072">
        <f>VLOOKUP($A2072,'Hospitalisation Details'!$A:$O,15,0)</f>
        <v>25</v>
      </c>
    </row>
    <row r="2073" spans="1:17" ht="15.75" x14ac:dyDescent="0.25">
      <c r="A2073" s="1" t="s">
        <v>294</v>
      </c>
      <c r="B2073" t="str">
        <f>VLOOKUP(Healthcare!A2073,'Customer Names'!$A:$D,4,0)</f>
        <v>Elisabetta</v>
      </c>
      <c r="C2073">
        <f>VLOOKUP(A2073,'Medical Examinations'!$A:$M,2,0)</f>
        <v>20.234999999999999</v>
      </c>
      <c r="D2073">
        <f>VLOOKUP($A2073,'Medical Examinations'!$A:$M,3,0)</f>
        <v>6.17</v>
      </c>
      <c r="E2073" t="str">
        <f>VLOOKUP($A2073,'Medical Examinations'!$A:$M,4,0)</f>
        <v>yes</v>
      </c>
      <c r="F2073" t="str">
        <f>VLOOKUP($A2073,'Medical Examinations'!$A:$M,5,0)</f>
        <v>yes</v>
      </c>
      <c r="G2073" t="str">
        <f>VLOOKUP($A2073,'Medical Examinations'!$A:$M,6,0)</f>
        <v>No</v>
      </c>
      <c r="H2073">
        <f>VLOOKUP($A2073,'Medical Examinations'!$A:$M,8,0)</f>
        <v>2</v>
      </c>
      <c r="I2073" t="str">
        <f>VLOOKUP($A2073,'Medical Examinations'!$A:$M,9,0)</f>
        <v>No</v>
      </c>
      <c r="J2073" t="str">
        <f>VLOOKUP($A2073,'Medical Examinations'!$A:$M,11,0)</f>
        <v>Healthy Weight</v>
      </c>
      <c r="K2073" t="str">
        <f>VLOOKUP($A2073,'Medical Examinations'!$A:$M,12,0)</f>
        <v>Prediabetes</v>
      </c>
      <c r="L2073" s="11">
        <f>VLOOKUP($A2073,'Hospitalisation Details'!$A:$O,5,0)</f>
        <v>36885</v>
      </c>
      <c r="M2073">
        <f>VLOOKUP($A2073,'Hospitalisation Details'!$A:$O,7,0)</f>
        <v>2527.8200000000002</v>
      </c>
      <c r="N2073" t="str">
        <f>VLOOKUP($A2073,'Hospitalisation Details'!$A:$O,12,0)</f>
        <v>tier - 2</v>
      </c>
      <c r="O2073" t="str">
        <f>VLOOKUP($A2073,'Hospitalisation Details'!$A:$O,13,0)</f>
        <v>tier - 3</v>
      </c>
      <c r="P2073" t="str">
        <f>VLOOKUP($A2073,'Hospitalisation Details'!$A:$O,14,0)</f>
        <v>R1012</v>
      </c>
      <c r="Q2073">
        <f>VLOOKUP($A2073,'Hospitalisation Details'!$A:$O,15,0)</f>
        <v>22</v>
      </c>
    </row>
    <row r="2074" spans="1:17" ht="15.75" x14ac:dyDescent="0.25">
      <c r="A2074" s="1" t="s">
        <v>293</v>
      </c>
      <c r="B2074" t="str">
        <f>VLOOKUP(Healthcare!A2074,'Customer Names'!$A:$D,4,0)</f>
        <v>Trevor N.</v>
      </c>
      <c r="C2074">
        <f>VLOOKUP(A2074,'Medical Examinations'!$A:$M,2,0)</f>
        <v>27.55</v>
      </c>
      <c r="D2074">
        <f>VLOOKUP($A2074,'Medical Examinations'!$A:$M,3,0)</f>
        <v>4.5599999999999996</v>
      </c>
      <c r="E2074" t="str">
        <f>VLOOKUP($A2074,'Medical Examinations'!$A:$M,4,0)</f>
        <v>yes</v>
      </c>
      <c r="F2074" t="str">
        <f>VLOOKUP($A2074,'Medical Examinations'!$A:$M,5,0)</f>
        <v>No</v>
      </c>
      <c r="G2074" t="str">
        <f>VLOOKUP($A2074,'Medical Examinations'!$A:$M,6,0)</f>
        <v>Yes</v>
      </c>
      <c r="H2074">
        <f>VLOOKUP($A2074,'Medical Examinations'!$A:$M,8,0)</f>
        <v>1</v>
      </c>
      <c r="I2074" t="str">
        <f>VLOOKUP($A2074,'Medical Examinations'!$A:$M,9,0)</f>
        <v>No</v>
      </c>
      <c r="J2074" t="str">
        <f>VLOOKUP($A2074,'Medical Examinations'!$A:$M,11,0)</f>
        <v>Overweight</v>
      </c>
      <c r="K2074" t="str">
        <f>VLOOKUP($A2074,'Medical Examinations'!$A:$M,12,0)</f>
        <v>Normal</v>
      </c>
      <c r="L2074" s="11">
        <f>VLOOKUP($A2074,'Hospitalisation Details'!$A:$O,5,0)</f>
        <v>35613</v>
      </c>
      <c r="M2074">
        <f>VLOOKUP($A2074,'Hospitalisation Details'!$A:$O,7,0)</f>
        <v>2523.17</v>
      </c>
      <c r="N2074" t="str">
        <f>VLOOKUP($A2074,'Hospitalisation Details'!$A:$O,12,0)</f>
        <v>tier - 3</v>
      </c>
      <c r="O2074" t="str">
        <f>VLOOKUP($A2074,'Hospitalisation Details'!$A:$O,13,0)</f>
        <v>tier - 1</v>
      </c>
      <c r="P2074" t="str">
        <f>VLOOKUP($A2074,'Hospitalisation Details'!$A:$O,14,0)</f>
        <v>R1012</v>
      </c>
      <c r="Q2074">
        <f>VLOOKUP($A2074,'Hospitalisation Details'!$A:$O,15,0)</f>
        <v>25</v>
      </c>
    </row>
    <row r="2075" spans="1:17" ht="15.75" x14ac:dyDescent="0.25">
      <c r="A2075" s="1" t="s">
        <v>292</v>
      </c>
      <c r="B2075" t="str">
        <f>VLOOKUP(Healthcare!A2075,'Customer Names'!$A:$D,4,0)</f>
        <v>Nancy</v>
      </c>
      <c r="C2075">
        <f>VLOOKUP(A2075,'Medical Examinations'!$A:$M,2,0)</f>
        <v>17.97</v>
      </c>
      <c r="D2075">
        <f>VLOOKUP($A2075,'Medical Examinations'!$A:$M,3,0)</f>
        <v>6.3</v>
      </c>
      <c r="E2075" t="str">
        <f>VLOOKUP($A2075,'Medical Examinations'!$A:$M,4,0)</f>
        <v>No</v>
      </c>
      <c r="F2075" t="str">
        <f>VLOOKUP($A2075,'Medical Examinations'!$A:$M,5,0)</f>
        <v>No</v>
      </c>
      <c r="G2075" t="str">
        <f>VLOOKUP($A2075,'Medical Examinations'!$A:$M,6,0)</f>
        <v>No</v>
      </c>
      <c r="H2075">
        <f>VLOOKUP($A2075,'Medical Examinations'!$A:$M,8,0)</f>
        <v>0</v>
      </c>
      <c r="I2075" t="str">
        <f>VLOOKUP($A2075,'Medical Examinations'!$A:$M,9,0)</f>
        <v>No</v>
      </c>
      <c r="J2075" t="str">
        <f>VLOOKUP($A2075,'Medical Examinations'!$A:$M,11,0)</f>
        <v>Underweight</v>
      </c>
      <c r="K2075" t="str">
        <f>VLOOKUP($A2075,'Medical Examinations'!$A:$M,12,0)</f>
        <v>Prediabetes</v>
      </c>
      <c r="L2075" s="11">
        <f>VLOOKUP($A2075,'Hospitalisation Details'!$A:$O,5,0)</f>
        <v>33516</v>
      </c>
      <c r="M2075">
        <f>VLOOKUP($A2075,'Hospitalisation Details'!$A:$O,7,0)</f>
        <v>2510.79</v>
      </c>
      <c r="N2075" t="str">
        <f>VLOOKUP($A2075,'Hospitalisation Details'!$A:$O,12,0)</f>
        <v>tier - 2</v>
      </c>
      <c r="O2075" t="str">
        <f>VLOOKUP($A2075,'Hospitalisation Details'!$A:$O,13,0)</f>
        <v>tier - 1</v>
      </c>
      <c r="P2075" t="str">
        <f>VLOOKUP($A2075,'Hospitalisation Details'!$A:$O,14,0)</f>
        <v>R1013</v>
      </c>
      <c r="Q2075">
        <f>VLOOKUP($A2075,'Hospitalisation Details'!$A:$O,15,0)</f>
        <v>31</v>
      </c>
    </row>
    <row r="2076" spans="1:17" ht="15.75" x14ac:dyDescent="0.25">
      <c r="A2076" s="1" t="s">
        <v>291</v>
      </c>
      <c r="B2076" t="str">
        <f>VLOOKUP(Healthcare!A2076,'Customer Names'!$A:$D,4,0)</f>
        <v>Allison R.</v>
      </c>
      <c r="C2076">
        <f>VLOOKUP(A2076,'Medical Examinations'!$A:$M,2,0)</f>
        <v>29.98</v>
      </c>
      <c r="D2076">
        <f>VLOOKUP($A2076,'Medical Examinations'!$A:$M,3,0)</f>
        <v>6.03</v>
      </c>
      <c r="E2076" t="str">
        <f>VLOOKUP($A2076,'Medical Examinations'!$A:$M,4,0)</f>
        <v>No</v>
      </c>
      <c r="F2076" t="str">
        <f>VLOOKUP($A2076,'Medical Examinations'!$A:$M,5,0)</f>
        <v>yes</v>
      </c>
      <c r="G2076" t="str">
        <f>VLOOKUP($A2076,'Medical Examinations'!$A:$M,6,0)</f>
        <v>No</v>
      </c>
      <c r="H2076">
        <f>VLOOKUP($A2076,'Medical Examinations'!$A:$M,8,0)</f>
        <v>1</v>
      </c>
      <c r="I2076" t="str">
        <f>VLOOKUP($A2076,'Medical Examinations'!$A:$M,9,0)</f>
        <v>No</v>
      </c>
      <c r="J2076" t="str">
        <f>VLOOKUP($A2076,'Medical Examinations'!$A:$M,11,0)</f>
        <v>Obesity</v>
      </c>
      <c r="K2076" t="str">
        <f>VLOOKUP($A2076,'Medical Examinations'!$A:$M,12,0)</f>
        <v>Prediabetes</v>
      </c>
      <c r="L2076" s="11">
        <f>VLOOKUP($A2076,'Hospitalisation Details'!$A:$O,5,0)</f>
        <v>38297</v>
      </c>
      <c r="M2076">
        <f>VLOOKUP($A2076,'Hospitalisation Details'!$A:$O,7,0)</f>
        <v>2500.9299999999998</v>
      </c>
      <c r="N2076" t="str">
        <f>VLOOKUP($A2076,'Hospitalisation Details'!$A:$O,12,0)</f>
        <v>tier - 2</v>
      </c>
      <c r="O2076" t="str">
        <f>VLOOKUP($A2076,'Hospitalisation Details'!$A:$O,13,0)</f>
        <v>tier - 2</v>
      </c>
      <c r="P2076" t="str">
        <f>VLOOKUP($A2076,'Hospitalisation Details'!$A:$O,14,0)</f>
        <v>R1012</v>
      </c>
      <c r="Q2076">
        <f>VLOOKUP($A2076,'Hospitalisation Details'!$A:$O,15,0)</f>
        <v>18</v>
      </c>
    </row>
    <row r="2077" spans="1:17" ht="15.75" x14ac:dyDescent="0.25">
      <c r="A2077" s="1" t="s">
        <v>290</v>
      </c>
      <c r="B2077" t="str">
        <f>VLOOKUP(Healthcare!A2077,'Customer Names'!$A:$D,4,0)</f>
        <v>Robert J.</v>
      </c>
      <c r="C2077">
        <f>VLOOKUP(A2077,'Medical Examinations'!$A:$M,2,0)</f>
        <v>33.659999999999997</v>
      </c>
      <c r="D2077">
        <f>VLOOKUP($A2077,'Medical Examinations'!$A:$M,3,0)</f>
        <v>4.2</v>
      </c>
      <c r="E2077" t="str">
        <f>VLOOKUP($A2077,'Medical Examinations'!$A:$M,4,0)</f>
        <v>yes</v>
      </c>
      <c r="F2077" t="str">
        <f>VLOOKUP($A2077,'Medical Examinations'!$A:$M,5,0)</f>
        <v>No</v>
      </c>
      <c r="G2077" t="str">
        <f>VLOOKUP($A2077,'Medical Examinations'!$A:$M,6,0)</f>
        <v>No</v>
      </c>
      <c r="H2077">
        <f>VLOOKUP($A2077,'Medical Examinations'!$A:$M,8,0)</f>
        <v>1</v>
      </c>
      <c r="I2077" t="str">
        <f>VLOOKUP($A2077,'Medical Examinations'!$A:$M,9,0)</f>
        <v>No</v>
      </c>
      <c r="J2077" t="str">
        <f>VLOOKUP($A2077,'Medical Examinations'!$A:$M,11,0)</f>
        <v>Obesity</v>
      </c>
      <c r="K2077" t="str">
        <f>VLOOKUP($A2077,'Medical Examinations'!$A:$M,12,0)</f>
        <v>Normal</v>
      </c>
      <c r="L2077" s="11">
        <f>VLOOKUP($A2077,'Hospitalisation Details'!$A:$O,5,0)</f>
        <v>35018</v>
      </c>
      <c r="M2077">
        <f>VLOOKUP($A2077,'Hospitalisation Details'!$A:$O,7,0)</f>
        <v>2498.41</v>
      </c>
      <c r="N2077" t="str">
        <f>VLOOKUP($A2077,'Hospitalisation Details'!$A:$O,12,0)</f>
        <v>tier - 3</v>
      </c>
      <c r="O2077" t="str">
        <f>VLOOKUP($A2077,'Hospitalisation Details'!$A:$O,13,0)</f>
        <v>tier - 3</v>
      </c>
      <c r="P2077" t="str">
        <f>VLOOKUP($A2077,'Hospitalisation Details'!$A:$O,14,0)</f>
        <v>R1013</v>
      </c>
      <c r="Q2077">
        <f>VLOOKUP($A2077,'Hospitalisation Details'!$A:$O,15,0)</f>
        <v>27</v>
      </c>
    </row>
    <row r="2078" spans="1:17" ht="15.75" x14ac:dyDescent="0.25">
      <c r="A2078" s="1" t="s">
        <v>289</v>
      </c>
      <c r="B2078" t="str">
        <f>VLOOKUP(Healthcare!A2078,'Customer Names'!$A:$D,4,0)</f>
        <v>Nicholas</v>
      </c>
      <c r="C2078">
        <f>VLOOKUP(A2078,'Medical Examinations'!$A:$M,2,0)</f>
        <v>32.67</v>
      </c>
      <c r="D2078">
        <f>VLOOKUP($A2078,'Medical Examinations'!$A:$M,3,0)</f>
        <v>5.61</v>
      </c>
      <c r="E2078" t="str">
        <f>VLOOKUP($A2078,'Medical Examinations'!$A:$M,4,0)</f>
        <v>yes</v>
      </c>
      <c r="F2078" t="str">
        <f>VLOOKUP($A2078,'Medical Examinations'!$A:$M,5,0)</f>
        <v>No</v>
      </c>
      <c r="G2078" t="str">
        <f>VLOOKUP($A2078,'Medical Examinations'!$A:$M,6,0)</f>
        <v>No</v>
      </c>
      <c r="H2078">
        <f>VLOOKUP($A2078,'Medical Examinations'!$A:$M,8,0)</f>
        <v>1</v>
      </c>
      <c r="I2078" t="str">
        <f>VLOOKUP($A2078,'Medical Examinations'!$A:$M,9,0)</f>
        <v>No</v>
      </c>
      <c r="J2078" t="str">
        <f>VLOOKUP($A2078,'Medical Examinations'!$A:$M,11,0)</f>
        <v>Obesity</v>
      </c>
      <c r="K2078" t="str">
        <f>VLOOKUP($A2078,'Medical Examinations'!$A:$M,12,0)</f>
        <v>Normal</v>
      </c>
      <c r="L2078" s="11">
        <f>VLOOKUP($A2078,'Hospitalisation Details'!$A:$O,5,0)</f>
        <v>34889</v>
      </c>
      <c r="M2078">
        <f>VLOOKUP($A2078,'Hospitalisation Details'!$A:$O,7,0)</f>
        <v>2497.04</v>
      </c>
      <c r="N2078" t="str">
        <f>VLOOKUP($A2078,'Hospitalisation Details'!$A:$O,12,0)</f>
        <v>tier - 3</v>
      </c>
      <c r="O2078" t="str">
        <f>VLOOKUP($A2078,'Hospitalisation Details'!$A:$O,13,0)</f>
        <v>tier - 3</v>
      </c>
      <c r="P2078" t="str">
        <f>VLOOKUP($A2078,'Hospitalisation Details'!$A:$O,14,0)</f>
        <v>R1013</v>
      </c>
      <c r="Q2078">
        <f>VLOOKUP($A2078,'Hospitalisation Details'!$A:$O,15,0)</f>
        <v>27</v>
      </c>
    </row>
    <row r="2079" spans="1:17" ht="15.75" x14ac:dyDescent="0.25">
      <c r="A2079" s="1" t="s">
        <v>288</v>
      </c>
      <c r="B2079" t="str">
        <f>VLOOKUP(Healthcare!A2079,'Customer Names'!$A:$D,4,0)</f>
        <v>Kevin L</v>
      </c>
      <c r="C2079">
        <f>VLOOKUP(A2079,'Medical Examinations'!$A:$M,2,0)</f>
        <v>30.5</v>
      </c>
      <c r="D2079">
        <f>VLOOKUP($A2079,'Medical Examinations'!$A:$M,3,0)</f>
        <v>5.88</v>
      </c>
      <c r="E2079" t="str">
        <f>VLOOKUP($A2079,'Medical Examinations'!$A:$M,4,0)</f>
        <v>yes</v>
      </c>
      <c r="F2079" t="str">
        <f>VLOOKUP($A2079,'Medical Examinations'!$A:$M,5,0)</f>
        <v>No</v>
      </c>
      <c r="G2079" t="str">
        <f>VLOOKUP($A2079,'Medical Examinations'!$A:$M,6,0)</f>
        <v>No</v>
      </c>
      <c r="H2079">
        <f>VLOOKUP($A2079,'Medical Examinations'!$A:$M,8,0)</f>
        <v>1</v>
      </c>
      <c r="I2079" t="str">
        <f>VLOOKUP($A2079,'Medical Examinations'!$A:$M,9,0)</f>
        <v>No</v>
      </c>
      <c r="J2079" t="str">
        <f>VLOOKUP($A2079,'Medical Examinations'!$A:$M,11,0)</f>
        <v>Obesity</v>
      </c>
      <c r="K2079" t="str">
        <f>VLOOKUP($A2079,'Medical Examinations'!$A:$M,12,0)</f>
        <v>Prediabetes</v>
      </c>
      <c r="L2079" s="11">
        <f>VLOOKUP($A2079,'Hospitalisation Details'!$A:$O,5,0)</f>
        <v>34925</v>
      </c>
      <c r="M2079">
        <f>VLOOKUP($A2079,'Hospitalisation Details'!$A:$O,7,0)</f>
        <v>2494.02</v>
      </c>
      <c r="N2079" t="str">
        <f>VLOOKUP($A2079,'Hospitalisation Details'!$A:$O,12,0)</f>
        <v>tier - 3</v>
      </c>
      <c r="O2079" t="str">
        <f>VLOOKUP($A2079,'Hospitalisation Details'!$A:$O,13,0)</f>
        <v>tier - 1</v>
      </c>
      <c r="P2079" t="str">
        <f>VLOOKUP($A2079,'Hospitalisation Details'!$A:$O,14,0)</f>
        <v>R1011</v>
      </c>
      <c r="Q2079">
        <f>VLOOKUP($A2079,'Hospitalisation Details'!$A:$O,15,0)</f>
        <v>27</v>
      </c>
    </row>
    <row r="2080" spans="1:17" ht="15.75" x14ac:dyDescent="0.25">
      <c r="A2080" s="1" t="s">
        <v>287</v>
      </c>
      <c r="B2080" t="str">
        <f>VLOOKUP(Healthcare!A2080,'Customer Names'!$A:$D,4,0)</f>
        <v>Bryan</v>
      </c>
      <c r="C2080">
        <f>VLOOKUP(A2080,'Medical Examinations'!$A:$M,2,0)</f>
        <v>23.1</v>
      </c>
      <c r="D2080">
        <f>VLOOKUP($A2080,'Medical Examinations'!$A:$M,3,0)</f>
        <v>5.92</v>
      </c>
      <c r="E2080" t="str">
        <f>VLOOKUP($A2080,'Medical Examinations'!$A:$M,4,0)</f>
        <v>yes</v>
      </c>
      <c r="F2080" t="str">
        <f>VLOOKUP($A2080,'Medical Examinations'!$A:$M,5,0)</f>
        <v>No</v>
      </c>
      <c r="G2080" t="str">
        <f>VLOOKUP($A2080,'Medical Examinations'!$A:$M,6,0)</f>
        <v>No</v>
      </c>
      <c r="H2080">
        <f>VLOOKUP($A2080,'Medical Examinations'!$A:$M,8,0)</f>
        <v>1</v>
      </c>
      <c r="I2080" t="str">
        <f>VLOOKUP($A2080,'Medical Examinations'!$A:$M,9,0)</f>
        <v>No</v>
      </c>
      <c r="J2080" t="str">
        <f>VLOOKUP($A2080,'Medical Examinations'!$A:$M,11,0)</f>
        <v>Healthy Weight</v>
      </c>
      <c r="K2080" t="str">
        <f>VLOOKUP($A2080,'Medical Examinations'!$A:$M,12,0)</f>
        <v>Prediabetes</v>
      </c>
      <c r="L2080" s="11">
        <f>VLOOKUP($A2080,'Hospitalisation Details'!$A:$O,5,0)</f>
        <v>34948</v>
      </c>
      <c r="M2080">
        <f>VLOOKUP($A2080,'Hospitalisation Details'!$A:$O,7,0)</f>
        <v>2483.7399999999998</v>
      </c>
      <c r="N2080" t="str">
        <f>VLOOKUP($A2080,'Hospitalisation Details'!$A:$O,12,0)</f>
        <v>tier - 3</v>
      </c>
      <c r="O2080" t="str">
        <f>VLOOKUP($A2080,'Hospitalisation Details'!$A:$O,13,0)</f>
        <v>tier - 2</v>
      </c>
      <c r="P2080" t="str">
        <f>VLOOKUP($A2080,'Hospitalisation Details'!$A:$O,14,0)</f>
        <v>R1013</v>
      </c>
      <c r="Q2080">
        <f>VLOOKUP($A2080,'Hospitalisation Details'!$A:$O,15,0)</f>
        <v>27</v>
      </c>
    </row>
    <row r="2081" spans="1:17" ht="15.75" x14ac:dyDescent="0.25">
      <c r="A2081" s="1" t="s">
        <v>286</v>
      </c>
      <c r="B2081" t="str">
        <f>VLOOKUP(Healthcare!A2081,'Customer Names'!$A:$D,4,0)</f>
        <v>Janae N.</v>
      </c>
      <c r="C2081">
        <f>VLOOKUP(A2081,'Medical Examinations'!$A:$M,2,0)</f>
        <v>39.49</v>
      </c>
      <c r="D2081">
        <f>VLOOKUP($A2081,'Medical Examinations'!$A:$M,3,0)</f>
        <v>4.8099999999999996</v>
      </c>
      <c r="E2081" t="str">
        <f>VLOOKUP($A2081,'Medical Examinations'!$A:$M,4,0)</f>
        <v>No</v>
      </c>
      <c r="F2081" t="str">
        <f>VLOOKUP($A2081,'Medical Examinations'!$A:$M,5,0)</f>
        <v>No</v>
      </c>
      <c r="G2081" t="str">
        <f>VLOOKUP($A2081,'Medical Examinations'!$A:$M,6,0)</f>
        <v>No</v>
      </c>
      <c r="H2081">
        <f>VLOOKUP($A2081,'Medical Examinations'!$A:$M,8,0)</f>
        <v>1</v>
      </c>
      <c r="I2081" t="str">
        <f>VLOOKUP($A2081,'Medical Examinations'!$A:$M,9,0)</f>
        <v>No</v>
      </c>
      <c r="J2081" t="str">
        <f>VLOOKUP($A2081,'Medical Examinations'!$A:$M,11,0)</f>
        <v>Obesity</v>
      </c>
      <c r="K2081" t="str">
        <f>VLOOKUP($A2081,'Medical Examinations'!$A:$M,12,0)</f>
        <v>Normal</v>
      </c>
      <c r="L2081" s="11">
        <f>VLOOKUP($A2081,'Hospitalisation Details'!$A:$O,5,0)</f>
        <v>36149</v>
      </c>
      <c r="M2081">
        <f>VLOOKUP($A2081,'Hospitalisation Details'!$A:$O,7,0)</f>
        <v>2480.98</v>
      </c>
      <c r="N2081" t="str">
        <f>VLOOKUP($A2081,'Hospitalisation Details'!$A:$O,12,0)</f>
        <v>tier - 2</v>
      </c>
      <c r="O2081" t="str">
        <f>VLOOKUP($A2081,'Hospitalisation Details'!$A:$O,13,0)</f>
        <v>tier - 2</v>
      </c>
      <c r="P2081" t="str">
        <f>VLOOKUP($A2081,'Hospitalisation Details'!$A:$O,14,0)</f>
        <v>R1013</v>
      </c>
      <c r="Q2081">
        <f>VLOOKUP($A2081,'Hospitalisation Details'!$A:$O,15,0)</f>
        <v>24</v>
      </c>
    </row>
    <row r="2082" spans="1:17" ht="15.75" x14ac:dyDescent="0.25">
      <c r="A2082" s="1" t="s">
        <v>285</v>
      </c>
      <c r="B2082" t="str">
        <f>VLOOKUP(Healthcare!A2082,'Customer Names'!$A:$D,4,0)</f>
        <v>Audrey</v>
      </c>
      <c r="C2082">
        <f>VLOOKUP(A2082,'Medical Examinations'!$A:$M,2,0)</f>
        <v>33.99</v>
      </c>
      <c r="D2082">
        <f>VLOOKUP($A2082,'Medical Examinations'!$A:$M,3,0)</f>
        <v>4.55</v>
      </c>
      <c r="E2082" t="str">
        <f>VLOOKUP($A2082,'Medical Examinations'!$A:$M,4,0)</f>
        <v>No</v>
      </c>
      <c r="F2082" t="str">
        <f>VLOOKUP($A2082,'Medical Examinations'!$A:$M,5,0)</f>
        <v>No</v>
      </c>
      <c r="G2082" t="str">
        <f>VLOOKUP($A2082,'Medical Examinations'!$A:$M,6,0)</f>
        <v>No</v>
      </c>
      <c r="H2082">
        <f>VLOOKUP($A2082,'Medical Examinations'!$A:$M,8,0)</f>
        <v>1</v>
      </c>
      <c r="I2082" t="str">
        <f>VLOOKUP($A2082,'Medical Examinations'!$A:$M,9,0)</f>
        <v>No</v>
      </c>
      <c r="J2082" t="str">
        <f>VLOOKUP($A2082,'Medical Examinations'!$A:$M,11,0)</f>
        <v>Obesity</v>
      </c>
      <c r="K2082" t="str">
        <f>VLOOKUP($A2082,'Medical Examinations'!$A:$M,12,0)</f>
        <v>Normal</v>
      </c>
      <c r="L2082" s="11">
        <f>VLOOKUP($A2082,'Hospitalisation Details'!$A:$O,5,0)</f>
        <v>36040</v>
      </c>
      <c r="M2082">
        <f>VLOOKUP($A2082,'Hospitalisation Details'!$A:$O,7,0)</f>
        <v>2473.33</v>
      </c>
      <c r="N2082" t="str">
        <f>VLOOKUP($A2082,'Hospitalisation Details'!$A:$O,12,0)</f>
        <v>tier - 2</v>
      </c>
      <c r="O2082" t="str">
        <f>VLOOKUP($A2082,'Hospitalisation Details'!$A:$O,13,0)</f>
        <v>tier - 3</v>
      </c>
      <c r="P2082" t="str">
        <f>VLOOKUP($A2082,'Hospitalisation Details'!$A:$O,14,0)</f>
        <v>R1013</v>
      </c>
      <c r="Q2082">
        <f>VLOOKUP($A2082,'Hospitalisation Details'!$A:$O,15,0)</f>
        <v>24</v>
      </c>
    </row>
    <row r="2083" spans="1:17" ht="15.75" x14ac:dyDescent="0.25">
      <c r="A2083" s="1" t="s">
        <v>284</v>
      </c>
      <c r="B2083" t="str">
        <f>VLOOKUP(Healthcare!A2083,'Customer Names'!$A:$D,4,0)</f>
        <v>Laura</v>
      </c>
      <c r="C2083">
        <f>VLOOKUP(A2083,'Medical Examinations'!$A:$M,2,0)</f>
        <v>27.72</v>
      </c>
      <c r="D2083">
        <f>VLOOKUP($A2083,'Medical Examinations'!$A:$M,3,0)</f>
        <v>6.43</v>
      </c>
      <c r="E2083" t="str">
        <f>VLOOKUP($A2083,'Medical Examinations'!$A:$M,4,0)</f>
        <v>No</v>
      </c>
      <c r="F2083" t="str">
        <f>VLOOKUP($A2083,'Medical Examinations'!$A:$M,5,0)</f>
        <v>No</v>
      </c>
      <c r="G2083" t="str">
        <f>VLOOKUP($A2083,'Medical Examinations'!$A:$M,6,0)</f>
        <v>No</v>
      </c>
      <c r="H2083">
        <f>VLOOKUP($A2083,'Medical Examinations'!$A:$M,8,0)</f>
        <v>1</v>
      </c>
      <c r="I2083" t="str">
        <f>VLOOKUP($A2083,'Medical Examinations'!$A:$M,9,0)</f>
        <v>No</v>
      </c>
      <c r="J2083" t="str">
        <f>VLOOKUP($A2083,'Medical Examinations'!$A:$M,11,0)</f>
        <v>Overweight</v>
      </c>
      <c r="K2083" t="str">
        <f>VLOOKUP($A2083,'Medical Examinations'!$A:$M,12,0)</f>
        <v>Diabetes</v>
      </c>
      <c r="L2083" s="11">
        <f>VLOOKUP($A2083,'Hospitalisation Details'!$A:$O,5,0)</f>
        <v>36146</v>
      </c>
      <c r="M2083">
        <f>VLOOKUP($A2083,'Hospitalisation Details'!$A:$O,7,0)</f>
        <v>2464.62</v>
      </c>
      <c r="N2083" t="str">
        <f>VLOOKUP($A2083,'Hospitalisation Details'!$A:$O,12,0)</f>
        <v>tier - 2</v>
      </c>
      <c r="O2083" t="str">
        <f>VLOOKUP($A2083,'Hospitalisation Details'!$A:$O,13,0)</f>
        <v>tier - 3</v>
      </c>
      <c r="P2083" t="str">
        <f>VLOOKUP($A2083,'Hospitalisation Details'!$A:$O,14,0)</f>
        <v>R1013</v>
      </c>
      <c r="Q2083">
        <f>VLOOKUP($A2083,'Hospitalisation Details'!$A:$O,15,0)</f>
        <v>24</v>
      </c>
    </row>
    <row r="2084" spans="1:17" ht="15.75" x14ac:dyDescent="0.25">
      <c r="A2084" s="1" t="s">
        <v>283</v>
      </c>
      <c r="B2084" t="str">
        <f>VLOOKUP(Healthcare!A2084,'Customer Names'!$A:$D,4,0)</f>
        <v>Nicole F</v>
      </c>
      <c r="C2084">
        <f>VLOOKUP(A2084,'Medical Examinations'!$A:$M,2,0)</f>
        <v>30.59</v>
      </c>
      <c r="D2084">
        <f>VLOOKUP($A2084,'Medical Examinations'!$A:$M,3,0)</f>
        <v>11.62</v>
      </c>
      <c r="E2084" t="str">
        <f>VLOOKUP($A2084,'Medical Examinations'!$A:$M,4,0)</f>
        <v>No</v>
      </c>
      <c r="F2084" t="str">
        <f>VLOOKUP($A2084,'Medical Examinations'!$A:$M,5,0)</f>
        <v>No</v>
      </c>
      <c r="G2084" t="str">
        <f>VLOOKUP($A2084,'Medical Examinations'!$A:$M,6,0)</f>
        <v>No</v>
      </c>
      <c r="H2084">
        <f>VLOOKUP($A2084,'Medical Examinations'!$A:$M,8,0)</f>
        <v>0</v>
      </c>
      <c r="I2084" t="str">
        <f>VLOOKUP($A2084,'Medical Examinations'!$A:$M,9,0)</f>
        <v>No</v>
      </c>
      <c r="J2084" t="str">
        <f>VLOOKUP($A2084,'Medical Examinations'!$A:$M,11,0)</f>
        <v>Obesity</v>
      </c>
      <c r="K2084" t="str">
        <f>VLOOKUP($A2084,'Medical Examinations'!$A:$M,12,0)</f>
        <v>Diabetes</v>
      </c>
      <c r="L2084" s="11">
        <f>VLOOKUP($A2084,'Hospitalisation Details'!$A:$O,5,0)</f>
        <v>37540</v>
      </c>
      <c r="M2084">
        <f>VLOOKUP($A2084,'Hospitalisation Details'!$A:$O,7,0)</f>
        <v>2459.7199999999998</v>
      </c>
      <c r="N2084" t="str">
        <f>VLOOKUP($A2084,'Hospitalisation Details'!$A:$O,12,0)</f>
        <v>tier - 2</v>
      </c>
      <c r="O2084" t="str">
        <f>VLOOKUP($A2084,'Hospitalisation Details'!$A:$O,13,0)</f>
        <v>tier - 2</v>
      </c>
      <c r="P2084" t="str">
        <f>VLOOKUP($A2084,'Hospitalisation Details'!$A:$O,14,0)</f>
        <v>R1024</v>
      </c>
      <c r="Q2084">
        <f>VLOOKUP($A2084,'Hospitalisation Details'!$A:$O,15,0)</f>
        <v>20</v>
      </c>
    </row>
    <row r="2085" spans="1:17" ht="15.75" x14ac:dyDescent="0.25">
      <c r="A2085" s="1" t="s">
        <v>282</v>
      </c>
      <c r="B2085" t="str">
        <f>VLOOKUP(Healthcare!A2085,'Customer Names'!$A:$D,4,0)</f>
        <v>Krista L</v>
      </c>
      <c r="C2085">
        <f>VLOOKUP(A2085,'Medical Examinations'!$A:$M,2,0)</f>
        <v>22.6</v>
      </c>
      <c r="D2085">
        <f>VLOOKUP($A2085,'Medical Examinations'!$A:$M,3,0)</f>
        <v>6.04</v>
      </c>
      <c r="E2085" t="str">
        <f>VLOOKUP($A2085,'Medical Examinations'!$A:$M,4,0)</f>
        <v>No</v>
      </c>
      <c r="F2085" t="str">
        <f>VLOOKUP($A2085,'Medical Examinations'!$A:$M,5,0)</f>
        <v>No</v>
      </c>
      <c r="G2085" t="str">
        <f>VLOOKUP($A2085,'Medical Examinations'!$A:$M,6,0)</f>
        <v>No</v>
      </c>
      <c r="H2085">
        <f>VLOOKUP($A2085,'Medical Examinations'!$A:$M,8,0)</f>
        <v>1</v>
      </c>
      <c r="I2085" t="str">
        <f>VLOOKUP($A2085,'Medical Examinations'!$A:$M,9,0)</f>
        <v>No</v>
      </c>
      <c r="J2085" t="str">
        <f>VLOOKUP($A2085,'Medical Examinations'!$A:$M,11,0)</f>
        <v>Healthy Weight</v>
      </c>
      <c r="K2085" t="str">
        <f>VLOOKUP($A2085,'Medical Examinations'!$A:$M,12,0)</f>
        <v>Prediabetes</v>
      </c>
      <c r="L2085" s="11">
        <f>VLOOKUP($A2085,'Hospitalisation Details'!$A:$O,5,0)</f>
        <v>36026</v>
      </c>
      <c r="M2085">
        <f>VLOOKUP($A2085,'Hospitalisation Details'!$A:$O,7,0)</f>
        <v>2457.5</v>
      </c>
      <c r="N2085" t="str">
        <f>VLOOKUP($A2085,'Hospitalisation Details'!$A:$O,12,0)</f>
        <v>tier - 2</v>
      </c>
      <c r="O2085" t="str">
        <f>VLOOKUP($A2085,'Hospitalisation Details'!$A:$O,13,0)</f>
        <v>tier - 1</v>
      </c>
      <c r="P2085" t="str">
        <f>VLOOKUP($A2085,'Hospitalisation Details'!$A:$O,14,0)</f>
        <v>R1011</v>
      </c>
      <c r="Q2085">
        <f>VLOOKUP($A2085,'Hospitalisation Details'!$A:$O,15,0)</f>
        <v>24</v>
      </c>
    </row>
    <row r="2086" spans="1:17" ht="15.75" x14ac:dyDescent="0.25">
      <c r="A2086" s="1" t="s">
        <v>281</v>
      </c>
      <c r="B2086" t="str">
        <f>VLOOKUP(Healthcare!A2086,'Customer Names'!$A:$D,4,0)</f>
        <v>Denise</v>
      </c>
      <c r="C2086">
        <f>VLOOKUP(A2086,'Medical Examinations'!$A:$M,2,0)</f>
        <v>28.785</v>
      </c>
      <c r="D2086">
        <f>VLOOKUP($A2086,'Medical Examinations'!$A:$M,3,0)</f>
        <v>8.82</v>
      </c>
      <c r="E2086" t="str">
        <f>VLOOKUP($A2086,'Medical Examinations'!$A:$M,4,0)</f>
        <v>No</v>
      </c>
      <c r="F2086" t="str">
        <f>VLOOKUP($A2086,'Medical Examinations'!$A:$M,5,0)</f>
        <v>No</v>
      </c>
      <c r="G2086" t="str">
        <f>VLOOKUP($A2086,'Medical Examinations'!$A:$M,6,0)</f>
        <v>No</v>
      </c>
      <c r="H2086">
        <f>VLOOKUP($A2086,'Medical Examinations'!$A:$M,8,0)</f>
        <v>0</v>
      </c>
      <c r="I2086" t="str">
        <f>VLOOKUP($A2086,'Medical Examinations'!$A:$M,9,0)</f>
        <v>No</v>
      </c>
      <c r="J2086" t="str">
        <f>VLOOKUP($A2086,'Medical Examinations'!$A:$M,11,0)</f>
        <v>Overweight</v>
      </c>
      <c r="K2086" t="str">
        <f>VLOOKUP($A2086,'Medical Examinations'!$A:$M,12,0)</f>
        <v>Diabetes</v>
      </c>
      <c r="L2086" s="11">
        <f>VLOOKUP($A2086,'Hospitalisation Details'!$A:$O,5,0)</f>
        <v>37466</v>
      </c>
      <c r="M2086">
        <f>VLOOKUP($A2086,'Hospitalisation Details'!$A:$O,7,0)</f>
        <v>2457.21</v>
      </c>
      <c r="N2086" t="str">
        <f>VLOOKUP($A2086,'Hospitalisation Details'!$A:$O,12,0)</f>
        <v>tier - 2</v>
      </c>
      <c r="O2086" t="str">
        <f>VLOOKUP($A2086,'Hospitalisation Details'!$A:$O,13,0)</f>
        <v>tier - 1</v>
      </c>
      <c r="P2086" t="str">
        <f>VLOOKUP($A2086,'Hospitalisation Details'!$A:$O,14,0)</f>
        <v>R1024</v>
      </c>
      <c r="Q2086">
        <f>VLOOKUP($A2086,'Hospitalisation Details'!$A:$O,15,0)</f>
        <v>20</v>
      </c>
    </row>
    <row r="2087" spans="1:17" ht="15.75" x14ac:dyDescent="0.25">
      <c r="A2087" s="1" t="s">
        <v>280</v>
      </c>
      <c r="B2087" t="str">
        <f>VLOOKUP(Healthcare!A2087,'Customer Names'!$A:$D,4,0)</f>
        <v>Ariel</v>
      </c>
      <c r="C2087">
        <f>VLOOKUP(A2087,'Medical Examinations'!$A:$M,2,0)</f>
        <v>50.38</v>
      </c>
      <c r="D2087">
        <f>VLOOKUP($A2087,'Medical Examinations'!$A:$M,3,0)</f>
        <v>5.8</v>
      </c>
      <c r="E2087" t="str">
        <f>VLOOKUP($A2087,'Medical Examinations'!$A:$M,4,0)</f>
        <v>No</v>
      </c>
      <c r="F2087" t="str">
        <f>VLOOKUP($A2087,'Medical Examinations'!$A:$M,5,0)</f>
        <v>No</v>
      </c>
      <c r="G2087" t="str">
        <f>VLOOKUP($A2087,'Medical Examinations'!$A:$M,6,0)</f>
        <v>No</v>
      </c>
      <c r="H2087">
        <f>VLOOKUP($A2087,'Medical Examinations'!$A:$M,8,0)</f>
        <v>0</v>
      </c>
      <c r="I2087" t="str">
        <f>VLOOKUP($A2087,'Medical Examinations'!$A:$M,9,0)</f>
        <v>No</v>
      </c>
      <c r="J2087" t="str">
        <f>VLOOKUP($A2087,'Medical Examinations'!$A:$M,11,0)</f>
        <v>Obesity</v>
      </c>
      <c r="K2087" t="str">
        <f>VLOOKUP($A2087,'Medical Examinations'!$A:$M,12,0)</f>
        <v>Prediabetes</v>
      </c>
      <c r="L2087" s="11">
        <f>VLOOKUP($A2087,'Hospitalisation Details'!$A:$O,5,0)</f>
        <v>36515</v>
      </c>
      <c r="M2087">
        <f>VLOOKUP($A2087,'Hospitalisation Details'!$A:$O,7,0)</f>
        <v>2438.06</v>
      </c>
      <c r="N2087" t="str">
        <f>VLOOKUP($A2087,'Hospitalisation Details'!$A:$O,12,0)</f>
        <v>tier - 2</v>
      </c>
      <c r="O2087" t="str">
        <f>VLOOKUP($A2087,'Hospitalisation Details'!$A:$O,13,0)</f>
        <v>tier - 2</v>
      </c>
      <c r="P2087" t="str">
        <f>VLOOKUP($A2087,'Hospitalisation Details'!$A:$O,14,0)</f>
        <v>R1013</v>
      </c>
      <c r="Q2087">
        <f>VLOOKUP($A2087,'Hospitalisation Details'!$A:$O,15,0)</f>
        <v>23</v>
      </c>
    </row>
    <row r="2088" spans="1:17" ht="15.75" x14ac:dyDescent="0.25">
      <c r="A2088" s="1" t="s">
        <v>279</v>
      </c>
      <c r="B2088" t="str">
        <f>VLOOKUP(Healthcare!A2088,'Customer Names'!$A:$D,4,0)</f>
        <v>Jeremy</v>
      </c>
      <c r="C2088">
        <f>VLOOKUP(A2088,'Medical Examinations'!$A:$M,2,0)</f>
        <v>35.200000000000003</v>
      </c>
      <c r="D2088">
        <f>VLOOKUP($A2088,'Medical Examinations'!$A:$M,3,0)</f>
        <v>4.28</v>
      </c>
      <c r="E2088" t="str">
        <f>VLOOKUP($A2088,'Medical Examinations'!$A:$M,4,0)</f>
        <v>No</v>
      </c>
      <c r="F2088" t="str">
        <f>VLOOKUP($A2088,'Medical Examinations'!$A:$M,5,0)</f>
        <v>No</v>
      </c>
      <c r="G2088" t="str">
        <f>VLOOKUP($A2088,'Medical Examinations'!$A:$M,6,0)</f>
        <v>No</v>
      </c>
      <c r="H2088">
        <f>VLOOKUP($A2088,'Medical Examinations'!$A:$M,8,0)</f>
        <v>0</v>
      </c>
      <c r="I2088" t="str">
        <f>VLOOKUP($A2088,'Medical Examinations'!$A:$M,9,0)</f>
        <v>No</v>
      </c>
      <c r="J2088" t="str">
        <f>VLOOKUP($A2088,'Medical Examinations'!$A:$M,11,0)</f>
        <v>Obesity</v>
      </c>
      <c r="K2088" t="str">
        <f>VLOOKUP($A2088,'Medical Examinations'!$A:$M,12,0)</f>
        <v>Normal</v>
      </c>
      <c r="L2088" s="11">
        <f>VLOOKUP($A2088,'Hospitalisation Details'!$A:$O,5,0)</f>
        <v>36384</v>
      </c>
      <c r="M2088">
        <f>VLOOKUP($A2088,'Hospitalisation Details'!$A:$O,7,0)</f>
        <v>2416.96</v>
      </c>
      <c r="N2088" t="str">
        <f>VLOOKUP($A2088,'Hospitalisation Details'!$A:$O,12,0)</f>
        <v>tier - 2</v>
      </c>
      <c r="O2088" t="str">
        <f>VLOOKUP($A2088,'Hospitalisation Details'!$A:$O,13,0)</f>
        <v>tier - 2</v>
      </c>
      <c r="P2088" t="str">
        <f>VLOOKUP($A2088,'Hospitalisation Details'!$A:$O,14,0)</f>
        <v>R1011</v>
      </c>
      <c r="Q2088">
        <f>VLOOKUP($A2088,'Hospitalisation Details'!$A:$O,15,0)</f>
        <v>23</v>
      </c>
    </row>
    <row r="2089" spans="1:17" ht="15.75" x14ac:dyDescent="0.25">
      <c r="A2089" s="1" t="s">
        <v>278</v>
      </c>
      <c r="B2089" t="str">
        <f>VLOOKUP(Healthcare!A2089,'Customer Names'!$A:$D,4,0)</f>
        <v>Rosalie</v>
      </c>
      <c r="C2089">
        <f>VLOOKUP(A2089,'Medical Examinations'!$A:$M,2,0)</f>
        <v>35.72</v>
      </c>
      <c r="D2089">
        <f>VLOOKUP($A2089,'Medical Examinations'!$A:$M,3,0)</f>
        <v>5.5</v>
      </c>
      <c r="E2089" t="str">
        <f>VLOOKUP($A2089,'Medical Examinations'!$A:$M,4,0)</f>
        <v>yes</v>
      </c>
      <c r="F2089" t="str">
        <f>VLOOKUP($A2089,'Medical Examinations'!$A:$M,5,0)</f>
        <v>No</v>
      </c>
      <c r="G2089" t="str">
        <f>VLOOKUP($A2089,'Medical Examinations'!$A:$M,6,0)</f>
        <v>No</v>
      </c>
      <c r="H2089">
        <f>VLOOKUP($A2089,'Medical Examinations'!$A:$M,8,0)</f>
        <v>0</v>
      </c>
      <c r="I2089" t="str">
        <f>VLOOKUP($A2089,'Medical Examinations'!$A:$M,9,0)</f>
        <v>No</v>
      </c>
      <c r="J2089" t="str">
        <f>VLOOKUP($A2089,'Medical Examinations'!$A:$M,11,0)</f>
        <v>Obesity</v>
      </c>
      <c r="K2089" t="str">
        <f>VLOOKUP($A2089,'Medical Examinations'!$A:$M,12,0)</f>
        <v>Normal</v>
      </c>
      <c r="L2089" s="11">
        <f>VLOOKUP($A2089,'Hospitalisation Details'!$A:$O,5,0)</f>
        <v>37106</v>
      </c>
      <c r="M2089">
        <f>VLOOKUP($A2089,'Hospitalisation Details'!$A:$O,7,0)</f>
        <v>2404.73</v>
      </c>
      <c r="N2089" t="str">
        <f>VLOOKUP($A2089,'Hospitalisation Details'!$A:$O,12,0)</f>
        <v>tier - 2</v>
      </c>
      <c r="O2089" t="str">
        <f>VLOOKUP($A2089,'Hospitalisation Details'!$A:$O,13,0)</f>
        <v>tier - 3</v>
      </c>
      <c r="P2089" t="str">
        <f>VLOOKUP($A2089,'Hospitalisation Details'!$A:$O,14,0)</f>
        <v>R1012</v>
      </c>
      <c r="Q2089">
        <f>VLOOKUP($A2089,'Hospitalisation Details'!$A:$O,15,0)</f>
        <v>21</v>
      </c>
    </row>
    <row r="2090" spans="1:17" ht="15.75" x14ac:dyDescent="0.25">
      <c r="A2090" s="1" t="s">
        <v>277</v>
      </c>
      <c r="B2090" t="str">
        <f>VLOOKUP(Healthcare!A2090,'Customer Names'!$A:$D,4,0)</f>
        <v>Jay</v>
      </c>
      <c r="C2090">
        <f>VLOOKUP(A2090,'Medical Examinations'!$A:$M,2,0)</f>
        <v>24.51</v>
      </c>
      <c r="D2090">
        <f>VLOOKUP($A2090,'Medical Examinations'!$A:$M,3,0)</f>
        <v>4.6900000000000004</v>
      </c>
      <c r="E2090" t="str">
        <f>VLOOKUP($A2090,'Medical Examinations'!$A:$M,4,0)</f>
        <v>No</v>
      </c>
      <c r="F2090" t="str">
        <f>VLOOKUP($A2090,'Medical Examinations'!$A:$M,5,0)</f>
        <v>No</v>
      </c>
      <c r="G2090" t="str">
        <f>VLOOKUP($A2090,'Medical Examinations'!$A:$M,6,0)</f>
        <v>No</v>
      </c>
      <c r="H2090">
        <f>VLOOKUP($A2090,'Medical Examinations'!$A:$M,8,0)</f>
        <v>0</v>
      </c>
      <c r="I2090" t="str">
        <f>VLOOKUP($A2090,'Medical Examinations'!$A:$M,9,0)</f>
        <v>No</v>
      </c>
      <c r="J2090" t="str">
        <f>VLOOKUP($A2090,'Medical Examinations'!$A:$M,11,0)</f>
        <v>Healthy Weight</v>
      </c>
      <c r="K2090" t="str">
        <f>VLOOKUP($A2090,'Medical Examinations'!$A:$M,12,0)</f>
        <v>Normal</v>
      </c>
      <c r="L2090" s="11">
        <f>VLOOKUP($A2090,'Hospitalisation Details'!$A:$O,5,0)</f>
        <v>36443</v>
      </c>
      <c r="M2090">
        <f>VLOOKUP($A2090,'Hospitalisation Details'!$A:$O,7,0)</f>
        <v>2396.1</v>
      </c>
      <c r="N2090" t="str">
        <f>VLOOKUP($A2090,'Hospitalisation Details'!$A:$O,12,0)</f>
        <v>tier - 2</v>
      </c>
      <c r="O2090" t="str">
        <f>VLOOKUP($A2090,'Hospitalisation Details'!$A:$O,13,0)</f>
        <v>tier - 1</v>
      </c>
      <c r="P2090" t="str">
        <f>VLOOKUP($A2090,'Hospitalisation Details'!$A:$O,14,0)</f>
        <v>R1019</v>
      </c>
      <c r="Q2090">
        <f>VLOOKUP($A2090,'Hospitalisation Details'!$A:$O,15,0)</f>
        <v>23</v>
      </c>
    </row>
    <row r="2091" spans="1:17" ht="15.75" x14ac:dyDescent="0.25">
      <c r="A2091" s="1" t="s">
        <v>275</v>
      </c>
      <c r="B2091" t="str">
        <f>VLOOKUP(Healthcare!A2091,'Customer Names'!$A:$D,4,0)</f>
        <v>Vitaliy</v>
      </c>
      <c r="C2091">
        <f>VLOOKUP(A2091,'Medical Examinations'!$A:$M,2,0)</f>
        <v>23.844999999999999</v>
      </c>
      <c r="D2091">
        <f>VLOOKUP($A2091,'Medical Examinations'!$A:$M,3,0)</f>
        <v>4.43</v>
      </c>
      <c r="E2091" t="str">
        <f>VLOOKUP($A2091,'Medical Examinations'!$A:$M,4,0)</f>
        <v>No</v>
      </c>
      <c r="F2091" t="str">
        <f>VLOOKUP($A2091,'Medical Examinations'!$A:$M,5,0)</f>
        <v>No</v>
      </c>
      <c r="G2091" t="str">
        <f>VLOOKUP($A2091,'Medical Examinations'!$A:$M,6,0)</f>
        <v>No</v>
      </c>
      <c r="H2091">
        <f>VLOOKUP($A2091,'Medical Examinations'!$A:$M,8,0)</f>
        <v>0</v>
      </c>
      <c r="I2091" t="str">
        <f>VLOOKUP($A2091,'Medical Examinations'!$A:$M,9,0)</f>
        <v>No</v>
      </c>
      <c r="J2091" t="str">
        <f>VLOOKUP($A2091,'Medical Examinations'!$A:$M,11,0)</f>
        <v>Healthy Weight</v>
      </c>
      <c r="K2091" t="str">
        <f>VLOOKUP($A2091,'Medical Examinations'!$A:$M,12,0)</f>
        <v>Normal</v>
      </c>
      <c r="L2091" s="11">
        <f>VLOOKUP($A2091,'Hospitalisation Details'!$A:$O,5,0)</f>
        <v>36511</v>
      </c>
      <c r="M2091">
        <f>VLOOKUP($A2091,'Hospitalisation Details'!$A:$O,7,0)</f>
        <v>2395.17</v>
      </c>
      <c r="N2091" t="str">
        <f>VLOOKUP($A2091,'Hospitalisation Details'!$A:$O,12,0)</f>
        <v>tier - 2</v>
      </c>
      <c r="O2091" t="str">
        <f>VLOOKUP($A2091,'Hospitalisation Details'!$A:$O,13,0)</f>
        <v>tier - 1</v>
      </c>
      <c r="P2091" t="str">
        <f>VLOOKUP($A2091,'Hospitalisation Details'!$A:$O,14,0)</f>
        <v>R1014</v>
      </c>
      <c r="Q2091">
        <f>VLOOKUP($A2091,'Hospitalisation Details'!$A:$O,15,0)</f>
        <v>23</v>
      </c>
    </row>
    <row r="2092" spans="1:17" ht="15.75" x14ac:dyDescent="0.25">
      <c r="A2092" s="1" t="s">
        <v>274</v>
      </c>
      <c r="B2092" t="str">
        <f>VLOOKUP(Healthcare!A2092,'Customer Names'!$A:$D,4,0)</f>
        <v>Benjamin W.</v>
      </c>
      <c r="C2092">
        <f>VLOOKUP(A2092,'Medical Examinations'!$A:$M,2,0)</f>
        <v>15.68</v>
      </c>
      <c r="D2092">
        <f>VLOOKUP($A2092,'Medical Examinations'!$A:$M,3,0)</f>
        <v>6.16</v>
      </c>
      <c r="E2092" t="str">
        <f>VLOOKUP($A2092,'Medical Examinations'!$A:$M,4,0)</f>
        <v>yes</v>
      </c>
      <c r="F2092" t="str">
        <f>VLOOKUP($A2092,'Medical Examinations'!$A:$M,5,0)</f>
        <v>No</v>
      </c>
      <c r="G2092" t="str">
        <f>VLOOKUP($A2092,'Medical Examinations'!$A:$M,6,0)</f>
        <v>No</v>
      </c>
      <c r="H2092">
        <f>VLOOKUP($A2092,'Medical Examinations'!$A:$M,8,0)</f>
        <v>1</v>
      </c>
      <c r="I2092" t="str">
        <f>VLOOKUP($A2092,'Medical Examinations'!$A:$M,9,0)</f>
        <v>No</v>
      </c>
      <c r="J2092" t="str">
        <f>VLOOKUP($A2092,'Medical Examinations'!$A:$M,11,0)</f>
        <v>Underweight</v>
      </c>
      <c r="K2092" t="str">
        <f>VLOOKUP($A2092,'Medical Examinations'!$A:$M,12,0)</f>
        <v>Prediabetes</v>
      </c>
      <c r="L2092" s="11">
        <f>VLOOKUP($A2092,'Hospitalisation Details'!$A:$O,5,0)</f>
        <v>32428</v>
      </c>
      <c r="M2092">
        <f>VLOOKUP($A2092,'Hospitalisation Details'!$A:$O,7,0)</f>
        <v>2373.3000000000002</v>
      </c>
      <c r="N2092" t="str">
        <f>VLOOKUP($A2092,'Hospitalisation Details'!$A:$O,12,0)</f>
        <v>tier - 2</v>
      </c>
      <c r="O2092" t="str">
        <f>VLOOKUP($A2092,'Hospitalisation Details'!$A:$O,13,0)</f>
        <v>tier - 2</v>
      </c>
      <c r="P2092" t="str">
        <f>VLOOKUP($A2092,'Hospitalisation Details'!$A:$O,14,0)</f>
        <v>R1013</v>
      </c>
      <c r="Q2092">
        <f>VLOOKUP($A2092,'Hospitalisation Details'!$A:$O,15,0)</f>
        <v>34</v>
      </c>
    </row>
    <row r="2093" spans="1:17" ht="15.75" x14ac:dyDescent="0.25">
      <c r="A2093" s="1" t="s">
        <v>273</v>
      </c>
      <c r="B2093" t="str">
        <f>VLOOKUP(Healthcare!A2093,'Customer Names'!$A:$D,4,0)</f>
        <v>Jesse</v>
      </c>
      <c r="C2093">
        <f>VLOOKUP(A2093,'Medical Examinations'!$A:$M,2,0)</f>
        <v>32.395000000000003</v>
      </c>
      <c r="D2093">
        <f>VLOOKUP($A2093,'Medical Examinations'!$A:$M,3,0)</f>
        <v>6.66</v>
      </c>
      <c r="E2093" t="str">
        <f>VLOOKUP($A2093,'Medical Examinations'!$A:$M,4,0)</f>
        <v>No</v>
      </c>
      <c r="F2093" t="str">
        <f>VLOOKUP($A2093,'Medical Examinations'!$A:$M,5,0)</f>
        <v>No</v>
      </c>
      <c r="G2093" t="str">
        <f>VLOOKUP($A2093,'Medical Examinations'!$A:$M,6,0)</f>
        <v>No</v>
      </c>
      <c r="H2093">
        <f>VLOOKUP($A2093,'Medical Examinations'!$A:$M,8,0)</f>
        <v>0</v>
      </c>
      <c r="I2093" t="str">
        <f>VLOOKUP($A2093,'Medical Examinations'!$A:$M,9,0)</f>
        <v>No</v>
      </c>
      <c r="J2093" t="str">
        <f>VLOOKUP($A2093,'Medical Examinations'!$A:$M,11,0)</f>
        <v>Obesity</v>
      </c>
      <c r="K2093" t="str">
        <f>VLOOKUP($A2093,'Medical Examinations'!$A:$M,12,0)</f>
        <v>Diabetes</v>
      </c>
      <c r="L2093" s="11">
        <f>VLOOKUP($A2093,'Hospitalisation Details'!$A:$O,5,0)</f>
        <v>37473</v>
      </c>
      <c r="M2093">
        <f>VLOOKUP($A2093,'Hospitalisation Details'!$A:$O,7,0)</f>
        <v>2362.23</v>
      </c>
      <c r="N2093" t="str">
        <f>VLOOKUP($A2093,'Hospitalisation Details'!$A:$O,12,0)</f>
        <v>tier - 2</v>
      </c>
      <c r="O2093" t="str">
        <f>VLOOKUP($A2093,'Hospitalisation Details'!$A:$O,13,0)</f>
        <v>tier - 1</v>
      </c>
      <c r="P2093" t="str">
        <f>VLOOKUP($A2093,'Hospitalisation Details'!$A:$O,14,0)</f>
        <v>R1012</v>
      </c>
      <c r="Q2093">
        <f>VLOOKUP($A2093,'Hospitalisation Details'!$A:$O,15,0)</f>
        <v>20</v>
      </c>
    </row>
    <row r="2094" spans="1:17" ht="15.75" x14ac:dyDescent="0.25">
      <c r="A2094" s="1" t="s">
        <v>272</v>
      </c>
      <c r="B2094" t="str">
        <f>VLOOKUP(Healthcare!A2094,'Customer Names'!$A:$D,4,0)</f>
        <v>Mark</v>
      </c>
      <c r="C2094">
        <f>VLOOKUP(A2094,'Medical Examinations'!$A:$M,2,0)</f>
        <v>23.655000000000001</v>
      </c>
      <c r="D2094">
        <f>VLOOKUP($A2094,'Medical Examinations'!$A:$M,3,0)</f>
        <v>5.92</v>
      </c>
      <c r="E2094" t="str">
        <f>VLOOKUP($A2094,'Medical Examinations'!$A:$M,4,0)</f>
        <v>No</v>
      </c>
      <c r="F2094" t="str">
        <f>VLOOKUP($A2094,'Medical Examinations'!$A:$M,5,0)</f>
        <v>No</v>
      </c>
      <c r="G2094" t="str">
        <f>VLOOKUP($A2094,'Medical Examinations'!$A:$M,6,0)</f>
        <v>No</v>
      </c>
      <c r="H2094">
        <f>VLOOKUP($A2094,'Medical Examinations'!$A:$M,8,0)</f>
        <v>1</v>
      </c>
      <c r="I2094" t="str">
        <f>VLOOKUP($A2094,'Medical Examinations'!$A:$M,9,0)</f>
        <v>No</v>
      </c>
      <c r="J2094" t="str">
        <f>VLOOKUP($A2094,'Medical Examinations'!$A:$M,11,0)</f>
        <v>Healthy Weight</v>
      </c>
      <c r="K2094" t="str">
        <f>VLOOKUP($A2094,'Medical Examinations'!$A:$M,12,0)</f>
        <v>Prediabetes</v>
      </c>
      <c r="L2094" s="11">
        <f>VLOOKUP($A2094,'Hospitalisation Details'!$A:$O,5,0)</f>
        <v>35997</v>
      </c>
      <c r="M2094">
        <f>VLOOKUP($A2094,'Hospitalisation Details'!$A:$O,7,0)</f>
        <v>2352.9699999999998</v>
      </c>
      <c r="N2094" t="str">
        <f>VLOOKUP($A2094,'Hospitalisation Details'!$A:$O,12,0)</f>
        <v>tier - 3</v>
      </c>
      <c r="O2094" t="str">
        <f>VLOOKUP($A2094,'Hospitalisation Details'!$A:$O,13,0)</f>
        <v>tier - 3</v>
      </c>
      <c r="P2094" t="str">
        <f>VLOOKUP($A2094,'Hospitalisation Details'!$A:$O,14,0)</f>
        <v>R1012</v>
      </c>
      <c r="Q2094">
        <f>VLOOKUP($A2094,'Hospitalisation Details'!$A:$O,15,0)</f>
        <v>24</v>
      </c>
    </row>
    <row r="2095" spans="1:17" ht="15.75" x14ac:dyDescent="0.25">
      <c r="A2095" s="1" t="s">
        <v>271</v>
      </c>
      <c r="B2095" t="str">
        <f>VLOOKUP(Healthcare!A2095,'Customer Names'!$A:$D,4,0)</f>
        <v>Lauren</v>
      </c>
      <c r="C2095">
        <f>VLOOKUP(A2095,'Medical Examinations'!$A:$M,2,0)</f>
        <v>28.4</v>
      </c>
      <c r="D2095">
        <f>VLOOKUP($A2095,'Medical Examinations'!$A:$M,3,0)</f>
        <v>5.97</v>
      </c>
      <c r="E2095" t="str">
        <f>VLOOKUP($A2095,'Medical Examinations'!$A:$M,4,0)</f>
        <v>No</v>
      </c>
      <c r="F2095" t="str">
        <f>VLOOKUP($A2095,'Medical Examinations'!$A:$M,5,0)</f>
        <v>No</v>
      </c>
      <c r="G2095" t="str">
        <f>VLOOKUP($A2095,'Medical Examinations'!$A:$M,6,0)</f>
        <v>Yes</v>
      </c>
      <c r="H2095">
        <f>VLOOKUP($A2095,'Medical Examinations'!$A:$M,8,0)</f>
        <v>1</v>
      </c>
      <c r="I2095" t="str">
        <f>VLOOKUP($A2095,'Medical Examinations'!$A:$M,9,0)</f>
        <v>No</v>
      </c>
      <c r="J2095" t="str">
        <f>VLOOKUP($A2095,'Medical Examinations'!$A:$M,11,0)</f>
        <v>Overweight</v>
      </c>
      <c r="K2095" t="str">
        <f>VLOOKUP($A2095,'Medical Examinations'!$A:$M,12,0)</f>
        <v>Prediabetes</v>
      </c>
      <c r="L2095" s="11">
        <f>VLOOKUP($A2095,'Hospitalisation Details'!$A:$O,5,0)</f>
        <v>37943</v>
      </c>
      <c r="M2095">
        <f>VLOOKUP($A2095,'Hospitalisation Details'!$A:$O,7,0)</f>
        <v>2331.52</v>
      </c>
      <c r="N2095" t="str">
        <f>VLOOKUP($A2095,'Hospitalisation Details'!$A:$O,12,0)</f>
        <v>tier - 2</v>
      </c>
      <c r="O2095" t="str">
        <f>VLOOKUP($A2095,'Hospitalisation Details'!$A:$O,13,0)</f>
        <v>tier - 3</v>
      </c>
      <c r="P2095" t="str">
        <f>VLOOKUP($A2095,'Hospitalisation Details'!$A:$O,14,0)</f>
        <v>R1011</v>
      </c>
      <c r="Q2095">
        <f>VLOOKUP($A2095,'Hospitalisation Details'!$A:$O,15,0)</f>
        <v>19</v>
      </c>
    </row>
    <row r="2096" spans="1:17" ht="15.75" x14ac:dyDescent="0.25">
      <c r="A2096" s="1" t="s">
        <v>270</v>
      </c>
      <c r="B2096" t="str">
        <f>VLOOKUP(Healthcare!A2096,'Customer Names'!$A:$D,4,0)</f>
        <v>Massimiliano</v>
      </c>
      <c r="C2096">
        <f>VLOOKUP(A2096,'Medical Examinations'!$A:$M,2,0)</f>
        <v>35.42</v>
      </c>
      <c r="D2096">
        <f>VLOOKUP($A2096,'Medical Examinations'!$A:$M,3,0)</f>
        <v>4.6399999999999997</v>
      </c>
      <c r="E2096" t="str">
        <f>VLOOKUP($A2096,'Medical Examinations'!$A:$M,4,0)</f>
        <v>yes</v>
      </c>
      <c r="F2096" t="str">
        <f>VLOOKUP($A2096,'Medical Examinations'!$A:$M,5,0)</f>
        <v>No</v>
      </c>
      <c r="G2096" t="str">
        <f>VLOOKUP($A2096,'Medical Examinations'!$A:$M,6,0)</f>
        <v>No</v>
      </c>
      <c r="H2096">
        <f>VLOOKUP($A2096,'Medical Examinations'!$A:$M,8,0)</f>
        <v>0</v>
      </c>
      <c r="I2096" t="str">
        <f>VLOOKUP($A2096,'Medical Examinations'!$A:$M,9,0)</f>
        <v>No</v>
      </c>
      <c r="J2096" t="str">
        <f>VLOOKUP($A2096,'Medical Examinations'!$A:$M,11,0)</f>
        <v>Obesity</v>
      </c>
      <c r="K2096" t="str">
        <f>VLOOKUP($A2096,'Medical Examinations'!$A:$M,12,0)</f>
        <v>Normal</v>
      </c>
      <c r="L2096" s="11">
        <f>VLOOKUP($A2096,'Hospitalisation Details'!$A:$O,5,0)</f>
        <v>35325</v>
      </c>
      <c r="M2096">
        <f>VLOOKUP($A2096,'Hospitalisation Details'!$A:$O,7,0)</f>
        <v>2322.62</v>
      </c>
      <c r="N2096" t="str">
        <f>VLOOKUP($A2096,'Hospitalisation Details'!$A:$O,12,0)</f>
        <v>tier - 2</v>
      </c>
      <c r="O2096" t="str">
        <f>VLOOKUP($A2096,'Hospitalisation Details'!$A:$O,13,0)</f>
        <v>tier - 1</v>
      </c>
      <c r="P2096" t="str">
        <f>VLOOKUP($A2096,'Hospitalisation Details'!$A:$O,14,0)</f>
        <v>R1013</v>
      </c>
      <c r="Q2096">
        <f>VLOOKUP($A2096,'Hospitalisation Details'!$A:$O,15,0)</f>
        <v>26</v>
      </c>
    </row>
    <row r="2097" spans="1:17" ht="15.75" x14ac:dyDescent="0.25">
      <c r="A2097" s="1" t="s">
        <v>269</v>
      </c>
      <c r="B2097" t="str">
        <f>VLOOKUP(Healthcare!A2097,'Customer Names'!$A:$D,4,0)</f>
        <v>Josh</v>
      </c>
      <c r="C2097">
        <f>VLOOKUP(A2097,'Medical Examinations'!$A:$M,2,0)</f>
        <v>26.18</v>
      </c>
      <c r="D2097">
        <f>VLOOKUP($A2097,'Medical Examinations'!$A:$M,3,0)</f>
        <v>6.12</v>
      </c>
      <c r="E2097" t="str">
        <f>VLOOKUP($A2097,'Medical Examinations'!$A:$M,4,0)</f>
        <v>No</v>
      </c>
      <c r="F2097" t="str">
        <f>VLOOKUP($A2097,'Medical Examinations'!$A:$M,5,0)</f>
        <v>yes</v>
      </c>
      <c r="G2097" t="str">
        <f>VLOOKUP($A2097,'Medical Examinations'!$A:$M,6,0)</f>
        <v>No</v>
      </c>
      <c r="H2097">
        <f>VLOOKUP($A2097,'Medical Examinations'!$A:$M,8,0)</f>
        <v>1</v>
      </c>
      <c r="I2097" t="str">
        <f>VLOOKUP($A2097,'Medical Examinations'!$A:$M,9,0)</f>
        <v>No</v>
      </c>
      <c r="J2097" t="str">
        <f>VLOOKUP($A2097,'Medical Examinations'!$A:$M,11,0)</f>
        <v>Overweight</v>
      </c>
      <c r="K2097" t="str">
        <f>VLOOKUP($A2097,'Medical Examinations'!$A:$M,12,0)</f>
        <v>Prediabetes</v>
      </c>
      <c r="L2097" s="11">
        <f>VLOOKUP($A2097,'Hospitalisation Details'!$A:$O,5,0)</f>
        <v>38327</v>
      </c>
      <c r="M2097">
        <f>VLOOKUP($A2097,'Hospitalisation Details'!$A:$O,7,0)</f>
        <v>2304</v>
      </c>
      <c r="N2097" t="str">
        <f>VLOOKUP($A2097,'Hospitalisation Details'!$A:$O,12,0)</f>
        <v>tier - 2</v>
      </c>
      <c r="O2097" t="str">
        <f>VLOOKUP($A2097,'Hospitalisation Details'!$A:$O,13,0)</f>
        <v>tier - 3</v>
      </c>
      <c r="P2097" t="str">
        <f>VLOOKUP($A2097,'Hospitalisation Details'!$A:$O,14,0)</f>
        <v>R1013</v>
      </c>
      <c r="Q2097">
        <f>VLOOKUP($A2097,'Hospitalisation Details'!$A:$O,15,0)</f>
        <v>18</v>
      </c>
    </row>
    <row r="2098" spans="1:17" ht="15.75" x14ac:dyDescent="0.25">
      <c r="A2098" s="1" t="s">
        <v>268</v>
      </c>
      <c r="B2098" t="str">
        <f>VLOOKUP(Healthcare!A2098,'Customer Names'!$A:$D,4,0)</f>
        <v>Kiyokatsu</v>
      </c>
      <c r="C2098">
        <f>VLOOKUP(A2098,'Medical Examinations'!$A:$M,2,0)</f>
        <v>20.8</v>
      </c>
      <c r="D2098">
        <f>VLOOKUP($A2098,'Medical Examinations'!$A:$M,3,0)</f>
        <v>4.87</v>
      </c>
      <c r="E2098" t="str">
        <f>VLOOKUP($A2098,'Medical Examinations'!$A:$M,4,0)</f>
        <v>yes</v>
      </c>
      <c r="F2098" t="str">
        <f>VLOOKUP($A2098,'Medical Examinations'!$A:$M,5,0)</f>
        <v>No</v>
      </c>
      <c r="G2098" t="str">
        <f>VLOOKUP($A2098,'Medical Examinations'!$A:$M,6,0)</f>
        <v>No</v>
      </c>
      <c r="H2098">
        <f>VLOOKUP($A2098,'Medical Examinations'!$A:$M,8,0)</f>
        <v>0</v>
      </c>
      <c r="I2098" t="str">
        <f>VLOOKUP($A2098,'Medical Examinations'!$A:$M,9,0)</f>
        <v>No</v>
      </c>
      <c r="J2098" t="str">
        <f>VLOOKUP($A2098,'Medical Examinations'!$A:$M,11,0)</f>
        <v>Healthy Weight</v>
      </c>
      <c r="K2098" t="str">
        <f>VLOOKUP($A2098,'Medical Examinations'!$A:$M,12,0)</f>
        <v>Normal</v>
      </c>
      <c r="L2098" s="11">
        <f>VLOOKUP($A2098,'Hospitalisation Details'!$A:$O,5,0)</f>
        <v>35244</v>
      </c>
      <c r="M2098">
        <f>VLOOKUP($A2098,'Hospitalisation Details'!$A:$O,7,0)</f>
        <v>2302.3000000000002</v>
      </c>
      <c r="N2098" t="str">
        <f>VLOOKUP($A2098,'Hospitalisation Details'!$A:$O,12,0)</f>
        <v>tier - 1</v>
      </c>
      <c r="O2098" t="str">
        <f>VLOOKUP($A2098,'Hospitalisation Details'!$A:$O,13,0)</f>
        <v>tier - 2</v>
      </c>
      <c r="P2098" t="str">
        <f>VLOOKUP($A2098,'Hospitalisation Details'!$A:$O,14,0)</f>
        <v>R1011</v>
      </c>
      <c r="Q2098">
        <f>VLOOKUP($A2098,'Hospitalisation Details'!$A:$O,15,0)</f>
        <v>26</v>
      </c>
    </row>
    <row r="2099" spans="1:17" ht="15.75" x14ac:dyDescent="0.25">
      <c r="A2099" s="1" t="s">
        <v>267</v>
      </c>
      <c r="B2099" t="str">
        <f>VLOOKUP(Healthcare!A2099,'Customer Names'!$A:$D,4,0)</f>
        <v>Amanda L</v>
      </c>
      <c r="C2099">
        <f>VLOOKUP(A2099,'Medical Examinations'!$A:$M,2,0)</f>
        <v>15.82</v>
      </c>
      <c r="D2099">
        <f>VLOOKUP($A2099,'Medical Examinations'!$A:$M,3,0)</f>
        <v>4.5999999999999996</v>
      </c>
      <c r="E2099" t="str">
        <f>VLOOKUP($A2099,'Medical Examinations'!$A:$M,4,0)</f>
        <v>No</v>
      </c>
      <c r="F2099" t="str">
        <f>VLOOKUP($A2099,'Medical Examinations'!$A:$M,5,0)</f>
        <v>No</v>
      </c>
      <c r="G2099" t="str">
        <f>VLOOKUP($A2099,'Medical Examinations'!$A:$M,6,0)</f>
        <v>No</v>
      </c>
      <c r="H2099">
        <f>VLOOKUP($A2099,'Medical Examinations'!$A:$M,8,0)</f>
        <v>0</v>
      </c>
      <c r="I2099" t="str">
        <f>VLOOKUP($A2099,'Medical Examinations'!$A:$M,9,0)</f>
        <v>No</v>
      </c>
      <c r="J2099" t="str">
        <f>VLOOKUP($A2099,'Medical Examinations'!$A:$M,11,0)</f>
        <v>Underweight</v>
      </c>
      <c r="K2099" t="str">
        <f>VLOOKUP($A2099,'Medical Examinations'!$A:$M,12,0)</f>
        <v>Normal</v>
      </c>
      <c r="L2099" s="11">
        <f>VLOOKUP($A2099,'Hospitalisation Details'!$A:$O,5,0)</f>
        <v>32786</v>
      </c>
      <c r="M2099">
        <f>VLOOKUP($A2099,'Hospitalisation Details'!$A:$O,7,0)</f>
        <v>2295.2399999999998</v>
      </c>
      <c r="N2099" t="str">
        <f>VLOOKUP($A2099,'Hospitalisation Details'!$A:$O,12,0)</f>
        <v>tier - 2</v>
      </c>
      <c r="O2099" t="str">
        <f>VLOOKUP($A2099,'Hospitalisation Details'!$A:$O,13,0)</f>
        <v>tier - 1</v>
      </c>
      <c r="P2099" t="str">
        <f>VLOOKUP($A2099,'Hospitalisation Details'!$A:$O,14,0)</f>
        <v>R1013</v>
      </c>
      <c r="Q2099">
        <f>VLOOKUP($A2099,'Hospitalisation Details'!$A:$O,15,0)</f>
        <v>33</v>
      </c>
    </row>
    <row r="2100" spans="1:17" ht="15.75" x14ac:dyDescent="0.25">
      <c r="A2100" s="1" t="s">
        <v>266</v>
      </c>
      <c r="B2100" t="str">
        <f>VLOOKUP(Healthcare!A2100,'Customer Names'!$A:$D,4,0)</f>
        <v>Matthew</v>
      </c>
      <c r="C2100">
        <f>VLOOKUP(A2100,'Medical Examinations'!$A:$M,2,0)</f>
        <v>17.670000000000002</v>
      </c>
      <c r="D2100">
        <f>VLOOKUP($A2100,'Medical Examinations'!$A:$M,3,0)</f>
        <v>4.78</v>
      </c>
      <c r="E2100" t="str">
        <f>VLOOKUP($A2100,'Medical Examinations'!$A:$M,4,0)</f>
        <v>No</v>
      </c>
      <c r="F2100" t="str">
        <f>VLOOKUP($A2100,'Medical Examinations'!$A:$M,5,0)</f>
        <v>No</v>
      </c>
      <c r="G2100" t="str">
        <f>VLOOKUP($A2100,'Medical Examinations'!$A:$M,6,0)</f>
        <v>No</v>
      </c>
      <c r="H2100">
        <f>VLOOKUP($A2100,'Medical Examinations'!$A:$M,8,0)</f>
        <v>0</v>
      </c>
      <c r="I2100" t="str">
        <f>VLOOKUP($A2100,'Medical Examinations'!$A:$M,9,0)</f>
        <v>No</v>
      </c>
      <c r="J2100" t="str">
        <f>VLOOKUP($A2100,'Medical Examinations'!$A:$M,11,0)</f>
        <v>Underweight</v>
      </c>
      <c r="K2100" t="str">
        <f>VLOOKUP($A2100,'Medical Examinations'!$A:$M,12,0)</f>
        <v>Normal</v>
      </c>
      <c r="L2100" s="11">
        <f>VLOOKUP($A2100,'Hospitalisation Details'!$A:$O,5,0)</f>
        <v>33435</v>
      </c>
      <c r="M2100">
        <f>VLOOKUP($A2100,'Hospitalisation Details'!$A:$O,7,0)</f>
        <v>2277.7199999999998</v>
      </c>
      <c r="N2100" t="str">
        <f>VLOOKUP($A2100,'Hospitalisation Details'!$A:$O,12,0)</f>
        <v>tier - 2</v>
      </c>
      <c r="O2100" t="str">
        <f>VLOOKUP($A2100,'Hospitalisation Details'!$A:$O,13,0)</f>
        <v>tier - 1</v>
      </c>
      <c r="P2100" t="str">
        <f>VLOOKUP($A2100,'Hospitalisation Details'!$A:$O,14,0)</f>
        <v>R1013</v>
      </c>
      <c r="Q2100">
        <f>VLOOKUP($A2100,'Hospitalisation Details'!$A:$O,15,0)</f>
        <v>31</v>
      </c>
    </row>
    <row r="2101" spans="1:17" ht="15.75" x14ac:dyDescent="0.25">
      <c r="A2101" s="1" t="s">
        <v>265</v>
      </c>
      <c r="B2101" t="str">
        <f>VLOOKUP(Healthcare!A2101,'Customer Names'!$A:$D,4,0)</f>
        <v>Julia M</v>
      </c>
      <c r="C2101">
        <f>VLOOKUP(A2101,'Medical Examinations'!$A:$M,2,0)</f>
        <v>31.92</v>
      </c>
      <c r="D2101">
        <f>VLOOKUP($A2101,'Medical Examinations'!$A:$M,3,0)</f>
        <v>11.05</v>
      </c>
      <c r="E2101" t="str">
        <f>VLOOKUP($A2101,'Medical Examinations'!$A:$M,4,0)</f>
        <v>No</v>
      </c>
      <c r="F2101" t="str">
        <f>VLOOKUP($A2101,'Medical Examinations'!$A:$M,5,0)</f>
        <v>No</v>
      </c>
      <c r="G2101" t="str">
        <f>VLOOKUP($A2101,'Medical Examinations'!$A:$M,6,0)</f>
        <v>No</v>
      </c>
      <c r="H2101">
        <f>VLOOKUP($A2101,'Medical Examinations'!$A:$M,8,0)</f>
        <v>0</v>
      </c>
      <c r="I2101" t="str">
        <f>VLOOKUP($A2101,'Medical Examinations'!$A:$M,9,0)</f>
        <v>No</v>
      </c>
      <c r="J2101" t="str">
        <f>VLOOKUP($A2101,'Medical Examinations'!$A:$M,11,0)</f>
        <v>Obesity</v>
      </c>
      <c r="K2101" t="str">
        <f>VLOOKUP($A2101,'Medical Examinations'!$A:$M,12,0)</f>
        <v>Diabetes</v>
      </c>
      <c r="L2101" s="11">
        <f>VLOOKUP($A2101,'Hospitalisation Details'!$A:$O,5,0)</f>
        <v>37511</v>
      </c>
      <c r="M2101">
        <f>VLOOKUP($A2101,'Hospitalisation Details'!$A:$O,7,0)</f>
        <v>2261.5700000000002</v>
      </c>
      <c r="N2101" t="str">
        <f>VLOOKUP($A2101,'Hospitalisation Details'!$A:$O,12,0)</f>
        <v>tier - 2</v>
      </c>
      <c r="O2101" t="str">
        <f>VLOOKUP($A2101,'Hospitalisation Details'!$A:$O,13,0)</f>
        <v>tier - 1</v>
      </c>
      <c r="P2101" t="str">
        <f>VLOOKUP($A2101,'Hospitalisation Details'!$A:$O,14,0)</f>
        <v>R1012</v>
      </c>
      <c r="Q2101">
        <f>VLOOKUP($A2101,'Hospitalisation Details'!$A:$O,15,0)</f>
        <v>20</v>
      </c>
    </row>
    <row r="2102" spans="1:17" ht="15.75" x14ac:dyDescent="0.25">
      <c r="A2102" s="1" t="s">
        <v>264</v>
      </c>
      <c r="B2102" t="str">
        <f>VLOOKUP(Healthcare!A2102,'Customer Names'!$A:$D,4,0)</f>
        <v>Rhea</v>
      </c>
      <c r="C2102">
        <f>VLOOKUP(A2102,'Medical Examinations'!$A:$M,2,0)</f>
        <v>28.975000000000001</v>
      </c>
      <c r="D2102">
        <f>VLOOKUP($A2102,'Medical Examinations'!$A:$M,3,0)</f>
        <v>7.62</v>
      </c>
      <c r="E2102" t="str">
        <f>VLOOKUP($A2102,'Medical Examinations'!$A:$M,4,0)</f>
        <v>No</v>
      </c>
      <c r="F2102" t="str">
        <f>VLOOKUP($A2102,'Medical Examinations'!$A:$M,5,0)</f>
        <v>No</v>
      </c>
      <c r="G2102" t="str">
        <f>VLOOKUP($A2102,'Medical Examinations'!$A:$M,6,0)</f>
        <v>No</v>
      </c>
      <c r="H2102">
        <f>VLOOKUP($A2102,'Medical Examinations'!$A:$M,8,0)</f>
        <v>0</v>
      </c>
      <c r="I2102" t="str">
        <f>VLOOKUP($A2102,'Medical Examinations'!$A:$M,9,0)</f>
        <v>No</v>
      </c>
      <c r="J2102" t="str">
        <f>VLOOKUP($A2102,'Medical Examinations'!$A:$M,11,0)</f>
        <v>Overweight</v>
      </c>
      <c r="K2102" t="str">
        <f>VLOOKUP($A2102,'Medical Examinations'!$A:$M,12,0)</f>
        <v>Diabetes</v>
      </c>
      <c r="L2102" s="11">
        <f>VLOOKUP($A2102,'Hospitalisation Details'!$A:$O,5,0)</f>
        <v>37422</v>
      </c>
      <c r="M2102">
        <f>VLOOKUP($A2102,'Hospitalisation Details'!$A:$O,7,0)</f>
        <v>2257.48</v>
      </c>
      <c r="N2102" t="str">
        <f>VLOOKUP($A2102,'Hospitalisation Details'!$A:$O,12,0)</f>
        <v>tier - 2</v>
      </c>
      <c r="O2102" t="str">
        <f>VLOOKUP($A2102,'Hospitalisation Details'!$A:$O,13,0)</f>
        <v>tier - 1</v>
      </c>
      <c r="P2102" t="str">
        <f>VLOOKUP($A2102,'Hospitalisation Details'!$A:$O,14,0)</f>
        <v>R1012</v>
      </c>
      <c r="Q2102">
        <f>VLOOKUP($A2102,'Hospitalisation Details'!$A:$O,15,0)</f>
        <v>20</v>
      </c>
    </row>
    <row r="2103" spans="1:17" ht="15.75" x14ac:dyDescent="0.25">
      <c r="A2103" s="1" t="s">
        <v>263</v>
      </c>
      <c r="B2103" t="str">
        <f>VLOOKUP(Healthcare!A2103,'Customer Names'!$A:$D,4,0)</f>
        <v>Justin</v>
      </c>
      <c r="C2103">
        <f>VLOOKUP(A2103,'Medical Examinations'!$A:$M,2,0)</f>
        <v>31.73</v>
      </c>
      <c r="D2103">
        <f>VLOOKUP($A2103,'Medical Examinations'!$A:$M,3,0)</f>
        <v>4.78</v>
      </c>
      <c r="E2103" t="str">
        <f>VLOOKUP($A2103,'Medical Examinations'!$A:$M,4,0)</f>
        <v>yes</v>
      </c>
      <c r="F2103" t="str">
        <f>VLOOKUP($A2103,'Medical Examinations'!$A:$M,5,0)</f>
        <v>yes</v>
      </c>
      <c r="G2103" t="str">
        <f>VLOOKUP($A2103,'Medical Examinations'!$A:$M,6,0)</f>
        <v>No</v>
      </c>
      <c r="H2103">
        <f>VLOOKUP($A2103,'Medical Examinations'!$A:$M,8,0)</f>
        <v>2</v>
      </c>
      <c r="I2103" t="str">
        <f>VLOOKUP($A2103,'Medical Examinations'!$A:$M,9,0)</f>
        <v>No</v>
      </c>
      <c r="J2103" t="str">
        <f>VLOOKUP($A2103,'Medical Examinations'!$A:$M,11,0)</f>
        <v>Obesity</v>
      </c>
      <c r="K2103" t="str">
        <f>VLOOKUP($A2103,'Medical Examinations'!$A:$M,12,0)</f>
        <v>Normal</v>
      </c>
      <c r="L2103" s="11">
        <f>VLOOKUP($A2103,'Hospitalisation Details'!$A:$O,5,0)</f>
        <v>36780</v>
      </c>
      <c r="M2103">
        <f>VLOOKUP($A2103,'Hospitalisation Details'!$A:$O,7,0)</f>
        <v>2254.8000000000002</v>
      </c>
      <c r="N2103" t="str">
        <f>VLOOKUP($A2103,'Hospitalisation Details'!$A:$O,12,0)</f>
        <v>tier - 2</v>
      </c>
      <c r="O2103" t="str">
        <f>VLOOKUP($A2103,'Hospitalisation Details'!$A:$O,13,0)</f>
        <v>tier - 3</v>
      </c>
      <c r="P2103" t="str">
        <f>VLOOKUP($A2103,'Hospitalisation Details'!$A:$O,14,0)</f>
        <v>R1016</v>
      </c>
      <c r="Q2103">
        <f>VLOOKUP($A2103,'Hospitalisation Details'!$A:$O,15,0)</f>
        <v>22</v>
      </c>
    </row>
    <row r="2104" spans="1:17" ht="15.75" x14ac:dyDescent="0.25">
      <c r="A2104" s="1" t="s">
        <v>262</v>
      </c>
      <c r="B2104" t="str">
        <f>VLOOKUP(Healthcare!A2104,'Customer Names'!$A:$D,4,0)</f>
        <v>Shamus M.</v>
      </c>
      <c r="C2104">
        <f>VLOOKUP(A2104,'Medical Examinations'!$A:$M,2,0)</f>
        <v>28.88</v>
      </c>
      <c r="D2104">
        <f>VLOOKUP($A2104,'Medical Examinations'!$A:$M,3,0)</f>
        <v>6.09</v>
      </c>
      <c r="E2104" t="str">
        <f>VLOOKUP($A2104,'Medical Examinations'!$A:$M,4,0)</f>
        <v>yes</v>
      </c>
      <c r="F2104" t="str">
        <f>VLOOKUP($A2104,'Medical Examinations'!$A:$M,5,0)</f>
        <v>yes</v>
      </c>
      <c r="G2104" t="str">
        <f>VLOOKUP($A2104,'Medical Examinations'!$A:$M,6,0)</f>
        <v>No</v>
      </c>
      <c r="H2104">
        <f>VLOOKUP($A2104,'Medical Examinations'!$A:$M,8,0)</f>
        <v>2</v>
      </c>
      <c r="I2104" t="str">
        <f>VLOOKUP($A2104,'Medical Examinations'!$A:$M,9,0)</f>
        <v>No</v>
      </c>
      <c r="J2104" t="str">
        <f>VLOOKUP($A2104,'Medical Examinations'!$A:$M,11,0)</f>
        <v>Overweight</v>
      </c>
      <c r="K2104" t="str">
        <f>VLOOKUP($A2104,'Medical Examinations'!$A:$M,12,0)</f>
        <v>Prediabetes</v>
      </c>
      <c r="L2104" s="11">
        <f>VLOOKUP($A2104,'Hospitalisation Details'!$A:$O,5,0)</f>
        <v>36768</v>
      </c>
      <c r="M2104">
        <f>VLOOKUP($A2104,'Hospitalisation Details'!$A:$O,7,0)</f>
        <v>2250.84</v>
      </c>
      <c r="N2104" t="str">
        <f>VLOOKUP($A2104,'Hospitalisation Details'!$A:$O,12,0)</f>
        <v>tier - 2</v>
      </c>
      <c r="O2104" t="str">
        <f>VLOOKUP($A2104,'Hospitalisation Details'!$A:$O,13,0)</f>
        <v>tier - 2</v>
      </c>
      <c r="P2104" t="str">
        <f>VLOOKUP($A2104,'Hospitalisation Details'!$A:$O,14,0)</f>
        <v>R1018</v>
      </c>
      <c r="Q2104">
        <f>VLOOKUP($A2104,'Hospitalisation Details'!$A:$O,15,0)</f>
        <v>22</v>
      </c>
    </row>
    <row r="2105" spans="1:17" ht="15.75" x14ac:dyDescent="0.25">
      <c r="A2105" s="1" t="s">
        <v>261</v>
      </c>
      <c r="B2105" t="str">
        <f>VLOOKUP(Healthcare!A2105,'Customer Names'!$A:$D,4,0)</f>
        <v>Mike</v>
      </c>
      <c r="C2105">
        <f>VLOOKUP(A2105,'Medical Examinations'!$A:$M,2,0)</f>
        <v>25.555</v>
      </c>
      <c r="D2105">
        <f>VLOOKUP($A2105,'Medical Examinations'!$A:$M,3,0)</f>
        <v>5.1100000000000003</v>
      </c>
      <c r="E2105" t="str">
        <f>VLOOKUP($A2105,'Medical Examinations'!$A:$M,4,0)</f>
        <v>No</v>
      </c>
      <c r="F2105" t="str">
        <f>VLOOKUP($A2105,'Medical Examinations'!$A:$M,5,0)</f>
        <v>No</v>
      </c>
      <c r="G2105" t="str">
        <f>VLOOKUP($A2105,'Medical Examinations'!$A:$M,6,0)</f>
        <v>Yes</v>
      </c>
      <c r="H2105">
        <f>VLOOKUP($A2105,'Medical Examinations'!$A:$M,8,0)</f>
        <v>1</v>
      </c>
      <c r="I2105" t="str">
        <f>VLOOKUP($A2105,'Medical Examinations'!$A:$M,9,0)</f>
        <v>No</v>
      </c>
      <c r="J2105" t="str">
        <f>VLOOKUP($A2105,'Medical Examinations'!$A:$M,11,0)</f>
        <v>Overweight</v>
      </c>
      <c r="K2105" t="str">
        <f>VLOOKUP($A2105,'Medical Examinations'!$A:$M,12,0)</f>
        <v>Normal</v>
      </c>
      <c r="L2105" s="11">
        <f>VLOOKUP($A2105,'Hospitalisation Details'!$A:$O,5,0)</f>
        <v>37874</v>
      </c>
      <c r="M2105">
        <f>VLOOKUP($A2105,'Hospitalisation Details'!$A:$O,7,0)</f>
        <v>2221.56</v>
      </c>
      <c r="N2105" t="str">
        <f>VLOOKUP($A2105,'Hospitalisation Details'!$A:$O,12,0)</f>
        <v>tier - 2</v>
      </c>
      <c r="O2105" t="str">
        <f>VLOOKUP($A2105,'Hospitalisation Details'!$A:$O,13,0)</f>
        <v>tier - 3</v>
      </c>
      <c r="P2105" t="str">
        <f>VLOOKUP($A2105,'Hospitalisation Details'!$A:$O,14,0)</f>
        <v>R1012</v>
      </c>
      <c r="Q2105">
        <f>VLOOKUP($A2105,'Hospitalisation Details'!$A:$O,15,0)</f>
        <v>19</v>
      </c>
    </row>
    <row r="2106" spans="1:17" ht="15.75" x14ac:dyDescent="0.25">
      <c r="A2106" s="1" t="s">
        <v>260</v>
      </c>
      <c r="B2106" t="str">
        <f>VLOOKUP(Healthcare!A2106,'Customer Names'!$A:$D,4,0)</f>
        <v>Mary Beth</v>
      </c>
      <c r="C2106">
        <f>VLOOKUP(A2106,'Medical Examinations'!$A:$M,2,0)</f>
        <v>37.29</v>
      </c>
      <c r="D2106">
        <f>VLOOKUP($A2106,'Medical Examinations'!$A:$M,3,0)</f>
        <v>4.46</v>
      </c>
      <c r="E2106" t="str">
        <f>VLOOKUP($A2106,'Medical Examinations'!$A:$M,4,0)</f>
        <v>No</v>
      </c>
      <c r="F2106" t="str">
        <f>VLOOKUP($A2106,'Medical Examinations'!$A:$M,5,0)</f>
        <v>yes</v>
      </c>
      <c r="G2106" t="str">
        <f>VLOOKUP($A2106,'Medical Examinations'!$A:$M,6,0)</f>
        <v>No</v>
      </c>
      <c r="H2106">
        <f>VLOOKUP($A2106,'Medical Examinations'!$A:$M,8,0)</f>
        <v>1</v>
      </c>
      <c r="I2106" t="str">
        <f>VLOOKUP($A2106,'Medical Examinations'!$A:$M,9,0)</f>
        <v>No</v>
      </c>
      <c r="J2106" t="str">
        <f>VLOOKUP($A2106,'Medical Examinations'!$A:$M,11,0)</f>
        <v>Obesity</v>
      </c>
      <c r="K2106" t="str">
        <f>VLOOKUP($A2106,'Medical Examinations'!$A:$M,12,0)</f>
        <v>Normal</v>
      </c>
      <c r="L2106" s="11">
        <f>VLOOKUP($A2106,'Hospitalisation Details'!$A:$O,5,0)</f>
        <v>38303</v>
      </c>
      <c r="M2106">
        <f>VLOOKUP($A2106,'Hospitalisation Details'!$A:$O,7,0)</f>
        <v>2219.4499999999998</v>
      </c>
      <c r="N2106" t="str">
        <f>VLOOKUP($A2106,'Hospitalisation Details'!$A:$O,12,0)</f>
        <v>tier - 2</v>
      </c>
      <c r="O2106" t="str">
        <f>VLOOKUP($A2106,'Hospitalisation Details'!$A:$O,13,0)</f>
        <v>tier - 1</v>
      </c>
      <c r="P2106" t="str">
        <f>VLOOKUP($A2106,'Hospitalisation Details'!$A:$O,14,0)</f>
        <v>R1013</v>
      </c>
      <c r="Q2106">
        <f>VLOOKUP($A2106,'Hospitalisation Details'!$A:$O,15,0)</f>
        <v>18</v>
      </c>
    </row>
    <row r="2107" spans="1:17" ht="15.75" x14ac:dyDescent="0.25">
      <c r="A2107" s="1" t="s">
        <v>259</v>
      </c>
      <c r="B2107" t="str">
        <f>VLOOKUP(Healthcare!A2107,'Customer Names'!$A:$D,4,0)</f>
        <v>Erin</v>
      </c>
      <c r="C2107">
        <f>VLOOKUP(A2107,'Medical Examinations'!$A:$M,2,0)</f>
        <v>40.28</v>
      </c>
      <c r="D2107">
        <f>VLOOKUP($A2107,'Medical Examinations'!$A:$M,3,0)</f>
        <v>6.11</v>
      </c>
      <c r="E2107" t="str">
        <f>VLOOKUP($A2107,'Medical Examinations'!$A:$M,4,0)</f>
        <v>No</v>
      </c>
      <c r="F2107" t="str">
        <f>VLOOKUP($A2107,'Medical Examinations'!$A:$M,5,0)</f>
        <v>yes</v>
      </c>
      <c r="G2107" t="str">
        <f>VLOOKUP($A2107,'Medical Examinations'!$A:$M,6,0)</f>
        <v>No</v>
      </c>
      <c r="H2107">
        <f>VLOOKUP($A2107,'Medical Examinations'!$A:$M,8,0)</f>
        <v>1</v>
      </c>
      <c r="I2107" t="str">
        <f>VLOOKUP($A2107,'Medical Examinations'!$A:$M,9,0)</f>
        <v>No</v>
      </c>
      <c r="J2107" t="str">
        <f>VLOOKUP($A2107,'Medical Examinations'!$A:$M,11,0)</f>
        <v>Obesity</v>
      </c>
      <c r="K2107" t="str">
        <f>VLOOKUP($A2107,'Medical Examinations'!$A:$M,12,0)</f>
        <v>Prediabetes</v>
      </c>
      <c r="L2107" s="11">
        <f>VLOOKUP($A2107,'Hospitalisation Details'!$A:$O,5,0)</f>
        <v>38163</v>
      </c>
      <c r="M2107">
        <f>VLOOKUP($A2107,'Hospitalisation Details'!$A:$O,7,0)</f>
        <v>2217.6</v>
      </c>
      <c r="N2107" t="str">
        <f>VLOOKUP($A2107,'Hospitalisation Details'!$A:$O,12,0)</f>
        <v>tier - 2</v>
      </c>
      <c r="O2107" t="str">
        <f>VLOOKUP($A2107,'Hospitalisation Details'!$A:$O,13,0)</f>
        <v>tier - 1</v>
      </c>
      <c r="P2107" t="str">
        <f>VLOOKUP($A2107,'Hospitalisation Details'!$A:$O,14,0)</f>
        <v>R1024</v>
      </c>
      <c r="Q2107">
        <f>VLOOKUP($A2107,'Hospitalisation Details'!$A:$O,15,0)</f>
        <v>18</v>
      </c>
    </row>
    <row r="2108" spans="1:17" ht="15.75" x14ac:dyDescent="0.25">
      <c r="A2108" s="1" t="s">
        <v>258</v>
      </c>
      <c r="B2108" t="str">
        <f>VLOOKUP(Healthcare!A2108,'Customer Names'!$A:$D,4,0)</f>
        <v>Hallie</v>
      </c>
      <c r="C2108">
        <f>VLOOKUP(A2108,'Medical Examinations'!$A:$M,2,0)</f>
        <v>40.185000000000002</v>
      </c>
      <c r="D2108">
        <f>VLOOKUP($A2108,'Medical Examinations'!$A:$M,3,0)</f>
        <v>4.66</v>
      </c>
      <c r="E2108" t="str">
        <f>VLOOKUP($A2108,'Medical Examinations'!$A:$M,4,0)</f>
        <v>No</v>
      </c>
      <c r="F2108" t="str">
        <f>VLOOKUP($A2108,'Medical Examinations'!$A:$M,5,0)</f>
        <v>yes</v>
      </c>
      <c r="G2108" t="str">
        <f>VLOOKUP($A2108,'Medical Examinations'!$A:$M,6,0)</f>
        <v>No</v>
      </c>
      <c r="H2108">
        <f>VLOOKUP($A2108,'Medical Examinations'!$A:$M,8,0)</f>
        <v>1</v>
      </c>
      <c r="I2108" t="str">
        <f>VLOOKUP($A2108,'Medical Examinations'!$A:$M,9,0)</f>
        <v>No</v>
      </c>
      <c r="J2108" t="str">
        <f>VLOOKUP($A2108,'Medical Examinations'!$A:$M,11,0)</f>
        <v>Obesity</v>
      </c>
      <c r="K2108" t="str">
        <f>VLOOKUP($A2108,'Medical Examinations'!$A:$M,12,0)</f>
        <v>Normal</v>
      </c>
      <c r="L2108" s="11">
        <f>VLOOKUP($A2108,'Hospitalisation Details'!$A:$O,5,0)</f>
        <v>38243</v>
      </c>
      <c r="M2108">
        <f>VLOOKUP($A2108,'Hospitalisation Details'!$A:$O,7,0)</f>
        <v>2217.4699999999998</v>
      </c>
      <c r="N2108" t="str">
        <f>VLOOKUP($A2108,'Hospitalisation Details'!$A:$O,12,0)</f>
        <v>tier - 2</v>
      </c>
      <c r="O2108" t="str">
        <f>VLOOKUP($A2108,'Hospitalisation Details'!$A:$O,13,0)</f>
        <v>tier - 1</v>
      </c>
      <c r="P2108" t="str">
        <f>VLOOKUP($A2108,'Hospitalisation Details'!$A:$O,14,0)</f>
        <v>R1024</v>
      </c>
      <c r="Q2108">
        <f>VLOOKUP($A2108,'Hospitalisation Details'!$A:$O,15,0)</f>
        <v>18</v>
      </c>
    </row>
    <row r="2109" spans="1:17" ht="15.75" x14ac:dyDescent="0.25">
      <c r="A2109" s="1" t="s">
        <v>257</v>
      </c>
      <c r="B2109" t="str">
        <f>VLOOKUP(Healthcare!A2109,'Customer Names'!$A:$D,4,0)</f>
        <v>Paige P</v>
      </c>
      <c r="C2109">
        <f>VLOOKUP(A2109,'Medical Examinations'!$A:$M,2,0)</f>
        <v>23.57</v>
      </c>
      <c r="D2109">
        <f>VLOOKUP($A2109,'Medical Examinations'!$A:$M,3,0)</f>
        <v>6.14</v>
      </c>
      <c r="E2109" t="str">
        <f>VLOOKUP($A2109,'Medical Examinations'!$A:$M,4,0)</f>
        <v>No</v>
      </c>
      <c r="F2109" t="str">
        <f>VLOOKUP($A2109,'Medical Examinations'!$A:$M,5,0)</f>
        <v>No</v>
      </c>
      <c r="G2109" t="str">
        <f>VLOOKUP($A2109,'Medical Examinations'!$A:$M,6,0)</f>
        <v>No</v>
      </c>
      <c r="H2109">
        <f>VLOOKUP($A2109,'Medical Examinations'!$A:$M,8,0)</f>
        <v>0</v>
      </c>
      <c r="I2109" t="str">
        <f>VLOOKUP($A2109,'Medical Examinations'!$A:$M,9,0)</f>
        <v>No</v>
      </c>
      <c r="J2109" t="str">
        <f>VLOOKUP($A2109,'Medical Examinations'!$A:$M,11,0)</f>
        <v>Healthy Weight</v>
      </c>
      <c r="K2109" t="str">
        <f>VLOOKUP($A2109,'Medical Examinations'!$A:$M,12,0)</f>
        <v>Prediabetes</v>
      </c>
      <c r="L2109" s="11">
        <f>VLOOKUP($A2109,'Hospitalisation Details'!$A:$O,5,0)</f>
        <v>34594</v>
      </c>
      <c r="M2109">
        <f>VLOOKUP($A2109,'Hospitalisation Details'!$A:$O,7,0)</f>
        <v>2213.21</v>
      </c>
      <c r="N2109" t="str">
        <f>VLOOKUP($A2109,'Hospitalisation Details'!$A:$O,12,0)</f>
        <v>tier - 2</v>
      </c>
      <c r="O2109" t="str">
        <f>VLOOKUP($A2109,'Hospitalisation Details'!$A:$O,13,0)</f>
        <v>tier - 2</v>
      </c>
      <c r="P2109" t="str">
        <f>VLOOKUP($A2109,'Hospitalisation Details'!$A:$O,14,0)</f>
        <v>R1013</v>
      </c>
      <c r="Q2109">
        <f>VLOOKUP($A2109,'Hospitalisation Details'!$A:$O,15,0)</f>
        <v>28</v>
      </c>
    </row>
    <row r="2110" spans="1:17" ht="15.75" x14ac:dyDescent="0.25">
      <c r="A2110" s="1" t="s">
        <v>256</v>
      </c>
      <c r="B2110" t="str">
        <f>VLOOKUP(Healthcare!A2110,'Customer Names'!$A:$D,4,0)</f>
        <v>Ji</v>
      </c>
      <c r="C2110">
        <f>VLOOKUP(A2110,'Medical Examinations'!$A:$M,2,0)</f>
        <v>35.625</v>
      </c>
      <c r="D2110">
        <f>VLOOKUP($A2110,'Medical Examinations'!$A:$M,3,0)</f>
        <v>6.21</v>
      </c>
      <c r="E2110" t="str">
        <f>VLOOKUP($A2110,'Medical Examinations'!$A:$M,4,0)</f>
        <v>No</v>
      </c>
      <c r="F2110" t="str">
        <f>VLOOKUP($A2110,'Medical Examinations'!$A:$M,5,0)</f>
        <v>yes</v>
      </c>
      <c r="G2110" t="str">
        <f>VLOOKUP($A2110,'Medical Examinations'!$A:$M,6,0)</f>
        <v>No</v>
      </c>
      <c r="H2110">
        <f>VLOOKUP($A2110,'Medical Examinations'!$A:$M,8,0)</f>
        <v>1</v>
      </c>
      <c r="I2110" t="str">
        <f>VLOOKUP($A2110,'Medical Examinations'!$A:$M,9,0)</f>
        <v>No</v>
      </c>
      <c r="J2110" t="str">
        <f>VLOOKUP($A2110,'Medical Examinations'!$A:$M,11,0)</f>
        <v>Obesity</v>
      </c>
      <c r="K2110" t="str">
        <f>VLOOKUP($A2110,'Medical Examinations'!$A:$M,12,0)</f>
        <v>Prediabetes</v>
      </c>
      <c r="L2110" s="11">
        <f>VLOOKUP($A2110,'Hospitalisation Details'!$A:$O,5,0)</f>
        <v>38195</v>
      </c>
      <c r="M2110">
        <f>VLOOKUP($A2110,'Hospitalisation Details'!$A:$O,7,0)</f>
        <v>2211.13</v>
      </c>
      <c r="N2110" t="str">
        <f>VLOOKUP($A2110,'Hospitalisation Details'!$A:$O,12,0)</f>
        <v>tier - 2</v>
      </c>
      <c r="O2110" t="str">
        <f>VLOOKUP($A2110,'Hospitalisation Details'!$A:$O,13,0)</f>
        <v>tier - 2</v>
      </c>
      <c r="P2110" t="str">
        <f>VLOOKUP($A2110,'Hospitalisation Details'!$A:$O,14,0)</f>
        <v>R1024</v>
      </c>
      <c r="Q2110">
        <f>VLOOKUP($A2110,'Hospitalisation Details'!$A:$O,15,0)</f>
        <v>18</v>
      </c>
    </row>
    <row r="2111" spans="1:17" ht="15.75" x14ac:dyDescent="0.25">
      <c r="A2111" s="1" t="s">
        <v>255</v>
      </c>
      <c r="B2111" t="str">
        <f>VLOOKUP(Healthcare!A2111,'Customer Names'!$A:$D,4,0)</f>
        <v>Carissa A</v>
      </c>
      <c r="C2111">
        <f>VLOOKUP(A2111,'Medical Examinations'!$A:$M,2,0)</f>
        <v>33.155000000000001</v>
      </c>
      <c r="D2111">
        <f>VLOOKUP($A2111,'Medical Examinations'!$A:$M,3,0)</f>
        <v>4.5999999999999996</v>
      </c>
      <c r="E2111" t="str">
        <f>VLOOKUP($A2111,'Medical Examinations'!$A:$M,4,0)</f>
        <v>No</v>
      </c>
      <c r="F2111" t="str">
        <f>VLOOKUP($A2111,'Medical Examinations'!$A:$M,5,0)</f>
        <v>yes</v>
      </c>
      <c r="G2111" t="str">
        <f>VLOOKUP($A2111,'Medical Examinations'!$A:$M,6,0)</f>
        <v>No</v>
      </c>
      <c r="H2111">
        <f>VLOOKUP($A2111,'Medical Examinations'!$A:$M,8,0)</f>
        <v>1</v>
      </c>
      <c r="I2111" t="str">
        <f>VLOOKUP($A2111,'Medical Examinations'!$A:$M,9,0)</f>
        <v>No</v>
      </c>
      <c r="J2111" t="str">
        <f>VLOOKUP($A2111,'Medical Examinations'!$A:$M,11,0)</f>
        <v>Obesity</v>
      </c>
      <c r="K2111" t="str">
        <f>VLOOKUP($A2111,'Medical Examinations'!$A:$M,12,0)</f>
        <v>Normal</v>
      </c>
      <c r="L2111" s="11">
        <f>VLOOKUP($A2111,'Hospitalisation Details'!$A:$O,5,0)</f>
        <v>38205</v>
      </c>
      <c r="M2111">
        <f>VLOOKUP($A2111,'Hospitalisation Details'!$A:$O,7,0)</f>
        <v>2207.6999999999998</v>
      </c>
      <c r="N2111" t="str">
        <f>VLOOKUP($A2111,'Hospitalisation Details'!$A:$O,12,0)</f>
        <v>tier - 2</v>
      </c>
      <c r="O2111" t="str">
        <f>VLOOKUP($A2111,'Hospitalisation Details'!$A:$O,13,0)</f>
        <v>tier - 2</v>
      </c>
      <c r="P2111" t="str">
        <f>VLOOKUP($A2111,'Hospitalisation Details'!$A:$O,14,0)</f>
        <v>R1024</v>
      </c>
      <c r="Q2111">
        <f>VLOOKUP($A2111,'Hospitalisation Details'!$A:$O,15,0)</f>
        <v>18</v>
      </c>
    </row>
    <row r="2112" spans="1:17" ht="15.75" x14ac:dyDescent="0.25">
      <c r="A2112" s="1" t="s">
        <v>254</v>
      </c>
      <c r="B2112" t="str">
        <f>VLOOKUP(Healthcare!A2112,'Customer Names'!$A:$D,4,0)</f>
        <v>Mona</v>
      </c>
      <c r="C2112">
        <f>VLOOKUP(A2112,'Medical Examinations'!$A:$M,2,0)</f>
        <v>31.92</v>
      </c>
      <c r="D2112">
        <f>VLOOKUP($A2112,'Medical Examinations'!$A:$M,3,0)</f>
        <v>5.04</v>
      </c>
      <c r="E2112" t="str">
        <f>VLOOKUP($A2112,'Medical Examinations'!$A:$M,4,0)</f>
        <v>No</v>
      </c>
      <c r="F2112" t="str">
        <f>VLOOKUP($A2112,'Medical Examinations'!$A:$M,5,0)</f>
        <v>yes</v>
      </c>
      <c r="G2112" t="str">
        <f>VLOOKUP($A2112,'Medical Examinations'!$A:$M,6,0)</f>
        <v>No</v>
      </c>
      <c r="H2112">
        <f>VLOOKUP($A2112,'Medical Examinations'!$A:$M,8,0)</f>
        <v>1</v>
      </c>
      <c r="I2112" t="str">
        <f>VLOOKUP($A2112,'Medical Examinations'!$A:$M,9,0)</f>
        <v>No</v>
      </c>
      <c r="J2112" t="str">
        <f>VLOOKUP($A2112,'Medical Examinations'!$A:$M,11,0)</f>
        <v>Obesity</v>
      </c>
      <c r="K2112" t="str">
        <f>VLOOKUP($A2112,'Medical Examinations'!$A:$M,12,0)</f>
        <v>Normal</v>
      </c>
      <c r="L2112" s="11">
        <f>VLOOKUP($A2112,'Hospitalisation Details'!$A:$O,5,0)</f>
        <v>38334</v>
      </c>
      <c r="M2112">
        <f>VLOOKUP($A2112,'Hospitalisation Details'!$A:$O,7,0)</f>
        <v>2205.98</v>
      </c>
      <c r="N2112" t="str">
        <f>VLOOKUP($A2112,'Hospitalisation Details'!$A:$O,12,0)</f>
        <v>tier - 2</v>
      </c>
      <c r="O2112" t="str">
        <f>VLOOKUP($A2112,'Hospitalisation Details'!$A:$O,13,0)</f>
        <v>tier - 3</v>
      </c>
      <c r="P2112" t="str">
        <f>VLOOKUP($A2112,'Hospitalisation Details'!$A:$O,14,0)</f>
        <v>R1024</v>
      </c>
      <c r="Q2112">
        <f>VLOOKUP($A2112,'Hospitalisation Details'!$A:$O,15,0)</f>
        <v>18</v>
      </c>
    </row>
    <row r="2113" spans="1:17" ht="15.75" x14ac:dyDescent="0.25">
      <c r="A2113" s="1" t="s">
        <v>253</v>
      </c>
      <c r="B2113" t="str">
        <f>VLOOKUP(Healthcare!A2113,'Customer Names'!$A:$D,4,0)</f>
        <v>Kristin R.</v>
      </c>
      <c r="C2113">
        <f>VLOOKUP(A2113,'Medical Examinations'!$A:$M,2,0)</f>
        <v>30.305</v>
      </c>
      <c r="D2113">
        <f>VLOOKUP($A2113,'Medical Examinations'!$A:$M,3,0)</f>
        <v>5.08</v>
      </c>
      <c r="E2113" t="str">
        <f>VLOOKUP($A2113,'Medical Examinations'!$A:$M,4,0)</f>
        <v>No</v>
      </c>
      <c r="F2113" t="str">
        <f>VLOOKUP($A2113,'Medical Examinations'!$A:$M,5,0)</f>
        <v>yes</v>
      </c>
      <c r="G2113" t="str">
        <f>VLOOKUP($A2113,'Medical Examinations'!$A:$M,6,0)</f>
        <v>No</v>
      </c>
      <c r="H2113">
        <f>VLOOKUP($A2113,'Medical Examinations'!$A:$M,8,0)</f>
        <v>1</v>
      </c>
      <c r="I2113" t="str">
        <f>VLOOKUP($A2113,'Medical Examinations'!$A:$M,9,0)</f>
        <v>No</v>
      </c>
      <c r="J2113" t="str">
        <f>VLOOKUP($A2113,'Medical Examinations'!$A:$M,11,0)</f>
        <v>Obesity</v>
      </c>
      <c r="K2113" t="str">
        <f>VLOOKUP($A2113,'Medical Examinations'!$A:$M,12,0)</f>
        <v>Normal</v>
      </c>
      <c r="L2113" s="11">
        <f>VLOOKUP($A2113,'Hospitalisation Details'!$A:$O,5,0)</f>
        <v>38196</v>
      </c>
      <c r="M2113">
        <f>VLOOKUP($A2113,'Hospitalisation Details'!$A:$O,7,0)</f>
        <v>2203.7399999999998</v>
      </c>
      <c r="N2113" t="str">
        <f>VLOOKUP($A2113,'Hospitalisation Details'!$A:$O,12,0)</f>
        <v>tier - 2</v>
      </c>
      <c r="O2113" t="str">
        <f>VLOOKUP($A2113,'Hospitalisation Details'!$A:$O,13,0)</f>
        <v>tier - 2</v>
      </c>
      <c r="P2113" t="str">
        <f>VLOOKUP($A2113,'Hospitalisation Details'!$A:$O,14,0)</f>
        <v>R1024</v>
      </c>
      <c r="Q2113">
        <f>VLOOKUP($A2113,'Hospitalisation Details'!$A:$O,15,0)</f>
        <v>18</v>
      </c>
    </row>
    <row r="2114" spans="1:17" ht="15.75" x14ac:dyDescent="0.25">
      <c r="A2114" s="1" t="s">
        <v>252</v>
      </c>
      <c r="B2114" t="str">
        <f>VLOOKUP(Healthcare!A2114,'Customer Names'!$A:$D,4,0)</f>
        <v>Beth</v>
      </c>
      <c r="C2114">
        <f>VLOOKUP(A2114,'Medical Examinations'!$A:$M,2,0)</f>
        <v>30.114999999999998</v>
      </c>
      <c r="D2114">
        <f>VLOOKUP($A2114,'Medical Examinations'!$A:$M,3,0)</f>
        <v>4.38</v>
      </c>
      <c r="E2114" t="str">
        <f>VLOOKUP($A2114,'Medical Examinations'!$A:$M,4,0)</f>
        <v>No</v>
      </c>
      <c r="F2114" t="str">
        <f>VLOOKUP($A2114,'Medical Examinations'!$A:$M,5,0)</f>
        <v>yes</v>
      </c>
      <c r="G2114" t="str">
        <f>VLOOKUP($A2114,'Medical Examinations'!$A:$M,6,0)</f>
        <v>No</v>
      </c>
      <c r="H2114">
        <f>VLOOKUP($A2114,'Medical Examinations'!$A:$M,8,0)</f>
        <v>1</v>
      </c>
      <c r="I2114" t="str">
        <f>VLOOKUP($A2114,'Medical Examinations'!$A:$M,9,0)</f>
        <v>No</v>
      </c>
      <c r="J2114" t="str">
        <f>VLOOKUP($A2114,'Medical Examinations'!$A:$M,11,0)</f>
        <v>Obesity</v>
      </c>
      <c r="K2114" t="str">
        <f>VLOOKUP($A2114,'Medical Examinations'!$A:$M,12,0)</f>
        <v>Normal</v>
      </c>
      <c r="L2114" s="11">
        <f>VLOOKUP($A2114,'Hospitalisation Details'!$A:$O,5,0)</f>
        <v>38174</v>
      </c>
      <c r="M2114">
        <f>VLOOKUP($A2114,'Hospitalisation Details'!$A:$O,7,0)</f>
        <v>2203.4699999999998</v>
      </c>
      <c r="N2114" t="str">
        <f>VLOOKUP($A2114,'Hospitalisation Details'!$A:$O,12,0)</f>
        <v>tier - 2</v>
      </c>
      <c r="O2114" t="str">
        <f>VLOOKUP($A2114,'Hospitalisation Details'!$A:$O,13,0)</f>
        <v>tier - 2</v>
      </c>
      <c r="P2114" t="str">
        <f>VLOOKUP($A2114,'Hospitalisation Details'!$A:$O,14,0)</f>
        <v>R1024</v>
      </c>
      <c r="Q2114">
        <f>VLOOKUP($A2114,'Hospitalisation Details'!$A:$O,15,0)</f>
        <v>18</v>
      </c>
    </row>
    <row r="2115" spans="1:17" ht="15.75" x14ac:dyDescent="0.25">
      <c r="A2115" s="1" t="s">
        <v>251</v>
      </c>
      <c r="B2115" t="str">
        <f>VLOOKUP(Healthcare!A2115,'Customer Names'!$A:$D,4,0)</f>
        <v>Allison</v>
      </c>
      <c r="C2115">
        <f>VLOOKUP(A2115,'Medical Examinations'!$A:$M,2,0)</f>
        <v>24.09</v>
      </c>
      <c r="D2115">
        <f>VLOOKUP($A2115,'Medical Examinations'!$A:$M,3,0)</f>
        <v>4.79</v>
      </c>
      <c r="E2115" t="str">
        <f>VLOOKUP($A2115,'Medical Examinations'!$A:$M,4,0)</f>
        <v>No</v>
      </c>
      <c r="F2115" t="str">
        <f>VLOOKUP($A2115,'Medical Examinations'!$A:$M,5,0)</f>
        <v>yes</v>
      </c>
      <c r="G2115" t="str">
        <f>VLOOKUP($A2115,'Medical Examinations'!$A:$M,6,0)</f>
        <v>No</v>
      </c>
      <c r="H2115">
        <f>VLOOKUP($A2115,'Medical Examinations'!$A:$M,8,0)</f>
        <v>1</v>
      </c>
      <c r="I2115" t="str">
        <f>VLOOKUP($A2115,'Medical Examinations'!$A:$M,9,0)</f>
        <v>No</v>
      </c>
      <c r="J2115" t="str">
        <f>VLOOKUP($A2115,'Medical Examinations'!$A:$M,11,0)</f>
        <v>Healthy Weight</v>
      </c>
      <c r="K2115" t="str">
        <f>VLOOKUP($A2115,'Medical Examinations'!$A:$M,12,0)</f>
        <v>Normal</v>
      </c>
      <c r="L2115" s="11">
        <f>VLOOKUP($A2115,'Hospitalisation Details'!$A:$O,5,0)</f>
        <v>38226</v>
      </c>
      <c r="M2115">
        <f>VLOOKUP($A2115,'Hospitalisation Details'!$A:$O,7,0)</f>
        <v>2201.1</v>
      </c>
      <c r="N2115" t="str">
        <f>VLOOKUP($A2115,'Hospitalisation Details'!$A:$O,12,0)</f>
        <v>tier - 2</v>
      </c>
      <c r="O2115" t="str">
        <f>VLOOKUP($A2115,'Hospitalisation Details'!$A:$O,13,0)</f>
        <v>tier - 3</v>
      </c>
      <c r="P2115" t="str">
        <f>VLOOKUP($A2115,'Hospitalisation Details'!$A:$O,14,0)</f>
        <v>R1013</v>
      </c>
      <c r="Q2115">
        <f>VLOOKUP($A2115,'Hospitalisation Details'!$A:$O,15,0)</f>
        <v>18</v>
      </c>
    </row>
    <row r="2116" spans="1:17" ht="15.75" x14ac:dyDescent="0.25">
      <c r="A2116" s="1" t="s">
        <v>250</v>
      </c>
      <c r="B2116" t="str">
        <f>VLOOKUP(Healthcare!A2116,'Customer Names'!$A:$D,4,0)</f>
        <v>Ashley E</v>
      </c>
      <c r="C2116">
        <f>VLOOKUP(A2116,'Medical Examinations'!$A:$M,2,0)</f>
        <v>28.215</v>
      </c>
      <c r="D2116">
        <f>VLOOKUP($A2116,'Medical Examinations'!$A:$M,3,0)</f>
        <v>4.21</v>
      </c>
      <c r="E2116" t="str">
        <f>VLOOKUP($A2116,'Medical Examinations'!$A:$M,4,0)</f>
        <v>No</v>
      </c>
      <c r="F2116" t="str">
        <f>VLOOKUP($A2116,'Medical Examinations'!$A:$M,5,0)</f>
        <v>yes</v>
      </c>
      <c r="G2116" t="str">
        <f>VLOOKUP($A2116,'Medical Examinations'!$A:$M,6,0)</f>
        <v>No</v>
      </c>
      <c r="H2116">
        <f>VLOOKUP($A2116,'Medical Examinations'!$A:$M,8,0)</f>
        <v>1</v>
      </c>
      <c r="I2116" t="str">
        <f>VLOOKUP($A2116,'Medical Examinations'!$A:$M,9,0)</f>
        <v>No</v>
      </c>
      <c r="J2116" t="str">
        <f>VLOOKUP($A2116,'Medical Examinations'!$A:$M,11,0)</f>
        <v>Overweight</v>
      </c>
      <c r="K2116" t="str">
        <f>VLOOKUP($A2116,'Medical Examinations'!$A:$M,12,0)</f>
        <v>Normal</v>
      </c>
      <c r="L2116" s="11">
        <f>VLOOKUP($A2116,'Hospitalisation Details'!$A:$O,5,0)</f>
        <v>38242</v>
      </c>
      <c r="M2116">
        <f>VLOOKUP($A2116,'Hospitalisation Details'!$A:$O,7,0)</f>
        <v>2200.83</v>
      </c>
      <c r="N2116" t="str">
        <f>VLOOKUP($A2116,'Hospitalisation Details'!$A:$O,12,0)</f>
        <v>tier - 2</v>
      </c>
      <c r="O2116" t="str">
        <f>VLOOKUP($A2116,'Hospitalisation Details'!$A:$O,13,0)</f>
        <v>tier - 2</v>
      </c>
      <c r="P2116" t="str">
        <f>VLOOKUP($A2116,'Hospitalisation Details'!$A:$O,14,0)</f>
        <v>R1024</v>
      </c>
      <c r="Q2116">
        <f>VLOOKUP($A2116,'Hospitalisation Details'!$A:$O,15,0)</f>
        <v>18</v>
      </c>
    </row>
    <row r="2117" spans="1:17" ht="15.75" x14ac:dyDescent="0.25">
      <c r="A2117" s="1" t="s">
        <v>248</v>
      </c>
      <c r="B2117" t="str">
        <f>VLOOKUP(Healthcare!A2117,'Customer Names'!$A:$D,4,0)</f>
        <v>Hilary K.</v>
      </c>
      <c r="C2117">
        <f>VLOOKUP(A2117,'Medical Examinations'!$A:$M,2,0)</f>
        <v>26.315000000000001</v>
      </c>
      <c r="D2117">
        <f>VLOOKUP($A2117,'Medical Examinations'!$A:$M,3,0)</f>
        <v>5.47</v>
      </c>
      <c r="E2117" t="str">
        <f>VLOOKUP($A2117,'Medical Examinations'!$A:$M,4,0)</f>
        <v>No</v>
      </c>
      <c r="F2117" t="str">
        <f>VLOOKUP($A2117,'Medical Examinations'!$A:$M,5,0)</f>
        <v>yes</v>
      </c>
      <c r="G2117" t="str">
        <f>VLOOKUP($A2117,'Medical Examinations'!$A:$M,6,0)</f>
        <v>No</v>
      </c>
      <c r="H2117">
        <f>VLOOKUP($A2117,'Medical Examinations'!$A:$M,8,0)</f>
        <v>1</v>
      </c>
      <c r="I2117" t="str">
        <f>VLOOKUP($A2117,'Medical Examinations'!$A:$M,9,0)</f>
        <v>No</v>
      </c>
      <c r="J2117" t="str">
        <f>VLOOKUP($A2117,'Medical Examinations'!$A:$M,11,0)</f>
        <v>Overweight</v>
      </c>
      <c r="K2117" t="str">
        <f>VLOOKUP($A2117,'Medical Examinations'!$A:$M,12,0)</f>
        <v>Normal</v>
      </c>
      <c r="L2117" s="11">
        <f>VLOOKUP($A2117,'Hospitalisation Details'!$A:$O,5,0)</f>
        <v>38141</v>
      </c>
      <c r="M2117">
        <f>VLOOKUP($A2117,'Hospitalisation Details'!$A:$O,7,0)</f>
        <v>2198.19</v>
      </c>
      <c r="N2117" t="str">
        <f>VLOOKUP($A2117,'Hospitalisation Details'!$A:$O,12,0)</f>
        <v>tier - 2</v>
      </c>
      <c r="O2117" t="str">
        <f>VLOOKUP($A2117,'Hospitalisation Details'!$A:$O,13,0)</f>
        <v>tier - 1</v>
      </c>
      <c r="P2117" t="str">
        <f>VLOOKUP($A2117,'Hospitalisation Details'!$A:$O,14,0)</f>
        <v>R1023</v>
      </c>
      <c r="Q2117">
        <f>VLOOKUP($A2117,'Hospitalisation Details'!$A:$O,15,0)</f>
        <v>19</v>
      </c>
    </row>
    <row r="2118" spans="1:17" ht="15.75" x14ac:dyDescent="0.25">
      <c r="A2118" s="1" t="s">
        <v>246</v>
      </c>
      <c r="B2118" t="str">
        <f>VLOOKUP(Healthcare!A2118,'Customer Names'!$A:$D,4,0)</f>
        <v>Dominique</v>
      </c>
      <c r="C2118">
        <f>VLOOKUP(A2118,'Medical Examinations'!$A:$M,2,0)</f>
        <v>25.08</v>
      </c>
      <c r="D2118">
        <f>VLOOKUP($A2118,'Medical Examinations'!$A:$M,3,0)</f>
        <v>5.09</v>
      </c>
      <c r="E2118" t="str">
        <f>VLOOKUP($A2118,'Medical Examinations'!$A:$M,4,0)</f>
        <v>No</v>
      </c>
      <c r="F2118" t="str">
        <f>VLOOKUP($A2118,'Medical Examinations'!$A:$M,5,0)</f>
        <v>yes</v>
      </c>
      <c r="G2118" t="str">
        <f>VLOOKUP($A2118,'Medical Examinations'!$A:$M,6,0)</f>
        <v>No</v>
      </c>
      <c r="H2118">
        <f>VLOOKUP($A2118,'Medical Examinations'!$A:$M,8,0)</f>
        <v>1</v>
      </c>
      <c r="I2118" t="str">
        <f>VLOOKUP($A2118,'Medical Examinations'!$A:$M,9,0)</f>
        <v>No</v>
      </c>
      <c r="J2118" t="str">
        <f>VLOOKUP($A2118,'Medical Examinations'!$A:$M,11,0)</f>
        <v>Overweight</v>
      </c>
      <c r="K2118" t="str">
        <f>VLOOKUP($A2118,'Medical Examinations'!$A:$M,12,0)</f>
        <v>Normal</v>
      </c>
      <c r="L2118" s="11">
        <f>VLOOKUP($A2118,'Hospitalisation Details'!$A:$O,5,0)</f>
        <v>38237</v>
      </c>
      <c r="M2118">
        <f>VLOOKUP($A2118,'Hospitalisation Details'!$A:$O,7,0)</f>
        <v>2196.4699999999998</v>
      </c>
      <c r="N2118" t="str">
        <f>VLOOKUP($A2118,'Hospitalisation Details'!$A:$O,12,0)</f>
        <v>tier - 2</v>
      </c>
      <c r="O2118" t="str">
        <f>VLOOKUP($A2118,'Hospitalisation Details'!$A:$O,13,0)</f>
        <v>tier - 3</v>
      </c>
      <c r="P2118" t="str">
        <f>VLOOKUP($A2118,'Hospitalisation Details'!$A:$O,14,0)</f>
        <v>R1024</v>
      </c>
      <c r="Q2118">
        <f>VLOOKUP($A2118,'Hospitalisation Details'!$A:$O,15,0)</f>
        <v>18</v>
      </c>
    </row>
    <row r="2119" spans="1:17" ht="15.75" x14ac:dyDescent="0.25">
      <c r="A2119" s="1" t="s">
        <v>245</v>
      </c>
      <c r="B2119" t="str">
        <f>VLOOKUP(Healthcare!A2119,'Customer Names'!$A:$D,4,0)</f>
        <v>Carlos I</v>
      </c>
      <c r="C2119">
        <f>VLOOKUP(A2119,'Medical Examinations'!$A:$M,2,0)</f>
        <v>15.41</v>
      </c>
      <c r="D2119">
        <f>VLOOKUP($A2119,'Medical Examinations'!$A:$M,3,0)</f>
        <v>5.08</v>
      </c>
      <c r="E2119" t="str">
        <f>VLOOKUP($A2119,'Medical Examinations'!$A:$M,4,0)</f>
        <v>No</v>
      </c>
      <c r="F2119" t="str">
        <f>VLOOKUP($A2119,'Medical Examinations'!$A:$M,5,0)</f>
        <v>No</v>
      </c>
      <c r="G2119" t="str">
        <f>VLOOKUP($A2119,'Medical Examinations'!$A:$M,6,0)</f>
        <v>No</v>
      </c>
      <c r="H2119">
        <f>VLOOKUP($A2119,'Medical Examinations'!$A:$M,8,0)</f>
        <v>0</v>
      </c>
      <c r="I2119" t="str">
        <f>VLOOKUP($A2119,'Medical Examinations'!$A:$M,9,0)</f>
        <v>No</v>
      </c>
      <c r="J2119" t="str">
        <f>VLOOKUP($A2119,'Medical Examinations'!$A:$M,11,0)</f>
        <v>Underweight</v>
      </c>
      <c r="K2119" t="str">
        <f>VLOOKUP($A2119,'Medical Examinations'!$A:$M,12,0)</f>
        <v>Normal</v>
      </c>
      <c r="L2119" s="11">
        <f>VLOOKUP($A2119,'Hospitalisation Details'!$A:$O,5,0)</f>
        <v>33497</v>
      </c>
      <c r="M2119">
        <f>VLOOKUP($A2119,'Hospitalisation Details'!$A:$O,7,0)</f>
        <v>2193.1999999999998</v>
      </c>
      <c r="N2119" t="str">
        <f>VLOOKUP($A2119,'Hospitalisation Details'!$A:$O,12,0)</f>
        <v>tier - 2</v>
      </c>
      <c r="O2119" t="str">
        <f>VLOOKUP($A2119,'Hospitalisation Details'!$A:$O,13,0)</f>
        <v>tier - 2</v>
      </c>
      <c r="P2119" t="str">
        <f>VLOOKUP($A2119,'Hospitalisation Details'!$A:$O,14,0)</f>
        <v>R1012</v>
      </c>
      <c r="Q2119">
        <f>VLOOKUP($A2119,'Hospitalisation Details'!$A:$O,15,0)</f>
        <v>31</v>
      </c>
    </row>
    <row r="2120" spans="1:17" ht="15.75" x14ac:dyDescent="0.25">
      <c r="A2120" s="1" t="s">
        <v>244</v>
      </c>
      <c r="B2120" t="str">
        <f>VLOOKUP(Healthcare!A2120,'Customer Names'!$A:$D,4,0)</f>
        <v>Matthew</v>
      </c>
      <c r="C2120">
        <f>VLOOKUP(A2120,'Medical Examinations'!$A:$M,2,0)</f>
        <v>23.83</v>
      </c>
      <c r="D2120">
        <f>VLOOKUP($A2120,'Medical Examinations'!$A:$M,3,0)</f>
        <v>5.68</v>
      </c>
      <c r="E2120" t="str">
        <f>VLOOKUP($A2120,'Medical Examinations'!$A:$M,4,0)</f>
        <v>No</v>
      </c>
      <c r="F2120" t="str">
        <f>VLOOKUP($A2120,'Medical Examinations'!$A:$M,5,0)</f>
        <v>No</v>
      </c>
      <c r="G2120" t="str">
        <f>VLOOKUP($A2120,'Medical Examinations'!$A:$M,6,0)</f>
        <v>No</v>
      </c>
      <c r="H2120">
        <f>VLOOKUP($A2120,'Medical Examinations'!$A:$M,8,0)</f>
        <v>0</v>
      </c>
      <c r="I2120" t="str">
        <f>VLOOKUP($A2120,'Medical Examinations'!$A:$M,9,0)</f>
        <v>No</v>
      </c>
      <c r="J2120" t="str">
        <f>VLOOKUP($A2120,'Medical Examinations'!$A:$M,11,0)</f>
        <v>Healthy Weight</v>
      </c>
      <c r="K2120" t="str">
        <f>VLOOKUP($A2120,'Medical Examinations'!$A:$M,12,0)</f>
        <v>Normal</v>
      </c>
      <c r="L2120" s="11">
        <f>VLOOKUP($A2120,'Hospitalisation Details'!$A:$O,5,0)</f>
        <v>34604</v>
      </c>
      <c r="M2120">
        <f>VLOOKUP($A2120,'Hospitalisation Details'!$A:$O,7,0)</f>
        <v>2170.08</v>
      </c>
      <c r="N2120" t="str">
        <f>VLOOKUP($A2120,'Hospitalisation Details'!$A:$O,12,0)</f>
        <v>tier - 2</v>
      </c>
      <c r="O2120" t="str">
        <f>VLOOKUP($A2120,'Hospitalisation Details'!$A:$O,13,0)</f>
        <v>tier - 2</v>
      </c>
      <c r="P2120" t="str">
        <f>VLOOKUP($A2120,'Hospitalisation Details'!$A:$O,14,0)</f>
        <v>R1013</v>
      </c>
      <c r="Q2120">
        <f>VLOOKUP($A2120,'Hospitalisation Details'!$A:$O,15,0)</f>
        <v>28</v>
      </c>
    </row>
    <row r="2121" spans="1:17" ht="15.75" x14ac:dyDescent="0.25">
      <c r="A2121" s="1" t="s">
        <v>243</v>
      </c>
      <c r="B2121" t="str">
        <f>VLOOKUP(Healthcare!A2121,'Customer Names'!$A:$D,4,0)</f>
        <v>Kara</v>
      </c>
      <c r="C2121">
        <f>VLOOKUP(A2121,'Medical Examinations'!$A:$M,2,0)</f>
        <v>36</v>
      </c>
      <c r="D2121">
        <f>VLOOKUP($A2121,'Medical Examinations'!$A:$M,3,0)</f>
        <v>4.66</v>
      </c>
      <c r="E2121" t="str">
        <f>VLOOKUP($A2121,'Medical Examinations'!$A:$M,4,0)</f>
        <v>No</v>
      </c>
      <c r="F2121" t="str">
        <f>VLOOKUP($A2121,'Medical Examinations'!$A:$M,5,0)</f>
        <v>yes</v>
      </c>
      <c r="G2121" t="str">
        <f>VLOOKUP($A2121,'Medical Examinations'!$A:$M,6,0)</f>
        <v>No</v>
      </c>
      <c r="H2121">
        <f>VLOOKUP($A2121,'Medical Examinations'!$A:$M,8,0)</f>
        <v>1</v>
      </c>
      <c r="I2121" t="str">
        <f>VLOOKUP($A2121,'Medical Examinations'!$A:$M,9,0)</f>
        <v>No</v>
      </c>
      <c r="J2121" t="str">
        <f>VLOOKUP($A2121,'Medical Examinations'!$A:$M,11,0)</f>
        <v>Obesity</v>
      </c>
      <c r="K2121" t="str">
        <f>VLOOKUP($A2121,'Medical Examinations'!$A:$M,12,0)</f>
        <v>Normal</v>
      </c>
      <c r="L2121" s="11">
        <f>VLOOKUP($A2121,'Hospitalisation Details'!$A:$O,5,0)</f>
        <v>36700</v>
      </c>
      <c r="M2121">
        <f>VLOOKUP($A2121,'Hospitalisation Details'!$A:$O,7,0)</f>
        <v>2166.73</v>
      </c>
      <c r="N2121" t="str">
        <f>VLOOKUP($A2121,'Hospitalisation Details'!$A:$O,12,0)</f>
        <v>tier - 2</v>
      </c>
      <c r="O2121" t="str">
        <f>VLOOKUP($A2121,'Hospitalisation Details'!$A:$O,13,0)</f>
        <v>tier - 2</v>
      </c>
      <c r="P2121" t="str">
        <f>VLOOKUP($A2121,'Hospitalisation Details'!$A:$O,14,0)</f>
        <v>R1011</v>
      </c>
      <c r="Q2121">
        <f>VLOOKUP($A2121,'Hospitalisation Details'!$A:$O,15,0)</f>
        <v>22</v>
      </c>
    </row>
    <row r="2122" spans="1:17" ht="15.75" x14ac:dyDescent="0.25">
      <c r="A2122" s="1" t="s">
        <v>242</v>
      </c>
      <c r="B2122" t="str">
        <f>VLOOKUP(Healthcare!A2122,'Customer Names'!$A:$D,4,0)</f>
        <v>Sarah S</v>
      </c>
      <c r="C2122">
        <f>VLOOKUP(A2122,'Medical Examinations'!$A:$M,2,0)</f>
        <v>28.82</v>
      </c>
      <c r="D2122">
        <f>VLOOKUP($A2122,'Medical Examinations'!$A:$M,3,0)</f>
        <v>5.59</v>
      </c>
      <c r="E2122" t="str">
        <f>VLOOKUP($A2122,'Medical Examinations'!$A:$M,4,0)</f>
        <v>No</v>
      </c>
      <c r="F2122" t="str">
        <f>VLOOKUP($A2122,'Medical Examinations'!$A:$M,5,0)</f>
        <v>yes</v>
      </c>
      <c r="G2122" t="str">
        <f>VLOOKUP($A2122,'Medical Examinations'!$A:$M,6,0)</f>
        <v>No</v>
      </c>
      <c r="H2122">
        <f>VLOOKUP($A2122,'Medical Examinations'!$A:$M,8,0)</f>
        <v>1</v>
      </c>
      <c r="I2122" t="str">
        <f>VLOOKUP($A2122,'Medical Examinations'!$A:$M,9,0)</f>
        <v>No</v>
      </c>
      <c r="J2122" t="str">
        <f>VLOOKUP($A2122,'Medical Examinations'!$A:$M,11,0)</f>
        <v>Overweight</v>
      </c>
      <c r="K2122" t="str">
        <f>VLOOKUP($A2122,'Medical Examinations'!$A:$M,12,0)</f>
        <v>Normal</v>
      </c>
      <c r="L2122" s="11">
        <f>VLOOKUP($A2122,'Hospitalisation Details'!$A:$O,5,0)</f>
        <v>36809</v>
      </c>
      <c r="M2122">
        <f>VLOOKUP($A2122,'Hospitalisation Details'!$A:$O,7,0)</f>
        <v>2156.75</v>
      </c>
      <c r="N2122" t="str">
        <f>VLOOKUP($A2122,'Hospitalisation Details'!$A:$O,12,0)</f>
        <v>tier - 2</v>
      </c>
      <c r="O2122" t="str">
        <f>VLOOKUP($A2122,'Hospitalisation Details'!$A:$O,13,0)</f>
        <v>tier - 2</v>
      </c>
      <c r="P2122" t="str">
        <f>VLOOKUP($A2122,'Hospitalisation Details'!$A:$O,14,0)</f>
        <v>R1013</v>
      </c>
      <c r="Q2122">
        <f>VLOOKUP($A2122,'Hospitalisation Details'!$A:$O,15,0)</f>
        <v>22</v>
      </c>
    </row>
    <row r="2123" spans="1:17" ht="15.75" x14ac:dyDescent="0.25">
      <c r="A2123" s="1" t="s">
        <v>241</v>
      </c>
      <c r="B2123" t="str">
        <f>VLOOKUP(Healthcare!A2123,'Customer Names'!$A:$D,4,0)</f>
        <v>Shauna R.</v>
      </c>
      <c r="C2123">
        <f>VLOOKUP(A2123,'Medical Examinations'!$A:$M,2,0)</f>
        <v>28.05</v>
      </c>
      <c r="D2123">
        <f>VLOOKUP($A2123,'Medical Examinations'!$A:$M,3,0)</f>
        <v>6.2</v>
      </c>
      <c r="E2123" t="str">
        <f>VLOOKUP($A2123,'Medical Examinations'!$A:$M,4,0)</f>
        <v>No</v>
      </c>
      <c r="F2123" t="str">
        <f>VLOOKUP($A2123,'Medical Examinations'!$A:$M,5,0)</f>
        <v>yes</v>
      </c>
      <c r="G2123" t="str">
        <f>VLOOKUP($A2123,'Medical Examinations'!$A:$M,6,0)</f>
        <v>No</v>
      </c>
      <c r="H2123">
        <f>VLOOKUP($A2123,'Medical Examinations'!$A:$M,8,0)</f>
        <v>1</v>
      </c>
      <c r="I2123" t="str">
        <f>VLOOKUP($A2123,'Medical Examinations'!$A:$M,9,0)</f>
        <v>No</v>
      </c>
      <c r="J2123" t="str">
        <f>VLOOKUP($A2123,'Medical Examinations'!$A:$M,11,0)</f>
        <v>Overweight</v>
      </c>
      <c r="K2123" t="str">
        <f>VLOOKUP($A2123,'Medical Examinations'!$A:$M,12,0)</f>
        <v>Prediabetes</v>
      </c>
      <c r="L2123" s="11">
        <f>VLOOKUP($A2123,'Hospitalisation Details'!$A:$O,5,0)</f>
        <v>36828</v>
      </c>
      <c r="M2123">
        <f>VLOOKUP($A2123,'Hospitalisation Details'!$A:$O,7,0)</f>
        <v>2155.6799999999998</v>
      </c>
      <c r="N2123" t="str">
        <f>VLOOKUP($A2123,'Hospitalisation Details'!$A:$O,12,0)</f>
        <v>tier - 2</v>
      </c>
      <c r="O2123" t="str">
        <f>VLOOKUP($A2123,'Hospitalisation Details'!$A:$O,13,0)</f>
        <v>tier - 3</v>
      </c>
      <c r="P2123" t="str">
        <f>VLOOKUP($A2123,'Hospitalisation Details'!$A:$O,14,0)</f>
        <v>R1013</v>
      </c>
      <c r="Q2123">
        <f>VLOOKUP($A2123,'Hospitalisation Details'!$A:$O,15,0)</f>
        <v>22</v>
      </c>
    </row>
    <row r="2124" spans="1:17" ht="15.75" x14ac:dyDescent="0.25">
      <c r="A2124" s="1" t="s">
        <v>240</v>
      </c>
      <c r="B2124" t="str">
        <f>VLOOKUP(Healthcare!A2124,'Customer Names'!$A:$D,4,0)</f>
        <v>Lindsay J.</v>
      </c>
      <c r="C2124">
        <f>VLOOKUP(A2124,'Medical Examinations'!$A:$M,2,0)</f>
        <v>27.1</v>
      </c>
      <c r="D2124">
        <f>VLOOKUP($A2124,'Medical Examinations'!$A:$M,3,0)</f>
        <v>4.45</v>
      </c>
      <c r="E2124" t="str">
        <f>VLOOKUP($A2124,'Medical Examinations'!$A:$M,4,0)</f>
        <v>No</v>
      </c>
      <c r="F2124" t="str">
        <f>VLOOKUP($A2124,'Medical Examinations'!$A:$M,5,0)</f>
        <v>yes</v>
      </c>
      <c r="G2124" t="str">
        <f>VLOOKUP($A2124,'Medical Examinations'!$A:$M,6,0)</f>
        <v>No</v>
      </c>
      <c r="H2124">
        <f>VLOOKUP($A2124,'Medical Examinations'!$A:$M,8,0)</f>
        <v>1</v>
      </c>
      <c r="I2124" t="str">
        <f>VLOOKUP($A2124,'Medical Examinations'!$A:$M,9,0)</f>
        <v>No</v>
      </c>
      <c r="J2124" t="str">
        <f>VLOOKUP($A2124,'Medical Examinations'!$A:$M,11,0)</f>
        <v>Overweight</v>
      </c>
      <c r="K2124" t="str">
        <f>VLOOKUP($A2124,'Medical Examinations'!$A:$M,12,0)</f>
        <v>Normal</v>
      </c>
      <c r="L2124" s="11">
        <f>VLOOKUP($A2124,'Hospitalisation Details'!$A:$O,5,0)</f>
        <v>36852</v>
      </c>
      <c r="M2124">
        <f>VLOOKUP($A2124,'Hospitalisation Details'!$A:$O,7,0)</f>
        <v>2154.36</v>
      </c>
      <c r="N2124" t="str">
        <f>VLOOKUP($A2124,'Hospitalisation Details'!$A:$O,12,0)</f>
        <v>tier - 2</v>
      </c>
      <c r="O2124" t="str">
        <f>VLOOKUP($A2124,'Hospitalisation Details'!$A:$O,13,0)</f>
        <v>tier - 2</v>
      </c>
      <c r="P2124" t="str">
        <f>VLOOKUP($A2124,'Hospitalisation Details'!$A:$O,14,0)</f>
        <v>R1011</v>
      </c>
      <c r="Q2124">
        <f>VLOOKUP($A2124,'Hospitalisation Details'!$A:$O,15,0)</f>
        <v>22</v>
      </c>
    </row>
    <row r="2125" spans="1:17" ht="15.75" x14ac:dyDescent="0.25">
      <c r="A2125" s="1" t="s">
        <v>239</v>
      </c>
      <c r="B2125" t="str">
        <f>VLOOKUP(Healthcare!A2125,'Customer Names'!$A:$D,4,0)</f>
        <v>Danya A.</v>
      </c>
      <c r="C2125">
        <f>VLOOKUP(A2125,'Medical Examinations'!$A:$M,2,0)</f>
        <v>24.3</v>
      </c>
      <c r="D2125">
        <f>VLOOKUP($A2125,'Medical Examinations'!$A:$M,3,0)</f>
        <v>6.1</v>
      </c>
      <c r="E2125" t="str">
        <f>VLOOKUP($A2125,'Medical Examinations'!$A:$M,4,0)</f>
        <v>yes</v>
      </c>
      <c r="F2125" t="str">
        <f>VLOOKUP($A2125,'Medical Examinations'!$A:$M,5,0)</f>
        <v>yes</v>
      </c>
      <c r="G2125" t="str">
        <f>VLOOKUP($A2125,'Medical Examinations'!$A:$M,6,0)</f>
        <v>No</v>
      </c>
      <c r="H2125">
        <f>VLOOKUP($A2125,'Medical Examinations'!$A:$M,8,0)</f>
        <v>1</v>
      </c>
      <c r="I2125" t="str">
        <f>VLOOKUP($A2125,'Medical Examinations'!$A:$M,9,0)</f>
        <v>No</v>
      </c>
      <c r="J2125" t="str">
        <f>VLOOKUP($A2125,'Medical Examinations'!$A:$M,11,0)</f>
        <v>Healthy Weight</v>
      </c>
      <c r="K2125" t="str">
        <f>VLOOKUP($A2125,'Medical Examinations'!$A:$M,12,0)</f>
        <v>Prediabetes</v>
      </c>
      <c r="L2125" s="11">
        <f>VLOOKUP($A2125,'Hospitalisation Details'!$A:$O,5,0)</f>
        <v>36887</v>
      </c>
      <c r="M2125">
        <f>VLOOKUP($A2125,'Hospitalisation Details'!$A:$O,7,0)</f>
        <v>2150.4699999999998</v>
      </c>
      <c r="N2125" t="str">
        <f>VLOOKUP($A2125,'Hospitalisation Details'!$A:$O,12,0)</f>
        <v>tier - 2</v>
      </c>
      <c r="O2125" t="str">
        <f>VLOOKUP($A2125,'Hospitalisation Details'!$A:$O,13,0)</f>
        <v>tier - 3</v>
      </c>
      <c r="P2125" t="str">
        <f>VLOOKUP($A2125,'Hospitalisation Details'!$A:$O,14,0)</f>
        <v>R1011</v>
      </c>
      <c r="Q2125">
        <f>VLOOKUP($A2125,'Hospitalisation Details'!$A:$O,15,0)</f>
        <v>22</v>
      </c>
    </row>
    <row r="2126" spans="1:17" ht="15.75" x14ac:dyDescent="0.25">
      <c r="A2126" s="1" t="s">
        <v>238</v>
      </c>
      <c r="B2126" t="str">
        <f>VLOOKUP(Healthcare!A2126,'Customer Names'!$A:$D,4,0)</f>
        <v>Lorraine</v>
      </c>
      <c r="C2126">
        <f>VLOOKUP(A2126,'Medical Examinations'!$A:$M,2,0)</f>
        <v>30.72</v>
      </c>
      <c r="D2126">
        <f>VLOOKUP($A2126,'Medical Examinations'!$A:$M,3,0)</f>
        <v>6.06</v>
      </c>
      <c r="E2126" t="str">
        <f>VLOOKUP($A2126,'Medical Examinations'!$A:$M,4,0)</f>
        <v>No</v>
      </c>
      <c r="F2126" t="str">
        <f>VLOOKUP($A2126,'Medical Examinations'!$A:$M,5,0)</f>
        <v>yes</v>
      </c>
      <c r="G2126" t="str">
        <f>VLOOKUP($A2126,'Medical Examinations'!$A:$M,6,0)</f>
        <v>No</v>
      </c>
      <c r="H2126">
        <f>VLOOKUP($A2126,'Medical Examinations'!$A:$M,8,0)</f>
        <v>1</v>
      </c>
      <c r="I2126" t="str">
        <f>VLOOKUP($A2126,'Medical Examinations'!$A:$M,9,0)</f>
        <v>No</v>
      </c>
      <c r="J2126" t="str">
        <f>VLOOKUP($A2126,'Medical Examinations'!$A:$M,11,0)</f>
        <v>Obesity</v>
      </c>
      <c r="K2126" t="str">
        <f>VLOOKUP($A2126,'Medical Examinations'!$A:$M,12,0)</f>
        <v>Prediabetes</v>
      </c>
      <c r="L2126" s="11">
        <f>VLOOKUP($A2126,'Hospitalisation Details'!$A:$O,5,0)</f>
        <v>38203</v>
      </c>
      <c r="M2126">
        <f>VLOOKUP($A2126,'Hospitalisation Details'!$A:$O,7,0)</f>
        <v>2144.85</v>
      </c>
      <c r="N2126" t="str">
        <f>VLOOKUP($A2126,'Hospitalisation Details'!$A:$O,12,0)</f>
        <v>tier - 2</v>
      </c>
      <c r="O2126" t="str">
        <f>VLOOKUP($A2126,'Hospitalisation Details'!$A:$O,13,0)</f>
        <v>tier - 1</v>
      </c>
      <c r="P2126" t="str">
        <f>VLOOKUP($A2126,'Hospitalisation Details'!$A:$O,14,0)</f>
        <v>R1011</v>
      </c>
      <c r="Q2126">
        <f>VLOOKUP($A2126,'Hospitalisation Details'!$A:$O,15,0)</f>
        <v>18</v>
      </c>
    </row>
    <row r="2127" spans="1:17" ht="15.75" x14ac:dyDescent="0.25">
      <c r="A2127" s="1" t="s">
        <v>237</v>
      </c>
      <c r="B2127" t="str">
        <f>VLOOKUP(Healthcare!A2127,'Customer Names'!$A:$D,4,0)</f>
        <v>Jennifer L.</v>
      </c>
      <c r="C2127">
        <f>VLOOKUP(A2127,'Medical Examinations'!$A:$M,2,0)</f>
        <v>37.43</v>
      </c>
      <c r="D2127">
        <f>VLOOKUP($A2127,'Medical Examinations'!$A:$M,3,0)</f>
        <v>4.5599999999999996</v>
      </c>
      <c r="E2127" t="str">
        <f>VLOOKUP($A2127,'Medical Examinations'!$A:$M,4,0)</f>
        <v>No</v>
      </c>
      <c r="F2127" t="str">
        <f>VLOOKUP($A2127,'Medical Examinations'!$A:$M,5,0)</f>
        <v>No</v>
      </c>
      <c r="G2127" t="str">
        <f>VLOOKUP($A2127,'Medical Examinations'!$A:$M,6,0)</f>
        <v>Yes</v>
      </c>
      <c r="H2127">
        <f>VLOOKUP($A2127,'Medical Examinations'!$A:$M,8,0)</f>
        <v>1</v>
      </c>
      <c r="I2127" t="str">
        <f>VLOOKUP($A2127,'Medical Examinations'!$A:$M,9,0)</f>
        <v>No</v>
      </c>
      <c r="J2127" t="str">
        <f>VLOOKUP($A2127,'Medical Examinations'!$A:$M,11,0)</f>
        <v>Obesity</v>
      </c>
      <c r="K2127" t="str">
        <f>VLOOKUP($A2127,'Medical Examinations'!$A:$M,12,0)</f>
        <v>Normal</v>
      </c>
      <c r="L2127" s="11">
        <f>VLOOKUP($A2127,'Hospitalisation Details'!$A:$O,5,0)</f>
        <v>37852</v>
      </c>
      <c r="M2127">
        <f>VLOOKUP($A2127,'Hospitalisation Details'!$A:$O,7,0)</f>
        <v>2138.0700000000002</v>
      </c>
      <c r="N2127" t="str">
        <f>VLOOKUP($A2127,'Hospitalisation Details'!$A:$O,12,0)</f>
        <v>tier - 2</v>
      </c>
      <c r="O2127" t="str">
        <f>VLOOKUP($A2127,'Hospitalisation Details'!$A:$O,13,0)</f>
        <v>tier - 1</v>
      </c>
      <c r="P2127" t="str">
        <f>VLOOKUP($A2127,'Hospitalisation Details'!$A:$O,14,0)</f>
        <v>R1012</v>
      </c>
      <c r="Q2127">
        <f>VLOOKUP($A2127,'Hospitalisation Details'!$A:$O,15,0)</f>
        <v>19</v>
      </c>
    </row>
    <row r="2128" spans="1:17" ht="15.75" x14ac:dyDescent="0.25">
      <c r="A2128" s="1" t="s">
        <v>236</v>
      </c>
      <c r="B2128" t="str">
        <f>VLOOKUP(Healthcare!A2128,'Customer Names'!$A:$D,4,0)</f>
        <v>Jesus Sr.</v>
      </c>
      <c r="C2128">
        <f>VLOOKUP(A2128,'Medical Examinations'!$A:$M,2,0)</f>
        <v>25.74</v>
      </c>
      <c r="D2128">
        <f>VLOOKUP($A2128,'Medical Examinations'!$A:$M,3,0)</f>
        <v>6.41</v>
      </c>
      <c r="E2128" t="str">
        <f>VLOOKUP($A2128,'Medical Examinations'!$A:$M,4,0)</f>
        <v>yes</v>
      </c>
      <c r="F2128" t="str">
        <f>VLOOKUP($A2128,'Medical Examinations'!$A:$M,5,0)</f>
        <v>No</v>
      </c>
      <c r="G2128" t="str">
        <f>VLOOKUP($A2128,'Medical Examinations'!$A:$M,6,0)</f>
        <v>Yes</v>
      </c>
      <c r="H2128">
        <f>VLOOKUP($A2128,'Medical Examinations'!$A:$M,8,0)</f>
        <v>1</v>
      </c>
      <c r="I2128" t="str">
        <f>VLOOKUP($A2128,'Medical Examinations'!$A:$M,9,0)</f>
        <v>No</v>
      </c>
      <c r="J2128" t="str">
        <f>VLOOKUP($A2128,'Medical Examinations'!$A:$M,11,0)</f>
        <v>Overweight</v>
      </c>
      <c r="K2128" t="str">
        <f>VLOOKUP($A2128,'Medical Examinations'!$A:$M,12,0)</f>
        <v>Diabetes</v>
      </c>
      <c r="L2128" s="11">
        <f>VLOOKUP($A2128,'Hospitalisation Details'!$A:$O,5,0)</f>
        <v>35737</v>
      </c>
      <c r="M2128">
        <f>VLOOKUP($A2128,'Hospitalisation Details'!$A:$O,7,0)</f>
        <v>2137.65</v>
      </c>
      <c r="N2128" t="str">
        <f>VLOOKUP($A2128,'Hospitalisation Details'!$A:$O,12,0)</f>
        <v>tier - 3</v>
      </c>
      <c r="O2128" t="str">
        <f>VLOOKUP($A2128,'Hospitalisation Details'!$A:$O,13,0)</f>
        <v>tier - 1</v>
      </c>
      <c r="P2128" t="str">
        <f>VLOOKUP($A2128,'Hospitalisation Details'!$A:$O,14,0)</f>
        <v>R1013</v>
      </c>
      <c r="Q2128">
        <f>VLOOKUP($A2128,'Hospitalisation Details'!$A:$O,15,0)</f>
        <v>25</v>
      </c>
    </row>
    <row r="2129" spans="1:17" ht="15.75" x14ac:dyDescent="0.25">
      <c r="A2129" s="1" t="s">
        <v>235</v>
      </c>
      <c r="B2129" t="str">
        <f>VLOOKUP(Healthcare!A2129,'Customer Names'!$A:$D,4,0)</f>
        <v>Kristen</v>
      </c>
      <c r="C2129">
        <f>VLOOKUP(A2129,'Medical Examinations'!$A:$M,2,0)</f>
        <v>36.575000000000003</v>
      </c>
      <c r="D2129">
        <f>VLOOKUP($A2129,'Medical Examinations'!$A:$M,3,0)</f>
        <v>5.57</v>
      </c>
      <c r="E2129" t="str">
        <f>VLOOKUP($A2129,'Medical Examinations'!$A:$M,4,0)</f>
        <v>No</v>
      </c>
      <c r="F2129" t="str">
        <f>VLOOKUP($A2129,'Medical Examinations'!$A:$M,5,0)</f>
        <v>No</v>
      </c>
      <c r="G2129" t="str">
        <f>VLOOKUP($A2129,'Medical Examinations'!$A:$M,6,0)</f>
        <v>Yes</v>
      </c>
      <c r="H2129">
        <f>VLOOKUP($A2129,'Medical Examinations'!$A:$M,8,0)</f>
        <v>1</v>
      </c>
      <c r="I2129" t="str">
        <f>VLOOKUP($A2129,'Medical Examinations'!$A:$M,9,0)</f>
        <v>No</v>
      </c>
      <c r="J2129" t="str">
        <f>VLOOKUP($A2129,'Medical Examinations'!$A:$M,11,0)</f>
        <v>Obesity</v>
      </c>
      <c r="K2129" t="str">
        <f>VLOOKUP($A2129,'Medical Examinations'!$A:$M,12,0)</f>
        <v>Normal</v>
      </c>
      <c r="L2129" s="11">
        <f>VLOOKUP($A2129,'Hospitalisation Details'!$A:$O,5,0)</f>
        <v>37920</v>
      </c>
      <c r="M2129">
        <f>VLOOKUP($A2129,'Hospitalisation Details'!$A:$O,7,0)</f>
        <v>2136.88</v>
      </c>
      <c r="N2129" t="str">
        <f>VLOOKUP($A2129,'Hospitalisation Details'!$A:$O,12,0)</f>
        <v>tier - 2</v>
      </c>
      <c r="O2129" t="str">
        <f>VLOOKUP($A2129,'Hospitalisation Details'!$A:$O,13,0)</f>
        <v>tier - 2</v>
      </c>
      <c r="P2129" t="str">
        <f>VLOOKUP($A2129,'Hospitalisation Details'!$A:$O,14,0)</f>
        <v>R1012</v>
      </c>
      <c r="Q2129">
        <f>VLOOKUP($A2129,'Hospitalisation Details'!$A:$O,15,0)</f>
        <v>19</v>
      </c>
    </row>
    <row r="2130" spans="1:17" ht="15.75" x14ac:dyDescent="0.25">
      <c r="A2130" s="1" t="s">
        <v>234</v>
      </c>
      <c r="B2130" t="str">
        <f>VLOOKUP(Healthcare!A2130,'Customer Names'!$A:$D,4,0)</f>
        <v>Catherine C.</v>
      </c>
      <c r="C2130">
        <f>VLOOKUP(A2130,'Medical Examinations'!$A:$M,2,0)</f>
        <v>35.15</v>
      </c>
      <c r="D2130">
        <f>VLOOKUP($A2130,'Medical Examinations'!$A:$M,3,0)</f>
        <v>5.47</v>
      </c>
      <c r="E2130" t="str">
        <f>VLOOKUP($A2130,'Medical Examinations'!$A:$M,4,0)</f>
        <v>No</v>
      </c>
      <c r="F2130" t="str">
        <f>VLOOKUP($A2130,'Medical Examinations'!$A:$M,5,0)</f>
        <v>No</v>
      </c>
      <c r="G2130" t="str">
        <f>VLOOKUP($A2130,'Medical Examinations'!$A:$M,6,0)</f>
        <v>Yes</v>
      </c>
      <c r="H2130">
        <f>VLOOKUP($A2130,'Medical Examinations'!$A:$M,8,0)</f>
        <v>1</v>
      </c>
      <c r="I2130" t="str">
        <f>VLOOKUP($A2130,'Medical Examinations'!$A:$M,9,0)</f>
        <v>No</v>
      </c>
      <c r="J2130" t="str">
        <f>VLOOKUP($A2130,'Medical Examinations'!$A:$M,11,0)</f>
        <v>Obesity</v>
      </c>
      <c r="K2130" t="str">
        <f>VLOOKUP($A2130,'Medical Examinations'!$A:$M,12,0)</f>
        <v>Normal</v>
      </c>
      <c r="L2130" s="11">
        <f>VLOOKUP($A2130,'Hospitalisation Details'!$A:$O,5,0)</f>
        <v>37834</v>
      </c>
      <c r="M2130">
        <f>VLOOKUP($A2130,'Hospitalisation Details'!$A:$O,7,0)</f>
        <v>2134.9</v>
      </c>
      <c r="N2130" t="str">
        <f>VLOOKUP($A2130,'Hospitalisation Details'!$A:$O,12,0)</f>
        <v>tier - 2</v>
      </c>
      <c r="O2130" t="str">
        <f>VLOOKUP($A2130,'Hospitalisation Details'!$A:$O,13,0)</f>
        <v>tier - 3</v>
      </c>
      <c r="P2130" t="str">
        <f>VLOOKUP($A2130,'Hospitalisation Details'!$A:$O,14,0)</f>
        <v>R1012</v>
      </c>
      <c r="Q2130">
        <f>VLOOKUP($A2130,'Hospitalisation Details'!$A:$O,15,0)</f>
        <v>19</v>
      </c>
    </row>
    <row r="2131" spans="1:17" ht="15.75" x14ac:dyDescent="0.25">
      <c r="A2131" s="1" t="s">
        <v>233</v>
      </c>
      <c r="B2131" t="str">
        <f>VLOOKUP(Healthcare!A2131,'Customer Names'!$A:$D,4,0)</f>
        <v>Paula</v>
      </c>
      <c r="C2131">
        <f>VLOOKUP(A2131,'Medical Examinations'!$A:$M,2,0)</f>
        <v>32.11</v>
      </c>
      <c r="D2131">
        <f>VLOOKUP($A2131,'Medical Examinations'!$A:$M,3,0)</f>
        <v>4.43</v>
      </c>
      <c r="E2131" t="str">
        <f>VLOOKUP($A2131,'Medical Examinations'!$A:$M,4,0)</f>
        <v>No</v>
      </c>
      <c r="F2131" t="str">
        <f>VLOOKUP($A2131,'Medical Examinations'!$A:$M,5,0)</f>
        <v>No</v>
      </c>
      <c r="G2131" t="str">
        <f>VLOOKUP($A2131,'Medical Examinations'!$A:$M,6,0)</f>
        <v>Yes</v>
      </c>
      <c r="H2131">
        <f>VLOOKUP($A2131,'Medical Examinations'!$A:$M,8,0)</f>
        <v>1</v>
      </c>
      <c r="I2131" t="str">
        <f>VLOOKUP($A2131,'Medical Examinations'!$A:$M,9,0)</f>
        <v>No</v>
      </c>
      <c r="J2131" t="str">
        <f>VLOOKUP($A2131,'Medical Examinations'!$A:$M,11,0)</f>
        <v>Obesity</v>
      </c>
      <c r="K2131" t="str">
        <f>VLOOKUP($A2131,'Medical Examinations'!$A:$M,12,0)</f>
        <v>Normal</v>
      </c>
      <c r="L2131" s="11">
        <f>VLOOKUP($A2131,'Hospitalisation Details'!$A:$O,5,0)</f>
        <v>37886</v>
      </c>
      <c r="M2131">
        <f>VLOOKUP($A2131,'Hospitalisation Details'!$A:$O,7,0)</f>
        <v>2130.6799999999998</v>
      </c>
      <c r="N2131" t="str">
        <f>VLOOKUP($A2131,'Hospitalisation Details'!$A:$O,12,0)</f>
        <v>tier - 2</v>
      </c>
      <c r="O2131" t="str">
        <f>VLOOKUP($A2131,'Hospitalisation Details'!$A:$O,13,0)</f>
        <v>tier - 3</v>
      </c>
      <c r="P2131" t="str">
        <f>VLOOKUP($A2131,'Hospitalisation Details'!$A:$O,14,0)</f>
        <v>R1012</v>
      </c>
      <c r="Q2131">
        <f>VLOOKUP($A2131,'Hospitalisation Details'!$A:$O,15,0)</f>
        <v>19</v>
      </c>
    </row>
    <row r="2132" spans="1:17" ht="15.75" x14ac:dyDescent="0.25">
      <c r="A2132" s="1" t="s">
        <v>232</v>
      </c>
      <c r="B2132" t="str">
        <f>VLOOKUP(Healthcare!A2132,'Customer Names'!$A:$D,4,0)</f>
        <v>Evan</v>
      </c>
      <c r="C2132">
        <f>VLOOKUP(A2132,'Medical Examinations'!$A:$M,2,0)</f>
        <v>30.495000000000001</v>
      </c>
      <c r="D2132">
        <f>VLOOKUP($A2132,'Medical Examinations'!$A:$M,3,0)</f>
        <v>4.95</v>
      </c>
      <c r="E2132" t="str">
        <f>VLOOKUP($A2132,'Medical Examinations'!$A:$M,4,0)</f>
        <v>No</v>
      </c>
      <c r="F2132" t="str">
        <f>VLOOKUP($A2132,'Medical Examinations'!$A:$M,5,0)</f>
        <v>No</v>
      </c>
      <c r="G2132" t="str">
        <f>VLOOKUP($A2132,'Medical Examinations'!$A:$M,6,0)</f>
        <v>Yes</v>
      </c>
      <c r="H2132">
        <f>VLOOKUP($A2132,'Medical Examinations'!$A:$M,8,0)</f>
        <v>1</v>
      </c>
      <c r="I2132" t="str">
        <f>VLOOKUP($A2132,'Medical Examinations'!$A:$M,9,0)</f>
        <v>No</v>
      </c>
      <c r="J2132" t="str">
        <f>VLOOKUP($A2132,'Medical Examinations'!$A:$M,11,0)</f>
        <v>Obesity</v>
      </c>
      <c r="K2132" t="str">
        <f>VLOOKUP($A2132,'Medical Examinations'!$A:$M,12,0)</f>
        <v>Normal</v>
      </c>
      <c r="L2132" s="11">
        <f>VLOOKUP($A2132,'Hospitalisation Details'!$A:$O,5,0)</f>
        <v>37802</v>
      </c>
      <c r="M2132">
        <f>VLOOKUP($A2132,'Hospitalisation Details'!$A:$O,7,0)</f>
        <v>2128.4299999999998</v>
      </c>
      <c r="N2132" t="str">
        <f>VLOOKUP($A2132,'Hospitalisation Details'!$A:$O,12,0)</f>
        <v>tier - 2</v>
      </c>
      <c r="O2132" t="str">
        <f>VLOOKUP($A2132,'Hospitalisation Details'!$A:$O,13,0)</f>
        <v>tier - 1</v>
      </c>
      <c r="P2132" t="str">
        <f>VLOOKUP($A2132,'Hospitalisation Details'!$A:$O,14,0)</f>
        <v>R1012</v>
      </c>
      <c r="Q2132">
        <f>VLOOKUP($A2132,'Hospitalisation Details'!$A:$O,15,0)</f>
        <v>19</v>
      </c>
    </row>
    <row r="2133" spans="1:17" ht="15.75" x14ac:dyDescent="0.25">
      <c r="A2133" s="1" t="s">
        <v>231</v>
      </c>
      <c r="B2133" t="str">
        <f>VLOOKUP(Healthcare!A2133,'Customer Names'!$A:$D,4,0)</f>
        <v>Nathan J</v>
      </c>
      <c r="C2133">
        <f>VLOOKUP(A2133,'Medical Examinations'!$A:$M,2,0)</f>
        <v>29.24</v>
      </c>
      <c r="D2133">
        <f>VLOOKUP($A2133,'Medical Examinations'!$A:$M,3,0)</f>
        <v>4.04</v>
      </c>
      <c r="E2133" t="str">
        <f>VLOOKUP($A2133,'Medical Examinations'!$A:$M,4,0)</f>
        <v>No</v>
      </c>
      <c r="F2133" t="str">
        <f>VLOOKUP($A2133,'Medical Examinations'!$A:$M,5,0)</f>
        <v>yes</v>
      </c>
      <c r="G2133" t="str">
        <f>VLOOKUP($A2133,'Medical Examinations'!$A:$M,6,0)</f>
        <v>No</v>
      </c>
      <c r="H2133">
        <f>VLOOKUP($A2133,'Medical Examinations'!$A:$M,8,0)</f>
        <v>1</v>
      </c>
      <c r="I2133" t="str">
        <f>VLOOKUP($A2133,'Medical Examinations'!$A:$M,9,0)</f>
        <v>No</v>
      </c>
      <c r="J2133" t="str">
        <f>VLOOKUP($A2133,'Medical Examinations'!$A:$M,11,0)</f>
        <v>Overweight</v>
      </c>
      <c r="K2133" t="str">
        <f>VLOOKUP($A2133,'Medical Examinations'!$A:$M,12,0)</f>
        <v>Normal</v>
      </c>
      <c r="L2133" s="11">
        <f>VLOOKUP($A2133,'Hospitalisation Details'!$A:$O,5,0)</f>
        <v>38203</v>
      </c>
      <c r="M2133">
        <f>VLOOKUP($A2133,'Hospitalisation Details'!$A:$O,7,0)</f>
        <v>2118.61</v>
      </c>
      <c r="N2133" t="str">
        <f>VLOOKUP($A2133,'Hospitalisation Details'!$A:$O,12,0)</f>
        <v>tier - 2</v>
      </c>
      <c r="O2133" t="str">
        <f>VLOOKUP($A2133,'Hospitalisation Details'!$A:$O,13,0)</f>
        <v>tier - 1</v>
      </c>
      <c r="P2133" t="str">
        <f>VLOOKUP($A2133,'Hospitalisation Details'!$A:$O,14,0)</f>
        <v>R1012</v>
      </c>
      <c r="Q2133">
        <f>VLOOKUP($A2133,'Hospitalisation Details'!$A:$O,15,0)</f>
        <v>18</v>
      </c>
    </row>
    <row r="2134" spans="1:17" ht="15.75" x14ac:dyDescent="0.25">
      <c r="A2134" s="1" t="s">
        <v>230</v>
      </c>
      <c r="B2134" t="str">
        <f>VLOOKUP(Healthcare!A2134,'Customer Names'!$A:$D,4,0)</f>
        <v>Ashley M</v>
      </c>
      <c r="C2134">
        <f>VLOOKUP(A2134,'Medical Examinations'!$A:$M,2,0)</f>
        <v>22.515000000000001</v>
      </c>
      <c r="D2134">
        <f>VLOOKUP($A2134,'Medical Examinations'!$A:$M,3,0)</f>
        <v>5.93</v>
      </c>
      <c r="E2134" t="str">
        <f>VLOOKUP($A2134,'Medical Examinations'!$A:$M,4,0)</f>
        <v>No</v>
      </c>
      <c r="F2134" t="str">
        <f>VLOOKUP($A2134,'Medical Examinations'!$A:$M,5,0)</f>
        <v>No</v>
      </c>
      <c r="G2134" t="str">
        <f>VLOOKUP($A2134,'Medical Examinations'!$A:$M,6,0)</f>
        <v>Yes</v>
      </c>
      <c r="H2134">
        <f>VLOOKUP($A2134,'Medical Examinations'!$A:$M,8,0)</f>
        <v>1</v>
      </c>
      <c r="I2134" t="str">
        <f>VLOOKUP($A2134,'Medical Examinations'!$A:$M,9,0)</f>
        <v>No</v>
      </c>
      <c r="J2134" t="str">
        <f>VLOOKUP($A2134,'Medical Examinations'!$A:$M,11,0)</f>
        <v>Healthy Weight</v>
      </c>
      <c r="K2134" t="str">
        <f>VLOOKUP($A2134,'Medical Examinations'!$A:$M,12,0)</f>
        <v>Prediabetes</v>
      </c>
      <c r="L2134" s="11">
        <f>VLOOKUP($A2134,'Hospitalisation Details'!$A:$O,5,0)</f>
        <v>37924</v>
      </c>
      <c r="M2134">
        <f>VLOOKUP($A2134,'Hospitalisation Details'!$A:$O,7,0)</f>
        <v>2117.34</v>
      </c>
      <c r="N2134" t="str">
        <f>VLOOKUP($A2134,'Hospitalisation Details'!$A:$O,12,0)</f>
        <v>tier - 2</v>
      </c>
      <c r="O2134" t="str">
        <f>VLOOKUP($A2134,'Hospitalisation Details'!$A:$O,13,0)</f>
        <v>tier - 3</v>
      </c>
      <c r="P2134" t="str">
        <f>VLOOKUP($A2134,'Hospitalisation Details'!$A:$O,14,0)</f>
        <v>R1012</v>
      </c>
      <c r="Q2134">
        <f>VLOOKUP($A2134,'Hospitalisation Details'!$A:$O,15,0)</f>
        <v>19</v>
      </c>
    </row>
    <row r="2135" spans="1:17" ht="15.75" x14ac:dyDescent="0.25">
      <c r="A2135" s="1" t="s">
        <v>229</v>
      </c>
      <c r="B2135" t="str">
        <f>VLOOKUP(Healthcare!A2135,'Customer Names'!$A:$D,4,0)</f>
        <v>Jason</v>
      </c>
      <c r="C2135">
        <f>VLOOKUP(A2135,'Medical Examinations'!$A:$M,2,0)</f>
        <v>15.65</v>
      </c>
      <c r="D2135">
        <f>VLOOKUP($A2135,'Medical Examinations'!$A:$M,3,0)</f>
        <v>4.2300000000000004</v>
      </c>
      <c r="E2135" t="str">
        <f>VLOOKUP($A2135,'Medical Examinations'!$A:$M,4,0)</f>
        <v>No</v>
      </c>
      <c r="F2135" t="str">
        <f>VLOOKUP($A2135,'Medical Examinations'!$A:$M,5,0)</f>
        <v>No</v>
      </c>
      <c r="G2135" t="str">
        <f>VLOOKUP($A2135,'Medical Examinations'!$A:$M,6,0)</f>
        <v>No</v>
      </c>
      <c r="H2135">
        <f>VLOOKUP($A2135,'Medical Examinations'!$A:$M,8,0)</f>
        <v>0</v>
      </c>
      <c r="I2135" t="str">
        <f>VLOOKUP($A2135,'Medical Examinations'!$A:$M,9,0)</f>
        <v>No</v>
      </c>
      <c r="J2135" t="str">
        <f>VLOOKUP($A2135,'Medical Examinations'!$A:$M,11,0)</f>
        <v>Underweight</v>
      </c>
      <c r="K2135" t="str">
        <f>VLOOKUP($A2135,'Medical Examinations'!$A:$M,12,0)</f>
        <v>Normal</v>
      </c>
      <c r="L2135" s="11">
        <f>VLOOKUP($A2135,'Hospitalisation Details'!$A:$O,5,0)</f>
        <v>32802</v>
      </c>
      <c r="M2135">
        <f>VLOOKUP($A2135,'Hospitalisation Details'!$A:$O,7,0)</f>
        <v>2106.2600000000002</v>
      </c>
      <c r="N2135" t="str">
        <f>VLOOKUP($A2135,'Hospitalisation Details'!$A:$O,12,0)</f>
        <v>tier - 2</v>
      </c>
      <c r="O2135" t="str">
        <f>VLOOKUP($A2135,'Hospitalisation Details'!$A:$O,13,0)</f>
        <v>tier - 2</v>
      </c>
      <c r="P2135" t="str">
        <f>VLOOKUP($A2135,'Hospitalisation Details'!$A:$O,14,0)</f>
        <v>R1013</v>
      </c>
      <c r="Q2135">
        <f>VLOOKUP($A2135,'Hospitalisation Details'!$A:$O,15,0)</f>
        <v>33</v>
      </c>
    </row>
    <row r="2136" spans="1:17" ht="15.75" x14ac:dyDescent="0.25">
      <c r="A2136" s="1" t="s">
        <v>228</v>
      </c>
      <c r="B2136" t="str">
        <f>VLOOKUP(Healthcare!A2136,'Customer Names'!$A:$D,4,0)</f>
        <v>Marshall</v>
      </c>
      <c r="C2136">
        <f>VLOOKUP(A2136,'Medical Examinations'!$A:$M,2,0)</f>
        <v>27.36</v>
      </c>
      <c r="D2136">
        <f>VLOOKUP($A2136,'Medical Examinations'!$A:$M,3,0)</f>
        <v>5.59</v>
      </c>
      <c r="E2136" t="str">
        <f>VLOOKUP($A2136,'Medical Examinations'!$A:$M,4,0)</f>
        <v>yes</v>
      </c>
      <c r="F2136" t="str">
        <f>VLOOKUP($A2136,'Medical Examinations'!$A:$M,5,0)</f>
        <v>No</v>
      </c>
      <c r="G2136" t="str">
        <f>VLOOKUP($A2136,'Medical Examinations'!$A:$M,6,0)</f>
        <v>No</v>
      </c>
      <c r="H2136">
        <f>VLOOKUP($A2136,'Medical Examinations'!$A:$M,8,0)</f>
        <v>0</v>
      </c>
      <c r="I2136" t="str">
        <f>VLOOKUP($A2136,'Medical Examinations'!$A:$M,9,0)</f>
        <v>No</v>
      </c>
      <c r="J2136" t="str">
        <f>VLOOKUP($A2136,'Medical Examinations'!$A:$M,11,0)</f>
        <v>Overweight</v>
      </c>
      <c r="K2136" t="str">
        <f>VLOOKUP($A2136,'Medical Examinations'!$A:$M,12,0)</f>
        <v>Normal</v>
      </c>
      <c r="L2136" s="11">
        <f>VLOOKUP($A2136,'Hospitalisation Details'!$A:$O,5,0)</f>
        <v>37162</v>
      </c>
      <c r="M2136">
        <f>VLOOKUP($A2136,'Hospitalisation Details'!$A:$O,7,0)</f>
        <v>2104.11</v>
      </c>
      <c r="N2136" t="str">
        <f>VLOOKUP($A2136,'Hospitalisation Details'!$A:$O,12,0)</f>
        <v>tier - 2</v>
      </c>
      <c r="O2136" t="str">
        <f>VLOOKUP($A2136,'Hospitalisation Details'!$A:$O,13,0)</f>
        <v>tier - 1</v>
      </c>
      <c r="P2136" t="str">
        <f>VLOOKUP($A2136,'Hospitalisation Details'!$A:$O,14,0)</f>
        <v>R1016</v>
      </c>
      <c r="Q2136">
        <f>VLOOKUP($A2136,'Hospitalisation Details'!$A:$O,15,0)</f>
        <v>21</v>
      </c>
    </row>
    <row r="2137" spans="1:17" ht="15.75" x14ac:dyDescent="0.25">
      <c r="A2137" s="1" t="s">
        <v>227</v>
      </c>
      <c r="B2137" t="str">
        <f>VLOOKUP(Healthcare!A2137,'Customer Names'!$A:$D,4,0)</f>
        <v>Lavar</v>
      </c>
      <c r="C2137">
        <f>VLOOKUP(A2137,'Medical Examinations'!$A:$M,2,0)</f>
        <v>22.3</v>
      </c>
      <c r="D2137">
        <f>VLOOKUP($A2137,'Medical Examinations'!$A:$M,3,0)</f>
        <v>4.8899999999999997</v>
      </c>
      <c r="E2137" t="str">
        <f>VLOOKUP($A2137,'Medical Examinations'!$A:$M,4,0)</f>
        <v>yes</v>
      </c>
      <c r="F2137" t="str">
        <f>VLOOKUP($A2137,'Medical Examinations'!$A:$M,5,0)</f>
        <v>No</v>
      </c>
      <c r="G2137" t="str">
        <f>VLOOKUP($A2137,'Medical Examinations'!$A:$M,6,0)</f>
        <v>No</v>
      </c>
      <c r="H2137">
        <f>VLOOKUP($A2137,'Medical Examinations'!$A:$M,8,0)</f>
        <v>0</v>
      </c>
      <c r="I2137" t="str">
        <f>VLOOKUP($A2137,'Medical Examinations'!$A:$M,9,0)</f>
        <v>No</v>
      </c>
      <c r="J2137" t="str">
        <f>VLOOKUP($A2137,'Medical Examinations'!$A:$M,11,0)</f>
        <v>Healthy Weight</v>
      </c>
      <c r="K2137" t="str">
        <f>VLOOKUP($A2137,'Medical Examinations'!$A:$M,12,0)</f>
        <v>Normal</v>
      </c>
      <c r="L2137" s="11">
        <f>VLOOKUP($A2137,'Hospitalisation Details'!$A:$O,5,0)</f>
        <v>37064</v>
      </c>
      <c r="M2137">
        <f>VLOOKUP($A2137,'Hospitalisation Details'!$A:$O,7,0)</f>
        <v>2103.08</v>
      </c>
      <c r="N2137" t="str">
        <f>VLOOKUP($A2137,'Hospitalisation Details'!$A:$O,12,0)</f>
        <v>tier - 3</v>
      </c>
      <c r="O2137" t="str">
        <f>VLOOKUP($A2137,'Hospitalisation Details'!$A:$O,13,0)</f>
        <v>tier - 2</v>
      </c>
      <c r="P2137" t="str">
        <f>VLOOKUP($A2137,'Hospitalisation Details'!$A:$O,14,0)</f>
        <v>R1011</v>
      </c>
      <c r="Q2137">
        <f>VLOOKUP($A2137,'Hospitalisation Details'!$A:$O,15,0)</f>
        <v>21</v>
      </c>
    </row>
    <row r="2138" spans="1:17" ht="15.75" x14ac:dyDescent="0.25">
      <c r="A2138" s="1" t="s">
        <v>226</v>
      </c>
      <c r="B2138" t="str">
        <f>VLOOKUP(Healthcare!A2138,'Customer Names'!$A:$D,4,0)</f>
        <v>Charlie T.</v>
      </c>
      <c r="C2138">
        <f>VLOOKUP(A2138,'Medical Examinations'!$A:$M,2,0)</f>
        <v>26.03</v>
      </c>
      <c r="D2138">
        <f>VLOOKUP($A2138,'Medical Examinations'!$A:$M,3,0)</f>
        <v>5.81</v>
      </c>
      <c r="E2138" t="str">
        <f>VLOOKUP($A2138,'Medical Examinations'!$A:$M,4,0)</f>
        <v>yes</v>
      </c>
      <c r="F2138" t="str">
        <f>VLOOKUP($A2138,'Medical Examinations'!$A:$M,5,0)</f>
        <v>No</v>
      </c>
      <c r="G2138" t="str">
        <f>VLOOKUP($A2138,'Medical Examinations'!$A:$M,6,0)</f>
        <v>No</v>
      </c>
      <c r="H2138">
        <f>VLOOKUP($A2138,'Medical Examinations'!$A:$M,8,0)</f>
        <v>0</v>
      </c>
      <c r="I2138" t="str">
        <f>VLOOKUP($A2138,'Medical Examinations'!$A:$M,9,0)</f>
        <v>No</v>
      </c>
      <c r="J2138" t="str">
        <f>VLOOKUP($A2138,'Medical Examinations'!$A:$M,11,0)</f>
        <v>Overweight</v>
      </c>
      <c r="K2138" t="str">
        <f>VLOOKUP($A2138,'Medical Examinations'!$A:$M,12,0)</f>
        <v>Prediabetes</v>
      </c>
      <c r="L2138" s="11">
        <f>VLOOKUP($A2138,'Hospitalisation Details'!$A:$O,5,0)</f>
        <v>37086</v>
      </c>
      <c r="M2138">
        <f>VLOOKUP($A2138,'Hospitalisation Details'!$A:$O,7,0)</f>
        <v>2102.2600000000002</v>
      </c>
      <c r="N2138" t="str">
        <f>VLOOKUP($A2138,'Hospitalisation Details'!$A:$O,12,0)</f>
        <v>tier - 3</v>
      </c>
      <c r="O2138" t="str">
        <f>VLOOKUP($A2138,'Hospitalisation Details'!$A:$O,13,0)</f>
        <v>tier - 2</v>
      </c>
      <c r="P2138" t="str">
        <f>VLOOKUP($A2138,'Hospitalisation Details'!$A:$O,14,0)</f>
        <v>R1019</v>
      </c>
      <c r="Q2138">
        <f>VLOOKUP($A2138,'Hospitalisation Details'!$A:$O,15,0)</f>
        <v>21</v>
      </c>
    </row>
    <row r="2139" spans="1:17" ht="15.75" x14ac:dyDescent="0.25">
      <c r="A2139" s="1" t="s">
        <v>225</v>
      </c>
      <c r="B2139" t="str">
        <f>VLOOKUP(Healthcare!A2139,'Customer Names'!$A:$D,4,0)</f>
        <v>.  Lauren</v>
      </c>
      <c r="C2139">
        <f>VLOOKUP(A2139,'Medical Examinations'!$A:$M,2,0)</f>
        <v>27.74</v>
      </c>
      <c r="D2139">
        <f>VLOOKUP($A2139,'Medical Examinations'!$A:$M,3,0)</f>
        <v>4.29</v>
      </c>
      <c r="E2139" t="str">
        <f>VLOOKUP($A2139,'Medical Examinations'!$A:$M,4,0)</f>
        <v>No</v>
      </c>
      <c r="F2139" t="str">
        <f>VLOOKUP($A2139,'Medical Examinations'!$A:$M,5,0)</f>
        <v>yes</v>
      </c>
      <c r="G2139" t="str">
        <f>VLOOKUP($A2139,'Medical Examinations'!$A:$M,6,0)</f>
        <v>No</v>
      </c>
      <c r="H2139">
        <f>VLOOKUP($A2139,'Medical Examinations'!$A:$M,8,0)</f>
        <v>1</v>
      </c>
      <c r="I2139" t="str">
        <f>VLOOKUP($A2139,'Medical Examinations'!$A:$M,9,0)</f>
        <v>No</v>
      </c>
      <c r="J2139" t="str">
        <f>VLOOKUP($A2139,'Medical Examinations'!$A:$M,11,0)</f>
        <v>Overweight</v>
      </c>
      <c r="K2139" t="str">
        <f>VLOOKUP($A2139,'Medical Examinations'!$A:$M,12,0)</f>
        <v>Normal</v>
      </c>
      <c r="L2139" s="11">
        <f>VLOOKUP($A2139,'Hospitalisation Details'!$A:$O,5,0)</f>
        <v>38333</v>
      </c>
      <c r="M2139">
        <f>VLOOKUP($A2139,'Hospitalisation Details'!$A:$O,7,0)</f>
        <v>2094.1</v>
      </c>
      <c r="N2139" t="str">
        <f>VLOOKUP($A2139,'Hospitalisation Details'!$A:$O,12,0)</f>
        <v>tier - 3</v>
      </c>
      <c r="O2139" t="str">
        <f>VLOOKUP($A2139,'Hospitalisation Details'!$A:$O,13,0)</f>
        <v>tier - 2</v>
      </c>
      <c r="P2139" t="str">
        <f>VLOOKUP($A2139,'Hospitalisation Details'!$A:$O,14,0)</f>
        <v>R1025</v>
      </c>
      <c r="Q2139">
        <f>VLOOKUP($A2139,'Hospitalisation Details'!$A:$O,15,0)</f>
        <v>18</v>
      </c>
    </row>
    <row r="2140" spans="1:17" ht="15.75" x14ac:dyDescent="0.25">
      <c r="A2140" s="1" t="s">
        <v>224</v>
      </c>
      <c r="B2140" t="str">
        <f>VLOOKUP(Healthcare!A2140,'Customer Names'!$A:$D,4,0)</f>
        <v>Arthur</v>
      </c>
      <c r="C2140">
        <f>VLOOKUP(A2140,'Medical Examinations'!$A:$M,2,0)</f>
        <v>32.11</v>
      </c>
      <c r="D2140">
        <f>VLOOKUP($A2140,'Medical Examinations'!$A:$M,3,0)</f>
        <v>4.03</v>
      </c>
      <c r="E2140" t="str">
        <f>VLOOKUP($A2140,'Medical Examinations'!$A:$M,4,0)</f>
        <v>yes</v>
      </c>
      <c r="F2140" t="str">
        <f>VLOOKUP($A2140,'Medical Examinations'!$A:$M,5,0)</f>
        <v>yes</v>
      </c>
      <c r="G2140" t="str">
        <f>VLOOKUP($A2140,'Medical Examinations'!$A:$M,6,0)</f>
        <v>No</v>
      </c>
      <c r="H2140">
        <f>VLOOKUP($A2140,'Medical Examinations'!$A:$M,8,0)</f>
        <v>2</v>
      </c>
      <c r="I2140" t="str">
        <f>VLOOKUP($A2140,'Medical Examinations'!$A:$M,9,0)</f>
        <v>No</v>
      </c>
      <c r="J2140" t="str">
        <f>VLOOKUP($A2140,'Medical Examinations'!$A:$M,11,0)</f>
        <v>Obesity</v>
      </c>
      <c r="K2140" t="str">
        <f>VLOOKUP($A2140,'Medical Examinations'!$A:$M,12,0)</f>
        <v>Normal</v>
      </c>
      <c r="L2140" s="11">
        <f>VLOOKUP($A2140,'Hospitalisation Details'!$A:$O,5,0)</f>
        <v>36886</v>
      </c>
      <c r="M2140">
        <f>VLOOKUP($A2140,'Hospitalisation Details'!$A:$O,7,0)</f>
        <v>2055.3200000000002</v>
      </c>
      <c r="N2140" t="str">
        <f>VLOOKUP($A2140,'Hospitalisation Details'!$A:$O,12,0)</f>
        <v>tier - 3</v>
      </c>
      <c r="O2140" t="str">
        <f>VLOOKUP($A2140,'Hospitalisation Details'!$A:$O,13,0)</f>
        <v>tier - 3</v>
      </c>
      <c r="P2140" t="str">
        <f>VLOOKUP($A2140,'Hospitalisation Details'!$A:$O,14,0)</f>
        <v>R1012</v>
      </c>
      <c r="Q2140">
        <f>VLOOKUP($A2140,'Hospitalisation Details'!$A:$O,15,0)</f>
        <v>22</v>
      </c>
    </row>
    <row r="2141" spans="1:17" ht="15.75" x14ac:dyDescent="0.25">
      <c r="A2141" s="1" t="s">
        <v>223</v>
      </c>
      <c r="B2141" t="str">
        <f>VLOOKUP(Healthcare!A2141,'Customer Names'!$A:$D,4,0)</f>
        <v>Thomas</v>
      </c>
      <c r="C2141">
        <f>VLOOKUP(A2141,'Medical Examinations'!$A:$M,2,0)</f>
        <v>25.175000000000001</v>
      </c>
      <c r="D2141">
        <f>VLOOKUP($A2141,'Medical Examinations'!$A:$M,3,0)</f>
        <v>6.29</v>
      </c>
      <c r="E2141" t="str">
        <f>VLOOKUP($A2141,'Medical Examinations'!$A:$M,4,0)</f>
        <v>yes</v>
      </c>
      <c r="F2141" t="str">
        <f>VLOOKUP($A2141,'Medical Examinations'!$A:$M,5,0)</f>
        <v>yes</v>
      </c>
      <c r="G2141" t="str">
        <f>VLOOKUP($A2141,'Medical Examinations'!$A:$M,6,0)</f>
        <v>No</v>
      </c>
      <c r="H2141">
        <f>VLOOKUP($A2141,'Medical Examinations'!$A:$M,8,0)</f>
        <v>2</v>
      </c>
      <c r="I2141" t="str">
        <f>VLOOKUP($A2141,'Medical Examinations'!$A:$M,9,0)</f>
        <v>No</v>
      </c>
      <c r="J2141" t="str">
        <f>VLOOKUP($A2141,'Medical Examinations'!$A:$M,11,0)</f>
        <v>Overweight</v>
      </c>
      <c r="K2141" t="str">
        <f>VLOOKUP($A2141,'Medical Examinations'!$A:$M,12,0)</f>
        <v>Prediabetes</v>
      </c>
      <c r="L2141" s="11">
        <f>VLOOKUP($A2141,'Hospitalisation Details'!$A:$O,5,0)</f>
        <v>36832</v>
      </c>
      <c r="M2141">
        <f>VLOOKUP($A2141,'Hospitalisation Details'!$A:$O,7,0)</f>
        <v>2045.69</v>
      </c>
      <c r="N2141" t="str">
        <f>VLOOKUP($A2141,'Hospitalisation Details'!$A:$O,12,0)</f>
        <v>tier - 3</v>
      </c>
      <c r="O2141" t="str">
        <f>VLOOKUP($A2141,'Hospitalisation Details'!$A:$O,13,0)</f>
        <v>tier - 3</v>
      </c>
      <c r="P2141" t="str">
        <f>VLOOKUP($A2141,'Hospitalisation Details'!$A:$O,14,0)</f>
        <v>R1012</v>
      </c>
      <c r="Q2141">
        <f>VLOOKUP($A2141,'Hospitalisation Details'!$A:$O,15,0)</f>
        <v>22</v>
      </c>
    </row>
    <row r="2142" spans="1:17" ht="15.75" x14ac:dyDescent="0.25">
      <c r="A2142" s="1" t="s">
        <v>222</v>
      </c>
      <c r="B2142" t="str">
        <f>VLOOKUP(Healthcare!A2142,'Customer Names'!$A:$D,4,0)</f>
        <v>Jennifer</v>
      </c>
      <c r="C2142">
        <f>VLOOKUP(A2142,'Medical Examinations'!$A:$M,2,0)</f>
        <v>39.49</v>
      </c>
      <c r="D2142">
        <f>VLOOKUP($A2142,'Medical Examinations'!$A:$M,3,0)</f>
        <v>4.4800000000000004</v>
      </c>
      <c r="E2142" t="str">
        <f>VLOOKUP($A2142,'Medical Examinations'!$A:$M,4,0)</f>
        <v>yes</v>
      </c>
      <c r="F2142" t="str">
        <f>VLOOKUP($A2142,'Medical Examinations'!$A:$M,5,0)</f>
        <v>No</v>
      </c>
      <c r="G2142" t="str">
        <f>VLOOKUP($A2142,'Medical Examinations'!$A:$M,6,0)</f>
        <v>No</v>
      </c>
      <c r="H2142">
        <f>VLOOKUP($A2142,'Medical Examinations'!$A:$M,8,0)</f>
        <v>0</v>
      </c>
      <c r="I2142" t="str">
        <f>VLOOKUP($A2142,'Medical Examinations'!$A:$M,9,0)</f>
        <v>No</v>
      </c>
      <c r="J2142" t="str">
        <f>VLOOKUP($A2142,'Medical Examinations'!$A:$M,11,0)</f>
        <v>Obesity</v>
      </c>
      <c r="K2142" t="str">
        <f>VLOOKUP($A2142,'Medical Examinations'!$A:$M,12,0)</f>
        <v>Normal</v>
      </c>
      <c r="L2142" s="11">
        <f>VLOOKUP($A2142,'Hospitalisation Details'!$A:$O,5,0)</f>
        <v>37229</v>
      </c>
      <c r="M2142">
        <f>VLOOKUP($A2142,'Hospitalisation Details'!$A:$O,7,0)</f>
        <v>2026.97</v>
      </c>
      <c r="N2142" t="str">
        <f>VLOOKUP($A2142,'Hospitalisation Details'!$A:$O,12,0)</f>
        <v>tier - 3</v>
      </c>
      <c r="O2142" t="str">
        <f>VLOOKUP($A2142,'Hospitalisation Details'!$A:$O,13,0)</f>
        <v>tier - 2</v>
      </c>
      <c r="P2142" t="str">
        <f>VLOOKUP($A2142,'Hospitalisation Details'!$A:$O,14,0)</f>
        <v>R1013</v>
      </c>
      <c r="Q2142">
        <f>VLOOKUP($A2142,'Hospitalisation Details'!$A:$O,15,0)</f>
        <v>21</v>
      </c>
    </row>
    <row r="2143" spans="1:17" ht="15.75" x14ac:dyDescent="0.25">
      <c r="A2143" s="1" t="s">
        <v>221</v>
      </c>
      <c r="B2143" t="str">
        <f>VLOOKUP(Healthcare!A2143,'Customer Names'!$A:$D,4,0)</f>
        <v>Tammy</v>
      </c>
      <c r="C2143">
        <f>VLOOKUP(A2143,'Medical Examinations'!$A:$M,2,0)</f>
        <v>34.869999999999997</v>
      </c>
      <c r="D2143">
        <f>VLOOKUP($A2143,'Medical Examinations'!$A:$M,3,0)</f>
        <v>5.51</v>
      </c>
      <c r="E2143" t="str">
        <f>VLOOKUP($A2143,'Medical Examinations'!$A:$M,4,0)</f>
        <v>yes</v>
      </c>
      <c r="F2143" t="str">
        <f>VLOOKUP($A2143,'Medical Examinations'!$A:$M,5,0)</f>
        <v>No</v>
      </c>
      <c r="G2143" t="str">
        <f>VLOOKUP($A2143,'Medical Examinations'!$A:$M,6,0)</f>
        <v>No</v>
      </c>
      <c r="H2143">
        <f>VLOOKUP($A2143,'Medical Examinations'!$A:$M,8,0)</f>
        <v>0</v>
      </c>
      <c r="I2143" t="str">
        <f>VLOOKUP($A2143,'Medical Examinations'!$A:$M,9,0)</f>
        <v>No</v>
      </c>
      <c r="J2143" t="str">
        <f>VLOOKUP($A2143,'Medical Examinations'!$A:$M,11,0)</f>
        <v>Obesity</v>
      </c>
      <c r="K2143" t="str">
        <f>VLOOKUP($A2143,'Medical Examinations'!$A:$M,12,0)</f>
        <v>Normal</v>
      </c>
      <c r="L2143" s="11">
        <f>VLOOKUP($A2143,'Hospitalisation Details'!$A:$O,5,0)</f>
        <v>37078</v>
      </c>
      <c r="M2143">
        <f>VLOOKUP($A2143,'Hospitalisation Details'!$A:$O,7,0)</f>
        <v>2020.55</v>
      </c>
      <c r="N2143" t="str">
        <f>VLOOKUP($A2143,'Hospitalisation Details'!$A:$O,12,0)</f>
        <v>tier - 3</v>
      </c>
      <c r="O2143" t="str">
        <f>VLOOKUP($A2143,'Hospitalisation Details'!$A:$O,13,0)</f>
        <v>tier - 2</v>
      </c>
      <c r="P2143" t="str">
        <f>VLOOKUP($A2143,'Hospitalisation Details'!$A:$O,14,0)</f>
        <v>R1013</v>
      </c>
      <c r="Q2143">
        <f>VLOOKUP($A2143,'Hospitalisation Details'!$A:$O,15,0)</f>
        <v>21</v>
      </c>
    </row>
    <row r="2144" spans="1:17" ht="15.75" x14ac:dyDescent="0.25">
      <c r="A2144" s="1" t="s">
        <v>220</v>
      </c>
      <c r="B2144" t="str">
        <f>VLOOKUP(Healthcare!A2144,'Customer Names'!$A:$D,4,0)</f>
        <v>Lena</v>
      </c>
      <c r="C2144">
        <f>VLOOKUP(A2144,'Medical Examinations'!$A:$M,2,0)</f>
        <v>34.6</v>
      </c>
      <c r="D2144">
        <f>VLOOKUP($A2144,'Medical Examinations'!$A:$M,3,0)</f>
        <v>4.5</v>
      </c>
      <c r="E2144" t="str">
        <f>VLOOKUP($A2144,'Medical Examinations'!$A:$M,4,0)</f>
        <v>yes</v>
      </c>
      <c r="F2144" t="str">
        <f>VLOOKUP($A2144,'Medical Examinations'!$A:$M,5,0)</f>
        <v>No</v>
      </c>
      <c r="G2144" t="str">
        <f>VLOOKUP($A2144,'Medical Examinations'!$A:$M,6,0)</f>
        <v>No</v>
      </c>
      <c r="H2144">
        <f>VLOOKUP($A2144,'Medical Examinations'!$A:$M,8,0)</f>
        <v>0</v>
      </c>
      <c r="I2144" t="str">
        <f>VLOOKUP($A2144,'Medical Examinations'!$A:$M,9,0)</f>
        <v>No</v>
      </c>
      <c r="J2144" t="str">
        <f>VLOOKUP($A2144,'Medical Examinations'!$A:$M,11,0)</f>
        <v>Obesity</v>
      </c>
      <c r="K2144" t="str">
        <f>VLOOKUP($A2144,'Medical Examinations'!$A:$M,12,0)</f>
        <v>Normal</v>
      </c>
      <c r="L2144" s="11">
        <f>VLOOKUP($A2144,'Hospitalisation Details'!$A:$O,5,0)</f>
        <v>37043</v>
      </c>
      <c r="M2144">
        <f>VLOOKUP($A2144,'Hospitalisation Details'!$A:$O,7,0)</f>
        <v>2020.18</v>
      </c>
      <c r="N2144" t="str">
        <f>VLOOKUP($A2144,'Hospitalisation Details'!$A:$O,12,0)</f>
        <v>tier - 3</v>
      </c>
      <c r="O2144" t="str">
        <f>VLOOKUP($A2144,'Hospitalisation Details'!$A:$O,13,0)</f>
        <v>tier - 1</v>
      </c>
      <c r="P2144" t="str">
        <f>VLOOKUP($A2144,'Hospitalisation Details'!$A:$O,14,0)</f>
        <v>R1011</v>
      </c>
      <c r="Q2144">
        <f>VLOOKUP($A2144,'Hospitalisation Details'!$A:$O,15,0)</f>
        <v>22</v>
      </c>
    </row>
    <row r="2145" spans="1:17" ht="15.75" x14ac:dyDescent="0.25">
      <c r="A2145" s="1" t="s">
        <v>219</v>
      </c>
      <c r="B2145" t="str">
        <f>VLOOKUP(Healthcare!A2145,'Customer Names'!$A:$D,4,0)</f>
        <v>Valentina</v>
      </c>
      <c r="C2145">
        <f>VLOOKUP(A2145,'Medical Examinations'!$A:$M,2,0)</f>
        <v>25.8</v>
      </c>
      <c r="D2145">
        <f>VLOOKUP($A2145,'Medical Examinations'!$A:$M,3,0)</f>
        <v>6.29</v>
      </c>
      <c r="E2145" t="str">
        <f>VLOOKUP($A2145,'Medical Examinations'!$A:$M,4,0)</f>
        <v>yes</v>
      </c>
      <c r="F2145" t="str">
        <f>VLOOKUP($A2145,'Medical Examinations'!$A:$M,5,0)</f>
        <v>No</v>
      </c>
      <c r="G2145" t="str">
        <f>VLOOKUP($A2145,'Medical Examinations'!$A:$M,6,0)</f>
        <v>No</v>
      </c>
      <c r="H2145">
        <f>VLOOKUP($A2145,'Medical Examinations'!$A:$M,8,0)</f>
        <v>0</v>
      </c>
      <c r="I2145" t="str">
        <f>VLOOKUP($A2145,'Medical Examinations'!$A:$M,9,0)</f>
        <v>No</v>
      </c>
      <c r="J2145" t="str">
        <f>VLOOKUP($A2145,'Medical Examinations'!$A:$M,11,0)</f>
        <v>Overweight</v>
      </c>
      <c r="K2145" t="str">
        <f>VLOOKUP($A2145,'Medical Examinations'!$A:$M,12,0)</f>
        <v>Prediabetes</v>
      </c>
      <c r="L2145" s="11">
        <f>VLOOKUP($A2145,'Hospitalisation Details'!$A:$O,5,0)</f>
        <v>37086</v>
      </c>
      <c r="M2145">
        <f>VLOOKUP($A2145,'Hospitalisation Details'!$A:$O,7,0)</f>
        <v>2007.95</v>
      </c>
      <c r="N2145" t="str">
        <f>VLOOKUP($A2145,'Hospitalisation Details'!$A:$O,12,0)</f>
        <v>tier - 3</v>
      </c>
      <c r="O2145" t="str">
        <f>VLOOKUP($A2145,'Hospitalisation Details'!$A:$O,13,0)</f>
        <v>tier - 2</v>
      </c>
      <c r="P2145" t="str">
        <f>VLOOKUP($A2145,'Hospitalisation Details'!$A:$O,14,0)</f>
        <v>R1011</v>
      </c>
      <c r="Q2145">
        <f>VLOOKUP($A2145,'Hospitalisation Details'!$A:$O,15,0)</f>
        <v>21</v>
      </c>
    </row>
    <row r="2146" spans="1:17" ht="15.75" x14ac:dyDescent="0.25">
      <c r="A2146" s="1" t="s">
        <v>218</v>
      </c>
      <c r="B2146" t="str">
        <f>VLOOKUP(Healthcare!A2146,'Customer Names'!$A:$D,4,0)</f>
        <v>Russell N.</v>
      </c>
      <c r="C2146">
        <f>VLOOKUP(A2146,'Medical Examinations'!$A:$M,2,0)</f>
        <v>35.86</v>
      </c>
      <c r="D2146">
        <f>VLOOKUP($A2146,'Medical Examinations'!$A:$M,3,0)</f>
        <v>4.33</v>
      </c>
      <c r="E2146" t="str">
        <f>VLOOKUP($A2146,'Medical Examinations'!$A:$M,4,0)</f>
        <v>No</v>
      </c>
      <c r="F2146" t="str">
        <f>VLOOKUP($A2146,'Medical Examinations'!$A:$M,5,0)</f>
        <v>No</v>
      </c>
      <c r="G2146" t="str">
        <f>VLOOKUP($A2146,'Medical Examinations'!$A:$M,6,0)</f>
        <v>No</v>
      </c>
      <c r="H2146">
        <f>VLOOKUP($A2146,'Medical Examinations'!$A:$M,8,0)</f>
        <v>1</v>
      </c>
      <c r="I2146" t="str">
        <f>VLOOKUP($A2146,'Medical Examinations'!$A:$M,9,0)</f>
        <v>No</v>
      </c>
      <c r="J2146" t="str">
        <f>VLOOKUP($A2146,'Medical Examinations'!$A:$M,11,0)</f>
        <v>Obesity</v>
      </c>
      <c r="K2146" t="str">
        <f>VLOOKUP($A2146,'Medical Examinations'!$A:$M,12,0)</f>
        <v>Normal</v>
      </c>
      <c r="L2146" s="11">
        <f>VLOOKUP($A2146,'Hospitalisation Details'!$A:$O,5,0)</f>
        <v>35960</v>
      </c>
      <c r="M2146">
        <f>VLOOKUP($A2146,'Hospitalisation Details'!$A:$O,7,0)</f>
        <v>1986.93</v>
      </c>
      <c r="N2146" t="str">
        <f>VLOOKUP($A2146,'Hospitalisation Details'!$A:$O,12,0)</f>
        <v>tier - 3</v>
      </c>
      <c r="O2146" t="str">
        <f>VLOOKUP($A2146,'Hospitalisation Details'!$A:$O,13,0)</f>
        <v>tier - 2</v>
      </c>
      <c r="P2146" t="str">
        <f>VLOOKUP($A2146,'Hospitalisation Details'!$A:$O,14,0)</f>
        <v>R1013</v>
      </c>
      <c r="Q2146">
        <f>VLOOKUP($A2146,'Hospitalisation Details'!$A:$O,15,0)</f>
        <v>24</v>
      </c>
    </row>
    <row r="2147" spans="1:17" ht="15.75" x14ac:dyDescent="0.25">
      <c r="A2147" s="1" t="s">
        <v>217</v>
      </c>
      <c r="B2147" t="str">
        <f>VLOOKUP(Healthcare!A2147,'Customer Names'!$A:$D,4,0)</f>
        <v>Scott R.</v>
      </c>
      <c r="C2147">
        <f>VLOOKUP(A2147,'Medical Examinations'!$A:$M,2,0)</f>
        <v>40.47</v>
      </c>
      <c r="D2147">
        <f>VLOOKUP($A2147,'Medical Examinations'!$A:$M,3,0)</f>
        <v>11.15</v>
      </c>
      <c r="E2147" t="str">
        <f>VLOOKUP($A2147,'Medical Examinations'!$A:$M,4,0)</f>
        <v>No</v>
      </c>
      <c r="F2147" t="str">
        <f>VLOOKUP($A2147,'Medical Examinations'!$A:$M,5,0)</f>
        <v>No</v>
      </c>
      <c r="G2147" t="str">
        <f>VLOOKUP($A2147,'Medical Examinations'!$A:$M,6,0)</f>
        <v>No</v>
      </c>
      <c r="H2147">
        <f>VLOOKUP($A2147,'Medical Examinations'!$A:$M,8,0)</f>
        <v>0</v>
      </c>
      <c r="I2147" t="str">
        <f>VLOOKUP($A2147,'Medical Examinations'!$A:$M,9,0)</f>
        <v>No</v>
      </c>
      <c r="J2147" t="str">
        <f>VLOOKUP($A2147,'Medical Examinations'!$A:$M,11,0)</f>
        <v>Obesity</v>
      </c>
      <c r="K2147" t="str">
        <f>VLOOKUP($A2147,'Medical Examinations'!$A:$M,12,0)</f>
        <v>Diabetes</v>
      </c>
      <c r="L2147" s="11">
        <f>VLOOKUP($A2147,'Hospitalisation Details'!$A:$O,5,0)</f>
        <v>37466</v>
      </c>
      <c r="M2147">
        <f>VLOOKUP($A2147,'Hospitalisation Details'!$A:$O,7,0)</f>
        <v>1984.45</v>
      </c>
      <c r="N2147" t="str">
        <f>VLOOKUP($A2147,'Hospitalisation Details'!$A:$O,12,0)</f>
        <v>tier - 3</v>
      </c>
      <c r="O2147" t="str">
        <f>VLOOKUP($A2147,'Hospitalisation Details'!$A:$O,13,0)</f>
        <v>tier - 3</v>
      </c>
      <c r="P2147" t="str">
        <f>VLOOKUP($A2147,'Hospitalisation Details'!$A:$O,14,0)</f>
        <v>R1016</v>
      </c>
      <c r="Q2147">
        <f>VLOOKUP($A2147,'Hospitalisation Details'!$A:$O,15,0)</f>
        <v>20</v>
      </c>
    </row>
    <row r="2148" spans="1:17" ht="15.75" x14ac:dyDescent="0.25">
      <c r="A2148" s="1" t="s">
        <v>216</v>
      </c>
      <c r="B2148" t="str">
        <f>VLOOKUP(Healthcare!A2148,'Customer Names'!$A:$D,4,0)</f>
        <v>Jose Francisco Sr.</v>
      </c>
      <c r="C2148">
        <f>VLOOKUP(A2148,'Medical Examinations'!$A:$M,2,0)</f>
        <v>32.01</v>
      </c>
      <c r="D2148">
        <f>VLOOKUP($A2148,'Medical Examinations'!$A:$M,3,0)</f>
        <v>6.45</v>
      </c>
      <c r="E2148" t="str">
        <f>VLOOKUP($A2148,'Medical Examinations'!$A:$M,4,0)</f>
        <v>No</v>
      </c>
      <c r="F2148" t="str">
        <f>VLOOKUP($A2148,'Medical Examinations'!$A:$M,5,0)</f>
        <v>No</v>
      </c>
      <c r="G2148" t="str">
        <f>VLOOKUP($A2148,'Medical Examinations'!$A:$M,6,0)</f>
        <v>No</v>
      </c>
      <c r="H2148">
        <f>VLOOKUP($A2148,'Medical Examinations'!$A:$M,8,0)</f>
        <v>1</v>
      </c>
      <c r="I2148" t="str">
        <f>VLOOKUP($A2148,'Medical Examinations'!$A:$M,9,0)</f>
        <v>No</v>
      </c>
      <c r="J2148" t="str">
        <f>VLOOKUP($A2148,'Medical Examinations'!$A:$M,11,0)</f>
        <v>Obesity</v>
      </c>
      <c r="K2148" t="str">
        <f>VLOOKUP($A2148,'Medical Examinations'!$A:$M,12,0)</f>
        <v>Diabetes</v>
      </c>
      <c r="L2148" s="11">
        <f>VLOOKUP($A2148,'Hospitalisation Details'!$A:$O,5,0)</f>
        <v>36005</v>
      </c>
      <c r="M2148">
        <f>VLOOKUP($A2148,'Hospitalisation Details'!$A:$O,7,0)</f>
        <v>1981.58</v>
      </c>
      <c r="N2148" t="str">
        <f>VLOOKUP($A2148,'Hospitalisation Details'!$A:$O,12,0)</f>
        <v>tier - 3</v>
      </c>
      <c r="O2148" t="str">
        <f>VLOOKUP($A2148,'Hospitalisation Details'!$A:$O,13,0)</f>
        <v>tier - 1</v>
      </c>
      <c r="P2148" t="str">
        <f>VLOOKUP($A2148,'Hospitalisation Details'!$A:$O,14,0)</f>
        <v>R1013</v>
      </c>
      <c r="Q2148">
        <f>VLOOKUP($A2148,'Hospitalisation Details'!$A:$O,15,0)</f>
        <v>24</v>
      </c>
    </row>
    <row r="2149" spans="1:17" ht="15.75" x14ac:dyDescent="0.25">
      <c r="A2149" s="1" t="s">
        <v>215</v>
      </c>
      <c r="B2149" t="str">
        <f>VLOOKUP(Healthcare!A2149,'Customer Names'!$A:$D,4,0)</f>
        <v>Paul J</v>
      </c>
      <c r="C2149">
        <f>VLOOKUP(A2149,'Medical Examinations'!$A:$M,2,0)</f>
        <v>33</v>
      </c>
      <c r="D2149">
        <f>VLOOKUP($A2149,'Medical Examinations'!$A:$M,3,0)</f>
        <v>9.27</v>
      </c>
      <c r="E2149" t="str">
        <f>VLOOKUP($A2149,'Medical Examinations'!$A:$M,4,0)</f>
        <v>No</v>
      </c>
      <c r="F2149" t="str">
        <f>VLOOKUP($A2149,'Medical Examinations'!$A:$M,5,0)</f>
        <v>No</v>
      </c>
      <c r="G2149" t="str">
        <f>VLOOKUP($A2149,'Medical Examinations'!$A:$M,6,0)</f>
        <v>No</v>
      </c>
      <c r="H2149">
        <f>VLOOKUP($A2149,'Medical Examinations'!$A:$M,8,0)</f>
        <v>0</v>
      </c>
      <c r="I2149" t="str">
        <f>VLOOKUP($A2149,'Medical Examinations'!$A:$M,9,0)</f>
        <v>No</v>
      </c>
      <c r="J2149" t="str">
        <f>VLOOKUP($A2149,'Medical Examinations'!$A:$M,11,0)</f>
        <v>Obesity</v>
      </c>
      <c r="K2149" t="str">
        <f>VLOOKUP($A2149,'Medical Examinations'!$A:$M,12,0)</f>
        <v>Diabetes</v>
      </c>
      <c r="L2149" s="11">
        <f>VLOOKUP($A2149,'Hospitalisation Details'!$A:$O,5,0)</f>
        <v>37484</v>
      </c>
      <c r="M2149">
        <f>VLOOKUP($A2149,'Hospitalisation Details'!$A:$O,7,0)</f>
        <v>1980.07</v>
      </c>
      <c r="N2149" t="str">
        <f>VLOOKUP($A2149,'Hospitalisation Details'!$A:$O,12,0)</f>
        <v>tier - 3</v>
      </c>
      <c r="O2149" t="str">
        <f>VLOOKUP($A2149,'Hospitalisation Details'!$A:$O,13,0)</f>
        <v>tier - 3</v>
      </c>
      <c r="P2149" t="str">
        <f>VLOOKUP($A2149,'Hospitalisation Details'!$A:$O,14,0)</f>
        <v>R1011</v>
      </c>
      <c r="Q2149">
        <f>VLOOKUP($A2149,'Hospitalisation Details'!$A:$O,15,0)</f>
        <v>20</v>
      </c>
    </row>
    <row r="2150" spans="1:17" ht="15.75" x14ac:dyDescent="0.25">
      <c r="A2150" s="1" t="s">
        <v>214</v>
      </c>
      <c r="B2150" t="str">
        <f>VLOOKUP(Healthcare!A2150,'Customer Names'!$A:$D,4,0)</f>
        <v>Adam</v>
      </c>
      <c r="C2150">
        <f>VLOOKUP(A2150,'Medical Examinations'!$A:$M,2,0)</f>
        <v>29.3</v>
      </c>
      <c r="D2150">
        <f>VLOOKUP($A2150,'Medical Examinations'!$A:$M,3,0)</f>
        <v>6.15</v>
      </c>
      <c r="E2150" t="str">
        <f>VLOOKUP($A2150,'Medical Examinations'!$A:$M,4,0)</f>
        <v>No</v>
      </c>
      <c r="F2150" t="str">
        <f>VLOOKUP($A2150,'Medical Examinations'!$A:$M,5,0)</f>
        <v>No</v>
      </c>
      <c r="G2150" t="str">
        <f>VLOOKUP($A2150,'Medical Examinations'!$A:$M,6,0)</f>
        <v>No</v>
      </c>
      <c r="H2150">
        <f>VLOOKUP($A2150,'Medical Examinations'!$A:$M,8,0)</f>
        <v>1</v>
      </c>
      <c r="I2150" t="str">
        <f>VLOOKUP($A2150,'Medical Examinations'!$A:$M,9,0)</f>
        <v>No</v>
      </c>
      <c r="J2150" t="str">
        <f>VLOOKUP($A2150,'Medical Examinations'!$A:$M,11,0)</f>
        <v>Overweight</v>
      </c>
      <c r="K2150" t="str">
        <f>VLOOKUP($A2150,'Medical Examinations'!$A:$M,12,0)</f>
        <v>Prediabetes</v>
      </c>
      <c r="L2150" s="11">
        <f>VLOOKUP($A2150,'Hospitalisation Details'!$A:$O,5,0)</f>
        <v>36128</v>
      </c>
      <c r="M2150">
        <f>VLOOKUP($A2150,'Hospitalisation Details'!$A:$O,7,0)</f>
        <v>1977.82</v>
      </c>
      <c r="N2150" t="str">
        <f>VLOOKUP($A2150,'Hospitalisation Details'!$A:$O,12,0)</f>
        <v>tier - 3</v>
      </c>
      <c r="O2150" t="str">
        <f>VLOOKUP($A2150,'Hospitalisation Details'!$A:$O,13,0)</f>
        <v>tier - 1</v>
      </c>
      <c r="P2150" t="str">
        <f>VLOOKUP($A2150,'Hospitalisation Details'!$A:$O,14,0)</f>
        <v>R1011</v>
      </c>
      <c r="Q2150">
        <f>VLOOKUP($A2150,'Hospitalisation Details'!$A:$O,15,0)</f>
        <v>24</v>
      </c>
    </row>
    <row r="2151" spans="1:17" ht="15.75" x14ac:dyDescent="0.25">
      <c r="A2151" s="1" t="s">
        <v>213</v>
      </c>
      <c r="B2151" t="str">
        <f>VLOOKUP(Healthcare!A2151,'Customer Names'!$A:$D,4,0)</f>
        <v>Edward J.</v>
      </c>
      <c r="C2151">
        <f>VLOOKUP(A2151,'Medical Examinations'!$A:$M,2,0)</f>
        <v>25.8</v>
      </c>
      <c r="D2151">
        <f>VLOOKUP($A2151,'Medical Examinations'!$A:$M,3,0)</f>
        <v>4.13</v>
      </c>
      <c r="E2151" t="str">
        <f>VLOOKUP($A2151,'Medical Examinations'!$A:$M,4,0)</f>
        <v>No</v>
      </c>
      <c r="F2151" t="str">
        <f>VLOOKUP($A2151,'Medical Examinations'!$A:$M,5,0)</f>
        <v>No</v>
      </c>
      <c r="G2151" t="str">
        <f>VLOOKUP($A2151,'Medical Examinations'!$A:$M,6,0)</f>
        <v>No</v>
      </c>
      <c r="H2151">
        <f>VLOOKUP($A2151,'Medical Examinations'!$A:$M,8,0)</f>
        <v>1</v>
      </c>
      <c r="I2151" t="str">
        <f>VLOOKUP($A2151,'Medical Examinations'!$A:$M,9,0)</f>
        <v>No</v>
      </c>
      <c r="J2151" t="str">
        <f>VLOOKUP($A2151,'Medical Examinations'!$A:$M,11,0)</f>
        <v>Overweight</v>
      </c>
      <c r="K2151" t="str">
        <f>VLOOKUP($A2151,'Medical Examinations'!$A:$M,12,0)</f>
        <v>Normal</v>
      </c>
      <c r="L2151" s="11">
        <f>VLOOKUP($A2151,'Hospitalisation Details'!$A:$O,5,0)</f>
        <v>36012</v>
      </c>
      <c r="M2151">
        <f>VLOOKUP($A2151,'Hospitalisation Details'!$A:$O,7,0)</f>
        <v>1972.95</v>
      </c>
      <c r="N2151" t="str">
        <f>VLOOKUP($A2151,'Hospitalisation Details'!$A:$O,12,0)</f>
        <v>tier - 3</v>
      </c>
      <c r="O2151" t="str">
        <f>VLOOKUP($A2151,'Hospitalisation Details'!$A:$O,13,0)</f>
        <v>tier - 1</v>
      </c>
      <c r="P2151" t="str">
        <f>VLOOKUP($A2151,'Hospitalisation Details'!$A:$O,14,0)</f>
        <v>R1011</v>
      </c>
      <c r="Q2151">
        <f>VLOOKUP($A2151,'Hospitalisation Details'!$A:$O,15,0)</f>
        <v>24</v>
      </c>
    </row>
    <row r="2152" spans="1:17" ht="15.75" x14ac:dyDescent="0.25">
      <c r="A2152" s="1" t="s">
        <v>212</v>
      </c>
      <c r="B2152" t="str">
        <f>VLOOKUP(Healthcare!A2152,'Customer Names'!$A:$D,4,0)</f>
        <v>Patrick A.</v>
      </c>
      <c r="C2152">
        <f>VLOOKUP(A2152,'Medical Examinations'!$A:$M,2,0)</f>
        <v>23.4</v>
      </c>
      <c r="D2152">
        <f>VLOOKUP($A2152,'Medical Examinations'!$A:$M,3,0)</f>
        <v>4.24</v>
      </c>
      <c r="E2152" t="str">
        <f>VLOOKUP($A2152,'Medical Examinations'!$A:$M,4,0)</f>
        <v>No</v>
      </c>
      <c r="F2152" t="str">
        <f>VLOOKUP($A2152,'Medical Examinations'!$A:$M,5,0)</f>
        <v>No</v>
      </c>
      <c r="G2152" t="str">
        <f>VLOOKUP($A2152,'Medical Examinations'!$A:$M,6,0)</f>
        <v>No</v>
      </c>
      <c r="H2152">
        <f>VLOOKUP($A2152,'Medical Examinations'!$A:$M,8,0)</f>
        <v>1</v>
      </c>
      <c r="I2152" t="str">
        <f>VLOOKUP($A2152,'Medical Examinations'!$A:$M,9,0)</f>
        <v>No</v>
      </c>
      <c r="J2152" t="str">
        <f>VLOOKUP($A2152,'Medical Examinations'!$A:$M,11,0)</f>
        <v>Healthy Weight</v>
      </c>
      <c r="K2152" t="str">
        <f>VLOOKUP($A2152,'Medical Examinations'!$A:$M,12,0)</f>
        <v>Normal</v>
      </c>
      <c r="L2152" s="11">
        <f>VLOOKUP($A2152,'Hospitalisation Details'!$A:$O,5,0)</f>
        <v>36066</v>
      </c>
      <c r="M2152">
        <f>VLOOKUP($A2152,'Hospitalisation Details'!$A:$O,7,0)</f>
        <v>1969.61</v>
      </c>
      <c r="N2152" t="str">
        <f>VLOOKUP($A2152,'Hospitalisation Details'!$A:$O,12,0)</f>
        <v>tier - 3</v>
      </c>
      <c r="O2152" t="str">
        <f>VLOOKUP($A2152,'Hospitalisation Details'!$A:$O,13,0)</f>
        <v>tier - 3</v>
      </c>
      <c r="P2152" t="str">
        <f>VLOOKUP($A2152,'Hospitalisation Details'!$A:$O,14,0)</f>
        <v>R1011</v>
      </c>
      <c r="Q2152">
        <f>VLOOKUP($A2152,'Hospitalisation Details'!$A:$O,15,0)</f>
        <v>24</v>
      </c>
    </row>
    <row r="2153" spans="1:17" ht="15.75" x14ac:dyDescent="0.25">
      <c r="A2153" s="1" t="s">
        <v>211</v>
      </c>
      <c r="B2153" t="str">
        <f>VLOOKUP(Healthcare!A2153,'Customer Names'!$A:$D,4,0)</f>
        <v>Geraint H</v>
      </c>
      <c r="C2153">
        <f>VLOOKUP(A2153,'Medical Examinations'!$A:$M,2,0)</f>
        <v>27.93</v>
      </c>
      <c r="D2153">
        <f>VLOOKUP($A2153,'Medical Examinations'!$A:$M,3,0)</f>
        <v>9.8800000000000008</v>
      </c>
      <c r="E2153" t="str">
        <f>VLOOKUP($A2153,'Medical Examinations'!$A:$M,4,0)</f>
        <v>No</v>
      </c>
      <c r="F2153" t="str">
        <f>VLOOKUP($A2153,'Medical Examinations'!$A:$M,5,0)</f>
        <v>No</v>
      </c>
      <c r="G2153" t="str">
        <f>VLOOKUP($A2153,'Medical Examinations'!$A:$M,6,0)</f>
        <v>No</v>
      </c>
      <c r="H2153">
        <f>VLOOKUP($A2153,'Medical Examinations'!$A:$M,8,0)</f>
        <v>0</v>
      </c>
      <c r="I2153" t="str">
        <f>VLOOKUP($A2153,'Medical Examinations'!$A:$M,9,0)</f>
        <v>No</v>
      </c>
      <c r="J2153" t="str">
        <f>VLOOKUP($A2153,'Medical Examinations'!$A:$M,11,0)</f>
        <v>Overweight</v>
      </c>
      <c r="K2153" t="str">
        <f>VLOOKUP($A2153,'Medical Examinations'!$A:$M,12,0)</f>
        <v>Diabetes</v>
      </c>
      <c r="L2153" s="11">
        <f>VLOOKUP($A2153,'Hospitalisation Details'!$A:$O,5,0)</f>
        <v>37558</v>
      </c>
      <c r="M2153">
        <f>VLOOKUP($A2153,'Hospitalisation Details'!$A:$O,7,0)</f>
        <v>1967.02</v>
      </c>
      <c r="N2153" t="str">
        <f>VLOOKUP($A2153,'Hospitalisation Details'!$A:$O,12,0)</f>
        <v>tier - 3</v>
      </c>
      <c r="O2153" t="str">
        <f>VLOOKUP($A2153,'Hospitalisation Details'!$A:$O,13,0)</f>
        <v>tier - 2</v>
      </c>
      <c r="P2153" t="str">
        <f>VLOOKUP($A2153,'Hospitalisation Details'!$A:$O,14,0)</f>
        <v>R1016</v>
      </c>
      <c r="Q2153">
        <f>VLOOKUP($A2153,'Hospitalisation Details'!$A:$O,15,0)</f>
        <v>20</v>
      </c>
    </row>
    <row r="2154" spans="1:17" ht="15.75" x14ac:dyDescent="0.25">
      <c r="A2154" s="1" t="s">
        <v>210</v>
      </c>
      <c r="B2154" t="str">
        <f>VLOOKUP(Healthcare!A2154,'Customer Names'!$A:$D,4,0)</f>
        <v>Dj</v>
      </c>
      <c r="C2154">
        <f>VLOOKUP(A2154,'Medical Examinations'!$A:$M,2,0)</f>
        <v>22</v>
      </c>
      <c r="D2154">
        <f>VLOOKUP($A2154,'Medical Examinations'!$A:$M,3,0)</f>
        <v>9.5</v>
      </c>
      <c r="E2154" t="str">
        <f>VLOOKUP($A2154,'Medical Examinations'!$A:$M,4,0)</f>
        <v>No</v>
      </c>
      <c r="F2154" t="str">
        <f>VLOOKUP($A2154,'Medical Examinations'!$A:$M,5,0)</f>
        <v>No</v>
      </c>
      <c r="G2154" t="str">
        <f>VLOOKUP($A2154,'Medical Examinations'!$A:$M,6,0)</f>
        <v>No</v>
      </c>
      <c r="H2154">
        <f>VLOOKUP($A2154,'Medical Examinations'!$A:$M,8,0)</f>
        <v>0</v>
      </c>
      <c r="I2154" t="str">
        <f>VLOOKUP($A2154,'Medical Examinations'!$A:$M,9,0)</f>
        <v>No</v>
      </c>
      <c r="J2154" t="str">
        <f>VLOOKUP($A2154,'Medical Examinations'!$A:$M,11,0)</f>
        <v>Healthy Weight</v>
      </c>
      <c r="K2154" t="str">
        <f>VLOOKUP($A2154,'Medical Examinations'!$A:$M,12,0)</f>
        <v>Diabetes</v>
      </c>
      <c r="L2154" s="11">
        <f>VLOOKUP($A2154,'Hospitalisation Details'!$A:$O,5,0)</f>
        <v>37444</v>
      </c>
      <c r="M2154">
        <f>VLOOKUP($A2154,'Hospitalisation Details'!$A:$O,7,0)</f>
        <v>1964.78</v>
      </c>
      <c r="N2154" t="str">
        <f>VLOOKUP($A2154,'Hospitalisation Details'!$A:$O,12,0)</f>
        <v>tier - 3</v>
      </c>
      <c r="O2154" t="str">
        <f>VLOOKUP($A2154,'Hospitalisation Details'!$A:$O,13,0)</f>
        <v>tier - 1</v>
      </c>
      <c r="P2154" t="str">
        <f>VLOOKUP($A2154,'Hospitalisation Details'!$A:$O,14,0)</f>
        <v>R1011</v>
      </c>
      <c r="Q2154">
        <f>VLOOKUP($A2154,'Hospitalisation Details'!$A:$O,15,0)</f>
        <v>20</v>
      </c>
    </row>
    <row r="2155" spans="1:17" ht="15.75" x14ac:dyDescent="0.25">
      <c r="A2155" s="1" t="s">
        <v>209</v>
      </c>
      <c r="B2155" t="str">
        <f>VLOOKUP(Healthcare!A2155,'Customer Names'!$A:$D,4,0)</f>
        <v>Zachary A</v>
      </c>
      <c r="C2155">
        <f>VLOOKUP(A2155,'Medical Examinations'!$A:$M,2,0)</f>
        <v>36.86</v>
      </c>
      <c r="D2155">
        <f>VLOOKUP($A2155,'Medical Examinations'!$A:$M,3,0)</f>
        <v>4.97</v>
      </c>
      <c r="E2155" t="str">
        <f>VLOOKUP($A2155,'Medical Examinations'!$A:$M,4,0)</f>
        <v>yes</v>
      </c>
      <c r="F2155" t="str">
        <f>VLOOKUP($A2155,'Medical Examinations'!$A:$M,5,0)</f>
        <v>No</v>
      </c>
      <c r="G2155" t="str">
        <f>VLOOKUP($A2155,'Medical Examinations'!$A:$M,6,0)</f>
        <v>No</v>
      </c>
      <c r="H2155">
        <f>VLOOKUP($A2155,'Medical Examinations'!$A:$M,8,0)</f>
        <v>0</v>
      </c>
      <c r="I2155" t="str">
        <f>VLOOKUP($A2155,'Medical Examinations'!$A:$M,9,0)</f>
        <v>No</v>
      </c>
      <c r="J2155" t="str">
        <f>VLOOKUP($A2155,'Medical Examinations'!$A:$M,11,0)</f>
        <v>Obesity</v>
      </c>
      <c r="K2155" t="str">
        <f>VLOOKUP($A2155,'Medical Examinations'!$A:$M,12,0)</f>
        <v>Normal</v>
      </c>
      <c r="L2155" s="11">
        <f>VLOOKUP($A2155,'Hospitalisation Details'!$A:$O,5,0)</f>
        <v>37173</v>
      </c>
      <c r="M2155">
        <f>VLOOKUP($A2155,'Hospitalisation Details'!$A:$O,7,0)</f>
        <v>1917.32</v>
      </c>
      <c r="N2155" t="str">
        <f>VLOOKUP($A2155,'Hospitalisation Details'!$A:$O,12,0)</f>
        <v>tier - 3</v>
      </c>
      <c r="O2155" t="str">
        <f>VLOOKUP($A2155,'Hospitalisation Details'!$A:$O,13,0)</f>
        <v>tier - 2</v>
      </c>
      <c r="P2155" t="str">
        <f>VLOOKUP($A2155,'Hospitalisation Details'!$A:$O,14,0)</f>
        <v>R1012</v>
      </c>
      <c r="Q2155">
        <f>VLOOKUP($A2155,'Hospitalisation Details'!$A:$O,15,0)</f>
        <v>21</v>
      </c>
    </row>
    <row r="2156" spans="1:17" ht="15.75" x14ac:dyDescent="0.25">
      <c r="A2156" s="1" t="s">
        <v>208</v>
      </c>
      <c r="B2156" t="str">
        <f>VLOOKUP(Healthcare!A2156,'Customer Names'!$A:$D,4,0)</f>
        <v>Brian W.</v>
      </c>
      <c r="C2156">
        <f>VLOOKUP(A2156,'Medical Examinations'!$A:$M,2,0)</f>
        <v>31.254999999999999</v>
      </c>
      <c r="D2156">
        <f>VLOOKUP($A2156,'Medical Examinations'!$A:$M,3,0)</f>
        <v>5.49</v>
      </c>
      <c r="E2156" t="str">
        <f>VLOOKUP($A2156,'Medical Examinations'!$A:$M,4,0)</f>
        <v>yes</v>
      </c>
      <c r="F2156" t="str">
        <f>VLOOKUP($A2156,'Medical Examinations'!$A:$M,5,0)</f>
        <v>No</v>
      </c>
      <c r="G2156" t="str">
        <f>VLOOKUP($A2156,'Medical Examinations'!$A:$M,6,0)</f>
        <v>No</v>
      </c>
      <c r="H2156">
        <f>VLOOKUP($A2156,'Medical Examinations'!$A:$M,8,0)</f>
        <v>0</v>
      </c>
      <c r="I2156" t="str">
        <f>VLOOKUP($A2156,'Medical Examinations'!$A:$M,9,0)</f>
        <v>No</v>
      </c>
      <c r="J2156" t="str">
        <f>VLOOKUP($A2156,'Medical Examinations'!$A:$M,11,0)</f>
        <v>Obesity</v>
      </c>
      <c r="K2156" t="str">
        <f>VLOOKUP($A2156,'Medical Examinations'!$A:$M,12,0)</f>
        <v>Normal</v>
      </c>
      <c r="L2156" s="11">
        <f>VLOOKUP($A2156,'Hospitalisation Details'!$A:$O,5,0)</f>
        <v>37045</v>
      </c>
      <c r="M2156">
        <f>VLOOKUP($A2156,'Hospitalisation Details'!$A:$O,7,0)</f>
        <v>1909.53</v>
      </c>
      <c r="N2156" t="str">
        <f>VLOOKUP($A2156,'Hospitalisation Details'!$A:$O,12,0)</f>
        <v>tier - 3</v>
      </c>
      <c r="O2156" t="str">
        <f>VLOOKUP($A2156,'Hospitalisation Details'!$A:$O,13,0)</f>
        <v>tier - 3</v>
      </c>
      <c r="P2156" t="str">
        <f>VLOOKUP($A2156,'Hospitalisation Details'!$A:$O,14,0)</f>
        <v>R1012</v>
      </c>
      <c r="Q2156">
        <f>VLOOKUP($A2156,'Hospitalisation Details'!$A:$O,15,0)</f>
        <v>22</v>
      </c>
    </row>
    <row r="2157" spans="1:17" ht="15.75" x14ac:dyDescent="0.25">
      <c r="A2157" s="1" t="s">
        <v>207</v>
      </c>
      <c r="B2157" t="str">
        <f>VLOOKUP(Healthcare!A2157,'Customer Names'!$A:$D,4,0)</f>
        <v>Joe</v>
      </c>
      <c r="C2157">
        <f>VLOOKUP(A2157,'Medical Examinations'!$A:$M,2,0)</f>
        <v>23.06</v>
      </c>
      <c r="D2157">
        <f>VLOOKUP($A2157,'Medical Examinations'!$A:$M,3,0)</f>
        <v>4.47</v>
      </c>
      <c r="E2157" t="str">
        <f>VLOOKUP($A2157,'Medical Examinations'!$A:$M,4,0)</f>
        <v>No</v>
      </c>
      <c r="F2157" t="str">
        <f>VLOOKUP($A2157,'Medical Examinations'!$A:$M,5,0)</f>
        <v>No</v>
      </c>
      <c r="G2157" t="str">
        <f>VLOOKUP($A2157,'Medical Examinations'!$A:$M,6,0)</f>
        <v>No</v>
      </c>
      <c r="H2157">
        <f>VLOOKUP($A2157,'Medical Examinations'!$A:$M,8,0)</f>
        <v>0</v>
      </c>
      <c r="I2157" t="str">
        <f>VLOOKUP($A2157,'Medical Examinations'!$A:$M,9,0)</f>
        <v>No</v>
      </c>
      <c r="J2157" t="str">
        <f>VLOOKUP($A2157,'Medical Examinations'!$A:$M,11,0)</f>
        <v>Healthy Weight</v>
      </c>
      <c r="K2157" t="str">
        <f>VLOOKUP($A2157,'Medical Examinations'!$A:$M,12,0)</f>
        <v>Normal</v>
      </c>
      <c r="L2157" s="11">
        <f>VLOOKUP($A2157,'Hospitalisation Details'!$A:$O,5,0)</f>
        <v>34674</v>
      </c>
      <c r="M2157">
        <f>VLOOKUP($A2157,'Hospitalisation Details'!$A:$O,7,0)</f>
        <v>1908.9</v>
      </c>
      <c r="N2157" t="str">
        <f>VLOOKUP($A2157,'Hospitalisation Details'!$A:$O,12,0)</f>
        <v>tier - 3</v>
      </c>
      <c r="O2157" t="str">
        <f>VLOOKUP($A2157,'Hospitalisation Details'!$A:$O,13,0)</f>
        <v>tier - 3</v>
      </c>
      <c r="P2157" t="str">
        <f>VLOOKUP($A2157,'Hospitalisation Details'!$A:$O,14,0)</f>
        <v>R1013</v>
      </c>
      <c r="Q2157">
        <f>VLOOKUP($A2157,'Hospitalisation Details'!$A:$O,15,0)</f>
        <v>28</v>
      </c>
    </row>
    <row r="2158" spans="1:17" ht="15.75" x14ac:dyDescent="0.25">
      <c r="A2158" s="1" t="s">
        <v>206</v>
      </c>
      <c r="B2158" t="str">
        <f>VLOOKUP(Healthcare!A2158,'Customer Names'!$A:$D,4,0)</f>
        <v>Stephen</v>
      </c>
      <c r="C2158">
        <f>VLOOKUP(A2158,'Medical Examinations'!$A:$M,2,0)</f>
        <v>28.975000000000001</v>
      </c>
      <c r="D2158">
        <f>VLOOKUP($A2158,'Medical Examinations'!$A:$M,3,0)</f>
        <v>4.34</v>
      </c>
      <c r="E2158" t="str">
        <f>VLOOKUP($A2158,'Medical Examinations'!$A:$M,4,0)</f>
        <v>yes</v>
      </c>
      <c r="F2158" t="str">
        <f>VLOOKUP($A2158,'Medical Examinations'!$A:$M,5,0)</f>
        <v>No</v>
      </c>
      <c r="G2158" t="str">
        <f>VLOOKUP($A2158,'Medical Examinations'!$A:$M,6,0)</f>
        <v>No</v>
      </c>
      <c r="H2158">
        <f>VLOOKUP($A2158,'Medical Examinations'!$A:$M,8,0)</f>
        <v>0</v>
      </c>
      <c r="I2158" t="str">
        <f>VLOOKUP($A2158,'Medical Examinations'!$A:$M,9,0)</f>
        <v>No</v>
      </c>
      <c r="J2158" t="str">
        <f>VLOOKUP($A2158,'Medical Examinations'!$A:$M,11,0)</f>
        <v>Overweight</v>
      </c>
      <c r="K2158" t="str">
        <f>VLOOKUP($A2158,'Medical Examinations'!$A:$M,12,0)</f>
        <v>Normal</v>
      </c>
      <c r="L2158" s="11">
        <f>VLOOKUP($A2158,'Hospitalisation Details'!$A:$O,5,0)</f>
        <v>37113</v>
      </c>
      <c r="M2158">
        <f>VLOOKUP($A2158,'Hospitalisation Details'!$A:$O,7,0)</f>
        <v>1906.36</v>
      </c>
      <c r="N2158" t="str">
        <f>VLOOKUP($A2158,'Hospitalisation Details'!$A:$O,12,0)</f>
        <v>tier - 3</v>
      </c>
      <c r="O2158" t="str">
        <f>VLOOKUP($A2158,'Hospitalisation Details'!$A:$O,13,0)</f>
        <v>tier - 1</v>
      </c>
      <c r="P2158" t="str">
        <f>VLOOKUP($A2158,'Hospitalisation Details'!$A:$O,14,0)</f>
        <v>R1012</v>
      </c>
      <c r="Q2158">
        <f>VLOOKUP($A2158,'Hospitalisation Details'!$A:$O,15,0)</f>
        <v>21</v>
      </c>
    </row>
    <row r="2159" spans="1:17" ht="15.75" x14ac:dyDescent="0.25">
      <c r="A2159" s="1" t="s">
        <v>205</v>
      </c>
      <c r="B2159" t="str">
        <f>VLOOKUP(Healthcare!A2159,'Customer Names'!$A:$D,4,0)</f>
        <v>Ellen L.</v>
      </c>
      <c r="C2159">
        <f>VLOOKUP(A2159,'Medical Examinations'!$A:$M,2,0)</f>
        <v>33.299999999999997</v>
      </c>
      <c r="D2159">
        <f>VLOOKUP($A2159,'Medical Examinations'!$A:$M,3,0)</f>
        <v>9.49</v>
      </c>
      <c r="E2159" t="str">
        <f>VLOOKUP($A2159,'Medical Examinations'!$A:$M,4,0)</f>
        <v>No</v>
      </c>
      <c r="F2159" t="str">
        <f>VLOOKUP($A2159,'Medical Examinations'!$A:$M,5,0)</f>
        <v>No</v>
      </c>
      <c r="G2159" t="str">
        <f>VLOOKUP($A2159,'Medical Examinations'!$A:$M,6,0)</f>
        <v>No</v>
      </c>
      <c r="H2159">
        <f>VLOOKUP($A2159,'Medical Examinations'!$A:$M,8,0)</f>
        <v>0</v>
      </c>
      <c r="I2159" t="str">
        <f>VLOOKUP($A2159,'Medical Examinations'!$A:$M,9,0)</f>
        <v>No</v>
      </c>
      <c r="J2159" t="str">
        <f>VLOOKUP($A2159,'Medical Examinations'!$A:$M,11,0)</f>
        <v>Obesity</v>
      </c>
      <c r="K2159" t="str">
        <f>VLOOKUP($A2159,'Medical Examinations'!$A:$M,12,0)</f>
        <v>Diabetes</v>
      </c>
      <c r="L2159" s="11">
        <f>VLOOKUP($A2159,'Hospitalisation Details'!$A:$O,5,0)</f>
        <v>37581</v>
      </c>
      <c r="M2159">
        <f>VLOOKUP($A2159,'Hospitalisation Details'!$A:$O,7,0)</f>
        <v>1880.49</v>
      </c>
      <c r="N2159" t="str">
        <f>VLOOKUP($A2159,'Hospitalisation Details'!$A:$O,12,0)</f>
        <v>tier - 3</v>
      </c>
      <c r="O2159" t="str">
        <f>VLOOKUP($A2159,'Hospitalisation Details'!$A:$O,13,0)</f>
        <v>tier - 1</v>
      </c>
      <c r="P2159" t="str">
        <f>VLOOKUP($A2159,'Hospitalisation Details'!$A:$O,14,0)</f>
        <v>R1011</v>
      </c>
      <c r="Q2159">
        <f>VLOOKUP($A2159,'Hospitalisation Details'!$A:$O,15,0)</f>
        <v>20</v>
      </c>
    </row>
    <row r="2160" spans="1:17" ht="15.75" x14ac:dyDescent="0.25">
      <c r="A2160" s="1" t="s">
        <v>204</v>
      </c>
      <c r="B2160" t="str">
        <f>VLOOKUP(Healthcare!A2160,'Customer Names'!$A:$D,4,0)</f>
        <v>Cindy</v>
      </c>
      <c r="C2160">
        <f>VLOOKUP(A2160,'Medical Examinations'!$A:$M,2,0)</f>
        <v>33</v>
      </c>
      <c r="D2160">
        <f>VLOOKUP($A2160,'Medical Examinations'!$A:$M,3,0)</f>
        <v>10.16</v>
      </c>
      <c r="E2160" t="str">
        <f>VLOOKUP($A2160,'Medical Examinations'!$A:$M,4,0)</f>
        <v>No</v>
      </c>
      <c r="F2160" t="str">
        <f>VLOOKUP($A2160,'Medical Examinations'!$A:$M,5,0)</f>
        <v>No</v>
      </c>
      <c r="G2160" t="str">
        <f>VLOOKUP($A2160,'Medical Examinations'!$A:$M,6,0)</f>
        <v>No</v>
      </c>
      <c r="H2160">
        <f>VLOOKUP($A2160,'Medical Examinations'!$A:$M,8,0)</f>
        <v>0</v>
      </c>
      <c r="I2160" t="str">
        <f>VLOOKUP($A2160,'Medical Examinations'!$A:$M,9,0)</f>
        <v>No</v>
      </c>
      <c r="J2160" t="str">
        <f>VLOOKUP($A2160,'Medical Examinations'!$A:$M,11,0)</f>
        <v>Obesity</v>
      </c>
      <c r="K2160" t="str">
        <f>VLOOKUP($A2160,'Medical Examinations'!$A:$M,12,0)</f>
        <v>Diabetes</v>
      </c>
      <c r="L2160" s="11">
        <f>VLOOKUP($A2160,'Hospitalisation Details'!$A:$O,5,0)</f>
        <v>37589</v>
      </c>
      <c r="M2160">
        <f>VLOOKUP($A2160,'Hospitalisation Details'!$A:$O,7,0)</f>
        <v>1880.07</v>
      </c>
      <c r="N2160" t="str">
        <f>VLOOKUP($A2160,'Hospitalisation Details'!$A:$O,12,0)</f>
        <v>tier - 3</v>
      </c>
      <c r="O2160" t="str">
        <f>VLOOKUP($A2160,'Hospitalisation Details'!$A:$O,13,0)</f>
        <v>tier - 2</v>
      </c>
      <c r="P2160" t="str">
        <f>VLOOKUP($A2160,'Hospitalisation Details'!$A:$O,14,0)</f>
        <v>R1013</v>
      </c>
      <c r="Q2160">
        <f>VLOOKUP($A2160,'Hospitalisation Details'!$A:$O,15,0)</f>
        <v>20</v>
      </c>
    </row>
    <row r="2161" spans="1:17" ht="15.75" x14ac:dyDescent="0.25">
      <c r="A2161" s="1" t="s">
        <v>203</v>
      </c>
      <c r="B2161" t="str">
        <f>VLOOKUP(Healthcare!A2161,'Customer Names'!$A:$D,4,0)</f>
        <v>Abigail R.</v>
      </c>
      <c r="C2161">
        <f>VLOOKUP(A2161,'Medical Examinations'!$A:$M,2,0)</f>
        <v>31.46</v>
      </c>
      <c r="D2161">
        <f>VLOOKUP($A2161,'Medical Examinations'!$A:$M,3,0)</f>
        <v>11.19</v>
      </c>
      <c r="E2161" t="str">
        <f>VLOOKUP($A2161,'Medical Examinations'!$A:$M,4,0)</f>
        <v>No</v>
      </c>
      <c r="F2161" t="str">
        <f>VLOOKUP($A2161,'Medical Examinations'!$A:$M,5,0)</f>
        <v>No</v>
      </c>
      <c r="G2161" t="str">
        <f>VLOOKUP($A2161,'Medical Examinations'!$A:$M,6,0)</f>
        <v>No</v>
      </c>
      <c r="H2161">
        <f>VLOOKUP($A2161,'Medical Examinations'!$A:$M,8,0)</f>
        <v>0</v>
      </c>
      <c r="I2161" t="str">
        <f>VLOOKUP($A2161,'Medical Examinations'!$A:$M,9,0)</f>
        <v>No</v>
      </c>
      <c r="J2161" t="str">
        <f>VLOOKUP($A2161,'Medical Examinations'!$A:$M,11,0)</f>
        <v>Obesity</v>
      </c>
      <c r="K2161" t="str">
        <f>VLOOKUP($A2161,'Medical Examinations'!$A:$M,12,0)</f>
        <v>Diabetes</v>
      </c>
      <c r="L2161" s="11">
        <f>VLOOKUP($A2161,'Hospitalisation Details'!$A:$O,5,0)</f>
        <v>37558</v>
      </c>
      <c r="M2161">
        <f>VLOOKUP($A2161,'Hospitalisation Details'!$A:$O,7,0)</f>
        <v>1877.93</v>
      </c>
      <c r="N2161" t="str">
        <f>VLOOKUP($A2161,'Hospitalisation Details'!$A:$O,12,0)</f>
        <v>tier - 3</v>
      </c>
      <c r="O2161" t="str">
        <f>VLOOKUP($A2161,'Hospitalisation Details'!$A:$O,13,0)</f>
        <v>tier - 1</v>
      </c>
      <c r="P2161" t="str">
        <f>VLOOKUP($A2161,'Hospitalisation Details'!$A:$O,14,0)</f>
        <v>R1013</v>
      </c>
      <c r="Q2161">
        <f>VLOOKUP($A2161,'Hospitalisation Details'!$A:$O,15,0)</f>
        <v>20</v>
      </c>
    </row>
    <row r="2162" spans="1:17" ht="15.75" x14ac:dyDescent="0.25">
      <c r="A2162" s="1" t="s">
        <v>202</v>
      </c>
      <c r="B2162" t="str">
        <f>VLOOKUP(Healthcare!A2162,'Customer Names'!$A:$D,4,0)</f>
        <v>Amy L.</v>
      </c>
      <c r="C2162">
        <f>VLOOKUP(A2162,'Medical Examinations'!$A:$M,2,0)</f>
        <v>29.6</v>
      </c>
      <c r="D2162">
        <f>VLOOKUP($A2162,'Medical Examinations'!$A:$M,3,0)</f>
        <v>11.03</v>
      </c>
      <c r="E2162" t="str">
        <f>VLOOKUP($A2162,'Medical Examinations'!$A:$M,4,0)</f>
        <v>No</v>
      </c>
      <c r="F2162" t="str">
        <f>VLOOKUP($A2162,'Medical Examinations'!$A:$M,5,0)</f>
        <v>No</v>
      </c>
      <c r="G2162" t="str">
        <f>VLOOKUP($A2162,'Medical Examinations'!$A:$M,6,0)</f>
        <v>No</v>
      </c>
      <c r="H2162">
        <f>VLOOKUP($A2162,'Medical Examinations'!$A:$M,8,0)</f>
        <v>0</v>
      </c>
      <c r="I2162" t="str">
        <f>VLOOKUP($A2162,'Medical Examinations'!$A:$M,9,0)</f>
        <v>No</v>
      </c>
      <c r="J2162" t="str">
        <f>VLOOKUP($A2162,'Medical Examinations'!$A:$M,11,0)</f>
        <v>Overweight</v>
      </c>
      <c r="K2162" t="str">
        <f>VLOOKUP($A2162,'Medical Examinations'!$A:$M,12,0)</f>
        <v>Diabetes</v>
      </c>
      <c r="L2162" s="11">
        <f>VLOOKUP($A2162,'Hospitalisation Details'!$A:$O,5,0)</f>
        <v>37551</v>
      </c>
      <c r="M2162">
        <f>VLOOKUP($A2162,'Hospitalisation Details'!$A:$O,7,0)</f>
        <v>1875.34</v>
      </c>
      <c r="N2162" t="str">
        <f>VLOOKUP($A2162,'Hospitalisation Details'!$A:$O,12,0)</f>
        <v>tier - 3</v>
      </c>
      <c r="O2162" t="str">
        <f>VLOOKUP($A2162,'Hospitalisation Details'!$A:$O,13,0)</f>
        <v>tier - 2</v>
      </c>
      <c r="P2162" t="str">
        <f>VLOOKUP($A2162,'Hospitalisation Details'!$A:$O,14,0)</f>
        <v>R1011</v>
      </c>
      <c r="Q2162">
        <f>VLOOKUP($A2162,'Hospitalisation Details'!$A:$O,15,0)</f>
        <v>20</v>
      </c>
    </row>
    <row r="2163" spans="1:17" ht="15.75" x14ac:dyDescent="0.25">
      <c r="A2163" s="1" t="s">
        <v>201</v>
      </c>
      <c r="B2163" t="str">
        <f>VLOOKUP(Healthcare!A2163,'Customer Names'!$A:$D,4,0)</f>
        <v>Amy</v>
      </c>
      <c r="C2163">
        <f>VLOOKUP(A2163,'Medical Examinations'!$A:$M,2,0)</f>
        <v>22.05</v>
      </c>
      <c r="D2163">
        <f>VLOOKUP($A2163,'Medical Examinations'!$A:$M,3,0)</f>
        <v>4.43</v>
      </c>
      <c r="E2163" t="str">
        <f>VLOOKUP($A2163,'Medical Examinations'!$A:$M,4,0)</f>
        <v>yes</v>
      </c>
      <c r="F2163" t="str">
        <f>VLOOKUP($A2163,'Medical Examinations'!$A:$M,5,0)</f>
        <v>No</v>
      </c>
      <c r="G2163" t="str">
        <f>VLOOKUP($A2163,'Medical Examinations'!$A:$M,6,0)</f>
        <v>No</v>
      </c>
      <c r="H2163">
        <f>VLOOKUP($A2163,'Medical Examinations'!$A:$M,8,0)</f>
        <v>0</v>
      </c>
      <c r="I2163" t="str">
        <f>VLOOKUP($A2163,'Medical Examinations'!$A:$M,9,0)</f>
        <v>No</v>
      </c>
      <c r="J2163" t="str">
        <f>VLOOKUP($A2163,'Medical Examinations'!$A:$M,11,0)</f>
        <v>Healthy Weight</v>
      </c>
      <c r="K2163" t="str">
        <f>VLOOKUP($A2163,'Medical Examinations'!$A:$M,12,0)</f>
        <v>Normal</v>
      </c>
      <c r="L2163" s="11">
        <f>VLOOKUP($A2163,'Hospitalisation Details'!$A:$O,5,0)</f>
        <v>35401</v>
      </c>
      <c r="M2163">
        <f>VLOOKUP($A2163,'Hospitalisation Details'!$A:$O,7,0)</f>
        <v>1865.98</v>
      </c>
      <c r="N2163" t="str">
        <f>VLOOKUP($A2163,'Hospitalisation Details'!$A:$O,12,0)</f>
        <v>tier - 3</v>
      </c>
      <c r="O2163" t="str">
        <f>VLOOKUP($A2163,'Hospitalisation Details'!$A:$O,13,0)</f>
        <v>tier - 3</v>
      </c>
      <c r="P2163" t="str">
        <f>VLOOKUP($A2163,'Hospitalisation Details'!$A:$O,14,0)</f>
        <v>R1012</v>
      </c>
      <c r="Q2163">
        <f>VLOOKUP($A2163,'Hospitalisation Details'!$A:$O,15,0)</f>
        <v>26</v>
      </c>
    </row>
    <row r="2164" spans="1:17" ht="15.75" x14ac:dyDescent="0.25">
      <c r="A2164" s="1" t="s">
        <v>199</v>
      </c>
      <c r="B2164" t="str">
        <f>VLOOKUP(Healthcare!A2164,'Customer Names'!$A:$D,4,0)</f>
        <v>.  Grace H</v>
      </c>
      <c r="C2164">
        <f>VLOOKUP(A2164,'Medical Examinations'!$A:$M,2,0)</f>
        <v>27.06</v>
      </c>
      <c r="D2164">
        <f>VLOOKUP($A2164,'Medical Examinations'!$A:$M,3,0)</f>
        <v>6.14</v>
      </c>
      <c r="E2164" t="str">
        <f>VLOOKUP($A2164,'Medical Examinations'!$A:$M,4,0)</f>
        <v>No</v>
      </c>
      <c r="F2164" t="str">
        <f>VLOOKUP($A2164,'Medical Examinations'!$A:$M,5,0)</f>
        <v>yes</v>
      </c>
      <c r="G2164" t="str">
        <f>VLOOKUP($A2164,'Medical Examinations'!$A:$M,6,0)</f>
        <v>No</v>
      </c>
      <c r="H2164">
        <f>VLOOKUP($A2164,'Medical Examinations'!$A:$M,8,0)</f>
        <v>1</v>
      </c>
      <c r="I2164" t="str">
        <f>VLOOKUP($A2164,'Medical Examinations'!$A:$M,9,0)</f>
        <v>No</v>
      </c>
      <c r="J2164" t="str">
        <f>VLOOKUP($A2164,'Medical Examinations'!$A:$M,11,0)</f>
        <v>Overweight</v>
      </c>
      <c r="K2164" t="str">
        <f>VLOOKUP($A2164,'Medical Examinations'!$A:$M,12,0)</f>
        <v>Prediabetes</v>
      </c>
      <c r="L2164" s="11">
        <f>VLOOKUP($A2164,'Hospitalisation Details'!$A:$O,5,0)</f>
        <v>38287</v>
      </c>
      <c r="M2164">
        <f>VLOOKUP($A2164,'Hospitalisation Details'!$A:$O,7,0)</f>
        <v>1863.45</v>
      </c>
      <c r="N2164" t="str">
        <f>VLOOKUP($A2164,'Hospitalisation Details'!$A:$O,12,0)</f>
        <v>tier - 3</v>
      </c>
      <c r="O2164" t="str">
        <f>VLOOKUP($A2164,'Hospitalisation Details'!$A:$O,13,0)</f>
        <v>tier - 1</v>
      </c>
      <c r="P2164" t="str">
        <f>VLOOKUP($A2164,'Hospitalisation Details'!$A:$O,14,0)</f>
        <v>R1025</v>
      </c>
      <c r="Q2164">
        <f>VLOOKUP($A2164,'Hospitalisation Details'!$A:$O,15,0)</f>
        <v>18</v>
      </c>
    </row>
    <row r="2165" spans="1:17" ht="15.75" x14ac:dyDescent="0.25">
      <c r="A2165" s="1" t="s">
        <v>198</v>
      </c>
      <c r="B2165" t="str">
        <f>VLOOKUP(Healthcare!A2165,'Customer Names'!$A:$D,4,0)</f>
        <v>Caitie J.</v>
      </c>
      <c r="C2165">
        <f>VLOOKUP(A2165,'Medical Examinations'!$A:$M,2,0)</f>
        <v>20.49</v>
      </c>
      <c r="D2165">
        <f>VLOOKUP($A2165,'Medical Examinations'!$A:$M,3,0)</f>
        <v>4.87</v>
      </c>
      <c r="E2165" t="str">
        <f>VLOOKUP($A2165,'Medical Examinations'!$A:$M,4,0)</f>
        <v>No</v>
      </c>
      <c r="F2165" t="str">
        <f>VLOOKUP($A2165,'Medical Examinations'!$A:$M,5,0)</f>
        <v>No</v>
      </c>
      <c r="G2165" t="str">
        <f>VLOOKUP($A2165,'Medical Examinations'!$A:$M,6,0)</f>
        <v>No</v>
      </c>
      <c r="H2165">
        <f>VLOOKUP($A2165,'Medical Examinations'!$A:$M,8,0)</f>
        <v>0</v>
      </c>
      <c r="I2165" t="str">
        <f>VLOOKUP($A2165,'Medical Examinations'!$A:$M,9,0)</f>
        <v>No</v>
      </c>
      <c r="J2165" t="str">
        <f>VLOOKUP($A2165,'Medical Examinations'!$A:$M,11,0)</f>
        <v>Healthy Weight</v>
      </c>
      <c r="K2165" t="str">
        <f>VLOOKUP($A2165,'Medical Examinations'!$A:$M,12,0)</f>
        <v>Normal</v>
      </c>
      <c r="L2165" s="11">
        <f>VLOOKUP($A2165,'Hospitalisation Details'!$A:$O,5,0)</f>
        <v>34521</v>
      </c>
      <c r="M2165">
        <f>VLOOKUP($A2165,'Hospitalisation Details'!$A:$O,7,0)</f>
        <v>1850.55</v>
      </c>
      <c r="N2165" t="str">
        <f>VLOOKUP($A2165,'Hospitalisation Details'!$A:$O,12,0)</f>
        <v>tier - 3</v>
      </c>
      <c r="O2165" t="str">
        <f>VLOOKUP($A2165,'Hospitalisation Details'!$A:$O,13,0)</f>
        <v>tier - 2</v>
      </c>
      <c r="P2165" t="str">
        <f>VLOOKUP($A2165,'Hospitalisation Details'!$A:$O,14,0)</f>
        <v>R1012</v>
      </c>
      <c r="Q2165">
        <f>VLOOKUP($A2165,'Hospitalisation Details'!$A:$O,15,0)</f>
        <v>28</v>
      </c>
    </row>
    <row r="2166" spans="1:17" ht="15.75" x14ac:dyDescent="0.25">
      <c r="A2166" s="1" t="s">
        <v>197</v>
      </c>
      <c r="B2166" t="str">
        <f>VLOOKUP(Healthcare!A2166,'Customer Names'!$A:$D,4,0)</f>
        <v>Benjamin</v>
      </c>
      <c r="C2166">
        <f>VLOOKUP(A2166,'Medical Examinations'!$A:$M,2,0)</f>
        <v>28.4</v>
      </c>
      <c r="D2166">
        <f>VLOOKUP($A2166,'Medical Examinations'!$A:$M,3,0)</f>
        <v>4.3</v>
      </c>
      <c r="E2166" t="str">
        <f>VLOOKUP($A2166,'Medical Examinations'!$A:$M,4,0)</f>
        <v>No</v>
      </c>
      <c r="F2166" t="str">
        <f>VLOOKUP($A2166,'Medical Examinations'!$A:$M,5,0)</f>
        <v>No</v>
      </c>
      <c r="G2166" t="str">
        <f>VLOOKUP($A2166,'Medical Examinations'!$A:$M,6,0)</f>
        <v>Yes</v>
      </c>
      <c r="H2166">
        <f>VLOOKUP($A2166,'Medical Examinations'!$A:$M,8,0)</f>
        <v>1</v>
      </c>
      <c r="I2166" t="str">
        <f>VLOOKUP($A2166,'Medical Examinations'!$A:$M,9,0)</f>
        <v>No</v>
      </c>
      <c r="J2166" t="str">
        <f>VLOOKUP($A2166,'Medical Examinations'!$A:$M,11,0)</f>
        <v>Overweight</v>
      </c>
      <c r="K2166" t="str">
        <f>VLOOKUP($A2166,'Medical Examinations'!$A:$M,12,0)</f>
        <v>Normal</v>
      </c>
      <c r="L2166" s="11">
        <f>VLOOKUP($A2166,'Hospitalisation Details'!$A:$O,5,0)</f>
        <v>37975</v>
      </c>
      <c r="M2166">
        <f>VLOOKUP($A2166,'Hospitalisation Details'!$A:$O,7,0)</f>
        <v>1842.52</v>
      </c>
      <c r="N2166" t="str">
        <f>VLOOKUP($A2166,'Hospitalisation Details'!$A:$O,12,0)</f>
        <v>tier - 3</v>
      </c>
      <c r="O2166" t="str">
        <f>VLOOKUP($A2166,'Hospitalisation Details'!$A:$O,13,0)</f>
        <v>tier - 2</v>
      </c>
      <c r="P2166" t="str">
        <f>VLOOKUP($A2166,'Hospitalisation Details'!$A:$O,14,0)</f>
        <v>R1011</v>
      </c>
      <c r="Q2166">
        <f>VLOOKUP($A2166,'Hospitalisation Details'!$A:$O,15,0)</f>
        <v>19</v>
      </c>
    </row>
    <row r="2167" spans="1:17" ht="15.75" x14ac:dyDescent="0.25">
      <c r="A2167" s="1" t="s">
        <v>196</v>
      </c>
      <c r="B2167" t="str">
        <f>VLOOKUP(Healthcare!A2167,'Customer Names'!$A:$D,4,0)</f>
        <v>Ian T</v>
      </c>
      <c r="C2167">
        <f>VLOOKUP(A2167,'Medical Examinations'!$A:$M,2,0)</f>
        <v>41.91</v>
      </c>
      <c r="D2167">
        <f>VLOOKUP($A2167,'Medical Examinations'!$A:$M,3,0)</f>
        <v>6.19</v>
      </c>
      <c r="E2167" t="str">
        <f>VLOOKUP($A2167,'Medical Examinations'!$A:$M,4,0)</f>
        <v>No</v>
      </c>
      <c r="F2167" t="str">
        <f>VLOOKUP($A2167,'Medical Examinations'!$A:$M,5,0)</f>
        <v>No</v>
      </c>
      <c r="G2167" t="str">
        <f>VLOOKUP($A2167,'Medical Examinations'!$A:$M,6,0)</f>
        <v>No</v>
      </c>
      <c r="H2167">
        <f>VLOOKUP($A2167,'Medical Examinations'!$A:$M,8,0)</f>
        <v>0</v>
      </c>
      <c r="I2167" t="str">
        <f>VLOOKUP($A2167,'Medical Examinations'!$A:$M,9,0)</f>
        <v>No</v>
      </c>
      <c r="J2167" t="str">
        <f>VLOOKUP($A2167,'Medical Examinations'!$A:$M,11,0)</f>
        <v>Obesity</v>
      </c>
      <c r="K2167" t="str">
        <f>VLOOKUP($A2167,'Medical Examinations'!$A:$M,12,0)</f>
        <v>Prediabetes</v>
      </c>
      <c r="L2167" s="11">
        <f>VLOOKUP($A2167,'Hospitalisation Details'!$A:$O,5,0)</f>
        <v>36415</v>
      </c>
      <c r="M2167">
        <f>VLOOKUP($A2167,'Hospitalisation Details'!$A:$O,7,0)</f>
        <v>1837.28</v>
      </c>
      <c r="N2167" t="str">
        <f>VLOOKUP($A2167,'Hospitalisation Details'!$A:$O,12,0)</f>
        <v>tier - 3</v>
      </c>
      <c r="O2167" t="str">
        <f>VLOOKUP($A2167,'Hospitalisation Details'!$A:$O,13,0)</f>
        <v>tier - 2</v>
      </c>
      <c r="P2167" t="str">
        <f>VLOOKUP($A2167,'Hospitalisation Details'!$A:$O,14,0)</f>
        <v>R1013</v>
      </c>
      <c r="Q2167">
        <f>VLOOKUP($A2167,'Hospitalisation Details'!$A:$O,15,0)</f>
        <v>23</v>
      </c>
    </row>
    <row r="2168" spans="1:17" ht="15.75" x14ac:dyDescent="0.25">
      <c r="A2168" s="1" t="s">
        <v>195</v>
      </c>
      <c r="B2168" t="str">
        <f>VLOOKUP(Healthcare!A2168,'Customer Names'!$A:$D,4,0)</f>
        <v>Tadese</v>
      </c>
      <c r="C2168">
        <f>VLOOKUP(A2168,'Medical Examinations'!$A:$M,2,0)</f>
        <v>24.6</v>
      </c>
      <c r="D2168">
        <f>VLOOKUP($A2168,'Medical Examinations'!$A:$M,3,0)</f>
        <v>6.19</v>
      </c>
      <c r="E2168" t="str">
        <f>VLOOKUP($A2168,'Medical Examinations'!$A:$M,4,0)</f>
        <v>No</v>
      </c>
      <c r="F2168" t="str">
        <f>VLOOKUP($A2168,'Medical Examinations'!$A:$M,5,0)</f>
        <v>No</v>
      </c>
      <c r="G2168" t="str">
        <f>VLOOKUP($A2168,'Medical Examinations'!$A:$M,6,0)</f>
        <v>Yes</v>
      </c>
      <c r="H2168">
        <f>VLOOKUP($A2168,'Medical Examinations'!$A:$M,8,0)</f>
        <v>1</v>
      </c>
      <c r="I2168" t="str">
        <f>VLOOKUP($A2168,'Medical Examinations'!$A:$M,9,0)</f>
        <v>No</v>
      </c>
      <c r="J2168" t="str">
        <f>VLOOKUP($A2168,'Medical Examinations'!$A:$M,11,0)</f>
        <v>Healthy Weight</v>
      </c>
      <c r="K2168" t="str">
        <f>VLOOKUP($A2168,'Medical Examinations'!$A:$M,12,0)</f>
        <v>Prediabetes</v>
      </c>
      <c r="L2168" s="11">
        <f>VLOOKUP($A2168,'Hospitalisation Details'!$A:$O,5,0)</f>
        <v>37929</v>
      </c>
      <c r="M2168">
        <f>VLOOKUP($A2168,'Hospitalisation Details'!$A:$O,7,0)</f>
        <v>1837.24</v>
      </c>
      <c r="N2168" t="str">
        <f>VLOOKUP($A2168,'Hospitalisation Details'!$A:$O,12,0)</f>
        <v>tier - 3</v>
      </c>
      <c r="O2168" t="str">
        <f>VLOOKUP($A2168,'Hospitalisation Details'!$A:$O,13,0)</f>
        <v>tier - 2</v>
      </c>
      <c r="P2168" t="str">
        <f>VLOOKUP($A2168,'Hospitalisation Details'!$A:$O,14,0)</f>
        <v>R1011</v>
      </c>
      <c r="Q2168">
        <f>VLOOKUP($A2168,'Hospitalisation Details'!$A:$O,15,0)</f>
        <v>19</v>
      </c>
    </row>
    <row r="2169" spans="1:17" ht="15.75" x14ac:dyDescent="0.25">
      <c r="A2169" s="1" t="s">
        <v>194</v>
      </c>
      <c r="B2169" t="str">
        <f>VLOOKUP(Healthcare!A2169,'Customer Names'!$A:$D,4,0)</f>
        <v>Jonathan</v>
      </c>
      <c r="C2169">
        <f>VLOOKUP(A2169,'Medical Examinations'!$A:$M,2,0)</f>
        <v>20.9</v>
      </c>
      <c r="D2169">
        <f>VLOOKUP($A2169,'Medical Examinations'!$A:$M,3,0)</f>
        <v>5.12</v>
      </c>
      <c r="E2169" t="str">
        <f>VLOOKUP($A2169,'Medical Examinations'!$A:$M,4,0)</f>
        <v>No</v>
      </c>
      <c r="F2169" t="str">
        <f>VLOOKUP($A2169,'Medical Examinations'!$A:$M,5,0)</f>
        <v>No</v>
      </c>
      <c r="G2169" t="str">
        <f>VLOOKUP($A2169,'Medical Examinations'!$A:$M,6,0)</f>
        <v>Yes</v>
      </c>
      <c r="H2169">
        <f>VLOOKUP($A2169,'Medical Examinations'!$A:$M,8,0)</f>
        <v>1</v>
      </c>
      <c r="I2169" t="str">
        <f>VLOOKUP($A2169,'Medical Examinations'!$A:$M,9,0)</f>
        <v>No</v>
      </c>
      <c r="J2169" t="str">
        <f>VLOOKUP($A2169,'Medical Examinations'!$A:$M,11,0)</f>
        <v>Healthy Weight</v>
      </c>
      <c r="K2169" t="str">
        <f>VLOOKUP($A2169,'Medical Examinations'!$A:$M,12,0)</f>
        <v>Normal</v>
      </c>
      <c r="L2169" s="11">
        <f>VLOOKUP($A2169,'Hospitalisation Details'!$A:$O,5,0)</f>
        <v>37936</v>
      </c>
      <c r="M2169">
        <f>VLOOKUP($A2169,'Hospitalisation Details'!$A:$O,7,0)</f>
        <v>1832.09</v>
      </c>
      <c r="N2169" t="str">
        <f>VLOOKUP($A2169,'Hospitalisation Details'!$A:$O,12,0)</f>
        <v>tier - 3</v>
      </c>
      <c r="O2169" t="str">
        <f>VLOOKUP($A2169,'Hospitalisation Details'!$A:$O,13,0)</f>
        <v>tier - 3</v>
      </c>
      <c r="P2169" t="str">
        <f>VLOOKUP($A2169,'Hospitalisation Details'!$A:$O,14,0)</f>
        <v>R1011</v>
      </c>
      <c r="Q2169">
        <f>VLOOKUP($A2169,'Hospitalisation Details'!$A:$O,15,0)</f>
        <v>19</v>
      </c>
    </row>
    <row r="2170" spans="1:17" ht="15.75" x14ac:dyDescent="0.25">
      <c r="A2170" s="1" t="s">
        <v>193</v>
      </c>
      <c r="B2170" t="str">
        <f>VLOOKUP(Healthcare!A2170,'Customer Names'!$A:$D,4,0)</f>
        <v>Dathan</v>
      </c>
      <c r="C2170">
        <f>VLOOKUP(A2170,'Medical Examinations'!$A:$M,2,0)</f>
        <v>34.4</v>
      </c>
      <c r="D2170">
        <f>VLOOKUP($A2170,'Medical Examinations'!$A:$M,3,0)</f>
        <v>4.04</v>
      </c>
      <c r="E2170" t="str">
        <f>VLOOKUP($A2170,'Medical Examinations'!$A:$M,4,0)</f>
        <v>No</v>
      </c>
      <c r="F2170" t="str">
        <f>VLOOKUP($A2170,'Medical Examinations'!$A:$M,5,0)</f>
        <v>No</v>
      </c>
      <c r="G2170" t="str">
        <f>VLOOKUP($A2170,'Medical Examinations'!$A:$M,6,0)</f>
        <v>No</v>
      </c>
      <c r="H2170">
        <f>VLOOKUP($A2170,'Medical Examinations'!$A:$M,8,0)</f>
        <v>0</v>
      </c>
      <c r="I2170" t="str">
        <f>VLOOKUP($A2170,'Medical Examinations'!$A:$M,9,0)</f>
        <v>No</v>
      </c>
      <c r="J2170" t="str">
        <f>VLOOKUP($A2170,'Medical Examinations'!$A:$M,11,0)</f>
        <v>Obesity</v>
      </c>
      <c r="K2170" t="str">
        <f>VLOOKUP($A2170,'Medical Examinations'!$A:$M,12,0)</f>
        <v>Normal</v>
      </c>
      <c r="L2170" s="11">
        <f>VLOOKUP($A2170,'Hospitalisation Details'!$A:$O,5,0)</f>
        <v>36465</v>
      </c>
      <c r="M2170">
        <f>VLOOKUP($A2170,'Hospitalisation Details'!$A:$O,7,0)</f>
        <v>1826.84</v>
      </c>
      <c r="N2170" t="str">
        <f>VLOOKUP($A2170,'Hospitalisation Details'!$A:$O,12,0)</f>
        <v>tier - 3</v>
      </c>
      <c r="O2170" t="str">
        <f>VLOOKUP($A2170,'Hospitalisation Details'!$A:$O,13,0)</f>
        <v>tier - 2</v>
      </c>
      <c r="P2170" t="str">
        <f>VLOOKUP($A2170,'Hospitalisation Details'!$A:$O,14,0)</f>
        <v>R1011</v>
      </c>
      <c r="Q2170">
        <f>VLOOKUP($A2170,'Hospitalisation Details'!$A:$O,15,0)</f>
        <v>23</v>
      </c>
    </row>
    <row r="2171" spans="1:17" ht="15.75" x14ac:dyDescent="0.25">
      <c r="A2171" s="1" t="s">
        <v>192</v>
      </c>
      <c r="B2171" t="str">
        <f>VLOOKUP(Healthcare!A2171,'Customer Names'!$A:$D,4,0)</f>
        <v>Eric</v>
      </c>
      <c r="C2171">
        <f>VLOOKUP(A2171,'Medical Examinations'!$A:$M,2,0)</f>
        <v>32.56</v>
      </c>
      <c r="D2171">
        <f>VLOOKUP($A2171,'Medical Examinations'!$A:$M,3,0)</f>
        <v>5.36</v>
      </c>
      <c r="E2171" t="str">
        <f>VLOOKUP($A2171,'Medical Examinations'!$A:$M,4,0)</f>
        <v>No</v>
      </c>
      <c r="F2171" t="str">
        <f>VLOOKUP($A2171,'Medical Examinations'!$A:$M,5,0)</f>
        <v>No</v>
      </c>
      <c r="G2171" t="str">
        <f>VLOOKUP($A2171,'Medical Examinations'!$A:$M,6,0)</f>
        <v>No</v>
      </c>
      <c r="H2171">
        <f>VLOOKUP($A2171,'Medical Examinations'!$A:$M,8,0)</f>
        <v>0</v>
      </c>
      <c r="I2171" t="str">
        <f>VLOOKUP($A2171,'Medical Examinations'!$A:$M,9,0)</f>
        <v>No</v>
      </c>
      <c r="J2171" t="str">
        <f>VLOOKUP($A2171,'Medical Examinations'!$A:$M,11,0)</f>
        <v>Obesity</v>
      </c>
      <c r="K2171" t="str">
        <f>VLOOKUP($A2171,'Medical Examinations'!$A:$M,12,0)</f>
        <v>Normal</v>
      </c>
      <c r="L2171" s="11">
        <f>VLOOKUP($A2171,'Hospitalisation Details'!$A:$O,5,0)</f>
        <v>36389</v>
      </c>
      <c r="M2171">
        <f>VLOOKUP($A2171,'Hospitalisation Details'!$A:$O,7,0)</f>
        <v>1824.29</v>
      </c>
      <c r="N2171" t="str">
        <f>VLOOKUP($A2171,'Hospitalisation Details'!$A:$O,12,0)</f>
        <v>tier - 3</v>
      </c>
      <c r="O2171" t="str">
        <f>VLOOKUP($A2171,'Hospitalisation Details'!$A:$O,13,0)</f>
        <v>tier - 3</v>
      </c>
      <c r="P2171" t="str">
        <f>VLOOKUP($A2171,'Hospitalisation Details'!$A:$O,14,0)</f>
        <v>R1013</v>
      </c>
      <c r="Q2171">
        <f>VLOOKUP($A2171,'Hospitalisation Details'!$A:$O,15,0)</f>
        <v>23</v>
      </c>
    </row>
    <row r="2172" spans="1:17" ht="15.75" x14ac:dyDescent="0.25">
      <c r="A2172" s="1" t="s">
        <v>191</v>
      </c>
      <c r="B2172" t="str">
        <f>VLOOKUP(Healthcare!A2172,'Customer Names'!$A:$D,4,0)</f>
        <v>Allison M</v>
      </c>
      <c r="C2172">
        <f>VLOOKUP(A2172,'Medical Examinations'!$A:$M,2,0)</f>
        <v>27.98</v>
      </c>
      <c r="D2172">
        <f>VLOOKUP($A2172,'Medical Examinations'!$A:$M,3,0)</f>
        <v>4.38</v>
      </c>
      <c r="E2172" t="str">
        <f>VLOOKUP($A2172,'Medical Examinations'!$A:$M,4,0)</f>
        <v>No</v>
      </c>
      <c r="F2172" t="str">
        <f>VLOOKUP($A2172,'Medical Examinations'!$A:$M,5,0)</f>
        <v>yes</v>
      </c>
      <c r="G2172" t="str">
        <f>VLOOKUP($A2172,'Medical Examinations'!$A:$M,6,0)</f>
        <v>No</v>
      </c>
      <c r="H2172">
        <f>VLOOKUP($A2172,'Medical Examinations'!$A:$M,8,0)</f>
        <v>1</v>
      </c>
      <c r="I2172" t="str">
        <f>VLOOKUP($A2172,'Medical Examinations'!$A:$M,9,0)</f>
        <v>No</v>
      </c>
      <c r="J2172" t="str">
        <f>VLOOKUP($A2172,'Medical Examinations'!$A:$M,11,0)</f>
        <v>Overweight</v>
      </c>
      <c r="K2172" t="str">
        <f>VLOOKUP($A2172,'Medical Examinations'!$A:$M,12,0)</f>
        <v>Normal</v>
      </c>
      <c r="L2172" s="11">
        <f>VLOOKUP($A2172,'Hospitalisation Details'!$A:$O,5,0)</f>
        <v>38157</v>
      </c>
      <c r="M2172">
        <f>VLOOKUP($A2172,'Hospitalisation Details'!$A:$O,7,0)</f>
        <v>1822.54</v>
      </c>
      <c r="N2172" t="str">
        <f>VLOOKUP($A2172,'Hospitalisation Details'!$A:$O,12,0)</f>
        <v>tier - 3</v>
      </c>
      <c r="O2172" t="str">
        <f>VLOOKUP($A2172,'Hospitalisation Details'!$A:$O,13,0)</f>
        <v>tier - 1</v>
      </c>
      <c r="P2172" t="str">
        <f>VLOOKUP($A2172,'Hospitalisation Details'!$A:$O,14,0)</f>
        <v>R1012</v>
      </c>
      <c r="Q2172">
        <f>VLOOKUP($A2172,'Hospitalisation Details'!$A:$O,15,0)</f>
        <v>18</v>
      </c>
    </row>
    <row r="2173" spans="1:17" ht="15.75" x14ac:dyDescent="0.25">
      <c r="A2173" s="1" t="s">
        <v>190</v>
      </c>
      <c r="B2173" t="str">
        <f>VLOOKUP(Healthcare!A2173,'Customer Names'!$A:$D,4,0)</f>
        <v>Paul</v>
      </c>
      <c r="C2173">
        <f>VLOOKUP(A2173,'Medical Examinations'!$A:$M,2,0)</f>
        <v>26.51</v>
      </c>
      <c r="D2173">
        <f>VLOOKUP($A2173,'Medical Examinations'!$A:$M,3,0)</f>
        <v>4.58</v>
      </c>
      <c r="E2173" t="str">
        <f>VLOOKUP($A2173,'Medical Examinations'!$A:$M,4,0)</f>
        <v>No</v>
      </c>
      <c r="F2173" t="str">
        <f>VLOOKUP($A2173,'Medical Examinations'!$A:$M,5,0)</f>
        <v>No</v>
      </c>
      <c r="G2173" t="str">
        <f>VLOOKUP($A2173,'Medical Examinations'!$A:$M,6,0)</f>
        <v>No</v>
      </c>
      <c r="H2173">
        <f>VLOOKUP($A2173,'Medical Examinations'!$A:$M,8,0)</f>
        <v>0</v>
      </c>
      <c r="I2173" t="str">
        <f>VLOOKUP($A2173,'Medical Examinations'!$A:$M,9,0)</f>
        <v>No</v>
      </c>
      <c r="J2173" t="str">
        <f>VLOOKUP($A2173,'Medical Examinations'!$A:$M,11,0)</f>
        <v>Overweight</v>
      </c>
      <c r="K2173" t="str">
        <f>VLOOKUP($A2173,'Medical Examinations'!$A:$M,12,0)</f>
        <v>Normal</v>
      </c>
      <c r="L2173" s="11">
        <f>VLOOKUP($A2173,'Hospitalisation Details'!$A:$O,5,0)</f>
        <v>36366</v>
      </c>
      <c r="M2173">
        <f>VLOOKUP($A2173,'Hospitalisation Details'!$A:$O,7,0)</f>
        <v>1815.88</v>
      </c>
      <c r="N2173" t="str">
        <f>VLOOKUP($A2173,'Hospitalisation Details'!$A:$O,12,0)</f>
        <v>tier - 3</v>
      </c>
      <c r="O2173" t="str">
        <f>VLOOKUP($A2173,'Hospitalisation Details'!$A:$O,13,0)</f>
        <v>tier - 3</v>
      </c>
      <c r="P2173" t="str">
        <f>VLOOKUP($A2173,'Hospitalisation Details'!$A:$O,14,0)</f>
        <v>R1013</v>
      </c>
      <c r="Q2173">
        <f>VLOOKUP($A2173,'Hospitalisation Details'!$A:$O,15,0)</f>
        <v>23</v>
      </c>
    </row>
    <row r="2174" spans="1:17" ht="15.75" x14ac:dyDescent="0.25">
      <c r="A2174" s="1" t="s">
        <v>189</v>
      </c>
      <c r="B2174" t="str">
        <f>VLOOKUP(Healthcare!A2174,'Customer Names'!$A:$D,4,0)</f>
        <v>Aaron R</v>
      </c>
      <c r="C2174">
        <f>VLOOKUP(A2174,'Medical Examinations'!$A:$M,2,0)</f>
        <v>29.734999999999999</v>
      </c>
      <c r="D2174">
        <f>VLOOKUP($A2174,'Medical Examinations'!$A:$M,3,0)</f>
        <v>11.92</v>
      </c>
      <c r="E2174" t="str">
        <f>VLOOKUP($A2174,'Medical Examinations'!$A:$M,4,0)</f>
        <v>No</v>
      </c>
      <c r="F2174" t="str">
        <f>VLOOKUP($A2174,'Medical Examinations'!$A:$M,5,0)</f>
        <v>No</v>
      </c>
      <c r="G2174" t="str">
        <f>VLOOKUP($A2174,'Medical Examinations'!$A:$M,6,0)</f>
        <v>No</v>
      </c>
      <c r="H2174">
        <f>VLOOKUP($A2174,'Medical Examinations'!$A:$M,8,0)</f>
        <v>0</v>
      </c>
      <c r="I2174" t="str">
        <f>VLOOKUP($A2174,'Medical Examinations'!$A:$M,9,0)</f>
        <v>No</v>
      </c>
      <c r="J2174" t="str">
        <f>VLOOKUP($A2174,'Medical Examinations'!$A:$M,11,0)</f>
        <v>Overweight</v>
      </c>
      <c r="K2174" t="str">
        <f>VLOOKUP($A2174,'Medical Examinations'!$A:$M,12,0)</f>
        <v>Diabetes</v>
      </c>
      <c r="L2174" s="11">
        <f>VLOOKUP($A2174,'Hospitalisation Details'!$A:$O,5,0)</f>
        <v>37542</v>
      </c>
      <c r="M2174">
        <f>VLOOKUP($A2174,'Hospitalisation Details'!$A:$O,7,0)</f>
        <v>1769.53</v>
      </c>
      <c r="N2174" t="str">
        <f>VLOOKUP($A2174,'Hospitalisation Details'!$A:$O,12,0)</f>
        <v>tier - 3</v>
      </c>
      <c r="O2174" t="str">
        <f>VLOOKUP($A2174,'Hospitalisation Details'!$A:$O,13,0)</f>
        <v>tier - 3</v>
      </c>
      <c r="P2174" t="str">
        <f>VLOOKUP($A2174,'Hospitalisation Details'!$A:$O,14,0)</f>
        <v>R1012</v>
      </c>
      <c r="Q2174">
        <f>VLOOKUP($A2174,'Hospitalisation Details'!$A:$O,15,0)</f>
        <v>20</v>
      </c>
    </row>
    <row r="2175" spans="1:17" ht="15.75" x14ac:dyDescent="0.25">
      <c r="A2175" s="1" t="s">
        <v>188</v>
      </c>
      <c r="B2175" t="str">
        <f>VLOOKUP(Healthcare!A2175,'Customer Names'!$A:$D,4,0)</f>
        <v>Caitlin H.</v>
      </c>
      <c r="C2175">
        <f>VLOOKUP(A2175,'Medical Examinations'!$A:$M,2,0)</f>
        <v>40.5</v>
      </c>
      <c r="D2175">
        <f>VLOOKUP($A2175,'Medical Examinations'!$A:$M,3,0)</f>
        <v>5.4</v>
      </c>
      <c r="E2175" t="str">
        <f>VLOOKUP($A2175,'Medical Examinations'!$A:$M,4,0)</f>
        <v>No</v>
      </c>
      <c r="F2175" t="str">
        <f>VLOOKUP($A2175,'Medical Examinations'!$A:$M,5,0)</f>
        <v>No</v>
      </c>
      <c r="G2175" t="str">
        <f>VLOOKUP($A2175,'Medical Examinations'!$A:$M,6,0)</f>
        <v>Yes</v>
      </c>
      <c r="H2175">
        <f>VLOOKUP($A2175,'Medical Examinations'!$A:$M,8,0)</f>
        <v>1</v>
      </c>
      <c r="I2175" t="str">
        <f>VLOOKUP($A2175,'Medical Examinations'!$A:$M,9,0)</f>
        <v>No</v>
      </c>
      <c r="J2175" t="str">
        <f>VLOOKUP($A2175,'Medical Examinations'!$A:$M,11,0)</f>
        <v>Obesity</v>
      </c>
      <c r="K2175" t="str">
        <f>VLOOKUP($A2175,'Medical Examinations'!$A:$M,12,0)</f>
        <v>Normal</v>
      </c>
      <c r="L2175" s="11">
        <f>VLOOKUP($A2175,'Hospitalisation Details'!$A:$O,5,0)</f>
        <v>37974</v>
      </c>
      <c r="M2175">
        <f>VLOOKUP($A2175,'Hospitalisation Details'!$A:$O,7,0)</f>
        <v>1759.34</v>
      </c>
      <c r="N2175" t="str">
        <f>VLOOKUP($A2175,'Hospitalisation Details'!$A:$O,12,0)</f>
        <v>tier - 3</v>
      </c>
      <c r="O2175" t="str">
        <f>VLOOKUP($A2175,'Hospitalisation Details'!$A:$O,13,0)</f>
        <v>tier - 1</v>
      </c>
      <c r="P2175" t="str">
        <f>VLOOKUP($A2175,'Hospitalisation Details'!$A:$O,14,0)</f>
        <v>R1011</v>
      </c>
      <c r="Q2175">
        <f>VLOOKUP($A2175,'Hospitalisation Details'!$A:$O,15,0)</f>
        <v>19</v>
      </c>
    </row>
    <row r="2176" spans="1:17" ht="15.75" x14ac:dyDescent="0.25">
      <c r="A2176" s="1" t="s">
        <v>187</v>
      </c>
      <c r="B2176" t="str">
        <f>VLOOKUP(Healthcare!A2176,'Customer Names'!$A:$D,4,0)</f>
        <v>Harald E.</v>
      </c>
      <c r="C2176">
        <f>VLOOKUP(A2176,'Medical Examinations'!$A:$M,2,0)</f>
        <v>25.64</v>
      </c>
      <c r="D2176">
        <f>VLOOKUP($A2176,'Medical Examinations'!$A:$M,3,0)</f>
        <v>4.76</v>
      </c>
      <c r="E2176" t="str">
        <f>VLOOKUP($A2176,'Medical Examinations'!$A:$M,4,0)</f>
        <v>No</v>
      </c>
      <c r="F2176" t="str">
        <f>VLOOKUP($A2176,'Medical Examinations'!$A:$M,5,0)</f>
        <v>No</v>
      </c>
      <c r="G2176" t="str">
        <f>VLOOKUP($A2176,'Medical Examinations'!$A:$M,6,0)</f>
        <v>No</v>
      </c>
      <c r="H2176">
        <f>VLOOKUP($A2176,'Medical Examinations'!$A:$M,8,0)</f>
        <v>1</v>
      </c>
      <c r="I2176" t="str">
        <f>VLOOKUP($A2176,'Medical Examinations'!$A:$M,9,0)</f>
        <v>No</v>
      </c>
      <c r="J2176" t="str">
        <f>VLOOKUP($A2176,'Medical Examinations'!$A:$M,11,0)</f>
        <v>Overweight</v>
      </c>
      <c r="K2176" t="str">
        <f>VLOOKUP($A2176,'Medical Examinations'!$A:$M,12,0)</f>
        <v>Normal</v>
      </c>
      <c r="L2176" s="11">
        <f>VLOOKUP($A2176,'Hospitalisation Details'!$A:$O,5,0)</f>
        <v>36045</v>
      </c>
      <c r="M2176">
        <f>VLOOKUP($A2176,'Hospitalisation Details'!$A:$O,7,0)</f>
        <v>1756.6</v>
      </c>
      <c r="N2176" t="str">
        <f>VLOOKUP($A2176,'Hospitalisation Details'!$A:$O,12,0)</f>
        <v>tier - 3</v>
      </c>
      <c r="O2176" t="str">
        <f>VLOOKUP($A2176,'Hospitalisation Details'!$A:$O,13,0)</f>
        <v>tier - 3</v>
      </c>
      <c r="P2176" t="str">
        <f>VLOOKUP($A2176,'Hospitalisation Details'!$A:$O,14,0)</f>
        <v>R1013</v>
      </c>
      <c r="Q2176">
        <f>VLOOKUP($A2176,'Hospitalisation Details'!$A:$O,15,0)</f>
        <v>24</v>
      </c>
    </row>
    <row r="2177" spans="1:17" ht="15.75" x14ac:dyDescent="0.25">
      <c r="A2177" s="1" t="s">
        <v>186</v>
      </c>
      <c r="B2177" t="str">
        <f>VLOOKUP(Healthcare!A2177,'Customer Names'!$A:$D,4,0)</f>
        <v>Siobhan A.</v>
      </c>
      <c r="C2177">
        <f>VLOOKUP(A2177,'Medical Examinations'!$A:$M,2,0)</f>
        <v>32.9</v>
      </c>
      <c r="D2177">
        <f>VLOOKUP($A2177,'Medical Examinations'!$A:$M,3,0)</f>
        <v>4.78</v>
      </c>
      <c r="E2177" t="str">
        <f>VLOOKUP($A2177,'Medical Examinations'!$A:$M,4,0)</f>
        <v>No</v>
      </c>
      <c r="F2177" t="str">
        <f>VLOOKUP($A2177,'Medical Examinations'!$A:$M,5,0)</f>
        <v>No</v>
      </c>
      <c r="G2177" t="str">
        <f>VLOOKUP($A2177,'Medical Examinations'!$A:$M,6,0)</f>
        <v>Yes</v>
      </c>
      <c r="H2177">
        <f>VLOOKUP($A2177,'Medical Examinations'!$A:$M,8,0)</f>
        <v>1</v>
      </c>
      <c r="I2177" t="str">
        <f>VLOOKUP($A2177,'Medical Examinations'!$A:$M,9,0)</f>
        <v>No</v>
      </c>
      <c r="J2177" t="str">
        <f>VLOOKUP($A2177,'Medical Examinations'!$A:$M,11,0)</f>
        <v>Obesity</v>
      </c>
      <c r="K2177" t="str">
        <f>VLOOKUP($A2177,'Medical Examinations'!$A:$M,12,0)</f>
        <v>Normal</v>
      </c>
      <c r="L2177" s="11">
        <f>VLOOKUP($A2177,'Hospitalisation Details'!$A:$O,5,0)</f>
        <v>37920</v>
      </c>
      <c r="M2177">
        <f>VLOOKUP($A2177,'Hospitalisation Details'!$A:$O,7,0)</f>
        <v>1748.77</v>
      </c>
      <c r="N2177" t="str">
        <f>VLOOKUP($A2177,'Hospitalisation Details'!$A:$O,12,0)</f>
        <v>tier - 3</v>
      </c>
      <c r="O2177" t="str">
        <f>VLOOKUP($A2177,'Hospitalisation Details'!$A:$O,13,0)</f>
        <v>tier - 1</v>
      </c>
      <c r="P2177" t="str">
        <f>VLOOKUP($A2177,'Hospitalisation Details'!$A:$O,14,0)</f>
        <v>R1011</v>
      </c>
      <c r="Q2177">
        <f>VLOOKUP($A2177,'Hospitalisation Details'!$A:$O,15,0)</f>
        <v>19</v>
      </c>
    </row>
    <row r="2178" spans="1:17" ht="15.75" x14ac:dyDescent="0.25">
      <c r="A2178" s="1" t="s">
        <v>185</v>
      </c>
      <c r="B2178" t="str">
        <f>VLOOKUP(Healthcare!A2178,'Customer Names'!$A:$D,4,0)</f>
        <v>Andrea J.</v>
      </c>
      <c r="C2178">
        <f>VLOOKUP(A2178,'Medical Examinations'!$A:$M,2,0)</f>
        <v>29.8</v>
      </c>
      <c r="D2178">
        <f>VLOOKUP($A2178,'Medical Examinations'!$A:$M,3,0)</f>
        <v>4.26</v>
      </c>
      <c r="E2178" t="str">
        <f>VLOOKUP($A2178,'Medical Examinations'!$A:$M,4,0)</f>
        <v>No</v>
      </c>
      <c r="F2178" t="str">
        <f>VLOOKUP($A2178,'Medical Examinations'!$A:$M,5,0)</f>
        <v>No</v>
      </c>
      <c r="G2178" t="str">
        <f>VLOOKUP($A2178,'Medical Examinations'!$A:$M,6,0)</f>
        <v>Yes</v>
      </c>
      <c r="H2178">
        <f>VLOOKUP($A2178,'Medical Examinations'!$A:$M,8,0)</f>
        <v>1</v>
      </c>
      <c r="I2178" t="str">
        <f>VLOOKUP($A2178,'Medical Examinations'!$A:$M,9,0)</f>
        <v>No</v>
      </c>
      <c r="J2178" t="str">
        <f>VLOOKUP($A2178,'Medical Examinations'!$A:$M,11,0)</f>
        <v>Overweight</v>
      </c>
      <c r="K2178" t="str">
        <f>VLOOKUP($A2178,'Medical Examinations'!$A:$M,12,0)</f>
        <v>Normal</v>
      </c>
      <c r="L2178" s="11">
        <f>VLOOKUP($A2178,'Hospitalisation Details'!$A:$O,5,0)</f>
        <v>37983</v>
      </c>
      <c r="M2178">
        <f>VLOOKUP($A2178,'Hospitalisation Details'!$A:$O,7,0)</f>
        <v>1744.47</v>
      </c>
      <c r="N2178" t="str">
        <f>VLOOKUP($A2178,'Hospitalisation Details'!$A:$O,12,0)</f>
        <v>tier - 3</v>
      </c>
      <c r="O2178" t="str">
        <f>VLOOKUP($A2178,'Hospitalisation Details'!$A:$O,13,0)</f>
        <v>tier - 1</v>
      </c>
      <c r="P2178" t="str">
        <f>VLOOKUP($A2178,'Hospitalisation Details'!$A:$O,14,0)</f>
        <v>R1011</v>
      </c>
      <c r="Q2178">
        <f>VLOOKUP($A2178,'Hospitalisation Details'!$A:$O,15,0)</f>
        <v>19</v>
      </c>
    </row>
    <row r="2179" spans="1:17" ht="15.75" x14ac:dyDescent="0.25">
      <c r="A2179" s="1" t="s">
        <v>184</v>
      </c>
      <c r="B2179" t="str">
        <f>VLOOKUP(Healthcare!A2179,'Customer Names'!$A:$D,4,0)</f>
        <v>Marie</v>
      </c>
      <c r="C2179">
        <f>VLOOKUP(A2179,'Medical Examinations'!$A:$M,2,0)</f>
        <v>28.9</v>
      </c>
      <c r="D2179">
        <f>VLOOKUP($A2179,'Medical Examinations'!$A:$M,3,0)</f>
        <v>5.85</v>
      </c>
      <c r="E2179" t="str">
        <f>VLOOKUP($A2179,'Medical Examinations'!$A:$M,4,0)</f>
        <v>No</v>
      </c>
      <c r="F2179" t="str">
        <f>VLOOKUP($A2179,'Medical Examinations'!$A:$M,5,0)</f>
        <v>No</v>
      </c>
      <c r="G2179" t="str">
        <f>VLOOKUP($A2179,'Medical Examinations'!$A:$M,6,0)</f>
        <v>Yes</v>
      </c>
      <c r="H2179">
        <f>VLOOKUP($A2179,'Medical Examinations'!$A:$M,8,0)</f>
        <v>1</v>
      </c>
      <c r="I2179" t="str">
        <f>VLOOKUP($A2179,'Medical Examinations'!$A:$M,9,0)</f>
        <v>No</v>
      </c>
      <c r="J2179" t="str">
        <f>VLOOKUP($A2179,'Medical Examinations'!$A:$M,11,0)</f>
        <v>Overweight</v>
      </c>
      <c r="K2179" t="str">
        <f>VLOOKUP($A2179,'Medical Examinations'!$A:$M,12,0)</f>
        <v>Prediabetes</v>
      </c>
      <c r="L2179" s="11">
        <f>VLOOKUP($A2179,'Hospitalisation Details'!$A:$O,5,0)</f>
        <v>37797</v>
      </c>
      <c r="M2179">
        <f>VLOOKUP($A2179,'Hospitalisation Details'!$A:$O,7,0)</f>
        <v>1743.21</v>
      </c>
      <c r="N2179" t="str">
        <f>VLOOKUP($A2179,'Hospitalisation Details'!$A:$O,12,0)</f>
        <v>tier - 3</v>
      </c>
      <c r="O2179" t="str">
        <f>VLOOKUP($A2179,'Hospitalisation Details'!$A:$O,13,0)</f>
        <v>tier - 1</v>
      </c>
      <c r="P2179" t="str">
        <f>VLOOKUP($A2179,'Hospitalisation Details'!$A:$O,14,0)</f>
        <v>R1011</v>
      </c>
      <c r="Q2179">
        <f>VLOOKUP($A2179,'Hospitalisation Details'!$A:$O,15,0)</f>
        <v>19</v>
      </c>
    </row>
    <row r="2180" spans="1:17" ht="15.75" x14ac:dyDescent="0.25">
      <c r="A2180" s="1" t="s">
        <v>183</v>
      </c>
      <c r="B2180" t="str">
        <f>VLOOKUP(Healthcare!A2180,'Customer Names'!$A:$D,4,0)</f>
        <v>Rachel A.</v>
      </c>
      <c r="C2180">
        <f>VLOOKUP(A2180,'Medical Examinations'!$A:$M,2,0)</f>
        <v>24.7</v>
      </c>
      <c r="D2180">
        <f>VLOOKUP($A2180,'Medical Examinations'!$A:$M,3,0)</f>
        <v>5.32</v>
      </c>
      <c r="E2180" t="str">
        <f>VLOOKUP($A2180,'Medical Examinations'!$A:$M,4,0)</f>
        <v>No</v>
      </c>
      <c r="F2180" t="str">
        <f>VLOOKUP($A2180,'Medical Examinations'!$A:$M,5,0)</f>
        <v>No</v>
      </c>
      <c r="G2180" t="str">
        <f>VLOOKUP($A2180,'Medical Examinations'!$A:$M,6,0)</f>
        <v>Yes</v>
      </c>
      <c r="H2180">
        <f>VLOOKUP($A2180,'Medical Examinations'!$A:$M,8,0)</f>
        <v>1</v>
      </c>
      <c r="I2180" t="str">
        <f>VLOOKUP($A2180,'Medical Examinations'!$A:$M,9,0)</f>
        <v>No</v>
      </c>
      <c r="J2180" t="str">
        <f>VLOOKUP($A2180,'Medical Examinations'!$A:$M,11,0)</f>
        <v>Healthy Weight</v>
      </c>
      <c r="K2180" t="str">
        <f>VLOOKUP($A2180,'Medical Examinations'!$A:$M,12,0)</f>
        <v>Normal</v>
      </c>
      <c r="L2180" s="11">
        <f>VLOOKUP($A2180,'Hospitalisation Details'!$A:$O,5,0)</f>
        <v>37816</v>
      </c>
      <c r="M2180">
        <f>VLOOKUP($A2180,'Hospitalisation Details'!$A:$O,7,0)</f>
        <v>1737.38</v>
      </c>
      <c r="N2180" t="str">
        <f>VLOOKUP($A2180,'Hospitalisation Details'!$A:$O,12,0)</f>
        <v>tier - 3</v>
      </c>
      <c r="O2180" t="str">
        <f>VLOOKUP($A2180,'Hospitalisation Details'!$A:$O,13,0)</f>
        <v>tier - 2</v>
      </c>
      <c r="P2180" t="str">
        <f>VLOOKUP($A2180,'Hospitalisation Details'!$A:$O,14,0)</f>
        <v>R1011</v>
      </c>
      <c r="Q2180">
        <f>VLOOKUP($A2180,'Hospitalisation Details'!$A:$O,15,0)</f>
        <v>19</v>
      </c>
    </row>
    <row r="2181" spans="1:17" ht="15.75" x14ac:dyDescent="0.25">
      <c r="A2181" s="1" t="s">
        <v>182</v>
      </c>
      <c r="B2181" t="str">
        <f>VLOOKUP(Healthcare!A2181,'Customer Names'!$A:$D,4,0)</f>
        <v>Emma</v>
      </c>
      <c r="C2181">
        <f>VLOOKUP(A2181,'Medical Examinations'!$A:$M,2,0)</f>
        <v>20.6</v>
      </c>
      <c r="D2181">
        <f>VLOOKUP($A2181,'Medical Examinations'!$A:$M,3,0)</f>
        <v>5.14</v>
      </c>
      <c r="E2181" t="str">
        <f>VLOOKUP($A2181,'Medical Examinations'!$A:$M,4,0)</f>
        <v>No</v>
      </c>
      <c r="F2181" t="str">
        <f>VLOOKUP($A2181,'Medical Examinations'!$A:$M,5,0)</f>
        <v>No</v>
      </c>
      <c r="G2181" t="str">
        <f>VLOOKUP($A2181,'Medical Examinations'!$A:$M,6,0)</f>
        <v>Yes</v>
      </c>
      <c r="H2181">
        <f>VLOOKUP($A2181,'Medical Examinations'!$A:$M,8,0)</f>
        <v>1</v>
      </c>
      <c r="I2181" t="str">
        <f>VLOOKUP($A2181,'Medical Examinations'!$A:$M,9,0)</f>
        <v>No</v>
      </c>
      <c r="J2181" t="str">
        <f>VLOOKUP($A2181,'Medical Examinations'!$A:$M,11,0)</f>
        <v>Healthy Weight</v>
      </c>
      <c r="K2181" t="str">
        <f>VLOOKUP($A2181,'Medical Examinations'!$A:$M,12,0)</f>
        <v>Normal</v>
      </c>
      <c r="L2181" s="11">
        <f>VLOOKUP($A2181,'Hospitalisation Details'!$A:$O,5,0)</f>
        <v>37903</v>
      </c>
      <c r="M2181">
        <f>VLOOKUP($A2181,'Hospitalisation Details'!$A:$O,7,0)</f>
        <v>1731.68</v>
      </c>
      <c r="N2181" t="str">
        <f>VLOOKUP($A2181,'Hospitalisation Details'!$A:$O,12,0)</f>
        <v>tier - 3</v>
      </c>
      <c r="O2181" t="str">
        <f>VLOOKUP($A2181,'Hospitalisation Details'!$A:$O,13,0)</f>
        <v>tier - 2</v>
      </c>
      <c r="P2181" t="str">
        <f>VLOOKUP($A2181,'Hospitalisation Details'!$A:$O,14,0)</f>
        <v>R1011</v>
      </c>
      <c r="Q2181">
        <f>VLOOKUP($A2181,'Hospitalisation Details'!$A:$O,15,0)</f>
        <v>19</v>
      </c>
    </row>
    <row r="2182" spans="1:17" ht="15.75" x14ac:dyDescent="0.25">
      <c r="A2182" s="1" t="s">
        <v>181</v>
      </c>
      <c r="B2182" t="str">
        <f>VLOOKUP(Healthcare!A2182,'Customer Names'!$A:$D,4,0)</f>
        <v>Kiersten</v>
      </c>
      <c r="C2182">
        <f>VLOOKUP(A2182,'Medical Examinations'!$A:$M,2,0)</f>
        <v>18.600000000000001</v>
      </c>
      <c r="D2182">
        <f>VLOOKUP($A2182,'Medical Examinations'!$A:$M,3,0)</f>
        <v>5</v>
      </c>
      <c r="E2182" t="str">
        <f>VLOOKUP($A2182,'Medical Examinations'!$A:$M,4,0)</f>
        <v>No</v>
      </c>
      <c r="F2182" t="str">
        <f>VLOOKUP($A2182,'Medical Examinations'!$A:$M,5,0)</f>
        <v>No</v>
      </c>
      <c r="G2182" t="str">
        <f>VLOOKUP($A2182,'Medical Examinations'!$A:$M,6,0)</f>
        <v>Yes</v>
      </c>
      <c r="H2182">
        <f>VLOOKUP($A2182,'Medical Examinations'!$A:$M,8,0)</f>
        <v>1</v>
      </c>
      <c r="I2182" t="str">
        <f>VLOOKUP($A2182,'Medical Examinations'!$A:$M,9,0)</f>
        <v>No</v>
      </c>
      <c r="J2182" t="str">
        <f>VLOOKUP($A2182,'Medical Examinations'!$A:$M,11,0)</f>
        <v>Healthy Weight</v>
      </c>
      <c r="K2182" t="str">
        <f>VLOOKUP($A2182,'Medical Examinations'!$A:$M,12,0)</f>
        <v>Normal</v>
      </c>
      <c r="L2182" s="11">
        <f>VLOOKUP($A2182,'Hospitalisation Details'!$A:$O,5,0)</f>
        <v>37834</v>
      </c>
      <c r="M2182">
        <f>VLOOKUP($A2182,'Hospitalisation Details'!$A:$O,7,0)</f>
        <v>1728.9</v>
      </c>
      <c r="N2182" t="str">
        <f>VLOOKUP($A2182,'Hospitalisation Details'!$A:$O,12,0)</f>
        <v>tier - 3</v>
      </c>
      <c r="O2182" t="str">
        <f>VLOOKUP($A2182,'Hospitalisation Details'!$A:$O,13,0)</f>
        <v>tier - 2</v>
      </c>
      <c r="P2182" t="str">
        <f>VLOOKUP($A2182,'Hospitalisation Details'!$A:$O,14,0)</f>
        <v>R1011</v>
      </c>
      <c r="Q2182">
        <f>VLOOKUP($A2182,'Hospitalisation Details'!$A:$O,15,0)</f>
        <v>19</v>
      </c>
    </row>
    <row r="2183" spans="1:17" ht="15.75" x14ac:dyDescent="0.25">
      <c r="A2183" s="1" t="s">
        <v>180</v>
      </c>
      <c r="B2183" t="str">
        <f>VLOOKUP(Healthcare!A2183,'Customer Names'!$A:$D,4,0)</f>
        <v>Rachael</v>
      </c>
      <c r="C2183">
        <f>VLOOKUP(A2183,'Medical Examinations'!$A:$M,2,0)</f>
        <v>17.8</v>
      </c>
      <c r="D2183">
        <f>VLOOKUP($A2183,'Medical Examinations'!$A:$M,3,0)</f>
        <v>4.55</v>
      </c>
      <c r="E2183" t="str">
        <f>VLOOKUP($A2183,'Medical Examinations'!$A:$M,4,0)</f>
        <v>No</v>
      </c>
      <c r="F2183" t="str">
        <f>VLOOKUP($A2183,'Medical Examinations'!$A:$M,5,0)</f>
        <v>No</v>
      </c>
      <c r="G2183" t="str">
        <f>VLOOKUP($A2183,'Medical Examinations'!$A:$M,6,0)</f>
        <v>Yes</v>
      </c>
      <c r="H2183">
        <f>VLOOKUP($A2183,'Medical Examinations'!$A:$M,8,0)</f>
        <v>1</v>
      </c>
      <c r="I2183" t="str">
        <f>VLOOKUP($A2183,'Medical Examinations'!$A:$M,9,0)</f>
        <v>No</v>
      </c>
      <c r="J2183" t="str">
        <f>VLOOKUP($A2183,'Medical Examinations'!$A:$M,11,0)</f>
        <v>Underweight</v>
      </c>
      <c r="K2183" t="str">
        <f>VLOOKUP($A2183,'Medical Examinations'!$A:$M,12,0)</f>
        <v>Normal</v>
      </c>
      <c r="L2183" s="11">
        <f>VLOOKUP($A2183,'Hospitalisation Details'!$A:$O,5,0)</f>
        <v>37976</v>
      </c>
      <c r="M2183">
        <f>VLOOKUP($A2183,'Hospitalisation Details'!$A:$O,7,0)</f>
        <v>1727.79</v>
      </c>
      <c r="N2183" t="str">
        <f>VLOOKUP($A2183,'Hospitalisation Details'!$A:$O,12,0)</f>
        <v>tier - 3</v>
      </c>
      <c r="O2183" t="str">
        <f>VLOOKUP($A2183,'Hospitalisation Details'!$A:$O,13,0)</f>
        <v>tier - 3</v>
      </c>
      <c r="P2183" t="str">
        <f>VLOOKUP($A2183,'Hospitalisation Details'!$A:$O,14,0)</f>
        <v>R1011</v>
      </c>
      <c r="Q2183">
        <f>VLOOKUP($A2183,'Hospitalisation Details'!$A:$O,15,0)</f>
        <v>19</v>
      </c>
    </row>
    <row r="2184" spans="1:17" ht="15.75" x14ac:dyDescent="0.25">
      <c r="A2184" s="1" t="s">
        <v>179</v>
      </c>
      <c r="B2184" t="str">
        <f>VLOOKUP(Healthcare!A2184,'Customer Names'!$A:$D,4,0)</f>
        <v>Timothy P.</v>
      </c>
      <c r="C2184">
        <f>VLOOKUP(A2184,'Medical Examinations'!$A:$M,2,0)</f>
        <v>35.200000000000003</v>
      </c>
      <c r="D2184">
        <f>VLOOKUP($A2184,'Medical Examinations'!$A:$M,3,0)</f>
        <v>5.97</v>
      </c>
      <c r="E2184" t="str">
        <f>VLOOKUP($A2184,'Medical Examinations'!$A:$M,4,0)</f>
        <v>No</v>
      </c>
      <c r="F2184" t="str">
        <f>VLOOKUP($A2184,'Medical Examinations'!$A:$M,5,0)</f>
        <v>yes</v>
      </c>
      <c r="G2184" t="str">
        <f>VLOOKUP($A2184,'Medical Examinations'!$A:$M,6,0)</f>
        <v>No</v>
      </c>
      <c r="H2184">
        <f>VLOOKUP($A2184,'Medical Examinations'!$A:$M,8,0)</f>
        <v>1</v>
      </c>
      <c r="I2184" t="str">
        <f>VLOOKUP($A2184,'Medical Examinations'!$A:$M,9,0)</f>
        <v>No</v>
      </c>
      <c r="J2184" t="str">
        <f>VLOOKUP($A2184,'Medical Examinations'!$A:$M,11,0)</f>
        <v>Obesity</v>
      </c>
      <c r="K2184" t="str">
        <f>VLOOKUP($A2184,'Medical Examinations'!$A:$M,12,0)</f>
        <v>Prediabetes</v>
      </c>
      <c r="L2184" s="11">
        <f>VLOOKUP($A2184,'Hospitalisation Details'!$A:$O,5,0)</f>
        <v>38239</v>
      </c>
      <c r="M2184">
        <f>VLOOKUP($A2184,'Hospitalisation Details'!$A:$O,7,0)</f>
        <v>1727.54</v>
      </c>
      <c r="N2184" t="str">
        <f>VLOOKUP($A2184,'Hospitalisation Details'!$A:$O,12,0)</f>
        <v>tier - 3</v>
      </c>
      <c r="O2184" t="str">
        <f>VLOOKUP($A2184,'Hospitalisation Details'!$A:$O,13,0)</f>
        <v>tier - 1</v>
      </c>
      <c r="P2184" t="str">
        <f>VLOOKUP($A2184,'Hospitalisation Details'!$A:$O,14,0)</f>
        <v>R1013</v>
      </c>
      <c r="Q2184">
        <f>VLOOKUP($A2184,'Hospitalisation Details'!$A:$O,15,0)</f>
        <v>18</v>
      </c>
    </row>
    <row r="2185" spans="1:17" ht="15.75" x14ac:dyDescent="0.25">
      <c r="A2185" s="1" t="s">
        <v>178</v>
      </c>
      <c r="B2185" t="str">
        <f>VLOOKUP(Healthcare!A2185,'Customer Names'!$A:$D,4,0)</f>
        <v>Lelisa</v>
      </c>
      <c r="C2185">
        <f>VLOOKUP(A2185,'Medical Examinations'!$A:$M,2,0)</f>
        <v>33.770000000000003</v>
      </c>
      <c r="D2185">
        <f>VLOOKUP($A2185,'Medical Examinations'!$A:$M,3,0)</f>
        <v>4.0199999999999996</v>
      </c>
      <c r="E2185" t="str">
        <f>VLOOKUP($A2185,'Medical Examinations'!$A:$M,4,0)</f>
        <v>No</v>
      </c>
      <c r="F2185" t="str">
        <f>VLOOKUP($A2185,'Medical Examinations'!$A:$M,5,0)</f>
        <v>yes</v>
      </c>
      <c r="G2185" t="str">
        <f>VLOOKUP($A2185,'Medical Examinations'!$A:$M,6,0)</f>
        <v>No</v>
      </c>
      <c r="H2185">
        <f>VLOOKUP($A2185,'Medical Examinations'!$A:$M,8,0)</f>
        <v>1</v>
      </c>
      <c r="I2185" t="str">
        <f>VLOOKUP($A2185,'Medical Examinations'!$A:$M,9,0)</f>
        <v>No</v>
      </c>
      <c r="J2185" t="str">
        <f>VLOOKUP($A2185,'Medical Examinations'!$A:$M,11,0)</f>
        <v>Obesity</v>
      </c>
      <c r="K2185" t="str">
        <f>VLOOKUP($A2185,'Medical Examinations'!$A:$M,12,0)</f>
        <v>Normal</v>
      </c>
      <c r="L2185" s="11">
        <f>VLOOKUP($A2185,'Hospitalisation Details'!$A:$O,5,0)</f>
        <v>38312</v>
      </c>
      <c r="M2185">
        <f>VLOOKUP($A2185,'Hospitalisation Details'!$A:$O,7,0)</f>
        <v>1725.55</v>
      </c>
      <c r="N2185" t="str">
        <f>VLOOKUP($A2185,'Hospitalisation Details'!$A:$O,12,0)</f>
        <v>tier - 3</v>
      </c>
      <c r="O2185" t="str">
        <f>VLOOKUP($A2185,'Hospitalisation Details'!$A:$O,13,0)</f>
        <v>tier - 2</v>
      </c>
      <c r="P2185" t="str">
        <f>VLOOKUP($A2185,'Hospitalisation Details'!$A:$O,14,0)</f>
        <v>R1013</v>
      </c>
      <c r="Q2185">
        <f>VLOOKUP($A2185,'Hospitalisation Details'!$A:$O,15,0)</f>
        <v>18</v>
      </c>
    </row>
    <row r="2186" spans="1:17" ht="15.75" x14ac:dyDescent="0.25">
      <c r="A2186" s="1" t="s">
        <v>177</v>
      </c>
      <c r="B2186" t="str">
        <f>VLOOKUP(Healthcare!A2186,'Customer Names'!$A:$D,4,0)</f>
        <v>Nate</v>
      </c>
      <c r="C2186">
        <f>VLOOKUP(A2186,'Medical Examinations'!$A:$M,2,0)</f>
        <v>30.03</v>
      </c>
      <c r="D2186">
        <f>VLOOKUP($A2186,'Medical Examinations'!$A:$M,3,0)</f>
        <v>4.04</v>
      </c>
      <c r="E2186" t="str">
        <f>VLOOKUP($A2186,'Medical Examinations'!$A:$M,4,0)</f>
        <v>No</v>
      </c>
      <c r="F2186" t="str">
        <f>VLOOKUP($A2186,'Medical Examinations'!$A:$M,5,0)</f>
        <v>yes</v>
      </c>
      <c r="G2186" t="str">
        <f>VLOOKUP($A2186,'Medical Examinations'!$A:$M,6,0)</f>
        <v>No</v>
      </c>
      <c r="H2186">
        <f>VLOOKUP($A2186,'Medical Examinations'!$A:$M,8,0)</f>
        <v>1</v>
      </c>
      <c r="I2186" t="str">
        <f>VLOOKUP($A2186,'Medical Examinations'!$A:$M,9,0)</f>
        <v>No</v>
      </c>
      <c r="J2186" t="str">
        <f>VLOOKUP($A2186,'Medical Examinations'!$A:$M,11,0)</f>
        <v>Obesity</v>
      </c>
      <c r="K2186" t="str">
        <f>VLOOKUP($A2186,'Medical Examinations'!$A:$M,12,0)</f>
        <v>Normal</v>
      </c>
      <c r="L2186" s="11">
        <f>VLOOKUP($A2186,'Hospitalisation Details'!$A:$O,5,0)</f>
        <v>38302</v>
      </c>
      <c r="M2186">
        <f>VLOOKUP($A2186,'Hospitalisation Details'!$A:$O,7,0)</f>
        <v>1720.35</v>
      </c>
      <c r="N2186" t="str">
        <f>VLOOKUP($A2186,'Hospitalisation Details'!$A:$O,12,0)</f>
        <v>tier - 3</v>
      </c>
      <c r="O2186" t="str">
        <f>VLOOKUP($A2186,'Hospitalisation Details'!$A:$O,13,0)</f>
        <v>tier - 3</v>
      </c>
      <c r="P2186" t="str">
        <f>VLOOKUP($A2186,'Hospitalisation Details'!$A:$O,14,0)</f>
        <v>R1013</v>
      </c>
      <c r="Q2186">
        <f>VLOOKUP($A2186,'Hospitalisation Details'!$A:$O,15,0)</f>
        <v>18</v>
      </c>
    </row>
    <row r="2187" spans="1:17" ht="15.75" x14ac:dyDescent="0.25">
      <c r="A2187" s="1" t="s">
        <v>176</v>
      </c>
      <c r="B2187" t="str">
        <f>VLOOKUP(Healthcare!A2187,'Customer Names'!$A:$D,4,0)</f>
        <v>Chris C.</v>
      </c>
      <c r="C2187">
        <f>VLOOKUP(A2187,'Medical Examinations'!$A:$M,2,0)</f>
        <v>29.37</v>
      </c>
      <c r="D2187">
        <f>VLOOKUP($A2187,'Medical Examinations'!$A:$M,3,0)</f>
        <v>5.54</v>
      </c>
      <c r="E2187" t="str">
        <f>VLOOKUP($A2187,'Medical Examinations'!$A:$M,4,0)</f>
        <v>No</v>
      </c>
      <c r="F2187" t="str">
        <f>VLOOKUP($A2187,'Medical Examinations'!$A:$M,5,0)</f>
        <v>yes</v>
      </c>
      <c r="G2187" t="str">
        <f>VLOOKUP($A2187,'Medical Examinations'!$A:$M,6,0)</f>
        <v>No</v>
      </c>
      <c r="H2187">
        <f>VLOOKUP($A2187,'Medical Examinations'!$A:$M,8,0)</f>
        <v>1</v>
      </c>
      <c r="I2187" t="str">
        <f>VLOOKUP($A2187,'Medical Examinations'!$A:$M,9,0)</f>
        <v>No</v>
      </c>
      <c r="J2187" t="str">
        <f>VLOOKUP($A2187,'Medical Examinations'!$A:$M,11,0)</f>
        <v>Overweight</v>
      </c>
      <c r="K2187" t="str">
        <f>VLOOKUP($A2187,'Medical Examinations'!$A:$M,12,0)</f>
        <v>Normal</v>
      </c>
      <c r="L2187" s="11">
        <f>VLOOKUP($A2187,'Hospitalisation Details'!$A:$O,5,0)</f>
        <v>38301</v>
      </c>
      <c r="M2187">
        <f>VLOOKUP($A2187,'Hospitalisation Details'!$A:$O,7,0)</f>
        <v>1719.44</v>
      </c>
      <c r="N2187" t="str">
        <f>VLOOKUP($A2187,'Hospitalisation Details'!$A:$O,12,0)</f>
        <v>tier - 3</v>
      </c>
      <c r="O2187" t="str">
        <f>VLOOKUP($A2187,'Hospitalisation Details'!$A:$O,13,0)</f>
        <v>tier - 3</v>
      </c>
      <c r="P2187" t="str">
        <f>VLOOKUP($A2187,'Hospitalisation Details'!$A:$O,14,0)</f>
        <v>R1013</v>
      </c>
      <c r="Q2187">
        <f>VLOOKUP($A2187,'Hospitalisation Details'!$A:$O,15,0)</f>
        <v>18</v>
      </c>
    </row>
    <row r="2188" spans="1:17" ht="15.75" x14ac:dyDescent="0.25">
      <c r="A2188" s="1" t="s">
        <v>175</v>
      </c>
      <c r="B2188" t="str">
        <f>VLOOKUP(Healthcare!A2188,'Customer Names'!$A:$D,4,0)</f>
        <v>Scott</v>
      </c>
      <c r="C2188">
        <f>VLOOKUP(A2188,'Medical Examinations'!$A:$M,2,0)</f>
        <v>28.5</v>
      </c>
      <c r="D2188">
        <f>VLOOKUP($A2188,'Medical Examinations'!$A:$M,3,0)</f>
        <v>4.03</v>
      </c>
      <c r="E2188" t="str">
        <f>VLOOKUP($A2188,'Medical Examinations'!$A:$M,4,0)</f>
        <v>No</v>
      </c>
      <c r="F2188" t="str">
        <f>VLOOKUP($A2188,'Medical Examinations'!$A:$M,5,0)</f>
        <v>yes</v>
      </c>
      <c r="G2188" t="str">
        <f>VLOOKUP($A2188,'Medical Examinations'!$A:$M,6,0)</f>
        <v>No</v>
      </c>
      <c r="H2188">
        <f>VLOOKUP($A2188,'Medical Examinations'!$A:$M,8,0)</f>
        <v>1</v>
      </c>
      <c r="I2188" t="str">
        <f>VLOOKUP($A2188,'Medical Examinations'!$A:$M,9,0)</f>
        <v>No</v>
      </c>
      <c r="J2188" t="str">
        <f>VLOOKUP($A2188,'Medical Examinations'!$A:$M,11,0)</f>
        <v>Overweight</v>
      </c>
      <c r="K2188" t="str">
        <f>VLOOKUP($A2188,'Medical Examinations'!$A:$M,12,0)</f>
        <v>Normal</v>
      </c>
      <c r="L2188" s="11">
        <f>VLOOKUP($A2188,'Hospitalisation Details'!$A:$O,5,0)</f>
        <v>38251</v>
      </c>
      <c r="M2188">
        <f>VLOOKUP($A2188,'Hospitalisation Details'!$A:$O,7,0)</f>
        <v>1712.23</v>
      </c>
      <c r="N2188" t="str">
        <f>VLOOKUP($A2188,'Hospitalisation Details'!$A:$O,12,0)</f>
        <v>tier - 3</v>
      </c>
      <c r="O2188" t="str">
        <f>VLOOKUP($A2188,'Hospitalisation Details'!$A:$O,13,0)</f>
        <v>tier - 1</v>
      </c>
      <c r="P2188" t="str">
        <f>VLOOKUP($A2188,'Hospitalisation Details'!$A:$O,14,0)</f>
        <v>R1016</v>
      </c>
      <c r="Q2188">
        <f>VLOOKUP($A2188,'Hospitalisation Details'!$A:$O,15,0)</f>
        <v>18</v>
      </c>
    </row>
    <row r="2189" spans="1:17" ht="15.75" x14ac:dyDescent="0.25">
      <c r="A2189" s="1" t="s">
        <v>174</v>
      </c>
      <c r="B2189" t="str">
        <f>VLOOKUP(Healthcare!A2189,'Customer Names'!$A:$D,4,0)</f>
        <v>Kevin</v>
      </c>
      <c r="C2189">
        <f>VLOOKUP(A2189,'Medical Examinations'!$A:$M,2,0)</f>
        <v>23.32</v>
      </c>
      <c r="D2189">
        <f>VLOOKUP($A2189,'Medical Examinations'!$A:$M,3,0)</f>
        <v>5.62</v>
      </c>
      <c r="E2189" t="str">
        <f>VLOOKUP($A2189,'Medical Examinations'!$A:$M,4,0)</f>
        <v>No</v>
      </c>
      <c r="F2189" t="str">
        <f>VLOOKUP($A2189,'Medical Examinations'!$A:$M,5,0)</f>
        <v>yes</v>
      </c>
      <c r="G2189" t="str">
        <f>VLOOKUP($A2189,'Medical Examinations'!$A:$M,6,0)</f>
        <v>No</v>
      </c>
      <c r="H2189">
        <f>VLOOKUP($A2189,'Medical Examinations'!$A:$M,8,0)</f>
        <v>1</v>
      </c>
      <c r="I2189" t="str">
        <f>VLOOKUP($A2189,'Medical Examinations'!$A:$M,9,0)</f>
        <v>No</v>
      </c>
      <c r="J2189" t="str">
        <f>VLOOKUP($A2189,'Medical Examinations'!$A:$M,11,0)</f>
        <v>Healthy Weight</v>
      </c>
      <c r="K2189" t="str">
        <f>VLOOKUP($A2189,'Medical Examinations'!$A:$M,12,0)</f>
        <v>Normal</v>
      </c>
      <c r="L2189" s="11">
        <f>VLOOKUP($A2189,'Hospitalisation Details'!$A:$O,5,0)</f>
        <v>38279</v>
      </c>
      <c r="M2189">
        <f>VLOOKUP($A2189,'Hospitalisation Details'!$A:$O,7,0)</f>
        <v>1711.03</v>
      </c>
      <c r="N2189" t="str">
        <f>VLOOKUP($A2189,'Hospitalisation Details'!$A:$O,12,0)</f>
        <v>tier - 3</v>
      </c>
      <c r="O2189" t="str">
        <f>VLOOKUP($A2189,'Hospitalisation Details'!$A:$O,13,0)</f>
        <v>tier - 3</v>
      </c>
      <c r="P2189" t="str">
        <f>VLOOKUP($A2189,'Hospitalisation Details'!$A:$O,14,0)</f>
        <v>R1013</v>
      </c>
      <c r="Q2189">
        <f>VLOOKUP($A2189,'Hospitalisation Details'!$A:$O,15,0)</f>
        <v>18</v>
      </c>
    </row>
    <row r="2190" spans="1:17" ht="15.75" x14ac:dyDescent="0.25">
      <c r="A2190" s="1" t="s">
        <v>173</v>
      </c>
      <c r="B2190" t="str">
        <f>VLOOKUP(Healthcare!A2190,'Customer Names'!$A:$D,4,0)</f>
        <v>Erik C.</v>
      </c>
      <c r="C2190">
        <f>VLOOKUP(A2190,'Medical Examinations'!$A:$M,2,0)</f>
        <v>26.125</v>
      </c>
      <c r="D2190">
        <f>VLOOKUP($A2190,'Medical Examinations'!$A:$M,3,0)</f>
        <v>5.27</v>
      </c>
      <c r="E2190" t="str">
        <f>VLOOKUP($A2190,'Medical Examinations'!$A:$M,4,0)</f>
        <v>No</v>
      </c>
      <c r="F2190" t="str">
        <f>VLOOKUP($A2190,'Medical Examinations'!$A:$M,5,0)</f>
        <v>yes</v>
      </c>
      <c r="G2190" t="str">
        <f>VLOOKUP($A2190,'Medical Examinations'!$A:$M,6,0)</f>
        <v>No</v>
      </c>
      <c r="H2190">
        <f>VLOOKUP($A2190,'Medical Examinations'!$A:$M,8,0)</f>
        <v>1</v>
      </c>
      <c r="I2190" t="str">
        <f>VLOOKUP($A2190,'Medical Examinations'!$A:$M,9,0)</f>
        <v>No</v>
      </c>
      <c r="J2190" t="str">
        <f>VLOOKUP($A2190,'Medical Examinations'!$A:$M,11,0)</f>
        <v>Overweight</v>
      </c>
      <c r="K2190" t="str">
        <f>VLOOKUP($A2190,'Medical Examinations'!$A:$M,12,0)</f>
        <v>Normal</v>
      </c>
      <c r="L2190" s="11">
        <f>VLOOKUP($A2190,'Hospitalisation Details'!$A:$O,5,0)</f>
        <v>38242</v>
      </c>
      <c r="M2190">
        <f>VLOOKUP($A2190,'Hospitalisation Details'!$A:$O,7,0)</f>
        <v>1708.93</v>
      </c>
      <c r="N2190" t="str">
        <f>VLOOKUP($A2190,'Hospitalisation Details'!$A:$O,12,0)</f>
        <v>tier - 3</v>
      </c>
      <c r="O2190" t="str">
        <f>VLOOKUP($A2190,'Hospitalisation Details'!$A:$O,13,0)</f>
        <v>tier - 1</v>
      </c>
      <c r="P2190" t="str">
        <f>VLOOKUP($A2190,'Hospitalisation Details'!$A:$O,14,0)</f>
        <v>R1019</v>
      </c>
      <c r="Q2190">
        <f>VLOOKUP($A2190,'Hospitalisation Details'!$A:$O,15,0)</f>
        <v>18</v>
      </c>
    </row>
    <row r="2191" spans="1:17" ht="15.75" x14ac:dyDescent="0.25">
      <c r="A2191" s="1" t="s">
        <v>172</v>
      </c>
      <c r="B2191" t="str">
        <f>VLOOKUP(Healthcare!A2191,'Customer Names'!$A:$D,4,0)</f>
        <v>Shawn C</v>
      </c>
      <c r="C2191">
        <f>VLOOKUP(A2191,'Medical Examinations'!$A:$M,2,0)</f>
        <v>25.46</v>
      </c>
      <c r="D2191">
        <f>VLOOKUP($A2191,'Medical Examinations'!$A:$M,3,0)</f>
        <v>5.18</v>
      </c>
      <c r="E2191" t="str">
        <f>VLOOKUP($A2191,'Medical Examinations'!$A:$M,4,0)</f>
        <v>No</v>
      </c>
      <c r="F2191" t="str">
        <f>VLOOKUP($A2191,'Medical Examinations'!$A:$M,5,0)</f>
        <v>yes</v>
      </c>
      <c r="G2191" t="str">
        <f>VLOOKUP($A2191,'Medical Examinations'!$A:$M,6,0)</f>
        <v>No</v>
      </c>
      <c r="H2191">
        <f>VLOOKUP($A2191,'Medical Examinations'!$A:$M,8,0)</f>
        <v>1</v>
      </c>
      <c r="I2191" t="str">
        <f>VLOOKUP($A2191,'Medical Examinations'!$A:$M,9,0)</f>
        <v>No</v>
      </c>
      <c r="J2191" t="str">
        <f>VLOOKUP($A2191,'Medical Examinations'!$A:$M,11,0)</f>
        <v>Overweight</v>
      </c>
      <c r="K2191" t="str">
        <f>VLOOKUP($A2191,'Medical Examinations'!$A:$M,12,0)</f>
        <v>Normal</v>
      </c>
      <c r="L2191" s="11">
        <f>VLOOKUP($A2191,'Hospitalisation Details'!$A:$O,5,0)</f>
        <v>38216</v>
      </c>
      <c r="M2191">
        <f>VLOOKUP($A2191,'Hospitalisation Details'!$A:$O,7,0)</f>
        <v>1708</v>
      </c>
      <c r="N2191" t="str">
        <f>VLOOKUP($A2191,'Hospitalisation Details'!$A:$O,12,0)</f>
        <v>tier - 3</v>
      </c>
      <c r="O2191" t="str">
        <f>VLOOKUP($A2191,'Hospitalisation Details'!$A:$O,13,0)</f>
        <v>tier - 2</v>
      </c>
      <c r="P2191" t="str">
        <f>VLOOKUP($A2191,'Hospitalisation Details'!$A:$O,14,0)</f>
        <v>R1016</v>
      </c>
      <c r="Q2191">
        <f>VLOOKUP($A2191,'Hospitalisation Details'!$A:$O,15,0)</f>
        <v>18</v>
      </c>
    </row>
    <row r="2192" spans="1:17" ht="15.75" x14ac:dyDescent="0.25">
      <c r="A2192" s="1" t="s">
        <v>171</v>
      </c>
      <c r="B2192" t="str">
        <f>VLOOKUP(Healthcare!A2192,'Customer Names'!$A:$D,4,0)</f>
        <v>Vajin L.</v>
      </c>
      <c r="C2192">
        <f>VLOOKUP(A2192,'Medical Examinations'!$A:$M,2,0)</f>
        <v>23.75</v>
      </c>
      <c r="D2192">
        <f>VLOOKUP($A2192,'Medical Examinations'!$A:$M,3,0)</f>
        <v>5.27</v>
      </c>
      <c r="E2192" t="str">
        <f>VLOOKUP($A2192,'Medical Examinations'!$A:$M,4,0)</f>
        <v>No</v>
      </c>
      <c r="F2192" t="str">
        <f>VLOOKUP($A2192,'Medical Examinations'!$A:$M,5,0)</f>
        <v>yes</v>
      </c>
      <c r="G2192" t="str">
        <f>VLOOKUP($A2192,'Medical Examinations'!$A:$M,6,0)</f>
        <v>No</v>
      </c>
      <c r="H2192">
        <f>VLOOKUP($A2192,'Medical Examinations'!$A:$M,8,0)</f>
        <v>1</v>
      </c>
      <c r="I2192" t="str">
        <f>VLOOKUP($A2192,'Medical Examinations'!$A:$M,9,0)</f>
        <v>No</v>
      </c>
      <c r="J2192" t="str">
        <f>VLOOKUP($A2192,'Medical Examinations'!$A:$M,11,0)</f>
        <v>Healthy Weight</v>
      </c>
      <c r="K2192" t="str">
        <f>VLOOKUP($A2192,'Medical Examinations'!$A:$M,12,0)</f>
        <v>Normal</v>
      </c>
      <c r="L2192" s="11">
        <f>VLOOKUP($A2192,'Hospitalisation Details'!$A:$O,5,0)</f>
        <v>38297</v>
      </c>
      <c r="M2192">
        <f>VLOOKUP($A2192,'Hospitalisation Details'!$A:$O,7,0)</f>
        <v>1705.62</v>
      </c>
      <c r="N2192" t="str">
        <f>VLOOKUP($A2192,'Hospitalisation Details'!$A:$O,12,0)</f>
        <v>tier - 2</v>
      </c>
      <c r="O2192" t="str">
        <f>VLOOKUP($A2192,'Hospitalisation Details'!$A:$O,13,0)</f>
        <v>tier - 2</v>
      </c>
      <c r="P2192" t="str">
        <f>VLOOKUP($A2192,'Hospitalisation Details'!$A:$O,14,0)</f>
        <v>R1015</v>
      </c>
      <c r="Q2192">
        <f>VLOOKUP($A2192,'Hospitalisation Details'!$A:$O,15,0)</f>
        <v>18</v>
      </c>
    </row>
    <row r="2193" spans="1:17" ht="15.75" x14ac:dyDescent="0.25">
      <c r="A2193" s="1" t="s">
        <v>169</v>
      </c>
      <c r="B2193" t="str">
        <f>VLOOKUP(Healthcare!A2193,'Customer Names'!$A:$D,4,0)</f>
        <v>John K. Jr.</v>
      </c>
      <c r="C2193">
        <f>VLOOKUP(A2193,'Medical Examinations'!$A:$M,2,0)</f>
        <v>23.085000000000001</v>
      </c>
      <c r="D2193">
        <f>VLOOKUP($A2193,'Medical Examinations'!$A:$M,3,0)</f>
        <v>5.62</v>
      </c>
      <c r="E2193" t="str">
        <f>VLOOKUP($A2193,'Medical Examinations'!$A:$M,4,0)</f>
        <v>No</v>
      </c>
      <c r="F2193" t="str">
        <f>VLOOKUP($A2193,'Medical Examinations'!$A:$M,5,0)</f>
        <v>yes</v>
      </c>
      <c r="G2193" t="str">
        <f>VLOOKUP($A2193,'Medical Examinations'!$A:$M,6,0)</f>
        <v>No</v>
      </c>
      <c r="H2193">
        <f>VLOOKUP($A2193,'Medical Examinations'!$A:$M,8,0)</f>
        <v>1</v>
      </c>
      <c r="I2193" t="str">
        <f>VLOOKUP($A2193,'Medical Examinations'!$A:$M,9,0)</f>
        <v>No</v>
      </c>
      <c r="J2193" t="str">
        <f>VLOOKUP($A2193,'Medical Examinations'!$A:$M,11,0)</f>
        <v>Healthy Weight</v>
      </c>
      <c r="K2193" t="str">
        <f>VLOOKUP($A2193,'Medical Examinations'!$A:$M,12,0)</f>
        <v>Normal</v>
      </c>
      <c r="L2193" s="11">
        <f>VLOOKUP($A2193,'Hospitalisation Details'!$A:$O,5,0)</f>
        <v>38152</v>
      </c>
      <c r="M2193">
        <f>VLOOKUP($A2193,'Hospitalisation Details'!$A:$O,7,0)</f>
        <v>1704.7</v>
      </c>
      <c r="N2193" t="str">
        <f>VLOOKUP($A2193,'Hospitalisation Details'!$A:$O,12,0)</f>
        <v>tier - 2</v>
      </c>
      <c r="O2193" t="str">
        <f>VLOOKUP($A2193,'Hospitalisation Details'!$A:$O,13,0)</f>
        <v>tier - 3</v>
      </c>
      <c r="P2193" t="str">
        <f>VLOOKUP($A2193,'Hospitalisation Details'!$A:$O,14,0)</f>
        <v>R1018</v>
      </c>
      <c r="Q2193">
        <f>VLOOKUP($A2193,'Hospitalisation Details'!$A:$O,15,0)</f>
        <v>18</v>
      </c>
    </row>
    <row r="2194" spans="1:17" ht="15.75" x14ac:dyDescent="0.25">
      <c r="A2194" s="1" t="s">
        <v>167</v>
      </c>
      <c r="B2194" t="str">
        <f>VLOOKUP(Healthcare!A2194,'Customer Names'!$A:$D,4,0)</f>
        <v>Kevin J.</v>
      </c>
      <c r="C2194">
        <f>VLOOKUP(A2194,'Medical Examinations'!$A:$M,2,0)</f>
        <v>22.99</v>
      </c>
      <c r="D2194">
        <f>VLOOKUP($A2194,'Medical Examinations'!$A:$M,3,0)</f>
        <v>5.0599999999999996</v>
      </c>
      <c r="E2194" t="str">
        <f>VLOOKUP($A2194,'Medical Examinations'!$A:$M,4,0)</f>
        <v>No</v>
      </c>
      <c r="F2194" t="str">
        <f>VLOOKUP($A2194,'Medical Examinations'!$A:$M,5,0)</f>
        <v>yes</v>
      </c>
      <c r="G2194" t="str">
        <f>VLOOKUP($A2194,'Medical Examinations'!$A:$M,6,0)</f>
        <v>No</v>
      </c>
      <c r="H2194">
        <f>VLOOKUP($A2194,'Medical Examinations'!$A:$M,8,0)</f>
        <v>1</v>
      </c>
      <c r="I2194" t="str">
        <f>VLOOKUP($A2194,'Medical Examinations'!$A:$M,9,0)</f>
        <v>No</v>
      </c>
      <c r="J2194" t="str">
        <f>VLOOKUP($A2194,'Medical Examinations'!$A:$M,11,0)</f>
        <v>Healthy Weight</v>
      </c>
      <c r="K2194" t="str">
        <f>VLOOKUP($A2194,'Medical Examinations'!$A:$M,12,0)</f>
        <v>Normal</v>
      </c>
      <c r="L2194" s="11">
        <f>VLOOKUP($A2194,'Hospitalisation Details'!$A:$O,5,0)</f>
        <v>38206</v>
      </c>
      <c r="M2194">
        <f>VLOOKUP($A2194,'Hospitalisation Details'!$A:$O,7,0)</f>
        <v>1704.57</v>
      </c>
      <c r="N2194" t="str">
        <f>VLOOKUP($A2194,'Hospitalisation Details'!$A:$O,12,0)</f>
        <v>tier - 2</v>
      </c>
      <c r="O2194" t="str">
        <f>VLOOKUP($A2194,'Hospitalisation Details'!$A:$O,13,0)</f>
        <v>tier - 1</v>
      </c>
      <c r="P2194" t="str">
        <f>VLOOKUP($A2194,'Hospitalisation Details'!$A:$O,14,0)</f>
        <v>R1016</v>
      </c>
      <c r="Q2194">
        <f>VLOOKUP($A2194,'Hospitalisation Details'!$A:$O,15,0)</f>
        <v>18</v>
      </c>
    </row>
    <row r="2195" spans="1:17" ht="15.75" x14ac:dyDescent="0.25">
      <c r="A2195" s="1" t="s">
        <v>165</v>
      </c>
      <c r="B2195" t="str">
        <f>VLOOKUP(Healthcare!A2195,'Customer Names'!$A:$D,4,0)</f>
        <v>Kirby W.</v>
      </c>
      <c r="C2195">
        <f>VLOOKUP(A2195,'Medical Examinations'!$A:$M,2,0)</f>
        <v>21.47</v>
      </c>
      <c r="D2195">
        <f>VLOOKUP($A2195,'Medical Examinations'!$A:$M,3,0)</f>
        <v>4.6900000000000004</v>
      </c>
      <c r="E2195" t="str">
        <f>VLOOKUP($A2195,'Medical Examinations'!$A:$M,4,0)</f>
        <v>No</v>
      </c>
      <c r="F2195" t="str">
        <f>VLOOKUP($A2195,'Medical Examinations'!$A:$M,5,0)</f>
        <v>yes</v>
      </c>
      <c r="G2195" t="str">
        <f>VLOOKUP($A2195,'Medical Examinations'!$A:$M,6,0)</f>
        <v>No</v>
      </c>
      <c r="H2195">
        <f>VLOOKUP($A2195,'Medical Examinations'!$A:$M,8,0)</f>
        <v>1</v>
      </c>
      <c r="I2195" t="str">
        <f>VLOOKUP($A2195,'Medical Examinations'!$A:$M,9,0)</f>
        <v>No</v>
      </c>
      <c r="J2195" t="str">
        <f>VLOOKUP($A2195,'Medical Examinations'!$A:$M,11,0)</f>
        <v>Healthy Weight</v>
      </c>
      <c r="K2195" t="str">
        <f>VLOOKUP($A2195,'Medical Examinations'!$A:$M,12,0)</f>
        <v>Normal</v>
      </c>
      <c r="L2195" s="11">
        <f>VLOOKUP($A2195,'Hospitalisation Details'!$A:$O,5,0)</f>
        <v>38240</v>
      </c>
      <c r="M2195">
        <f>VLOOKUP($A2195,'Hospitalisation Details'!$A:$O,7,0)</f>
        <v>1702.46</v>
      </c>
      <c r="N2195" t="str">
        <f>VLOOKUP($A2195,'Hospitalisation Details'!$A:$O,12,0)</f>
        <v>tier - 2</v>
      </c>
      <c r="O2195" t="str">
        <f>VLOOKUP($A2195,'Hospitalisation Details'!$A:$O,13,0)</f>
        <v>tier - 3</v>
      </c>
      <c r="P2195" t="str">
        <f>VLOOKUP($A2195,'Hospitalisation Details'!$A:$O,14,0)</f>
        <v>R1019</v>
      </c>
      <c r="Q2195">
        <f>VLOOKUP($A2195,'Hospitalisation Details'!$A:$O,15,0)</f>
        <v>18</v>
      </c>
    </row>
    <row r="2196" spans="1:17" ht="15.75" x14ac:dyDescent="0.25">
      <c r="A2196" s="1" t="s">
        <v>163</v>
      </c>
      <c r="B2196" t="str">
        <f>VLOOKUP(Healthcare!A2196,'Customer Names'!$A:$D,4,0)</f>
        <v>J A</v>
      </c>
      <c r="C2196">
        <f>VLOOKUP(A2196,'Medical Examinations'!$A:$M,2,0)</f>
        <v>15.96</v>
      </c>
      <c r="D2196">
        <f>VLOOKUP($A2196,'Medical Examinations'!$A:$M,3,0)</f>
        <v>5.44</v>
      </c>
      <c r="E2196" t="str">
        <f>VLOOKUP($A2196,'Medical Examinations'!$A:$M,4,0)</f>
        <v>No</v>
      </c>
      <c r="F2196" t="str">
        <f>VLOOKUP($A2196,'Medical Examinations'!$A:$M,5,0)</f>
        <v>yes</v>
      </c>
      <c r="G2196" t="str">
        <f>VLOOKUP($A2196,'Medical Examinations'!$A:$M,6,0)</f>
        <v>No</v>
      </c>
      <c r="H2196">
        <f>VLOOKUP($A2196,'Medical Examinations'!$A:$M,8,0)</f>
        <v>1</v>
      </c>
      <c r="I2196" t="str">
        <f>VLOOKUP($A2196,'Medical Examinations'!$A:$M,9,0)</f>
        <v>No</v>
      </c>
      <c r="J2196" t="str">
        <f>VLOOKUP($A2196,'Medical Examinations'!$A:$M,11,0)</f>
        <v>Underweight</v>
      </c>
      <c r="K2196" t="str">
        <f>VLOOKUP($A2196,'Medical Examinations'!$A:$M,12,0)</f>
        <v>Normal</v>
      </c>
      <c r="L2196" s="11">
        <f>VLOOKUP($A2196,'Hospitalisation Details'!$A:$O,5,0)</f>
        <v>38155</v>
      </c>
      <c r="M2196">
        <f>VLOOKUP($A2196,'Hospitalisation Details'!$A:$O,7,0)</f>
        <v>1694.8</v>
      </c>
      <c r="N2196" t="str">
        <f>VLOOKUP($A2196,'Hospitalisation Details'!$A:$O,12,0)</f>
        <v>tier - 2</v>
      </c>
      <c r="O2196" t="str">
        <f>VLOOKUP($A2196,'Hospitalisation Details'!$A:$O,13,0)</f>
        <v>tier - 2</v>
      </c>
      <c r="P2196" t="str">
        <f>VLOOKUP($A2196,'Hospitalisation Details'!$A:$O,14,0)</f>
        <v>R1015</v>
      </c>
      <c r="Q2196">
        <f>VLOOKUP($A2196,'Hospitalisation Details'!$A:$O,15,0)</f>
        <v>18</v>
      </c>
    </row>
    <row r="2197" spans="1:17" ht="15.75" x14ac:dyDescent="0.25">
      <c r="A2197" s="1" t="s">
        <v>162</v>
      </c>
      <c r="B2197" t="str">
        <f>VLOOKUP(Healthcare!A2197,'Customer Names'!$A:$D,4,0)</f>
        <v>Dustin G.</v>
      </c>
      <c r="C2197">
        <f>VLOOKUP(A2197,'Medical Examinations'!$A:$M,2,0)</f>
        <v>39.5</v>
      </c>
      <c r="D2197">
        <f>VLOOKUP($A2197,'Medical Examinations'!$A:$M,3,0)</f>
        <v>5.05</v>
      </c>
      <c r="E2197" t="str">
        <f>VLOOKUP($A2197,'Medical Examinations'!$A:$M,4,0)</f>
        <v>No</v>
      </c>
      <c r="F2197" t="str">
        <f>VLOOKUP($A2197,'Medical Examinations'!$A:$M,5,0)</f>
        <v>yes</v>
      </c>
      <c r="G2197" t="str">
        <f>VLOOKUP($A2197,'Medical Examinations'!$A:$M,6,0)</f>
        <v>No</v>
      </c>
      <c r="H2197">
        <f>VLOOKUP($A2197,'Medical Examinations'!$A:$M,8,0)</f>
        <v>1</v>
      </c>
      <c r="I2197" t="str">
        <f>VLOOKUP($A2197,'Medical Examinations'!$A:$M,9,0)</f>
        <v>No</v>
      </c>
      <c r="J2197" t="str">
        <f>VLOOKUP($A2197,'Medical Examinations'!$A:$M,11,0)</f>
        <v>Obesity</v>
      </c>
      <c r="K2197" t="str">
        <f>VLOOKUP($A2197,'Medical Examinations'!$A:$M,12,0)</f>
        <v>Normal</v>
      </c>
      <c r="L2197" s="11">
        <f>VLOOKUP($A2197,'Hospitalisation Details'!$A:$O,5,0)</f>
        <v>36698</v>
      </c>
      <c r="M2197">
        <f>VLOOKUP($A2197,'Hospitalisation Details'!$A:$O,7,0)</f>
        <v>1682.6</v>
      </c>
      <c r="N2197" t="str">
        <f>VLOOKUP($A2197,'Hospitalisation Details'!$A:$O,12,0)</f>
        <v>tier - 2</v>
      </c>
      <c r="O2197" t="str">
        <f>VLOOKUP($A2197,'Hospitalisation Details'!$A:$O,13,0)</f>
        <v>tier - 2</v>
      </c>
      <c r="P2197" t="str">
        <f>VLOOKUP($A2197,'Hospitalisation Details'!$A:$O,14,0)</f>
        <v>R1011</v>
      </c>
      <c r="Q2197">
        <f>VLOOKUP($A2197,'Hospitalisation Details'!$A:$O,15,0)</f>
        <v>22</v>
      </c>
    </row>
    <row r="2198" spans="1:17" ht="15.75" x14ac:dyDescent="0.25">
      <c r="A2198" s="1" t="s">
        <v>161</v>
      </c>
      <c r="B2198" t="str">
        <f>VLOOKUP(Healthcare!A2198,'Customer Names'!$A:$D,4,0)</f>
        <v>Anthony G</v>
      </c>
      <c r="C2198">
        <f>VLOOKUP(A2198,'Medical Examinations'!$A:$M,2,0)</f>
        <v>33.770000000000003</v>
      </c>
      <c r="D2198">
        <f>VLOOKUP($A2198,'Medical Examinations'!$A:$M,3,0)</f>
        <v>6</v>
      </c>
      <c r="E2198" t="str">
        <f>VLOOKUP($A2198,'Medical Examinations'!$A:$M,4,0)</f>
        <v>No</v>
      </c>
      <c r="F2198" t="str">
        <f>VLOOKUP($A2198,'Medical Examinations'!$A:$M,5,0)</f>
        <v>yes</v>
      </c>
      <c r="G2198" t="str">
        <f>VLOOKUP($A2198,'Medical Examinations'!$A:$M,6,0)</f>
        <v>No</v>
      </c>
      <c r="H2198">
        <f>VLOOKUP($A2198,'Medical Examinations'!$A:$M,8,0)</f>
        <v>1</v>
      </c>
      <c r="I2198" t="str">
        <f>VLOOKUP($A2198,'Medical Examinations'!$A:$M,9,0)</f>
        <v>No</v>
      </c>
      <c r="J2198" t="str">
        <f>VLOOKUP($A2198,'Medical Examinations'!$A:$M,11,0)</f>
        <v>Obesity</v>
      </c>
      <c r="K2198" t="str">
        <f>VLOOKUP($A2198,'Medical Examinations'!$A:$M,12,0)</f>
        <v>Prediabetes</v>
      </c>
      <c r="L2198" s="11">
        <f>VLOOKUP($A2198,'Hospitalisation Details'!$A:$O,5,0)</f>
        <v>36870</v>
      </c>
      <c r="M2198">
        <f>VLOOKUP($A2198,'Hospitalisation Details'!$A:$O,7,0)</f>
        <v>1674.63</v>
      </c>
      <c r="N2198" t="str">
        <f>VLOOKUP($A2198,'Hospitalisation Details'!$A:$O,12,0)</f>
        <v>tier - 2</v>
      </c>
      <c r="O2198" t="str">
        <f>VLOOKUP($A2198,'Hospitalisation Details'!$A:$O,13,0)</f>
        <v>tier - 2</v>
      </c>
      <c r="P2198" t="str">
        <f>VLOOKUP($A2198,'Hospitalisation Details'!$A:$O,14,0)</f>
        <v>R1013</v>
      </c>
      <c r="Q2198">
        <f>VLOOKUP($A2198,'Hospitalisation Details'!$A:$O,15,0)</f>
        <v>22</v>
      </c>
    </row>
    <row r="2199" spans="1:17" ht="15.75" x14ac:dyDescent="0.25">
      <c r="A2199" s="1" t="s">
        <v>160</v>
      </c>
      <c r="B2199" t="str">
        <f>VLOOKUP(Healthcare!A2199,'Customer Names'!$A:$D,4,0)</f>
        <v>Ryan</v>
      </c>
      <c r="C2199">
        <f>VLOOKUP(A2199,'Medical Examinations'!$A:$M,2,0)</f>
        <v>26.84</v>
      </c>
      <c r="D2199">
        <f>VLOOKUP($A2199,'Medical Examinations'!$A:$M,3,0)</f>
        <v>5.99</v>
      </c>
      <c r="E2199" t="str">
        <f>VLOOKUP($A2199,'Medical Examinations'!$A:$M,4,0)</f>
        <v>yes</v>
      </c>
      <c r="F2199" t="str">
        <f>VLOOKUP($A2199,'Medical Examinations'!$A:$M,5,0)</f>
        <v>yes</v>
      </c>
      <c r="G2199" t="str">
        <f>VLOOKUP($A2199,'Medical Examinations'!$A:$M,6,0)</f>
        <v>No</v>
      </c>
      <c r="H2199">
        <f>VLOOKUP($A2199,'Medical Examinations'!$A:$M,8,0)</f>
        <v>1</v>
      </c>
      <c r="I2199" t="str">
        <f>VLOOKUP($A2199,'Medical Examinations'!$A:$M,9,0)</f>
        <v>No</v>
      </c>
      <c r="J2199" t="str">
        <f>VLOOKUP($A2199,'Medical Examinations'!$A:$M,11,0)</f>
        <v>Overweight</v>
      </c>
      <c r="K2199" t="str">
        <f>VLOOKUP($A2199,'Medical Examinations'!$A:$M,12,0)</f>
        <v>Prediabetes</v>
      </c>
      <c r="L2199" s="11">
        <f>VLOOKUP($A2199,'Hospitalisation Details'!$A:$O,5,0)</f>
        <v>36883</v>
      </c>
      <c r="M2199">
        <f>VLOOKUP($A2199,'Hospitalisation Details'!$A:$O,7,0)</f>
        <v>1665</v>
      </c>
      <c r="N2199" t="str">
        <f>VLOOKUP($A2199,'Hospitalisation Details'!$A:$O,12,0)</f>
        <v>tier - 2</v>
      </c>
      <c r="O2199" t="str">
        <f>VLOOKUP($A2199,'Hospitalisation Details'!$A:$O,13,0)</f>
        <v>tier - 2</v>
      </c>
      <c r="P2199" t="str">
        <f>VLOOKUP($A2199,'Hospitalisation Details'!$A:$O,14,0)</f>
        <v>R1013</v>
      </c>
      <c r="Q2199">
        <f>VLOOKUP($A2199,'Hospitalisation Details'!$A:$O,15,0)</f>
        <v>22</v>
      </c>
    </row>
    <row r="2200" spans="1:17" ht="15.75" x14ac:dyDescent="0.25">
      <c r="A2200" s="1" t="s">
        <v>159</v>
      </c>
      <c r="B2200" t="str">
        <f>VLOOKUP(Healthcare!A2200,'Customer Names'!$A:$D,4,0)</f>
        <v>Eric N</v>
      </c>
      <c r="C2200">
        <f>VLOOKUP(A2200,'Medical Examinations'!$A:$M,2,0)</f>
        <v>35.53</v>
      </c>
      <c r="D2200">
        <f>VLOOKUP($A2200,'Medical Examinations'!$A:$M,3,0)</f>
        <v>4.3600000000000003</v>
      </c>
      <c r="E2200" t="str">
        <f>VLOOKUP($A2200,'Medical Examinations'!$A:$M,4,0)</f>
        <v>No</v>
      </c>
      <c r="F2200" t="str">
        <f>VLOOKUP($A2200,'Medical Examinations'!$A:$M,5,0)</f>
        <v>No</v>
      </c>
      <c r="G2200" t="str">
        <f>VLOOKUP($A2200,'Medical Examinations'!$A:$M,6,0)</f>
        <v>Yes</v>
      </c>
      <c r="H2200">
        <f>VLOOKUP($A2200,'Medical Examinations'!$A:$M,8,0)</f>
        <v>1</v>
      </c>
      <c r="I2200" t="str">
        <f>VLOOKUP($A2200,'Medical Examinations'!$A:$M,9,0)</f>
        <v>No</v>
      </c>
      <c r="J2200" t="str">
        <f>VLOOKUP($A2200,'Medical Examinations'!$A:$M,11,0)</f>
        <v>Obesity</v>
      </c>
      <c r="K2200" t="str">
        <f>VLOOKUP($A2200,'Medical Examinations'!$A:$M,12,0)</f>
        <v>Normal</v>
      </c>
      <c r="L2200" s="11">
        <f>VLOOKUP($A2200,'Hospitalisation Details'!$A:$O,5,0)</f>
        <v>37863</v>
      </c>
      <c r="M2200">
        <f>VLOOKUP($A2200,'Hospitalisation Details'!$A:$O,7,0)</f>
        <v>1646.43</v>
      </c>
      <c r="N2200" t="str">
        <f>VLOOKUP($A2200,'Hospitalisation Details'!$A:$O,12,0)</f>
        <v>tier - 2</v>
      </c>
      <c r="O2200" t="str">
        <f>VLOOKUP($A2200,'Hospitalisation Details'!$A:$O,13,0)</f>
        <v>tier - 1</v>
      </c>
      <c r="P2200" t="str">
        <f>VLOOKUP($A2200,'Hospitalisation Details'!$A:$O,14,0)</f>
        <v>R1012</v>
      </c>
      <c r="Q2200">
        <f>VLOOKUP($A2200,'Hospitalisation Details'!$A:$O,15,0)</f>
        <v>19</v>
      </c>
    </row>
    <row r="2201" spans="1:17" ht="15.75" x14ac:dyDescent="0.25">
      <c r="A2201" s="1" t="s">
        <v>158</v>
      </c>
      <c r="B2201" t="str">
        <f>VLOOKUP(Healthcare!A2201,'Customer Names'!$A:$D,4,0)</f>
        <v>Connor</v>
      </c>
      <c r="C2201">
        <f>VLOOKUP(A2201,'Medical Examinations'!$A:$M,2,0)</f>
        <v>30.59</v>
      </c>
      <c r="D2201">
        <f>VLOOKUP($A2201,'Medical Examinations'!$A:$M,3,0)</f>
        <v>4.41</v>
      </c>
      <c r="E2201" t="str">
        <f>VLOOKUP($A2201,'Medical Examinations'!$A:$M,4,0)</f>
        <v>No</v>
      </c>
      <c r="F2201" t="str">
        <f>VLOOKUP($A2201,'Medical Examinations'!$A:$M,5,0)</f>
        <v>No</v>
      </c>
      <c r="G2201" t="str">
        <f>VLOOKUP($A2201,'Medical Examinations'!$A:$M,6,0)</f>
        <v>Yes</v>
      </c>
      <c r="H2201">
        <f>VLOOKUP($A2201,'Medical Examinations'!$A:$M,8,0)</f>
        <v>1</v>
      </c>
      <c r="I2201" t="str">
        <f>VLOOKUP($A2201,'Medical Examinations'!$A:$M,9,0)</f>
        <v>No</v>
      </c>
      <c r="J2201" t="str">
        <f>VLOOKUP($A2201,'Medical Examinations'!$A:$M,11,0)</f>
        <v>Obesity</v>
      </c>
      <c r="K2201" t="str">
        <f>VLOOKUP($A2201,'Medical Examinations'!$A:$M,12,0)</f>
        <v>Normal</v>
      </c>
      <c r="L2201" s="11">
        <f>VLOOKUP($A2201,'Hospitalisation Details'!$A:$O,5,0)</f>
        <v>37976</v>
      </c>
      <c r="M2201">
        <f>VLOOKUP($A2201,'Hospitalisation Details'!$A:$O,7,0)</f>
        <v>1639.56</v>
      </c>
      <c r="N2201" t="str">
        <f>VLOOKUP($A2201,'Hospitalisation Details'!$A:$O,12,0)</f>
        <v>tier - 2</v>
      </c>
      <c r="O2201" t="str">
        <f>VLOOKUP($A2201,'Hospitalisation Details'!$A:$O,13,0)</f>
        <v>tier - 2</v>
      </c>
      <c r="P2201" t="str">
        <f>VLOOKUP($A2201,'Hospitalisation Details'!$A:$O,14,0)</f>
        <v>R1012</v>
      </c>
      <c r="Q2201">
        <f>VLOOKUP($A2201,'Hospitalisation Details'!$A:$O,15,0)</f>
        <v>19</v>
      </c>
    </row>
    <row r="2202" spans="1:17" ht="15.75" x14ac:dyDescent="0.25">
      <c r="A2202" s="1" t="s">
        <v>157</v>
      </c>
      <c r="B2202" t="str">
        <f>VLOOKUP(Healthcare!A2202,'Customer Names'!$A:$D,4,0)</f>
        <v>Patrick H.</v>
      </c>
      <c r="C2202">
        <f>VLOOKUP(A2202,'Medical Examinations'!$A:$M,2,0)</f>
        <v>30.59</v>
      </c>
      <c r="D2202">
        <f>VLOOKUP($A2202,'Medical Examinations'!$A:$M,3,0)</f>
        <v>4.17</v>
      </c>
      <c r="E2202" t="str">
        <f>VLOOKUP($A2202,'Medical Examinations'!$A:$M,4,0)</f>
        <v>No</v>
      </c>
      <c r="F2202" t="str">
        <f>VLOOKUP($A2202,'Medical Examinations'!$A:$M,5,0)</f>
        <v>No</v>
      </c>
      <c r="G2202" t="str">
        <f>VLOOKUP($A2202,'Medical Examinations'!$A:$M,6,0)</f>
        <v>Yes</v>
      </c>
      <c r="H2202">
        <f>VLOOKUP($A2202,'Medical Examinations'!$A:$M,8,0)</f>
        <v>1</v>
      </c>
      <c r="I2202" t="str">
        <f>VLOOKUP($A2202,'Medical Examinations'!$A:$M,9,0)</f>
        <v>No</v>
      </c>
      <c r="J2202" t="str">
        <f>VLOOKUP($A2202,'Medical Examinations'!$A:$M,11,0)</f>
        <v>Obesity</v>
      </c>
      <c r="K2202" t="str">
        <f>VLOOKUP($A2202,'Medical Examinations'!$A:$M,12,0)</f>
        <v>Normal</v>
      </c>
      <c r="L2202" s="11">
        <f>VLOOKUP($A2202,'Hospitalisation Details'!$A:$O,5,0)</f>
        <v>37910</v>
      </c>
      <c r="M2202">
        <f>VLOOKUP($A2202,'Hospitalisation Details'!$A:$O,7,0)</f>
        <v>1639.56</v>
      </c>
      <c r="N2202" t="str">
        <f>VLOOKUP($A2202,'Hospitalisation Details'!$A:$O,12,0)</f>
        <v>tier - 2</v>
      </c>
      <c r="O2202" t="str">
        <f>VLOOKUP($A2202,'Hospitalisation Details'!$A:$O,13,0)</f>
        <v>tier - 2</v>
      </c>
      <c r="P2202" t="str">
        <f>VLOOKUP($A2202,'Hospitalisation Details'!$A:$O,14,0)</f>
        <v>R1012</v>
      </c>
      <c r="Q2202">
        <f>VLOOKUP($A2202,'Hospitalisation Details'!$A:$O,15,0)</f>
        <v>19</v>
      </c>
    </row>
    <row r="2203" spans="1:17" ht="15.75" x14ac:dyDescent="0.25">
      <c r="A2203" s="1" t="s">
        <v>156</v>
      </c>
      <c r="B2203" t="str">
        <f>VLOOKUP(Healthcare!A2203,'Customer Names'!$A:$D,4,0)</f>
        <v>Tyler</v>
      </c>
      <c r="C2203">
        <f>VLOOKUP(A2203,'Medical Examinations'!$A:$M,2,0)</f>
        <v>27.835000000000001</v>
      </c>
      <c r="D2203">
        <f>VLOOKUP($A2203,'Medical Examinations'!$A:$M,3,0)</f>
        <v>4.4400000000000004</v>
      </c>
      <c r="E2203" t="str">
        <f>VLOOKUP($A2203,'Medical Examinations'!$A:$M,4,0)</f>
        <v>No</v>
      </c>
      <c r="F2203" t="str">
        <f>VLOOKUP($A2203,'Medical Examinations'!$A:$M,5,0)</f>
        <v>No</v>
      </c>
      <c r="G2203" t="str">
        <f>VLOOKUP($A2203,'Medical Examinations'!$A:$M,6,0)</f>
        <v>Yes</v>
      </c>
      <c r="H2203">
        <f>VLOOKUP($A2203,'Medical Examinations'!$A:$M,8,0)</f>
        <v>1</v>
      </c>
      <c r="I2203" t="str">
        <f>VLOOKUP($A2203,'Medical Examinations'!$A:$M,9,0)</f>
        <v>No</v>
      </c>
      <c r="J2203" t="str">
        <f>VLOOKUP($A2203,'Medical Examinations'!$A:$M,11,0)</f>
        <v>Overweight</v>
      </c>
      <c r="K2203" t="str">
        <f>VLOOKUP($A2203,'Medical Examinations'!$A:$M,12,0)</f>
        <v>Normal</v>
      </c>
      <c r="L2203" s="11">
        <f>VLOOKUP($A2203,'Hospitalisation Details'!$A:$O,5,0)</f>
        <v>37802</v>
      </c>
      <c r="M2203">
        <f>VLOOKUP($A2203,'Hospitalisation Details'!$A:$O,7,0)</f>
        <v>1635.73</v>
      </c>
      <c r="N2203" t="str">
        <f>VLOOKUP($A2203,'Hospitalisation Details'!$A:$O,12,0)</f>
        <v>tier - 2</v>
      </c>
      <c r="O2203" t="str">
        <f>VLOOKUP($A2203,'Hospitalisation Details'!$A:$O,13,0)</f>
        <v>tier - 3</v>
      </c>
      <c r="P2203" t="str">
        <f>VLOOKUP($A2203,'Hospitalisation Details'!$A:$O,14,0)</f>
        <v>R1012</v>
      </c>
      <c r="Q2203">
        <f>VLOOKUP($A2203,'Hospitalisation Details'!$A:$O,15,0)</f>
        <v>19</v>
      </c>
    </row>
    <row r="2204" spans="1:17" ht="15.75" x14ac:dyDescent="0.25">
      <c r="A2204" s="1" t="s">
        <v>155</v>
      </c>
      <c r="B2204" t="str">
        <f>VLOOKUP(Healthcare!A2204,'Customer Names'!$A:$D,4,0)</f>
        <v>Deborah L.</v>
      </c>
      <c r="C2204">
        <f>VLOOKUP(A2204,'Medical Examinations'!$A:$M,2,0)</f>
        <v>40.26</v>
      </c>
      <c r="D2204">
        <f>VLOOKUP($A2204,'Medical Examinations'!$A:$M,3,0)</f>
        <v>5.52</v>
      </c>
      <c r="E2204" t="str">
        <f>VLOOKUP($A2204,'Medical Examinations'!$A:$M,4,0)</f>
        <v>No</v>
      </c>
      <c r="F2204" t="str">
        <f>VLOOKUP($A2204,'Medical Examinations'!$A:$M,5,0)</f>
        <v>yes</v>
      </c>
      <c r="G2204" t="str">
        <f>VLOOKUP($A2204,'Medical Examinations'!$A:$M,6,0)</f>
        <v>No</v>
      </c>
      <c r="H2204">
        <f>VLOOKUP($A2204,'Medical Examinations'!$A:$M,8,0)</f>
        <v>1</v>
      </c>
      <c r="I2204" t="str">
        <f>VLOOKUP($A2204,'Medical Examinations'!$A:$M,9,0)</f>
        <v>No</v>
      </c>
      <c r="J2204" t="str">
        <f>VLOOKUP($A2204,'Medical Examinations'!$A:$M,11,0)</f>
        <v>Obesity</v>
      </c>
      <c r="K2204" t="str">
        <f>VLOOKUP($A2204,'Medical Examinations'!$A:$M,12,0)</f>
        <v>Normal</v>
      </c>
      <c r="L2204" s="11">
        <f>VLOOKUP($A2204,'Hospitalisation Details'!$A:$O,5,0)</f>
        <v>38151</v>
      </c>
      <c r="M2204">
        <f>VLOOKUP($A2204,'Hospitalisation Details'!$A:$O,7,0)</f>
        <v>1634.57</v>
      </c>
      <c r="N2204" t="str">
        <f>VLOOKUP($A2204,'Hospitalisation Details'!$A:$O,12,0)</f>
        <v>tier - 2</v>
      </c>
      <c r="O2204" t="str">
        <f>VLOOKUP($A2204,'Hospitalisation Details'!$A:$O,13,0)</f>
        <v>tier - 2</v>
      </c>
      <c r="P2204" t="str">
        <f>VLOOKUP($A2204,'Hospitalisation Details'!$A:$O,14,0)</f>
        <v>R1013</v>
      </c>
      <c r="Q2204">
        <f>VLOOKUP($A2204,'Hospitalisation Details'!$A:$O,15,0)</f>
        <v>18</v>
      </c>
    </row>
    <row r="2205" spans="1:17" ht="15.75" x14ac:dyDescent="0.25">
      <c r="A2205" s="1" t="s">
        <v>154</v>
      </c>
      <c r="B2205" t="str">
        <f>VLOOKUP(Healthcare!A2205,'Customer Names'!$A:$D,4,0)</f>
        <v>Andrea K</v>
      </c>
      <c r="C2205">
        <f>VLOOKUP(A2205,'Medical Examinations'!$A:$M,2,0)</f>
        <v>39.82</v>
      </c>
      <c r="D2205">
        <f>VLOOKUP($A2205,'Medical Examinations'!$A:$M,3,0)</f>
        <v>6.01</v>
      </c>
      <c r="E2205" t="str">
        <f>VLOOKUP($A2205,'Medical Examinations'!$A:$M,4,0)</f>
        <v>No</v>
      </c>
      <c r="F2205" t="str">
        <f>VLOOKUP($A2205,'Medical Examinations'!$A:$M,5,0)</f>
        <v>yes</v>
      </c>
      <c r="G2205" t="str">
        <f>VLOOKUP($A2205,'Medical Examinations'!$A:$M,6,0)</f>
        <v>No</v>
      </c>
      <c r="H2205">
        <f>VLOOKUP($A2205,'Medical Examinations'!$A:$M,8,0)</f>
        <v>1</v>
      </c>
      <c r="I2205" t="str">
        <f>VLOOKUP($A2205,'Medical Examinations'!$A:$M,9,0)</f>
        <v>No</v>
      </c>
      <c r="J2205" t="str">
        <f>VLOOKUP($A2205,'Medical Examinations'!$A:$M,11,0)</f>
        <v>Obesity</v>
      </c>
      <c r="K2205" t="str">
        <f>VLOOKUP($A2205,'Medical Examinations'!$A:$M,12,0)</f>
        <v>Prediabetes</v>
      </c>
      <c r="L2205" s="11">
        <f>VLOOKUP($A2205,'Hospitalisation Details'!$A:$O,5,0)</f>
        <v>38299</v>
      </c>
      <c r="M2205">
        <f>VLOOKUP($A2205,'Hospitalisation Details'!$A:$O,7,0)</f>
        <v>1633.96</v>
      </c>
      <c r="N2205" t="str">
        <f>VLOOKUP($A2205,'Hospitalisation Details'!$A:$O,12,0)</f>
        <v>tier - 2</v>
      </c>
      <c r="O2205" t="str">
        <f>VLOOKUP($A2205,'Hospitalisation Details'!$A:$O,13,0)</f>
        <v>tier - 1</v>
      </c>
      <c r="P2205" t="str">
        <f>VLOOKUP($A2205,'Hospitalisation Details'!$A:$O,14,0)</f>
        <v>R1013</v>
      </c>
      <c r="Q2205">
        <f>VLOOKUP($A2205,'Hospitalisation Details'!$A:$O,15,0)</f>
        <v>18</v>
      </c>
    </row>
    <row r="2206" spans="1:17" ht="15.75" x14ac:dyDescent="0.25">
      <c r="A2206" s="1" t="s">
        <v>153</v>
      </c>
      <c r="B2206" t="str">
        <f>VLOOKUP(Healthcare!A2206,'Customer Names'!$A:$D,4,0)</f>
        <v>Elleree</v>
      </c>
      <c r="C2206">
        <f>VLOOKUP(A2206,'Medical Examinations'!$A:$M,2,0)</f>
        <v>39.159999999999997</v>
      </c>
      <c r="D2206">
        <f>VLOOKUP($A2206,'Medical Examinations'!$A:$M,3,0)</f>
        <v>5.81</v>
      </c>
      <c r="E2206" t="str">
        <f>VLOOKUP($A2206,'Medical Examinations'!$A:$M,4,0)</f>
        <v>No</v>
      </c>
      <c r="F2206" t="str">
        <f>VLOOKUP($A2206,'Medical Examinations'!$A:$M,5,0)</f>
        <v>yes</v>
      </c>
      <c r="G2206" t="str">
        <f>VLOOKUP($A2206,'Medical Examinations'!$A:$M,6,0)</f>
        <v>No</v>
      </c>
      <c r="H2206">
        <f>VLOOKUP($A2206,'Medical Examinations'!$A:$M,8,0)</f>
        <v>1</v>
      </c>
      <c r="I2206" t="str">
        <f>VLOOKUP($A2206,'Medical Examinations'!$A:$M,9,0)</f>
        <v>No</v>
      </c>
      <c r="J2206" t="str">
        <f>VLOOKUP($A2206,'Medical Examinations'!$A:$M,11,0)</f>
        <v>Obesity</v>
      </c>
      <c r="K2206" t="str">
        <f>VLOOKUP($A2206,'Medical Examinations'!$A:$M,12,0)</f>
        <v>Prediabetes</v>
      </c>
      <c r="L2206" s="11">
        <f>VLOOKUP($A2206,'Hospitalisation Details'!$A:$O,5,0)</f>
        <v>38243</v>
      </c>
      <c r="M2206">
        <f>VLOOKUP($A2206,'Hospitalisation Details'!$A:$O,7,0)</f>
        <v>1633.04</v>
      </c>
      <c r="N2206" t="str">
        <f>VLOOKUP($A2206,'Hospitalisation Details'!$A:$O,12,0)</f>
        <v>tier - 2</v>
      </c>
      <c r="O2206" t="str">
        <f>VLOOKUP($A2206,'Hospitalisation Details'!$A:$O,13,0)</f>
        <v>tier - 2</v>
      </c>
      <c r="P2206" t="str">
        <f>VLOOKUP($A2206,'Hospitalisation Details'!$A:$O,14,0)</f>
        <v>R1013</v>
      </c>
      <c r="Q2206">
        <f>VLOOKUP($A2206,'Hospitalisation Details'!$A:$O,15,0)</f>
        <v>18</v>
      </c>
    </row>
    <row r="2207" spans="1:17" ht="15.75" x14ac:dyDescent="0.25">
      <c r="A2207" s="1" t="s">
        <v>152</v>
      </c>
      <c r="B2207" t="str">
        <f>VLOOKUP(Healthcare!A2207,'Customer Names'!$A:$D,4,0)</f>
        <v>Brandon J</v>
      </c>
      <c r="C2207">
        <f>VLOOKUP(A2207,'Medical Examinations'!$A:$M,2,0)</f>
        <v>25.555</v>
      </c>
      <c r="D2207">
        <f>VLOOKUP($A2207,'Medical Examinations'!$A:$M,3,0)</f>
        <v>4.37</v>
      </c>
      <c r="E2207" t="str">
        <f>VLOOKUP($A2207,'Medical Examinations'!$A:$M,4,0)</f>
        <v>No</v>
      </c>
      <c r="F2207" t="str">
        <f>VLOOKUP($A2207,'Medical Examinations'!$A:$M,5,0)</f>
        <v>No</v>
      </c>
      <c r="G2207" t="str">
        <f>VLOOKUP($A2207,'Medical Examinations'!$A:$M,6,0)</f>
        <v>Yes</v>
      </c>
      <c r="H2207">
        <f>VLOOKUP($A2207,'Medical Examinations'!$A:$M,8,0)</f>
        <v>1</v>
      </c>
      <c r="I2207" t="str">
        <f>VLOOKUP($A2207,'Medical Examinations'!$A:$M,9,0)</f>
        <v>No</v>
      </c>
      <c r="J2207" t="str">
        <f>VLOOKUP($A2207,'Medical Examinations'!$A:$M,11,0)</f>
        <v>Overweight</v>
      </c>
      <c r="K2207" t="str">
        <f>VLOOKUP($A2207,'Medical Examinations'!$A:$M,12,0)</f>
        <v>Normal</v>
      </c>
      <c r="L2207" s="11">
        <f>VLOOKUP($A2207,'Hospitalisation Details'!$A:$O,5,0)</f>
        <v>37910</v>
      </c>
      <c r="M2207">
        <f>VLOOKUP($A2207,'Hospitalisation Details'!$A:$O,7,0)</f>
        <v>1632.56</v>
      </c>
      <c r="N2207" t="str">
        <f>VLOOKUP($A2207,'Hospitalisation Details'!$A:$O,12,0)</f>
        <v>tier - 2</v>
      </c>
      <c r="O2207" t="str">
        <f>VLOOKUP($A2207,'Hospitalisation Details'!$A:$O,13,0)</f>
        <v>tier - 2</v>
      </c>
      <c r="P2207" t="str">
        <f>VLOOKUP($A2207,'Hospitalisation Details'!$A:$O,14,0)</f>
        <v>R1012</v>
      </c>
      <c r="Q2207">
        <f>VLOOKUP($A2207,'Hospitalisation Details'!$A:$O,15,0)</f>
        <v>19</v>
      </c>
    </row>
    <row r="2208" spans="1:17" ht="15.75" x14ac:dyDescent="0.25">
      <c r="A2208" s="1" t="s">
        <v>151</v>
      </c>
      <c r="B2208" t="str">
        <f>VLOOKUP(Healthcare!A2208,'Customer Names'!$A:$D,4,0)</f>
        <v>Steve</v>
      </c>
      <c r="C2208">
        <f>VLOOKUP(A2208,'Medical Examinations'!$A:$M,2,0)</f>
        <v>25.175000000000001</v>
      </c>
      <c r="D2208">
        <f>VLOOKUP($A2208,'Medical Examinations'!$A:$M,3,0)</f>
        <v>5.74</v>
      </c>
      <c r="E2208" t="str">
        <f>VLOOKUP($A2208,'Medical Examinations'!$A:$M,4,0)</f>
        <v>No</v>
      </c>
      <c r="F2208" t="str">
        <f>VLOOKUP($A2208,'Medical Examinations'!$A:$M,5,0)</f>
        <v>No</v>
      </c>
      <c r="G2208" t="str">
        <f>VLOOKUP($A2208,'Medical Examinations'!$A:$M,6,0)</f>
        <v>Yes</v>
      </c>
      <c r="H2208">
        <f>VLOOKUP($A2208,'Medical Examinations'!$A:$M,8,0)</f>
        <v>1</v>
      </c>
      <c r="I2208" t="str">
        <f>VLOOKUP($A2208,'Medical Examinations'!$A:$M,9,0)</f>
        <v>No</v>
      </c>
      <c r="J2208" t="str">
        <f>VLOOKUP($A2208,'Medical Examinations'!$A:$M,11,0)</f>
        <v>Overweight</v>
      </c>
      <c r="K2208" t="str">
        <f>VLOOKUP($A2208,'Medical Examinations'!$A:$M,12,0)</f>
        <v>Prediabetes</v>
      </c>
      <c r="L2208" s="11">
        <f>VLOOKUP($A2208,'Hospitalisation Details'!$A:$O,5,0)</f>
        <v>37928</v>
      </c>
      <c r="M2208">
        <f>VLOOKUP($A2208,'Hospitalisation Details'!$A:$O,7,0)</f>
        <v>1632.04</v>
      </c>
      <c r="N2208" t="str">
        <f>VLOOKUP($A2208,'Hospitalisation Details'!$A:$O,12,0)</f>
        <v>tier - 2</v>
      </c>
      <c r="O2208" t="str">
        <f>VLOOKUP($A2208,'Hospitalisation Details'!$A:$O,13,0)</f>
        <v>tier - 2</v>
      </c>
      <c r="P2208" t="str">
        <f>VLOOKUP($A2208,'Hospitalisation Details'!$A:$O,14,0)</f>
        <v>R1012</v>
      </c>
      <c r="Q2208">
        <f>VLOOKUP($A2208,'Hospitalisation Details'!$A:$O,15,0)</f>
        <v>19</v>
      </c>
    </row>
    <row r="2209" spans="1:17" ht="15.75" x14ac:dyDescent="0.25">
      <c r="A2209" s="1" t="s">
        <v>150</v>
      </c>
      <c r="B2209" t="str">
        <f>VLOOKUP(Healthcare!A2209,'Customer Names'!$A:$D,4,0)</f>
        <v>Nina Wavik Sr.</v>
      </c>
      <c r="C2209">
        <f>VLOOKUP(A2209,'Medical Examinations'!$A:$M,2,0)</f>
        <v>38.28</v>
      </c>
      <c r="D2209">
        <f>VLOOKUP($A2209,'Medical Examinations'!$A:$M,3,0)</f>
        <v>5.39</v>
      </c>
      <c r="E2209" t="str">
        <f>VLOOKUP($A2209,'Medical Examinations'!$A:$M,4,0)</f>
        <v>No</v>
      </c>
      <c r="F2209" t="str">
        <f>VLOOKUP($A2209,'Medical Examinations'!$A:$M,5,0)</f>
        <v>yes</v>
      </c>
      <c r="G2209" t="str">
        <f>VLOOKUP($A2209,'Medical Examinations'!$A:$M,6,0)</f>
        <v>No</v>
      </c>
      <c r="H2209">
        <f>VLOOKUP($A2209,'Medical Examinations'!$A:$M,8,0)</f>
        <v>1</v>
      </c>
      <c r="I2209" t="str">
        <f>VLOOKUP($A2209,'Medical Examinations'!$A:$M,9,0)</f>
        <v>No</v>
      </c>
      <c r="J2209" t="str">
        <f>VLOOKUP($A2209,'Medical Examinations'!$A:$M,11,0)</f>
        <v>Obesity</v>
      </c>
      <c r="K2209" t="str">
        <f>VLOOKUP($A2209,'Medical Examinations'!$A:$M,12,0)</f>
        <v>Normal</v>
      </c>
      <c r="L2209" s="11">
        <f>VLOOKUP($A2209,'Hospitalisation Details'!$A:$O,5,0)</f>
        <v>38330</v>
      </c>
      <c r="M2209">
        <f>VLOOKUP($A2209,'Hospitalisation Details'!$A:$O,7,0)</f>
        <v>1631.82</v>
      </c>
      <c r="N2209" t="str">
        <f>VLOOKUP($A2209,'Hospitalisation Details'!$A:$O,12,0)</f>
        <v>tier - 2</v>
      </c>
      <c r="O2209" t="str">
        <f>VLOOKUP($A2209,'Hospitalisation Details'!$A:$O,13,0)</f>
        <v>tier - 1</v>
      </c>
      <c r="P2209" t="str">
        <f>VLOOKUP($A2209,'Hospitalisation Details'!$A:$O,14,0)</f>
        <v>R1013</v>
      </c>
      <c r="Q2209">
        <f>VLOOKUP($A2209,'Hospitalisation Details'!$A:$O,15,0)</f>
        <v>18</v>
      </c>
    </row>
    <row r="2210" spans="1:17" ht="15.75" x14ac:dyDescent="0.25">
      <c r="A2210" s="1" t="s">
        <v>149</v>
      </c>
      <c r="B2210" t="str">
        <f>VLOOKUP(Healthcare!A2210,'Customer Names'!$A:$D,4,0)</f>
        <v>Dani</v>
      </c>
      <c r="C2210">
        <f>VLOOKUP(A2210,'Medical Examinations'!$A:$M,2,0)</f>
        <v>38.17</v>
      </c>
      <c r="D2210">
        <f>VLOOKUP($A2210,'Medical Examinations'!$A:$M,3,0)</f>
        <v>4.07</v>
      </c>
      <c r="E2210" t="str">
        <f>VLOOKUP($A2210,'Medical Examinations'!$A:$M,4,0)</f>
        <v>No</v>
      </c>
      <c r="F2210" t="str">
        <f>VLOOKUP($A2210,'Medical Examinations'!$A:$M,5,0)</f>
        <v>yes</v>
      </c>
      <c r="G2210" t="str">
        <f>VLOOKUP($A2210,'Medical Examinations'!$A:$M,6,0)</f>
        <v>No</v>
      </c>
      <c r="H2210">
        <f>VLOOKUP($A2210,'Medical Examinations'!$A:$M,8,0)</f>
        <v>1</v>
      </c>
      <c r="I2210" t="str">
        <f>VLOOKUP($A2210,'Medical Examinations'!$A:$M,9,0)</f>
        <v>No</v>
      </c>
      <c r="J2210" t="str">
        <f>VLOOKUP($A2210,'Medical Examinations'!$A:$M,11,0)</f>
        <v>Obesity</v>
      </c>
      <c r="K2210" t="str">
        <f>VLOOKUP($A2210,'Medical Examinations'!$A:$M,12,0)</f>
        <v>Normal</v>
      </c>
      <c r="L2210" s="11">
        <f>VLOOKUP($A2210,'Hospitalisation Details'!$A:$O,5,0)</f>
        <v>38173</v>
      </c>
      <c r="M2210">
        <f>VLOOKUP($A2210,'Hospitalisation Details'!$A:$O,7,0)</f>
        <v>1631.67</v>
      </c>
      <c r="N2210" t="str">
        <f>VLOOKUP($A2210,'Hospitalisation Details'!$A:$O,12,0)</f>
        <v>tier - 2</v>
      </c>
      <c r="O2210" t="str">
        <f>VLOOKUP($A2210,'Hospitalisation Details'!$A:$O,13,0)</f>
        <v>tier - 3</v>
      </c>
      <c r="P2210" t="str">
        <f>VLOOKUP($A2210,'Hospitalisation Details'!$A:$O,14,0)</f>
        <v>R1013</v>
      </c>
      <c r="Q2210">
        <f>VLOOKUP($A2210,'Hospitalisation Details'!$A:$O,15,0)</f>
        <v>18</v>
      </c>
    </row>
    <row r="2211" spans="1:17" ht="15.75" x14ac:dyDescent="0.25">
      <c r="A2211" s="1" t="s">
        <v>148</v>
      </c>
      <c r="B2211" t="str">
        <f>VLOOKUP(Healthcare!A2211,'Customer Names'!$A:$D,4,0)</f>
        <v>Jennifer A.</v>
      </c>
      <c r="C2211">
        <f>VLOOKUP(A2211,'Medical Examinations'!$A:$M,2,0)</f>
        <v>36.85</v>
      </c>
      <c r="D2211">
        <f>VLOOKUP($A2211,'Medical Examinations'!$A:$M,3,0)</f>
        <v>5.49</v>
      </c>
      <c r="E2211" t="str">
        <f>VLOOKUP($A2211,'Medical Examinations'!$A:$M,4,0)</f>
        <v>No</v>
      </c>
      <c r="F2211" t="str">
        <f>VLOOKUP($A2211,'Medical Examinations'!$A:$M,5,0)</f>
        <v>yes</v>
      </c>
      <c r="G2211" t="str">
        <f>VLOOKUP($A2211,'Medical Examinations'!$A:$M,6,0)</f>
        <v>No</v>
      </c>
      <c r="H2211">
        <f>VLOOKUP($A2211,'Medical Examinations'!$A:$M,8,0)</f>
        <v>1</v>
      </c>
      <c r="I2211" t="str">
        <f>VLOOKUP($A2211,'Medical Examinations'!$A:$M,9,0)</f>
        <v>No</v>
      </c>
      <c r="J2211" t="str">
        <f>VLOOKUP($A2211,'Medical Examinations'!$A:$M,11,0)</f>
        <v>Obesity</v>
      </c>
      <c r="K2211" t="str">
        <f>VLOOKUP($A2211,'Medical Examinations'!$A:$M,12,0)</f>
        <v>Normal</v>
      </c>
      <c r="L2211" s="11">
        <f>VLOOKUP($A2211,'Hospitalisation Details'!$A:$O,5,0)</f>
        <v>38203</v>
      </c>
      <c r="M2211">
        <f>VLOOKUP($A2211,'Hospitalisation Details'!$A:$O,7,0)</f>
        <v>1629.83</v>
      </c>
      <c r="N2211" t="str">
        <f>VLOOKUP($A2211,'Hospitalisation Details'!$A:$O,12,0)</f>
        <v>tier - 2</v>
      </c>
      <c r="O2211" t="str">
        <f>VLOOKUP($A2211,'Hospitalisation Details'!$A:$O,13,0)</f>
        <v>tier - 2</v>
      </c>
      <c r="P2211" t="str">
        <f>VLOOKUP($A2211,'Hospitalisation Details'!$A:$O,14,0)</f>
        <v>R1013</v>
      </c>
      <c r="Q2211">
        <f>VLOOKUP($A2211,'Hospitalisation Details'!$A:$O,15,0)</f>
        <v>18</v>
      </c>
    </row>
    <row r="2212" spans="1:17" ht="15.75" x14ac:dyDescent="0.25">
      <c r="A2212" s="1" t="s">
        <v>147</v>
      </c>
      <c r="B2212" t="str">
        <f>VLOOKUP(Healthcare!A2212,'Customer Names'!$A:$D,4,0)</f>
        <v>Martin</v>
      </c>
      <c r="C2212">
        <f>VLOOKUP(A2212,'Medical Examinations'!$A:$M,2,0)</f>
        <v>22.61</v>
      </c>
      <c r="D2212">
        <f>VLOOKUP($A2212,'Medical Examinations'!$A:$M,3,0)</f>
        <v>5.68</v>
      </c>
      <c r="E2212" t="str">
        <f>VLOOKUP($A2212,'Medical Examinations'!$A:$M,4,0)</f>
        <v>No</v>
      </c>
      <c r="F2212" t="str">
        <f>VLOOKUP($A2212,'Medical Examinations'!$A:$M,5,0)</f>
        <v>No</v>
      </c>
      <c r="G2212" t="str">
        <f>VLOOKUP($A2212,'Medical Examinations'!$A:$M,6,0)</f>
        <v>Yes</v>
      </c>
      <c r="H2212">
        <f>VLOOKUP($A2212,'Medical Examinations'!$A:$M,8,0)</f>
        <v>1</v>
      </c>
      <c r="I2212" t="str">
        <f>VLOOKUP($A2212,'Medical Examinations'!$A:$M,9,0)</f>
        <v>No</v>
      </c>
      <c r="J2212" t="str">
        <f>VLOOKUP($A2212,'Medical Examinations'!$A:$M,11,0)</f>
        <v>Healthy Weight</v>
      </c>
      <c r="K2212" t="str">
        <f>VLOOKUP($A2212,'Medical Examinations'!$A:$M,12,0)</f>
        <v>Normal</v>
      </c>
      <c r="L2212" s="11">
        <f>VLOOKUP($A2212,'Hospitalisation Details'!$A:$O,5,0)</f>
        <v>37942</v>
      </c>
      <c r="M2212">
        <f>VLOOKUP($A2212,'Hospitalisation Details'!$A:$O,7,0)</f>
        <v>1628.47</v>
      </c>
      <c r="N2212" t="str">
        <f>VLOOKUP($A2212,'Hospitalisation Details'!$A:$O,12,0)</f>
        <v>tier - 2</v>
      </c>
      <c r="O2212" t="str">
        <f>VLOOKUP($A2212,'Hospitalisation Details'!$A:$O,13,0)</f>
        <v>tier - 1</v>
      </c>
      <c r="P2212" t="str">
        <f>VLOOKUP($A2212,'Hospitalisation Details'!$A:$O,14,0)</f>
        <v>R1012</v>
      </c>
      <c r="Q2212">
        <f>VLOOKUP($A2212,'Hospitalisation Details'!$A:$O,15,0)</f>
        <v>19</v>
      </c>
    </row>
    <row r="2213" spans="1:17" ht="15.75" x14ac:dyDescent="0.25">
      <c r="A2213" s="1" t="s">
        <v>146</v>
      </c>
      <c r="B2213" t="str">
        <f>VLOOKUP(Healthcare!A2213,'Customer Names'!$A:$D,4,0)</f>
        <v>Steve</v>
      </c>
      <c r="C2213">
        <f>VLOOKUP(A2213,'Medical Examinations'!$A:$M,2,0)</f>
        <v>21.754999999999999</v>
      </c>
      <c r="D2213">
        <f>VLOOKUP($A2213,'Medical Examinations'!$A:$M,3,0)</f>
        <v>6.09</v>
      </c>
      <c r="E2213" t="str">
        <f>VLOOKUP($A2213,'Medical Examinations'!$A:$M,4,0)</f>
        <v>No</v>
      </c>
      <c r="F2213" t="str">
        <f>VLOOKUP($A2213,'Medical Examinations'!$A:$M,5,0)</f>
        <v>No</v>
      </c>
      <c r="G2213" t="str">
        <f>VLOOKUP($A2213,'Medical Examinations'!$A:$M,6,0)</f>
        <v>Yes</v>
      </c>
      <c r="H2213">
        <f>VLOOKUP($A2213,'Medical Examinations'!$A:$M,8,0)</f>
        <v>1</v>
      </c>
      <c r="I2213" t="str">
        <f>VLOOKUP($A2213,'Medical Examinations'!$A:$M,9,0)</f>
        <v>No</v>
      </c>
      <c r="J2213" t="str">
        <f>VLOOKUP($A2213,'Medical Examinations'!$A:$M,11,0)</f>
        <v>Healthy Weight</v>
      </c>
      <c r="K2213" t="str">
        <f>VLOOKUP($A2213,'Medical Examinations'!$A:$M,12,0)</f>
        <v>Prediabetes</v>
      </c>
      <c r="L2213" s="11">
        <f>VLOOKUP($A2213,'Hospitalisation Details'!$A:$O,5,0)</f>
        <v>37806</v>
      </c>
      <c r="M2213">
        <f>VLOOKUP($A2213,'Hospitalisation Details'!$A:$O,7,0)</f>
        <v>1627.28</v>
      </c>
      <c r="N2213" t="str">
        <f>VLOOKUP($A2213,'Hospitalisation Details'!$A:$O,12,0)</f>
        <v>tier - 2</v>
      </c>
      <c r="O2213" t="str">
        <f>VLOOKUP($A2213,'Hospitalisation Details'!$A:$O,13,0)</f>
        <v>tier - 2</v>
      </c>
      <c r="P2213" t="str">
        <f>VLOOKUP($A2213,'Hospitalisation Details'!$A:$O,14,0)</f>
        <v>R1012</v>
      </c>
      <c r="Q2213">
        <f>VLOOKUP($A2213,'Hospitalisation Details'!$A:$O,15,0)</f>
        <v>19</v>
      </c>
    </row>
    <row r="2214" spans="1:17" ht="15.75" x14ac:dyDescent="0.25">
      <c r="A2214" s="1" t="s">
        <v>145</v>
      </c>
      <c r="B2214" t="str">
        <f>VLOOKUP(Healthcare!A2214,'Customer Names'!$A:$D,4,0)</f>
        <v>Christopher</v>
      </c>
      <c r="C2214">
        <f>VLOOKUP(A2214,'Medical Examinations'!$A:$M,2,0)</f>
        <v>20.425000000000001</v>
      </c>
      <c r="D2214">
        <f>VLOOKUP($A2214,'Medical Examinations'!$A:$M,3,0)</f>
        <v>5.53</v>
      </c>
      <c r="E2214" t="str">
        <f>VLOOKUP($A2214,'Medical Examinations'!$A:$M,4,0)</f>
        <v>No</v>
      </c>
      <c r="F2214" t="str">
        <f>VLOOKUP($A2214,'Medical Examinations'!$A:$M,5,0)</f>
        <v>No</v>
      </c>
      <c r="G2214" t="str">
        <f>VLOOKUP($A2214,'Medical Examinations'!$A:$M,6,0)</f>
        <v>Yes</v>
      </c>
      <c r="H2214">
        <f>VLOOKUP($A2214,'Medical Examinations'!$A:$M,8,0)</f>
        <v>1</v>
      </c>
      <c r="I2214" t="str">
        <f>VLOOKUP($A2214,'Medical Examinations'!$A:$M,9,0)</f>
        <v>No</v>
      </c>
      <c r="J2214" t="str">
        <f>VLOOKUP($A2214,'Medical Examinations'!$A:$M,11,0)</f>
        <v>Healthy Weight</v>
      </c>
      <c r="K2214" t="str">
        <f>VLOOKUP($A2214,'Medical Examinations'!$A:$M,12,0)</f>
        <v>Normal</v>
      </c>
      <c r="L2214" s="11">
        <f>VLOOKUP($A2214,'Hospitalisation Details'!$A:$O,5,0)</f>
        <v>37934</v>
      </c>
      <c r="M2214">
        <f>VLOOKUP($A2214,'Hospitalisation Details'!$A:$O,7,0)</f>
        <v>1625.43</v>
      </c>
      <c r="N2214" t="str">
        <f>VLOOKUP($A2214,'Hospitalisation Details'!$A:$O,12,0)</f>
        <v>tier - 2</v>
      </c>
      <c r="O2214" t="str">
        <f>VLOOKUP($A2214,'Hospitalisation Details'!$A:$O,13,0)</f>
        <v>tier - 3</v>
      </c>
      <c r="P2214" t="str">
        <f>VLOOKUP($A2214,'Hospitalisation Details'!$A:$O,14,0)</f>
        <v>R1012</v>
      </c>
      <c r="Q2214">
        <f>VLOOKUP($A2214,'Hospitalisation Details'!$A:$O,15,0)</f>
        <v>19</v>
      </c>
    </row>
    <row r="2215" spans="1:17" ht="15.75" x14ac:dyDescent="0.25">
      <c r="A2215" s="1" t="s">
        <v>144</v>
      </c>
      <c r="B2215" t="str">
        <f>VLOOKUP(Healthcare!A2215,'Customer Names'!$A:$D,4,0)</f>
        <v>Kathryn M.</v>
      </c>
      <c r="C2215">
        <f>VLOOKUP(A2215,'Medical Examinations'!$A:$M,2,0)</f>
        <v>31.35</v>
      </c>
      <c r="D2215">
        <f>VLOOKUP($A2215,'Medical Examinations'!$A:$M,3,0)</f>
        <v>4.28</v>
      </c>
      <c r="E2215" t="str">
        <f>VLOOKUP($A2215,'Medical Examinations'!$A:$M,4,0)</f>
        <v>No</v>
      </c>
      <c r="F2215" t="str">
        <f>VLOOKUP($A2215,'Medical Examinations'!$A:$M,5,0)</f>
        <v>yes</v>
      </c>
      <c r="G2215" t="str">
        <f>VLOOKUP($A2215,'Medical Examinations'!$A:$M,6,0)</f>
        <v>No</v>
      </c>
      <c r="H2215">
        <f>VLOOKUP($A2215,'Medical Examinations'!$A:$M,8,0)</f>
        <v>1</v>
      </c>
      <c r="I2215" t="str">
        <f>VLOOKUP($A2215,'Medical Examinations'!$A:$M,9,0)</f>
        <v>No</v>
      </c>
      <c r="J2215" t="str">
        <f>VLOOKUP($A2215,'Medical Examinations'!$A:$M,11,0)</f>
        <v>Obesity</v>
      </c>
      <c r="K2215" t="str">
        <f>VLOOKUP($A2215,'Medical Examinations'!$A:$M,12,0)</f>
        <v>Normal</v>
      </c>
      <c r="L2215" s="11">
        <f>VLOOKUP($A2215,'Hospitalisation Details'!$A:$O,5,0)</f>
        <v>38255</v>
      </c>
      <c r="M2215">
        <f>VLOOKUP($A2215,'Hospitalisation Details'!$A:$O,7,0)</f>
        <v>1622.19</v>
      </c>
      <c r="N2215" t="str">
        <f>VLOOKUP($A2215,'Hospitalisation Details'!$A:$O,12,0)</f>
        <v>tier - 2</v>
      </c>
      <c r="O2215" t="str">
        <f>VLOOKUP($A2215,'Hospitalisation Details'!$A:$O,13,0)</f>
        <v>tier - 1</v>
      </c>
      <c r="P2215" t="str">
        <f>VLOOKUP($A2215,'Hospitalisation Details'!$A:$O,14,0)</f>
        <v>R1013</v>
      </c>
      <c r="Q2215">
        <f>VLOOKUP($A2215,'Hospitalisation Details'!$A:$O,15,0)</f>
        <v>18</v>
      </c>
    </row>
    <row r="2216" spans="1:17" ht="15.75" x14ac:dyDescent="0.25">
      <c r="A2216" s="1" t="s">
        <v>143</v>
      </c>
      <c r="B2216" t="str">
        <f>VLOOKUP(Healthcare!A2216,'Customer Names'!$A:$D,4,0)</f>
        <v>Emily</v>
      </c>
      <c r="C2216">
        <f>VLOOKUP(A2216,'Medical Examinations'!$A:$M,2,0)</f>
        <v>31.13</v>
      </c>
      <c r="D2216">
        <f>VLOOKUP($A2216,'Medical Examinations'!$A:$M,3,0)</f>
        <v>6.01</v>
      </c>
      <c r="E2216" t="str">
        <f>VLOOKUP($A2216,'Medical Examinations'!$A:$M,4,0)</f>
        <v>No</v>
      </c>
      <c r="F2216" t="str">
        <f>VLOOKUP($A2216,'Medical Examinations'!$A:$M,5,0)</f>
        <v>yes</v>
      </c>
      <c r="G2216" t="str">
        <f>VLOOKUP($A2216,'Medical Examinations'!$A:$M,6,0)</f>
        <v>No</v>
      </c>
      <c r="H2216">
        <f>VLOOKUP($A2216,'Medical Examinations'!$A:$M,8,0)</f>
        <v>1</v>
      </c>
      <c r="I2216" t="str">
        <f>VLOOKUP($A2216,'Medical Examinations'!$A:$M,9,0)</f>
        <v>No</v>
      </c>
      <c r="J2216" t="str">
        <f>VLOOKUP($A2216,'Medical Examinations'!$A:$M,11,0)</f>
        <v>Obesity</v>
      </c>
      <c r="K2216" t="str">
        <f>VLOOKUP($A2216,'Medical Examinations'!$A:$M,12,0)</f>
        <v>Prediabetes</v>
      </c>
      <c r="L2216" s="11">
        <f>VLOOKUP($A2216,'Hospitalisation Details'!$A:$O,5,0)</f>
        <v>38189</v>
      </c>
      <c r="M2216">
        <f>VLOOKUP($A2216,'Hospitalisation Details'!$A:$O,7,0)</f>
        <v>1621.88</v>
      </c>
      <c r="N2216" t="str">
        <f>VLOOKUP($A2216,'Hospitalisation Details'!$A:$O,12,0)</f>
        <v>tier - 2</v>
      </c>
      <c r="O2216" t="str">
        <f>VLOOKUP($A2216,'Hospitalisation Details'!$A:$O,13,0)</f>
        <v>tier - 2</v>
      </c>
      <c r="P2216" t="str">
        <f>VLOOKUP($A2216,'Hospitalisation Details'!$A:$O,14,0)</f>
        <v>R1013</v>
      </c>
      <c r="Q2216">
        <f>VLOOKUP($A2216,'Hospitalisation Details'!$A:$O,15,0)</f>
        <v>18</v>
      </c>
    </row>
    <row r="2217" spans="1:17" ht="15.75" x14ac:dyDescent="0.25">
      <c r="A2217" s="1" t="s">
        <v>142</v>
      </c>
      <c r="B2217" t="str">
        <f>VLOOKUP(Healthcare!A2217,'Customer Names'!$A:$D,4,0)</f>
        <v>Trent A</v>
      </c>
      <c r="C2217">
        <f>VLOOKUP(A2217,'Medical Examinations'!$A:$M,2,0)</f>
        <v>17.48</v>
      </c>
      <c r="D2217">
        <f>VLOOKUP($A2217,'Medical Examinations'!$A:$M,3,0)</f>
        <v>4.59</v>
      </c>
      <c r="E2217" t="str">
        <f>VLOOKUP($A2217,'Medical Examinations'!$A:$M,4,0)</f>
        <v>No</v>
      </c>
      <c r="F2217" t="str">
        <f>VLOOKUP($A2217,'Medical Examinations'!$A:$M,5,0)</f>
        <v>No</v>
      </c>
      <c r="G2217" t="str">
        <f>VLOOKUP($A2217,'Medical Examinations'!$A:$M,6,0)</f>
        <v>Yes</v>
      </c>
      <c r="H2217">
        <f>VLOOKUP($A2217,'Medical Examinations'!$A:$M,8,0)</f>
        <v>1</v>
      </c>
      <c r="I2217" t="str">
        <f>VLOOKUP($A2217,'Medical Examinations'!$A:$M,9,0)</f>
        <v>No</v>
      </c>
      <c r="J2217" t="str">
        <f>VLOOKUP($A2217,'Medical Examinations'!$A:$M,11,0)</f>
        <v>Underweight</v>
      </c>
      <c r="K2217" t="str">
        <f>VLOOKUP($A2217,'Medical Examinations'!$A:$M,12,0)</f>
        <v>Normal</v>
      </c>
      <c r="L2217" s="11">
        <f>VLOOKUP($A2217,'Hospitalisation Details'!$A:$O,5,0)</f>
        <v>37816</v>
      </c>
      <c r="M2217">
        <f>VLOOKUP($A2217,'Hospitalisation Details'!$A:$O,7,0)</f>
        <v>1621.34</v>
      </c>
      <c r="N2217" t="str">
        <f>VLOOKUP($A2217,'Hospitalisation Details'!$A:$O,12,0)</f>
        <v>tier - 2</v>
      </c>
      <c r="O2217" t="str">
        <f>VLOOKUP($A2217,'Hospitalisation Details'!$A:$O,13,0)</f>
        <v>tier - 2</v>
      </c>
      <c r="P2217" t="str">
        <f>VLOOKUP($A2217,'Hospitalisation Details'!$A:$O,14,0)</f>
        <v>R1012</v>
      </c>
      <c r="Q2217">
        <f>VLOOKUP($A2217,'Hospitalisation Details'!$A:$O,15,0)</f>
        <v>19</v>
      </c>
    </row>
    <row r="2218" spans="1:17" ht="15.75" x14ac:dyDescent="0.25">
      <c r="A2218" s="1" t="s">
        <v>141</v>
      </c>
      <c r="B2218" t="str">
        <f>VLOOKUP(Healthcare!A2218,'Customer Names'!$A:$D,4,0)</f>
        <v>Jennifer E</v>
      </c>
      <c r="C2218">
        <f>VLOOKUP(A2218,'Medical Examinations'!$A:$M,2,0)</f>
        <v>22.57</v>
      </c>
      <c r="D2218">
        <f>VLOOKUP($A2218,'Medical Examinations'!$A:$M,3,0)</f>
        <v>5.8</v>
      </c>
      <c r="E2218" t="str">
        <f>VLOOKUP($A2218,'Medical Examinations'!$A:$M,4,0)</f>
        <v>yes</v>
      </c>
      <c r="F2218" t="str">
        <f>VLOOKUP($A2218,'Medical Examinations'!$A:$M,5,0)</f>
        <v>No</v>
      </c>
      <c r="G2218" t="str">
        <f>VLOOKUP($A2218,'Medical Examinations'!$A:$M,6,0)</f>
        <v>No</v>
      </c>
      <c r="H2218">
        <f>VLOOKUP($A2218,'Medical Examinations'!$A:$M,8,0)</f>
        <v>1</v>
      </c>
      <c r="I2218" t="str">
        <f>VLOOKUP($A2218,'Medical Examinations'!$A:$M,9,0)</f>
        <v>No</v>
      </c>
      <c r="J2218" t="str">
        <f>VLOOKUP($A2218,'Medical Examinations'!$A:$M,11,0)</f>
        <v>Healthy Weight</v>
      </c>
      <c r="K2218" t="str">
        <f>VLOOKUP($A2218,'Medical Examinations'!$A:$M,12,0)</f>
        <v>Prediabetes</v>
      </c>
      <c r="L2218" s="11">
        <f>VLOOKUP($A2218,'Hospitalisation Details'!$A:$O,5,0)</f>
        <v>35038</v>
      </c>
      <c r="M2218">
        <f>VLOOKUP($A2218,'Hospitalisation Details'!$A:$O,7,0)</f>
        <v>1617.16</v>
      </c>
      <c r="N2218" t="str">
        <f>VLOOKUP($A2218,'Hospitalisation Details'!$A:$O,12,0)</f>
        <v>tier - 2</v>
      </c>
      <c r="O2218" t="str">
        <f>VLOOKUP($A2218,'Hospitalisation Details'!$A:$O,13,0)</f>
        <v>tier - 1</v>
      </c>
      <c r="P2218" t="str">
        <f>VLOOKUP($A2218,'Hospitalisation Details'!$A:$O,14,0)</f>
        <v>R1013</v>
      </c>
      <c r="Q2218">
        <f>VLOOKUP($A2218,'Hospitalisation Details'!$A:$O,15,0)</f>
        <v>27</v>
      </c>
    </row>
    <row r="2219" spans="1:17" ht="15.75" x14ac:dyDescent="0.25">
      <c r="A2219" s="1" t="s">
        <v>140</v>
      </c>
      <c r="B2219" t="str">
        <f>VLOOKUP(Healthcare!A2219,'Customer Names'!$A:$D,4,0)</f>
        <v>Polly</v>
      </c>
      <c r="C2219">
        <f>VLOOKUP(A2219,'Medical Examinations'!$A:$M,2,0)</f>
        <v>26.73</v>
      </c>
      <c r="D2219">
        <f>VLOOKUP($A2219,'Medical Examinations'!$A:$M,3,0)</f>
        <v>5.08</v>
      </c>
      <c r="E2219" t="str">
        <f>VLOOKUP($A2219,'Medical Examinations'!$A:$M,4,0)</f>
        <v>No</v>
      </c>
      <c r="F2219" t="str">
        <f>VLOOKUP($A2219,'Medical Examinations'!$A:$M,5,0)</f>
        <v>yes</v>
      </c>
      <c r="G2219" t="str">
        <f>VLOOKUP($A2219,'Medical Examinations'!$A:$M,6,0)</f>
        <v>No</v>
      </c>
      <c r="H2219">
        <f>VLOOKUP($A2219,'Medical Examinations'!$A:$M,8,0)</f>
        <v>1</v>
      </c>
      <c r="I2219" t="str">
        <f>VLOOKUP($A2219,'Medical Examinations'!$A:$M,9,0)</f>
        <v>No</v>
      </c>
      <c r="J2219" t="str">
        <f>VLOOKUP($A2219,'Medical Examinations'!$A:$M,11,0)</f>
        <v>Overweight</v>
      </c>
      <c r="K2219" t="str">
        <f>VLOOKUP($A2219,'Medical Examinations'!$A:$M,12,0)</f>
        <v>Normal</v>
      </c>
      <c r="L2219" s="11">
        <f>VLOOKUP($A2219,'Hospitalisation Details'!$A:$O,5,0)</f>
        <v>38160</v>
      </c>
      <c r="M2219">
        <f>VLOOKUP($A2219,'Hospitalisation Details'!$A:$O,7,0)</f>
        <v>1615.77</v>
      </c>
      <c r="N2219" t="str">
        <f>VLOOKUP($A2219,'Hospitalisation Details'!$A:$O,12,0)</f>
        <v>tier - 2</v>
      </c>
      <c r="O2219" t="str">
        <f>VLOOKUP($A2219,'Hospitalisation Details'!$A:$O,13,0)</f>
        <v>tier - 1</v>
      </c>
      <c r="P2219" t="str">
        <f>VLOOKUP($A2219,'Hospitalisation Details'!$A:$O,14,0)</f>
        <v>R1013</v>
      </c>
      <c r="Q2219">
        <f>VLOOKUP($A2219,'Hospitalisation Details'!$A:$O,15,0)</f>
        <v>18</v>
      </c>
    </row>
    <row r="2220" spans="1:17" ht="15.75" x14ac:dyDescent="0.25">
      <c r="A2220" s="1" t="s">
        <v>139</v>
      </c>
      <c r="B2220" t="str">
        <f>VLOOKUP(Healthcare!A2220,'Customer Names'!$A:$D,4,0)</f>
        <v>Elizabeth</v>
      </c>
      <c r="C2220">
        <f>VLOOKUP(A2220,'Medical Examinations'!$A:$M,2,0)</f>
        <v>20.79</v>
      </c>
      <c r="D2220">
        <f>VLOOKUP($A2220,'Medical Examinations'!$A:$M,3,0)</f>
        <v>5.84</v>
      </c>
      <c r="E2220" t="str">
        <f>VLOOKUP($A2220,'Medical Examinations'!$A:$M,4,0)</f>
        <v>No</v>
      </c>
      <c r="F2220" t="str">
        <f>VLOOKUP($A2220,'Medical Examinations'!$A:$M,5,0)</f>
        <v>yes</v>
      </c>
      <c r="G2220" t="str">
        <f>VLOOKUP($A2220,'Medical Examinations'!$A:$M,6,0)</f>
        <v>No</v>
      </c>
      <c r="H2220">
        <f>VLOOKUP($A2220,'Medical Examinations'!$A:$M,8,0)</f>
        <v>1</v>
      </c>
      <c r="I2220" t="str">
        <f>VLOOKUP($A2220,'Medical Examinations'!$A:$M,9,0)</f>
        <v>No</v>
      </c>
      <c r="J2220" t="str">
        <f>VLOOKUP($A2220,'Medical Examinations'!$A:$M,11,0)</f>
        <v>Healthy Weight</v>
      </c>
      <c r="K2220" t="str">
        <f>VLOOKUP($A2220,'Medical Examinations'!$A:$M,12,0)</f>
        <v>Prediabetes</v>
      </c>
      <c r="L2220" s="11">
        <f>VLOOKUP($A2220,'Hospitalisation Details'!$A:$O,5,0)</f>
        <v>38340</v>
      </c>
      <c r="M2220">
        <f>VLOOKUP($A2220,'Hospitalisation Details'!$A:$O,7,0)</f>
        <v>1607.51</v>
      </c>
      <c r="N2220" t="str">
        <f>VLOOKUP($A2220,'Hospitalisation Details'!$A:$O,12,0)</f>
        <v>tier - 2</v>
      </c>
      <c r="O2220" t="str">
        <f>VLOOKUP($A2220,'Hospitalisation Details'!$A:$O,13,0)</f>
        <v>tier - 3</v>
      </c>
      <c r="P2220" t="str">
        <f>VLOOKUP($A2220,'Hospitalisation Details'!$A:$O,14,0)</f>
        <v>R1013</v>
      </c>
      <c r="Q2220">
        <f>VLOOKUP($A2220,'Hospitalisation Details'!$A:$O,15,0)</f>
        <v>18</v>
      </c>
    </row>
    <row r="2221" spans="1:17" ht="15.75" x14ac:dyDescent="0.25">
      <c r="A2221" s="1" t="s">
        <v>138</v>
      </c>
      <c r="B2221" t="str">
        <f>VLOOKUP(Healthcare!A2221,'Customer Names'!$A:$D,4,0)</f>
        <v>Tiffany A.</v>
      </c>
      <c r="C2221">
        <f>VLOOKUP(A2221,'Medical Examinations'!$A:$M,2,0)</f>
        <v>20.149999999999999</v>
      </c>
      <c r="D2221">
        <f>VLOOKUP($A2221,'Medical Examinations'!$A:$M,3,0)</f>
        <v>4.1500000000000004</v>
      </c>
      <c r="E2221" t="str">
        <f>VLOOKUP($A2221,'Medical Examinations'!$A:$M,4,0)</f>
        <v>No</v>
      </c>
      <c r="F2221" t="str">
        <f>VLOOKUP($A2221,'Medical Examinations'!$A:$M,5,0)</f>
        <v>No</v>
      </c>
      <c r="G2221" t="str">
        <f>VLOOKUP($A2221,'Medical Examinations'!$A:$M,6,0)</f>
        <v>No</v>
      </c>
      <c r="H2221">
        <f>VLOOKUP($A2221,'Medical Examinations'!$A:$M,8,0)</f>
        <v>1</v>
      </c>
      <c r="I2221" t="str">
        <f>VLOOKUP($A2221,'Medical Examinations'!$A:$M,9,0)</f>
        <v>No</v>
      </c>
      <c r="J2221" t="str">
        <f>VLOOKUP($A2221,'Medical Examinations'!$A:$M,11,0)</f>
        <v>Healthy Weight</v>
      </c>
      <c r="K2221" t="str">
        <f>VLOOKUP($A2221,'Medical Examinations'!$A:$M,12,0)</f>
        <v>Normal</v>
      </c>
      <c r="L2221" s="11">
        <f>VLOOKUP($A2221,'Hospitalisation Details'!$A:$O,5,0)</f>
        <v>33807</v>
      </c>
      <c r="M2221">
        <f>VLOOKUP($A2221,'Hospitalisation Details'!$A:$O,7,0)</f>
        <v>1566.88</v>
      </c>
      <c r="N2221" t="str">
        <f>VLOOKUP($A2221,'Hospitalisation Details'!$A:$O,12,0)</f>
        <v>tier - 2</v>
      </c>
      <c r="O2221" t="str">
        <f>VLOOKUP($A2221,'Hospitalisation Details'!$A:$O,13,0)</f>
        <v>tier - 1</v>
      </c>
      <c r="P2221" t="str">
        <f>VLOOKUP($A2221,'Hospitalisation Details'!$A:$O,14,0)</f>
        <v>R1013</v>
      </c>
      <c r="Q2221">
        <f>VLOOKUP($A2221,'Hospitalisation Details'!$A:$O,15,0)</f>
        <v>30</v>
      </c>
    </row>
    <row r="2222" spans="1:17" ht="15.75" x14ac:dyDescent="0.25">
      <c r="A2222" s="1" t="s">
        <v>137</v>
      </c>
      <c r="B2222" t="str">
        <f>VLOOKUP(Healthcare!A2222,'Customer Names'!$A:$D,4,0)</f>
        <v>Cole</v>
      </c>
      <c r="C2222">
        <f>VLOOKUP(A2222,'Medical Examinations'!$A:$M,2,0)</f>
        <v>36.85</v>
      </c>
      <c r="D2222">
        <f>VLOOKUP($A2222,'Medical Examinations'!$A:$M,3,0)</f>
        <v>4.3600000000000003</v>
      </c>
      <c r="E2222" t="str">
        <f>VLOOKUP($A2222,'Medical Examinations'!$A:$M,4,0)</f>
        <v>yes</v>
      </c>
      <c r="F2222" t="str">
        <f>VLOOKUP($A2222,'Medical Examinations'!$A:$M,5,0)</f>
        <v>No</v>
      </c>
      <c r="G2222" t="str">
        <f>VLOOKUP($A2222,'Medical Examinations'!$A:$M,6,0)</f>
        <v>No</v>
      </c>
      <c r="H2222">
        <f>VLOOKUP($A2222,'Medical Examinations'!$A:$M,8,0)</f>
        <v>0</v>
      </c>
      <c r="I2222" t="str">
        <f>VLOOKUP($A2222,'Medical Examinations'!$A:$M,9,0)</f>
        <v>No</v>
      </c>
      <c r="J2222" t="str">
        <f>VLOOKUP($A2222,'Medical Examinations'!$A:$M,11,0)</f>
        <v>Obesity</v>
      </c>
      <c r="K2222" t="str">
        <f>VLOOKUP($A2222,'Medical Examinations'!$A:$M,12,0)</f>
        <v>Normal</v>
      </c>
      <c r="L2222" s="11">
        <f>VLOOKUP($A2222,'Hospitalisation Details'!$A:$O,5,0)</f>
        <v>37230</v>
      </c>
      <c r="M2222">
        <f>VLOOKUP($A2222,'Hospitalisation Details'!$A:$O,7,0)</f>
        <v>1534.3</v>
      </c>
      <c r="N2222" t="str">
        <f>VLOOKUP($A2222,'Hospitalisation Details'!$A:$O,12,0)</f>
        <v>tier - 2</v>
      </c>
      <c r="O2222" t="str">
        <f>VLOOKUP($A2222,'Hospitalisation Details'!$A:$O,13,0)</f>
        <v>tier - 2</v>
      </c>
      <c r="P2222" t="str">
        <f>VLOOKUP($A2222,'Hospitalisation Details'!$A:$O,14,0)</f>
        <v>R1013</v>
      </c>
      <c r="Q2222">
        <f>VLOOKUP($A2222,'Hospitalisation Details'!$A:$O,15,0)</f>
        <v>21</v>
      </c>
    </row>
    <row r="2223" spans="1:17" ht="15.75" x14ac:dyDescent="0.25">
      <c r="A2223" s="1" t="s">
        <v>136</v>
      </c>
      <c r="B2223" t="str">
        <f>VLOOKUP(Healthcare!A2223,'Customer Names'!$A:$D,4,0)</f>
        <v>Matthew T.</v>
      </c>
      <c r="C2223">
        <f>VLOOKUP(A2223,'Medical Examinations'!$A:$M,2,0)</f>
        <v>35.53</v>
      </c>
      <c r="D2223">
        <f>VLOOKUP($A2223,'Medical Examinations'!$A:$M,3,0)</f>
        <v>4.55</v>
      </c>
      <c r="E2223" t="str">
        <f>VLOOKUP($A2223,'Medical Examinations'!$A:$M,4,0)</f>
        <v>yes</v>
      </c>
      <c r="F2223" t="str">
        <f>VLOOKUP($A2223,'Medical Examinations'!$A:$M,5,0)</f>
        <v>No</v>
      </c>
      <c r="G2223" t="str">
        <f>VLOOKUP($A2223,'Medical Examinations'!$A:$M,6,0)</f>
        <v>No</v>
      </c>
      <c r="H2223">
        <f>VLOOKUP($A2223,'Medical Examinations'!$A:$M,8,0)</f>
        <v>0</v>
      </c>
      <c r="I2223" t="str">
        <f>VLOOKUP($A2223,'Medical Examinations'!$A:$M,9,0)</f>
        <v>No</v>
      </c>
      <c r="J2223" t="str">
        <f>VLOOKUP($A2223,'Medical Examinations'!$A:$M,11,0)</f>
        <v>Obesity</v>
      </c>
      <c r="K2223" t="str">
        <f>VLOOKUP($A2223,'Medical Examinations'!$A:$M,12,0)</f>
        <v>Normal</v>
      </c>
      <c r="L2223" s="11">
        <f>VLOOKUP($A2223,'Hospitalisation Details'!$A:$O,5,0)</f>
        <v>37166</v>
      </c>
      <c r="M2223">
        <f>VLOOKUP($A2223,'Hospitalisation Details'!$A:$O,7,0)</f>
        <v>1532.47</v>
      </c>
      <c r="N2223" t="str">
        <f>VLOOKUP($A2223,'Hospitalisation Details'!$A:$O,12,0)</f>
        <v>tier - 2</v>
      </c>
      <c r="O2223" t="str">
        <f>VLOOKUP($A2223,'Hospitalisation Details'!$A:$O,13,0)</f>
        <v>tier - 2</v>
      </c>
      <c r="P2223" t="str">
        <f>VLOOKUP($A2223,'Hospitalisation Details'!$A:$O,14,0)</f>
        <v>R1013</v>
      </c>
      <c r="Q2223">
        <f>VLOOKUP($A2223,'Hospitalisation Details'!$A:$O,15,0)</f>
        <v>21</v>
      </c>
    </row>
    <row r="2224" spans="1:17" ht="15.75" x14ac:dyDescent="0.25">
      <c r="A2224" s="1" t="s">
        <v>135</v>
      </c>
      <c r="B2224" t="str">
        <f>VLOOKUP(Healthcare!A2224,'Customer Names'!$A:$D,4,0)</f>
        <v>Zachary</v>
      </c>
      <c r="C2224">
        <f>VLOOKUP(A2224,'Medical Examinations'!$A:$M,2,0)</f>
        <v>31.1</v>
      </c>
      <c r="D2224">
        <f>VLOOKUP($A2224,'Medical Examinations'!$A:$M,3,0)</f>
        <v>4.37</v>
      </c>
      <c r="E2224" t="str">
        <f>VLOOKUP($A2224,'Medical Examinations'!$A:$M,4,0)</f>
        <v>yes</v>
      </c>
      <c r="F2224" t="str">
        <f>VLOOKUP($A2224,'Medical Examinations'!$A:$M,5,0)</f>
        <v>No</v>
      </c>
      <c r="G2224" t="str">
        <f>VLOOKUP($A2224,'Medical Examinations'!$A:$M,6,0)</f>
        <v>No</v>
      </c>
      <c r="H2224">
        <f>VLOOKUP($A2224,'Medical Examinations'!$A:$M,8,0)</f>
        <v>0</v>
      </c>
      <c r="I2224" t="str">
        <f>VLOOKUP($A2224,'Medical Examinations'!$A:$M,9,0)</f>
        <v>No</v>
      </c>
      <c r="J2224" t="str">
        <f>VLOOKUP($A2224,'Medical Examinations'!$A:$M,11,0)</f>
        <v>Obesity</v>
      </c>
      <c r="K2224" t="str">
        <f>VLOOKUP($A2224,'Medical Examinations'!$A:$M,12,0)</f>
        <v>Normal</v>
      </c>
      <c r="L2224" s="11">
        <f>VLOOKUP($A2224,'Hospitalisation Details'!$A:$O,5,0)</f>
        <v>37171</v>
      </c>
      <c r="M2224">
        <f>VLOOKUP($A2224,'Hospitalisation Details'!$A:$O,7,0)</f>
        <v>1526.31</v>
      </c>
      <c r="N2224" t="str">
        <f>VLOOKUP($A2224,'Hospitalisation Details'!$A:$O,12,0)</f>
        <v>tier - 2</v>
      </c>
      <c r="O2224" t="str">
        <f>VLOOKUP($A2224,'Hospitalisation Details'!$A:$O,13,0)</f>
        <v>tier - 3</v>
      </c>
      <c r="P2224" t="str">
        <f>VLOOKUP($A2224,'Hospitalisation Details'!$A:$O,14,0)</f>
        <v>R1011</v>
      </c>
      <c r="Q2224">
        <f>VLOOKUP($A2224,'Hospitalisation Details'!$A:$O,15,0)</f>
        <v>21</v>
      </c>
    </row>
    <row r="2225" spans="1:17" ht="15.75" x14ac:dyDescent="0.25">
      <c r="A2225" s="1" t="s">
        <v>134</v>
      </c>
      <c r="B2225" t="str">
        <f>VLOOKUP(Healthcare!A2225,'Customer Names'!$A:$D,4,0)</f>
        <v>Matthew T.</v>
      </c>
      <c r="C2225">
        <f>VLOOKUP(A2225,'Medical Examinations'!$A:$M,2,0)</f>
        <v>23.21</v>
      </c>
      <c r="D2225">
        <f>VLOOKUP($A2225,'Medical Examinations'!$A:$M,3,0)</f>
        <v>5.24</v>
      </c>
      <c r="E2225" t="str">
        <f>VLOOKUP($A2225,'Medical Examinations'!$A:$M,4,0)</f>
        <v>yes</v>
      </c>
      <c r="F2225" t="str">
        <f>VLOOKUP($A2225,'Medical Examinations'!$A:$M,5,0)</f>
        <v>No</v>
      </c>
      <c r="G2225" t="str">
        <f>VLOOKUP($A2225,'Medical Examinations'!$A:$M,6,0)</f>
        <v>No</v>
      </c>
      <c r="H2225">
        <f>VLOOKUP($A2225,'Medical Examinations'!$A:$M,8,0)</f>
        <v>0</v>
      </c>
      <c r="I2225" t="str">
        <f>VLOOKUP($A2225,'Medical Examinations'!$A:$M,9,0)</f>
        <v>No</v>
      </c>
      <c r="J2225" t="str">
        <f>VLOOKUP($A2225,'Medical Examinations'!$A:$M,11,0)</f>
        <v>Healthy Weight</v>
      </c>
      <c r="K2225" t="str">
        <f>VLOOKUP($A2225,'Medical Examinations'!$A:$M,12,0)</f>
        <v>Normal</v>
      </c>
      <c r="L2225" s="11">
        <f>VLOOKUP($A2225,'Hospitalisation Details'!$A:$O,5,0)</f>
        <v>37189</v>
      </c>
      <c r="M2225">
        <f>VLOOKUP($A2225,'Hospitalisation Details'!$A:$O,7,0)</f>
        <v>1515.34</v>
      </c>
      <c r="N2225" t="str">
        <f>VLOOKUP($A2225,'Hospitalisation Details'!$A:$O,12,0)</f>
        <v>tier - 2</v>
      </c>
      <c r="O2225" t="str">
        <f>VLOOKUP($A2225,'Hospitalisation Details'!$A:$O,13,0)</f>
        <v>tier - 3</v>
      </c>
      <c r="P2225" t="str">
        <f>VLOOKUP($A2225,'Hospitalisation Details'!$A:$O,14,0)</f>
        <v>R1013</v>
      </c>
      <c r="Q2225">
        <f>VLOOKUP($A2225,'Hospitalisation Details'!$A:$O,15,0)</f>
        <v>21</v>
      </c>
    </row>
    <row r="2226" spans="1:17" ht="15.75" x14ac:dyDescent="0.25">
      <c r="A2226" s="1" t="s">
        <v>133</v>
      </c>
      <c r="B2226" t="str">
        <f>VLOOKUP(Healthcare!A2226,'Customer Names'!$A:$D,4,0)</f>
        <v>Pat</v>
      </c>
      <c r="C2226">
        <f>VLOOKUP(A2226,'Medical Examinations'!$A:$M,2,0)</f>
        <v>18.36</v>
      </c>
      <c r="D2226">
        <f>VLOOKUP($A2226,'Medical Examinations'!$A:$M,3,0)</f>
        <v>5.96</v>
      </c>
      <c r="E2226" t="str">
        <f>VLOOKUP($A2226,'Medical Examinations'!$A:$M,4,0)</f>
        <v>No</v>
      </c>
      <c r="F2226" t="str">
        <f>VLOOKUP($A2226,'Medical Examinations'!$A:$M,5,0)</f>
        <v>No</v>
      </c>
      <c r="G2226" t="str">
        <f>VLOOKUP($A2226,'Medical Examinations'!$A:$M,6,0)</f>
        <v>No</v>
      </c>
      <c r="H2226">
        <f>VLOOKUP($A2226,'Medical Examinations'!$A:$M,8,0)</f>
        <v>1</v>
      </c>
      <c r="I2226" t="str">
        <f>VLOOKUP($A2226,'Medical Examinations'!$A:$M,9,0)</f>
        <v>No</v>
      </c>
      <c r="J2226" t="str">
        <f>VLOOKUP($A2226,'Medical Examinations'!$A:$M,11,0)</f>
        <v>Underweight</v>
      </c>
      <c r="K2226" t="str">
        <f>VLOOKUP($A2226,'Medical Examinations'!$A:$M,12,0)</f>
        <v>Prediabetes</v>
      </c>
      <c r="L2226" s="11">
        <f>VLOOKUP($A2226,'Hospitalisation Details'!$A:$O,5,0)</f>
        <v>35965</v>
      </c>
      <c r="M2226">
        <f>VLOOKUP($A2226,'Hospitalisation Details'!$A:$O,7,0)</f>
        <v>1497</v>
      </c>
      <c r="N2226" t="str">
        <f>VLOOKUP($A2226,'Hospitalisation Details'!$A:$O,12,0)</f>
        <v>tier - 2</v>
      </c>
      <c r="O2226" t="str">
        <f>VLOOKUP($A2226,'Hospitalisation Details'!$A:$O,13,0)</f>
        <v>tier - 2</v>
      </c>
      <c r="P2226" t="str">
        <f>VLOOKUP($A2226,'Hospitalisation Details'!$A:$O,14,0)</f>
        <v>R1013</v>
      </c>
      <c r="Q2226">
        <f>VLOOKUP($A2226,'Hospitalisation Details'!$A:$O,15,0)</f>
        <v>24</v>
      </c>
    </row>
    <row r="2227" spans="1:17" ht="15.75" x14ac:dyDescent="0.25">
      <c r="A2227" s="1" t="s">
        <v>132</v>
      </c>
      <c r="B2227" t="str">
        <f>VLOOKUP(Healthcare!A2227,'Customer Names'!$A:$D,4,0)</f>
        <v>Ashley</v>
      </c>
      <c r="C2227">
        <f>VLOOKUP(A2227,'Medical Examinations'!$A:$M,2,0)</f>
        <v>15.92</v>
      </c>
      <c r="D2227">
        <f>VLOOKUP($A2227,'Medical Examinations'!$A:$M,3,0)</f>
        <v>4.76</v>
      </c>
      <c r="E2227" t="str">
        <f>VLOOKUP($A2227,'Medical Examinations'!$A:$M,4,0)</f>
        <v>yes</v>
      </c>
      <c r="F2227" t="str">
        <f>VLOOKUP($A2227,'Medical Examinations'!$A:$M,5,0)</f>
        <v>No</v>
      </c>
      <c r="G2227" t="str">
        <f>VLOOKUP($A2227,'Medical Examinations'!$A:$M,6,0)</f>
        <v>No</v>
      </c>
      <c r="H2227">
        <f>VLOOKUP($A2227,'Medical Examinations'!$A:$M,8,0)</f>
        <v>1</v>
      </c>
      <c r="I2227" t="str">
        <f>VLOOKUP($A2227,'Medical Examinations'!$A:$M,9,0)</f>
        <v>No</v>
      </c>
      <c r="J2227" t="str">
        <f>VLOOKUP($A2227,'Medical Examinations'!$A:$M,11,0)</f>
        <v>Underweight</v>
      </c>
      <c r="K2227" t="str">
        <f>VLOOKUP($A2227,'Medical Examinations'!$A:$M,12,0)</f>
        <v>Normal</v>
      </c>
      <c r="L2227" s="11">
        <f>VLOOKUP($A2227,'Hospitalisation Details'!$A:$O,5,0)</f>
        <v>34887</v>
      </c>
      <c r="M2227">
        <f>VLOOKUP($A2227,'Hospitalisation Details'!$A:$O,7,0)</f>
        <v>1493</v>
      </c>
      <c r="N2227" t="str">
        <f>VLOOKUP($A2227,'Hospitalisation Details'!$A:$O,12,0)</f>
        <v>tier - 2</v>
      </c>
      <c r="O2227" t="str">
        <f>VLOOKUP($A2227,'Hospitalisation Details'!$A:$O,13,0)</f>
        <v>tier - 3</v>
      </c>
      <c r="P2227" t="str">
        <f>VLOOKUP($A2227,'Hospitalisation Details'!$A:$O,14,0)</f>
        <v>R1013</v>
      </c>
      <c r="Q2227">
        <f>VLOOKUP($A2227,'Hospitalisation Details'!$A:$O,15,0)</f>
        <v>27</v>
      </c>
    </row>
    <row r="2228" spans="1:17" ht="15.75" x14ac:dyDescent="0.25">
      <c r="A2228" s="1" t="s">
        <v>131</v>
      </c>
      <c r="B2228" t="str">
        <f>VLOOKUP(Healthcare!A2228,'Customer Names'!$A:$D,4,0)</f>
        <v>Elizabeth A.</v>
      </c>
      <c r="C2228">
        <f>VLOOKUP(A2228,'Medical Examinations'!$A:$M,2,0)</f>
        <v>15.17</v>
      </c>
      <c r="D2228">
        <f>VLOOKUP($A2228,'Medical Examinations'!$A:$M,3,0)</f>
        <v>4.3</v>
      </c>
      <c r="E2228" t="str">
        <f>VLOOKUP($A2228,'Medical Examinations'!$A:$M,4,0)</f>
        <v>yes</v>
      </c>
      <c r="F2228" t="str">
        <f>VLOOKUP($A2228,'Medical Examinations'!$A:$M,5,0)</f>
        <v>No</v>
      </c>
      <c r="G2228" t="str">
        <f>VLOOKUP($A2228,'Medical Examinations'!$A:$M,6,0)</f>
        <v>Yes</v>
      </c>
      <c r="H2228">
        <f>VLOOKUP($A2228,'Medical Examinations'!$A:$M,8,0)</f>
        <v>1</v>
      </c>
      <c r="I2228" t="str">
        <f>VLOOKUP($A2228,'Medical Examinations'!$A:$M,9,0)</f>
        <v>No</v>
      </c>
      <c r="J2228" t="str">
        <f>VLOOKUP($A2228,'Medical Examinations'!$A:$M,11,0)</f>
        <v>Underweight</v>
      </c>
      <c r="K2228" t="str">
        <f>VLOOKUP($A2228,'Medical Examinations'!$A:$M,12,0)</f>
        <v>Normal</v>
      </c>
      <c r="L2228" s="11">
        <f>VLOOKUP($A2228,'Hospitalisation Details'!$A:$O,5,0)</f>
        <v>35682</v>
      </c>
      <c r="M2228">
        <f>VLOOKUP($A2228,'Hospitalisation Details'!$A:$O,7,0)</f>
        <v>1481</v>
      </c>
      <c r="N2228" t="str">
        <f>VLOOKUP($A2228,'Hospitalisation Details'!$A:$O,12,0)</f>
        <v>tier - 2</v>
      </c>
      <c r="O2228" t="str">
        <f>VLOOKUP($A2228,'Hospitalisation Details'!$A:$O,13,0)</f>
        <v>tier - 1</v>
      </c>
      <c r="P2228" t="str">
        <f>VLOOKUP($A2228,'Hospitalisation Details'!$A:$O,14,0)</f>
        <v>R1012</v>
      </c>
      <c r="Q2228">
        <f>VLOOKUP($A2228,'Hospitalisation Details'!$A:$O,15,0)</f>
        <v>25</v>
      </c>
    </row>
    <row r="2229" spans="1:17" ht="15.75" x14ac:dyDescent="0.25">
      <c r="A2229" s="1" t="s">
        <v>130</v>
      </c>
      <c r="B2229" t="str">
        <f>VLOOKUP(Healthcare!A2229,'Customer Names'!$A:$D,4,0)</f>
        <v>Rebecca M.</v>
      </c>
      <c r="C2229">
        <f>VLOOKUP(A2229,'Medical Examinations'!$A:$M,2,0)</f>
        <v>16.63</v>
      </c>
      <c r="D2229">
        <f>VLOOKUP($A2229,'Medical Examinations'!$A:$M,3,0)</f>
        <v>4.5</v>
      </c>
      <c r="E2229" t="str">
        <f>VLOOKUP($A2229,'Medical Examinations'!$A:$M,4,0)</f>
        <v>No</v>
      </c>
      <c r="F2229" t="str">
        <f>VLOOKUP($A2229,'Medical Examinations'!$A:$M,5,0)</f>
        <v>No</v>
      </c>
      <c r="G2229" t="str">
        <f>VLOOKUP($A2229,'Medical Examinations'!$A:$M,6,0)</f>
        <v>No</v>
      </c>
      <c r="H2229">
        <f>VLOOKUP($A2229,'Medical Examinations'!$A:$M,8,0)</f>
        <v>1</v>
      </c>
      <c r="I2229" t="str">
        <f>VLOOKUP($A2229,'Medical Examinations'!$A:$M,9,0)</f>
        <v>No</v>
      </c>
      <c r="J2229" t="str">
        <f>VLOOKUP($A2229,'Medical Examinations'!$A:$M,11,0)</f>
        <v>Underweight</v>
      </c>
      <c r="K2229" t="str">
        <f>VLOOKUP($A2229,'Medical Examinations'!$A:$M,12,0)</f>
        <v>Normal</v>
      </c>
      <c r="L2229" s="11">
        <f>VLOOKUP($A2229,'Hospitalisation Details'!$A:$O,5,0)</f>
        <v>35953</v>
      </c>
      <c r="M2229">
        <f>VLOOKUP($A2229,'Hospitalisation Details'!$A:$O,7,0)</f>
        <v>1477</v>
      </c>
      <c r="N2229" t="str">
        <f>VLOOKUP($A2229,'Hospitalisation Details'!$A:$O,12,0)</f>
        <v>tier - 2</v>
      </c>
      <c r="O2229" t="str">
        <f>VLOOKUP($A2229,'Hospitalisation Details'!$A:$O,13,0)</f>
        <v>tier - 1</v>
      </c>
      <c r="P2229" t="str">
        <f>VLOOKUP($A2229,'Hospitalisation Details'!$A:$O,14,0)</f>
        <v>R1013</v>
      </c>
      <c r="Q2229">
        <f>VLOOKUP($A2229,'Hospitalisation Details'!$A:$O,15,0)</f>
        <v>25</v>
      </c>
    </row>
    <row r="2230" spans="1:17" ht="15.75" x14ac:dyDescent="0.25">
      <c r="A2230" s="1" t="s">
        <v>129</v>
      </c>
      <c r="B2230" t="str">
        <f>VLOOKUP(Healthcare!A2230,'Customer Names'!$A:$D,4,0)</f>
        <v>Ruth</v>
      </c>
      <c r="C2230">
        <f>VLOOKUP(A2230,'Medical Examinations'!$A:$M,2,0)</f>
        <v>19.39</v>
      </c>
      <c r="D2230">
        <f>VLOOKUP($A2230,'Medical Examinations'!$A:$M,3,0)</f>
        <v>5.59</v>
      </c>
      <c r="E2230" t="str">
        <f>VLOOKUP($A2230,'Medical Examinations'!$A:$M,4,0)</f>
        <v>No</v>
      </c>
      <c r="F2230" t="str">
        <f>VLOOKUP($A2230,'Medical Examinations'!$A:$M,5,0)</f>
        <v>No</v>
      </c>
      <c r="G2230" t="str">
        <f>VLOOKUP($A2230,'Medical Examinations'!$A:$M,6,0)</f>
        <v>Yes</v>
      </c>
      <c r="H2230">
        <f>VLOOKUP($A2230,'Medical Examinations'!$A:$M,8,0)</f>
        <v>1</v>
      </c>
      <c r="I2230" t="str">
        <f>VLOOKUP($A2230,'Medical Examinations'!$A:$M,9,0)</f>
        <v>No</v>
      </c>
      <c r="J2230" t="str">
        <f>VLOOKUP($A2230,'Medical Examinations'!$A:$M,11,0)</f>
        <v>Healthy Weight</v>
      </c>
      <c r="K2230" t="str">
        <f>VLOOKUP($A2230,'Medical Examinations'!$A:$M,12,0)</f>
        <v>Normal</v>
      </c>
      <c r="L2230" s="11">
        <f>VLOOKUP($A2230,'Hospitalisation Details'!$A:$O,5,0)</f>
        <v>37792</v>
      </c>
      <c r="M2230">
        <f>VLOOKUP($A2230,'Hospitalisation Details'!$A:$O,7,0)</f>
        <v>1467</v>
      </c>
      <c r="N2230" t="str">
        <f>VLOOKUP($A2230,'Hospitalisation Details'!$A:$O,12,0)</f>
        <v>tier - 2</v>
      </c>
      <c r="O2230" t="str">
        <f>VLOOKUP($A2230,'Hospitalisation Details'!$A:$O,13,0)</f>
        <v>tier - 2</v>
      </c>
      <c r="P2230" t="str">
        <f>VLOOKUP($A2230,'Hospitalisation Details'!$A:$O,14,0)</f>
        <v>R1013</v>
      </c>
      <c r="Q2230">
        <f>VLOOKUP($A2230,'Hospitalisation Details'!$A:$O,15,0)</f>
        <v>19</v>
      </c>
    </row>
    <row r="2231" spans="1:17" ht="15.75" x14ac:dyDescent="0.25">
      <c r="A2231" s="1" t="s">
        <v>128</v>
      </c>
      <c r="B2231" t="str">
        <f>VLOOKUP(Healthcare!A2231,'Customer Names'!$A:$D,4,0)</f>
        <v>Gregory S</v>
      </c>
      <c r="C2231">
        <f>VLOOKUP(A2231,'Medical Examinations'!$A:$M,2,0)</f>
        <v>17.34</v>
      </c>
      <c r="D2231">
        <f>VLOOKUP($A2231,'Medical Examinations'!$A:$M,3,0)</f>
        <v>6.29</v>
      </c>
      <c r="E2231" t="str">
        <f>VLOOKUP($A2231,'Medical Examinations'!$A:$M,4,0)</f>
        <v>yes</v>
      </c>
      <c r="F2231" t="str">
        <f>VLOOKUP($A2231,'Medical Examinations'!$A:$M,5,0)</f>
        <v>No</v>
      </c>
      <c r="G2231" t="str">
        <f>VLOOKUP($A2231,'Medical Examinations'!$A:$M,6,0)</f>
        <v>Yes</v>
      </c>
      <c r="H2231">
        <f>VLOOKUP($A2231,'Medical Examinations'!$A:$M,8,0)</f>
        <v>1</v>
      </c>
      <c r="I2231" t="str">
        <f>VLOOKUP($A2231,'Medical Examinations'!$A:$M,9,0)</f>
        <v>No</v>
      </c>
      <c r="J2231" t="str">
        <f>VLOOKUP($A2231,'Medical Examinations'!$A:$M,11,0)</f>
        <v>Underweight</v>
      </c>
      <c r="K2231" t="str">
        <f>VLOOKUP($A2231,'Medical Examinations'!$A:$M,12,0)</f>
        <v>Prediabetes</v>
      </c>
      <c r="L2231" s="11">
        <f>VLOOKUP($A2231,'Hospitalisation Details'!$A:$O,5,0)</f>
        <v>35692</v>
      </c>
      <c r="M2231">
        <f>VLOOKUP($A2231,'Hospitalisation Details'!$A:$O,7,0)</f>
        <v>1445</v>
      </c>
      <c r="N2231" t="str">
        <f>VLOOKUP($A2231,'Hospitalisation Details'!$A:$O,12,0)</f>
        <v>tier - 2</v>
      </c>
      <c r="O2231" t="str">
        <f>VLOOKUP($A2231,'Hospitalisation Details'!$A:$O,13,0)</f>
        <v>tier - 1</v>
      </c>
      <c r="P2231" t="str">
        <f>VLOOKUP($A2231,'Hospitalisation Details'!$A:$O,14,0)</f>
        <v>R1013</v>
      </c>
      <c r="Q2231">
        <f>VLOOKUP($A2231,'Hospitalisation Details'!$A:$O,15,0)</f>
        <v>25</v>
      </c>
    </row>
    <row r="2232" spans="1:17" ht="15.75" x14ac:dyDescent="0.25">
      <c r="A2232" s="1" t="s">
        <v>127</v>
      </c>
      <c r="B2232" t="str">
        <f>VLOOKUP(Healthcare!A2232,'Customer Names'!$A:$D,4,0)</f>
        <v>Alexandra S</v>
      </c>
      <c r="C2232">
        <f>VLOOKUP(A2232,'Medical Examinations'!$A:$M,2,0)</f>
        <v>17.940000000000001</v>
      </c>
      <c r="D2232">
        <f>VLOOKUP($A2232,'Medical Examinations'!$A:$M,3,0)</f>
        <v>4.1900000000000004</v>
      </c>
      <c r="E2232" t="str">
        <f>VLOOKUP($A2232,'Medical Examinations'!$A:$M,4,0)</f>
        <v>No</v>
      </c>
      <c r="F2232" t="str">
        <f>VLOOKUP($A2232,'Medical Examinations'!$A:$M,5,0)</f>
        <v>yes</v>
      </c>
      <c r="G2232" t="str">
        <f>VLOOKUP($A2232,'Medical Examinations'!$A:$M,6,0)</f>
        <v>No</v>
      </c>
      <c r="H2232">
        <f>VLOOKUP($A2232,'Medical Examinations'!$A:$M,8,0)</f>
        <v>1</v>
      </c>
      <c r="I2232" t="str">
        <f>VLOOKUP($A2232,'Medical Examinations'!$A:$M,9,0)</f>
        <v>No</v>
      </c>
      <c r="J2232" t="str">
        <f>VLOOKUP($A2232,'Medical Examinations'!$A:$M,11,0)</f>
        <v>Underweight</v>
      </c>
      <c r="K2232" t="str">
        <f>VLOOKUP($A2232,'Medical Examinations'!$A:$M,12,0)</f>
        <v>Normal</v>
      </c>
      <c r="L2232" s="11">
        <f>VLOOKUP($A2232,'Hospitalisation Details'!$A:$O,5,0)</f>
        <v>36800</v>
      </c>
      <c r="M2232">
        <f>VLOOKUP($A2232,'Hospitalisation Details'!$A:$O,7,0)</f>
        <v>1438</v>
      </c>
      <c r="N2232" t="str">
        <f>VLOOKUP($A2232,'Hospitalisation Details'!$A:$O,12,0)</f>
        <v>tier - 2</v>
      </c>
      <c r="O2232" t="str">
        <f>VLOOKUP($A2232,'Hospitalisation Details'!$A:$O,13,0)</f>
        <v>tier - 2</v>
      </c>
      <c r="P2232" t="str">
        <f>VLOOKUP($A2232,'Hospitalisation Details'!$A:$O,14,0)</f>
        <v>R1013</v>
      </c>
      <c r="Q2232">
        <f>VLOOKUP($A2232,'Hospitalisation Details'!$A:$O,15,0)</f>
        <v>22</v>
      </c>
    </row>
    <row r="2233" spans="1:17" ht="15.75" x14ac:dyDescent="0.25">
      <c r="A2233" s="1" t="s">
        <v>126</v>
      </c>
      <c r="B2233" t="str">
        <f>VLOOKUP(Healthcare!A2233,'Customer Names'!$A:$D,4,0)</f>
        <v>Hillary</v>
      </c>
      <c r="C2233">
        <f>VLOOKUP(A2233,'Medical Examinations'!$A:$M,2,0)</f>
        <v>16.670000000000002</v>
      </c>
      <c r="D2233">
        <f>VLOOKUP($A2233,'Medical Examinations'!$A:$M,3,0)</f>
        <v>4.7</v>
      </c>
      <c r="E2233" t="str">
        <f>VLOOKUP($A2233,'Medical Examinations'!$A:$M,4,0)</f>
        <v>yes</v>
      </c>
      <c r="F2233" t="str">
        <f>VLOOKUP($A2233,'Medical Examinations'!$A:$M,5,0)</f>
        <v>No</v>
      </c>
      <c r="G2233" t="str">
        <f>VLOOKUP($A2233,'Medical Examinations'!$A:$M,6,0)</f>
        <v>Yes</v>
      </c>
      <c r="H2233">
        <f>VLOOKUP($A2233,'Medical Examinations'!$A:$M,8,0)</f>
        <v>1</v>
      </c>
      <c r="I2233" t="str">
        <f>VLOOKUP($A2233,'Medical Examinations'!$A:$M,9,0)</f>
        <v>No</v>
      </c>
      <c r="J2233" t="str">
        <f>VLOOKUP($A2233,'Medical Examinations'!$A:$M,11,0)</f>
        <v>Underweight</v>
      </c>
      <c r="K2233" t="str">
        <f>VLOOKUP($A2233,'Medical Examinations'!$A:$M,12,0)</f>
        <v>Normal</v>
      </c>
      <c r="L2233" s="11">
        <f>VLOOKUP($A2233,'Hospitalisation Details'!$A:$O,5,0)</f>
        <v>35586</v>
      </c>
      <c r="M2233">
        <f>VLOOKUP($A2233,'Hospitalisation Details'!$A:$O,7,0)</f>
        <v>1422</v>
      </c>
      <c r="N2233" t="str">
        <f>VLOOKUP($A2233,'Hospitalisation Details'!$A:$O,12,0)</f>
        <v>tier - 2</v>
      </c>
      <c r="O2233" t="str">
        <f>VLOOKUP($A2233,'Hospitalisation Details'!$A:$O,13,0)</f>
        <v>tier - 2</v>
      </c>
      <c r="P2233" t="str">
        <f>VLOOKUP($A2233,'Hospitalisation Details'!$A:$O,14,0)</f>
        <v>R1013</v>
      </c>
      <c r="Q2233">
        <f>VLOOKUP($A2233,'Hospitalisation Details'!$A:$O,15,0)</f>
        <v>26</v>
      </c>
    </row>
    <row r="2234" spans="1:17" ht="15.75" x14ac:dyDescent="0.25">
      <c r="A2234" s="1" t="s">
        <v>125</v>
      </c>
      <c r="B2234" t="str">
        <f>VLOOKUP(Healthcare!A2234,'Customer Names'!$A:$D,4,0)</f>
        <v>Amy K.</v>
      </c>
      <c r="C2234">
        <f>VLOOKUP(A2234,'Medical Examinations'!$A:$M,2,0)</f>
        <v>20.58</v>
      </c>
      <c r="D2234">
        <f>VLOOKUP($A2234,'Medical Examinations'!$A:$M,3,0)</f>
        <v>5.64</v>
      </c>
      <c r="E2234" t="str">
        <f>VLOOKUP($A2234,'Medical Examinations'!$A:$M,4,0)</f>
        <v>yes</v>
      </c>
      <c r="F2234" t="str">
        <f>VLOOKUP($A2234,'Medical Examinations'!$A:$M,5,0)</f>
        <v>No</v>
      </c>
      <c r="G2234" t="str">
        <f>VLOOKUP($A2234,'Medical Examinations'!$A:$M,6,0)</f>
        <v>No</v>
      </c>
      <c r="H2234">
        <f>VLOOKUP($A2234,'Medical Examinations'!$A:$M,8,0)</f>
        <v>0</v>
      </c>
      <c r="I2234" t="str">
        <f>VLOOKUP($A2234,'Medical Examinations'!$A:$M,9,0)</f>
        <v>No</v>
      </c>
      <c r="J2234" t="str">
        <f>VLOOKUP($A2234,'Medical Examinations'!$A:$M,11,0)</f>
        <v>Healthy Weight</v>
      </c>
      <c r="K2234" t="str">
        <f>VLOOKUP($A2234,'Medical Examinations'!$A:$M,12,0)</f>
        <v>Normal</v>
      </c>
      <c r="L2234" s="11">
        <f>VLOOKUP($A2234,'Hospitalisation Details'!$A:$O,5,0)</f>
        <v>37126</v>
      </c>
      <c r="M2234">
        <f>VLOOKUP($A2234,'Hospitalisation Details'!$A:$O,7,0)</f>
        <v>1421</v>
      </c>
      <c r="N2234" t="str">
        <f>VLOOKUP($A2234,'Hospitalisation Details'!$A:$O,12,0)</f>
        <v>tier - 2</v>
      </c>
      <c r="O2234" t="str">
        <f>VLOOKUP($A2234,'Hospitalisation Details'!$A:$O,13,0)</f>
        <v>tier - 2</v>
      </c>
      <c r="P2234" t="str">
        <f>VLOOKUP($A2234,'Hospitalisation Details'!$A:$O,14,0)</f>
        <v>R1013</v>
      </c>
      <c r="Q2234">
        <f>VLOOKUP($A2234,'Hospitalisation Details'!$A:$O,15,0)</f>
        <v>21</v>
      </c>
    </row>
    <row r="2235" spans="1:17" ht="15.75" x14ac:dyDescent="0.25">
      <c r="A2235" s="1" t="s">
        <v>124</v>
      </c>
      <c r="B2235" t="str">
        <f>VLOOKUP(Healthcare!A2235,'Customer Names'!$A:$D,4,0)</f>
        <v>Scott</v>
      </c>
      <c r="C2235">
        <f>VLOOKUP(A2235,'Medical Examinations'!$A:$M,2,0)</f>
        <v>16.5</v>
      </c>
      <c r="D2235">
        <f>VLOOKUP($A2235,'Medical Examinations'!$A:$M,3,0)</f>
        <v>4.1100000000000003</v>
      </c>
      <c r="E2235" t="str">
        <f>VLOOKUP($A2235,'Medical Examinations'!$A:$M,4,0)</f>
        <v>yes</v>
      </c>
      <c r="F2235" t="str">
        <f>VLOOKUP($A2235,'Medical Examinations'!$A:$M,5,0)</f>
        <v>No</v>
      </c>
      <c r="G2235" t="str">
        <f>VLOOKUP($A2235,'Medical Examinations'!$A:$M,6,0)</f>
        <v>No</v>
      </c>
      <c r="H2235">
        <f>VLOOKUP($A2235,'Medical Examinations'!$A:$M,8,0)</f>
        <v>0</v>
      </c>
      <c r="I2235" t="str">
        <f>VLOOKUP($A2235,'Medical Examinations'!$A:$M,9,0)</f>
        <v>No</v>
      </c>
      <c r="J2235" t="str">
        <f>VLOOKUP($A2235,'Medical Examinations'!$A:$M,11,0)</f>
        <v>Underweight</v>
      </c>
      <c r="K2235" t="str">
        <f>VLOOKUP($A2235,'Medical Examinations'!$A:$M,12,0)</f>
        <v>Normal</v>
      </c>
      <c r="L2235" s="11">
        <f>VLOOKUP($A2235,'Hospitalisation Details'!$A:$O,5,0)</f>
        <v>35361</v>
      </c>
      <c r="M2235">
        <f>VLOOKUP($A2235,'Hospitalisation Details'!$A:$O,7,0)</f>
        <v>1417</v>
      </c>
      <c r="N2235" t="str">
        <f>VLOOKUP($A2235,'Hospitalisation Details'!$A:$O,12,0)</f>
        <v>tier - 2</v>
      </c>
      <c r="O2235" t="str">
        <f>VLOOKUP($A2235,'Hospitalisation Details'!$A:$O,13,0)</f>
        <v>tier - 3</v>
      </c>
      <c r="P2235" t="str">
        <f>VLOOKUP($A2235,'Hospitalisation Details'!$A:$O,14,0)</f>
        <v>R1013</v>
      </c>
      <c r="Q2235">
        <f>VLOOKUP($A2235,'Hospitalisation Details'!$A:$O,15,0)</f>
        <v>26</v>
      </c>
    </row>
    <row r="2236" spans="1:17" ht="15.75" x14ac:dyDescent="0.25">
      <c r="A2236" s="1" t="s">
        <v>123</v>
      </c>
      <c r="B2236" t="str">
        <f>VLOOKUP(Healthcare!A2236,'Customer Names'!$A:$D,4,0)</f>
        <v>John</v>
      </c>
      <c r="C2236">
        <f>VLOOKUP(A2236,'Medical Examinations'!$A:$M,2,0)</f>
        <v>15.41</v>
      </c>
      <c r="D2236">
        <f>VLOOKUP($A2236,'Medical Examinations'!$A:$M,3,0)</f>
        <v>5.43</v>
      </c>
      <c r="E2236" t="str">
        <f>VLOOKUP($A2236,'Medical Examinations'!$A:$M,4,0)</f>
        <v>yes</v>
      </c>
      <c r="F2236" t="str">
        <f>VLOOKUP($A2236,'Medical Examinations'!$A:$M,5,0)</f>
        <v>No</v>
      </c>
      <c r="G2236" t="str">
        <f>VLOOKUP($A2236,'Medical Examinations'!$A:$M,6,0)</f>
        <v>Yes</v>
      </c>
      <c r="H2236">
        <f>VLOOKUP($A2236,'Medical Examinations'!$A:$M,8,0)</f>
        <v>1</v>
      </c>
      <c r="I2236" t="str">
        <f>VLOOKUP($A2236,'Medical Examinations'!$A:$M,9,0)</f>
        <v>No</v>
      </c>
      <c r="J2236" t="str">
        <f>VLOOKUP($A2236,'Medical Examinations'!$A:$M,11,0)</f>
        <v>Underweight</v>
      </c>
      <c r="K2236" t="str">
        <f>VLOOKUP($A2236,'Medical Examinations'!$A:$M,12,0)</f>
        <v>Normal</v>
      </c>
      <c r="L2236" s="11">
        <f>VLOOKUP($A2236,'Hospitalisation Details'!$A:$O,5,0)</f>
        <v>35608</v>
      </c>
      <c r="M2236">
        <f>VLOOKUP($A2236,'Hospitalisation Details'!$A:$O,7,0)</f>
        <v>1402</v>
      </c>
      <c r="N2236" t="str">
        <f>VLOOKUP($A2236,'Hospitalisation Details'!$A:$O,12,0)</f>
        <v>tier - 2</v>
      </c>
      <c r="O2236" t="str">
        <f>VLOOKUP($A2236,'Hospitalisation Details'!$A:$O,13,0)</f>
        <v>tier - 3</v>
      </c>
      <c r="P2236" t="str">
        <f>VLOOKUP($A2236,'Hospitalisation Details'!$A:$O,14,0)</f>
        <v>R1011</v>
      </c>
      <c r="Q2236">
        <f>VLOOKUP($A2236,'Hospitalisation Details'!$A:$O,15,0)</f>
        <v>25</v>
      </c>
    </row>
    <row r="2237" spans="1:17" ht="15.75" x14ac:dyDescent="0.25">
      <c r="A2237" s="1" t="s">
        <v>122</v>
      </c>
      <c r="B2237" t="str">
        <f>VLOOKUP(Healthcare!A2237,'Customer Names'!$A:$D,4,0)</f>
        <v>Maaikel</v>
      </c>
      <c r="C2237">
        <f>VLOOKUP(A2237,'Medical Examinations'!$A:$M,2,0)</f>
        <v>24.59</v>
      </c>
      <c r="D2237">
        <f>VLOOKUP($A2237,'Medical Examinations'!$A:$M,3,0)</f>
        <v>4.38</v>
      </c>
      <c r="E2237" t="str">
        <f>VLOOKUP($A2237,'Medical Examinations'!$A:$M,4,0)</f>
        <v>No</v>
      </c>
      <c r="F2237" t="str">
        <f>VLOOKUP($A2237,'Medical Examinations'!$A:$M,5,0)</f>
        <v>No</v>
      </c>
      <c r="G2237" t="str">
        <f>VLOOKUP($A2237,'Medical Examinations'!$A:$M,6,0)</f>
        <v>No</v>
      </c>
      <c r="H2237">
        <f>VLOOKUP($A2237,'Medical Examinations'!$A:$M,8,0)</f>
        <v>1</v>
      </c>
      <c r="I2237" t="str">
        <f>VLOOKUP($A2237,'Medical Examinations'!$A:$M,9,0)</f>
        <v>No</v>
      </c>
      <c r="J2237" t="str">
        <f>VLOOKUP($A2237,'Medical Examinations'!$A:$M,11,0)</f>
        <v>Healthy Weight</v>
      </c>
      <c r="K2237" t="str">
        <f>VLOOKUP($A2237,'Medical Examinations'!$A:$M,12,0)</f>
        <v>Normal</v>
      </c>
      <c r="L2237" s="11">
        <f>VLOOKUP($A2237,'Hospitalisation Details'!$A:$O,5,0)</f>
        <v>36134</v>
      </c>
      <c r="M2237">
        <f>VLOOKUP($A2237,'Hospitalisation Details'!$A:$O,7,0)</f>
        <v>1400.44</v>
      </c>
      <c r="N2237" t="str">
        <f>VLOOKUP($A2237,'Hospitalisation Details'!$A:$O,12,0)</f>
        <v>tier - 2</v>
      </c>
      <c r="O2237" t="str">
        <f>VLOOKUP($A2237,'Hospitalisation Details'!$A:$O,13,0)</f>
        <v>tier - 2</v>
      </c>
      <c r="P2237" t="str">
        <f>VLOOKUP($A2237,'Hospitalisation Details'!$A:$O,14,0)</f>
        <v>R1013</v>
      </c>
      <c r="Q2237">
        <f>VLOOKUP($A2237,'Hospitalisation Details'!$A:$O,15,0)</f>
        <v>24</v>
      </c>
    </row>
    <row r="2238" spans="1:17" ht="15.75" x14ac:dyDescent="0.25">
      <c r="A2238" s="1" t="s">
        <v>121</v>
      </c>
      <c r="B2238" t="str">
        <f>VLOOKUP(Healthcare!A2238,'Customer Names'!$A:$D,4,0)</f>
        <v>Daniel C</v>
      </c>
      <c r="C2238">
        <f>VLOOKUP(A2238,'Medical Examinations'!$A:$M,2,0)</f>
        <v>33.33</v>
      </c>
      <c r="D2238">
        <f>VLOOKUP($A2238,'Medical Examinations'!$A:$M,3,0)</f>
        <v>9.7899999999999991</v>
      </c>
      <c r="E2238" t="str">
        <f>VLOOKUP($A2238,'Medical Examinations'!$A:$M,4,0)</f>
        <v>No</v>
      </c>
      <c r="F2238" t="str">
        <f>VLOOKUP($A2238,'Medical Examinations'!$A:$M,5,0)</f>
        <v>No</v>
      </c>
      <c r="G2238" t="str">
        <f>VLOOKUP($A2238,'Medical Examinations'!$A:$M,6,0)</f>
        <v>No</v>
      </c>
      <c r="H2238">
        <f>VLOOKUP($A2238,'Medical Examinations'!$A:$M,8,0)</f>
        <v>0</v>
      </c>
      <c r="I2238" t="str">
        <f>VLOOKUP($A2238,'Medical Examinations'!$A:$M,9,0)</f>
        <v>No</v>
      </c>
      <c r="J2238" t="str">
        <f>VLOOKUP($A2238,'Medical Examinations'!$A:$M,11,0)</f>
        <v>Obesity</v>
      </c>
      <c r="K2238" t="str">
        <f>VLOOKUP($A2238,'Medical Examinations'!$A:$M,12,0)</f>
        <v>Diabetes</v>
      </c>
      <c r="L2238" s="11">
        <f>VLOOKUP($A2238,'Hospitalisation Details'!$A:$O,5,0)</f>
        <v>37429</v>
      </c>
      <c r="M2238">
        <f>VLOOKUP($A2238,'Hospitalisation Details'!$A:$O,7,0)</f>
        <v>1391.53</v>
      </c>
      <c r="N2238" t="str">
        <f>VLOOKUP($A2238,'Hospitalisation Details'!$A:$O,12,0)</f>
        <v>tier - 2</v>
      </c>
      <c r="O2238" t="str">
        <f>VLOOKUP($A2238,'Hospitalisation Details'!$A:$O,13,0)</f>
        <v>tier - 1</v>
      </c>
      <c r="P2238" t="str">
        <f>VLOOKUP($A2238,'Hospitalisation Details'!$A:$O,14,0)</f>
        <v>R1013</v>
      </c>
      <c r="Q2238">
        <f>VLOOKUP($A2238,'Hospitalisation Details'!$A:$O,15,0)</f>
        <v>20</v>
      </c>
    </row>
    <row r="2239" spans="1:17" ht="15.75" x14ac:dyDescent="0.25">
      <c r="A2239" s="1" t="s">
        <v>120</v>
      </c>
      <c r="B2239" t="str">
        <f>VLOOKUP(Healthcare!A2239,'Customer Names'!$A:$D,4,0)</f>
        <v>Christopher S.</v>
      </c>
      <c r="C2239">
        <f>VLOOKUP(A2239,'Medical Examinations'!$A:$M,2,0)</f>
        <v>18.5</v>
      </c>
      <c r="D2239">
        <f>VLOOKUP($A2239,'Medical Examinations'!$A:$M,3,0)</f>
        <v>11.84</v>
      </c>
      <c r="E2239" t="str">
        <f>VLOOKUP($A2239,'Medical Examinations'!$A:$M,4,0)</f>
        <v>No</v>
      </c>
      <c r="F2239" t="str">
        <f>VLOOKUP($A2239,'Medical Examinations'!$A:$M,5,0)</f>
        <v>No</v>
      </c>
      <c r="G2239" t="str">
        <f>VLOOKUP($A2239,'Medical Examinations'!$A:$M,6,0)</f>
        <v>No</v>
      </c>
      <c r="H2239">
        <f>VLOOKUP($A2239,'Medical Examinations'!$A:$M,8,0)</f>
        <v>0</v>
      </c>
      <c r="I2239" t="str">
        <f>VLOOKUP($A2239,'Medical Examinations'!$A:$M,9,0)</f>
        <v>No</v>
      </c>
      <c r="J2239" t="str">
        <f>VLOOKUP($A2239,'Medical Examinations'!$A:$M,11,0)</f>
        <v>Healthy Weight</v>
      </c>
      <c r="K2239" t="str">
        <f>VLOOKUP($A2239,'Medical Examinations'!$A:$M,12,0)</f>
        <v>Diabetes</v>
      </c>
      <c r="L2239" s="11">
        <f>VLOOKUP($A2239,'Hospitalisation Details'!$A:$O,5,0)</f>
        <v>37451</v>
      </c>
      <c r="M2239">
        <f>VLOOKUP($A2239,'Hospitalisation Details'!$A:$O,7,0)</f>
        <v>1390</v>
      </c>
      <c r="N2239" t="str">
        <f>VLOOKUP($A2239,'Hospitalisation Details'!$A:$O,12,0)</f>
        <v>tier - 2</v>
      </c>
      <c r="O2239" t="str">
        <f>VLOOKUP($A2239,'Hospitalisation Details'!$A:$O,13,0)</f>
        <v>tier - 2</v>
      </c>
      <c r="P2239" t="str">
        <f>VLOOKUP($A2239,'Hospitalisation Details'!$A:$O,14,0)</f>
        <v>R1013</v>
      </c>
      <c r="Q2239">
        <f>VLOOKUP($A2239,'Hospitalisation Details'!$A:$O,15,0)</f>
        <v>20</v>
      </c>
    </row>
    <row r="2240" spans="1:17" ht="15.75" x14ac:dyDescent="0.25">
      <c r="A2240" s="1" t="s">
        <v>119</v>
      </c>
      <c r="B2240" t="str">
        <f>VLOOKUP(Healthcare!A2240,'Customer Names'!$A:$D,4,0)</f>
        <v>William R</v>
      </c>
      <c r="C2240">
        <f>VLOOKUP(A2240,'Medical Examinations'!$A:$M,2,0)</f>
        <v>18.579999999999998</v>
      </c>
      <c r="D2240">
        <f>VLOOKUP($A2240,'Medical Examinations'!$A:$M,3,0)</f>
        <v>6.22</v>
      </c>
      <c r="E2240" t="str">
        <f>VLOOKUP($A2240,'Medical Examinations'!$A:$M,4,0)</f>
        <v>No</v>
      </c>
      <c r="F2240" t="str">
        <f>VLOOKUP($A2240,'Medical Examinations'!$A:$M,5,0)</f>
        <v>No</v>
      </c>
      <c r="G2240" t="str">
        <f>VLOOKUP($A2240,'Medical Examinations'!$A:$M,6,0)</f>
        <v>No</v>
      </c>
      <c r="H2240">
        <f>VLOOKUP($A2240,'Medical Examinations'!$A:$M,8,0)</f>
        <v>0</v>
      </c>
      <c r="I2240" t="str">
        <f>VLOOKUP($A2240,'Medical Examinations'!$A:$M,9,0)</f>
        <v>No</v>
      </c>
      <c r="J2240" t="str">
        <f>VLOOKUP($A2240,'Medical Examinations'!$A:$M,11,0)</f>
        <v>Healthy Weight</v>
      </c>
      <c r="K2240" t="str">
        <f>VLOOKUP($A2240,'Medical Examinations'!$A:$M,12,0)</f>
        <v>Prediabetes</v>
      </c>
      <c r="L2240" s="11">
        <f>VLOOKUP($A2240,'Hospitalisation Details'!$A:$O,5,0)</f>
        <v>36439</v>
      </c>
      <c r="M2240">
        <f>VLOOKUP($A2240,'Hospitalisation Details'!$A:$O,7,0)</f>
        <v>1389</v>
      </c>
      <c r="N2240" t="str">
        <f>VLOOKUP($A2240,'Hospitalisation Details'!$A:$O,12,0)</f>
        <v>tier - 2</v>
      </c>
      <c r="O2240" t="str">
        <f>VLOOKUP($A2240,'Hospitalisation Details'!$A:$O,13,0)</f>
        <v>tier - 2</v>
      </c>
      <c r="P2240" t="str">
        <f>VLOOKUP($A2240,'Hospitalisation Details'!$A:$O,14,0)</f>
        <v>R1013</v>
      </c>
      <c r="Q2240">
        <f>VLOOKUP($A2240,'Hospitalisation Details'!$A:$O,15,0)</f>
        <v>23</v>
      </c>
    </row>
    <row r="2241" spans="1:17" ht="15.75" x14ac:dyDescent="0.25">
      <c r="A2241" s="1" t="s">
        <v>118</v>
      </c>
      <c r="B2241" t="str">
        <f>VLOOKUP(Healthcare!A2241,'Customer Names'!$A:$D,4,0)</f>
        <v>Lyndsy</v>
      </c>
      <c r="C2241">
        <f>VLOOKUP(A2241,'Medical Examinations'!$A:$M,2,0)</f>
        <v>16.64</v>
      </c>
      <c r="D2241">
        <f>VLOOKUP($A2241,'Medical Examinations'!$A:$M,3,0)</f>
        <v>10.01</v>
      </c>
      <c r="E2241" t="str">
        <f>VLOOKUP($A2241,'Medical Examinations'!$A:$M,4,0)</f>
        <v>No</v>
      </c>
      <c r="F2241" t="str">
        <f>VLOOKUP($A2241,'Medical Examinations'!$A:$M,5,0)</f>
        <v>No</v>
      </c>
      <c r="G2241" t="str">
        <f>VLOOKUP($A2241,'Medical Examinations'!$A:$M,6,0)</f>
        <v>No</v>
      </c>
      <c r="H2241">
        <f>VLOOKUP($A2241,'Medical Examinations'!$A:$M,8,0)</f>
        <v>0</v>
      </c>
      <c r="I2241" t="str">
        <f>VLOOKUP($A2241,'Medical Examinations'!$A:$M,9,0)</f>
        <v>No</v>
      </c>
      <c r="J2241" t="str">
        <f>VLOOKUP($A2241,'Medical Examinations'!$A:$M,11,0)</f>
        <v>Underweight</v>
      </c>
      <c r="K2241" t="str">
        <f>VLOOKUP($A2241,'Medical Examinations'!$A:$M,12,0)</f>
        <v>Diabetes</v>
      </c>
      <c r="L2241" s="11">
        <f>VLOOKUP($A2241,'Hospitalisation Details'!$A:$O,5,0)</f>
        <v>37605</v>
      </c>
      <c r="M2241">
        <f>VLOOKUP($A2241,'Hospitalisation Details'!$A:$O,7,0)</f>
        <v>1382</v>
      </c>
      <c r="N2241" t="str">
        <f>VLOOKUP($A2241,'Hospitalisation Details'!$A:$O,12,0)</f>
        <v>tier - 2</v>
      </c>
      <c r="O2241" t="str">
        <f>VLOOKUP($A2241,'Hospitalisation Details'!$A:$O,13,0)</f>
        <v>tier - 1</v>
      </c>
      <c r="P2241" t="str">
        <f>VLOOKUP($A2241,'Hospitalisation Details'!$A:$O,14,0)</f>
        <v>R1013</v>
      </c>
      <c r="Q2241">
        <f>VLOOKUP($A2241,'Hospitalisation Details'!$A:$O,15,0)</f>
        <v>20</v>
      </c>
    </row>
    <row r="2242" spans="1:17" ht="15.75" x14ac:dyDescent="0.25">
      <c r="A2242" s="1" t="s">
        <v>117</v>
      </c>
      <c r="B2242" t="str">
        <f>VLOOKUP(Healthcare!A2242,'Customer Names'!$A:$D,4,0)</f>
        <v>Jessica</v>
      </c>
      <c r="C2242">
        <f>VLOOKUP(A2242,'Medical Examinations'!$A:$M,2,0)</f>
        <v>19.329999999999998</v>
      </c>
      <c r="D2242">
        <f>VLOOKUP($A2242,'Medical Examinations'!$A:$M,3,0)</f>
        <v>4.32</v>
      </c>
      <c r="E2242" t="str">
        <f>VLOOKUP($A2242,'Medical Examinations'!$A:$M,4,0)</f>
        <v>No</v>
      </c>
      <c r="F2242" t="str">
        <f>VLOOKUP($A2242,'Medical Examinations'!$A:$M,5,0)</f>
        <v>No</v>
      </c>
      <c r="G2242" t="str">
        <f>VLOOKUP($A2242,'Medical Examinations'!$A:$M,6,0)</f>
        <v>No</v>
      </c>
      <c r="H2242">
        <f>VLOOKUP($A2242,'Medical Examinations'!$A:$M,8,0)</f>
        <v>1</v>
      </c>
      <c r="I2242" t="str">
        <f>VLOOKUP($A2242,'Medical Examinations'!$A:$M,9,0)</f>
        <v>No</v>
      </c>
      <c r="J2242" t="str">
        <f>VLOOKUP($A2242,'Medical Examinations'!$A:$M,11,0)</f>
        <v>Healthy Weight</v>
      </c>
      <c r="K2242" t="str">
        <f>VLOOKUP($A2242,'Medical Examinations'!$A:$M,12,0)</f>
        <v>Normal</v>
      </c>
      <c r="L2242" s="11">
        <f>VLOOKUP($A2242,'Hospitalisation Details'!$A:$O,5,0)</f>
        <v>35979</v>
      </c>
      <c r="M2242">
        <f>VLOOKUP($A2242,'Hospitalisation Details'!$A:$O,7,0)</f>
        <v>1359</v>
      </c>
      <c r="N2242" t="str">
        <f>VLOOKUP($A2242,'Hospitalisation Details'!$A:$O,12,0)</f>
        <v>tier - 2</v>
      </c>
      <c r="O2242" t="str">
        <f>VLOOKUP($A2242,'Hospitalisation Details'!$A:$O,13,0)</f>
        <v>tier - 1</v>
      </c>
      <c r="P2242" t="str">
        <f>VLOOKUP($A2242,'Hospitalisation Details'!$A:$O,14,0)</f>
        <v>R1013</v>
      </c>
      <c r="Q2242">
        <f>VLOOKUP($A2242,'Hospitalisation Details'!$A:$O,15,0)</f>
        <v>24</v>
      </c>
    </row>
    <row r="2243" spans="1:17" ht="15.75" x14ac:dyDescent="0.25">
      <c r="A2243" s="1" t="s">
        <v>116</v>
      </c>
      <c r="B2243" t="str">
        <f>VLOOKUP(Healthcare!A2243,'Customer Names'!$A:$D,4,0)</f>
        <v>Anna</v>
      </c>
      <c r="C2243">
        <f>VLOOKUP(A2243,'Medical Examinations'!$A:$M,2,0)</f>
        <v>21.26</v>
      </c>
      <c r="D2243">
        <f>VLOOKUP($A2243,'Medical Examinations'!$A:$M,3,0)</f>
        <v>5.65</v>
      </c>
      <c r="E2243" t="str">
        <f>VLOOKUP($A2243,'Medical Examinations'!$A:$M,4,0)</f>
        <v>yes</v>
      </c>
      <c r="F2243" t="str">
        <f>VLOOKUP($A2243,'Medical Examinations'!$A:$M,5,0)</f>
        <v>No</v>
      </c>
      <c r="G2243" t="str">
        <f>VLOOKUP($A2243,'Medical Examinations'!$A:$M,6,0)</f>
        <v>Yes</v>
      </c>
      <c r="H2243">
        <f>VLOOKUP($A2243,'Medical Examinations'!$A:$M,8,0)</f>
        <v>1</v>
      </c>
      <c r="I2243" t="str">
        <f>VLOOKUP($A2243,'Medical Examinations'!$A:$M,9,0)</f>
        <v>No</v>
      </c>
      <c r="J2243" t="str">
        <f>VLOOKUP($A2243,'Medical Examinations'!$A:$M,11,0)</f>
        <v>Healthy Weight</v>
      </c>
      <c r="K2243" t="str">
        <f>VLOOKUP($A2243,'Medical Examinations'!$A:$M,12,0)</f>
        <v>Normal</v>
      </c>
      <c r="L2243" s="11">
        <f>VLOOKUP($A2243,'Hospitalisation Details'!$A:$O,5,0)</f>
        <v>35710</v>
      </c>
      <c r="M2243">
        <f>VLOOKUP($A2243,'Hospitalisation Details'!$A:$O,7,0)</f>
        <v>1341.16</v>
      </c>
      <c r="N2243" t="str">
        <f>VLOOKUP($A2243,'Hospitalisation Details'!$A:$O,12,0)</f>
        <v>tier - 2</v>
      </c>
      <c r="O2243" t="str">
        <f>VLOOKUP($A2243,'Hospitalisation Details'!$A:$O,13,0)</f>
        <v>tier - 2</v>
      </c>
      <c r="P2243" t="str">
        <f>VLOOKUP($A2243,'Hospitalisation Details'!$A:$O,14,0)</f>
        <v>R1012</v>
      </c>
      <c r="Q2243">
        <f>VLOOKUP($A2243,'Hospitalisation Details'!$A:$O,15,0)</f>
        <v>25</v>
      </c>
    </row>
    <row r="2244" spans="1:17" ht="15.75" x14ac:dyDescent="0.25">
      <c r="A2244" s="1" t="s">
        <v>115</v>
      </c>
      <c r="B2244" t="str">
        <f>VLOOKUP(Healthcare!A2244,'Customer Names'!$A:$D,4,0)</f>
        <v>Jordan</v>
      </c>
      <c r="C2244">
        <f>VLOOKUP(A2244,'Medical Examinations'!$A:$M,2,0)</f>
        <v>15.6</v>
      </c>
      <c r="D2244">
        <f>VLOOKUP($A2244,'Medical Examinations'!$A:$M,3,0)</f>
        <v>4.12</v>
      </c>
      <c r="E2244" t="str">
        <f>VLOOKUP($A2244,'Medical Examinations'!$A:$M,4,0)</f>
        <v>yes</v>
      </c>
      <c r="F2244" t="str">
        <f>VLOOKUP($A2244,'Medical Examinations'!$A:$M,5,0)</f>
        <v>No</v>
      </c>
      <c r="G2244" t="str">
        <f>VLOOKUP($A2244,'Medical Examinations'!$A:$M,6,0)</f>
        <v>No</v>
      </c>
      <c r="H2244">
        <f>VLOOKUP($A2244,'Medical Examinations'!$A:$M,8,0)</f>
        <v>1</v>
      </c>
      <c r="I2244" t="str">
        <f>VLOOKUP($A2244,'Medical Examinations'!$A:$M,9,0)</f>
        <v>No</v>
      </c>
      <c r="J2244" t="str">
        <f>VLOOKUP($A2244,'Medical Examinations'!$A:$M,11,0)</f>
        <v>Underweight</v>
      </c>
      <c r="K2244" t="str">
        <f>VLOOKUP($A2244,'Medical Examinations'!$A:$M,12,0)</f>
        <v>Normal</v>
      </c>
      <c r="L2244" s="11">
        <f>VLOOKUP($A2244,'Hospitalisation Details'!$A:$O,5,0)</f>
        <v>35063</v>
      </c>
      <c r="M2244">
        <f>VLOOKUP($A2244,'Hospitalisation Details'!$A:$O,7,0)</f>
        <v>1338</v>
      </c>
      <c r="N2244" t="str">
        <f>VLOOKUP($A2244,'Hospitalisation Details'!$A:$O,12,0)</f>
        <v>tier - 2</v>
      </c>
      <c r="O2244" t="str">
        <f>VLOOKUP($A2244,'Hospitalisation Details'!$A:$O,13,0)</f>
        <v>tier - 3</v>
      </c>
      <c r="P2244" t="str">
        <f>VLOOKUP($A2244,'Hospitalisation Details'!$A:$O,14,0)</f>
        <v>R1012</v>
      </c>
      <c r="Q2244">
        <f>VLOOKUP($A2244,'Hospitalisation Details'!$A:$O,15,0)</f>
        <v>27</v>
      </c>
    </row>
    <row r="2245" spans="1:17" ht="15.75" x14ac:dyDescent="0.25">
      <c r="A2245" s="1" t="s">
        <v>114</v>
      </c>
      <c r="B2245" t="str">
        <f>VLOOKUP(Healthcare!A2245,'Customer Names'!$A:$D,4,0)</f>
        <v>Brian</v>
      </c>
      <c r="C2245">
        <f>VLOOKUP(A2245,'Medical Examinations'!$A:$M,2,0)</f>
        <v>24.39</v>
      </c>
      <c r="D2245">
        <f>VLOOKUP($A2245,'Medical Examinations'!$A:$M,3,0)</f>
        <v>6.24</v>
      </c>
      <c r="E2245" t="str">
        <f>VLOOKUP($A2245,'Medical Examinations'!$A:$M,4,0)</f>
        <v>No</v>
      </c>
      <c r="F2245" t="str">
        <f>VLOOKUP($A2245,'Medical Examinations'!$A:$M,5,0)</f>
        <v>No</v>
      </c>
      <c r="G2245" t="str">
        <f>VLOOKUP($A2245,'Medical Examinations'!$A:$M,6,0)</f>
        <v>No</v>
      </c>
      <c r="H2245">
        <f>VLOOKUP($A2245,'Medical Examinations'!$A:$M,8,0)</f>
        <v>1</v>
      </c>
      <c r="I2245" t="str">
        <f>VLOOKUP($A2245,'Medical Examinations'!$A:$M,9,0)</f>
        <v>No</v>
      </c>
      <c r="J2245" t="str">
        <f>VLOOKUP($A2245,'Medical Examinations'!$A:$M,11,0)</f>
        <v>Healthy Weight</v>
      </c>
      <c r="K2245" t="str">
        <f>VLOOKUP($A2245,'Medical Examinations'!$A:$M,12,0)</f>
        <v>Prediabetes</v>
      </c>
      <c r="L2245" s="11">
        <f>VLOOKUP($A2245,'Hospitalisation Details'!$A:$O,5,0)</f>
        <v>36111</v>
      </c>
      <c r="M2245">
        <f>VLOOKUP($A2245,'Hospitalisation Details'!$A:$O,7,0)</f>
        <v>1332.61</v>
      </c>
      <c r="N2245" t="str">
        <f>VLOOKUP($A2245,'Hospitalisation Details'!$A:$O,12,0)</f>
        <v>tier - 2</v>
      </c>
      <c r="O2245" t="str">
        <f>VLOOKUP($A2245,'Hospitalisation Details'!$A:$O,13,0)</f>
        <v>tier - 3</v>
      </c>
      <c r="P2245" t="str">
        <f>VLOOKUP($A2245,'Hospitalisation Details'!$A:$O,14,0)</f>
        <v>R1013</v>
      </c>
      <c r="Q2245">
        <f>VLOOKUP($A2245,'Hospitalisation Details'!$A:$O,15,0)</f>
        <v>24</v>
      </c>
    </row>
    <row r="2246" spans="1:17" ht="15.75" x14ac:dyDescent="0.25">
      <c r="A2246" s="1" t="s">
        <v>113</v>
      </c>
      <c r="B2246" t="str">
        <f>VLOOKUP(Healthcare!A2246,'Customer Names'!$A:$D,4,0)</f>
        <v>Katherine A</v>
      </c>
      <c r="C2246">
        <f>VLOOKUP(A2246,'Medical Examinations'!$A:$M,2,0)</f>
        <v>24.75</v>
      </c>
      <c r="D2246">
        <f>VLOOKUP($A2246,'Medical Examinations'!$A:$M,3,0)</f>
        <v>4.83</v>
      </c>
      <c r="E2246" t="str">
        <f>VLOOKUP($A2246,'Medical Examinations'!$A:$M,4,0)</f>
        <v>No</v>
      </c>
      <c r="F2246" t="str">
        <f>VLOOKUP($A2246,'Medical Examinations'!$A:$M,5,0)</f>
        <v>No</v>
      </c>
      <c r="G2246" t="str">
        <f>VLOOKUP($A2246,'Medical Examinations'!$A:$M,6,0)</f>
        <v>No</v>
      </c>
      <c r="H2246">
        <f>VLOOKUP($A2246,'Medical Examinations'!$A:$M,8,0)</f>
        <v>0</v>
      </c>
      <c r="I2246" t="str">
        <f>VLOOKUP($A2246,'Medical Examinations'!$A:$M,9,0)</f>
        <v>No</v>
      </c>
      <c r="J2246" t="str">
        <f>VLOOKUP($A2246,'Medical Examinations'!$A:$M,11,0)</f>
        <v>Healthy Weight</v>
      </c>
      <c r="K2246" t="str">
        <f>VLOOKUP($A2246,'Medical Examinations'!$A:$M,12,0)</f>
        <v>Normal</v>
      </c>
      <c r="L2246" s="11">
        <f>VLOOKUP($A2246,'Hospitalisation Details'!$A:$O,5,0)</f>
        <v>36325</v>
      </c>
      <c r="M2246">
        <f>VLOOKUP($A2246,'Hospitalisation Details'!$A:$O,7,0)</f>
        <v>1329.17</v>
      </c>
      <c r="N2246" t="str">
        <f>VLOOKUP($A2246,'Hospitalisation Details'!$A:$O,12,0)</f>
        <v>tier - 2</v>
      </c>
      <c r="O2246" t="str">
        <f>VLOOKUP($A2246,'Hospitalisation Details'!$A:$O,13,0)</f>
        <v>tier - 3</v>
      </c>
      <c r="P2246" t="str">
        <f>VLOOKUP($A2246,'Hospitalisation Details'!$A:$O,14,0)</f>
        <v>R1013</v>
      </c>
      <c r="Q2246">
        <f>VLOOKUP($A2246,'Hospitalisation Details'!$A:$O,15,0)</f>
        <v>23</v>
      </c>
    </row>
    <row r="2247" spans="1:17" ht="15.75" x14ac:dyDescent="0.25">
      <c r="A2247" s="1" t="s">
        <v>112</v>
      </c>
      <c r="B2247" t="str">
        <f>VLOOKUP(Healthcare!A2247,'Customer Names'!$A:$D,4,0)</f>
        <v>Melanie</v>
      </c>
      <c r="C2247">
        <f>VLOOKUP(A2247,'Medical Examinations'!$A:$M,2,0)</f>
        <v>20.88</v>
      </c>
      <c r="D2247">
        <f>VLOOKUP($A2247,'Medical Examinations'!$A:$M,3,0)</f>
        <v>7.4</v>
      </c>
      <c r="E2247" t="str">
        <f>VLOOKUP($A2247,'Medical Examinations'!$A:$M,4,0)</f>
        <v>No</v>
      </c>
      <c r="F2247" t="str">
        <f>VLOOKUP($A2247,'Medical Examinations'!$A:$M,5,0)</f>
        <v>No</v>
      </c>
      <c r="G2247" t="str">
        <f>VLOOKUP($A2247,'Medical Examinations'!$A:$M,6,0)</f>
        <v>No</v>
      </c>
      <c r="H2247">
        <f>VLOOKUP($A2247,'Medical Examinations'!$A:$M,8,0)</f>
        <v>0</v>
      </c>
      <c r="I2247" t="str">
        <f>VLOOKUP($A2247,'Medical Examinations'!$A:$M,9,0)</f>
        <v>No</v>
      </c>
      <c r="J2247" t="str">
        <f>VLOOKUP($A2247,'Medical Examinations'!$A:$M,11,0)</f>
        <v>Healthy Weight</v>
      </c>
      <c r="K2247" t="str">
        <f>VLOOKUP($A2247,'Medical Examinations'!$A:$M,12,0)</f>
        <v>Diabetes</v>
      </c>
      <c r="L2247" s="11">
        <f>VLOOKUP($A2247,'Hospitalisation Details'!$A:$O,5,0)</f>
        <v>37450</v>
      </c>
      <c r="M2247">
        <f>VLOOKUP($A2247,'Hospitalisation Details'!$A:$O,7,0)</f>
        <v>1315</v>
      </c>
      <c r="N2247" t="str">
        <f>VLOOKUP($A2247,'Hospitalisation Details'!$A:$O,12,0)</f>
        <v>tier - 2</v>
      </c>
      <c r="O2247" t="str">
        <f>VLOOKUP($A2247,'Hospitalisation Details'!$A:$O,13,0)</f>
        <v>tier - 2</v>
      </c>
      <c r="P2247" t="str">
        <f>VLOOKUP($A2247,'Hospitalisation Details'!$A:$O,14,0)</f>
        <v>R1013</v>
      </c>
      <c r="Q2247">
        <f>VLOOKUP($A2247,'Hospitalisation Details'!$A:$O,15,0)</f>
        <v>20</v>
      </c>
    </row>
    <row r="2248" spans="1:17" ht="15.75" x14ac:dyDescent="0.25">
      <c r="A2248" s="1" t="s">
        <v>111</v>
      </c>
      <c r="B2248" t="str">
        <f>VLOOKUP(Healthcare!A2248,'Customer Names'!$A:$D,4,0)</f>
        <v>Jessica</v>
      </c>
      <c r="C2248">
        <f>VLOOKUP(A2248,'Medical Examinations'!$A:$M,2,0)</f>
        <v>20.43</v>
      </c>
      <c r="D2248">
        <f>VLOOKUP($A2248,'Medical Examinations'!$A:$M,3,0)</f>
        <v>4.54</v>
      </c>
      <c r="E2248" t="str">
        <f>VLOOKUP($A2248,'Medical Examinations'!$A:$M,4,0)</f>
        <v>No</v>
      </c>
      <c r="F2248" t="str">
        <f>VLOOKUP($A2248,'Medical Examinations'!$A:$M,5,0)</f>
        <v>No</v>
      </c>
      <c r="G2248" t="str">
        <f>VLOOKUP($A2248,'Medical Examinations'!$A:$M,6,0)</f>
        <v>No</v>
      </c>
      <c r="H2248">
        <f>VLOOKUP($A2248,'Medical Examinations'!$A:$M,8,0)</f>
        <v>0</v>
      </c>
      <c r="I2248" t="str">
        <f>VLOOKUP($A2248,'Medical Examinations'!$A:$M,9,0)</f>
        <v>No</v>
      </c>
      <c r="J2248" t="str">
        <f>VLOOKUP($A2248,'Medical Examinations'!$A:$M,11,0)</f>
        <v>Healthy Weight</v>
      </c>
      <c r="K2248" t="str">
        <f>VLOOKUP($A2248,'Medical Examinations'!$A:$M,12,0)</f>
        <v>Normal</v>
      </c>
      <c r="L2248" s="11">
        <f>VLOOKUP($A2248,'Hospitalisation Details'!$A:$O,5,0)</f>
        <v>36435</v>
      </c>
      <c r="M2248">
        <f>VLOOKUP($A2248,'Hospitalisation Details'!$A:$O,7,0)</f>
        <v>1304</v>
      </c>
      <c r="N2248" t="str">
        <f>VLOOKUP($A2248,'Hospitalisation Details'!$A:$O,12,0)</f>
        <v>tier - 2</v>
      </c>
      <c r="O2248" t="str">
        <f>VLOOKUP($A2248,'Hospitalisation Details'!$A:$O,13,0)</f>
        <v>tier - 2</v>
      </c>
      <c r="P2248" t="str">
        <f>VLOOKUP($A2248,'Hospitalisation Details'!$A:$O,14,0)</f>
        <v>R1013</v>
      </c>
      <c r="Q2248">
        <f>VLOOKUP($A2248,'Hospitalisation Details'!$A:$O,15,0)</f>
        <v>23</v>
      </c>
    </row>
    <row r="2249" spans="1:17" ht="15.75" x14ac:dyDescent="0.25">
      <c r="A2249" s="1" t="s">
        <v>110</v>
      </c>
      <c r="B2249" t="str">
        <f>VLOOKUP(Healthcare!A2249,'Customer Names'!$A:$D,4,0)</f>
        <v>Eric S</v>
      </c>
      <c r="C2249">
        <f>VLOOKUP(A2249,'Medical Examinations'!$A:$M,2,0)</f>
        <v>15.18</v>
      </c>
      <c r="D2249">
        <f>VLOOKUP($A2249,'Medical Examinations'!$A:$M,3,0)</f>
        <v>11.11</v>
      </c>
      <c r="E2249" t="str">
        <f>VLOOKUP($A2249,'Medical Examinations'!$A:$M,4,0)</f>
        <v>No</v>
      </c>
      <c r="F2249" t="str">
        <f>VLOOKUP($A2249,'Medical Examinations'!$A:$M,5,0)</f>
        <v>No</v>
      </c>
      <c r="G2249" t="str">
        <f>VLOOKUP($A2249,'Medical Examinations'!$A:$M,6,0)</f>
        <v>No</v>
      </c>
      <c r="H2249">
        <f>VLOOKUP($A2249,'Medical Examinations'!$A:$M,8,0)</f>
        <v>0</v>
      </c>
      <c r="I2249" t="str">
        <f>VLOOKUP($A2249,'Medical Examinations'!$A:$M,9,0)</f>
        <v>No</v>
      </c>
      <c r="J2249" t="str">
        <f>VLOOKUP($A2249,'Medical Examinations'!$A:$M,11,0)</f>
        <v>Underweight</v>
      </c>
      <c r="K2249" t="str">
        <f>VLOOKUP($A2249,'Medical Examinations'!$A:$M,12,0)</f>
        <v>Diabetes</v>
      </c>
      <c r="L2249" s="11">
        <f>VLOOKUP($A2249,'Hospitalisation Details'!$A:$O,5,0)</f>
        <v>37447</v>
      </c>
      <c r="M2249">
        <f>VLOOKUP($A2249,'Hospitalisation Details'!$A:$O,7,0)</f>
        <v>1304</v>
      </c>
      <c r="N2249" t="str">
        <f>VLOOKUP($A2249,'Hospitalisation Details'!$A:$O,12,0)</f>
        <v>tier - 2</v>
      </c>
      <c r="O2249" t="str">
        <f>VLOOKUP($A2249,'Hospitalisation Details'!$A:$O,13,0)</f>
        <v>tier - 2</v>
      </c>
      <c r="P2249" t="str">
        <f>VLOOKUP($A2249,'Hospitalisation Details'!$A:$O,14,0)</f>
        <v>R1012</v>
      </c>
      <c r="Q2249">
        <f>VLOOKUP($A2249,'Hospitalisation Details'!$A:$O,15,0)</f>
        <v>20</v>
      </c>
    </row>
    <row r="2250" spans="1:17" ht="15.75" x14ac:dyDescent="0.25">
      <c r="A2250" s="1" t="s">
        <v>109</v>
      </c>
      <c r="B2250" t="str">
        <f>VLOOKUP(Healthcare!A2250,'Customer Names'!$A:$D,4,0)</f>
        <v>Joseph</v>
      </c>
      <c r="C2250">
        <f>VLOOKUP(A2250,'Medical Examinations'!$A:$M,2,0)</f>
        <v>15.12</v>
      </c>
      <c r="D2250">
        <f>VLOOKUP($A2250,'Medical Examinations'!$A:$M,3,0)</f>
        <v>4.03</v>
      </c>
      <c r="E2250" t="str">
        <f>VLOOKUP($A2250,'Medical Examinations'!$A:$M,4,0)</f>
        <v>yes</v>
      </c>
      <c r="F2250" t="str">
        <f>VLOOKUP($A2250,'Medical Examinations'!$A:$M,5,0)</f>
        <v>No</v>
      </c>
      <c r="G2250" t="str">
        <f>VLOOKUP($A2250,'Medical Examinations'!$A:$M,6,0)</f>
        <v>No</v>
      </c>
      <c r="H2250">
        <f>VLOOKUP($A2250,'Medical Examinations'!$A:$M,8,0)</f>
        <v>0</v>
      </c>
      <c r="I2250" t="str">
        <f>VLOOKUP($A2250,'Medical Examinations'!$A:$M,9,0)</f>
        <v>No</v>
      </c>
      <c r="J2250" t="str">
        <f>VLOOKUP($A2250,'Medical Examinations'!$A:$M,11,0)</f>
        <v>Underweight</v>
      </c>
      <c r="K2250" t="str">
        <f>VLOOKUP($A2250,'Medical Examinations'!$A:$M,12,0)</f>
        <v>Normal</v>
      </c>
      <c r="L2250" s="11">
        <f>VLOOKUP($A2250,'Hospitalisation Details'!$A:$O,5,0)</f>
        <v>37101</v>
      </c>
      <c r="M2250">
        <f>VLOOKUP($A2250,'Hospitalisation Details'!$A:$O,7,0)</f>
        <v>1293</v>
      </c>
      <c r="N2250" t="str">
        <f>VLOOKUP($A2250,'Hospitalisation Details'!$A:$O,12,0)</f>
        <v>tier - 2</v>
      </c>
      <c r="O2250" t="str">
        <f>VLOOKUP($A2250,'Hospitalisation Details'!$A:$O,13,0)</f>
        <v>tier - 3</v>
      </c>
      <c r="P2250" t="str">
        <f>VLOOKUP($A2250,'Hospitalisation Details'!$A:$O,14,0)</f>
        <v>R1012</v>
      </c>
      <c r="Q2250">
        <f>VLOOKUP($A2250,'Hospitalisation Details'!$A:$O,15,0)</f>
        <v>21</v>
      </c>
    </row>
    <row r="2251" spans="1:17" ht="15.75" x14ac:dyDescent="0.25">
      <c r="A2251" s="1" t="s">
        <v>108</v>
      </c>
      <c r="B2251" t="str">
        <f>VLOOKUP(Healthcare!A2251,'Customer Names'!$A:$D,4,0)</f>
        <v>Mary</v>
      </c>
      <c r="C2251">
        <f>VLOOKUP(A2251,'Medical Examinations'!$A:$M,2,0)</f>
        <v>23.88</v>
      </c>
      <c r="D2251">
        <f>VLOOKUP($A2251,'Medical Examinations'!$A:$M,3,0)</f>
        <v>4.51</v>
      </c>
      <c r="E2251" t="str">
        <f>VLOOKUP($A2251,'Medical Examinations'!$A:$M,4,0)</f>
        <v>No</v>
      </c>
      <c r="F2251" t="str">
        <f>VLOOKUP($A2251,'Medical Examinations'!$A:$M,5,0)</f>
        <v>No</v>
      </c>
      <c r="G2251" t="str">
        <f>VLOOKUP($A2251,'Medical Examinations'!$A:$M,6,0)</f>
        <v>No</v>
      </c>
      <c r="H2251">
        <f>VLOOKUP($A2251,'Medical Examinations'!$A:$M,8,0)</f>
        <v>1</v>
      </c>
      <c r="I2251" t="str">
        <f>VLOOKUP($A2251,'Medical Examinations'!$A:$M,9,0)</f>
        <v>No</v>
      </c>
      <c r="J2251" t="str">
        <f>VLOOKUP($A2251,'Medical Examinations'!$A:$M,11,0)</f>
        <v>Healthy Weight</v>
      </c>
      <c r="K2251" t="str">
        <f>VLOOKUP($A2251,'Medical Examinations'!$A:$M,12,0)</f>
        <v>Normal</v>
      </c>
      <c r="L2251" s="11">
        <f>VLOOKUP($A2251,'Hospitalisation Details'!$A:$O,5,0)</f>
        <v>36103</v>
      </c>
      <c r="M2251">
        <f>VLOOKUP($A2251,'Hospitalisation Details'!$A:$O,7,0)</f>
        <v>1290.93</v>
      </c>
      <c r="N2251" t="str">
        <f>VLOOKUP($A2251,'Hospitalisation Details'!$A:$O,12,0)</f>
        <v>tier - 2</v>
      </c>
      <c r="O2251" t="str">
        <f>VLOOKUP($A2251,'Hospitalisation Details'!$A:$O,13,0)</f>
        <v>tier - 2</v>
      </c>
      <c r="P2251" t="str">
        <f>VLOOKUP($A2251,'Hospitalisation Details'!$A:$O,14,0)</f>
        <v>R1013</v>
      </c>
      <c r="Q2251">
        <f>VLOOKUP($A2251,'Hospitalisation Details'!$A:$O,15,0)</f>
        <v>24</v>
      </c>
    </row>
    <row r="2252" spans="1:17" ht="15.75" x14ac:dyDescent="0.25">
      <c r="A2252" s="1" t="s">
        <v>107</v>
      </c>
      <c r="B2252" t="str">
        <f>VLOOKUP(Healthcare!A2252,'Customer Names'!$A:$D,4,0)</f>
        <v>Natalie</v>
      </c>
      <c r="C2252">
        <f>VLOOKUP(A2252,'Medical Examinations'!$A:$M,2,0)</f>
        <v>16.13</v>
      </c>
      <c r="D2252">
        <f>VLOOKUP($A2252,'Medical Examinations'!$A:$M,3,0)</f>
        <v>5.56</v>
      </c>
      <c r="E2252" t="str">
        <f>VLOOKUP($A2252,'Medical Examinations'!$A:$M,4,0)</f>
        <v>No</v>
      </c>
      <c r="F2252" t="str">
        <f>VLOOKUP($A2252,'Medical Examinations'!$A:$M,5,0)</f>
        <v>yes</v>
      </c>
      <c r="G2252" t="str">
        <f>VLOOKUP($A2252,'Medical Examinations'!$A:$M,6,0)</f>
        <v>No</v>
      </c>
      <c r="H2252">
        <f>VLOOKUP($A2252,'Medical Examinations'!$A:$M,8,0)</f>
        <v>1</v>
      </c>
      <c r="I2252" t="str">
        <f>VLOOKUP($A2252,'Medical Examinations'!$A:$M,9,0)</f>
        <v>No</v>
      </c>
      <c r="J2252" t="str">
        <f>VLOOKUP($A2252,'Medical Examinations'!$A:$M,11,0)</f>
        <v>Underweight</v>
      </c>
      <c r="K2252" t="str">
        <f>VLOOKUP($A2252,'Medical Examinations'!$A:$M,12,0)</f>
        <v>Normal</v>
      </c>
      <c r="L2252" s="11">
        <f>VLOOKUP($A2252,'Hospitalisation Details'!$A:$O,5,0)</f>
        <v>36886</v>
      </c>
      <c r="M2252">
        <f>VLOOKUP($A2252,'Hospitalisation Details'!$A:$O,7,0)</f>
        <v>1286</v>
      </c>
      <c r="N2252" t="str">
        <f>VLOOKUP($A2252,'Hospitalisation Details'!$A:$O,12,0)</f>
        <v>tier - 2</v>
      </c>
      <c r="O2252" t="str">
        <f>VLOOKUP($A2252,'Hospitalisation Details'!$A:$O,13,0)</f>
        <v>tier - 2</v>
      </c>
      <c r="P2252" t="str">
        <f>VLOOKUP($A2252,'Hospitalisation Details'!$A:$O,14,0)</f>
        <v>R1013</v>
      </c>
      <c r="Q2252">
        <f>VLOOKUP($A2252,'Hospitalisation Details'!$A:$O,15,0)</f>
        <v>22</v>
      </c>
    </row>
    <row r="2253" spans="1:17" ht="15.75" x14ac:dyDescent="0.25">
      <c r="A2253" s="1" t="s">
        <v>106</v>
      </c>
      <c r="B2253" t="str">
        <f>VLOOKUP(Healthcare!A2253,'Customer Names'!$A:$D,4,0)</f>
        <v>Christopher</v>
      </c>
      <c r="C2253">
        <f>VLOOKUP(A2253,'Medical Examinations'!$A:$M,2,0)</f>
        <v>24.09</v>
      </c>
      <c r="D2253">
        <f>VLOOKUP($A2253,'Medical Examinations'!$A:$M,3,0)</f>
        <v>4.0999999999999996</v>
      </c>
      <c r="E2253" t="str">
        <f>VLOOKUP($A2253,'Medical Examinations'!$A:$M,4,0)</f>
        <v>No</v>
      </c>
      <c r="F2253" t="str">
        <f>VLOOKUP($A2253,'Medical Examinations'!$A:$M,5,0)</f>
        <v>yes</v>
      </c>
      <c r="G2253" t="str">
        <f>VLOOKUP($A2253,'Medical Examinations'!$A:$M,6,0)</f>
        <v>No</v>
      </c>
      <c r="H2253">
        <f>VLOOKUP($A2253,'Medical Examinations'!$A:$M,8,0)</f>
        <v>1</v>
      </c>
      <c r="I2253" t="str">
        <f>VLOOKUP($A2253,'Medical Examinations'!$A:$M,9,0)</f>
        <v>No</v>
      </c>
      <c r="J2253" t="str">
        <f>VLOOKUP($A2253,'Medical Examinations'!$A:$M,11,0)</f>
        <v>Healthy Weight</v>
      </c>
      <c r="K2253" t="str">
        <f>VLOOKUP($A2253,'Medical Examinations'!$A:$M,12,0)</f>
        <v>Normal</v>
      </c>
      <c r="L2253" s="11">
        <f>VLOOKUP($A2253,'Hospitalisation Details'!$A:$O,5,0)</f>
        <v>38288</v>
      </c>
      <c r="M2253">
        <f>VLOOKUP($A2253,'Hospitalisation Details'!$A:$O,7,0)</f>
        <v>1285</v>
      </c>
      <c r="N2253" t="str">
        <f>VLOOKUP($A2253,'Hospitalisation Details'!$A:$O,12,0)</f>
        <v>tier - 2</v>
      </c>
      <c r="O2253" t="str">
        <f>VLOOKUP($A2253,'Hospitalisation Details'!$A:$O,13,0)</f>
        <v>tier - 3</v>
      </c>
      <c r="P2253" t="str">
        <f>VLOOKUP($A2253,'Hospitalisation Details'!$A:$O,14,0)</f>
        <v>R1013</v>
      </c>
      <c r="Q2253">
        <f>VLOOKUP($A2253,'Hospitalisation Details'!$A:$O,15,0)</f>
        <v>18</v>
      </c>
    </row>
    <row r="2254" spans="1:17" ht="15.75" x14ac:dyDescent="0.25">
      <c r="A2254" s="1" t="s">
        <v>105</v>
      </c>
      <c r="B2254" t="str">
        <f>VLOOKUP(Healthcare!A2254,'Customer Names'!$A:$D,4,0)</f>
        <v>Sonja</v>
      </c>
      <c r="C2254">
        <f>VLOOKUP(A2254,'Medical Examinations'!$A:$M,2,0)</f>
        <v>19.43</v>
      </c>
      <c r="D2254">
        <f>VLOOKUP($A2254,'Medical Examinations'!$A:$M,3,0)</f>
        <v>5.85</v>
      </c>
      <c r="E2254" t="str">
        <f>VLOOKUP($A2254,'Medical Examinations'!$A:$M,4,0)</f>
        <v>No</v>
      </c>
      <c r="F2254" t="str">
        <f>VLOOKUP($A2254,'Medical Examinations'!$A:$M,5,0)</f>
        <v>yes</v>
      </c>
      <c r="G2254" t="str">
        <f>VLOOKUP($A2254,'Medical Examinations'!$A:$M,6,0)</f>
        <v>No</v>
      </c>
      <c r="H2254">
        <f>VLOOKUP($A2254,'Medical Examinations'!$A:$M,8,0)</f>
        <v>1</v>
      </c>
      <c r="I2254" t="str">
        <f>VLOOKUP($A2254,'Medical Examinations'!$A:$M,9,0)</f>
        <v>No</v>
      </c>
      <c r="J2254" t="str">
        <f>VLOOKUP($A2254,'Medical Examinations'!$A:$M,11,0)</f>
        <v>Healthy Weight</v>
      </c>
      <c r="K2254" t="str">
        <f>VLOOKUP($A2254,'Medical Examinations'!$A:$M,12,0)</f>
        <v>Prediabetes</v>
      </c>
      <c r="L2254" s="11">
        <f>VLOOKUP($A2254,'Hospitalisation Details'!$A:$O,5,0)</f>
        <v>38290</v>
      </c>
      <c r="M2254">
        <f>VLOOKUP($A2254,'Hospitalisation Details'!$A:$O,7,0)</f>
        <v>1283</v>
      </c>
      <c r="N2254" t="str">
        <f>VLOOKUP($A2254,'Hospitalisation Details'!$A:$O,12,0)</f>
        <v>tier - 2</v>
      </c>
      <c r="O2254" t="str">
        <f>VLOOKUP($A2254,'Hospitalisation Details'!$A:$O,13,0)</f>
        <v>tier - 1</v>
      </c>
      <c r="P2254" t="str">
        <f>VLOOKUP($A2254,'Hospitalisation Details'!$A:$O,14,0)</f>
        <v>R1013</v>
      </c>
      <c r="Q2254">
        <f>VLOOKUP($A2254,'Hospitalisation Details'!$A:$O,15,0)</f>
        <v>18</v>
      </c>
    </row>
    <row r="2255" spans="1:17" ht="15.75" x14ac:dyDescent="0.25">
      <c r="A2255" s="1" t="s">
        <v>104</v>
      </c>
      <c r="B2255" t="str">
        <f>VLOOKUP(Healthcare!A2255,'Customer Names'!$A:$D,4,0)</f>
        <v>Alexandra</v>
      </c>
      <c r="C2255">
        <f>VLOOKUP(A2255,'Medical Examinations'!$A:$M,2,0)</f>
        <v>15.22</v>
      </c>
      <c r="D2255">
        <f>VLOOKUP($A2255,'Medical Examinations'!$A:$M,3,0)</f>
        <v>4.92</v>
      </c>
      <c r="E2255" t="str">
        <f>VLOOKUP($A2255,'Medical Examinations'!$A:$M,4,0)</f>
        <v>yes</v>
      </c>
      <c r="F2255" t="str">
        <f>VLOOKUP($A2255,'Medical Examinations'!$A:$M,5,0)</f>
        <v>No</v>
      </c>
      <c r="G2255" t="str">
        <f>VLOOKUP($A2255,'Medical Examinations'!$A:$M,6,0)</f>
        <v>Yes</v>
      </c>
      <c r="H2255">
        <f>VLOOKUP($A2255,'Medical Examinations'!$A:$M,8,0)</f>
        <v>1</v>
      </c>
      <c r="I2255" t="str">
        <f>VLOOKUP($A2255,'Medical Examinations'!$A:$M,9,0)</f>
        <v>No</v>
      </c>
      <c r="J2255" t="str">
        <f>VLOOKUP($A2255,'Medical Examinations'!$A:$M,11,0)</f>
        <v>Underweight</v>
      </c>
      <c r="K2255" t="str">
        <f>VLOOKUP($A2255,'Medical Examinations'!$A:$M,12,0)</f>
        <v>Normal</v>
      </c>
      <c r="L2255" s="11">
        <f>VLOOKUP($A2255,'Hospitalisation Details'!$A:$O,5,0)</f>
        <v>35760</v>
      </c>
      <c r="M2255">
        <f>VLOOKUP($A2255,'Hospitalisation Details'!$A:$O,7,0)</f>
        <v>1276</v>
      </c>
      <c r="N2255" t="str">
        <f>VLOOKUP($A2255,'Hospitalisation Details'!$A:$O,12,0)</f>
        <v>tier - 2</v>
      </c>
      <c r="O2255" t="str">
        <f>VLOOKUP($A2255,'Hospitalisation Details'!$A:$O,13,0)</f>
        <v>tier - 2</v>
      </c>
      <c r="P2255" t="str">
        <f>VLOOKUP($A2255,'Hospitalisation Details'!$A:$O,14,0)</f>
        <v>R1012</v>
      </c>
      <c r="Q2255">
        <f>VLOOKUP($A2255,'Hospitalisation Details'!$A:$O,15,0)</f>
        <v>25</v>
      </c>
    </row>
    <row r="2256" spans="1:17" ht="15.75" x14ac:dyDescent="0.25">
      <c r="A2256" s="1" t="s">
        <v>103</v>
      </c>
      <c r="B2256" t="str">
        <f>VLOOKUP(Healthcare!A2256,'Customer Names'!$A:$D,4,0)</f>
        <v>Martha L.</v>
      </c>
      <c r="C2256">
        <f>VLOOKUP(A2256,'Medical Examinations'!$A:$M,2,0)</f>
        <v>20.72</v>
      </c>
      <c r="D2256">
        <f>VLOOKUP($A2256,'Medical Examinations'!$A:$M,3,0)</f>
        <v>9.4600000000000009</v>
      </c>
      <c r="E2256" t="str">
        <f>VLOOKUP($A2256,'Medical Examinations'!$A:$M,4,0)</f>
        <v>No</v>
      </c>
      <c r="F2256" t="str">
        <f>VLOOKUP($A2256,'Medical Examinations'!$A:$M,5,0)</f>
        <v>No</v>
      </c>
      <c r="G2256" t="str">
        <f>VLOOKUP($A2256,'Medical Examinations'!$A:$M,6,0)</f>
        <v>No</v>
      </c>
      <c r="H2256">
        <f>VLOOKUP($A2256,'Medical Examinations'!$A:$M,8,0)</f>
        <v>0</v>
      </c>
      <c r="I2256" t="str">
        <f>VLOOKUP($A2256,'Medical Examinations'!$A:$M,9,0)</f>
        <v>No</v>
      </c>
      <c r="J2256" t="str">
        <f>VLOOKUP($A2256,'Medical Examinations'!$A:$M,11,0)</f>
        <v>Healthy Weight</v>
      </c>
      <c r="K2256" t="str">
        <f>VLOOKUP($A2256,'Medical Examinations'!$A:$M,12,0)</f>
        <v>Diabetes</v>
      </c>
      <c r="L2256" s="11">
        <f>VLOOKUP($A2256,'Hospitalisation Details'!$A:$O,5,0)</f>
        <v>37564</v>
      </c>
      <c r="M2256">
        <f>VLOOKUP($A2256,'Hospitalisation Details'!$A:$O,7,0)</f>
        <v>1267</v>
      </c>
      <c r="N2256" t="str">
        <f>VLOOKUP($A2256,'Hospitalisation Details'!$A:$O,12,0)</f>
        <v>tier - 2</v>
      </c>
      <c r="O2256" t="str">
        <f>VLOOKUP($A2256,'Hospitalisation Details'!$A:$O,13,0)</f>
        <v>tier - 1</v>
      </c>
      <c r="P2256" t="str">
        <f>VLOOKUP($A2256,'Hospitalisation Details'!$A:$O,14,0)</f>
        <v>R1013</v>
      </c>
      <c r="Q2256">
        <f>VLOOKUP($A2256,'Hospitalisation Details'!$A:$O,15,0)</f>
        <v>20</v>
      </c>
    </row>
    <row r="2257" spans="1:17" ht="15.75" x14ac:dyDescent="0.25">
      <c r="A2257" s="1" t="s">
        <v>102</v>
      </c>
      <c r="B2257" t="str">
        <f>VLOOKUP(Healthcare!A2257,'Customer Names'!$A:$D,4,0)</f>
        <v>Ryan C.</v>
      </c>
      <c r="C2257">
        <f>VLOOKUP(A2257,'Medical Examinations'!$A:$M,2,0)</f>
        <v>35.4</v>
      </c>
      <c r="D2257">
        <f>VLOOKUP($A2257,'Medical Examinations'!$A:$M,3,0)</f>
        <v>5.94</v>
      </c>
      <c r="E2257" t="str">
        <f>VLOOKUP($A2257,'Medical Examinations'!$A:$M,4,0)</f>
        <v>No</v>
      </c>
      <c r="F2257" t="str">
        <f>VLOOKUP($A2257,'Medical Examinations'!$A:$M,5,0)</f>
        <v>No</v>
      </c>
      <c r="G2257" t="str">
        <f>VLOOKUP($A2257,'Medical Examinations'!$A:$M,6,0)</f>
        <v>Yes</v>
      </c>
      <c r="H2257">
        <f>VLOOKUP($A2257,'Medical Examinations'!$A:$M,8,0)</f>
        <v>1</v>
      </c>
      <c r="I2257" t="str">
        <f>VLOOKUP($A2257,'Medical Examinations'!$A:$M,9,0)</f>
        <v>No</v>
      </c>
      <c r="J2257" t="str">
        <f>VLOOKUP($A2257,'Medical Examinations'!$A:$M,11,0)</f>
        <v>Obesity</v>
      </c>
      <c r="K2257" t="str">
        <f>VLOOKUP($A2257,'Medical Examinations'!$A:$M,12,0)</f>
        <v>Prediabetes</v>
      </c>
      <c r="L2257" s="11">
        <f>VLOOKUP($A2257,'Hospitalisation Details'!$A:$O,5,0)</f>
        <v>37885</v>
      </c>
      <c r="M2257">
        <f>VLOOKUP($A2257,'Hospitalisation Details'!$A:$O,7,0)</f>
        <v>1263.25</v>
      </c>
      <c r="N2257" t="str">
        <f>VLOOKUP($A2257,'Hospitalisation Details'!$A:$O,12,0)</f>
        <v>tier - 2</v>
      </c>
      <c r="O2257" t="str">
        <f>VLOOKUP($A2257,'Hospitalisation Details'!$A:$O,13,0)</f>
        <v>tier - 3</v>
      </c>
      <c r="P2257" t="str">
        <f>VLOOKUP($A2257,'Hospitalisation Details'!$A:$O,14,0)</f>
        <v>R1011</v>
      </c>
      <c r="Q2257">
        <f>VLOOKUP($A2257,'Hospitalisation Details'!$A:$O,15,0)</f>
        <v>19</v>
      </c>
    </row>
    <row r="2258" spans="1:17" ht="15.75" x14ac:dyDescent="0.25">
      <c r="A2258" s="1" t="s">
        <v>101</v>
      </c>
      <c r="B2258" t="str">
        <f>VLOOKUP(Healthcare!A2258,'Customer Names'!$A:$D,4,0)</f>
        <v>Cliff</v>
      </c>
      <c r="C2258">
        <f>VLOOKUP(A2258,'Medical Examinations'!$A:$M,2,0)</f>
        <v>34.4</v>
      </c>
      <c r="D2258">
        <f>VLOOKUP($A2258,'Medical Examinations'!$A:$M,3,0)</f>
        <v>5.7</v>
      </c>
      <c r="E2258" t="str">
        <f>VLOOKUP($A2258,'Medical Examinations'!$A:$M,4,0)</f>
        <v>No</v>
      </c>
      <c r="F2258" t="str">
        <f>VLOOKUP($A2258,'Medical Examinations'!$A:$M,5,0)</f>
        <v>No</v>
      </c>
      <c r="G2258" t="str">
        <f>VLOOKUP($A2258,'Medical Examinations'!$A:$M,6,0)</f>
        <v>Yes</v>
      </c>
      <c r="H2258">
        <f>VLOOKUP($A2258,'Medical Examinations'!$A:$M,8,0)</f>
        <v>1</v>
      </c>
      <c r="I2258" t="str">
        <f>VLOOKUP($A2258,'Medical Examinations'!$A:$M,9,0)</f>
        <v>No</v>
      </c>
      <c r="J2258" t="str">
        <f>VLOOKUP($A2258,'Medical Examinations'!$A:$M,11,0)</f>
        <v>Obesity</v>
      </c>
      <c r="K2258" t="str">
        <f>VLOOKUP($A2258,'Medical Examinations'!$A:$M,12,0)</f>
        <v>Prediabetes</v>
      </c>
      <c r="L2258" s="11">
        <f>VLOOKUP($A2258,'Hospitalisation Details'!$A:$O,5,0)</f>
        <v>37940</v>
      </c>
      <c r="M2258">
        <f>VLOOKUP($A2258,'Hospitalisation Details'!$A:$O,7,0)</f>
        <v>1261.8599999999999</v>
      </c>
      <c r="N2258" t="str">
        <f>VLOOKUP($A2258,'Hospitalisation Details'!$A:$O,12,0)</f>
        <v>tier - 2</v>
      </c>
      <c r="O2258" t="str">
        <f>VLOOKUP($A2258,'Hospitalisation Details'!$A:$O,13,0)</f>
        <v>tier - 3</v>
      </c>
      <c r="P2258" t="str">
        <f>VLOOKUP($A2258,'Hospitalisation Details'!$A:$O,14,0)</f>
        <v>R1011</v>
      </c>
      <c r="Q2258">
        <f>VLOOKUP($A2258,'Hospitalisation Details'!$A:$O,15,0)</f>
        <v>19</v>
      </c>
    </row>
    <row r="2259" spans="1:17" ht="15.75" x14ac:dyDescent="0.25">
      <c r="A2259" s="1" t="s">
        <v>100</v>
      </c>
      <c r="B2259" t="str">
        <f>VLOOKUP(Healthcare!A2259,'Customer Names'!$A:$D,4,0)</f>
        <v>Blue</v>
      </c>
      <c r="C2259">
        <f>VLOOKUP(A2259,'Medical Examinations'!$A:$M,2,0)</f>
        <v>34.1</v>
      </c>
      <c r="D2259">
        <f>VLOOKUP($A2259,'Medical Examinations'!$A:$M,3,0)</f>
        <v>4.13</v>
      </c>
      <c r="E2259" t="str">
        <f>VLOOKUP($A2259,'Medical Examinations'!$A:$M,4,0)</f>
        <v>No</v>
      </c>
      <c r="F2259" t="str">
        <f>VLOOKUP($A2259,'Medical Examinations'!$A:$M,5,0)</f>
        <v>No</v>
      </c>
      <c r="G2259" t="str">
        <f>VLOOKUP($A2259,'Medical Examinations'!$A:$M,6,0)</f>
        <v>Yes</v>
      </c>
      <c r="H2259">
        <f>VLOOKUP($A2259,'Medical Examinations'!$A:$M,8,0)</f>
        <v>1</v>
      </c>
      <c r="I2259" t="str">
        <f>VLOOKUP($A2259,'Medical Examinations'!$A:$M,9,0)</f>
        <v>No</v>
      </c>
      <c r="J2259" t="str">
        <f>VLOOKUP($A2259,'Medical Examinations'!$A:$M,11,0)</f>
        <v>Obesity</v>
      </c>
      <c r="K2259" t="str">
        <f>VLOOKUP($A2259,'Medical Examinations'!$A:$M,12,0)</f>
        <v>Normal</v>
      </c>
      <c r="L2259" s="11">
        <f>VLOOKUP($A2259,'Hospitalisation Details'!$A:$O,5,0)</f>
        <v>37802</v>
      </c>
      <c r="M2259">
        <f>VLOOKUP($A2259,'Hospitalisation Details'!$A:$O,7,0)</f>
        <v>1261.44</v>
      </c>
      <c r="N2259" t="str">
        <f>VLOOKUP($A2259,'Hospitalisation Details'!$A:$O,12,0)</f>
        <v>tier - 2</v>
      </c>
      <c r="O2259" t="str">
        <f>VLOOKUP($A2259,'Hospitalisation Details'!$A:$O,13,0)</f>
        <v>tier - 3</v>
      </c>
      <c r="P2259" t="str">
        <f>VLOOKUP($A2259,'Hospitalisation Details'!$A:$O,14,0)</f>
        <v>R1011</v>
      </c>
      <c r="Q2259">
        <f>VLOOKUP($A2259,'Hospitalisation Details'!$A:$O,15,0)</f>
        <v>19</v>
      </c>
    </row>
    <row r="2260" spans="1:17" ht="15.75" x14ac:dyDescent="0.25">
      <c r="A2260" s="1" t="s">
        <v>99</v>
      </c>
      <c r="B2260" t="str">
        <f>VLOOKUP(Healthcare!A2260,'Customer Names'!$A:$D,4,0)</f>
        <v>Jeffrey M</v>
      </c>
      <c r="C2260">
        <f>VLOOKUP(A2260,'Medical Examinations'!$A:$M,2,0)</f>
        <v>30.4</v>
      </c>
      <c r="D2260">
        <f>VLOOKUP($A2260,'Medical Examinations'!$A:$M,3,0)</f>
        <v>4.7699999999999996</v>
      </c>
      <c r="E2260" t="str">
        <f>VLOOKUP($A2260,'Medical Examinations'!$A:$M,4,0)</f>
        <v>No</v>
      </c>
      <c r="F2260" t="str">
        <f>VLOOKUP($A2260,'Medical Examinations'!$A:$M,5,0)</f>
        <v>No</v>
      </c>
      <c r="G2260" t="str">
        <f>VLOOKUP($A2260,'Medical Examinations'!$A:$M,6,0)</f>
        <v>Yes</v>
      </c>
      <c r="H2260">
        <f>VLOOKUP($A2260,'Medical Examinations'!$A:$M,8,0)</f>
        <v>1</v>
      </c>
      <c r="I2260" t="str">
        <f>VLOOKUP($A2260,'Medical Examinations'!$A:$M,9,0)</f>
        <v>No</v>
      </c>
      <c r="J2260" t="str">
        <f>VLOOKUP($A2260,'Medical Examinations'!$A:$M,11,0)</f>
        <v>Obesity</v>
      </c>
      <c r="K2260" t="str">
        <f>VLOOKUP($A2260,'Medical Examinations'!$A:$M,12,0)</f>
        <v>Normal</v>
      </c>
      <c r="L2260" s="11">
        <f>VLOOKUP($A2260,'Hospitalisation Details'!$A:$O,5,0)</f>
        <v>37968</v>
      </c>
      <c r="M2260">
        <f>VLOOKUP($A2260,'Hospitalisation Details'!$A:$O,7,0)</f>
        <v>1256.3</v>
      </c>
      <c r="N2260" t="str">
        <f>VLOOKUP($A2260,'Hospitalisation Details'!$A:$O,12,0)</f>
        <v>tier - 2</v>
      </c>
      <c r="O2260" t="str">
        <f>VLOOKUP($A2260,'Hospitalisation Details'!$A:$O,13,0)</f>
        <v>tier - 3</v>
      </c>
      <c r="P2260" t="str">
        <f>VLOOKUP($A2260,'Hospitalisation Details'!$A:$O,14,0)</f>
        <v>R1011</v>
      </c>
      <c r="Q2260">
        <f>VLOOKUP($A2260,'Hospitalisation Details'!$A:$O,15,0)</f>
        <v>19</v>
      </c>
    </row>
    <row r="2261" spans="1:17" ht="15.75" x14ac:dyDescent="0.25">
      <c r="A2261" s="1" t="s">
        <v>98</v>
      </c>
      <c r="B2261" t="str">
        <f>VLOOKUP(Healthcare!A2261,'Customer Names'!$A:$D,4,0)</f>
        <v>Andrew</v>
      </c>
      <c r="C2261">
        <f>VLOOKUP(A2261,'Medical Examinations'!$A:$M,2,0)</f>
        <v>28.7</v>
      </c>
      <c r="D2261">
        <f>VLOOKUP($A2261,'Medical Examinations'!$A:$M,3,0)</f>
        <v>4.99</v>
      </c>
      <c r="E2261" t="str">
        <f>VLOOKUP($A2261,'Medical Examinations'!$A:$M,4,0)</f>
        <v>No</v>
      </c>
      <c r="F2261" t="str">
        <f>VLOOKUP($A2261,'Medical Examinations'!$A:$M,5,0)</f>
        <v>No</v>
      </c>
      <c r="G2261" t="str">
        <f>VLOOKUP($A2261,'Medical Examinations'!$A:$M,6,0)</f>
        <v>Yes</v>
      </c>
      <c r="H2261">
        <f>VLOOKUP($A2261,'Medical Examinations'!$A:$M,8,0)</f>
        <v>1</v>
      </c>
      <c r="I2261" t="str">
        <f>VLOOKUP($A2261,'Medical Examinations'!$A:$M,9,0)</f>
        <v>No</v>
      </c>
      <c r="J2261" t="str">
        <f>VLOOKUP($A2261,'Medical Examinations'!$A:$M,11,0)</f>
        <v>Overweight</v>
      </c>
      <c r="K2261" t="str">
        <f>VLOOKUP($A2261,'Medical Examinations'!$A:$M,12,0)</f>
        <v>Normal</v>
      </c>
      <c r="L2261" s="11">
        <f>VLOOKUP($A2261,'Hospitalisation Details'!$A:$O,5,0)</f>
        <v>37812</v>
      </c>
      <c r="M2261">
        <f>VLOOKUP($A2261,'Hospitalisation Details'!$A:$O,7,0)</f>
        <v>1253.94</v>
      </c>
      <c r="N2261" t="str">
        <f>VLOOKUP($A2261,'Hospitalisation Details'!$A:$O,12,0)</f>
        <v>tier - 2</v>
      </c>
      <c r="O2261" t="str">
        <f>VLOOKUP($A2261,'Hospitalisation Details'!$A:$O,13,0)</f>
        <v>tier - 2</v>
      </c>
      <c r="P2261" t="str">
        <f>VLOOKUP($A2261,'Hospitalisation Details'!$A:$O,14,0)</f>
        <v>R1011</v>
      </c>
      <c r="Q2261">
        <f>VLOOKUP($A2261,'Hospitalisation Details'!$A:$O,15,0)</f>
        <v>19</v>
      </c>
    </row>
    <row r="2262" spans="1:17" ht="15.75" x14ac:dyDescent="0.25">
      <c r="A2262" s="1" t="s">
        <v>97</v>
      </c>
      <c r="B2262" t="str">
        <f>VLOOKUP(Healthcare!A2262,'Customer Names'!$A:$D,4,0)</f>
        <v>Julia</v>
      </c>
      <c r="C2262">
        <f>VLOOKUP(A2262,'Medical Examinations'!$A:$M,2,0)</f>
        <v>17.440000000000001</v>
      </c>
      <c r="D2262">
        <f>VLOOKUP($A2262,'Medical Examinations'!$A:$M,3,0)</f>
        <v>4.42</v>
      </c>
      <c r="E2262" t="str">
        <f>VLOOKUP($A2262,'Medical Examinations'!$A:$M,4,0)</f>
        <v>yes</v>
      </c>
      <c r="F2262" t="str">
        <f>VLOOKUP($A2262,'Medical Examinations'!$A:$M,5,0)</f>
        <v>No</v>
      </c>
      <c r="G2262" t="str">
        <f>VLOOKUP($A2262,'Medical Examinations'!$A:$M,6,0)</f>
        <v>Yes</v>
      </c>
      <c r="H2262">
        <f>VLOOKUP($A2262,'Medical Examinations'!$A:$M,8,0)</f>
        <v>1</v>
      </c>
      <c r="I2262" t="str">
        <f>VLOOKUP($A2262,'Medical Examinations'!$A:$M,9,0)</f>
        <v>No</v>
      </c>
      <c r="J2262" t="str">
        <f>VLOOKUP($A2262,'Medical Examinations'!$A:$M,11,0)</f>
        <v>Underweight</v>
      </c>
      <c r="K2262" t="str">
        <f>VLOOKUP($A2262,'Medical Examinations'!$A:$M,12,0)</f>
        <v>Normal</v>
      </c>
      <c r="L2262" s="11">
        <f>VLOOKUP($A2262,'Hospitalisation Details'!$A:$O,5,0)</f>
        <v>35738</v>
      </c>
      <c r="M2262">
        <f>VLOOKUP($A2262,'Hospitalisation Details'!$A:$O,7,0)</f>
        <v>1253</v>
      </c>
      <c r="N2262" t="str">
        <f>VLOOKUP($A2262,'Hospitalisation Details'!$A:$O,12,0)</f>
        <v>tier - 2</v>
      </c>
      <c r="O2262" t="str">
        <f>VLOOKUP($A2262,'Hospitalisation Details'!$A:$O,13,0)</f>
        <v>tier - 2</v>
      </c>
      <c r="P2262" t="str">
        <f>VLOOKUP($A2262,'Hospitalisation Details'!$A:$O,14,0)</f>
        <v>R1013</v>
      </c>
      <c r="Q2262">
        <f>VLOOKUP($A2262,'Hospitalisation Details'!$A:$O,15,0)</f>
        <v>25</v>
      </c>
    </row>
    <row r="2263" spans="1:17" ht="15.75" x14ac:dyDescent="0.25">
      <c r="A2263" s="1" t="s">
        <v>96</v>
      </c>
      <c r="B2263" t="str">
        <f>VLOOKUP(Healthcare!A2263,'Customer Names'!$A:$D,4,0)</f>
        <v>Daniel</v>
      </c>
      <c r="C2263">
        <f>VLOOKUP(A2263,'Medical Examinations'!$A:$M,2,0)</f>
        <v>27.6</v>
      </c>
      <c r="D2263">
        <f>VLOOKUP($A2263,'Medical Examinations'!$A:$M,3,0)</f>
        <v>4.01</v>
      </c>
      <c r="E2263" t="str">
        <f>VLOOKUP($A2263,'Medical Examinations'!$A:$M,4,0)</f>
        <v>No</v>
      </c>
      <c r="F2263" t="str">
        <f>VLOOKUP($A2263,'Medical Examinations'!$A:$M,5,0)</f>
        <v>No</v>
      </c>
      <c r="G2263" t="str">
        <f>VLOOKUP($A2263,'Medical Examinations'!$A:$M,6,0)</f>
        <v>Yes</v>
      </c>
      <c r="H2263">
        <f>VLOOKUP($A2263,'Medical Examinations'!$A:$M,8,0)</f>
        <v>1</v>
      </c>
      <c r="I2263" t="str">
        <f>VLOOKUP($A2263,'Medical Examinations'!$A:$M,9,0)</f>
        <v>No</v>
      </c>
      <c r="J2263" t="str">
        <f>VLOOKUP($A2263,'Medical Examinations'!$A:$M,11,0)</f>
        <v>Overweight</v>
      </c>
      <c r="K2263" t="str">
        <f>VLOOKUP($A2263,'Medical Examinations'!$A:$M,12,0)</f>
        <v>Normal</v>
      </c>
      <c r="L2263" s="11">
        <f>VLOOKUP($A2263,'Hospitalisation Details'!$A:$O,5,0)</f>
        <v>37909</v>
      </c>
      <c r="M2263">
        <f>VLOOKUP($A2263,'Hospitalisation Details'!$A:$O,7,0)</f>
        <v>1252.4100000000001</v>
      </c>
      <c r="N2263" t="str">
        <f>VLOOKUP($A2263,'Hospitalisation Details'!$A:$O,12,0)</f>
        <v>tier - 2</v>
      </c>
      <c r="O2263" t="str">
        <f>VLOOKUP($A2263,'Hospitalisation Details'!$A:$O,13,0)</f>
        <v>tier - 3</v>
      </c>
      <c r="P2263" t="str">
        <f>VLOOKUP($A2263,'Hospitalisation Details'!$A:$O,14,0)</f>
        <v>R1011</v>
      </c>
      <c r="Q2263">
        <f>VLOOKUP($A2263,'Hospitalisation Details'!$A:$O,15,0)</f>
        <v>19</v>
      </c>
    </row>
    <row r="2264" spans="1:17" ht="15.75" x14ac:dyDescent="0.25">
      <c r="A2264" s="1" t="s">
        <v>95</v>
      </c>
      <c r="B2264" t="str">
        <f>VLOOKUP(Healthcare!A2264,'Customer Names'!$A:$D,4,0)</f>
        <v>Jaime</v>
      </c>
      <c r="C2264">
        <f>VLOOKUP(A2264,'Medical Examinations'!$A:$M,2,0)</f>
        <v>20.7</v>
      </c>
      <c r="D2264">
        <f>VLOOKUP($A2264,'Medical Examinations'!$A:$M,3,0)</f>
        <v>4.49</v>
      </c>
      <c r="E2264" t="str">
        <f>VLOOKUP($A2264,'Medical Examinations'!$A:$M,4,0)</f>
        <v>No</v>
      </c>
      <c r="F2264" t="str">
        <f>VLOOKUP($A2264,'Medical Examinations'!$A:$M,5,0)</f>
        <v>No</v>
      </c>
      <c r="G2264" t="str">
        <f>VLOOKUP($A2264,'Medical Examinations'!$A:$M,6,0)</f>
        <v>Yes</v>
      </c>
      <c r="H2264">
        <f>VLOOKUP($A2264,'Medical Examinations'!$A:$M,8,0)</f>
        <v>1</v>
      </c>
      <c r="I2264" t="str">
        <f>VLOOKUP($A2264,'Medical Examinations'!$A:$M,9,0)</f>
        <v>No</v>
      </c>
      <c r="J2264" t="str">
        <f>VLOOKUP($A2264,'Medical Examinations'!$A:$M,11,0)</f>
        <v>Healthy Weight</v>
      </c>
      <c r="K2264" t="str">
        <f>VLOOKUP($A2264,'Medical Examinations'!$A:$M,12,0)</f>
        <v>Normal</v>
      </c>
      <c r="L2264" s="11">
        <f>VLOOKUP($A2264,'Hospitalisation Details'!$A:$O,5,0)</f>
        <v>37780</v>
      </c>
      <c r="M2264">
        <f>VLOOKUP($A2264,'Hospitalisation Details'!$A:$O,7,0)</f>
        <v>1242.82</v>
      </c>
      <c r="N2264" t="str">
        <f>VLOOKUP($A2264,'Hospitalisation Details'!$A:$O,12,0)</f>
        <v>tier - 2</v>
      </c>
      <c r="O2264" t="str">
        <f>VLOOKUP($A2264,'Hospitalisation Details'!$A:$O,13,0)</f>
        <v>tier - 1</v>
      </c>
      <c r="P2264" t="str">
        <f>VLOOKUP($A2264,'Hospitalisation Details'!$A:$O,14,0)</f>
        <v>R1011</v>
      </c>
      <c r="Q2264">
        <f>VLOOKUP($A2264,'Hospitalisation Details'!$A:$O,15,0)</f>
        <v>20</v>
      </c>
    </row>
    <row r="2265" spans="1:17" ht="15.75" x14ac:dyDescent="0.25">
      <c r="A2265" s="1" t="s">
        <v>94</v>
      </c>
      <c r="B2265" t="str">
        <f>VLOOKUP(Healthcare!A2265,'Customer Names'!$A:$D,4,0)</f>
        <v>Mohd Syahidan</v>
      </c>
      <c r="C2265">
        <f>VLOOKUP(A2265,'Medical Examinations'!$A:$M,2,0)</f>
        <v>20.3</v>
      </c>
      <c r="D2265">
        <f>VLOOKUP($A2265,'Medical Examinations'!$A:$M,3,0)</f>
        <v>6.37</v>
      </c>
      <c r="E2265" t="str">
        <f>VLOOKUP($A2265,'Medical Examinations'!$A:$M,4,0)</f>
        <v>No</v>
      </c>
      <c r="F2265" t="str">
        <f>VLOOKUP($A2265,'Medical Examinations'!$A:$M,5,0)</f>
        <v>No</v>
      </c>
      <c r="G2265" t="str">
        <f>VLOOKUP($A2265,'Medical Examinations'!$A:$M,6,0)</f>
        <v>Yes</v>
      </c>
      <c r="H2265">
        <f>VLOOKUP($A2265,'Medical Examinations'!$A:$M,8,0)</f>
        <v>1</v>
      </c>
      <c r="I2265" t="str">
        <f>VLOOKUP($A2265,'Medical Examinations'!$A:$M,9,0)</f>
        <v>No</v>
      </c>
      <c r="J2265" t="str">
        <f>VLOOKUP($A2265,'Medical Examinations'!$A:$M,11,0)</f>
        <v>Healthy Weight</v>
      </c>
      <c r="K2265" t="str">
        <f>VLOOKUP($A2265,'Medical Examinations'!$A:$M,12,0)</f>
        <v>Prediabetes</v>
      </c>
      <c r="L2265" s="11">
        <f>VLOOKUP($A2265,'Hospitalisation Details'!$A:$O,5,0)</f>
        <v>37879</v>
      </c>
      <c r="M2265">
        <f>VLOOKUP($A2265,'Hospitalisation Details'!$A:$O,7,0)</f>
        <v>1242.26</v>
      </c>
      <c r="N2265" t="str">
        <f>VLOOKUP($A2265,'Hospitalisation Details'!$A:$O,12,0)</f>
        <v>tier - 2</v>
      </c>
      <c r="O2265" t="str">
        <f>VLOOKUP($A2265,'Hospitalisation Details'!$A:$O,13,0)</f>
        <v>tier - 1</v>
      </c>
      <c r="P2265" t="str">
        <f>VLOOKUP($A2265,'Hospitalisation Details'!$A:$O,14,0)</f>
        <v>R1011</v>
      </c>
      <c r="Q2265">
        <f>VLOOKUP($A2265,'Hospitalisation Details'!$A:$O,15,0)</f>
        <v>19</v>
      </c>
    </row>
    <row r="2266" spans="1:17" ht="15.75" x14ac:dyDescent="0.25">
      <c r="A2266" s="1" t="s">
        <v>93</v>
      </c>
      <c r="B2266" t="str">
        <f>VLOOKUP(Healthcare!A2266,'Customer Names'!$A:$D,4,0)</f>
        <v>Matthew</v>
      </c>
      <c r="C2266">
        <f>VLOOKUP(A2266,'Medical Examinations'!$A:$M,2,0)</f>
        <v>19.8</v>
      </c>
      <c r="D2266">
        <f>VLOOKUP($A2266,'Medical Examinations'!$A:$M,3,0)</f>
        <v>5.12</v>
      </c>
      <c r="E2266" t="str">
        <f>VLOOKUP($A2266,'Medical Examinations'!$A:$M,4,0)</f>
        <v>No</v>
      </c>
      <c r="F2266" t="str">
        <f>VLOOKUP($A2266,'Medical Examinations'!$A:$M,5,0)</f>
        <v>No</v>
      </c>
      <c r="G2266" t="str">
        <f>VLOOKUP($A2266,'Medical Examinations'!$A:$M,6,0)</f>
        <v>Yes</v>
      </c>
      <c r="H2266">
        <f>VLOOKUP($A2266,'Medical Examinations'!$A:$M,8,0)</f>
        <v>1</v>
      </c>
      <c r="I2266" t="str">
        <f>VLOOKUP($A2266,'Medical Examinations'!$A:$M,9,0)</f>
        <v>No</v>
      </c>
      <c r="J2266" t="str">
        <f>VLOOKUP($A2266,'Medical Examinations'!$A:$M,11,0)</f>
        <v>Healthy Weight</v>
      </c>
      <c r="K2266" t="str">
        <f>VLOOKUP($A2266,'Medical Examinations'!$A:$M,12,0)</f>
        <v>Normal</v>
      </c>
      <c r="L2266" s="11">
        <f>VLOOKUP($A2266,'Hospitalisation Details'!$A:$O,5,0)</f>
        <v>37866</v>
      </c>
      <c r="M2266">
        <f>VLOOKUP($A2266,'Hospitalisation Details'!$A:$O,7,0)</f>
        <v>1241.57</v>
      </c>
      <c r="N2266" t="str">
        <f>VLOOKUP($A2266,'Hospitalisation Details'!$A:$O,12,0)</f>
        <v>tier - 2</v>
      </c>
      <c r="O2266" t="str">
        <f>VLOOKUP($A2266,'Hospitalisation Details'!$A:$O,13,0)</f>
        <v>tier - 2</v>
      </c>
      <c r="P2266" t="str">
        <f>VLOOKUP($A2266,'Hospitalisation Details'!$A:$O,14,0)</f>
        <v>R1011</v>
      </c>
      <c r="Q2266">
        <f>VLOOKUP($A2266,'Hospitalisation Details'!$A:$O,15,0)</f>
        <v>19</v>
      </c>
    </row>
    <row r="2267" spans="1:17" ht="15.75" x14ac:dyDescent="0.25">
      <c r="A2267" s="1" t="s">
        <v>92</v>
      </c>
      <c r="B2267" t="str">
        <f>VLOOKUP(Healthcare!A2267,'Customer Names'!$A:$D,4,0)</f>
        <v>Elizabeth S.</v>
      </c>
      <c r="C2267">
        <f>VLOOKUP(A2267,'Medical Examinations'!$A:$M,2,0)</f>
        <v>21.87</v>
      </c>
      <c r="D2267">
        <f>VLOOKUP($A2267,'Medical Examinations'!$A:$M,3,0)</f>
        <v>8.59</v>
      </c>
      <c r="E2267" t="str">
        <f>VLOOKUP($A2267,'Medical Examinations'!$A:$M,4,0)</f>
        <v>No</v>
      </c>
      <c r="F2267" t="str">
        <f>VLOOKUP($A2267,'Medical Examinations'!$A:$M,5,0)</f>
        <v>No</v>
      </c>
      <c r="G2267" t="str">
        <f>VLOOKUP($A2267,'Medical Examinations'!$A:$M,6,0)</f>
        <v>No</v>
      </c>
      <c r="H2267">
        <f>VLOOKUP($A2267,'Medical Examinations'!$A:$M,8,0)</f>
        <v>0</v>
      </c>
      <c r="I2267" t="str">
        <f>VLOOKUP($A2267,'Medical Examinations'!$A:$M,9,0)</f>
        <v>No</v>
      </c>
      <c r="J2267" t="str">
        <f>VLOOKUP($A2267,'Medical Examinations'!$A:$M,11,0)</f>
        <v>Healthy Weight</v>
      </c>
      <c r="K2267" t="str">
        <f>VLOOKUP($A2267,'Medical Examinations'!$A:$M,12,0)</f>
        <v>Diabetes</v>
      </c>
      <c r="L2267" s="11">
        <f>VLOOKUP($A2267,'Hospitalisation Details'!$A:$O,5,0)</f>
        <v>37438</v>
      </c>
      <c r="M2267">
        <f>VLOOKUP($A2267,'Hospitalisation Details'!$A:$O,7,0)</f>
        <v>1241</v>
      </c>
      <c r="N2267" t="str">
        <f>VLOOKUP($A2267,'Hospitalisation Details'!$A:$O,12,0)</f>
        <v>tier - 2</v>
      </c>
      <c r="O2267" t="str">
        <f>VLOOKUP($A2267,'Hospitalisation Details'!$A:$O,13,0)</f>
        <v>tier - 2</v>
      </c>
      <c r="P2267" t="str">
        <f>VLOOKUP($A2267,'Hospitalisation Details'!$A:$O,14,0)</f>
        <v>R1013</v>
      </c>
      <c r="Q2267">
        <f>VLOOKUP($A2267,'Hospitalisation Details'!$A:$O,15,0)</f>
        <v>20</v>
      </c>
    </row>
    <row r="2268" spans="1:17" ht="15.75" x14ac:dyDescent="0.25">
      <c r="A2268" s="1" t="s">
        <v>91</v>
      </c>
      <c r="B2268" t="str">
        <f>VLOOKUP(Healthcare!A2268,'Customer Names'!$A:$D,4,0)</f>
        <v>Katie</v>
      </c>
      <c r="C2268">
        <f>VLOOKUP(A2268,'Medical Examinations'!$A:$M,2,0)</f>
        <v>16.600000000000001</v>
      </c>
      <c r="D2268">
        <f>VLOOKUP($A2268,'Medical Examinations'!$A:$M,3,0)</f>
        <v>5.87</v>
      </c>
      <c r="E2268" t="str">
        <f>VLOOKUP($A2268,'Medical Examinations'!$A:$M,4,0)</f>
        <v>No</v>
      </c>
      <c r="F2268" t="str">
        <f>VLOOKUP($A2268,'Medical Examinations'!$A:$M,5,0)</f>
        <v>No</v>
      </c>
      <c r="G2268" t="str">
        <f>VLOOKUP($A2268,'Medical Examinations'!$A:$M,6,0)</f>
        <v>No</v>
      </c>
      <c r="H2268">
        <f>VLOOKUP($A2268,'Medical Examinations'!$A:$M,8,0)</f>
        <v>1</v>
      </c>
      <c r="I2268" t="str">
        <f>VLOOKUP($A2268,'Medical Examinations'!$A:$M,9,0)</f>
        <v>No</v>
      </c>
      <c r="J2268" t="str">
        <f>VLOOKUP($A2268,'Medical Examinations'!$A:$M,11,0)</f>
        <v>Underweight</v>
      </c>
      <c r="K2268" t="str">
        <f>VLOOKUP($A2268,'Medical Examinations'!$A:$M,12,0)</f>
        <v>Prediabetes</v>
      </c>
      <c r="L2268" s="11">
        <f>VLOOKUP($A2268,'Hospitalisation Details'!$A:$O,5,0)</f>
        <v>36110</v>
      </c>
      <c r="M2268">
        <f>VLOOKUP($A2268,'Hospitalisation Details'!$A:$O,7,0)</f>
        <v>1240</v>
      </c>
      <c r="N2268" t="str">
        <f>VLOOKUP($A2268,'Hospitalisation Details'!$A:$O,12,0)</f>
        <v>tier - 2</v>
      </c>
      <c r="O2268" t="str">
        <f>VLOOKUP($A2268,'Hospitalisation Details'!$A:$O,13,0)</f>
        <v>tier - 1</v>
      </c>
      <c r="P2268" t="str">
        <f>VLOOKUP($A2268,'Hospitalisation Details'!$A:$O,14,0)</f>
        <v>R1012</v>
      </c>
      <c r="Q2268">
        <f>VLOOKUP($A2268,'Hospitalisation Details'!$A:$O,15,0)</f>
        <v>24</v>
      </c>
    </row>
    <row r="2269" spans="1:17" ht="15.75" x14ac:dyDescent="0.25">
      <c r="A2269" s="1" t="s">
        <v>90</v>
      </c>
      <c r="B2269" t="str">
        <f>VLOOKUP(Healthcare!A2269,'Customer Names'!$A:$D,4,0)</f>
        <v>Christi A.</v>
      </c>
      <c r="C2269">
        <f>VLOOKUP(A2269,'Medical Examinations'!$A:$M,2,0)</f>
        <v>21.98</v>
      </c>
      <c r="D2269">
        <f>VLOOKUP($A2269,'Medical Examinations'!$A:$M,3,0)</f>
        <v>7.03</v>
      </c>
      <c r="E2269" t="str">
        <f>VLOOKUP($A2269,'Medical Examinations'!$A:$M,4,0)</f>
        <v>No</v>
      </c>
      <c r="F2269" t="str">
        <f>VLOOKUP($A2269,'Medical Examinations'!$A:$M,5,0)</f>
        <v>No</v>
      </c>
      <c r="G2269" t="str">
        <f>VLOOKUP($A2269,'Medical Examinations'!$A:$M,6,0)</f>
        <v>No</v>
      </c>
      <c r="H2269">
        <f>VLOOKUP($A2269,'Medical Examinations'!$A:$M,8,0)</f>
        <v>0</v>
      </c>
      <c r="I2269" t="str">
        <f>VLOOKUP($A2269,'Medical Examinations'!$A:$M,9,0)</f>
        <v>No</v>
      </c>
      <c r="J2269" t="str">
        <f>VLOOKUP($A2269,'Medical Examinations'!$A:$M,11,0)</f>
        <v>Healthy Weight</v>
      </c>
      <c r="K2269" t="str">
        <f>VLOOKUP($A2269,'Medical Examinations'!$A:$M,12,0)</f>
        <v>Diabetes</v>
      </c>
      <c r="L2269" s="11">
        <f>VLOOKUP($A2269,'Hospitalisation Details'!$A:$O,5,0)</f>
        <v>37419</v>
      </c>
      <c r="M2269">
        <f>VLOOKUP($A2269,'Hospitalisation Details'!$A:$O,7,0)</f>
        <v>1237</v>
      </c>
      <c r="N2269" t="str">
        <f>VLOOKUP($A2269,'Hospitalisation Details'!$A:$O,12,0)</f>
        <v>tier - 2</v>
      </c>
      <c r="O2269" t="str">
        <f>VLOOKUP($A2269,'Hospitalisation Details'!$A:$O,13,0)</f>
        <v>tier - 2</v>
      </c>
      <c r="P2269" t="str">
        <f>VLOOKUP($A2269,'Hospitalisation Details'!$A:$O,14,0)</f>
        <v>R1013</v>
      </c>
      <c r="Q2269">
        <f>VLOOKUP($A2269,'Hospitalisation Details'!$A:$O,15,0)</f>
        <v>20</v>
      </c>
    </row>
    <row r="2270" spans="1:17" ht="15.75" x14ac:dyDescent="0.25">
      <c r="A2270" s="1" t="s">
        <v>89</v>
      </c>
      <c r="B2270" t="str">
        <f>VLOOKUP(Healthcare!A2270,'Customer Names'!$A:$D,4,0)</f>
        <v>Sandra K.</v>
      </c>
      <c r="C2270">
        <f>VLOOKUP(A2270,'Medical Examinations'!$A:$M,2,0)</f>
        <v>19.7</v>
      </c>
      <c r="D2270">
        <f>VLOOKUP($A2270,'Medical Examinations'!$A:$M,3,0)</f>
        <v>5.51</v>
      </c>
      <c r="E2270" t="str">
        <f>VLOOKUP($A2270,'Medical Examinations'!$A:$M,4,0)</f>
        <v>No</v>
      </c>
      <c r="F2270" t="str">
        <f>VLOOKUP($A2270,'Medical Examinations'!$A:$M,5,0)</f>
        <v>No</v>
      </c>
      <c r="G2270" t="str">
        <f>VLOOKUP($A2270,'Medical Examinations'!$A:$M,6,0)</f>
        <v>No</v>
      </c>
      <c r="H2270">
        <f>VLOOKUP($A2270,'Medical Examinations'!$A:$M,8,0)</f>
        <v>1</v>
      </c>
      <c r="I2270" t="str">
        <f>VLOOKUP($A2270,'Medical Examinations'!$A:$M,9,0)</f>
        <v>No</v>
      </c>
      <c r="J2270" t="str">
        <f>VLOOKUP($A2270,'Medical Examinations'!$A:$M,11,0)</f>
        <v>Healthy Weight</v>
      </c>
      <c r="K2270" t="str">
        <f>VLOOKUP($A2270,'Medical Examinations'!$A:$M,12,0)</f>
        <v>Normal</v>
      </c>
      <c r="L2270" s="11">
        <f>VLOOKUP($A2270,'Hospitalisation Details'!$A:$O,5,0)</f>
        <v>36051</v>
      </c>
      <c r="M2270">
        <f>VLOOKUP($A2270,'Hospitalisation Details'!$A:$O,7,0)</f>
        <v>1234</v>
      </c>
      <c r="N2270" t="str">
        <f>VLOOKUP($A2270,'Hospitalisation Details'!$A:$O,12,0)</f>
        <v>tier - 2</v>
      </c>
      <c r="O2270" t="str">
        <f>VLOOKUP($A2270,'Hospitalisation Details'!$A:$O,13,0)</f>
        <v>tier - 1</v>
      </c>
      <c r="P2270" t="str">
        <f>VLOOKUP($A2270,'Hospitalisation Details'!$A:$O,14,0)</f>
        <v>R1013</v>
      </c>
      <c r="Q2270">
        <f>VLOOKUP($A2270,'Hospitalisation Details'!$A:$O,15,0)</f>
        <v>24</v>
      </c>
    </row>
    <row r="2271" spans="1:17" ht="15.75" x14ac:dyDescent="0.25">
      <c r="A2271" s="1" t="s">
        <v>88</v>
      </c>
      <c r="B2271" t="str">
        <f>VLOOKUP(Healthcare!A2271,'Customer Names'!$A:$D,4,0)</f>
        <v>Katharine</v>
      </c>
      <c r="C2271">
        <f>VLOOKUP(A2271,'Medical Examinations'!$A:$M,2,0)</f>
        <v>19.21</v>
      </c>
      <c r="D2271">
        <f>VLOOKUP($A2271,'Medical Examinations'!$A:$M,3,0)</f>
        <v>4.76</v>
      </c>
      <c r="E2271" t="str">
        <f>VLOOKUP($A2271,'Medical Examinations'!$A:$M,4,0)</f>
        <v>No</v>
      </c>
      <c r="F2271" t="str">
        <f>VLOOKUP($A2271,'Medical Examinations'!$A:$M,5,0)</f>
        <v>yes</v>
      </c>
      <c r="G2271" t="str">
        <f>VLOOKUP($A2271,'Medical Examinations'!$A:$M,6,0)</f>
        <v>No</v>
      </c>
      <c r="H2271">
        <f>VLOOKUP($A2271,'Medical Examinations'!$A:$M,8,0)</f>
        <v>1</v>
      </c>
      <c r="I2271" t="str">
        <f>VLOOKUP($A2271,'Medical Examinations'!$A:$M,9,0)</f>
        <v>No</v>
      </c>
      <c r="J2271" t="str">
        <f>VLOOKUP($A2271,'Medical Examinations'!$A:$M,11,0)</f>
        <v>Healthy Weight</v>
      </c>
      <c r="K2271" t="str">
        <f>VLOOKUP($A2271,'Medical Examinations'!$A:$M,12,0)</f>
        <v>Normal</v>
      </c>
      <c r="L2271" s="11">
        <f>VLOOKUP($A2271,'Hospitalisation Details'!$A:$O,5,0)</f>
        <v>38215</v>
      </c>
      <c r="M2271">
        <f>VLOOKUP($A2271,'Hospitalisation Details'!$A:$O,7,0)</f>
        <v>1228</v>
      </c>
      <c r="N2271" t="str">
        <f>VLOOKUP($A2271,'Hospitalisation Details'!$A:$O,12,0)</f>
        <v>tier - 2</v>
      </c>
      <c r="O2271" t="str">
        <f>VLOOKUP($A2271,'Hospitalisation Details'!$A:$O,13,0)</f>
        <v>tier - 1</v>
      </c>
      <c r="P2271" t="str">
        <f>VLOOKUP($A2271,'Hospitalisation Details'!$A:$O,14,0)</f>
        <v>R1012</v>
      </c>
      <c r="Q2271">
        <f>VLOOKUP($A2271,'Hospitalisation Details'!$A:$O,15,0)</f>
        <v>18</v>
      </c>
    </row>
    <row r="2272" spans="1:17" ht="15.75" x14ac:dyDescent="0.25">
      <c r="A2272" s="1" t="s">
        <v>87</v>
      </c>
      <c r="B2272" t="str">
        <f>VLOOKUP(Healthcare!A2272,'Customer Names'!$A:$D,4,0)</f>
        <v>Jerome</v>
      </c>
      <c r="C2272">
        <f>VLOOKUP(A2272,'Medical Examinations'!$A:$M,2,0)</f>
        <v>19.3</v>
      </c>
      <c r="D2272">
        <f>VLOOKUP($A2272,'Medical Examinations'!$A:$M,3,0)</f>
        <v>4.7</v>
      </c>
      <c r="E2272" t="str">
        <f>VLOOKUP($A2272,'Medical Examinations'!$A:$M,4,0)</f>
        <v>No</v>
      </c>
      <c r="F2272" t="str">
        <f>VLOOKUP($A2272,'Medical Examinations'!$A:$M,5,0)</f>
        <v>yes</v>
      </c>
      <c r="G2272" t="str">
        <f>VLOOKUP($A2272,'Medical Examinations'!$A:$M,6,0)</f>
        <v>No</v>
      </c>
      <c r="H2272">
        <f>VLOOKUP($A2272,'Medical Examinations'!$A:$M,8,0)</f>
        <v>1</v>
      </c>
      <c r="I2272" t="str">
        <f>VLOOKUP($A2272,'Medical Examinations'!$A:$M,9,0)</f>
        <v>No</v>
      </c>
      <c r="J2272" t="str">
        <f>VLOOKUP($A2272,'Medical Examinations'!$A:$M,11,0)</f>
        <v>Healthy Weight</v>
      </c>
      <c r="K2272" t="str">
        <f>VLOOKUP($A2272,'Medical Examinations'!$A:$M,12,0)</f>
        <v>Normal</v>
      </c>
      <c r="L2272" s="11">
        <f>VLOOKUP($A2272,'Hospitalisation Details'!$A:$O,5,0)</f>
        <v>38177</v>
      </c>
      <c r="M2272">
        <f>VLOOKUP($A2272,'Hospitalisation Details'!$A:$O,7,0)</f>
        <v>1224</v>
      </c>
      <c r="N2272" t="str">
        <f>VLOOKUP($A2272,'Hospitalisation Details'!$A:$O,12,0)</f>
        <v>tier - 2</v>
      </c>
      <c r="O2272" t="str">
        <f>VLOOKUP($A2272,'Hospitalisation Details'!$A:$O,13,0)</f>
        <v>tier - 1</v>
      </c>
      <c r="P2272" t="str">
        <f>VLOOKUP($A2272,'Hospitalisation Details'!$A:$O,14,0)</f>
        <v>R1013</v>
      </c>
      <c r="Q2272">
        <f>VLOOKUP($A2272,'Hospitalisation Details'!$A:$O,15,0)</f>
        <v>18</v>
      </c>
    </row>
    <row r="2273" spans="1:17" ht="15.75" x14ac:dyDescent="0.25">
      <c r="A2273" s="1" t="s">
        <v>86</v>
      </c>
      <c r="B2273" t="str">
        <f>VLOOKUP(Healthcare!A2273,'Customer Names'!$A:$D,4,0)</f>
        <v>Julia R</v>
      </c>
      <c r="C2273">
        <f>VLOOKUP(A2273,'Medical Examinations'!$A:$M,2,0)</f>
        <v>16.22</v>
      </c>
      <c r="D2273">
        <f>VLOOKUP($A2273,'Medical Examinations'!$A:$M,3,0)</f>
        <v>6.21</v>
      </c>
      <c r="E2273" t="str">
        <f>VLOOKUP($A2273,'Medical Examinations'!$A:$M,4,0)</f>
        <v>yes</v>
      </c>
      <c r="F2273" t="str">
        <f>VLOOKUP($A2273,'Medical Examinations'!$A:$M,5,0)</f>
        <v>No</v>
      </c>
      <c r="G2273" t="str">
        <f>VLOOKUP($A2273,'Medical Examinations'!$A:$M,6,0)</f>
        <v>No</v>
      </c>
      <c r="H2273">
        <f>VLOOKUP($A2273,'Medical Examinations'!$A:$M,8,0)</f>
        <v>0</v>
      </c>
      <c r="I2273" t="str">
        <f>VLOOKUP($A2273,'Medical Examinations'!$A:$M,9,0)</f>
        <v>No</v>
      </c>
      <c r="J2273" t="str">
        <f>VLOOKUP($A2273,'Medical Examinations'!$A:$M,11,0)</f>
        <v>Underweight</v>
      </c>
      <c r="K2273" t="str">
        <f>VLOOKUP($A2273,'Medical Examinations'!$A:$M,12,0)</f>
        <v>Prediabetes</v>
      </c>
      <c r="L2273" s="11">
        <f>VLOOKUP($A2273,'Hospitalisation Details'!$A:$O,5,0)</f>
        <v>35342</v>
      </c>
      <c r="M2273">
        <f>VLOOKUP($A2273,'Hospitalisation Details'!$A:$O,7,0)</f>
        <v>1220</v>
      </c>
      <c r="N2273" t="str">
        <f>VLOOKUP($A2273,'Hospitalisation Details'!$A:$O,12,0)</f>
        <v>tier - 2</v>
      </c>
      <c r="O2273" t="str">
        <f>VLOOKUP($A2273,'Hospitalisation Details'!$A:$O,13,0)</f>
        <v>tier - 3</v>
      </c>
      <c r="P2273" t="str">
        <f>VLOOKUP($A2273,'Hospitalisation Details'!$A:$O,14,0)</f>
        <v>R1012</v>
      </c>
      <c r="Q2273">
        <f>VLOOKUP($A2273,'Hospitalisation Details'!$A:$O,15,0)</f>
        <v>26</v>
      </c>
    </row>
    <row r="2274" spans="1:17" ht="15.75" x14ac:dyDescent="0.25">
      <c r="A2274" s="1" t="s">
        <v>85</v>
      </c>
      <c r="B2274" t="str">
        <f>VLOOKUP(Healthcare!A2274,'Customer Names'!$A:$D,4,0)</f>
        <v>Sean Henry</v>
      </c>
      <c r="C2274">
        <f>VLOOKUP(A2274,'Medical Examinations'!$A:$M,2,0)</f>
        <v>17.12</v>
      </c>
      <c r="D2274">
        <f>VLOOKUP($A2274,'Medical Examinations'!$A:$M,3,0)</f>
        <v>4.5199999999999996</v>
      </c>
      <c r="E2274" t="str">
        <f>VLOOKUP($A2274,'Medical Examinations'!$A:$M,4,0)</f>
        <v>No</v>
      </c>
      <c r="F2274" t="str">
        <f>VLOOKUP($A2274,'Medical Examinations'!$A:$M,5,0)</f>
        <v>yes</v>
      </c>
      <c r="G2274" t="str">
        <f>VLOOKUP($A2274,'Medical Examinations'!$A:$M,6,0)</f>
        <v>No</v>
      </c>
      <c r="H2274">
        <f>VLOOKUP($A2274,'Medical Examinations'!$A:$M,8,0)</f>
        <v>1</v>
      </c>
      <c r="I2274" t="str">
        <f>VLOOKUP($A2274,'Medical Examinations'!$A:$M,9,0)</f>
        <v>No</v>
      </c>
      <c r="J2274" t="str">
        <f>VLOOKUP($A2274,'Medical Examinations'!$A:$M,11,0)</f>
        <v>Underweight</v>
      </c>
      <c r="K2274" t="str">
        <f>VLOOKUP($A2274,'Medical Examinations'!$A:$M,12,0)</f>
        <v>Normal</v>
      </c>
      <c r="L2274" s="11">
        <f>VLOOKUP($A2274,'Hospitalisation Details'!$A:$O,5,0)</f>
        <v>38140</v>
      </c>
      <c r="M2274">
        <f>VLOOKUP($A2274,'Hospitalisation Details'!$A:$O,7,0)</f>
        <v>1210</v>
      </c>
      <c r="N2274" t="str">
        <f>VLOOKUP($A2274,'Hospitalisation Details'!$A:$O,12,0)</f>
        <v>tier - 2</v>
      </c>
      <c r="O2274" t="str">
        <f>VLOOKUP($A2274,'Hospitalisation Details'!$A:$O,13,0)</f>
        <v>tier - 1</v>
      </c>
      <c r="P2274" t="str">
        <f>VLOOKUP($A2274,'Hospitalisation Details'!$A:$O,14,0)</f>
        <v>R1013</v>
      </c>
      <c r="Q2274">
        <f>VLOOKUP($A2274,'Hospitalisation Details'!$A:$O,15,0)</f>
        <v>19</v>
      </c>
    </row>
    <row r="2275" spans="1:17" ht="15.75" x14ac:dyDescent="0.25">
      <c r="A2275" s="1" t="s">
        <v>84</v>
      </c>
      <c r="B2275" t="str">
        <f>VLOOKUP(Healthcare!A2275,'Customer Names'!$A:$D,4,0)</f>
        <v>Rachel A.</v>
      </c>
      <c r="C2275">
        <f>VLOOKUP(A2275,'Medical Examinations'!$A:$M,2,0)</f>
        <v>19.07</v>
      </c>
      <c r="D2275">
        <f>VLOOKUP($A2275,'Medical Examinations'!$A:$M,3,0)</f>
        <v>5.45</v>
      </c>
      <c r="E2275" t="str">
        <f>VLOOKUP($A2275,'Medical Examinations'!$A:$M,4,0)</f>
        <v>No</v>
      </c>
      <c r="F2275" t="str">
        <f>VLOOKUP($A2275,'Medical Examinations'!$A:$M,5,0)</f>
        <v>No</v>
      </c>
      <c r="G2275" t="str">
        <f>VLOOKUP($A2275,'Medical Examinations'!$A:$M,6,0)</f>
        <v>No</v>
      </c>
      <c r="H2275">
        <f>VLOOKUP($A2275,'Medical Examinations'!$A:$M,8,0)</f>
        <v>1</v>
      </c>
      <c r="I2275" t="str">
        <f>VLOOKUP($A2275,'Medical Examinations'!$A:$M,9,0)</f>
        <v>No</v>
      </c>
      <c r="J2275" t="str">
        <f>VLOOKUP($A2275,'Medical Examinations'!$A:$M,11,0)</f>
        <v>Healthy Weight</v>
      </c>
      <c r="K2275" t="str">
        <f>VLOOKUP($A2275,'Medical Examinations'!$A:$M,12,0)</f>
        <v>Normal</v>
      </c>
      <c r="L2275" s="11">
        <f>VLOOKUP($A2275,'Hospitalisation Details'!$A:$O,5,0)</f>
        <v>33914</v>
      </c>
      <c r="M2275">
        <f>VLOOKUP($A2275,'Hospitalisation Details'!$A:$O,7,0)</f>
        <v>1200.55</v>
      </c>
      <c r="N2275" t="str">
        <f>VLOOKUP($A2275,'Hospitalisation Details'!$A:$O,12,0)</f>
        <v>tier - 2</v>
      </c>
      <c r="O2275" t="str">
        <f>VLOOKUP($A2275,'Hospitalisation Details'!$A:$O,13,0)</f>
        <v>tier - 3</v>
      </c>
      <c r="P2275" t="str">
        <f>VLOOKUP($A2275,'Hospitalisation Details'!$A:$O,14,0)</f>
        <v>R1013</v>
      </c>
      <c r="Q2275">
        <f>VLOOKUP($A2275,'Hospitalisation Details'!$A:$O,15,0)</f>
        <v>30</v>
      </c>
    </row>
    <row r="2276" spans="1:17" ht="15.75" x14ac:dyDescent="0.25">
      <c r="A2276" s="1" t="s">
        <v>83</v>
      </c>
      <c r="B2276" t="str">
        <f>VLOOKUP(Healthcare!A2276,'Customer Names'!$A:$D,4,0)</f>
        <v>Jim</v>
      </c>
      <c r="C2276">
        <f>VLOOKUP(A2276,'Medical Examinations'!$A:$M,2,0)</f>
        <v>15.56</v>
      </c>
      <c r="D2276">
        <f>VLOOKUP($A2276,'Medical Examinations'!$A:$M,3,0)</f>
        <v>4.42</v>
      </c>
      <c r="E2276" t="str">
        <f>VLOOKUP($A2276,'Medical Examinations'!$A:$M,4,0)</f>
        <v>No</v>
      </c>
      <c r="F2276" t="str">
        <f>VLOOKUP($A2276,'Medical Examinations'!$A:$M,5,0)</f>
        <v>No</v>
      </c>
      <c r="G2276" t="str">
        <f>VLOOKUP($A2276,'Medical Examinations'!$A:$M,6,0)</f>
        <v>No</v>
      </c>
      <c r="H2276">
        <f>VLOOKUP($A2276,'Medical Examinations'!$A:$M,8,0)</f>
        <v>0</v>
      </c>
      <c r="I2276" t="str">
        <f>VLOOKUP($A2276,'Medical Examinations'!$A:$M,9,0)</f>
        <v>No</v>
      </c>
      <c r="J2276" t="str">
        <f>VLOOKUP($A2276,'Medical Examinations'!$A:$M,11,0)</f>
        <v>Underweight</v>
      </c>
      <c r="K2276" t="str">
        <f>VLOOKUP($A2276,'Medical Examinations'!$A:$M,12,0)</f>
        <v>Normal</v>
      </c>
      <c r="L2276" s="11">
        <f>VLOOKUP($A2276,'Hospitalisation Details'!$A:$O,5,0)</f>
        <v>36522</v>
      </c>
      <c r="M2276">
        <f>VLOOKUP($A2276,'Hospitalisation Details'!$A:$O,7,0)</f>
        <v>1200</v>
      </c>
      <c r="N2276" t="str">
        <f>VLOOKUP($A2276,'Hospitalisation Details'!$A:$O,12,0)</f>
        <v>tier - 2</v>
      </c>
      <c r="O2276" t="str">
        <f>VLOOKUP($A2276,'Hospitalisation Details'!$A:$O,13,0)</f>
        <v>tier - 3</v>
      </c>
      <c r="P2276" t="str">
        <f>VLOOKUP($A2276,'Hospitalisation Details'!$A:$O,14,0)</f>
        <v>R1012</v>
      </c>
      <c r="Q2276">
        <f>VLOOKUP($A2276,'Hospitalisation Details'!$A:$O,15,0)</f>
        <v>23</v>
      </c>
    </row>
    <row r="2277" spans="1:17" ht="15.75" x14ac:dyDescent="0.25">
      <c r="A2277" s="1" t="s">
        <v>82</v>
      </c>
      <c r="B2277" t="str">
        <f>VLOOKUP(Healthcare!A2277,'Customer Names'!$A:$D,4,0)</f>
        <v>Tim</v>
      </c>
      <c r="C2277">
        <f>VLOOKUP(A2277,'Medical Examinations'!$A:$M,2,0)</f>
        <v>22.76</v>
      </c>
      <c r="D2277">
        <f>VLOOKUP($A2277,'Medical Examinations'!$A:$M,3,0)</f>
        <v>9.44</v>
      </c>
      <c r="E2277" t="str">
        <f>VLOOKUP($A2277,'Medical Examinations'!$A:$M,4,0)</f>
        <v>No</v>
      </c>
      <c r="F2277" t="str">
        <f>VLOOKUP($A2277,'Medical Examinations'!$A:$M,5,0)</f>
        <v>No</v>
      </c>
      <c r="G2277" t="str">
        <f>VLOOKUP($A2277,'Medical Examinations'!$A:$M,6,0)</f>
        <v>No</v>
      </c>
      <c r="H2277">
        <f>VLOOKUP($A2277,'Medical Examinations'!$A:$M,8,0)</f>
        <v>0</v>
      </c>
      <c r="I2277" t="str">
        <f>VLOOKUP($A2277,'Medical Examinations'!$A:$M,9,0)</f>
        <v>No</v>
      </c>
      <c r="J2277" t="str">
        <f>VLOOKUP($A2277,'Medical Examinations'!$A:$M,11,0)</f>
        <v>Healthy Weight</v>
      </c>
      <c r="K2277" t="str">
        <f>VLOOKUP($A2277,'Medical Examinations'!$A:$M,12,0)</f>
        <v>Diabetes</v>
      </c>
      <c r="L2277" s="11">
        <f>VLOOKUP($A2277,'Hospitalisation Details'!$A:$O,5,0)</f>
        <v>37494</v>
      </c>
      <c r="M2277">
        <f>VLOOKUP($A2277,'Hospitalisation Details'!$A:$O,7,0)</f>
        <v>1191</v>
      </c>
      <c r="N2277" t="str">
        <f>VLOOKUP($A2277,'Hospitalisation Details'!$A:$O,12,0)</f>
        <v>tier - 2</v>
      </c>
      <c r="O2277" t="str">
        <f>VLOOKUP($A2277,'Hospitalisation Details'!$A:$O,13,0)</f>
        <v>tier - 1</v>
      </c>
      <c r="P2277" t="str">
        <f>VLOOKUP($A2277,'Hospitalisation Details'!$A:$O,14,0)</f>
        <v>R1013</v>
      </c>
      <c r="Q2277">
        <f>VLOOKUP($A2277,'Hospitalisation Details'!$A:$O,15,0)</f>
        <v>20</v>
      </c>
    </row>
    <row r="2278" spans="1:17" ht="15.75" x14ac:dyDescent="0.25">
      <c r="A2278" s="1" t="s">
        <v>81</v>
      </c>
      <c r="B2278" t="str">
        <f>VLOOKUP(Healthcare!A2278,'Customer Names'!$A:$D,4,0)</f>
        <v>Abby L.</v>
      </c>
      <c r="C2278">
        <f>VLOOKUP(A2278,'Medical Examinations'!$A:$M,2,0)</f>
        <v>22.79</v>
      </c>
      <c r="D2278">
        <f>VLOOKUP($A2278,'Medical Examinations'!$A:$M,3,0)</f>
        <v>6.15</v>
      </c>
      <c r="E2278" t="str">
        <f>VLOOKUP($A2278,'Medical Examinations'!$A:$M,4,0)</f>
        <v>yes</v>
      </c>
      <c r="F2278" t="str">
        <f>VLOOKUP($A2278,'Medical Examinations'!$A:$M,5,0)</f>
        <v>No</v>
      </c>
      <c r="G2278" t="str">
        <f>VLOOKUP($A2278,'Medical Examinations'!$A:$M,6,0)</f>
        <v>Yes</v>
      </c>
      <c r="H2278">
        <f>VLOOKUP($A2278,'Medical Examinations'!$A:$M,8,0)</f>
        <v>1</v>
      </c>
      <c r="I2278" t="str">
        <f>VLOOKUP($A2278,'Medical Examinations'!$A:$M,9,0)</f>
        <v>No</v>
      </c>
      <c r="J2278" t="str">
        <f>VLOOKUP($A2278,'Medical Examinations'!$A:$M,11,0)</f>
        <v>Healthy Weight</v>
      </c>
      <c r="K2278" t="str">
        <f>VLOOKUP($A2278,'Medical Examinations'!$A:$M,12,0)</f>
        <v>Prediabetes</v>
      </c>
      <c r="L2278" s="11">
        <f>VLOOKUP($A2278,'Hospitalisation Details'!$A:$O,5,0)</f>
        <v>35731</v>
      </c>
      <c r="M2278">
        <f>VLOOKUP($A2278,'Hospitalisation Details'!$A:$O,7,0)</f>
        <v>1178.07</v>
      </c>
      <c r="N2278" t="str">
        <f>VLOOKUP($A2278,'Hospitalisation Details'!$A:$O,12,0)</f>
        <v>tier - 2</v>
      </c>
      <c r="O2278" t="str">
        <f>VLOOKUP($A2278,'Hospitalisation Details'!$A:$O,13,0)</f>
        <v>tier - 2</v>
      </c>
      <c r="P2278" t="str">
        <f>VLOOKUP($A2278,'Hospitalisation Details'!$A:$O,14,0)</f>
        <v>R1013</v>
      </c>
      <c r="Q2278">
        <f>VLOOKUP($A2278,'Hospitalisation Details'!$A:$O,15,0)</f>
        <v>25</v>
      </c>
    </row>
    <row r="2279" spans="1:17" ht="15.75" x14ac:dyDescent="0.25">
      <c r="A2279" s="1" t="s">
        <v>80</v>
      </c>
      <c r="B2279" t="str">
        <f>VLOOKUP(Healthcare!A2279,'Customer Names'!$A:$D,4,0)</f>
        <v>Mark</v>
      </c>
      <c r="C2279">
        <f>VLOOKUP(A2279,'Medical Examinations'!$A:$M,2,0)</f>
        <v>17.41</v>
      </c>
      <c r="D2279">
        <f>VLOOKUP($A2279,'Medical Examinations'!$A:$M,3,0)</f>
        <v>5.13</v>
      </c>
      <c r="E2279" t="str">
        <f>VLOOKUP($A2279,'Medical Examinations'!$A:$M,4,0)</f>
        <v>yes</v>
      </c>
      <c r="F2279" t="str">
        <f>VLOOKUP($A2279,'Medical Examinations'!$A:$M,5,0)</f>
        <v>No</v>
      </c>
      <c r="G2279" t="str">
        <f>VLOOKUP($A2279,'Medical Examinations'!$A:$M,6,0)</f>
        <v>No</v>
      </c>
      <c r="H2279">
        <f>VLOOKUP($A2279,'Medical Examinations'!$A:$M,8,0)</f>
        <v>0</v>
      </c>
      <c r="I2279" t="str">
        <f>VLOOKUP($A2279,'Medical Examinations'!$A:$M,9,0)</f>
        <v>No</v>
      </c>
      <c r="J2279" t="str">
        <f>VLOOKUP($A2279,'Medical Examinations'!$A:$M,11,0)</f>
        <v>Underweight</v>
      </c>
      <c r="K2279" t="str">
        <f>VLOOKUP($A2279,'Medical Examinations'!$A:$M,12,0)</f>
        <v>Normal</v>
      </c>
      <c r="L2279" s="11">
        <f>VLOOKUP($A2279,'Hospitalisation Details'!$A:$O,5,0)</f>
        <v>35410</v>
      </c>
      <c r="M2279">
        <f>VLOOKUP($A2279,'Hospitalisation Details'!$A:$O,7,0)</f>
        <v>1178</v>
      </c>
      <c r="N2279" t="str">
        <f>VLOOKUP($A2279,'Hospitalisation Details'!$A:$O,12,0)</f>
        <v>tier - 2</v>
      </c>
      <c r="O2279" t="str">
        <f>VLOOKUP($A2279,'Hospitalisation Details'!$A:$O,13,0)</f>
        <v>tier - 3</v>
      </c>
      <c r="P2279" t="str">
        <f>VLOOKUP($A2279,'Hospitalisation Details'!$A:$O,14,0)</f>
        <v>R1013</v>
      </c>
      <c r="Q2279">
        <f>VLOOKUP($A2279,'Hospitalisation Details'!$A:$O,15,0)</f>
        <v>26</v>
      </c>
    </row>
    <row r="2280" spans="1:17" ht="15.75" x14ac:dyDescent="0.25">
      <c r="A2280" s="1" t="s">
        <v>79</v>
      </c>
      <c r="B2280" t="str">
        <f>VLOOKUP(Healthcare!A2280,'Customer Names'!$A:$D,4,0)</f>
        <v>Ali</v>
      </c>
      <c r="C2280">
        <f>VLOOKUP(A2280,'Medical Examinations'!$A:$M,2,0)</f>
        <v>19.32</v>
      </c>
      <c r="D2280">
        <f>VLOOKUP($A2280,'Medical Examinations'!$A:$M,3,0)</f>
        <v>4.96</v>
      </c>
      <c r="E2280" t="str">
        <f>VLOOKUP($A2280,'Medical Examinations'!$A:$M,4,0)</f>
        <v>yes</v>
      </c>
      <c r="F2280" t="str">
        <f>VLOOKUP($A2280,'Medical Examinations'!$A:$M,5,0)</f>
        <v>No</v>
      </c>
      <c r="G2280" t="str">
        <f>VLOOKUP($A2280,'Medical Examinations'!$A:$M,6,0)</f>
        <v>No</v>
      </c>
      <c r="H2280">
        <f>VLOOKUP($A2280,'Medical Examinations'!$A:$M,8,0)</f>
        <v>0</v>
      </c>
      <c r="I2280" t="str">
        <f>VLOOKUP($A2280,'Medical Examinations'!$A:$M,9,0)</f>
        <v>No</v>
      </c>
      <c r="J2280" t="str">
        <f>VLOOKUP($A2280,'Medical Examinations'!$A:$M,11,0)</f>
        <v>Healthy Weight</v>
      </c>
      <c r="K2280" t="str">
        <f>VLOOKUP($A2280,'Medical Examinations'!$A:$M,12,0)</f>
        <v>Normal</v>
      </c>
      <c r="L2280" s="11">
        <f>VLOOKUP($A2280,'Hospitalisation Details'!$A:$O,5,0)</f>
        <v>37207</v>
      </c>
      <c r="M2280">
        <f>VLOOKUP($A2280,'Hospitalisation Details'!$A:$O,7,0)</f>
        <v>1167</v>
      </c>
      <c r="N2280" t="str">
        <f>VLOOKUP($A2280,'Hospitalisation Details'!$A:$O,12,0)</f>
        <v>tier - 2</v>
      </c>
      <c r="O2280" t="str">
        <f>VLOOKUP($A2280,'Hospitalisation Details'!$A:$O,13,0)</f>
        <v>tier - 1</v>
      </c>
      <c r="P2280" t="str">
        <f>VLOOKUP($A2280,'Hospitalisation Details'!$A:$O,14,0)</f>
        <v>R1013</v>
      </c>
      <c r="Q2280">
        <f>VLOOKUP($A2280,'Hospitalisation Details'!$A:$O,15,0)</f>
        <v>21</v>
      </c>
    </row>
    <row r="2281" spans="1:17" ht="15.75" x14ac:dyDescent="0.25">
      <c r="A2281" s="1" t="s">
        <v>78</v>
      </c>
      <c r="B2281" t="str">
        <f>VLOOKUP(Healthcare!A2281,'Customer Names'!$A:$D,4,0)</f>
        <v>Joshua</v>
      </c>
      <c r="C2281">
        <f>VLOOKUP(A2281,'Medical Examinations'!$A:$M,2,0)</f>
        <v>18.25</v>
      </c>
      <c r="D2281">
        <f>VLOOKUP($A2281,'Medical Examinations'!$A:$M,3,0)</f>
        <v>10.95</v>
      </c>
      <c r="E2281" t="str">
        <f>VLOOKUP($A2281,'Medical Examinations'!$A:$M,4,0)</f>
        <v>No</v>
      </c>
      <c r="F2281" t="str">
        <f>VLOOKUP($A2281,'Medical Examinations'!$A:$M,5,0)</f>
        <v>No</v>
      </c>
      <c r="G2281" t="str">
        <f>VLOOKUP($A2281,'Medical Examinations'!$A:$M,6,0)</f>
        <v>No</v>
      </c>
      <c r="H2281">
        <f>VLOOKUP($A2281,'Medical Examinations'!$A:$M,8,0)</f>
        <v>0</v>
      </c>
      <c r="I2281" t="str">
        <f>VLOOKUP($A2281,'Medical Examinations'!$A:$M,9,0)</f>
        <v>No</v>
      </c>
      <c r="J2281" t="str">
        <f>VLOOKUP($A2281,'Medical Examinations'!$A:$M,11,0)</f>
        <v>Underweight</v>
      </c>
      <c r="K2281" t="str">
        <f>VLOOKUP($A2281,'Medical Examinations'!$A:$M,12,0)</f>
        <v>Diabetes</v>
      </c>
      <c r="L2281" s="11">
        <f>VLOOKUP($A2281,'Hospitalisation Details'!$A:$O,5,0)</f>
        <v>37601</v>
      </c>
      <c r="M2281">
        <f>VLOOKUP($A2281,'Hospitalisation Details'!$A:$O,7,0)</f>
        <v>1165</v>
      </c>
      <c r="N2281" t="str">
        <f>VLOOKUP($A2281,'Hospitalisation Details'!$A:$O,12,0)</f>
        <v>tier - 2</v>
      </c>
      <c r="O2281" t="str">
        <f>VLOOKUP($A2281,'Hospitalisation Details'!$A:$O,13,0)</f>
        <v>tier - 3</v>
      </c>
      <c r="P2281" t="str">
        <f>VLOOKUP($A2281,'Hospitalisation Details'!$A:$O,14,0)</f>
        <v>R1012</v>
      </c>
      <c r="Q2281">
        <f>VLOOKUP($A2281,'Hospitalisation Details'!$A:$O,15,0)</f>
        <v>20</v>
      </c>
    </row>
    <row r="2282" spans="1:17" ht="15.75" x14ac:dyDescent="0.25">
      <c r="A2282" s="1" t="s">
        <v>77</v>
      </c>
      <c r="B2282" t="str">
        <f>VLOOKUP(Healthcare!A2282,'Customer Names'!$A:$D,4,0)</f>
        <v>Pierre</v>
      </c>
      <c r="C2282">
        <f>VLOOKUP(A2282,'Medical Examinations'!$A:$M,2,0)</f>
        <v>53.13</v>
      </c>
      <c r="D2282">
        <f>VLOOKUP($A2282,'Medical Examinations'!$A:$M,3,0)</f>
        <v>4.4400000000000004</v>
      </c>
      <c r="E2282" t="str">
        <f>VLOOKUP($A2282,'Medical Examinations'!$A:$M,4,0)</f>
        <v>No</v>
      </c>
      <c r="F2282" t="str">
        <f>VLOOKUP($A2282,'Medical Examinations'!$A:$M,5,0)</f>
        <v>yes</v>
      </c>
      <c r="G2282" t="str">
        <f>VLOOKUP($A2282,'Medical Examinations'!$A:$M,6,0)</f>
        <v>No</v>
      </c>
      <c r="H2282">
        <f>VLOOKUP($A2282,'Medical Examinations'!$A:$M,8,0)</f>
        <v>1</v>
      </c>
      <c r="I2282" t="str">
        <f>VLOOKUP($A2282,'Medical Examinations'!$A:$M,9,0)</f>
        <v>No</v>
      </c>
      <c r="J2282" t="str">
        <f>VLOOKUP($A2282,'Medical Examinations'!$A:$M,11,0)</f>
        <v>Obesity</v>
      </c>
      <c r="K2282" t="str">
        <f>VLOOKUP($A2282,'Medical Examinations'!$A:$M,12,0)</f>
        <v>Normal</v>
      </c>
      <c r="L2282" s="11">
        <f>VLOOKUP($A2282,'Hospitalisation Details'!$A:$O,5,0)</f>
        <v>38179</v>
      </c>
      <c r="M2282">
        <f>VLOOKUP($A2282,'Hospitalisation Details'!$A:$O,7,0)</f>
        <v>1163.46</v>
      </c>
      <c r="N2282" t="str">
        <f>VLOOKUP($A2282,'Hospitalisation Details'!$A:$O,12,0)</f>
        <v>tier - 2</v>
      </c>
      <c r="O2282" t="str">
        <f>VLOOKUP($A2282,'Hospitalisation Details'!$A:$O,13,0)</f>
        <v>tier - 3</v>
      </c>
      <c r="P2282" t="str">
        <f>VLOOKUP($A2282,'Hospitalisation Details'!$A:$O,14,0)</f>
        <v>R1013</v>
      </c>
      <c r="Q2282">
        <f>VLOOKUP($A2282,'Hospitalisation Details'!$A:$O,15,0)</f>
        <v>18</v>
      </c>
    </row>
    <row r="2283" spans="1:17" ht="15.75" x14ac:dyDescent="0.25">
      <c r="A2283" s="1" t="s">
        <v>76</v>
      </c>
      <c r="B2283" t="str">
        <f>VLOOKUP(Healthcare!A2283,'Customer Names'!$A:$D,4,0)</f>
        <v>Kate</v>
      </c>
      <c r="C2283">
        <f>VLOOKUP(A2283,'Medical Examinations'!$A:$M,2,0)</f>
        <v>20.46</v>
      </c>
      <c r="D2283">
        <f>VLOOKUP($A2283,'Medical Examinations'!$A:$M,3,0)</f>
        <v>4.0199999999999996</v>
      </c>
      <c r="E2283" t="str">
        <f>VLOOKUP($A2283,'Medical Examinations'!$A:$M,4,0)</f>
        <v>No</v>
      </c>
      <c r="F2283" t="str">
        <f>VLOOKUP($A2283,'Medical Examinations'!$A:$M,5,0)</f>
        <v>No</v>
      </c>
      <c r="G2283" t="str">
        <f>VLOOKUP($A2283,'Medical Examinations'!$A:$M,6,0)</f>
        <v>No</v>
      </c>
      <c r="H2283">
        <f>VLOOKUP($A2283,'Medical Examinations'!$A:$M,8,0)</f>
        <v>0</v>
      </c>
      <c r="I2283" t="str">
        <f>VLOOKUP($A2283,'Medical Examinations'!$A:$M,9,0)</f>
        <v>No</v>
      </c>
      <c r="J2283" t="str">
        <f>VLOOKUP($A2283,'Medical Examinations'!$A:$M,11,0)</f>
        <v>Healthy Weight</v>
      </c>
      <c r="K2283" t="str">
        <f>VLOOKUP($A2283,'Medical Examinations'!$A:$M,12,0)</f>
        <v>Normal</v>
      </c>
      <c r="L2283" s="11">
        <f>VLOOKUP($A2283,'Hospitalisation Details'!$A:$O,5,0)</f>
        <v>34694</v>
      </c>
      <c r="M2283">
        <f>VLOOKUP($A2283,'Hospitalisation Details'!$A:$O,7,0)</f>
        <v>1158.32</v>
      </c>
      <c r="N2283" t="str">
        <f>VLOOKUP($A2283,'Hospitalisation Details'!$A:$O,12,0)</f>
        <v>tier - 2</v>
      </c>
      <c r="O2283" t="str">
        <f>VLOOKUP($A2283,'Hospitalisation Details'!$A:$O,13,0)</f>
        <v>tier - 1</v>
      </c>
      <c r="P2283" t="str">
        <f>VLOOKUP($A2283,'Hospitalisation Details'!$A:$O,14,0)</f>
        <v>R1013</v>
      </c>
      <c r="Q2283">
        <f>VLOOKUP($A2283,'Hospitalisation Details'!$A:$O,15,0)</f>
        <v>28</v>
      </c>
    </row>
    <row r="2284" spans="1:17" ht="15.75" x14ac:dyDescent="0.25">
      <c r="A2284" s="1" t="s">
        <v>75</v>
      </c>
      <c r="B2284" t="str">
        <f>VLOOKUP(Healthcare!A2284,'Customer Names'!$A:$D,4,0)</f>
        <v>David</v>
      </c>
      <c r="C2284">
        <f>VLOOKUP(A2284,'Medical Examinations'!$A:$M,2,0)</f>
        <v>43.01</v>
      </c>
      <c r="D2284">
        <f>VLOOKUP($A2284,'Medical Examinations'!$A:$M,3,0)</f>
        <v>5.44</v>
      </c>
      <c r="E2284" t="str">
        <f>VLOOKUP($A2284,'Medical Examinations'!$A:$M,4,0)</f>
        <v>No</v>
      </c>
      <c r="F2284" t="str">
        <f>VLOOKUP($A2284,'Medical Examinations'!$A:$M,5,0)</f>
        <v>yes</v>
      </c>
      <c r="G2284" t="str">
        <f>VLOOKUP($A2284,'Medical Examinations'!$A:$M,6,0)</f>
        <v>No</v>
      </c>
      <c r="H2284">
        <f>VLOOKUP($A2284,'Medical Examinations'!$A:$M,8,0)</f>
        <v>1</v>
      </c>
      <c r="I2284" t="str">
        <f>VLOOKUP($A2284,'Medical Examinations'!$A:$M,9,0)</f>
        <v>No</v>
      </c>
      <c r="J2284" t="str">
        <f>VLOOKUP($A2284,'Medical Examinations'!$A:$M,11,0)</f>
        <v>Obesity</v>
      </c>
      <c r="K2284" t="str">
        <f>VLOOKUP($A2284,'Medical Examinations'!$A:$M,12,0)</f>
        <v>Normal</v>
      </c>
      <c r="L2284" s="11">
        <f>VLOOKUP($A2284,'Hospitalisation Details'!$A:$O,5,0)</f>
        <v>38278</v>
      </c>
      <c r="M2284">
        <f>VLOOKUP($A2284,'Hospitalisation Details'!$A:$O,7,0)</f>
        <v>1149.4000000000001</v>
      </c>
      <c r="N2284" t="str">
        <f>VLOOKUP($A2284,'Hospitalisation Details'!$A:$O,12,0)</f>
        <v>tier - 2</v>
      </c>
      <c r="O2284" t="str">
        <f>VLOOKUP($A2284,'Hospitalisation Details'!$A:$O,13,0)</f>
        <v>tier - 2</v>
      </c>
      <c r="P2284" t="str">
        <f>VLOOKUP($A2284,'Hospitalisation Details'!$A:$O,14,0)</f>
        <v>R1013</v>
      </c>
      <c r="Q2284">
        <f>VLOOKUP($A2284,'Hospitalisation Details'!$A:$O,15,0)</f>
        <v>18</v>
      </c>
    </row>
    <row r="2285" spans="1:17" ht="15.75" x14ac:dyDescent="0.25">
      <c r="A2285" s="1" t="s">
        <v>74</v>
      </c>
      <c r="B2285" t="str">
        <f>VLOOKUP(Healthcare!A2285,'Customer Names'!$A:$D,4,0)</f>
        <v>Carla</v>
      </c>
      <c r="C2285">
        <f>VLOOKUP(A2285,'Medical Examinations'!$A:$M,2,0)</f>
        <v>15.01</v>
      </c>
      <c r="D2285">
        <f>VLOOKUP($A2285,'Medical Examinations'!$A:$M,3,0)</f>
        <v>4.1500000000000004</v>
      </c>
      <c r="E2285" t="str">
        <f>VLOOKUP($A2285,'Medical Examinations'!$A:$M,4,0)</f>
        <v>No</v>
      </c>
      <c r="F2285" t="str">
        <f>VLOOKUP($A2285,'Medical Examinations'!$A:$M,5,0)</f>
        <v>No</v>
      </c>
      <c r="G2285" t="str">
        <f>VLOOKUP($A2285,'Medical Examinations'!$A:$M,6,0)</f>
        <v>Yes</v>
      </c>
      <c r="H2285">
        <f>VLOOKUP($A2285,'Medical Examinations'!$A:$M,8,0)</f>
        <v>1</v>
      </c>
      <c r="I2285" t="str">
        <f>VLOOKUP($A2285,'Medical Examinations'!$A:$M,9,0)</f>
        <v>No</v>
      </c>
      <c r="J2285" t="str">
        <f>VLOOKUP($A2285,'Medical Examinations'!$A:$M,11,0)</f>
        <v>Underweight</v>
      </c>
      <c r="K2285" t="str">
        <f>VLOOKUP($A2285,'Medical Examinations'!$A:$M,12,0)</f>
        <v>Normal</v>
      </c>
      <c r="L2285" s="11">
        <f>VLOOKUP($A2285,'Hospitalisation Details'!$A:$O,5,0)</f>
        <v>37784</v>
      </c>
      <c r="M2285">
        <f>VLOOKUP($A2285,'Hospitalisation Details'!$A:$O,7,0)</f>
        <v>1149</v>
      </c>
      <c r="N2285" t="str">
        <f>VLOOKUP($A2285,'Hospitalisation Details'!$A:$O,12,0)</f>
        <v>tier - 2</v>
      </c>
      <c r="O2285" t="str">
        <f>VLOOKUP($A2285,'Hospitalisation Details'!$A:$O,13,0)</f>
        <v>tier - 1</v>
      </c>
      <c r="P2285" t="str">
        <f>VLOOKUP($A2285,'Hospitalisation Details'!$A:$O,14,0)</f>
        <v>R1012</v>
      </c>
      <c r="Q2285">
        <f>VLOOKUP($A2285,'Hospitalisation Details'!$A:$O,15,0)</f>
        <v>19</v>
      </c>
    </row>
    <row r="2286" spans="1:17" ht="15.75" x14ac:dyDescent="0.25">
      <c r="A2286" s="1" t="s">
        <v>73</v>
      </c>
      <c r="B2286" t="str">
        <f>VLOOKUP(Healthcare!A2286,'Customer Names'!$A:$D,4,0)</f>
        <v>Alvaro Sr.</v>
      </c>
      <c r="C2286">
        <f>VLOOKUP(A2286,'Medical Examinations'!$A:$M,2,0)</f>
        <v>41.14</v>
      </c>
      <c r="D2286">
        <f>VLOOKUP($A2286,'Medical Examinations'!$A:$M,3,0)</f>
        <v>6.02</v>
      </c>
      <c r="E2286" t="str">
        <f>VLOOKUP($A2286,'Medical Examinations'!$A:$M,4,0)</f>
        <v>No</v>
      </c>
      <c r="F2286" t="str">
        <f>VLOOKUP($A2286,'Medical Examinations'!$A:$M,5,0)</f>
        <v>yes</v>
      </c>
      <c r="G2286" t="str">
        <f>VLOOKUP($A2286,'Medical Examinations'!$A:$M,6,0)</f>
        <v>No</v>
      </c>
      <c r="H2286">
        <f>VLOOKUP($A2286,'Medical Examinations'!$A:$M,8,0)</f>
        <v>1</v>
      </c>
      <c r="I2286" t="str">
        <f>VLOOKUP($A2286,'Medical Examinations'!$A:$M,9,0)</f>
        <v>No</v>
      </c>
      <c r="J2286" t="str">
        <f>VLOOKUP($A2286,'Medical Examinations'!$A:$M,11,0)</f>
        <v>Obesity</v>
      </c>
      <c r="K2286" t="str">
        <f>VLOOKUP($A2286,'Medical Examinations'!$A:$M,12,0)</f>
        <v>Prediabetes</v>
      </c>
      <c r="L2286" s="11">
        <f>VLOOKUP($A2286,'Hospitalisation Details'!$A:$O,5,0)</f>
        <v>38270</v>
      </c>
      <c r="M2286">
        <f>VLOOKUP($A2286,'Hospitalisation Details'!$A:$O,7,0)</f>
        <v>1146.8</v>
      </c>
      <c r="N2286" t="str">
        <f>VLOOKUP($A2286,'Hospitalisation Details'!$A:$O,12,0)</f>
        <v>tier - 2</v>
      </c>
      <c r="O2286" t="str">
        <f>VLOOKUP($A2286,'Hospitalisation Details'!$A:$O,13,0)</f>
        <v>tier - 2</v>
      </c>
      <c r="P2286" t="str">
        <f>VLOOKUP($A2286,'Hospitalisation Details'!$A:$O,14,0)</f>
        <v>R1013</v>
      </c>
      <c r="Q2286">
        <f>VLOOKUP($A2286,'Hospitalisation Details'!$A:$O,15,0)</f>
        <v>18</v>
      </c>
    </row>
    <row r="2287" spans="1:17" ht="15.75" x14ac:dyDescent="0.25">
      <c r="A2287" s="1" t="s">
        <v>72</v>
      </c>
      <c r="B2287" t="str">
        <f>VLOOKUP(Healthcare!A2287,'Customer Names'!$A:$D,4,0)</f>
        <v>Hope</v>
      </c>
      <c r="C2287">
        <f>VLOOKUP(A2287,'Medical Examinations'!$A:$M,2,0)</f>
        <v>16.55</v>
      </c>
      <c r="D2287">
        <f>VLOOKUP($A2287,'Medical Examinations'!$A:$M,3,0)</f>
        <v>7.73</v>
      </c>
      <c r="E2287" t="str">
        <f>VLOOKUP($A2287,'Medical Examinations'!$A:$M,4,0)</f>
        <v>No</v>
      </c>
      <c r="F2287" t="str">
        <f>VLOOKUP($A2287,'Medical Examinations'!$A:$M,5,0)</f>
        <v>No</v>
      </c>
      <c r="G2287" t="str">
        <f>VLOOKUP($A2287,'Medical Examinations'!$A:$M,6,0)</f>
        <v>No</v>
      </c>
      <c r="H2287">
        <f>VLOOKUP($A2287,'Medical Examinations'!$A:$M,8,0)</f>
        <v>0</v>
      </c>
      <c r="I2287" t="str">
        <f>VLOOKUP($A2287,'Medical Examinations'!$A:$M,9,0)</f>
        <v>No</v>
      </c>
      <c r="J2287" t="str">
        <f>VLOOKUP($A2287,'Medical Examinations'!$A:$M,11,0)</f>
        <v>Underweight</v>
      </c>
      <c r="K2287" t="str">
        <f>VLOOKUP($A2287,'Medical Examinations'!$A:$M,12,0)</f>
        <v>Diabetes</v>
      </c>
      <c r="L2287" s="11">
        <f>VLOOKUP($A2287,'Hospitalisation Details'!$A:$O,5,0)</f>
        <v>37530</v>
      </c>
      <c r="M2287">
        <f>VLOOKUP($A2287,'Hospitalisation Details'!$A:$O,7,0)</f>
        <v>1142</v>
      </c>
      <c r="N2287" t="str">
        <f>VLOOKUP($A2287,'Hospitalisation Details'!$A:$O,12,0)</f>
        <v>tier - 3</v>
      </c>
      <c r="O2287" t="str">
        <f>VLOOKUP($A2287,'Hospitalisation Details'!$A:$O,13,0)</f>
        <v>tier - 2</v>
      </c>
      <c r="P2287" t="str">
        <f>VLOOKUP($A2287,'Hospitalisation Details'!$A:$O,14,0)</f>
        <v>R1011</v>
      </c>
      <c r="Q2287">
        <f>VLOOKUP($A2287,'Hospitalisation Details'!$A:$O,15,0)</f>
        <v>20</v>
      </c>
    </row>
    <row r="2288" spans="1:17" ht="15.75" x14ac:dyDescent="0.25">
      <c r="A2288" s="1" t="s">
        <v>71</v>
      </c>
      <c r="B2288" t="str">
        <f>VLOOKUP(Healthcare!A2288,'Customer Names'!$A:$D,4,0)</f>
        <v>Mark P.</v>
      </c>
      <c r="C2288">
        <f>VLOOKUP(A2288,'Medical Examinations'!$A:$M,2,0)</f>
        <v>37.29</v>
      </c>
      <c r="D2288">
        <f>VLOOKUP($A2288,'Medical Examinations'!$A:$M,3,0)</f>
        <v>5.03</v>
      </c>
      <c r="E2288" t="str">
        <f>VLOOKUP($A2288,'Medical Examinations'!$A:$M,4,0)</f>
        <v>No</v>
      </c>
      <c r="F2288" t="str">
        <f>VLOOKUP($A2288,'Medical Examinations'!$A:$M,5,0)</f>
        <v>yes</v>
      </c>
      <c r="G2288" t="str">
        <f>VLOOKUP($A2288,'Medical Examinations'!$A:$M,6,0)</f>
        <v>No</v>
      </c>
      <c r="H2288">
        <f>VLOOKUP($A2288,'Medical Examinations'!$A:$M,8,0)</f>
        <v>1</v>
      </c>
      <c r="I2288" t="str">
        <f>VLOOKUP($A2288,'Medical Examinations'!$A:$M,9,0)</f>
        <v>No</v>
      </c>
      <c r="J2288" t="str">
        <f>VLOOKUP($A2288,'Medical Examinations'!$A:$M,11,0)</f>
        <v>Obesity</v>
      </c>
      <c r="K2288" t="str">
        <f>VLOOKUP($A2288,'Medical Examinations'!$A:$M,12,0)</f>
        <v>Normal</v>
      </c>
      <c r="L2288" s="11">
        <f>VLOOKUP($A2288,'Hospitalisation Details'!$A:$O,5,0)</f>
        <v>38303</v>
      </c>
      <c r="M2288">
        <f>VLOOKUP($A2288,'Hospitalisation Details'!$A:$O,7,0)</f>
        <v>1141.45</v>
      </c>
      <c r="N2288" t="str">
        <f>VLOOKUP($A2288,'Hospitalisation Details'!$A:$O,12,0)</f>
        <v>tier - 3</v>
      </c>
      <c r="O2288" t="str">
        <f>VLOOKUP($A2288,'Hospitalisation Details'!$A:$O,13,0)</f>
        <v>tier - 3</v>
      </c>
      <c r="P2288" t="str">
        <f>VLOOKUP($A2288,'Hospitalisation Details'!$A:$O,14,0)</f>
        <v>R1013</v>
      </c>
      <c r="Q2288">
        <f>VLOOKUP($A2288,'Hospitalisation Details'!$A:$O,15,0)</f>
        <v>18</v>
      </c>
    </row>
    <row r="2289" spans="1:17" ht="15.75" x14ac:dyDescent="0.25">
      <c r="A2289" s="1" t="s">
        <v>70</v>
      </c>
      <c r="B2289" t="str">
        <f>VLOOKUP(Healthcare!A2289,'Customer Names'!$A:$D,4,0)</f>
        <v>Desiree</v>
      </c>
      <c r="C2289">
        <f>VLOOKUP(A2289,'Medical Examinations'!$A:$M,2,0)</f>
        <v>16.739999999999998</v>
      </c>
      <c r="D2289">
        <f>VLOOKUP($A2289,'Medical Examinations'!$A:$M,3,0)</f>
        <v>4.08</v>
      </c>
      <c r="E2289" t="str">
        <f>VLOOKUP($A2289,'Medical Examinations'!$A:$M,4,0)</f>
        <v>yes</v>
      </c>
      <c r="F2289" t="str">
        <f>VLOOKUP($A2289,'Medical Examinations'!$A:$M,5,0)</f>
        <v>No</v>
      </c>
      <c r="G2289" t="str">
        <f>VLOOKUP($A2289,'Medical Examinations'!$A:$M,6,0)</f>
        <v>No</v>
      </c>
      <c r="H2289">
        <f>VLOOKUP($A2289,'Medical Examinations'!$A:$M,8,0)</f>
        <v>0</v>
      </c>
      <c r="I2289" t="str">
        <f>VLOOKUP($A2289,'Medical Examinations'!$A:$M,9,0)</f>
        <v>No</v>
      </c>
      <c r="J2289" t="str">
        <f>VLOOKUP($A2289,'Medical Examinations'!$A:$M,11,0)</f>
        <v>Underweight</v>
      </c>
      <c r="K2289" t="str">
        <f>VLOOKUP($A2289,'Medical Examinations'!$A:$M,12,0)</f>
        <v>Normal</v>
      </c>
      <c r="L2289" s="11">
        <f>VLOOKUP($A2289,'Hospitalisation Details'!$A:$O,5,0)</f>
        <v>37159</v>
      </c>
      <c r="M2289">
        <f>VLOOKUP($A2289,'Hospitalisation Details'!$A:$O,7,0)</f>
        <v>1141</v>
      </c>
      <c r="N2289" t="str">
        <f>VLOOKUP($A2289,'Hospitalisation Details'!$A:$O,12,0)</f>
        <v>tier - 3</v>
      </c>
      <c r="O2289" t="str">
        <f>VLOOKUP($A2289,'Hospitalisation Details'!$A:$O,13,0)</f>
        <v>tier - 1</v>
      </c>
      <c r="P2289" t="str">
        <f>VLOOKUP($A2289,'Hospitalisation Details'!$A:$O,14,0)</f>
        <v>R1013</v>
      </c>
      <c r="Q2289">
        <f>VLOOKUP($A2289,'Hospitalisation Details'!$A:$O,15,0)</f>
        <v>21</v>
      </c>
    </row>
    <row r="2290" spans="1:17" ht="15.75" x14ac:dyDescent="0.25">
      <c r="A2290" s="1" t="s">
        <v>69</v>
      </c>
      <c r="B2290" t="str">
        <f>VLOOKUP(Healthcare!A2290,'Customer Names'!$A:$D,4,0)</f>
        <v>Mario Jr.</v>
      </c>
      <c r="C2290">
        <f>VLOOKUP(A2290,'Medical Examinations'!$A:$M,2,0)</f>
        <v>34.43</v>
      </c>
      <c r="D2290">
        <f>VLOOKUP($A2290,'Medical Examinations'!$A:$M,3,0)</f>
        <v>4.2699999999999996</v>
      </c>
      <c r="E2290" t="str">
        <f>VLOOKUP($A2290,'Medical Examinations'!$A:$M,4,0)</f>
        <v>No</v>
      </c>
      <c r="F2290" t="str">
        <f>VLOOKUP($A2290,'Medical Examinations'!$A:$M,5,0)</f>
        <v>yes</v>
      </c>
      <c r="G2290" t="str">
        <f>VLOOKUP($A2290,'Medical Examinations'!$A:$M,6,0)</f>
        <v>No</v>
      </c>
      <c r="H2290">
        <f>VLOOKUP($A2290,'Medical Examinations'!$A:$M,8,0)</f>
        <v>1</v>
      </c>
      <c r="I2290" t="str">
        <f>VLOOKUP($A2290,'Medical Examinations'!$A:$M,9,0)</f>
        <v>No</v>
      </c>
      <c r="J2290" t="str">
        <f>VLOOKUP($A2290,'Medical Examinations'!$A:$M,11,0)</f>
        <v>Obesity</v>
      </c>
      <c r="K2290" t="str">
        <f>VLOOKUP($A2290,'Medical Examinations'!$A:$M,12,0)</f>
        <v>Normal</v>
      </c>
      <c r="L2290" s="11">
        <f>VLOOKUP($A2290,'Hospitalisation Details'!$A:$O,5,0)</f>
        <v>38257</v>
      </c>
      <c r="M2290">
        <f>VLOOKUP($A2290,'Hospitalisation Details'!$A:$O,7,0)</f>
        <v>1137.47</v>
      </c>
      <c r="N2290" t="str">
        <f>VLOOKUP($A2290,'Hospitalisation Details'!$A:$O,12,0)</f>
        <v>tier - 3</v>
      </c>
      <c r="O2290" t="str">
        <f>VLOOKUP($A2290,'Hospitalisation Details'!$A:$O,13,0)</f>
        <v>tier - 2</v>
      </c>
      <c r="P2290" t="str">
        <f>VLOOKUP($A2290,'Hospitalisation Details'!$A:$O,14,0)</f>
        <v>R1013</v>
      </c>
      <c r="Q2290">
        <f>VLOOKUP($A2290,'Hospitalisation Details'!$A:$O,15,0)</f>
        <v>18</v>
      </c>
    </row>
    <row r="2291" spans="1:17" ht="15.75" x14ac:dyDescent="0.25">
      <c r="A2291" s="1" t="s">
        <v>68</v>
      </c>
      <c r="B2291" t="str">
        <f>VLOOKUP(Healthcare!A2291,'Customer Names'!$A:$D,4,0)</f>
        <v>Lusapho</v>
      </c>
      <c r="C2291">
        <f>VLOOKUP(A2291,'Medical Examinations'!$A:$M,2,0)</f>
        <v>34.1</v>
      </c>
      <c r="D2291">
        <f>VLOOKUP($A2291,'Medical Examinations'!$A:$M,3,0)</f>
        <v>4.07</v>
      </c>
      <c r="E2291" t="str">
        <f>VLOOKUP($A2291,'Medical Examinations'!$A:$M,4,0)</f>
        <v>No</v>
      </c>
      <c r="F2291" t="str">
        <f>VLOOKUP($A2291,'Medical Examinations'!$A:$M,5,0)</f>
        <v>yes</v>
      </c>
      <c r="G2291" t="str">
        <f>VLOOKUP($A2291,'Medical Examinations'!$A:$M,6,0)</f>
        <v>No</v>
      </c>
      <c r="H2291">
        <f>VLOOKUP($A2291,'Medical Examinations'!$A:$M,8,0)</f>
        <v>1</v>
      </c>
      <c r="I2291" t="str">
        <f>VLOOKUP($A2291,'Medical Examinations'!$A:$M,9,0)</f>
        <v>No</v>
      </c>
      <c r="J2291" t="str">
        <f>VLOOKUP($A2291,'Medical Examinations'!$A:$M,11,0)</f>
        <v>Obesity</v>
      </c>
      <c r="K2291" t="str">
        <f>VLOOKUP($A2291,'Medical Examinations'!$A:$M,12,0)</f>
        <v>Normal</v>
      </c>
      <c r="L2291" s="11">
        <f>VLOOKUP($A2291,'Hospitalisation Details'!$A:$O,5,0)</f>
        <v>38336</v>
      </c>
      <c r="M2291">
        <f>VLOOKUP($A2291,'Hospitalisation Details'!$A:$O,7,0)</f>
        <v>1137.01</v>
      </c>
      <c r="N2291" t="str">
        <f>VLOOKUP($A2291,'Hospitalisation Details'!$A:$O,12,0)</f>
        <v>tier - 3</v>
      </c>
      <c r="O2291" t="str">
        <f>VLOOKUP($A2291,'Hospitalisation Details'!$A:$O,13,0)</f>
        <v>tier - 1</v>
      </c>
      <c r="P2291" t="str">
        <f>VLOOKUP($A2291,'Hospitalisation Details'!$A:$O,14,0)</f>
        <v>R1013</v>
      </c>
      <c r="Q2291">
        <f>VLOOKUP($A2291,'Hospitalisation Details'!$A:$O,15,0)</f>
        <v>18</v>
      </c>
    </row>
    <row r="2292" spans="1:17" ht="15.75" x14ac:dyDescent="0.25">
      <c r="A2292" s="1" t="s">
        <v>67</v>
      </c>
      <c r="B2292" t="str">
        <f>VLOOKUP(Healthcare!A2292,'Customer Names'!$A:$D,4,0)</f>
        <v>Erin C.</v>
      </c>
      <c r="C2292">
        <f>VLOOKUP(A2292,'Medical Examinations'!$A:$M,2,0)</f>
        <v>19.3</v>
      </c>
      <c r="D2292">
        <f>VLOOKUP($A2292,'Medical Examinations'!$A:$M,3,0)</f>
        <v>10.36</v>
      </c>
      <c r="E2292" t="str">
        <f>VLOOKUP($A2292,'Medical Examinations'!$A:$M,4,0)</f>
        <v>No</v>
      </c>
      <c r="F2292" t="str">
        <f>VLOOKUP($A2292,'Medical Examinations'!$A:$M,5,0)</f>
        <v>No</v>
      </c>
      <c r="G2292" t="str">
        <f>VLOOKUP($A2292,'Medical Examinations'!$A:$M,6,0)</f>
        <v>No</v>
      </c>
      <c r="H2292">
        <f>VLOOKUP($A2292,'Medical Examinations'!$A:$M,8,0)</f>
        <v>0</v>
      </c>
      <c r="I2292" t="str">
        <f>VLOOKUP($A2292,'Medical Examinations'!$A:$M,9,0)</f>
        <v>No</v>
      </c>
      <c r="J2292" t="str">
        <f>VLOOKUP($A2292,'Medical Examinations'!$A:$M,11,0)</f>
        <v>Healthy Weight</v>
      </c>
      <c r="K2292" t="str">
        <f>VLOOKUP($A2292,'Medical Examinations'!$A:$M,12,0)</f>
        <v>Diabetes</v>
      </c>
      <c r="L2292" s="11">
        <f>VLOOKUP($A2292,'Hospitalisation Details'!$A:$O,5,0)</f>
        <v>37540</v>
      </c>
      <c r="M2292">
        <f>VLOOKUP($A2292,'Hospitalisation Details'!$A:$O,7,0)</f>
        <v>1137</v>
      </c>
      <c r="N2292" t="str">
        <f>VLOOKUP($A2292,'Hospitalisation Details'!$A:$O,12,0)</f>
        <v>tier - 3</v>
      </c>
      <c r="O2292" t="str">
        <f>VLOOKUP($A2292,'Hospitalisation Details'!$A:$O,13,0)</f>
        <v>tier - 1</v>
      </c>
      <c r="P2292" t="str">
        <f>VLOOKUP($A2292,'Hospitalisation Details'!$A:$O,14,0)</f>
        <v>R1013</v>
      </c>
      <c r="Q2292">
        <f>VLOOKUP($A2292,'Hospitalisation Details'!$A:$O,15,0)</f>
        <v>20</v>
      </c>
    </row>
    <row r="2293" spans="1:17" ht="15.75" x14ac:dyDescent="0.25">
      <c r="A2293" s="1" t="s">
        <v>66</v>
      </c>
      <c r="B2293" t="str">
        <f>VLOOKUP(Healthcare!A2293,'Customer Names'!$A:$D,4,0)</f>
        <v>Alan F</v>
      </c>
      <c r="C2293">
        <f>VLOOKUP(A2293,'Medical Examinations'!$A:$M,2,0)</f>
        <v>33.659999999999997</v>
      </c>
      <c r="D2293">
        <f>VLOOKUP($A2293,'Medical Examinations'!$A:$M,3,0)</f>
        <v>5.71</v>
      </c>
      <c r="E2293" t="str">
        <f>VLOOKUP($A2293,'Medical Examinations'!$A:$M,4,0)</f>
        <v>No</v>
      </c>
      <c r="F2293" t="str">
        <f>VLOOKUP($A2293,'Medical Examinations'!$A:$M,5,0)</f>
        <v>yes</v>
      </c>
      <c r="G2293" t="str">
        <f>VLOOKUP($A2293,'Medical Examinations'!$A:$M,6,0)</f>
        <v>No</v>
      </c>
      <c r="H2293">
        <f>VLOOKUP($A2293,'Medical Examinations'!$A:$M,8,0)</f>
        <v>1</v>
      </c>
      <c r="I2293" t="str">
        <f>VLOOKUP($A2293,'Medical Examinations'!$A:$M,9,0)</f>
        <v>No</v>
      </c>
      <c r="J2293" t="str">
        <f>VLOOKUP($A2293,'Medical Examinations'!$A:$M,11,0)</f>
        <v>Obesity</v>
      </c>
      <c r="K2293" t="str">
        <f>VLOOKUP($A2293,'Medical Examinations'!$A:$M,12,0)</f>
        <v>Prediabetes</v>
      </c>
      <c r="L2293" s="11">
        <f>VLOOKUP($A2293,'Hospitalisation Details'!$A:$O,5,0)</f>
        <v>38196</v>
      </c>
      <c r="M2293">
        <f>VLOOKUP($A2293,'Hospitalisation Details'!$A:$O,7,0)</f>
        <v>1136.4000000000001</v>
      </c>
      <c r="N2293" t="str">
        <f>VLOOKUP($A2293,'Hospitalisation Details'!$A:$O,12,0)</f>
        <v>tier - 3</v>
      </c>
      <c r="O2293" t="str">
        <f>VLOOKUP($A2293,'Hospitalisation Details'!$A:$O,13,0)</f>
        <v>tier - 3</v>
      </c>
      <c r="P2293" t="str">
        <f>VLOOKUP($A2293,'Hospitalisation Details'!$A:$O,14,0)</f>
        <v>R1013</v>
      </c>
      <c r="Q2293">
        <f>VLOOKUP($A2293,'Hospitalisation Details'!$A:$O,15,0)</f>
        <v>18</v>
      </c>
    </row>
    <row r="2294" spans="1:17" ht="15.75" x14ac:dyDescent="0.25">
      <c r="A2294" s="1" t="s">
        <v>65</v>
      </c>
      <c r="B2294" t="str">
        <f>VLOOKUP(Healthcare!A2294,'Customer Names'!$A:$D,4,0)</f>
        <v>Ryan</v>
      </c>
      <c r="C2294">
        <f>VLOOKUP(A2294,'Medical Examinations'!$A:$M,2,0)</f>
        <v>33.33</v>
      </c>
      <c r="D2294">
        <f>VLOOKUP($A2294,'Medical Examinations'!$A:$M,3,0)</f>
        <v>6.08</v>
      </c>
      <c r="E2294" t="str">
        <f>VLOOKUP($A2294,'Medical Examinations'!$A:$M,4,0)</f>
        <v>No</v>
      </c>
      <c r="F2294" t="str">
        <f>VLOOKUP($A2294,'Medical Examinations'!$A:$M,5,0)</f>
        <v>yes</v>
      </c>
      <c r="G2294" t="str">
        <f>VLOOKUP($A2294,'Medical Examinations'!$A:$M,6,0)</f>
        <v>No</v>
      </c>
      <c r="H2294">
        <f>VLOOKUP($A2294,'Medical Examinations'!$A:$M,8,0)</f>
        <v>1</v>
      </c>
      <c r="I2294" t="str">
        <f>VLOOKUP($A2294,'Medical Examinations'!$A:$M,9,0)</f>
        <v>No</v>
      </c>
      <c r="J2294" t="str">
        <f>VLOOKUP($A2294,'Medical Examinations'!$A:$M,11,0)</f>
        <v>Obesity</v>
      </c>
      <c r="K2294" t="str">
        <f>VLOOKUP($A2294,'Medical Examinations'!$A:$M,12,0)</f>
        <v>Prediabetes</v>
      </c>
      <c r="L2294" s="11">
        <f>VLOOKUP($A2294,'Hospitalisation Details'!$A:$O,5,0)</f>
        <v>38149</v>
      </c>
      <c r="M2294">
        <f>VLOOKUP($A2294,'Hospitalisation Details'!$A:$O,7,0)</f>
        <v>1135.94</v>
      </c>
      <c r="N2294" t="str">
        <f>VLOOKUP($A2294,'Hospitalisation Details'!$A:$O,12,0)</f>
        <v>tier - 3</v>
      </c>
      <c r="O2294" t="str">
        <f>VLOOKUP($A2294,'Hospitalisation Details'!$A:$O,13,0)</f>
        <v>tier - 3</v>
      </c>
      <c r="P2294" t="str">
        <f>VLOOKUP($A2294,'Hospitalisation Details'!$A:$O,14,0)</f>
        <v>R1013</v>
      </c>
      <c r="Q2294">
        <f>VLOOKUP($A2294,'Hospitalisation Details'!$A:$O,15,0)</f>
        <v>18</v>
      </c>
    </row>
    <row r="2295" spans="1:17" ht="15.75" x14ac:dyDescent="0.25">
      <c r="A2295" s="1" t="s">
        <v>64</v>
      </c>
      <c r="B2295" t="str">
        <f>VLOOKUP(Healthcare!A2295,'Customer Names'!$A:$D,4,0)</f>
        <v>Hope</v>
      </c>
      <c r="C2295">
        <f>VLOOKUP(A2295,'Medical Examinations'!$A:$M,2,0)</f>
        <v>21.84</v>
      </c>
      <c r="D2295">
        <f>VLOOKUP($A2295,'Medical Examinations'!$A:$M,3,0)</f>
        <v>5.71</v>
      </c>
      <c r="E2295" t="str">
        <f>VLOOKUP($A2295,'Medical Examinations'!$A:$M,4,0)</f>
        <v>No</v>
      </c>
      <c r="F2295" t="str">
        <f>VLOOKUP($A2295,'Medical Examinations'!$A:$M,5,0)</f>
        <v>yes</v>
      </c>
      <c r="G2295" t="str">
        <f>VLOOKUP($A2295,'Medical Examinations'!$A:$M,6,0)</f>
        <v>No</v>
      </c>
      <c r="H2295">
        <f>VLOOKUP($A2295,'Medical Examinations'!$A:$M,8,0)</f>
        <v>1</v>
      </c>
      <c r="I2295" t="str">
        <f>VLOOKUP($A2295,'Medical Examinations'!$A:$M,9,0)</f>
        <v>No</v>
      </c>
      <c r="J2295" t="str">
        <f>VLOOKUP($A2295,'Medical Examinations'!$A:$M,11,0)</f>
        <v>Healthy Weight</v>
      </c>
      <c r="K2295" t="str">
        <f>VLOOKUP($A2295,'Medical Examinations'!$A:$M,12,0)</f>
        <v>Prediabetes</v>
      </c>
      <c r="L2295" s="11">
        <f>VLOOKUP($A2295,'Hospitalisation Details'!$A:$O,5,0)</f>
        <v>38297</v>
      </c>
      <c r="M2295">
        <f>VLOOKUP($A2295,'Hospitalisation Details'!$A:$O,7,0)</f>
        <v>1135</v>
      </c>
      <c r="N2295" t="str">
        <f>VLOOKUP($A2295,'Hospitalisation Details'!$A:$O,12,0)</f>
        <v>tier - 3</v>
      </c>
      <c r="O2295" t="str">
        <f>VLOOKUP($A2295,'Hospitalisation Details'!$A:$O,13,0)</f>
        <v>tier - 3</v>
      </c>
      <c r="P2295" t="str">
        <f>VLOOKUP($A2295,'Hospitalisation Details'!$A:$O,14,0)</f>
        <v>R1013</v>
      </c>
      <c r="Q2295">
        <f>VLOOKUP($A2295,'Hospitalisation Details'!$A:$O,15,0)</f>
        <v>18</v>
      </c>
    </row>
    <row r="2296" spans="1:17" ht="15.75" x14ac:dyDescent="0.25">
      <c r="A2296" s="1" t="s">
        <v>63</v>
      </c>
      <c r="B2296" t="str">
        <f>VLOOKUP(Healthcare!A2296,'Customer Names'!$A:$D,4,0)</f>
        <v>Josh</v>
      </c>
      <c r="C2296">
        <f>VLOOKUP(A2296,'Medical Examinations'!$A:$M,2,0)</f>
        <v>16.87</v>
      </c>
      <c r="D2296">
        <f>VLOOKUP($A2296,'Medical Examinations'!$A:$M,3,0)</f>
        <v>9.1300000000000008</v>
      </c>
      <c r="E2296" t="str">
        <f>VLOOKUP($A2296,'Medical Examinations'!$A:$M,4,0)</f>
        <v>No</v>
      </c>
      <c r="F2296" t="str">
        <f>VLOOKUP($A2296,'Medical Examinations'!$A:$M,5,0)</f>
        <v>No</v>
      </c>
      <c r="G2296" t="str">
        <f>VLOOKUP($A2296,'Medical Examinations'!$A:$M,6,0)</f>
        <v>No</v>
      </c>
      <c r="H2296">
        <f>VLOOKUP($A2296,'Medical Examinations'!$A:$M,8,0)</f>
        <v>0</v>
      </c>
      <c r="I2296" t="str">
        <f>VLOOKUP($A2296,'Medical Examinations'!$A:$M,9,0)</f>
        <v>No</v>
      </c>
      <c r="J2296" t="str">
        <f>VLOOKUP($A2296,'Medical Examinations'!$A:$M,11,0)</f>
        <v>Underweight</v>
      </c>
      <c r="K2296" t="str">
        <f>VLOOKUP($A2296,'Medical Examinations'!$A:$M,12,0)</f>
        <v>Diabetes</v>
      </c>
      <c r="L2296" s="11">
        <f>VLOOKUP($A2296,'Hospitalisation Details'!$A:$O,5,0)</f>
        <v>37518</v>
      </c>
      <c r="M2296">
        <f>VLOOKUP($A2296,'Hospitalisation Details'!$A:$O,7,0)</f>
        <v>1132</v>
      </c>
      <c r="N2296" t="str">
        <f>VLOOKUP($A2296,'Hospitalisation Details'!$A:$O,12,0)</f>
        <v>tier - 3</v>
      </c>
      <c r="O2296" t="str">
        <f>VLOOKUP($A2296,'Hospitalisation Details'!$A:$O,13,0)</f>
        <v>tier - 1</v>
      </c>
      <c r="P2296" t="str">
        <f>VLOOKUP($A2296,'Hospitalisation Details'!$A:$O,14,0)</f>
        <v>R1013</v>
      </c>
      <c r="Q2296">
        <f>VLOOKUP($A2296,'Hospitalisation Details'!$A:$O,15,0)</f>
        <v>20</v>
      </c>
    </row>
    <row r="2297" spans="1:17" ht="15.75" x14ac:dyDescent="0.25">
      <c r="A2297" s="1" t="s">
        <v>62</v>
      </c>
      <c r="B2297" t="str">
        <f>VLOOKUP(Healthcare!A2297,'Customer Names'!$A:$D,4,0)</f>
        <v>Jacob J</v>
      </c>
      <c r="C2297">
        <f>VLOOKUP(A2297,'Medical Examinations'!$A:$M,2,0)</f>
        <v>30.14</v>
      </c>
      <c r="D2297">
        <f>VLOOKUP($A2297,'Medical Examinations'!$A:$M,3,0)</f>
        <v>5.49</v>
      </c>
      <c r="E2297" t="str">
        <f>VLOOKUP($A2297,'Medical Examinations'!$A:$M,4,0)</f>
        <v>No</v>
      </c>
      <c r="F2297" t="str">
        <f>VLOOKUP($A2297,'Medical Examinations'!$A:$M,5,0)</f>
        <v>yes</v>
      </c>
      <c r="G2297" t="str">
        <f>VLOOKUP($A2297,'Medical Examinations'!$A:$M,6,0)</f>
        <v>No</v>
      </c>
      <c r="H2297">
        <f>VLOOKUP($A2297,'Medical Examinations'!$A:$M,8,0)</f>
        <v>1</v>
      </c>
      <c r="I2297" t="str">
        <f>VLOOKUP($A2297,'Medical Examinations'!$A:$M,9,0)</f>
        <v>No</v>
      </c>
      <c r="J2297" t="str">
        <f>VLOOKUP($A2297,'Medical Examinations'!$A:$M,11,0)</f>
        <v>Obesity</v>
      </c>
      <c r="K2297" t="str">
        <f>VLOOKUP($A2297,'Medical Examinations'!$A:$M,12,0)</f>
        <v>Normal</v>
      </c>
      <c r="L2297" s="11">
        <f>VLOOKUP($A2297,'Hospitalisation Details'!$A:$O,5,0)</f>
        <v>38305</v>
      </c>
      <c r="M2297">
        <f>VLOOKUP($A2297,'Hospitalisation Details'!$A:$O,7,0)</f>
        <v>1131.51</v>
      </c>
      <c r="N2297" t="str">
        <f>VLOOKUP($A2297,'Hospitalisation Details'!$A:$O,12,0)</f>
        <v>tier - 3</v>
      </c>
      <c r="O2297" t="str">
        <f>VLOOKUP($A2297,'Hospitalisation Details'!$A:$O,13,0)</f>
        <v>tier - 1</v>
      </c>
      <c r="P2297" t="str">
        <f>VLOOKUP($A2297,'Hospitalisation Details'!$A:$O,14,0)</f>
        <v>R1013</v>
      </c>
      <c r="Q2297">
        <f>VLOOKUP($A2297,'Hospitalisation Details'!$A:$O,15,0)</f>
        <v>18</v>
      </c>
    </row>
    <row r="2298" spans="1:17" ht="15.75" x14ac:dyDescent="0.25">
      <c r="A2298" s="1" t="s">
        <v>61</v>
      </c>
      <c r="B2298" t="str">
        <f>VLOOKUP(Healthcare!A2298,'Customer Names'!$A:$D,4,0)</f>
        <v>Jose Tomas</v>
      </c>
      <c r="C2298">
        <f>VLOOKUP(A2298,'Medical Examinations'!$A:$M,2,0)</f>
        <v>23.21</v>
      </c>
      <c r="D2298">
        <f>VLOOKUP($A2298,'Medical Examinations'!$A:$M,3,0)</f>
        <v>4.37</v>
      </c>
      <c r="E2298" t="str">
        <f>VLOOKUP($A2298,'Medical Examinations'!$A:$M,4,0)</f>
        <v>No</v>
      </c>
      <c r="F2298" t="str">
        <f>VLOOKUP($A2298,'Medical Examinations'!$A:$M,5,0)</f>
        <v>yes</v>
      </c>
      <c r="G2298" t="str">
        <f>VLOOKUP($A2298,'Medical Examinations'!$A:$M,6,0)</f>
        <v>No</v>
      </c>
      <c r="H2298">
        <f>VLOOKUP($A2298,'Medical Examinations'!$A:$M,8,0)</f>
        <v>1</v>
      </c>
      <c r="I2298" t="str">
        <f>VLOOKUP($A2298,'Medical Examinations'!$A:$M,9,0)</f>
        <v>No</v>
      </c>
      <c r="J2298" t="str">
        <f>VLOOKUP($A2298,'Medical Examinations'!$A:$M,11,0)</f>
        <v>Healthy Weight</v>
      </c>
      <c r="K2298" t="str">
        <f>VLOOKUP($A2298,'Medical Examinations'!$A:$M,12,0)</f>
        <v>Normal</v>
      </c>
      <c r="L2298" s="11">
        <f>VLOOKUP($A2298,'Hospitalisation Details'!$A:$O,5,0)</f>
        <v>38242</v>
      </c>
      <c r="M2298">
        <f>VLOOKUP($A2298,'Hospitalisation Details'!$A:$O,7,0)</f>
        <v>1121.8699999999999</v>
      </c>
      <c r="N2298" t="str">
        <f>VLOOKUP($A2298,'Hospitalisation Details'!$A:$O,12,0)</f>
        <v>tier - 3</v>
      </c>
      <c r="O2298" t="str">
        <f>VLOOKUP($A2298,'Hospitalisation Details'!$A:$O,13,0)</f>
        <v>tier - 1</v>
      </c>
      <c r="P2298" t="str">
        <f>VLOOKUP($A2298,'Hospitalisation Details'!$A:$O,14,0)</f>
        <v>R1013</v>
      </c>
      <c r="Q2298">
        <f>VLOOKUP($A2298,'Hospitalisation Details'!$A:$O,15,0)</f>
        <v>18</v>
      </c>
    </row>
    <row r="2299" spans="1:17" ht="15.75" x14ac:dyDescent="0.25">
      <c r="A2299" s="1" t="s">
        <v>60</v>
      </c>
      <c r="B2299" t="str">
        <f>VLOOKUP(Healthcare!A2299,'Customer Names'!$A:$D,4,0)</f>
        <v>Mary Evan</v>
      </c>
      <c r="C2299">
        <f>VLOOKUP(A2299,'Medical Examinations'!$A:$M,2,0)</f>
        <v>17.170000000000002</v>
      </c>
      <c r="D2299">
        <f>VLOOKUP($A2299,'Medical Examinations'!$A:$M,3,0)</f>
        <v>8.4600000000000009</v>
      </c>
      <c r="E2299" t="str">
        <f>VLOOKUP($A2299,'Medical Examinations'!$A:$M,4,0)</f>
        <v>No</v>
      </c>
      <c r="F2299" t="str">
        <f>VLOOKUP($A2299,'Medical Examinations'!$A:$M,5,0)</f>
        <v>No</v>
      </c>
      <c r="G2299" t="str">
        <f>VLOOKUP($A2299,'Medical Examinations'!$A:$M,6,0)</f>
        <v>No</v>
      </c>
      <c r="H2299">
        <f>VLOOKUP($A2299,'Medical Examinations'!$A:$M,8,0)</f>
        <v>0</v>
      </c>
      <c r="I2299" t="str">
        <f>VLOOKUP($A2299,'Medical Examinations'!$A:$M,9,0)</f>
        <v>No</v>
      </c>
      <c r="J2299" t="str">
        <f>VLOOKUP($A2299,'Medical Examinations'!$A:$M,11,0)</f>
        <v>Underweight</v>
      </c>
      <c r="K2299" t="str">
        <f>VLOOKUP($A2299,'Medical Examinations'!$A:$M,12,0)</f>
        <v>Diabetes</v>
      </c>
      <c r="L2299" s="11">
        <f>VLOOKUP($A2299,'Hospitalisation Details'!$A:$O,5,0)</f>
        <v>37542</v>
      </c>
      <c r="M2299">
        <f>VLOOKUP($A2299,'Hospitalisation Details'!$A:$O,7,0)</f>
        <v>1086</v>
      </c>
      <c r="N2299" t="str">
        <f>VLOOKUP($A2299,'Hospitalisation Details'!$A:$O,12,0)</f>
        <v>tier - 3</v>
      </c>
      <c r="O2299" t="str">
        <f>VLOOKUP($A2299,'Hospitalisation Details'!$A:$O,13,0)</f>
        <v>tier - 3</v>
      </c>
      <c r="P2299" t="str">
        <f>VLOOKUP($A2299,'Hospitalisation Details'!$A:$O,14,0)</f>
        <v>R1013</v>
      </c>
      <c r="Q2299">
        <f>VLOOKUP($A2299,'Hospitalisation Details'!$A:$O,15,0)</f>
        <v>20</v>
      </c>
    </row>
    <row r="2300" spans="1:17" ht="15.75" x14ac:dyDescent="0.25">
      <c r="A2300" s="1" t="s">
        <v>59</v>
      </c>
      <c r="B2300" t="str">
        <f>VLOOKUP(Healthcare!A2300,'Customer Names'!$A:$D,4,0)</f>
        <v>Justin K.</v>
      </c>
      <c r="C2300">
        <f>VLOOKUP(A2300,'Medical Examinations'!$A:$M,2,0)</f>
        <v>15.61</v>
      </c>
      <c r="D2300">
        <f>VLOOKUP($A2300,'Medical Examinations'!$A:$M,3,0)</f>
        <v>5.28</v>
      </c>
      <c r="E2300" t="str">
        <f>VLOOKUP($A2300,'Medical Examinations'!$A:$M,4,0)</f>
        <v>No</v>
      </c>
      <c r="F2300" t="str">
        <f>VLOOKUP($A2300,'Medical Examinations'!$A:$M,5,0)</f>
        <v>No</v>
      </c>
      <c r="G2300" t="str">
        <f>VLOOKUP($A2300,'Medical Examinations'!$A:$M,6,0)</f>
        <v>No</v>
      </c>
      <c r="H2300">
        <f>VLOOKUP($A2300,'Medical Examinations'!$A:$M,8,0)</f>
        <v>1</v>
      </c>
      <c r="I2300" t="str">
        <f>VLOOKUP($A2300,'Medical Examinations'!$A:$M,9,0)</f>
        <v>No</v>
      </c>
      <c r="J2300" t="str">
        <f>VLOOKUP($A2300,'Medical Examinations'!$A:$M,11,0)</f>
        <v>Underweight</v>
      </c>
      <c r="K2300" t="str">
        <f>VLOOKUP($A2300,'Medical Examinations'!$A:$M,12,0)</f>
        <v>Normal</v>
      </c>
      <c r="L2300" s="11">
        <f>VLOOKUP($A2300,'Hospitalisation Details'!$A:$O,5,0)</f>
        <v>36033</v>
      </c>
      <c r="M2300">
        <f>VLOOKUP($A2300,'Hospitalisation Details'!$A:$O,7,0)</f>
        <v>1082</v>
      </c>
      <c r="N2300" t="str">
        <f>VLOOKUP($A2300,'Hospitalisation Details'!$A:$O,12,0)</f>
        <v>tier - 3</v>
      </c>
      <c r="O2300" t="str">
        <f>VLOOKUP($A2300,'Hospitalisation Details'!$A:$O,13,0)</f>
        <v>tier - 2</v>
      </c>
      <c r="P2300" t="str">
        <f>VLOOKUP($A2300,'Hospitalisation Details'!$A:$O,14,0)</f>
        <v>R1013</v>
      </c>
      <c r="Q2300">
        <f>VLOOKUP($A2300,'Hospitalisation Details'!$A:$O,15,0)</f>
        <v>24</v>
      </c>
    </row>
    <row r="2301" spans="1:17" ht="15.75" x14ac:dyDescent="0.25">
      <c r="A2301" s="1" t="s">
        <v>58</v>
      </c>
      <c r="B2301" t="str">
        <f>VLOOKUP(Healthcare!A2301,'Customer Names'!$A:$D,4,0)</f>
        <v>Patrick</v>
      </c>
      <c r="C2301">
        <f>VLOOKUP(A2301,'Medical Examinations'!$A:$M,2,0)</f>
        <v>17.98</v>
      </c>
      <c r="D2301">
        <f>VLOOKUP($A2301,'Medical Examinations'!$A:$M,3,0)</f>
        <v>5.33</v>
      </c>
      <c r="E2301" t="str">
        <f>VLOOKUP($A2301,'Medical Examinations'!$A:$M,4,0)</f>
        <v>yes</v>
      </c>
      <c r="F2301" t="str">
        <f>VLOOKUP($A2301,'Medical Examinations'!$A:$M,5,0)</f>
        <v>No</v>
      </c>
      <c r="G2301" t="str">
        <f>VLOOKUP($A2301,'Medical Examinations'!$A:$M,6,0)</f>
        <v>Yes</v>
      </c>
      <c r="H2301">
        <f>VLOOKUP($A2301,'Medical Examinations'!$A:$M,8,0)</f>
        <v>1</v>
      </c>
      <c r="I2301" t="str">
        <f>VLOOKUP($A2301,'Medical Examinations'!$A:$M,9,0)</f>
        <v>No</v>
      </c>
      <c r="J2301" t="str">
        <f>VLOOKUP($A2301,'Medical Examinations'!$A:$M,11,0)</f>
        <v>Underweight</v>
      </c>
      <c r="K2301" t="str">
        <f>VLOOKUP($A2301,'Medical Examinations'!$A:$M,12,0)</f>
        <v>Normal</v>
      </c>
      <c r="L2301" s="11">
        <f>VLOOKUP($A2301,'Hospitalisation Details'!$A:$O,5,0)</f>
        <v>35624</v>
      </c>
      <c r="M2301">
        <f>VLOOKUP($A2301,'Hospitalisation Details'!$A:$O,7,0)</f>
        <v>1071</v>
      </c>
      <c r="N2301" t="str">
        <f>VLOOKUP($A2301,'Hospitalisation Details'!$A:$O,12,0)</f>
        <v>tier - 3</v>
      </c>
      <c r="O2301" t="str">
        <f>VLOOKUP($A2301,'Hospitalisation Details'!$A:$O,13,0)</f>
        <v>tier - 3</v>
      </c>
      <c r="P2301" t="str">
        <f>VLOOKUP($A2301,'Hospitalisation Details'!$A:$O,14,0)</f>
        <v>R1013</v>
      </c>
      <c r="Q2301">
        <f>VLOOKUP($A2301,'Hospitalisation Details'!$A:$O,15,0)</f>
        <v>25</v>
      </c>
    </row>
    <row r="2302" spans="1:17" ht="15.75" x14ac:dyDescent="0.25">
      <c r="A2302" s="1" t="s">
        <v>57</v>
      </c>
      <c r="B2302" t="str">
        <f>VLOOKUP(Healthcare!A2302,'Customer Names'!$A:$D,4,0)</f>
        <v>Roman</v>
      </c>
      <c r="C2302">
        <f>VLOOKUP(A2302,'Medical Examinations'!$A:$M,2,0)</f>
        <v>21.64</v>
      </c>
      <c r="D2302">
        <f>VLOOKUP($A2302,'Medical Examinations'!$A:$M,3,0)</f>
        <v>5.5</v>
      </c>
      <c r="E2302" t="str">
        <f>VLOOKUP($A2302,'Medical Examinations'!$A:$M,4,0)</f>
        <v>No</v>
      </c>
      <c r="F2302" t="str">
        <f>VLOOKUP($A2302,'Medical Examinations'!$A:$M,5,0)</f>
        <v>yes</v>
      </c>
      <c r="G2302" t="str">
        <f>VLOOKUP($A2302,'Medical Examinations'!$A:$M,6,0)</f>
        <v>No</v>
      </c>
      <c r="H2302">
        <f>VLOOKUP($A2302,'Medical Examinations'!$A:$M,8,0)</f>
        <v>1</v>
      </c>
      <c r="I2302" t="str">
        <f>VLOOKUP($A2302,'Medical Examinations'!$A:$M,9,0)</f>
        <v>No</v>
      </c>
      <c r="J2302" t="str">
        <f>VLOOKUP($A2302,'Medical Examinations'!$A:$M,11,0)</f>
        <v>Healthy Weight</v>
      </c>
      <c r="K2302" t="str">
        <f>VLOOKUP($A2302,'Medical Examinations'!$A:$M,12,0)</f>
        <v>Normal</v>
      </c>
      <c r="L2302" s="11">
        <f>VLOOKUP($A2302,'Hospitalisation Details'!$A:$O,5,0)</f>
        <v>38162</v>
      </c>
      <c r="M2302">
        <f>VLOOKUP($A2302,'Hospitalisation Details'!$A:$O,7,0)</f>
        <v>1070</v>
      </c>
      <c r="N2302" t="str">
        <f>VLOOKUP($A2302,'Hospitalisation Details'!$A:$O,12,0)</f>
        <v>tier - 3</v>
      </c>
      <c r="O2302" t="str">
        <f>VLOOKUP($A2302,'Hospitalisation Details'!$A:$O,13,0)</f>
        <v>tier - 3</v>
      </c>
      <c r="P2302" t="str">
        <f>VLOOKUP($A2302,'Hospitalisation Details'!$A:$O,14,0)</f>
        <v>R1013</v>
      </c>
      <c r="Q2302">
        <f>VLOOKUP($A2302,'Hospitalisation Details'!$A:$O,15,0)</f>
        <v>18</v>
      </c>
    </row>
    <row r="2303" spans="1:17" ht="15.75" x14ac:dyDescent="0.25">
      <c r="A2303" s="1" t="s">
        <v>56</v>
      </c>
      <c r="B2303" t="str">
        <f>VLOOKUP(Healthcare!A2303,'Customer Names'!$A:$D,4,0)</f>
        <v>David</v>
      </c>
      <c r="C2303">
        <f>VLOOKUP(A2303,'Medical Examinations'!$A:$M,2,0)</f>
        <v>16.399999999999999</v>
      </c>
      <c r="D2303">
        <f>VLOOKUP($A2303,'Medical Examinations'!$A:$M,3,0)</f>
        <v>5.4</v>
      </c>
      <c r="E2303" t="str">
        <f>VLOOKUP($A2303,'Medical Examinations'!$A:$M,4,0)</f>
        <v>No</v>
      </c>
      <c r="F2303" t="str">
        <f>VLOOKUP($A2303,'Medical Examinations'!$A:$M,5,0)</f>
        <v>No</v>
      </c>
      <c r="G2303" t="str">
        <f>VLOOKUP($A2303,'Medical Examinations'!$A:$M,6,0)</f>
        <v>Yes</v>
      </c>
      <c r="H2303">
        <f>VLOOKUP($A2303,'Medical Examinations'!$A:$M,8,0)</f>
        <v>1</v>
      </c>
      <c r="I2303" t="str">
        <f>VLOOKUP($A2303,'Medical Examinations'!$A:$M,9,0)</f>
        <v>No</v>
      </c>
      <c r="J2303" t="str">
        <f>VLOOKUP($A2303,'Medical Examinations'!$A:$M,11,0)</f>
        <v>Underweight</v>
      </c>
      <c r="K2303" t="str">
        <f>VLOOKUP($A2303,'Medical Examinations'!$A:$M,12,0)</f>
        <v>Normal</v>
      </c>
      <c r="L2303" s="11">
        <f>VLOOKUP($A2303,'Hospitalisation Details'!$A:$O,5,0)</f>
        <v>34178</v>
      </c>
      <c r="M2303">
        <f>VLOOKUP($A2303,'Hospitalisation Details'!$A:$O,7,0)</f>
        <v>1068</v>
      </c>
      <c r="N2303" t="str">
        <f>VLOOKUP($A2303,'Hospitalisation Details'!$A:$O,12,0)</f>
        <v>tier - 3</v>
      </c>
      <c r="O2303" t="str">
        <f>VLOOKUP($A2303,'Hospitalisation Details'!$A:$O,13,0)</f>
        <v>tier - 1</v>
      </c>
      <c r="P2303" t="str">
        <f>VLOOKUP($A2303,'Hospitalisation Details'!$A:$O,14,0)</f>
        <v>R1013</v>
      </c>
      <c r="Q2303">
        <f>VLOOKUP($A2303,'Hospitalisation Details'!$A:$O,15,0)</f>
        <v>29</v>
      </c>
    </row>
    <row r="2304" spans="1:17" ht="15.75" x14ac:dyDescent="0.25">
      <c r="A2304" s="1" t="s">
        <v>55</v>
      </c>
      <c r="B2304" t="str">
        <f>VLOOKUP(Healthcare!A2304,'Customer Names'!$A:$D,4,0)</f>
        <v>Evelyn L</v>
      </c>
      <c r="C2304">
        <f>VLOOKUP(A2304,'Medical Examinations'!$A:$M,2,0)</f>
        <v>15.77</v>
      </c>
      <c r="D2304">
        <f>VLOOKUP($A2304,'Medical Examinations'!$A:$M,3,0)</f>
        <v>6.05</v>
      </c>
      <c r="E2304" t="str">
        <f>VLOOKUP($A2304,'Medical Examinations'!$A:$M,4,0)</f>
        <v>yes</v>
      </c>
      <c r="F2304" t="str">
        <f>VLOOKUP($A2304,'Medical Examinations'!$A:$M,5,0)</f>
        <v>No</v>
      </c>
      <c r="G2304" t="str">
        <f>VLOOKUP($A2304,'Medical Examinations'!$A:$M,6,0)</f>
        <v>No</v>
      </c>
      <c r="H2304">
        <f>VLOOKUP($A2304,'Medical Examinations'!$A:$M,8,0)</f>
        <v>1</v>
      </c>
      <c r="I2304" t="str">
        <f>VLOOKUP($A2304,'Medical Examinations'!$A:$M,9,0)</f>
        <v>No</v>
      </c>
      <c r="J2304" t="str">
        <f>VLOOKUP($A2304,'Medical Examinations'!$A:$M,11,0)</f>
        <v>Underweight</v>
      </c>
      <c r="K2304" t="str">
        <f>VLOOKUP($A2304,'Medical Examinations'!$A:$M,12,0)</f>
        <v>Prediabetes</v>
      </c>
      <c r="L2304" s="11">
        <f>VLOOKUP($A2304,'Hospitalisation Details'!$A:$O,5,0)</f>
        <v>34973</v>
      </c>
      <c r="M2304">
        <f>VLOOKUP($A2304,'Hospitalisation Details'!$A:$O,7,0)</f>
        <v>1056</v>
      </c>
      <c r="N2304" t="str">
        <f>VLOOKUP($A2304,'Hospitalisation Details'!$A:$O,12,0)</f>
        <v>tier - 3</v>
      </c>
      <c r="O2304" t="str">
        <f>VLOOKUP($A2304,'Hospitalisation Details'!$A:$O,13,0)</f>
        <v>tier - 2</v>
      </c>
      <c r="P2304" t="str">
        <f>VLOOKUP($A2304,'Hospitalisation Details'!$A:$O,14,0)</f>
        <v>R1013</v>
      </c>
      <c r="Q2304">
        <f>VLOOKUP($A2304,'Hospitalisation Details'!$A:$O,15,0)</f>
        <v>27</v>
      </c>
    </row>
    <row r="2305" spans="1:17" ht="15.75" x14ac:dyDescent="0.25">
      <c r="A2305" s="1" t="s">
        <v>54</v>
      </c>
      <c r="B2305" t="str">
        <f>VLOOKUP(Healthcare!A2305,'Customer Names'!$A:$D,4,0)</f>
        <v>Jim</v>
      </c>
      <c r="C2305">
        <f>VLOOKUP(A2305,'Medical Examinations'!$A:$M,2,0)</f>
        <v>18.27</v>
      </c>
      <c r="D2305">
        <f>VLOOKUP($A2305,'Medical Examinations'!$A:$M,3,0)</f>
        <v>11.46</v>
      </c>
      <c r="E2305" t="str">
        <f>VLOOKUP($A2305,'Medical Examinations'!$A:$M,4,0)</f>
        <v>No</v>
      </c>
      <c r="F2305" t="str">
        <f>VLOOKUP($A2305,'Medical Examinations'!$A:$M,5,0)</f>
        <v>No</v>
      </c>
      <c r="G2305" t="str">
        <f>VLOOKUP($A2305,'Medical Examinations'!$A:$M,6,0)</f>
        <v>No</v>
      </c>
      <c r="H2305">
        <f>VLOOKUP($A2305,'Medical Examinations'!$A:$M,8,0)</f>
        <v>0</v>
      </c>
      <c r="I2305" t="str">
        <f>VLOOKUP($A2305,'Medical Examinations'!$A:$M,9,0)</f>
        <v>No</v>
      </c>
      <c r="J2305" t="str">
        <f>VLOOKUP($A2305,'Medical Examinations'!$A:$M,11,0)</f>
        <v>Underweight</v>
      </c>
      <c r="K2305" t="str">
        <f>VLOOKUP($A2305,'Medical Examinations'!$A:$M,12,0)</f>
        <v>Diabetes</v>
      </c>
      <c r="L2305" s="11">
        <f>VLOOKUP($A2305,'Hospitalisation Details'!$A:$O,5,0)</f>
        <v>37438</v>
      </c>
      <c r="M2305">
        <f>VLOOKUP($A2305,'Hospitalisation Details'!$A:$O,7,0)</f>
        <v>1049</v>
      </c>
      <c r="N2305" t="str">
        <f>VLOOKUP($A2305,'Hospitalisation Details'!$A:$O,12,0)</f>
        <v>tier - 3</v>
      </c>
      <c r="O2305" t="str">
        <f>VLOOKUP($A2305,'Hospitalisation Details'!$A:$O,13,0)</f>
        <v>tier - 2</v>
      </c>
      <c r="P2305" t="str">
        <f>VLOOKUP($A2305,'Hospitalisation Details'!$A:$O,14,0)</f>
        <v>R1012</v>
      </c>
      <c r="Q2305">
        <f>VLOOKUP($A2305,'Hospitalisation Details'!$A:$O,15,0)</f>
        <v>20</v>
      </c>
    </row>
    <row r="2306" spans="1:17" ht="15.75" x14ac:dyDescent="0.25">
      <c r="A2306" s="1" t="s">
        <v>53</v>
      </c>
      <c r="B2306" t="str">
        <f>VLOOKUP(Healthcare!A2306,'Customer Names'!$A:$D,4,0)</f>
        <v>Matthew S</v>
      </c>
      <c r="C2306">
        <f>VLOOKUP(A2306,'Medical Examinations'!$A:$M,2,0)</f>
        <v>16.489999999999998</v>
      </c>
      <c r="D2306">
        <f>VLOOKUP($A2306,'Medical Examinations'!$A:$M,3,0)</f>
        <v>8.48</v>
      </c>
      <c r="E2306" t="str">
        <f>VLOOKUP($A2306,'Medical Examinations'!$A:$M,4,0)</f>
        <v>No</v>
      </c>
      <c r="F2306" t="str">
        <f>VLOOKUP($A2306,'Medical Examinations'!$A:$M,5,0)</f>
        <v>No</v>
      </c>
      <c r="G2306" t="str">
        <f>VLOOKUP($A2306,'Medical Examinations'!$A:$M,6,0)</f>
        <v>No</v>
      </c>
      <c r="H2306">
        <f>VLOOKUP($A2306,'Medical Examinations'!$A:$M,8,0)</f>
        <v>0</v>
      </c>
      <c r="I2306" t="str">
        <f>VLOOKUP($A2306,'Medical Examinations'!$A:$M,9,0)</f>
        <v>No</v>
      </c>
      <c r="J2306" t="str">
        <f>VLOOKUP($A2306,'Medical Examinations'!$A:$M,11,0)</f>
        <v>Underweight</v>
      </c>
      <c r="K2306" t="str">
        <f>VLOOKUP($A2306,'Medical Examinations'!$A:$M,12,0)</f>
        <v>Diabetes</v>
      </c>
      <c r="L2306" s="11">
        <f>VLOOKUP($A2306,'Hospitalisation Details'!$A:$O,5,0)</f>
        <v>37457</v>
      </c>
      <c r="M2306">
        <f>VLOOKUP($A2306,'Hospitalisation Details'!$A:$O,7,0)</f>
        <v>1047</v>
      </c>
      <c r="N2306" t="str">
        <f>VLOOKUP($A2306,'Hospitalisation Details'!$A:$O,12,0)</f>
        <v>tier - 3</v>
      </c>
      <c r="O2306" t="str">
        <f>VLOOKUP($A2306,'Hospitalisation Details'!$A:$O,13,0)</f>
        <v>tier - 1</v>
      </c>
      <c r="P2306" t="str">
        <f>VLOOKUP($A2306,'Hospitalisation Details'!$A:$O,14,0)</f>
        <v>R1013</v>
      </c>
      <c r="Q2306">
        <f>VLOOKUP($A2306,'Hospitalisation Details'!$A:$O,15,0)</f>
        <v>20</v>
      </c>
    </row>
    <row r="2307" spans="1:17" ht="15.75" x14ac:dyDescent="0.25">
      <c r="A2307" s="1" t="s">
        <v>52</v>
      </c>
      <c r="B2307" t="str">
        <f>VLOOKUP(Healthcare!A2307,'Customer Names'!$A:$D,4,0)</f>
        <v>Kenneth</v>
      </c>
      <c r="C2307">
        <f>VLOOKUP(A2307,'Medical Examinations'!$A:$M,2,0)</f>
        <v>16.14</v>
      </c>
      <c r="D2307">
        <f>VLOOKUP($A2307,'Medical Examinations'!$A:$M,3,0)</f>
        <v>4.8600000000000003</v>
      </c>
      <c r="E2307" t="str">
        <f>VLOOKUP($A2307,'Medical Examinations'!$A:$M,4,0)</f>
        <v>No</v>
      </c>
      <c r="F2307" t="str">
        <f>VLOOKUP($A2307,'Medical Examinations'!$A:$M,5,0)</f>
        <v>No</v>
      </c>
      <c r="G2307" t="str">
        <f>VLOOKUP($A2307,'Medical Examinations'!$A:$M,6,0)</f>
        <v>No</v>
      </c>
      <c r="H2307">
        <f>VLOOKUP($A2307,'Medical Examinations'!$A:$M,8,0)</f>
        <v>0</v>
      </c>
      <c r="I2307" t="str">
        <f>VLOOKUP($A2307,'Medical Examinations'!$A:$M,9,0)</f>
        <v>No</v>
      </c>
      <c r="J2307" t="str">
        <f>VLOOKUP($A2307,'Medical Examinations'!$A:$M,11,0)</f>
        <v>Underweight</v>
      </c>
      <c r="K2307" t="str">
        <f>VLOOKUP($A2307,'Medical Examinations'!$A:$M,12,0)</f>
        <v>Normal</v>
      </c>
      <c r="L2307" s="11">
        <f>VLOOKUP($A2307,'Hospitalisation Details'!$A:$O,5,0)</f>
        <v>34502</v>
      </c>
      <c r="M2307">
        <f>VLOOKUP($A2307,'Hospitalisation Details'!$A:$O,7,0)</f>
        <v>1044</v>
      </c>
      <c r="N2307" t="str">
        <f>VLOOKUP($A2307,'Hospitalisation Details'!$A:$O,12,0)</f>
        <v>tier - 3</v>
      </c>
      <c r="O2307" t="str">
        <f>VLOOKUP($A2307,'Hospitalisation Details'!$A:$O,13,0)</f>
        <v>tier - 2</v>
      </c>
      <c r="P2307" t="str">
        <f>VLOOKUP($A2307,'Hospitalisation Details'!$A:$O,14,0)</f>
        <v>R1013</v>
      </c>
      <c r="Q2307">
        <f>VLOOKUP($A2307,'Hospitalisation Details'!$A:$O,15,0)</f>
        <v>28</v>
      </c>
    </row>
    <row r="2308" spans="1:17" ht="15.75" x14ac:dyDescent="0.25">
      <c r="A2308" s="1" t="s">
        <v>51</v>
      </c>
      <c r="B2308" t="str">
        <f>VLOOKUP(Healthcare!A2308,'Customer Names'!$A:$D,4,0)</f>
        <v>Andrea</v>
      </c>
      <c r="C2308">
        <f>VLOOKUP(A2308,'Medical Examinations'!$A:$M,2,0)</f>
        <v>20.85</v>
      </c>
      <c r="D2308">
        <f>VLOOKUP($A2308,'Medical Examinations'!$A:$M,3,0)</f>
        <v>4.45</v>
      </c>
      <c r="E2308" t="str">
        <f>VLOOKUP($A2308,'Medical Examinations'!$A:$M,4,0)</f>
        <v>yes</v>
      </c>
      <c r="F2308" t="str">
        <f>VLOOKUP($A2308,'Medical Examinations'!$A:$M,5,0)</f>
        <v>No</v>
      </c>
      <c r="G2308" t="str">
        <f>VLOOKUP($A2308,'Medical Examinations'!$A:$M,6,0)</f>
        <v>No</v>
      </c>
      <c r="H2308">
        <f>VLOOKUP($A2308,'Medical Examinations'!$A:$M,8,0)</f>
        <v>1</v>
      </c>
      <c r="I2308" t="str">
        <f>VLOOKUP($A2308,'Medical Examinations'!$A:$M,9,0)</f>
        <v>No</v>
      </c>
      <c r="J2308" t="str">
        <f>VLOOKUP($A2308,'Medical Examinations'!$A:$M,11,0)</f>
        <v>Healthy Weight</v>
      </c>
      <c r="K2308" t="str">
        <f>VLOOKUP($A2308,'Medical Examinations'!$A:$M,12,0)</f>
        <v>Normal</v>
      </c>
      <c r="L2308" s="11">
        <f>VLOOKUP($A2308,'Hospitalisation Details'!$A:$O,5,0)</f>
        <v>35008</v>
      </c>
      <c r="M2308">
        <f>VLOOKUP($A2308,'Hospitalisation Details'!$A:$O,7,0)</f>
        <v>1033.74</v>
      </c>
      <c r="N2308" t="str">
        <f>VLOOKUP($A2308,'Hospitalisation Details'!$A:$O,12,0)</f>
        <v>tier - 3</v>
      </c>
      <c r="O2308" t="str">
        <f>VLOOKUP($A2308,'Hospitalisation Details'!$A:$O,13,0)</f>
        <v>tier - 1</v>
      </c>
      <c r="P2308" t="str">
        <f>VLOOKUP($A2308,'Hospitalisation Details'!$A:$O,14,0)</f>
        <v>R1013</v>
      </c>
      <c r="Q2308">
        <f>VLOOKUP($A2308,'Hospitalisation Details'!$A:$O,15,0)</f>
        <v>27</v>
      </c>
    </row>
    <row r="2309" spans="1:17" ht="15.75" x14ac:dyDescent="0.25">
      <c r="A2309" s="1" t="s">
        <v>50</v>
      </c>
      <c r="B2309" t="str">
        <f>VLOOKUP(Healthcare!A2309,'Customer Names'!$A:$D,4,0)</f>
        <v>Kristina</v>
      </c>
      <c r="C2309">
        <f>VLOOKUP(A2309,'Medical Examinations'!$A:$M,2,0)</f>
        <v>15.88</v>
      </c>
      <c r="D2309">
        <f>VLOOKUP($A2309,'Medical Examinations'!$A:$M,3,0)</f>
        <v>4.3600000000000003</v>
      </c>
      <c r="E2309" t="str">
        <f>VLOOKUP($A2309,'Medical Examinations'!$A:$M,4,0)</f>
        <v>No</v>
      </c>
      <c r="F2309" t="str">
        <f>VLOOKUP($A2309,'Medical Examinations'!$A:$M,5,0)</f>
        <v>No</v>
      </c>
      <c r="G2309" t="str">
        <f>VLOOKUP($A2309,'Medical Examinations'!$A:$M,6,0)</f>
        <v>No</v>
      </c>
      <c r="H2309">
        <f>VLOOKUP($A2309,'Medical Examinations'!$A:$M,8,0)</f>
        <v>0</v>
      </c>
      <c r="I2309" t="str">
        <f>VLOOKUP($A2309,'Medical Examinations'!$A:$M,9,0)</f>
        <v>No</v>
      </c>
      <c r="J2309" t="str">
        <f>VLOOKUP($A2309,'Medical Examinations'!$A:$M,11,0)</f>
        <v>Underweight</v>
      </c>
      <c r="K2309" t="str">
        <f>VLOOKUP($A2309,'Medical Examinations'!$A:$M,12,0)</f>
        <v>Normal</v>
      </c>
      <c r="L2309" s="11">
        <f>VLOOKUP($A2309,'Hospitalisation Details'!$A:$O,5,0)</f>
        <v>36377</v>
      </c>
      <c r="M2309">
        <f>VLOOKUP($A2309,'Hospitalisation Details'!$A:$O,7,0)</f>
        <v>1019</v>
      </c>
      <c r="N2309" t="str">
        <f>VLOOKUP($A2309,'Hospitalisation Details'!$A:$O,12,0)</f>
        <v>tier - 3</v>
      </c>
      <c r="O2309" t="str">
        <f>VLOOKUP($A2309,'Hospitalisation Details'!$A:$O,13,0)</f>
        <v>tier - 2</v>
      </c>
      <c r="P2309" t="str">
        <f>VLOOKUP($A2309,'Hospitalisation Details'!$A:$O,14,0)</f>
        <v>R1013</v>
      </c>
      <c r="Q2309">
        <f>VLOOKUP($A2309,'Hospitalisation Details'!$A:$O,15,0)</f>
        <v>23</v>
      </c>
    </row>
    <row r="2310" spans="1:17" ht="15.75" x14ac:dyDescent="0.25">
      <c r="A2310" s="1" t="s">
        <v>49</v>
      </c>
      <c r="B2310" t="str">
        <f>VLOOKUP(Healthcare!A2310,'Customer Names'!$A:$D,4,0)</f>
        <v>Kristen</v>
      </c>
      <c r="C2310">
        <f>VLOOKUP(A2310,'Medical Examinations'!$A:$M,2,0)</f>
        <v>20.66</v>
      </c>
      <c r="D2310">
        <f>VLOOKUP($A2310,'Medical Examinations'!$A:$M,3,0)</f>
        <v>5.8</v>
      </c>
      <c r="E2310" t="str">
        <f>VLOOKUP($A2310,'Medical Examinations'!$A:$M,4,0)</f>
        <v>No</v>
      </c>
      <c r="F2310" t="str">
        <f>VLOOKUP($A2310,'Medical Examinations'!$A:$M,5,0)</f>
        <v>yes</v>
      </c>
      <c r="G2310" t="str">
        <f>VLOOKUP($A2310,'Medical Examinations'!$A:$M,6,0)</f>
        <v>No</v>
      </c>
      <c r="H2310">
        <f>VLOOKUP($A2310,'Medical Examinations'!$A:$M,8,0)</f>
        <v>1</v>
      </c>
      <c r="I2310" t="str">
        <f>VLOOKUP($A2310,'Medical Examinations'!$A:$M,9,0)</f>
        <v>No</v>
      </c>
      <c r="J2310" t="str">
        <f>VLOOKUP($A2310,'Medical Examinations'!$A:$M,11,0)</f>
        <v>Healthy Weight</v>
      </c>
      <c r="K2310" t="str">
        <f>VLOOKUP($A2310,'Medical Examinations'!$A:$M,12,0)</f>
        <v>Prediabetes</v>
      </c>
      <c r="L2310" s="11">
        <f>VLOOKUP($A2310,'Hospitalisation Details'!$A:$O,5,0)</f>
        <v>36869</v>
      </c>
      <c r="M2310">
        <f>VLOOKUP($A2310,'Hospitalisation Details'!$A:$O,7,0)</f>
        <v>1012</v>
      </c>
      <c r="N2310" t="str">
        <f>VLOOKUP($A2310,'Hospitalisation Details'!$A:$O,12,0)</f>
        <v>tier - 3</v>
      </c>
      <c r="O2310" t="str">
        <f>VLOOKUP($A2310,'Hospitalisation Details'!$A:$O,13,0)</f>
        <v>tier - 2</v>
      </c>
      <c r="P2310" t="str">
        <f>VLOOKUP($A2310,'Hospitalisation Details'!$A:$O,14,0)</f>
        <v>R1013</v>
      </c>
      <c r="Q2310">
        <f>VLOOKUP($A2310,'Hospitalisation Details'!$A:$O,15,0)</f>
        <v>22</v>
      </c>
    </row>
    <row r="2311" spans="1:17" ht="15.75" x14ac:dyDescent="0.25">
      <c r="A2311" s="1" t="s">
        <v>48</v>
      </c>
      <c r="B2311" t="str">
        <f>VLOOKUP(Healthcare!A2311,'Customer Names'!$A:$D,4,0)</f>
        <v>Matthew</v>
      </c>
      <c r="C2311">
        <f>VLOOKUP(A2311,'Medical Examinations'!$A:$M,2,0)</f>
        <v>20.399999999999999</v>
      </c>
      <c r="D2311">
        <f>VLOOKUP($A2311,'Medical Examinations'!$A:$M,3,0)</f>
        <v>5.27</v>
      </c>
      <c r="E2311" t="str">
        <f>VLOOKUP($A2311,'Medical Examinations'!$A:$M,4,0)</f>
        <v>No</v>
      </c>
      <c r="F2311" t="str">
        <f>VLOOKUP($A2311,'Medical Examinations'!$A:$M,5,0)</f>
        <v>No</v>
      </c>
      <c r="G2311" t="str">
        <f>VLOOKUP($A2311,'Medical Examinations'!$A:$M,6,0)</f>
        <v>No</v>
      </c>
      <c r="H2311">
        <f>VLOOKUP($A2311,'Medical Examinations'!$A:$M,8,0)</f>
        <v>0</v>
      </c>
      <c r="I2311" t="str">
        <f>VLOOKUP($A2311,'Medical Examinations'!$A:$M,9,0)</f>
        <v>No</v>
      </c>
      <c r="J2311" t="str">
        <f>VLOOKUP($A2311,'Medical Examinations'!$A:$M,11,0)</f>
        <v>Healthy Weight</v>
      </c>
      <c r="K2311" t="str">
        <f>VLOOKUP($A2311,'Medical Examinations'!$A:$M,12,0)</f>
        <v>Normal</v>
      </c>
      <c r="L2311" s="11">
        <f>VLOOKUP($A2311,'Hospitalisation Details'!$A:$O,5,0)</f>
        <v>34568</v>
      </c>
      <c r="M2311">
        <f>VLOOKUP($A2311,'Hospitalisation Details'!$A:$O,7,0)</f>
        <v>1006.65</v>
      </c>
      <c r="N2311" t="str">
        <f>VLOOKUP($A2311,'Hospitalisation Details'!$A:$O,12,0)</f>
        <v>tier - 3</v>
      </c>
      <c r="O2311" t="str">
        <f>VLOOKUP($A2311,'Hospitalisation Details'!$A:$O,13,0)</f>
        <v>tier - 2</v>
      </c>
      <c r="P2311" t="str">
        <f>VLOOKUP($A2311,'Hospitalisation Details'!$A:$O,14,0)</f>
        <v>R1013</v>
      </c>
      <c r="Q2311">
        <f>VLOOKUP($A2311,'Hospitalisation Details'!$A:$O,15,0)</f>
        <v>28</v>
      </c>
    </row>
    <row r="2312" spans="1:17" ht="15.75" x14ac:dyDescent="0.25">
      <c r="A2312" s="1" t="s">
        <v>47</v>
      </c>
      <c r="B2312" t="str">
        <f>VLOOKUP(Healthcare!A2312,'Customer Names'!$A:$D,4,0)</f>
        <v>.  Kathleen</v>
      </c>
      <c r="C2312">
        <f>VLOOKUP(A2312,'Medical Examinations'!$A:$M,2,0)</f>
        <v>25.19</v>
      </c>
      <c r="D2312">
        <f>VLOOKUP($A2312,'Medical Examinations'!$A:$M,3,0)</f>
        <v>5.64</v>
      </c>
      <c r="E2312" t="str">
        <f>VLOOKUP($A2312,'Medical Examinations'!$A:$M,4,0)</f>
        <v>yes</v>
      </c>
      <c r="F2312" t="str">
        <f>VLOOKUP($A2312,'Medical Examinations'!$A:$M,5,0)</f>
        <v>No</v>
      </c>
      <c r="G2312" t="str">
        <f>VLOOKUP($A2312,'Medical Examinations'!$A:$M,6,0)</f>
        <v>No</v>
      </c>
      <c r="H2312">
        <f>VLOOKUP($A2312,'Medical Examinations'!$A:$M,8,0)</f>
        <v>0</v>
      </c>
      <c r="I2312" t="str">
        <f>VLOOKUP($A2312,'Medical Examinations'!$A:$M,9,0)</f>
        <v>No</v>
      </c>
      <c r="J2312" t="str">
        <f>VLOOKUP($A2312,'Medical Examinations'!$A:$M,11,0)</f>
        <v>Overweight</v>
      </c>
      <c r="K2312" t="str">
        <f>VLOOKUP($A2312,'Medical Examinations'!$A:$M,12,0)</f>
        <v>Normal</v>
      </c>
      <c r="L2312" s="11">
        <f>VLOOKUP($A2312,'Hospitalisation Details'!$A:$O,5,0)</f>
        <v>37214</v>
      </c>
      <c r="M2312">
        <f>VLOOKUP($A2312,'Hospitalisation Details'!$A:$O,7,0)</f>
        <v>964.71</v>
      </c>
      <c r="N2312" t="str">
        <f>VLOOKUP($A2312,'Hospitalisation Details'!$A:$O,12,0)</f>
        <v>tier - 3</v>
      </c>
      <c r="O2312" t="str">
        <f>VLOOKUP($A2312,'Hospitalisation Details'!$A:$O,13,0)</f>
        <v>tier - 2</v>
      </c>
      <c r="P2312" t="str">
        <f>VLOOKUP($A2312,'Hospitalisation Details'!$A:$O,14,0)</f>
        <v>R1013</v>
      </c>
      <c r="Q2312">
        <f>VLOOKUP($A2312,'Hospitalisation Details'!$A:$O,15,0)</f>
        <v>21</v>
      </c>
    </row>
    <row r="2313" spans="1:17" ht="15.75" x14ac:dyDescent="0.25">
      <c r="A2313" s="1" t="s">
        <v>46</v>
      </c>
      <c r="B2313" t="str">
        <f>VLOOKUP(Healthcare!A2313,'Customer Names'!$A:$D,4,0)</f>
        <v>Lindsey</v>
      </c>
      <c r="C2313">
        <f>VLOOKUP(A2313,'Medical Examinations'!$A:$M,2,0)</f>
        <v>20.54</v>
      </c>
      <c r="D2313">
        <f>VLOOKUP($A2313,'Medical Examinations'!$A:$M,3,0)</f>
        <v>4.2</v>
      </c>
      <c r="E2313" t="str">
        <f>VLOOKUP($A2313,'Medical Examinations'!$A:$M,4,0)</f>
        <v>yes</v>
      </c>
      <c r="F2313" t="str">
        <f>VLOOKUP($A2313,'Medical Examinations'!$A:$M,5,0)</f>
        <v>No</v>
      </c>
      <c r="G2313" t="str">
        <f>VLOOKUP($A2313,'Medical Examinations'!$A:$M,6,0)</f>
        <v>No</v>
      </c>
      <c r="H2313">
        <f>VLOOKUP($A2313,'Medical Examinations'!$A:$M,8,0)</f>
        <v>1</v>
      </c>
      <c r="I2313" t="str">
        <f>VLOOKUP($A2313,'Medical Examinations'!$A:$M,9,0)</f>
        <v>No</v>
      </c>
      <c r="J2313" t="str">
        <f>VLOOKUP($A2313,'Medical Examinations'!$A:$M,11,0)</f>
        <v>Healthy Weight</v>
      </c>
      <c r="K2313" t="str">
        <f>VLOOKUP($A2313,'Medical Examinations'!$A:$M,12,0)</f>
        <v>Normal</v>
      </c>
      <c r="L2313" s="11">
        <f>VLOOKUP($A2313,'Hospitalisation Details'!$A:$O,5,0)</f>
        <v>35000</v>
      </c>
      <c r="M2313">
        <f>VLOOKUP($A2313,'Hospitalisation Details'!$A:$O,7,0)</f>
        <v>928.59</v>
      </c>
      <c r="N2313" t="str">
        <f>VLOOKUP($A2313,'Hospitalisation Details'!$A:$O,12,0)</f>
        <v>tier - 3</v>
      </c>
      <c r="O2313" t="str">
        <f>VLOOKUP($A2313,'Hospitalisation Details'!$A:$O,13,0)</f>
        <v>tier - 1</v>
      </c>
      <c r="P2313" t="str">
        <f>VLOOKUP($A2313,'Hospitalisation Details'!$A:$O,14,0)</f>
        <v>R1013</v>
      </c>
      <c r="Q2313">
        <f>VLOOKUP($A2313,'Hospitalisation Details'!$A:$O,15,0)</f>
        <v>27</v>
      </c>
    </row>
    <row r="2314" spans="1:17" ht="15.75" x14ac:dyDescent="0.25">
      <c r="A2314" s="1" t="s">
        <v>45</v>
      </c>
      <c r="B2314" t="str">
        <f>VLOOKUP(Healthcare!A2314,'Customer Names'!$A:$D,4,0)</f>
        <v>Robert</v>
      </c>
      <c r="C2314">
        <f>VLOOKUP(A2314,'Medical Examinations'!$A:$M,2,0)</f>
        <v>20.13</v>
      </c>
      <c r="D2314">
        <f>VLOOKUP($A2314,'Medical Examinations'!$A:$M,3,0)</f>
        <v>5.42</v>
      </c>
      <c r="E2314" t="str">
        <f>VLOOKUP($A2314,'Medical Examinations'!$A:$M,4,0)</f>
        <v>No</v>
      </c>
      <c r="F2314" t="str">
        <f>VLOOKUP($A2314,'Medical Examinations'!$A:$M,5,0)</f>
        <v>No</v>
      </c>
      <c r="G2314" t="str">
        <f>VLOOKUP($A2314,'Medical Examinations'!$A:$M,6,0)</f>
        <v>No</v>
      </c>
      <c r="H2314">
        <f>VLOOKUP($A2314,'Medical Examinations'!$A:$M,8,0)</f>
        <v>0</v>
      </c>
      <c r="I2314" t="str">
        <f>VLOOKUP($A2314,'Medical Examinations'!$A:$M,9,0)</f>
        <v>No</v>
      </c>
      <c r="J2314" t="str">
        <f>VLOOKUP($A2314,'Medical Examinations'!$A:$M,11,0)</f>
        <v>Healthy Weight</v>
      </c>
      <c r="K2314" t="str">
        <f>VLOOKUP($A2314,'Medical Examinations'!$A:$M,12,0)</f>
        <v>Normal</v>
      </c>
      <c r="L2314" s="11">
        <f>VLOOKUP($A2314,'Hospitalisation Details'!$A:$O,5,0)</f>
        <v>34637</v>
      </c>
      <c r="M2314">
        <f>VLOOKUP($A2314,'Hospitalisation Details'!$A:$O,7,0)</f>
        <v>915.07</v>
      </c>
      <c r="N2314" t="str">
        <f>VLOOKUP($A2314,'Hospitalisation Details'!$A:$O,12,0)</f>
        <v>tier - 3</v>
      </c>
      <c r="O2314" t="str">
        <f>VLOOKUP($A2314,'Hospitalisation Details'!$A:$O,13,0)</f>
        <v>tier - 1</v>
      </c>
      <c r="P2314" t="str">
        <f>VLOOKUP($A2314,'Hospitalisation Details'!$A:$O,14,0)</f>
        <v>R1013</v>
      </c>
      <c r="Q2314">
        <f>VLOOKUP($A2314,'Hospitalisation Details'!$A:$O,15,0)</f>
        <v>28</v>
      </c>
    </row>
    <row r="2315" spans="1:17" ht="15.75" x14ac:dyDescent="0.25">
      <c r="A2315" s="1" t="s">
        <v>44</v>
      </c>
      <c r="B2315" t="str">
        <f>VLOOKUP(Healthcare!A2315,'Customer Names'!$A:$D,4,0)</f>
        <v>Sarah E.</v>
      </c>
      <c r="C2315">
        <f>VLOOKUP(A2315,'Medical Examinations'!$A:$M,2,0)</f>
        <v>18.93</v>
      </c>
      <c r="D2315">
        <f>VLOOKUP($A2315,'Medical Examinations'!$A:$M,3,0)</f>
        <v>6.11</v>
      </c>
      <c r="E2315" t="str">
        <f>VLOOKUP($A2315,'Medical Examinations'!$A:$M,4,0)</f>
        <v>No</v>
      </c>
      <c r="F2315" t="str">
        <f>VLOOKUP($A2315,'Medical Examinations'!$A:$M,5,0)</f>
        <v>No</v>
      </c>
      <c r="G2315" t="str">
        <f>VLOOKUP($A2315,'Medical Examinations'!$A:$M,6,0)</f>
        <v>Yes</v>
      </c>
      <c r="H2315">
        <f>VLOOKUP($A2315,'Medical Examinations'!$A:$M,8,0)</f>
        <v>1</v>
      </c>
      <c r="I2315" t="str">
        <f>VLOOKUP($A2315,'Medical Examinations'!$A:$M,9,0)</f>
        <v>No</v>
      </c>
      <c r="J2315" t="str">
        <f>VLOOKUP($A2315,'Medical Examinations'!$A:$M,11,0)</f>
        <v>Healthy Weight</v>
      </c>
      <c r="K2315" t="str">
        <f>VLOOKUP($A2315,'Medical Examinations'!$A:$M,12,0)</f>
        <v>Prediabetes</v>
      </c>
      <c r="L2315" s="11">
        <f>VLOOKUP($A2315,'Hospitalisation Details'!$A:$O,5,0)</f>
        <v>34208</v>
      </c>
      <c r="M2315">
        <f>VLOOKUP($A2315,'Hospitalisation Details'!$A:$O,7,0)</f>
        <v>896.21</v>
      </c>
      <c r="N2315" t="str">
        <f>VLOOKUP($A2315,'Hospitalisation Details'!$A:$O,12,0)</f>
        <v>tier - 3</v>
      </c>
      <c r="O2315" t="str">
        <f>VLOOKUP($A2315,'Hospitalisation Details'!$A:$O,13,0)</f>
        <v>tier - 1</v>
      </c>
      <c r="P2315" t="str">
        <f>VLOOKUP($A2315,'Hospitalisation Details'!$A:$O,14,0)</f>
        <v>R1013</v>
      </c>
      <c r="Q2315">
        <f>VLOOKUP($A2315,'Hospitalisation Details'!$A:$O,15,0)</f>
        <v>29</v>
      </c>
    </row>
    <row r="2316" spans="1:17" ht="15.75" x14ac:dyDescent="0.25">
      <c r="A2316" s="1" t="s">
        <v>43</v>
      </c>
      <c r="B2316" t="str">
        <f>VLOOKUP(Healthcare!A2316,'Customer Names'!$A:$D,4,0)</f>
        <v>Flannery</v>
      </c>
      <c r="C2316">
        <f>VLOOKUP(A2316,'Medical Examinations'!$A:$M,2,0)</f>
        <v>24.14</v>
      </c>
      <c r="D2316">
        <f>VLOOKUP($A2316,'Medical Examinations'!$A:$M,3,0)</f>
        <v>5.29</v>
      </c>
      <c r="E2316" t="str">
        <f>VLOOKUP($A2316,'Medical Examinations'!$A:$M,4,0)</f>
        <v>No</v>
      </c>
      <c r="F2316" t="str">
        <f>VLOOKUP($A2316,'Medical Examinations'!$A:$M,5,0)</f>
        <v>yes</v>
      </c>
      <c r="G2316" t="str">
        <f>VLOOKUP($A2316,'Medical Examinations'!$A:$M,6,0)</f>
        <v>No</v>
      </c>
      <c r="H2316">
        <f>VLOOKUP($A2316,'Medical Examinations'!$A:$M,8,0)</f>
        <v>1</v>
      </c>
      <c r="I2316" t="str">
        <f>VLOOKUP($A2316,'Medical Examinations'!$A:$M,9,0)</f>
        <v>No</v>
      </c>
      <c r="J2316" t="str">
        <f>VLOOKUP($A2316,'Medical Examinations'!$A:$M,11,0)</f>
        <v>Healthy Weight</v>
      </c>
      <c r="K2316" t="str">
        <f>VLOOKUP($A2316,'Medical Examinations'!$A:$M,12,0)</f>
        <v>Normal</v>
      </c>
      <c r="L2316" s="11">
        <f>VLOOKUP($A2316,'Hospitalisation Details'!$A:$O,5,0)</f>
        <v>36756</v>
      </c>
      <c r="M2316">
        <f>VLOOKUP($A2316,'Hospitalisation Details'!$A:$O,7,0)</f>
        <v>865.41</v>
      </c>
      <c r="N2316" t="str">
        <f>VLOOKUP($A2316,'Hospitalisation Details'!$A:$O,12,0)</f>
        <v>tier - 3</v>
      </c>
      <c r="O2316" t="str">
        <f>VLOOKUP($A2316,'Hospitalisation Details'!$A:$O,13,0)</f>
        <v>tier - 1</v>
      </c>
      <c r="P2316" t="str">
        <f>VLOOKUP($A2316,'Hospitalisation Details'!$A:$O,14,0)</f>
        <v>R1013</v>
      </c>
      <c r="Q2316">
        <f>VLOOKUP($A2316,'Hospitalisation Details'!$A:$O,15,0)</f>
        <v>22</v>
      </c>
    </row>
    <row r="2317" spans="1:17" ht="15.75" x14ac:dyDescent="0.25">
      <c r="A2317" s="1" t="s">
        <v>41</v>
      </c>
      <c r="B2317" t="str">
        <f>VLOOKUP(Healthcare!A2317,'Customer Names'!$A:$D,4,0)</f>
        <v>John T</v>
      </c>
      <c r="C2317">
        <f>VLOOKUP(A2317,'Medical Examinations'!$A:$M,2,0)</f>
        <v>25.03</v>
      </c>
      <c r="D2317">
        <f>VLOOKUP($A2317,'Medical Examinations'!$A:$M,3,0)</f>
        <v>5.91</v>
      </c>
      <c r="E2317" t="str">
        <f>VLOOKUP($A2317,'Medical Examinations'!$A:$M,4,0)</f>
        <v>No</v>
      </c>
      <c r="F2317" t="str">
        <f>VLOOKUP($A2317,'Medical Examinations'!$A:$M,5,0)</f>
        <v>yes</v>
      </c>
      <c r="G2317" t="str">
        <f>VLOOKUP($A2317,'Medical Examinations'!$A:$M,6,0)</f>
        <v>No</v>
      </c>
      <c r="H2317">
        <f>VLOOKUP($A2317,'Medical Examinations'!$A:$M,8,0)</f>
        <v>1</v>
      </c>
      <c r="I2317" t="str">
        <f>VLOOKUP($A2317,'Medical Examinations'!$A:$M,9,0)</f>
        <v>No</v>
      </c>
      <c r="J2317" t="str">
        <f>VLOOKUP($A2317,'Medical Examinations'!$A:$M,11,0)</f>
        <v>Overweight</v>
      </c>
      <c r="K2317" t="str">
        <f>VLOOKUP($A2317,'Medical Examinations'!$A:$M,12,0)</f>
        <v>Prediabetes</v>
      </c>
      <c r="L2317" s="11">
        <f>VLOOKUP($A2317,'Hospitalisation Details'!$A:$O,5,0)</f>
        <v>38237</v>
      </c>
      <c r="M2317">
        <f>VLOOKUP($A2317,'Hospitalisation Details'!$A:$O,7,0)</f>
        <v>830.52</v>
      </c>
      <c r="N2317" t="str">
        <f>VLOOKUP($A2317,'Hospitalisation Details'!$A:$O,12,0)</f>
        <v>tier - 3</v>
      </c>
      <c r="O2317" t="str">
        <f>VLOOKUP($A2317,'Hospitalisation Details'!$A:$O,13,0)</f>
        <v>tier - 2</v>
      </c>
      <c r="P2317" t="str">
        <f>VLOOKUP($A2317,'Hospitalisation Details'!$A:$O,14,0)</f>
        <v>R1011</v>
      </c>
      <c r="Q2317">
        <f>VLOOKUP($A2317,'Hospitalisation Details'!$A:$O,15,0)</f>
        <v>18</v>
      </c>
    </row>
    <row r="2318" spans="1:17" ht="15.75" x14ac:dyDescent="0.25">
      <c r="A2318" s="1" t="s">
        <v>40</v>
      </c>
      <c r="B2318" t="str">
        <f>VLOOKUP(Healthcare!A2318,'Customer Names'!$A:$D,4,0)</f>
        <v>Koji</v>
      </c>
      <c r="C2318">
        <f>VLOOKUP(A2318,'Medical Examinations'!$A:$M,2,0)</f>
        <v>20.47</v>
      </c>
      <c r="D2318">
        <f>VLOOKUP($A2318,'Medical Examinations'!$A:$M,3,0)</f>
        <v>5.81</v>
      </c>
      <c r="E2318" t="str">
        <f>VLOOKUP($A2318,'Medical Examinations'!$A:$M,4,0)</f>
        <v>yes</v>
      </c>
      <c r="F2318" t="str">
        <f>VLOOKUP($A2318,'Medical Examinations'!$A:$M,5,0)</f>
        <v>No</v>
      </c>
      <c r="G2318" t="str">
        <f>VLOOKUP($A2318,'Medical Examinations'!$A:$M,6,0)</f>
        <v>No</v>
      </c>
      <c r="H2318">
        <f>VLOOKUP($A2318,'Medical Examinations'!$A:$M,8,0)</f>
        <v>1</v>
      </c>
      <c r="I2318" t="str">
        <f>VLOOKUP($A2318,'Medical Examinations'!$A:$M,9,0)</f>
        <v>No</v>
      </c>
      <c r="J2318" t="str">
        <f>VLOOKUP($A2318,'Medical Examinations'!$A:$M,11,0)</f>
        <v>Healthy Weight</v>
      </c>
      <c r="K2318" t="str">
        <f>VLOOKUP($A2318,'Medical Examinations'!$A:$M,12,0)</f>
        <v>Prediabetes</v>
      </c>
      <c r="L2318" s="11">
        <f>VLOOKUP($A2318,'Hospitalisation Details'!$A:$O,5,0)</f>
        <v>35040</v>
      </c>
      <c r="M2318">
        <f>VLOOKUP($A2318,'Hospitalisation Details'!$A:$O,7,0)</f>
        <v>773.54</v>
      </c>
      <c r="N2318" t="str">
        <f>VLOOKUP($A2318,'Hospitalisation Details'!$A:$O,12,0)</f>
        <v>tier - 3</v>
      </c>
      <c r="O2318" t="str">
        <f>VLOOKUP($A2318,'Hospitalisation Details'!$A:$O,13,0)</f>
        <v>tier - 2</v>
      </c>
      <c r="P2318" t="str">
        <f>VLOOKUP($A2318,'Hospitalisation Details'!$A:$O,14,0)</f>
        <v>R1013</v>
      </c>
      <c r="Q2318">
        <f>VLOOKUP($A2318,'Hospitalisation Details'!$A:$O,15,0)</f>
        <v>27</v>
      </c>
    </row>
    <row r="2319" spans="1:17" ht="15.75" x14ac:dyDescent="0.25">
      <c r="A2319" s="1" t="s">
        <v>39</v>
      </c>
      <c r="B2319" t="str">
        <f>VLOOKUP(Healthcare!A2319,'Customer Names'!$A:$D,4,0)</f>
        <v>Candice M</v>
      </c>
      <c r="C2319">
        <f>VLOOKUP(A2319,'Medical Examinations'!$A:$M,2,0)</f>
        <v>18.82</v>
      </c>
      <c r="D2319">
        <f>VLOOKUP($A2319,'Medical Examinations'!$A:$M,3,0)</f>
        <v>5.51</v>
      </c>
      <c r="E2319" t="str">
        <f>VLOOKUP($A2319,'Medical Examinations'!$A:$M,4,0)</f>
        <v>yes</v>
      </c>
      <c r="F2319" t="str">
        <f>VLOOKUP($A2319,'Medical Examinations'!$A:$M,5,0)</f>
        <v>No</v>
      </c>
      <c r="G2319" t="str">
        <f>VLOOKUP($A2319,'Medical Examinations'!$A:$M,6,0)</f>
        <v>No</v>
      </c>
      <c r="H2319">
        <f>VLOOKUP($A2319,'Medical Examinations'!$A:$M,8,0)</f>
        <v>0</v>
      </c>
      <c r="I2319" t="str">
        <f>VLOOKUP($A2319,'Medical Examinations'!$A:$M,9,0)</f>
        <v>No</v>
      </c>
      <c r="J2319" t="str">
        <f>VLOOKUP($A2319,'Medical Examinations'!$A:$M,11,0)</f>
        <v>Healthy Weight</v>
      </c>
      <c r="K2319" t="str">
        <f>VLOOKUP($A2319,'Medical Examinations'!$A:$M,12,0)</f>
        <v>Normal</v>
      </c>
      <c r="L2319" s="11">
        <f>VLOOKUP($A2319,'Hospitalisation Details'!$A:$O,5,0)</f>
        <v>35326</v>
      </c>
      <c r="M2319">
        <f>VLOOKUP($A2319,'Hospitalisation Details'!$A:$O,7,0)</f>
        <v>770.38</v>
      </c>
      <c r="N2319" t="str">
        <f>VLOOKUP($A2319,'Hospitalisation Details'!$A:$O,12,0)</f>
        <v>tier - 3</v>
      </c>
      <c r="O2319" t="str">
        <f>VLOOKUP($A2319,'Hospitalisation Details'!$A:$O,13,0)</f>
        <v>tier - 2</v>
      </c>
      <c r="P2319" t="str">
        <f>VLOOKUP($A2319,'Hospitalisation Details'!$A:$O,14,0)</f>
        <v>R1012</v>
      </c>
      <c r="Q2319">
        <f>VLOOKUP($A2319,'Hospitalisation Details'!$A:$O,15,0)</f>
        <v>26</v>
      </c>
    </row>
    <row r="2320" spans="1:17" ht="15.75" x14ac:dyDescent="0.25">
      <c r="A2320" s="1" t="s">
        <v>38</v>
      </c>
      <c r="B2320" t="str">
        <f>VLOOKUP(Healthcare!A2320,'Customer Names'!$A:$D,4,0)</f>
        <v>Theodore A.</v>
      </c>
      <c r="C2320">
        <f>VLOOKUP(A2320,'Medical Examinations'!$A:$M,2,0)</f>
        <v>17.079999999999998</v>
      </c>
      <c r="D2320">
        <f>VLOOKUP($A2320,'Medical Examinations'!$A:$M,3,0)</f>
        <v>5.73</v>
      </c>
      <c r="E2320" t="str">
        <f>VLOOKUP($A2320,'Medical Examinations'!$A:$M,4,0)</f>
        <v>No</v>
      </c>
      <c r="F2320" t="str">
        <f>VLOOKUP($A2320,'Medical Examinations'!$A:$M,5,0)</f>
        <v>No</v>
      </c>
      <c r="G2320" t="str">
        <f>VLOOKUP($A2320,'Medical Examinations'!$A:$M,6,0)</f>
        <v>Yes</v>
      </c>
      <c r="H2320">
        <f>VLOOKUP($A2320,'Medical Examinations'!$A:$M,8,0)</f>
        <v>1</v>
      </c>
      <c r="I2320" t="str">
        <f>VLOOKUP($A2320,'Medical Examinations'!$A:$M,9,0)</f>
        <v>No</v>
      </c>
      <c r="J2320" t="str">
        <f>VLOOKUP($A2320,'Medical Examinations'!$A:$M,11,0)</f>
        <v>Underweight</v>
      </c>
      <c r="K2320" t="str">
        <f>VLOOKUP($A2320,'Medical Examinations'!$A:$M,12,0)</f>
        <v>Prediabetes</v>
      </c>
      <c r="L2320" s="11">
        <f>VLOOKUP($A2320,'Hospitalisation Details'!$A:$O,5,0)</f>
        <v>34331</v>
      </c>
      <c r="M2320">
        <f>VLOOKUP($A2320,'Hospitalisation Details'!$A:$O,7,0)</f>
        <v>770</v>
      </c>
      <c r="N2320" t="str">
        <f>VLOOKUP($A2320,'Hospitalisation Details'!$A:$O,12,0)</f>
        <v>tier - 3</v>
      </c>
      <c r="O2320" t="str">
        <f>VLOOKUP($A2320,'Hospitalisation Details'!$A:$O,13,0)</f>
        <v>tier - 3</v>
      </c>
      <c r="P2320" t="str">
        <f>VLOOKUP($A2320,'Hospitalisation Details'!$A:$O,14,0)</f>
        <v>R1013</v>
      </c>
      <c r="Q2320">
        <f>VLOOKUP($A2320,'Hospitalisation Details'!$A:$O,15,0)</f>
        <v>29</v>
      </c>
    </row>
    <row r="2321" spans="1:17" ht="15.75" x14ac:dyDescent="0.25">
      <c r="A2321" s="1" t="s">
        <v>36</v>
      </c>
      <c r="B2321" t="str">
        <f>VLOOKUP(Healthcare!A2321,'Customer Names'!$A:$D,4,0)</f>
        <v>Lindy</v>
      </c>
      <c r="C2321">
        <f>VLOOKUP(A2321,'Medical Examinations'!$A:$M,2,0)</f>
        <v>19.21</v>
      </c>
      <c r="D2321">
        <f>VLOOKUP($A2321,'Medical Examinations'!$A:$M,3,0)</f>
        <v>5.53</v>
      </c>
      <c r="E2321" t="str">
        <f>VLOOKUP($A2321,'Medical Examinations'!$A:$M,4,0)</f>
        <v>yes</v>
      </c>
      <c r="F2321" t="str">
        <f>VLOOKUP($A2321,'Medical Examinations'!$A:$M,5,0)</f>
        <v>No</v>
      </c>
      <c r="G2321" t="str">
        <f>VLOOKUP($A2321,'Medical Examinations'!$A:$M,6,0)</f>
        <v>No</v>
      </c>
      <c r="H2321">
        <f>VLOOKUP($A2321,'Medical Examinations'!$A:$M,8,0)</f>
        <v>0</v>
      </c>
      <c r="I2321" t="str">
        <f>VLOOKUP($A2321,'Medical Examinations'!$A:$M,9,0)</f>
        <v>No</v>
      </c>
      <c r="J2321" t="str">
        <f>VLOOKUP($A2321,'Medical Examinations'!$A:$M,11,0)</f>
        <v>Healthy Weight</v>
      </c>
      <c r="K2321" t="str">
        <f>VLOOKUP($A2321,'Medical Examinations'!$A:$M,12,0)</f>
        <v>Normal</v>
      </c>
      <c r="L2321" s="11">
        <f>VLOOKUP($A2321,'Hospitalisation Details'!$A:$O,5,0)</f>
        <v>35268</v>
      </c>
      <c r="M2321">
        <f>VLOOKUP($A2321,'Hospitalisation Details'!$A:$O,7,0)</f>
        <v>760</v>
      </c>
      <c r="N2321" t="str">
        <f>VLOOKUP($A2321,'Hospitalisation Details'!$A:$O,12,0)</f>
        <v>tier - 3</v>
      </c>
      <c r="O2321" t="str">
        <f>VLOOKUP($A2321,'Hospitalisation Details'!$A:$O,13,0)</f>
        <v>tier - 3</v>
      </c>
      <c r="P2321" t="str">
        <f>VLOOKUP($A2321,'Hospitalisation Details'!$A:$O,14,0)</f>
        <v>R1013</v>
      </c>
      <c r="Q2321">
        <f>VLOOKUP($A2321,'Hospitalisation Details'!$A:$O,15,0)</f>
        <v>26</v>
      </c>
    </row>
    <row r="2322" spans="1:17" ht="15.75" x14ac:dyDescent="0.25">
      <c r="A2322" s="1" t="s">
        <v>34</v>
      </c>
      <c r="B2322" t="str">
        <f>VLOOKUP(Healthcare!A2322,'Customer Names'!$A:$D,4,0)</f>
        <v>Thomas</v>
      </c>
      <c r="C2322">
        <f>VLOOKUP(A2322,'Medical Examinations'!$A:$M,2,0)</f>
        <v>17.86</v>
      </c>
      <c r="D2322">
        <f>VLOOKUP($A2322,'Medical Examinations'!$A:$M,3,0)</f>
        <v>5.43</v>
      </c>
      <c r="E2322" t="str">
        <f>VLOOKUP($A2322,'Medical Examinations'!$A:$M,4,0)</f>
        <v>No</v>
      </c>
      <c r="F2322" t="str">
        <f>VLOOKUP($A2322,'Medical Examinations'!$A:$M,5,0)</f>
        <v>No</v>
      </c>
      <c r="G2322" t="str">
        <f>VLOOKUP($A2322,'Medical Examinations'!$A:$M,6,0)</f>
        <v>Yes</v>
      </c>
      <c r="H2322">
        <f>VLOOKUP($A2322,'Medical Examinations'!$A:$M,8,0)</f>
        <v>1</v>
      </c>
      <c r="I2322" t="str">
        <f>VLOOKUP($A2322,'Medical Examinations'!$A:$M,9,0)</f>
        <v>No</v>
      </c>
      <c r="J2322" t="str">
        <f>VLOOKUP($A2322,'Medical Examinations'!$A:$M,11,0)</f>
        <v>Underweight</v>
      </c>
      <c r="K2322" t="str">
        <f>VLOOKUP($A2322,'Medical Examinations'!$A:$M,12,0)</f>
        <v>Normal</v>
      </c>
      <c r="L2322" s="11">
        <f>VLOOKUP($A2322,'Hospitalisation Details'!$A:$O,5,0)</f>
        <v>34190</v>
      </c>
      <c r="M2322">
        <f>VLOOKUP($A2322,'Hospitalisation Details'!$A:$O,7,0)</f>
        <v>760</v>
      </c>
      <c r="N2322" t="str">
        <f>VLOOKUP($A2322,'Hospitalisation Details'!$A:$O,12,0)</f>
        <v>tier - 3</v>
      </c>
      <c r="O2322" t="str">
        <f>VLOOKUP($A2322,'Hospitalisation Details'!$A:$O,13,0)</f>
        <v>tier - 1</v>
      </c>
      <c r="P2322" t="str">
        <f>VLOOKUP($A2322,'Hospitalisation Details'!$A:$O,14,0)</f>
        <v>R1013</v>
      </c>
      <c r="Q2322">
        <f>VLOOKUP($A2322,'Hospitalisation Details'!$A:$O,15,0)</f>
        <v>29</v>
      </c>
    </row>
    <row r="2323" spans="1:17" ht="15.75" x14ac:dyDescent="0.25">
      <c r="A2323" s="1" t="s">
        <v>33</v>
      </c>
      <c r="B2323" t="str">
        <f>VLOOKUP(Healthcare!A2323,'Customer Names'!$A:$D,4,0)</f>
        <v>Holly</v>
      </c>
      <c r="C2323">
        <f>VLOOKUP(A2323,'Medical Examinations'!$A:$M,2,0)</f>
        <v>21.38</v>
      </c>
      <c r="D2323">
        <f>VLOOKUP($A2323,'Medical Examinations'!$A:$M,3,0)</f>
        <v>8.01</v>
      </c>
      <c r="E2323" t="str">
        <f>VLOOKUP($A2323,'Medical Examinations'!$A:$M,4,0)</f>
        <v>No</v>
      </c>
      <c r="F2323" t="str">
        <f>VLOOKUP($A2323,'Medical Examinations'!$A:$M,5,0)</f>
        <v>No</v>
      </c>
      <c r="G2323" t="str">
        <f>VLOOKUP($A2323,'Medical Examinations'!$A:$M,6,0)</f>
        <v>No</v>
      </c>
      <c r="H2323">
        <f>VLOOKUP($A2323,'Medical Examinations'!$A:$M,8,0)</f>
        <v>0</v>
      </c>
      <c r="I2323" t="str">
        <f>VLOOKUP($A2323,'Medical Examinations'!$A:$M,9,0)</f>
        <v>No</v>
      </c>
      <c r="J2323" t="str">
        <f>VLOOKUP($A2323,'Medical Examinations'!$A:$M,11,0)</f>
        <v>Healthy Weight</v>
      </c>
      <c r="K2323" t="str">
        <f>VLOOKUP($A2323,'Medical Examinations'!$A:$M,12,0)</f>
        <v>Diabetes</v>
      </c>
      <c r="L2323" s="11">
        <f>VLOOKUP($A2323,'Hospitalisation Details'!$A:$O,5,0)</f>
        <v>37518</v>
      </c>
      <c r="M2323">
        <f>VLOOKUP($A2323,'Hospitalisation Details'!$A:$O,7,0)</f>
        <v>750</v>
      </c>
      <c r="N2323" t="str">
        <f>VLOOKUP($A2323,'Hospitalisation Details'!$A:$O,12,0)</f>
        <v>tier - 3</v>
      </c>
      <c r="O2323" t="str">
        <f>VLOOKUP($A2323,'Hospitalisation Details'!$A:$O,13,0)</f>
        <v>tier - 1</v>
      </c>
      <c r="P2323" t="str">
        <f>VLOOKUP($A2323,'Hospitalisation Details'!$A:$O,14,0)</f>
        <v>R1012</v>
      </c>
      <c r="Q2323">
        <f>VLOOKUP($A2323,'Hospitalisation Details'!$A:$O,15,0)</f>
        <v>20</v>
      </c>
    </row>
    <row r="2324" spans="1:17" ht="15.75" x14ac:dyDescent="0.25">
      <c r="A2324" s="1" t="s">
        <v>32</v>
      </c>
      <c r="B2324" t="str">
        <f>VLOOKUP(Healthcare!A2324,'Customer Names'!$A:$D,4,0)</f>
        <v>Matthew</v>
      </c>
      <c r="C2324">
        <f>VLOOKUP(A2324,'Medical Examinations'!$A:$M,2,0)</f>
        <v>23.35</v>
      </c>
      <c r="D2324">
        <f>VLOOKUP($A2324,'Medical Examinations'!$A:$M,3,0)</f>
        <v>5.94</v>
      </c>
      <c r="E2324" t="str">
        <f>VLOOKUP($A2324,'Medical Examinations'!$A:$M,4,0)</f>
        <v>No</v>
      </c>
      <c r="F2324" t="str">
        <f>VLOOKUP($A2324,'Medical Examinations'!$A:$M,5,0)</f>
        <v>No</v>
      </c>
      <c r="G2324" t="str">
        <f>VLOOKUP($A2324,'Medical Examinations'!$A:$M,6,0)</f>
        <v>No</v>
      </c>
      <c r="H2324">
        <f>VLOOKUP($A2324,'Medical Examinations'!$A:$M,8,0)</f>
        <v>0</v>
      </c>
      <c r="I2324" t="str">
        <f>VLOOKUP($A2324,'Medical Examinations'!$A:$M,9,0)</f>
        <v>No</v>
      </c>
      <c r="J2324" t="str">
        <f>VLOOKUP($A2324,'Medical Examinations'!$A:$M,11,0)</f>
        <v>Healthy Weight</v>
      </c>
      <c r="K2324" t="str">
        <f>VLOOKUP($A2324,'Medical Examinations'!$A:$M,12,0)</f>
        <v>Prediabetes</v>
      </c>
      <c r="L2324" s="11">
        <f>VLOOKUP($A2324,'Hospitalisation Details'!$A:$O,5,0)</f>
        <v>36478</v>
      </c>
      <c r="M2324">
        <f>VLOOKUP($A2324,'Hospitalisation Details'!$A:$O,7,0)</f>
        <v>722.99</v>
      </c>
      <c r="N2324" t="str">
        <f>VLOOKUP($A2324,'Hospitalisation Details'!$A:$O,12,0)</f>
        <v>tier - 3</v>
      </c>
      <c r="O2324" t="str">
        <f>VLOOKUP($A2324,'Hospitalisation Details'!$A:$O,13,0)</f>
        <v>tier - 1</v>
      </c>
      <c r="P2324" t="str">
        <f>VLOOKUP($A2324,'Hospitalisation Details'!$A:$O,14,0)</f>
        <v>R1013</v>
      </c>
      <c r="Q2324">
        <f>VLOOKUP($A2324,'Hospitalisation Details'!$A:$O,15,0)</f>
        <v>23</v>
      </c>
    </row>
    <row r="2325" spans="1:17" ht="15.75" x14ac:dyDescent="0.25">
      <c r="A2325" s="1" t="s">
        <v>29</v>
      </c>
      <c r="B2325" t="str">
        <f>VLOOKUP(Healthcare!A2325,'Customer Names'!$A:$D,4,0)</f>
        <v>Meghan K</v>
      </c>
      <c r="C2325">
        <f>VLOOKUP(A2325,'Medical Examinations'!$A:$M,2,0)</f>
        <v>22.24</v>
      </c>
      <c r="D2325">
        <f>VLOOKUP($A2325,'Medical Examinations'!$A:$M,3,0)</f>
        <v>5.04</v>
      </c>
      <c r="E2325" t="str">
        <f>VLOOKUP($A2325,'Medical Examinations'!$A:$M,4,0)</f>
        <v>No</v>
      </c>
      <c r="F2325" t="str">
        <f>VLOOKUP($A2325,'Medical Examinations'!$A:$M,5,0)</f>
        <v>No</v>
      </c>
      <c r="G2325" t="str">
        <f>VLOOKUP($A2325,'Medical Examinations'!$A:$M,6,0)</f>
        <v>No</v>
      </c>
      <c r="H2325">
        <f>VLOOKUP($A2325,'Medical Examinations'!$A:$M,8,0)</f>
        <v>0</v>
      </c>
      <c r="I2325" t="str">
        <f>VLOOKUP($A2325,'Medical Examinations'!$A:$M,9,0)</f>
        <v>No</v>
      </c>
      <c r="J2325" t="str">
        <f>VLOOKUP($A2325,'Medical Examinations'!$A:$M,11,0)</f>
        <v>Healthy Weight</v>
      </c>
      <c r="K2325" t="str">
        <f>VLOOKUP($A2325,'Medical Examinations'!$A:$M,12,0)</f>
        <v>Normal</v>
      </c>
      <c r="L2325" s="11">
        <f>VLOOKUP($A2325,'Hospitalisation Details'!$A:$O,5,0)</f>
        <v>36490</v>
      </c>
      <c r="M2325">
        <f>VLOOKUP($A2325,'Hospitalisation Details'!$A:$O,7,0)</f>
        <v>700</v>
      </c>
      <c r="N2325" t="str">
        <f>VLOOKUP($A2325,'Hospitalisation Details'!$A:$O,12,0)</f>
        <v>tier - 2</v>
      </c>
      <c r="O2325" t="str">
        <f>VLOOKUP($A2325,'Hospitalisation Details'!$A:$O,13,0)</f>
        <v>tier - 3</v>
      </c>
      <c r="P2325" t="str">
        <f>VLOOKUP($A2325,'Hospitalisation Details'!$A:$O,14,0)</f>
        <v>R1013</v>
      </c>
      <c r="Q2325">
        <f>VLOOKUP($A2325,'Hospitalisation Details'!$A:$O,15,0)</f>
        <v>23</v>
      </c>
    </row>
    <row r="2326" spans="1:17" ht="15.75" x14ac:dyDescent="0.25">
      <c r="A2326" s="1" t="s">
        <v>28</v>
      </c>
      <c r="B2326" t="str">
        <f>VLOOKUP(Healthcare!A2326,'Customer Names'!$A:$D,4,0)</f>
        <v>Fred</v>
      </c>
      <c r="C2326">
        <f>VLOOKUP(A2326,'Medical Examinations'!$A:$M,2,0)</f>
        <v>24.76</v>
      </c>
      <c r="D2326">
        <f>VLOOKUP($A2326,'Medical Examinations'!$A:$M,3,0)</f>
        <v>4.54</v>
      </c>
      <c r="E2326" t="str">
        <f>VLOOKUP($A2326,'Medical Examinations'!$A:$M,4,0)</f>
        <v>yes</v>
      </c>
      <c r="F2326" t="str">
        <f>VLOOKUP($A2326,'Medical Examinations'!$A:$M,5,0)</f>
        <v>No</v>
      </c>
      <c r="G2326" t="str">
        <f>VLOOKUP($A2326,'Medical Examinations'!$A:$M,6,0)</f>
        <v>No</v>
      </c>
      <c r="H2326">
        <f>VLOOKUP($A2326,'Medical Examinations'!$A:$M,8,0)</f>
        <v>0</v>
      </c>
      <c r="I2326" t="str">
        <f>VLOOKUP($A2326,'Medical Examinations'!$A:$M,9,0)</f>
        <v>No</v>
      </c>
      <c r="J2326" t="str">
        <f>VLOOKUP($A2326,'Medical Examinations'!$A:$M,11,0)</f>
        <v>Healthy Weight</v>
      </c>
      <c r="K2326" t="str">
        <f>VLOOKUP($A2326,'Medical Examinations'!$A:$M,12,0)</f>
        <v>Normal</v>
      </c>
      <c r="L2326" s="11">
        <f>VLOOKUP($A2326,'Hospitalisation Details'!$A:$O,5,0)</f>
        <v>37146</v>
      </c>
      <c r="M2326">
        <f>VLOOKUP($A2326,'Hospitalisation Details'!$A:$O,7,0)</f>
        <v>687.54</v>
      </c>
      <c r="N2326" t="str">
        <f>VLOOKUP($A2326,'Hospitalisation Details'!$A:$O,12,0)</f>
        <v>tier - 3</v>
      </c>
      <c r="O2326" t="str">
        <f>VLOOKUP($A2326,'Hospitalisation Details'!$A:$O,13,0)</f>
        <v>tier - 2</v>
      </c>
      <c r="P2326" t="str">
        <f>VLOOKUP($A2326,'Hospitalisation Details'!$A:$O,14,0)</f>
        <v>R1013</v>
      </c>
      <c r="Q2326">
        <f>VLOOKUP($A2326,'Hospitalisation Details'!$A:$O,15,0)</f>
        <v>21</v>
      </c>
    </row>
    <row r="2327" spans="1:17" ht="15.75" x14ac:dyDescent="0.25">
      <c r="A2327" s="1" t="s">
        <v>27</v>
      </c>
      <c r="B2327" t="str">
        <f>VLOOKUP(Healthcare!A2327,'Customer Names'!$A:$D,4,0)</f>
        <v>Sebastian</v>
      </c>
      <c r="C2327">
        <f>VLOOKUP(A2327,'Medical Examinations'!$A:$M,2,0)</f>
        <v>20.100000000000001</v>
      </c>
      <c r="D2327">
        <f>VLOOKUP($A2327,'Medical Examinations'!$A:$M,3,0)</f>
        <v>5.6</v>
      </c>
      <c r="E2327" t="str">
        <f>VLOOKUP($A2327,'Medical Examinations'!$A:$M,4,0)</f>
        <v>yes</v>
      </c>
      <c r="F2327" t="str">
        <f>VLOOKUP($A2327,'Medical Examinations'!$A:$M,5,0)</f>
        <v>No</v>
      </c>
      <c r="G2327" t="str">
        <f>VLOOKUP($A2327,'Medical Examinations'!$A:$M,6,0)</f>
        <v>Yes</v>
      </c>
      <c r="H2327">
        <f>VLOOKUP($A2327,'Medical Examinations'!$A:$M,8,0)</f>
        <v>1</v>
      </c>
      <c r="I2327" t="str">
        <f>VLOOKUP($A2327,'Medical Examinations'!$A:$M,9,0)</f>
        <v>No</v>
      </c>
      <c r="J2327" t="str">
        <f>VLOOKUP($A2327,'Medical Examinations'!$A:$M,11,0)</f>
        <v>Healthy Weight</v>
      </c>
      <c r="K2327" t="str">
        <f>VLOOKUP($A2327,'Medical Examinations'!$A:$M,12,0)</f>
        <v>Normal</v>
      </c>
      <c r="L2327" s="11">
        <f>VLOOKUP($A2327,'Hospitalisation Details'!$A:$O,5,0)</f>
        <v>35773</v>
      </c>
      <c r="M2327">
        <f>VLOOKUP($A2327,'Hospitalisation Details'!$A:$O,7,0)</f>
        <v>670</v>
      </c>
      <c r="N2327" t="str">
        <f>VLOOKUP($A2327,'Hospitalisation Details'!$A:$O,12,0)</f>
        <v>tier - 3</v>
      </c>
      <c r="O2327" t="str">
        <f>VLOOKUP($A2327,'Hospitalisation Details'!$A:$O,13,0)</f>
        <v>tier - 3</v>
      </c>
      <c r="P2327" t="str">
        <f>VLOOKUP($A2327,'Hospitalisation Details'!$A:$O,14,0)</f>
        <v>R1013</v>
      </c>
      <c r="Q2327">
        <f>VLOOKUP($A2327,'Hospitalisation Details'!$A:$O,15,0)</f>
        <v>25</v>
      </c>
    </row>
    <row r="2328" spans="1:17" ht="15.75" x14ac:dyDescent="0.25">
      <c r="A2328" s="1" t="s">
        <v>26</v>
      </c>
      <c r="B2328" t="str">
        <f>VLOOKUP(Healthcare!A2328,'Customer Names'!$A:$D,4,0)</f>
        <v>Laura</v>
      </c>
      <c r="C2328">
        <f>VLOOKUP(A2328,'Medical Examinations'!$A:$M,2,0)</f>
        <v>21.77</v>
      </c>
      <c r="D2328">
        <f>VLOOKUP($A2328,'Medical Examinations'!$A:$M,3,0)</f>
        <v>10.67</v>
      </c>
      <c r="E2328" t="str">
        <f>VLOOKUP($A2328,'Medical Examinations'!$A:$M,4,0)</f>
        <v>No</v>
      </c>
      <c r="F2328" t="str">
        <f>VLOOKUP($A2328,'Medical Examinations'!$A:$M,5,0)</f>
        <v>No</v>
      </c>
      <c r="G2328" t="str">
        <f>VLOOKUP($A2328,'Medical Examinations'!$A:$M,6,0)</f>
        <v>No</v>
      </c>
      <c r="H2328">
        <f>VLOOKUP($A2328,'Medical Examinations'!$A:$M,8,0)</f>
        <v>0</v>
      </c>
      <c r="I2328" t="str">
        <f>VLOOKUP($A2328,'Medical Examinations'!$A:$M,9,0)</f>
        <v>No</v>
      </c>
      <c r="J2328" t="str">
        <f>VLOOKUP($A2328,'Medical Examinations'!$A:$M,11,0)</f>
        <v>Healthy Weight</v>
      </c>
      <c r="K2328" t="str">
        <f>VLOOKUP($A2328,'Medical Examinations'!$A:$M,12,0)</f>
        <v>Diabetes</v>
      </c>
      <c r="L2328" s="11">
        <f>VLOOKUP($A2328,'Hospitalisation Details'!$A:$O,5,0)</f>
        <v>37466</v>
      </c>
      <c r="M2328">
        <f>VLOOKUP($A2328,'Hospitalisation Details'!$A:$O,7,0)</f>
        <v>668</v>
      </c>
      <c r="N2328" t="str">
        <f>VLOOKUP($A2328,'Hospitalisation Details'!$A:$O,12,0)</f>
        <v>tier - 3</v>
      </c>
      <c r="O2328" t="str">
        <f>VLOOKUP($A2328,'Hospitalisation Details'!$A:$O,13,0)</f>
        <v>tier - 2</v>
      </c>
      <c r="P2328" t="str">
        <f>VLOOKUP($A2328,'Hospitalisation Details'!$A:$O,14,0)</f>
        <v>R1012</v>
      </c>
      <c r="Q2328">
        <f>VLOOKUP($A2328,'Hospitalisation Details'!$A:$O,15,0)</f>
        <v>20</v>
      </c>
    </row>
    <row r="2329" spans="1:17" ht="15.75" x14ac:dyDescent="0.25">
      <c r="A2329" s="1" t="s">
        <v>25</v>
      </c>
      <c r="B2329" t="str">
        <f>VLOOKUP(Healthcare!A2329,'Customer Names'!$A:$D,4,0)</f>
        <v>Nicole</v>
      </c>
      <c r="C2329">
        <f>VLOOKUP(A2329,'Medical Examinations'!$A:$M,2,0)</f>
        <v>17.82</v>
      </c>
      <c r="D2329">
        <f>VLOOKUP($A2329,'Medical Examinations'!$A:$M,3,0)</f>
        <v>5.26</v>
      </c>
      <c r="E2329" t="str">
        <f>VLOOKUP($A2329,'Medical Examinations'!$A:$M,4,0)</f>
        <v>yes</v>
      </c>
      <c r="F2329" t="str">
        <f>VLOOKUP($A2329,'Medical Examinations'!$A:$M,5,0)</f>
        <v>No</v>
      </c>
      <c r="G2329" t="str">
        <f>VLOOKUP($A2329,'Medical Examinations'!$A:$M,6,0)</f>
        <v>No</v>
      </c>
      <c r="H2329">
        <f>VLOOKUP($A2329,'Medical Examinations'!$A:$M,8,0)</f>
        <v>1</v>
      </c>
      <c r="I2329" t="str">
        <f>VLOOKUP($A2329,'Medical Examinations'!$A:$M,9,0)</f>
        <v>No</v>
      </c>
      <c r="J2329" t="str">
        <f>VLOOKUP($A2329,'Medical Examinations'!$A:$M,11,0)</f>
        <v>Underweight</v>
      </c>
      <c r="K2329" t="str">
        <f>VLOOKUP($A2329,'Medical Examinations'!$A:$M,12,0)</f>
        <v>Normal</v>
      </c>
      <c r="L2329" s="11">
        <f>VLOOKUP($A2329,'Hospitalisation Details'!$A:$O,5,0)</f>
        <v>34976</v>
      </c>
      <c r="M2329">
        <f>VLOOKUP($A2329,'Hospitalisation Details'!$A:$O,7,0)</f>
        <v>650</v>
      </c>
      <c r="N2329" t="str">
        <f>VLOOKUP($A2329,'Hospitalisation Details'!$A:$O,12,0)</f>
        <v>tier - 3</v>
      </c>
      <c r="O2329" t="str">
        <f>VLOOKUP($A2329,'Hospitalisation Details'!$A:$O,13,0)</f>
        <v>tier - 3</v>
      </c>
      <c r="P2329" t="str">
        <f>VLOOKUP($A2329,'Hospitalisation Details'!$A:$O,14,0)</f>
        <v>R1013</v>
      </c>
      <c r="Q2329">
        <f>VLOOKUP($A2329,'Hospitalisation Details'!$A:$O,15,0)</f>
        <v>27</v>
      </c>
    </row>
    <row r="2330" spans="1:17" ht="15.75" x14ac:dyDescent="0.25">
      <c r="A2330" s="1" t="s">
        <v>24</v>
      </c>
      <c r="B2330" t="str">
        <f>VLOOKUP(Healthcare!A2330,'Customer Names'!$A:$D,4,0)</f>
        <v>Susan E</v>
      </c>
      <c r="C2330">
        <f>VLOOKUP(A2330,'Medical Examinations'!$A:$M,2,0)</f>
        <v>17.07</v>
      </c>
      <c r="D2330">
        <f>VLOOKUP($A2330,'Medical Examinations'!$A:$M,3,0)</f>
        <v>5.22</v>
      </c>
      <c r="E2330" t="str">
        <f>VLOOKUP($A2330,'Medical Examinations'!$A:$M,4,0)</f>
        <v>No</v>
      </c>
      <c r="F2330" t="str">
        <f>VLOOKUP($A2330,'Medical Examinations'!$A:$M,5,0)</f>
        <v>No</v>
      </c>
      <c r="G2330" t="str">
        <f>VLOOKUP($A2330,'Medical Examinations'!$A:$M,6,0)</f>
        <v>Yes</v>
      </c>
      <c r="H2330">
        <f>VLOOKUP($A2330,'Medical Examinations'!$A:$M,8,0)</f>
        <v>1</v>
      </c>
      <c r="I2330" t="str">
        <f>VLOOKUP($A2330,'Medical Examinations'!$A:$M,9,0)</f>
        <v>No</v>
      </c>
      <c r="J2330" t="str">
        <f>VLOOKUP($A2330,'Medical Examinations'!$A:$M,11,0)</f>
        <v>Underweight</v>
      </c>
      <c r="K2330" t="str">
        <f>VLOOKUP($A2330,'Medical Examinations'!$A:$M,12,0)</f>
        <v>Normal</v>
      </c>
      <c r="L2330" s="11">
        <f>VLOOKUP($A2330,'Hospitalisation Details'!$A:$O,5,0)</f>
        <v>34274</v>
      </c>
      <c r="M2330">
        <f>VLOOKUP($A2330,'Hospitalisation Details'!$A:$O,7,0)</f>
        <v>650</v>
      </c>
      <c r="N2330" t="str">
        <f>VLOOKUP($A2330,'Hospitalisation Details'!$A:$O,12,0)</f>
        <v>tier - 3</v>
      </c>
      <c r="O2330" t="str">
        <f>VLOOKUP($A2330,'Hospitalisation Details'!$A:$O,13,0)</f>
        <v>tier - 3</v>
      </c>
      <c r="P2330" t="str">
        <f>VLOOKUP($A2330,'Hospitalisation Details'!$A:$O,14,0)</f>
        <v>R1013</v>
      </c>
      <c r="Q2330">
        <f>VLOOKUP($A2330,'Hospitalisation Details'!$A:$O,15,0)</f>
        <v>29</v>
      </c>
    </row>
    <row r="2331" spans="1:17" ht="15.75" x14ac:dyDescent="0.25">
      <c r="A2331" s="1" t="s">
        <v>22</v>
      </c>
      <c r="B2331" t="str">
        <f>VLOOKUP(Healthcare!A2331,'Customer Names'!$A:$D,4,0)</f>
        <v>Katy</v>
      </c>
      <c r="C2331">
        <f>VLOOKUP(A2331,'Medical Examinations'!$A:$M,2,0)</f>
        <v>22.24</v>
      </c>
      <c r="D2331">
        <f>VLOOKUP($A2331,'Medical Examinations'!$A:$M,3,0)</f>
        <v>4.29</v>
      </c>
      <c r="E2331" t="str">
        <f>VLOOKUP($A2331,'Medical Examinations'!$A:$M,4,0)</f>
        <v>yes</v>
      </c>
      <c r="F2331" t="str">
        <f>VLOOKUP($A2331,'Medical Examinations'!$A:$M,5,0)</f>
        <v>No</v>
      </c>
      <c r="G2331" t="str">
        <f>VLOOKUP($A2331,'Medical Examinations'!$A:$M,6,0)</f>
        <v>No</v>
      </c>
      <c r="H2331">
        <f>VLOOKUP($A2331,'Medical Examinations'!$A:$M,8,0)</f>
        <v>0</v>
      </c>
      <c r="I2331" t="str">
        <f>VLOOKUP($A2331,'Medical Examinations'!$A:$M,9,0)</f>
        <v>No</v>
      </c>
      <c r="J2331" t="str">
        <f>VLOOKUP($A2331,'Medical Examinations'!$A:$M,11,0)</f>
        <v>Healthy Weight</v>
      </c>
      <c r="K2331" t="str">
        <f>VLOOKUP($A2331,'Medical Examinations'!$A:$M,12,0)</f>
        <v>Normal</v>
      </c>
      <c r="L2331" s="11">
        <f>VLOOKUP($A2331,'Hospitalisation Details'!$A:$O,5,0)</f>
        <v>37215</v>
      </c>
      <c r="M2331">
        <f>VLOOKUP($A2331,'Hospitalisation Details'!$A:$O,7,0)</f>
        <v>646.14</v>
      </c>
      <c r="N2331" t="str">
        <f>VLOOKUP($A2331,'Hospitalisation Details'!$A:$O,12,0)</f>
        <v>tier - 3</v>
      </c>
      <c r="O2331" t="str">
        <f>VLOOKUP($A2331,'Hospitalisation Details'!$A:$O,13,0)</f>
        <v>tier - 3</v>
      </c>
      <c r="P2331" t="str">
        <f>VLOOKUP($A2331,'Hospitalisation Details'!$A:$O,14,0)</f>
        <v>R1012</v>
      </c>
      <c r="Q2331">
        <f>VLOOKUP($A2331,'Hospitalisation Details'!$A:$O,15,0)</f>
        <v>21</v>
      </c>
    </row>
    <row r="2332" spans="1:17" ht="15.75" x14ac:dyDescent="0.25">
      <c r="A2332" s="1" t="s">
        <v>21</v>
      </c>
      <c r="B2332" t="str">
        <f>VLOOKUP(Healthcare!A2332,'Customer Names'!$A:$D,4,0)</f>
        <v>Jordan</v>
      </c>
      <c r="C2332">
        <f>VLOOKUP(A2332,'Medical Examinations'!$A:$M,2,0)</f>
        <v>22.34</v>
      </c>
      <c r="D2332">
        <f>VLOOKUP($A2332,'Medical Examinations'!$A:$M,3,0)</f>
        <v>5.57</v>
      </c>
      <c r="E2332" t="str">
        <f>VLOOKUP($A2332,'Medical Examinations'!$A:$M,4,0)</f>
        <v>No</v>
      </c>
      <c r="F2332" t="str">
        <f>VLOOKUP($A2332,'Medical Examinations'!$A:$M,5,0)</f>
        <v>No</v>
      </c>
      <c r="G2332" t="str">
        <f>VLOOKUP($A2332,'Medical Examinations'!$A:$M,6,0)</f>
        <v>No</v>
      </c>
      <c r="H2332">
        <f>VLOOKUP($A2332,'Medical Examinations'!$A:$M,8,0)</f>
        <v>1</v>
      </c>
      <c r="I2332" t="str">
        <f>VLOOKUP($A2332,'Medical Examinations'!$A:$M,9,0)</f>
        <v>No</v>
      </c>
      <c r="J2332" t="str">
        <f>VLOOKUP($A2332,'Medical Examinations'!$A:$M,11,0)</f>
        <v>Healthy Weight</v>
      </c>
      <c r="K2332" t="str">
        <f>VLOOKUP($A2332,'Medical Examinations'!$A:$M,12,0)</f>
        <v>Normal</v>
      </c>
      <c r="L2332" s="11">
        <f>VLOOKUP($A2332,'Hospitalisation Details'!$A:$O,5,0)</f>
        <v>35973</v>
      </c>
      <c r="M2332">
        <f>VLOOKUP($A2332,'Hospitalisation Details'!$A:$O,7,0)</f>
        <v>637.26</v>
      </c>
      <c r="N2332" t="str">
        <f>VLOOKUP($A2332,'Hospitalisation Details'!$A:$O,12,0)</f>
        <v>tier - 3</v>
      </c>
      <c r="O2332" t="str">
        <f>VLOOKUP($A2332,'Hospitalisation Details'!$A:$O,13,0)</f>
        <v>tier - 3</v>
      </c>
      <c r="P2332" t="str">
        <f>VLOOKUP($A2332,'Hospitalisation Details'!$A:$O,14,0)</f>
        <v>R1013</v>
      </c>
      <c r="Q2332">
        <f>VLOOKUP($A2332,'Hospitalisation Details'!$A:$O,15,0)</f>
        <v>24</v>
      </c>
    </row>
    <row r="2333" spans="1:17" ht="15.75" x14ac:dyDescent="0.25">
      <c r="A2333" s="1" t="s">
        <v>19</v>
      </c>
      <c r="B2333" t="str">
        <f>VLOOKUP(Healthcare!A2333,'Customer Names'!$A:$D,4,0)</f>
        <v>Juan D. Sr.</v>
      </c>
      <c r="C2333">
        <f>VLOOKUP(A2333,'Medical Examinations'!$A:$M,2,0)</f>
        <v>17.7</v>
      </c>
      <c r="D2333">
        <f>VLOOKUP($A2333,'Medical Examinations'!$A:$M,3,0)</f>
        <v>6.28</v>
      </c>
      <c r="E2333" t="str">
        <f>VLOOKUP($A2333,'Medical Examinations'!$A:$M,4,0)</f>
        <v>No</v>
      </c>
      <c r="F2333" t="str">
        <f>VLOOKUP($A2333,'Medical Examinations'!$A:$M,5,0)</f>
        <v>No</v>
      </c>
      <c r="G2333" t="str">
        <f>VLOOKUP($A2333,'Medical Examinations'!$A:$M,6,0)</f>
        <v>No</v>
      </c>
      <c r="H2333">
        <f>VLOOKUP($A2333,'Medical Examinations'!$A:$M,8,0)</f>
        <v>1</v>
      </c>
      <c r="I2333" t="str">
        <f>VLOOKUP($A2333,'Medical Examinations'!$A:$M,9,0)</f>
        <v>No</v>
      </c>
      <c r="J2333" t="str">
        <f>VLOOKUP($A2333,'Medical Examinations'!$A:$M,11,0)</f>
        <v>Underweight</v>
      </c>
      <c r="K2333" t="str">
        <f>VLOOKUP($A2333,'Medical Examinations'!$A:$M,12,0)</f>
        <v>Prediabetes</v>
      </c>
      <c r="L2333" s="11">
        <f>VLOOKUP($A2333,'Hospitalisation Details'!$A:$O,5,0)</f>
        <v>33829</v>
      </c>
      <c r="M2333">
        <f>VLOOKUP($A2333,'Hospitalisation Details'!$A:$O,7,0)</f>
        <v>604.54</v>
      </c>
      <c r="N2333" t="str">
        <f>VLOOKUP($A2333,'Hospitalisation Details'!$A:$O,12,0)</f>
        <v>tier - 3</v>
      </c>
      <c r="O2333" t="str">
        <f>VLOOKUP($A2333,'Hospitalisation Details'!$A:$O,13,0)</f>
        <v>tier - 3</v>
      </c>
      <c r="P2333" t="str">
        <f>VLOOKUP($A2333,'Hospitalisation Details'!$A:$O,14,0)</f>
        <v>R1013</v>
      </c>
      <c r="Q2333">
        <f>VLOOKUP($A2333,'Hospitalisation Details'!$A:$O,15,0)</f>
        <v>30</v>
      </c>
    </row>
    <row r="2334" spans="1:17" ht="15.75" x14ac:dyDescent="0.25">
      <c r="A2334" s="1" t="s">
        <v>17</v>
      </c>
      <c r="B2334" t="str">
        <f>VLOOKUP(Healthcare!A2334,'Customer Names'!$A:$D,4,0)</f>
        <v>Julie</v>
      </c>
      <c r="C2334">
        <f>VLOOKUP(A2334,'Medical Examinations'!$A:$M,2,0)</f>
        <v>16.47</v>
      </c>
      <c r="D2334">
        <f>VLOOKUP($A2334,'Medical Examinations'!$A:$M,3,0)</f>
        <v>6.35</v>
      </c>
      <c r="E2334" t="str">
        <f>VLOOKUP($A2334,'Medical Examinations'!$A:$M,4,0)</f>
        <v>No</v>
      </c>
      <c r="F2334" t="str">
        <f>VLOOKUP($A2334,'Medical Examinations'!$A:$M,5,0)</f>
        <v>No</v>
      </c>
      <c r="G2334" t="str">
        <f>VLOOKUP($A2334,'Medical Examinations'!$A:$M,6,0)</f>
        <v>Yes</v>
      </c>
      <c r="H2334">
        <f>VLOOKUP($A2334,'Medical Examinations'!$A:$M,8,0)</f>
        <v>1</v>
      </c>
      <c r="I2334" t="str">
        <f>VLOOKUP($A2334,'Medical Examinations'!$A:$M,9,0)</f>
        <v>No</v>
      </c>
      <c r="J2334" t="str">
        <f>VLOOKUP($A2334,'Medical Examinations'!$A:$M,11,0)</f>
        <v>Underweight</v>
      </c>
      <c r="K2334" t="str">
        <f>VLOOKUP($A2334,'Medical Examinations'!$A:$M,12,0)</f>
        <v>Prediabetes</v>
      </c>
      <c r="L2334" s="11">
        <f>VLOOKUP($A2334,'Hospitalisation Details'!$A:$O,5,0)</f>
        <v>34303</v>
      </c>
      <c r="M2334">
        <f>VLOOKUP($A2334,'Hospitalisation Details'!$A:$O,7,0)</f>
        <v>600</v>
      </c>
      <c r="N2334" t="str">
        <f>VLOOKUP($A2334,'Hospitalisation Details'!$A:$O,12,0)</f>
        <v>tier - 2</v>
      </c>
      <c r="O2334" t="str">
        <f>VLOOKUP($A2334,'Hospitalisation Details'!$A:$O,13,0)</f>
        <v>tier - 1</v>
      </c>
      <c r="P2334" t="str">
        <f>VLOOKUP($A2334,'Hospitalisation Details'!$A:$O,14,0)</f>
        <v>R1013</v>
      </c>
      <c r="Q2334">
        <f>VLOOKUP($A2334,'Hospitalisation Details'!$A:$O,15,0)</f>
        <v>29</v>
      </c>
    </row>
    <row r="2335" spans="1:17" ht="15.75" x14ac:dyDescent="0.25">
      <c r="A2335" s="1" t="s">
        <v>14</v>
      </c>
      <c r="B2335" t="str">
        <f>VLOOKUP(Healthcare!A2335,'Customer Names'!$A:$D,4,0)</f>
        <v>Evan P</v>
      </c>
      <c r="C2335">
        <f>VLOOKUP(A2335,'Medical Examinations'!$A:$M,2,0)</f>
        <v>17.600000000000001</v>
      </c>
      <c r="D2335">
        <f>VLOOKUP($A2335,'Medical Examinations'!$A:$M,3,0)</f>
        <v>4.3899999999999997</v>
      </c>
      <c r="E2335" t="str">
        <f>VLOOKUP($A2335,'Medical Examinations'!$A:$M,4,0)</f>
        <v>No</v>
      </c>
      <c r="F2335" t="str">
        <f>VLOOKUP($A2335,'Medical Examinations'!$A:$M,5,0)</f>
        <v>No</v>
      </c>
      <c r="G2335" t="str">
        <f>VLOOKUP($A2335,'Medical Examinations'!$A:$M,6,0)</f>
        <v>No</v>
      </c>
      <c r="H2335">
        <f>VLOOKUP($A2335,'Medical Examinations'!$A:$M,8,0)</f>
        <v>1</v>
      </c>
      <c r="I2335" t="str">
        <f>VLOOKUP($A2335,'Medical Examinations'!$A:$M,9,0)</f>
        <v>No</v>
      </c>
      <c r="J2335" t="str">
        <f>VLOOKUP($A2335,'Medical Examinations'!$A:$M,11,0)</f>
        <v>Underweight</v>
      </c>
      <c r="K2335" t="str">
        <f>VLOOKUP($A2335,'Medical Examinations'!$A:$M,12,0)</f>
        <v>Normal</v>
      </c>
      <c r="L2335" s="11">
        <f>VLOOKUP($A2335,'Hospitalisation Details'!$A:$O,5,0)</f>
        <v>33846</v>
      </c>
      <c r="M2335">
        <f>VLOOKUP($A2335,'Hospitalisation Details'!$A:$O,7,0)</f>
        <v>570.62</v>
      </c>
      <c r="N2335" t="str">
        <f>VLOOKUP($A2335,'Hospitalisation Details'!$A:$O,12,0)</f>
        <v>tier - 2</v>
      </c>
      <c r="O2335" t="str">
        <f>VLOOKUP($A2335,'Hospitalisation Details'!$A:$O,13,0)</f>
        <v>tier - 1</v>
      </c>
      <c r="P2335" t="str">
        <f>VLOOKUP($A2335,'Hospitalisation Details'!$A:$O,14,0)</f>
        <v>R1013</v>
      </c>
      <c r="Q2335">
        <f>VLOOKUP($A2335,'Hospitalisation Details'!$A:$O,15,0)</f>
        <v>30</v>
      </c>
    </row>
    <row r="2336" spans="1:17" ht="15.75" x14ac:dyDescent="0.25">
      <c r="A2336" s="1" t="s">
        <v>9</v>
      </c>
      <c r="B2336" t="str">
        <f>VLOOKUP(Healthcare!A2336,'Customer Names'!$A:$D,4,0)</f>
        <v>Aaron K</v>
      </c>
      <c r="C2336">
        <f>VLOOKUP(A2336,'Medical Examinations'!$A:$M,2,0)</f>
        <v>17.579999999999998</v>
      </c>
      <c r="D2336">
        <f>VLOOKUP($A2336,'Medical Examinations'!$A:$M,3,0)</f>
        <v>4.51</v>
      </c>
      <c r="E2336" t="str">
        <f>VLOOKUP($A2336,'Medical Examinations'!$A:$M,4,0)</f>
        <v>No</v>
      </c>
      <c r="F2336" t="str">
        <f>VLOOKUP($A2336,'Medical Examinations'!$A:$M,5,0)</f>
        <v>No</v>
      </c>
      <c r="G2336" t="str">
        <f>VLOOKUP($A2336,'Medical Examinations'!$A:$M,6,0)</f>
        <v>No</v>
      </c>
      <c r="H2336">
        <f>VLOOKUP($A2336,'Medical Examinations'!$A:$M,8,0)</f>
        <v>1</v>
      </c>
      <c r="I2336" t="str">
        <f>VLOOKUP($A2336,'Medical Examinations'!$A:$M,9,0)</f>
        <v>No</v>
      </c>
      <c r="J2336" t="str">
        <f>VLOOKUP($A2336,'Medical Examinations'!$A:$M,11,0)</f>
        <v>Underweight</v>
      </c>
      <c r="K2336" t="str">
        <f>VLOOKUP($A2336,'Medical Examinations'!$A:$M,12,0)</f>
        <v>Normal</v>
      </c>
      <c r="L2336" s="11">
        <f>VLOOKUP($A2336,'Hospitalisation Details'!$A:$O,5,0)</f>
        <v>33947</v>
      </c>
      <c r="M2336">
        <f>VLOOKUP($A2336,'Hospitalisation Details'!$A:$O,7,0)</f>
        <v>563.84</v>
      </c>
      <c r="N2336" t="str">
        <f>VLOOKUP($A2336,'Hospitalisation Details'!$A:$O,12,0)</f>
        <v>tier - 2</v>
      </c>
      <c r="O2336" t="str">
        <f>VLOOKUP($A2336,'Hospitalisation Details'!$A:$O,13,0)</f>
        <v>tier - 3</v>
      </c>
      <c r="P2336" t="str">
        <f>VLOOKUP($A2336,'Hospitalisation Details'!$A:$O,14,0)</f>
        <v>R1013</v>
      </c>
      <c r="Q2336">
        <f>VLOOKUP($A2336,'Hospitalisation Details'!$A:$O,15,0)</f>
        <v>30</v>
      </c>
    </row>
  </sheetData>
  <autoFilter ref="A1:Q2336"/>
  <conditionalFormatting sqref="A1:A1048576">
    <cfRule type="duplicateValues" dxfId="2" priority="5"/>
  </conditionalFormatting>
  <conditionalFormatting sqref="C2:C23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233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:K23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B51"/>
  <sheetViews>
    <sheetView topLeftCell="AY1" zoomScale="70" zoomScaleNormal="70" workbookViewId="0">
      <selection activeCell="BC2" sqref="BC2"/>
    </sheetView>
  </sheetViews>
  <sheetFormatPr defaultRowHeight="15" x14ac:dyDescent="0.25"/>
  <cols>
    <col min="1" max="1" width="13.140625" customWidth="1"/>
    <col min="2" max="2" width="22" customWidth="1"/>
    <col min="3" max="3" width="4.140625" customWidth="1"/>
    <col min="4" max="4" width="7.28515625" customWidth="1"/>
    <col min="5" max="5" width="11.28515625" bestFit="1" customWidth="1"/>
    <col min="9" max="9" width="13.140625" bestFit="1" customWidth="1"/>
    <col min="10" max="10" width="27.140625" bestFit="1" customWidth="1"/>
    <col min="12" max="12" width="13.140625" customWidth="1"/>
    <col min="13" max="13" width="27.140625" bestFit="1" customWidth="1"/>
    <col min="14" max="14" width="13.5703125" customWidth="1"/>
    <col min="15" max="15" width="16.28515625" customWidth="1"/>
    <col min="16" max="17" width="12" customWidth="1"/>
    <col min="18" max="18" width="12.7109375" customWidth="1"/>
    <col min="19" max="19" width="12" customWidth="1"/>
    <col min="20" max="20" width="7.42578125" customWidth="1"/>
    <col min="21" max="21" width="11.7109375" customWidth="1"/>
    <col min="22" max="22" width="18" bestFit="1" customWidth="1"/>
    <col min="23" max="23" width="16.28515625" customWidth="1"/>
    <col min="24" max="27" width="12" bestFit="1" customWidth="1"/>
    <col min="28" max="28" width="7.42578125" customWidth="1"/>
    <col min="29" max="29" width="8.85546875" customWidth="1"/>
    <col min="30" max="30" width="7.42578125" customWidth="1"/>
    <col min="31" max="31" width="7.5703125" customWidth="1"/>
    <col min="32" max="32" width="7.42578125" customWidth="1"/>
    <col min="33" max="33" width="8.85546875" customWidth="1"/>
    <col min="34" max="34" width="10" customWidth="1"/>
    <col min="35" max="35" width="7.5703125" customWidth="1"/>
    <col min="36" max="36" width="7.42578125" customWidth="1"/>
    <col min="37" max="37" width="11.7109375" customWidth="1"/>
    <col min="38" max="38" width="13.140625" bestFit="1" customWidth="1"/>
    <col min="39" max="39" width="11.140625" bestFit="1" customWidth="1"/>
    <col min="40" max="40" width="13.5703125" bestFit="1" customWidth="1"/>
    <col min="41" max="41" width="7.5703125" customWidth="1"/>
    <col min="42" max="42" width="7.42578125" customWidth="1"/>
    <col min="43" max="43" width="11.7109375" customWidth="1"/>
    <col min="44" max="44" width="7.42578125" customWidth="1"/>
    <col min="45" max="45" width="8.85546875" customWidth="1"/>
    <col min="46" max="46" width="10" customWidth="1"/>
    <col min="47" max="47" width="11.7109375" customWidth="1"/>
    <col min="48" max="48" width="10" customWidth="1"/>
    <col min="49" max="49" width="11.7109375" customWidth="1"/>
    <col min="50" max="50" width="10" customWidth="1"/>
    <col min="51" max="51" width="8.85546875" customWidth="1"/>
    <col min="52" max="52" width="13.140625" bestFit="1" customWidth="1"/>
    <col min="53" max="53" width="15.85546875" customWidth="1"/>
    <col min="54" max="54" width="18" customWidth="1"/>
    <col min="55" max="55" width="14.42578125" customWidth="1"/>
    <col min="56" max="58" width="7" bestFit="1" customWidth="1"/>
    <col min="59" max="61" width="4" bestFit="1" customWidth="1"/>
    <col min="62" max="62" width="7" bestFit="1" customWidth="1"/>
    <col min="63" max="63" width="4" bestFit="1" customWidth="1"/>
    <col min="64" max="64" width="7" bestFit="1" customWidth="1"/>
    <col min="65" max="67" width="4" bestFit="1" customWidth="1"/>
    <col min="68" max="75" width="7" bestFit="1" customWidth="1"/>
    <col min="76" max="76" width="8" bestFit="1" customWidth="1"/>
    <col min="77" max="78" width="5" bestFit="1" customWidth="1"/>
    <col min="79" max="79" width="8" bestFit="1" customWidth="1"/>
    <col min="80" max="88" width="5" bestFit="1" customWidth="1"/>
    <col min="89" max="90" width="8" bestFit="1" customWidth="1"/>
    <col min="91" max="92" width="5" bestFit="1" customWidth="1"/>
    <col min="93" max="93" width="8" bestFit="1" customWidth="1"/>
    <col min="94" max="94" width="7" bestFit="1" customWidth="1"/>
    <col min="95" max="95" width="5" bestFit="1" customWidth="1"/>
    <col min="96" max="97" width="8" bestFit="1" customWidth="1"/>
    <col min="98" max="98" width="5" bestFit="1" customWidth="1"/>
    <col min="99" max="99" width="8" bestFit="1" customWidth="1"/>
    <col min="100" max="100" width="5" customWidth="1"/>
    <col min="101" max="101" width="7" customWidth="1"/>
    <col min="102" max="102" width="5" customWidth="1"/>
    <col min="103" max="103" width="7" customWidth="1"/>
    <col min="104" max="105" width="8" customWidth="1"/>
    <col min="106" max="108" width="5" customWidth="1"/>
    <col min="109" max="109" width="8" customWidth="1"/>
    <col min="110" max="111" width="5" customWidth="1"/>
    <col min="112" max="112" width="8" customWidth="1"/>
    <col min="113" max="120" width="5" customWidth="1"/>
    <col min="121" max="124" width="8" customWidth="1"/>
    <col min="125" max="125" width="5" customWidth="1"/>
    <col min="126" max="126" width="8" customWidth="1"/>
    <col min="127" max="127" width="7" customWidth="1"/>
    <col min="128" max="130" width="8" customWidth="1"/>
    <col min="131" max="135" width="5" customWidth="1"/>
    <col min="136" max="136" width="8" customWidth="1"/>
    <col min="137" max="139" width="5" customWidth="1"/>
    <col min="140" max="141" width="8" customWidth="1"/>
    <col min="142" max="142" width="5" customWidth="1"/>
    <col min="143" max="143" width="8" customWidth="1"/>
    <col min="144" max="147" width="5" customWidth="1"/>
    <col min="148" max="149" width="8" customWidth="1"/>
    <col min="150" max="160" width="5" customWidth="1"/>
    <col min="161" max="163" width="8" customWidth="1"/>
    <col min="164" max="164" width="7" customWidth="1"/>
    <col min="165" max="185" width="8" customWidth="1"/>
    <col min="186" max="186" width="5" customWidth="1"/>
    <col min="187" max="187" width="8" customWidth="1"/>
    <col min="188" max="189" width="7" customWidth="1"/>
    <col min="190" max="191" width="8" customWidth="1"/>
    <col min="192" max="192" width="7" customWidth="1"/>
    <col min="193" max="193" width="8" customWidth="1"/>
    <col min="194" max="194" width="5" customWidth="1"/>
    <col min="195" max="202" width="8" customWidth="1"/>
    <col min="203" max="203" width="7" customWidth="1"/>
    <col min="204" max="208" width="8" customWidth="1"/>
    <col min="209" max="209" width="7" customWidth="1"/>
    <col min="210" max="227" width="8" customWidth="1"/>
    <col min="228" max="228" width="7" customWidth="1"/>
    <col min="229" max="245" width="8" customWidth="1"/>
    <col min="246" max="246" width="7" customWidth="1"/>
    <col min="247" max="254" width="8" customWidth="1"/>
    <col min="255" max="255" width="7" customWidth="1"/>
    <col min="256" max="265" width="8" customWidth="1"/>
    <col min="266" max="266" width="7" customWidth="1"/>
    <col min="267" max="269" width="8" customWidth="1"/>
    <col min="270" max="270" width="7" customWidth="1"/>
    <col min="271" max="273" width="8" customWidth="1"/>
    <col min="274" max="274" width="7" customWidth="1"/>
    <col min="275" max="277" width="8" customWidth="1"/>
    <col min="278" max="278" width="7" customWidth="1"/>
    <col min="279" max="281" width="8" customWidth="1"/>
    <col min="282" max="282" width="7" customWidth="1"/>
    <col min="283" max="286" width="8" customWidth="1"/>
    <col min="287" max="287" width="7" customWidth="1"/>
    <col min="288" max="288" width="5" customWidth="1"/>
    <col min="289" max="292" width="8" customWidth="1"/>
    <col min="293" max="293" width="7" customWidth="1"/>
    <col min="294" max="294" width="8" customWidth="1"/>
    <col min="295" max="295" width="7" customWidth="1"/>
    <col min="296" max="299" width="8" customWidth="1"/>
    <col min="300" max="300" width="7" customWidth="1"/>
    <col min="301" max="325" width="8" customWidth="1"/>
    <col min="326" max="326" width="7" customWidth="1"/>
    <col min="327" max="334" width="8" customWidth="1"/>
    <col min="335" max="335" width="7" customWidth="1"/>
    <col min="336" max="344" width="8" customWidth="1"/>
    <col min="345" max="345" width="7" customWidth="1"/>
    <col min="346" max="372" width="8" customWidth="1"/>
    <col min="373" max="373" width="7" customWidth="1"/>
    <col min="374" max="390" width="8" customWidth="1"/>
    <col min="391" max="391" width="7" customWidth="1"/>
    <col min="392" max="396" width="8" customWidth="1"/>
    <col min="397" max="397" width="7" customWidth="1"/>
    <col min="398" max="404" width="8" customWidth="1"/>
    <col min="405" max="405" width="7" customWidth="1"/>
    <col min="406" max="410" width="8" customWidth="1"/>
    <col min="411" max="411" width="7" customWidth="1"/>
    <col min="412" max="419" width="8" customWidth="1"/>
    <col min="420" max="421" width="7" customWidth="1"/>
    <col min="422" max="422" width="8" customWidth="1"/>
    <col min="423" max="423" width="7" customWidth="1"/>
    <col min="424" max="428" width="8" customWidth="1"/>
    <col min="429" max="429" width="5" customWidth="1"/>
    <col min="430" max="433" width="8" customWidth="1"/>
    <col min="434" max="435" width="7" customWidth="1"/>
    <col min="436" max="447" width="8" customWidth="1"/>
    <col min="448" max="448" width="7" customWidth="1"/>
    <col min="449" max="459" width="8" customWidth="1"/>
    <col min="460" max="460" width="7" customWidth="1"/>
    <col min="461" max="466" width="8" customWidth="1"/>
    <col min="467" max="468" width="7" customWidth="1"/>
    <col min="469" max="475" width="8" customWidth="1"/>
    <col min="476" max="476" width="7" customWidth="1"/>
    <col min="477" max="488" width="8" customWidth="1"/>
    <col min="489" max="489" width="7" customWidth="1"/>
    <col min="490" max="496" width="8" customWidth="1"/>
    <col min="497" max="497" width="7" customWidth="1"/>
    <col min="498" max="504" width="8" customWidth="1"/>
    <col min="505" max="505" width="7" customWidth="1"/>
    <col min="506" max="525" width="8" customWidth="1"/>
    <col min="526" max="526" width="7" customWidth="1"/>
    <col min="527" max="538" width="8" customWidth="1"/>
    <col min="539" max="539" width="7" customWidth="1"/>
    <col min="540" max="548" width="8" customWidth="1"/>
    <col min="549" max="549" width="7" customWidth="1"/>
    <col min="550" max="566" width="8" customWidth="1"/>
    <col min="567" max="568" width="7" customWidth="1"/>
    <col min="569" max="569" width="8" customWidth="1"/>
    <col min="570" max="570" width="7" customWidth="1"/>
    <col min="571" max="572" width="8" customWidth="1"/>
    <col min="573" max="573" width="7" customWidth="1"/>
    <col min="574" max="585" width="8" customWidth="1"/>
    <col min="586" max="586" width="7" customWidth="1"/>
    <col min="587" max="589" width="8" customWidth="1"/>
    <col min="590" max="591" width="7" customWidth="1"/>
    <col min="592" max="604" width="8" customWidth="1"/>
    <col min="605" max="605" width="5" customWidth="1"/>
    <col min="606" max="624" width="8" customWidth="1"/>
    <col min="625" max="625" width="7" customWidth="1"/>
    <col min="626" max="631" width="8" customWidth="1"/>
    <col min="632" max="632" width="7" customWidth="1"/>
    <col min="633" max="633" width="8" customWidth="1"/>
    <col min="634" max="634" width="7" customWidth="1"/>
    <col min="635" max="662" width="8" customWidth="1"/>
    <col min="663" max="663" width="7" customWidth="1"/>
    <col min="664" max="666" width="8" customWidth="1"/>
    <col min="667" max="667" width="7" customWidth="1"/>
    <col min="668" max="693" width="8" customWidth="1"/>
    <col min="694" max="694" width="7" customWidth="1"/>
    <col min="695" max="721" width="8" customWidth="1"/>
    <col min="722" max="722" width="7" customWidth="1"/>
    <col min="723" max="723" width="8" customWidth="1"/>
    <col min="724" max="724" width="7" customWidth="1"/>
    <col min="725" max="728" width="8" customWidth="1"/>
    <col min="729" max="729" width="7" customWidth="1"/>
    <col min="730" max="731" width="8" customWidth="1"/>
    <col min="732" max="732" width="7" customWidth="1"/>
    <col min="733" max="750" width="8" customWidth="1"/>
    <col min="751" max="751" width="7" customWidth="1"/>
    <col min="752" max="762" width="8" customWidth="1"/>
    <col min="763" max="764" width="7" customWidth="1"/>
    <col min="765" max="772" width="8" customWidth="1"/>
    <col min="773" max="773" width="7" customWidth="1"/>
    <col min="774" max="777" width="8" customWidth="1"/>
    <col min="778" max="778" width="7" customWidth="1"/>
    <col min="779" max="779" width="8" customWidth="1"/>
    <col min="780" max="780" width="7" customWidth="1"/>
    <col min="781" max="782" width="8" customWidth="1"/>
    <col min="783" max="783" width="7" customWidth="1"/>
    <col min="784" max="787" width="8" customWidth="1"/>
    <col min="788" max="788" width="7" customWidth="1"/>
    <col min="789" max="790" width="8" customWidth="1"/>
    <col min="791" max="791" width="7" customWidth="1"/>
    <col min="792" max="811" width="8" customWidth="1"/>
    <col min="812" max="812" width="7" customWidth="1"/>
    <col min="813" max="832" width="8" customWidth="1"/>
    <col min="833" max="833" width="7" customWidth="1"/>
    <col min="834" max="844" width="8" customWidth="1"/>
    <col min="845" max="845" width="7" customWidth="1"/>
    <col min="846" max="887" width="8" customWidth="1"/>
    <col min="888" max="888" width="7" customWidth="1"/>
    <col min="889" max="891" width="8" customWidth="1"/>
    <col min="892" max="892" width="7" customWidth="1"/>
    <col min="893" max="893" width="8" customWidth="1"/>
    <col min="894" max="894" width="7" customWidth="1"/>
    <col min="895" max="896" width="8" customWidth="1"/>
    <col min="897" max="897" width="7" customWidth="1"/>
    <col min="898" max="906" width="8" customWidth="1"/>
    <col min="907" max="908" width="7" customWidth="1"/>
    <col min="909" max="921" width="8" customWidth="1"/>
    <col min="922" max="922" width="7" customWidth="1"/>
    <col min="923" max="931" width="8" customWidth="1"/>
    <col min="932" max="932" width="7" customWidth="1"/>
    <col min="933" max="958" width="8" customWidth="1"/>
    <col min="959" max="959" width="7" customWidth="1"/>
    <col min="960" max="961" width="8" customWidth="1"/>
    <col min="962" max="962" width="7" customWidth="1"/>
    <col min="963" max="966" width="8" customWidth="1"/>
    <col min="967" max="967" width="7" customWidth="1"/>
    <col min="968" max="970" width="8" customWidth="1"/>
    <col min="971" max="971" width="7" customWidth="1"/>
    <col min="972" max="976" width="8" customWidth="1"/>
    <col min="977" max="977" width="7" customWidth="1"/>
    <col min="978" max="987" width="8" customWidth="1"/>
    <col min="988" max="988" width="7" customWidth="1"/>
    <col min="989" max="992" width="8" customWidth="1"/>
    <col min="993" max="993" width="7" customWidth="1"/>
    <col min="994" max="1013" width="8" customWidth="1"/>
    <col min="1014" max="1014" width="7" customWidth="1"/>
    <col min="1015" max="1044" width="8" customWidth="1"/>
    <col min="1045" max="1045" width="7" customWidth="1"/>
    <col min="1046" max="1052" width="8" customWidth="1"/>
    <col min="1053" max="1053" width="7" customWidth="1"/>
    <col min="1054" max="1056" width="8" customWidth="1"/>
    <col min="1057" max="1058" width="7" customWidth="1"/>
    <col min="1059" max="1059" width="8" customWidth="1"/>
    <col min="1060" max="1060" width="7" customWidth="1"/>
    <col min="1061" max="1062" width="8" customWidth="1"/>
    <col min="1063" max="1063" width="5" customWidth="1"/>
    <col min="1064" max="1092" width="8" customWidth="1"/>
    <col min="1093" max="1093" width="5" customWidth="1"/>
    <col min="1094" max="1103" width="8" customWidth="1"/>
    <col min="1104" max="1105" width="7" customWidth="1"/>
    <col min="1106" max="1111" width="8" customWidth="1"/>
    <col min="1112" max="1112" width="7" customWidth="1"/>
    <col min="1113" max="1143" width="8" customWidth="1"/>
    <col min="1144" max="1144" width="7" customWidth="1"/>
    <col min="1145" max="1148" width="8" customWidth="1"/>
    <col min="1149" max="1149" width="7" customWidth="1"/>
    <col min="1150" max="1153" width="8" customWidth="1"/>
    <col min="1154" max="1154" width="7" customWidth="1"/>
    <col min="1155" max="1156" width="8" customWidth="1"/>
    <col min="1157" max="1157" width="7" customWidth="1"/>
    <col min="1158" max="1163" width="8" customWidth="1"/>
    <col min="1164" max="1164" width="7" customWidth="1"/>
    <col min="1165" max="1166" width="8" customWidth="1"/>
    <col min="1167" max="1168" width="7" customWidth="1"/>
    <col min="1169" max="1174" width="8" customWidth="1"/>
    <col min="1175" max="1175" width="7" customWidth="1"/>
    <col min="1176" max="1179" width="8" customWidth="1"/>
    <col min="1180" max="1180" width="7" customWidth="1"/>
    <col min="1181" max="1182" width="8" customWidth="1"/>
    <col min="1183" max="1183" width="7" customWidth="1"/>
    <col min="1184" max="1197" width="8" customWidth="1"/>
    <col min="1198" max="1198" width="7" customWidth="1"/>
    <col min="1199" max="1200" width="8" customWidth="1"/>
    <col min="1201" max="1201" width="7" customWidth="1"/>
    <col min="1202" max="1213" width="8" customWidth="1"/>
    <col min="1214" max="1215" width="7" customWidth="1"/>
    <col min="1216" max="1241" width="8" customWidth="1"/>
    <col min="1242" max="1242" width="7" customWidth="1"/>
    <col min="1243" max="1244" width="8" customWidth="1"/>
    <col min="1245" max="1245" width="7" customWidth="1"/>
    <col min="1246" max="1258" width="8" customWidth="1"/>
    <col min="1259" max="1278" width="9" customWidth="1"/>
    <col min="1279" max="1279" width="8" customWidth="1"/>
    <col min="1280" max="1287" width="9" customWidth="1"/>
    <col min="1288" max="1288" width="8" customWidth="1"/>
    <col min="1289" max="1304" width="9" customWidth="1"/>
    <col min="1305" max="1305" width="8" customWidth="1"/>
    <col min="1306" max="1306" width="9" customWidth="1"/>
    <col min="1307" max="1307" width="8" customWidth="1"/>
    <col min="1308" max="1313" width="9" customWidth="1"/>
    <col min="1314" max="1314" width="8" customWidth="1"/>
    <col min="1315" max="1320" width="9" customWidth="1"/>
    <col min="1321" max="1321" width="8" customWidth="1"/>
    <col min="1322" max="1357" width="9" customWidth="1"/>
    <col min="1358" max="1358" width="8" customWidth="1"/>
    <col min="1359" max="1367" width="9" customWidth="1"/>
    <col min="1368" max="1368" width="8" customWidth="1"/>
    <col min="1369" max="1379" width="9" customWidth="1"/>
    <col min="1380" max="1380" width="8" customWidth="1"/>
    <col min="1381" max="1411" width="9" customWidth="1"/>
    <col min="1412" max="1412" width="8" customWidth="1"/>
    <col min="1413" max="1426" width="9" customWidth="1"/>
    <col min="1427" max="1427" width="8" customWidth="1"/>
    <col min="1428" max="1432" width="9" customWidth="1"/>
    <col min="1433" max="1433" width="8" customWidth="1"/>
    <col min="1434" max="1434" width="9" customWidth="1"/>
    <col min="1435" max="1435" width="8" customWidth="1"/>
    <col min="1436" max="1450" width="9" customWidth="1"/>
    <col min="1451" max="1451" width="8" customWidth="1"/>
    <col min="1452" max="1453" width="9" customWidth="1"/>
    <col min="1454" max="1454" width="6" customWidth="1"/>
    <col min="1455" max="1464" width="9" customWidth="1"/>
    <col min="1465" max="1465" width="8" customWidth="1"/>
    <col min="1466" max="1468" width="9" customWidth="1"/>
    <col min="1469" max="1469" width="8" customWidth="1"/>
    <col min="1470" max="1490" width="9" customWidth="1"/>
    <col min="1491" max="1492" width="8" customWidth="1"/>
    <col min="1493" max="1494" width="9" customWidth="1"/>
    <col min="1495" max="1495" width="8" customWidth="1"/>
    <col min="1496" max="1496" width="9" customWidth="1"/>
    <col min="1497" max="1498" width="8" customWidth="1"/>
    <col min="1499" max="1519" width="9" customWidth="1"/>
    <col min="1520" max="1520" width="8" customWidth="1"/>
    <col min="1521" max="1525" width="9" customWidth="1"/>
    <col min="1526" max="1526" width="8" customWidth="1"/>
    <col min="1527" max="1528" width="9" customWidth="1"/>
    <col min="1529" max="1529" width="8" customWidth="1"/>
    <col min="1530" max="1538" width="9" customWidth="1"/>
    <col min="1539" max="1540" width="8" customWidth="1"/>
    <col min="1541" max="1544" width="9" customWidth="1"/>
    <col min="1545" max="1545" width="8" customWidth="1"/>
    <col min="1546" max="1548" width="9" customWidth="1"/>
    <col min="1549" max="1549" width="6" customWidth="1"/>
    <col min="1550" max="1550" width="9" customWidth="1"/>
    <col min="1551" max="1551" width="6" customWidth="1"/>
    <col min="1552" max="1589" width="9" customWidth="1"/>
    <col min="1590" max="1590" width="8" customWidth="1"/>
    <col min="1591" max="1593" width="9" customWidth="1"/>
    <col min="1594" max="1594" width="8" customWidth="1"/>
    <col min="1595" max="1604" width="9" customWidth="1"/>
    <col min="1605" max="1605" width="8" customWidth="1"/>
    <col min="1606" max="1617" width="9" customWidth="1"/>
    <col min="1618" max="1618" width="8" customWidth="1"/>
    <col min="1619" max="1621" width="9" customWidth="1"/>
    <col min="1622" max="1623" width="8" customWidth="1"/>
    <col min="1624" max="1627" width="9" customWidth="1"/>
    <col min="1628" max="1628" width="6" customWidth="1"/>
    <col min="1629" max="1642" width="9" customWidth="1"/>
    <col min="1643" max="1643" width="8" customWidth="1"/>
    <col min="1644" max="1645" width="9" customWidth="1"/>
    <col min="1646" max="1646" width="8" customWidth="1"/>
    <col min="1647" max="1648" width="9" customWidth="1"/>
    <col min="1649" max="1649" width="8" customWidth="1"/>
    <col min="1650" max="1651" width="9" customWidth="1"/>
    <col min="1652" max="1653" width="8" customWidth="1"/>
    <col min="1654" max="1669" width="9" customWidth="1"/>
    <col min="1670" max="1670" width="8" customWidth="1"/>
    <col min="1671" max="1677" width="9" customWidth="1"/>
    <col min="1678" max="1678" width="8" customWidth="1"/>
    <col min="1679" max="1685" width="9" customWidth="1"/>
    <col min="1686" max="1686" width="8" customWidth="1"/>
    <col min="1687" max="1707" width="9" customWidth="1"/>
    <col min="1708" max="1708" width="8" customWidth="1"/>
    <col min="1709" max="1714" width="9" customWidth="1"/>
    <col min="1715" max="1715" width="6" customWidth="1"/>
    <col min="1716" max="1726" width="9" customWidth="1"/>
    <col min="1727" max="1727" width="8" customWidth="1"/>
    <col min="1728" max="1741" width="9" customWidth="1"/>
    <col min="1742" max="1743" width="8" customWidth="1"/>
    <col min="1744" max="1746" width="9" customWidth="1"/>
    <col min="1747" max="1747" width="8" customWidth="1"/>
    <col min="1748" max="1755" width="9" customWidth="1"/>
    <col min="1756" max="1756" width="8" customWidth="1"/>
    <col min="1757" max="1759" width="9" customWidth="1"/>
    <col min="1760" max="1760" width="8" customWidth="1"/>
    <col min="1761" max="1770" width="9" customWidth="1"/>
    <col min="1771" max="1771" width="8" customWidth="1"/>
    <col min="1772" max="1775" width="9" customWidth="1"/>
    <col min="1776" max="1776" width="8" customWidth="1"/>
    <col min="1777" max="1786" width="9" customWidth="1"/>
    <col min="1787" max="1787" width="8" customWidth="1"/>
    <col min="1788" max="1793" width="9" customWidth="1"/>
    <col min="1794" max="1795" width="8" customWidth="1"/>
    <col min="1796" max="1798" width="9" customWidth="1"/>
    <col min="1799" max="1799" width="8" customWidth="1"/>
    <col min="1800" max="1827" width="9" customWidth="1"/>
    <col min="1828" max="1828" width="8" customWidth="1"/>
    <col min="1829" max="1829" width="9" customWidth="1"/>
    <col min="1830" max="1830" width="8" customWidth="1"/>
    <col min="1831" max="1832" width="9" customWidth="1"/>
    <col min="1833" max="1833" width="8" customWidth="1"/>
    <col min="1834" max="1841" width="9" customWidth="1"/>
    <col min="1842" max="1842" width="8" customWidth="1"/>
    <col min="1843" max="1855" width="9" customWidth="1"/>
    <col min="1856" max="1856" width="8" customWidth="1"/>
    <col min="1857" max="1862" width="9" customWidth="1"/>
    <col min="1863" max="1863" width="8" customWidth="1"/>
    <col min="1864" max="1872" width="9" customWidth="1"/>
    <col min="1873" max="1873" width="6" customWidth="1"/>
    <col min="1874" max="1896" width="9" customWidth="1"/>
    <col min="1897" max="1898" width="8" customWidth="1"/>
    <col min="1899" max="1899" width="9" customWidth="1"/>
    <col min="1900" max="1900" width="6" customWidth="1"/>
    <col min="1901" max="1923" width="9" customWidth="1"/>
    <col min="1924" max="1924" width="6" customWidth="1"/>
    <col min="1925" max="1925" width="9" customWidth="1"/>
    <col min="1926" max="1926" width="8" customWidth="1"/>
    <col min="1927" max="1936" width="9" customWidth="1"/>
    <col min="1937" max="1937" width="8" customWidth="1"/>
    <col min="1938" max="1961" width="9" customWidth="1"/>
    <col min="1962" max="1962" width="8" customWidth="1"/>
    <col min="1963" max="1977" width="9" customWidth="1"/>
    <col min="1978" max="1978" width="8" customWidth="1"/>
    <col min="1979" max="1991" width="9" customWidth="1"/>
    <col min="1992" max="1993" width="8" customWidth="1"/>
    <col min="1994" max="2007" width="9" customWidth="1"/>
    <col min="2008" max="2008" width="8" customWidth="1"/>
    <col min="2009" max="2027" width="9" customWidth="1"/>
    <col min="2028" max="2028" width="8" customWidth="1"/>
    <col min="2029" max="2044" width="9" customWidth="1"/>
    <col min="2045" max="2045" width="8" customWidth="1"/>
    <col min="2046" max="2049" width="9" customWidth="1"/>
    <col min="2050" max="2050" width="8" customWidth="1"/>
    <col min="2051" max="2052" width="9" customWidth="1"/>
    <col min="2053" max="2053" width="8" customWidth="1"/>
    <col min="2054" max="2066" width="9" customWidth="1"/>
    <col min="2067" max="2067" width="6" customWidth="1"/>
    <col min="2068" max="2073" width="9" customWidth="1"/>
    <col min="2074" max="2074" width="8" customWidth="1"/>
    <col min="2075" max="2085" width="9" customWidth="1"/>
    <col min="2086" max="2086" width="6" customWidth="1"/>
    <col min="2087" max="2087" width="8" customWidth="1"/>
    <col min="2088" max="2088" width="9" customWidth="1"/>
    <col min="2089" max="2089" width="8" customWidth="1"/>
    <col min="2090" max="2103" width="9" customWidth="1"/>
    <col min="2104" max="2104" width="8" customWidth="1"/>
    <col min="2105" max="2116" width="9" customWidth="1"/>
    <col min="2117" max="2117" width="6" customWidth="1"/>
    <col min="2118" max="2123" width="9" customWidth="1"/>
    <col min="2124" max="2124" width="8" customWidth="1"/>
    <col min="2125" max="2174" width="9" customWidth="1"/>
    <col min="2175" max="2175" width="8" customWidth="1"/>
    <col min="2176" max="2186" width="9" customWidth="1"/>
    <col min="2187" max="2188" width="8" customWidth="1"/>
    <col min="2189" max="2189" width="9" customWidth="1"/>
    <col min="2190" max="2190" width="8" customWidth="1"/>
    <col min="2191" max="2196" width="9" customWidth="1"/>
    <col min="2197" max="2197" width="8" customWidth="1"/>
    <col min="2198" max="2212" width="9" customWidth="1"/>
    <col min="2213" max="2213" width="8" customWidth="1"/>
    <col min="2214" max="2225" width="9" customWidth="1"/>
    <col min="2226" max="2226" width="8" customWidth="1"/>
    <col min="2227" max="2230" width="9" customWidth="1"/>
    <col min="2231" max="2231" width="8" customWidth="1"/>
    <col min="2232" max="2243" width="9" customWidth="1"/>
    <col min="2244" max="2244" width="6" customWidth="1"/>
    <col min="2245" max="2259" width="9" customWidth="1"/>
    <col min="2260" max="2260" width="8" customWidth="1"/>
    <col min="2261" max="2271" width="9" customWidth="1"/>
    <col min="2272" max="2273" width="8" customWidth="1"/>
    <col min="2274" max="2291" width="9" customWidth="1"/>
    <col min="2292" max="2292" width="8" customWidth="1"/>
    <col min="2293" max="2301" width="9" customWidth="1"/>
    <col min="2302" max="2302" width="8" customWidth="1"/>
    <col min="2303" max="2305" width="9" customWidth="1"/>
    <col min="2306" max="2307" width="8" customWidth="1"/>
    <col min="2308" max="2311" width="9" customWidth="1"/>
    <col min="2312" max="2312" width="8" customWidth="1"/>
    <col min="2313" max="2320" width="9" customWidth="1"/>
    <col min="2321" max="2321" width="8" customWidth="1"/>
    <col min="2322" max="2323" width="9" customWidth="1"/>
    <col min="2324" max="2325" width="8" customWidth="1"/>
    <col min="2326" max="2341" width="9" customWidth="1"/>
    <col min="2342" max="2343" width="8" customWidth="1"/>
    <col min="2344" max="2344" width="9" customWidth="1"/>
    <col min="2345" max="2345" width="8" customWidth="1"/>
    <col min="2346" max="2378" width="9" customWidth="1"/>
    <col min="2379" max="2379" width="8" customWidth="1"/>
    <col min="2380" max="2380" width="9" customWidth="1"/>
    <col min="2381" max="2381" width="8" customWidth="1"/>
    <col min="2382" max="2383" width="9" customWidth="1"/>
    <col min="2384" max="2384" width="11.28515625" bestFit="1" customWidth="1"/>
    <col min="2385" max="2385" width="11" customWidth="1"/>
    <col min="2386" max="2386" width="9.85546875" bestFit="1" customWidth="1"/>
    <col min="2387" max="2387" width="11" customWidth="1"/>
    <col min="2388" max="2388" width="9.85546875" bestFit="1" customWidth="1"/>
    <col min="2389" max="2389" width="11" customWidth="1"/>
    <col min="2390" max="2390" width="9.85546875" bestFit="1" customWidth="1"/>
    <col min="2391" max="2391" width="11" customWidth="1"/>
    <col min="2392" max="2392" width="11.7109375" bestFit="1" customWidth="1"/>
    <col min="2393" max="2393" width="11" customWidth="1"/>
    <col min="2394" max="2394" width="8.85546875" customWidth="1"/>
    <col min="2395" max="2395" width="10" customWidth="1"/>
    <col min="2396" max="2396" width="9.85546875" bestFit="1" customWidth="1"/>
    <col min="2397" max="2397" width="11" customWidth="1"/>
    <col min="2398" max="2398" width="11.7109375" bestFit="1" customWidth="1"/>
    <col min="2399" max="2399" width="11" customWidth="1"/>
    <col min="2400" max="2400" width="8.85546875" customWidth="1"/>
    <col min="2401" max="2401" width="10" customWidth="1"/>
    <col min="2402" max="2402" width="9.85546875" bestFit="1" customWidth="1"/>
    <col min="2403" max="2403" width="11" customWidth="1"/>
    <col min="2404" max="2404" width="9.85546875" bestFit="1" customWidth="1"/>
    <col min="2405" max="2405" width="11" customWidth="1"/>
    <col min="2406" max="2406" width="9.85546875" bestFit="1" customWidth="1"/>
    <col min="2407" max="2407" width="11" customWidth="1"/>
    <col min="2408" max="2408" width="9.85546875" bestFit="1" customWidth="1"/>
    <col min="2409" max="2409" width="11" customWidth="1"/>
    <col min="2410" max="2410" width="9.85546875" bestFit="1" customWidth="1"/>
    <col min="2411" max="2411" width="11" customWidth="1"/>
    <col min="2412" max="2412" width="9.85546875" bestFit="1" customWidth="1"/>
    <col min="2413" max="2413" width="11" customWidth="1"/>
    <col min="2414" max="2414" width="9.85546875" bestFit="1" customWidth="1"/>
    <col min="2415" max="2415" width="11" customWidth="1"/>
    <col min="2416" max="2416" width="9.85546875" bestFit="1" customWidth="1"/>
    <col min="2417" max="2417" width="11" customWidth="1"/>
    <col min="2418" max="2418" width="9.85546875" bestFit="1" customWidth="1"/>
    <col min="2419" max="2419" width="11" customWidth="1"/>
    <col min="2420" max="2420" width="9.85546875" bestFit="1" customWidth="1"/>
    <col min="2421" max="2421" width="11" customWidth="1"/>
    <col min="2422" max="2422" width="9.85546875" bestFit="1" customWidth="1"/>
    <col min="2423" max="2423" width="11" customWidth="1"/>
    <col min="2424" max="2424" width="9.85546875" bestFit="1" customWidth="1"/>
    <col min="2425" max="2425" width="11" customWidth="1"/>
    <col min="2426" max="2426" width="9.85546875" bestFit="1" customWidth="1"/>
    <col min="2427" max="2427" width="11" customWidth="1"/>
    <col min="2428" max="2428" width="11.7109375" bestFit="1" customWidth="1"/>
    <col min="2429" max="2429" width="12" customWidth="1"/>
    <col min="2430" max="2430" width="11.7109375" bestFit="1" customWidth="1"/>
    <col min="2431" max="2431" width="12" customWidth="1"/>
    <col min="2432" max="2432" width="10.85546875" bestFit="1" customWidth="1"/>
    <col min="2433" max="2433" width="12" customWidth="1"/>
    <col min="2434" max="2434" width="11.7109375" bestFit="1" customWidth="1"/>
    <col min="2435" max="2435" width="12" customWidth="1"/>
    <col min="2436" max="2436" width="11.7109375" bestFit="1" customWidth="1"/>
    <col min="2437" max="2437" width="12" customWidth="1"/>
    <col min="2438" max="2438" width="10.85546875" bestFit="1" customWidth="1"/>
    <col min="2439" max="2439" width="12" customWidth="1"/>
    <col min="2440" max="2440" width="10.85546875" bestFit="1" customWidth="1"/>
    <col min="2441" max="2441" width="12" customWidth="1"/>
    <col min="2442" max="2442" width="10.85546875" bestFit="1" customWidth="1"/>
    <col min="2443" max="2443" width="12" customWidth="1"/>
    <col min="2444" max="2444" width="10.85546875" bestFit="1" customWidth="1"/>
    <col min="2445" max="2445" width="12" customWidth="1"/>
    <col min="2446" max="2446" width="10.85546875" bestFit="1" customWidth="1"/>
    <col min="2447" max="2447" width="12" customWidth="1"/>
    <col min="2448" max="2448" width="11.7109375" bestFit="1" customWidth="1"/>
    <col min="2449" max="2449" width="12" customWidth="1"/>
    <col min="2450" max="2450" width="11.7109375" bestFit="1" customWidth="1"/>
    <col min="2451" max="2451" width="12" customWidth="1"/>
    <col min="2452" max="2452" width="10.85546875" bestFit="1" customWidth="1"/>
    <col min="2453" max="2453" width="12" customWidth="1"/>
    <col min="2454" max="2454" width="10.85546875" bestFit="1" customWidth="1"/>
    <col min="2455" max="2455" width="12" customWidth="1"/>
    <col min="2456" max="2456" width="10.85546875" bestFit="1" customWidth="1"/>
    <col min="2457" max="2457" width="12" customWidth="1"/>
    <col min="2458" max="2458" width="11.7109375" bestFit="1" customWidth="1"/>
    <col min="2459" max="2459" width="12" customWidth="1"/>
    <col min="2460" max="2460" width="10.85546875" bestFit="1" customWidth="1"/>
    <col min="2461" max="2461" width="12" customWidth="1"/>
    <col min="2462" max="2462" width="10.85546875" bestFit="1" customWidth="1"/>
    <col min="2463" max="2463" width="12" customWidth="1"/>
    <col min="2464" max="2464" width="10.85546875" bestFit="1" customWidth="1"/>
    <col min="2465" max="2465" width="12" customWidth="1"/>
    <col min="2466" max="2466" width="10.85546875" bestFit="1" customWidth="1"/>
    <col min="2467" max="2467" width="12" customWidth="1"/>
    <col min="2468" max="2468" width="9.85546875" bestFit="1" customWidth="1"/>
    <col min="2469" max="2469" width="11" customWidth="1"/>
    <col min="2470" max="2470" width="10.85546875" bestFit="1" customWidth="1"/>
    <col min="2471" max="2471" width="12" customWidth="1"/>
    <col min="2472" max="2472" width="10.85546875" bestFit="1" customWidth="1"/>
    <col min="2473" max="2473" width="12" customWidth="1"/>
    <col min="2474" max="2474" width="10.85546875" bestFit="1" customWidth="1"/>
    <col min="2475" max="2475" width="12" customWidth="1"/>
    <col min="2476" max="2476" width="10.85546875" bestFit="1" customWidth="1"/>
    <col min="2477" max="2477" width="12" customWidth="1"/>
    <col min="2478" max="2478" width="11.7109375" bestFit="1" customWidth="1"/>
    <col min="2479" max="2479" width="12" customWidth="1"/>
    <col min="2480" max="2480" width="10.85546875" bestFit="1" customWidth="1"/>
    <col min="2481" max="2481" width="12" customWidth="1"/>
    <col min="2482" max="2482" width="10.85546875" bestFit="1" customWidth="1"/>
    <col min="2483" max="2483" width="12" customWidth="1"/>
    <col min="2484" max="2484" width="10.85546875" bestFit="1" customWidth="1"/>
    <col min="2485" max="2485" width="12" customWidth="1"/>
    <col min="2486" max="2486" width="11.7109375" bestFit="1" customWidth="1"/>
    <col min="2487" max="2487" width="11" customWidth="1"/>
    <col min="2488" max="2488" width="10.85546875" bestFit="1" customWidth="1"/>
    <col min="2489" max="2489" width="12" customWidth="1"/>
    <col min="2490" max="2490" width="10.85546875" bestFit="1" customWidth="1"/>
    <col min="2491" max="2491" width="12" customWidth="1"/>
    <col min="2492" max="2492" width="10.85546875" bestFit="1" customWidth="1"/>
    <col min="2493" max="2493" width="12" customWidth="1"/>
    <col min="2494" max="2494" width="10.85546875" bestFit="1" customWidth="1"/>
    <col min="2495" max="2495" width="12" customWidth="1"/>
    <col min="2496" max="2496" width="10.85546875" bestFit="1" customWidth="1"/>
    <col min="2497" max="2497" width="12" customWidth="1"/>
    <col min="2498" max="2498" width="10.85546875" bestFit="1" customWidth="1"/>
    <col min="2499" max="2499" width="12" customWidth="1"/>
    <col min="2500" max="2500" width="10.85546875" bestFit="1" customWidth="1"/>
    <col min="2501" max="2501" width="12" customWidth="1"/>
    <col min="2502" max="2502" width="10.85546875" bestFit="1" customWidth="1"/>
    <col min="2503" max="2503" width="12" customWidth="1"/>
    <col min="2504" max="2504" width="10.85546875" bestFit="1" customWidth="1"/>
    <col min="2505" max="2505" width="12" customWidth="1"/>
    <col min="2506" max="2506" width="10.85546875" bestFit="1" customWidth="1"/>
    <col min="2507" max="2507" width="12" customWidth="1"/>
    <col min="2508" max="2508" width="10.85546875" bestFit="1" customWidth="1"/>
    <col min="2509" max="2509" width="12" customWidth="1"/>
    <col min="2510" max="2510" width="10.85546875" bestFit="1" customWidth="1"/>
    <col min="2511" max="2511" width="12" customWidth="1"/>
    <col min="2512" max="2512" width="10.85546875" bestFit="1" customWidth="1"/>
    <col min="2513" max="2513" width="12" customWidth="1"/>
    <col min="2514" max="2514" width="11.7109375" bestFit="1" customWidth="1"/>
    <col min="2515" max="2515" width="12" customWidth="1"/>
    <col min="2516" max="2516" width="10.85546875" bestFit="1" customWidth="1"/>
    <col min="2517" max="2517" width="12" customWidth="1"/>
    <col min="2518" max="2518" width="10.85546875" bestFit="1" customWidth="1"/>
    <col min="2519" max="2519" width="12" customWidth="1"/>
    <col min="2520" max="2520" width="9.85546875" bestFit="1" customWidth="1"/>
    <col min="2521" max="2521" width="11" customWidth="1"/>
    <col min="2522" max="2522" width="10.85546875" bestFit="1" customWidth="1"/>
    <col min="2523" max="2523" width="12" customWidth="1"/>
    <col min="2524" max="2524" width="9.85546875" bestFit="1" customWidth="1"/>
    <col min="2525" max="2525" width="11" customWidth="1"/>
    <col min="2526" max="2526" width="10.85546875" bestFit="1" customWidth="1"/>
    <col min="2527" max="2527" width="12" customWidth="1"/>
    <col min="2528" max="2528" width="10.85546875" bestFit="1" customWidth="1"/>
    <col min="2529" max="2529" width="12" customWidth="1"/>
    <col min="2530" max="2530" width="10.85546875" bestFit="1" customWidth="1"/>
    <col min="2531" max="2531" width="12" customWidth="1"/>
    <col min="2532" max="2532" width="11.7109375" bestFit="1" customWidth="1"/>
    <col min="2533" max="2533" width="12" customWidth="1"/>
    <col min="2534" max="2534" width="10.85546875" bestFit="1" customWidth="1"/>
    <col min="2535" max="2535" width="12" customWidth="1"/>
    <col min="2536" max="2536" width="11.7109375" bestFit="1" customWidth="1"/>
    <col min="2537" max="2537" width="12" customWidth="1"/>
    <col min="2538" max="2538" width="9.85546875" bestFit="1" customWidth="1"/>
    <col min="2539" max="2539" width="11" customWidth="1"/>
    <col min="2540" max="2540" width="10.85546875" bestFit="1" customWidth="1"/>
    <col min="2541" max="2541" width="12" customWidth="1"/>
    <col min="2542" max="2542" width="10.85546875" bestFit="1" customWidth="1"/>
    <col min="2543" max="2543" width="12" customWidth="1"/>
    <col min="2544" max="2544" width="10.85546875" bestFit="1" customWidth="1"/>
    <col min="2545" max="2545" width="12" customWidth="1"/>
    <col min="2546" max="2546" width="10.85546875" bestFit="1" customWidth="1"/>
    <col min="2547" max="2547" width="12" customWidth="1"/>
    <col min="2548" max="2548" width="10.85546875" bestFit="1" customWidth="1"/>
    <col min="2549" max="2549" width="12" customWidth="1"/>
    <col min="2550" max="2550" width="11.7109375" bestFit="1" customWidth="1"/>
    <col min="2551" max="2551" width="12" customWidth="1"/>
    <col min="2552" max="2552" width="9.85546875" bestFit="1" customWidth="1"/>
    <col min="2553" max="2553" width="11" customWidth="1"/>
    <col min="2554" max="2554" width="10.85546875" bestFit="1" customWidth="1"/>
    <col min="2555" max="2555" width="12" customWidth="1"/>
    <col min="2556" max="2556" width="10.85546875" bestFit="1" customWidth="1"/>
    <col min="2557" max="2557" width="12" customWidth="1"/>
    <col min="2558" max="2558" width="10.85546875" bestFit="1" customWidth="1"/>
    <col min="2559" max="2559" width="12" customWidth="1"/>
    <col min="2560" max="2560" width="10.85546875" bestFit="1" customWidth="1"/>
    <col min="2561" max="2561" width="12" customWidth="1"/>
    <col min="2562" max="2562" width="10.85546875" bestFit="1" customWidth="1"/>
    <col min="2563" max="2563" width="12" customWidth="1"/>
    <col min="2564" max="2564" width="11.7109375" bestFit="1" customWidth="1"/>
    <col min="2565" max="2565" width="12" customWidth="1"/>
    <col min="2566" max="2566" width="11.7109375" bestFit="1" customWidth="1"/>
    <col min="2567" max="2567" width="12" customWidth="1"/>
    <col min="2568" max="2568" width="10.85546875" bestFit="1" customWidth="1"/>
    <col min="2569" max="2569" width="12" customWidth="1"/>
    <col min="2570" max="2570" width="10.85546875" bestFit="1" customWidth="1"/>
    <col min="2571" max="2571" width="12" customWidth="1"/>
    <col min="2572" max="2572" width="10.85546875" bestFit="1" customWidth="1"/>
    <col min="2573" max="2573" width="12" customWidth="1"/>
    <col min="2574" max="2574" width="10.85546875" bestFit="1" customWidth="1"/>
    <col min="2575" max="2575" width="12" customWidth="1"/>
    <col min="2576" max="2576" width="10.85546875" bestFit="1" customWidth="1"/>
    <col min="2577" max="2577" width="12" customWidth="1"/>
    <col min="2578" max="2578" width="10.85546875" bestFit="1" customWidth="1"/>
    <col min="2579" max="2579" width="12" customWidth="1"/>
    <col min="2580" max="2580" width="10.85546875" bestFit="1" customWidth="1"/>
    <col min="2581" max="2581" width="12" customWidth="1"/>
    <col min="2582" max="2582" width="10.85546875" bestFit="1" customWidth="1"/>
    <col min="2583" max="2583" width="12" customWidth="1"/>
    <col min="2584" max="2584" width="10.85546875" bestFit="1" customWidth="1"/>
    <col min="2585" max="2585" width="12" customWidth="1"/>
    <col min="2586" max="2586" width="10.85546875" bestFit="1" customWidth="1"/>
    <col min="2587" max="2587" width="12" customWidth="1"/>
    <col min="2588" max="2588" width="10.85546875" bestFit="1" customWidth="1"/>
    <col min="2589" max="2589" width="12" customWidth="1"/>
    <col min="2590" max="2590" width="11.7109375" bestFit="1" customWidth="1"/>
    <col min="2591" max="2591" width="12" customWidth="1"/>
    <col min="2592" max="2592" width="10.85546875" bestFit="1" customWidth="1"/>
    <col min="2593" max="2593" width="12" customWidth="1"/>
    <col min="2594" max="2594" width="10.85546875" bestFit="1" customWidth="1"/>
    <col min="2595" max="2595" width="12" customWidth="1"/>
    <col min="2596" max="2596" width="10.85546875" bestFit="1" customWidth="1"/>
    <col min="2597" max="2597" width="12" customWidth="1"/>
    <col min="2598" max="2598" width="10.85546875" bestFit="1" customWidth="1"/>
    <col min="2599" max="2599" width="12" customWidth="1"/>
    <col min="2600" max="2600" width="10.85546875" bestFit="1" customWidth="1"/>
    <col min="2601" max="2601" width="12" customWidth="1"/>
    <col min="2602" max="2602" width="10.85546875" bestFit="1" customWidth="1"/>
    <col min="2603" max="2603" width="12" customWidth="1"/>
    <col min="2604" max="2604" width="10.85546875" bestFit="1" customWidth="1"/>
    <col min="2605" max="2605" width="12" customWidth="1"/>
    <col min="2606" max="2606" width="10.85546875" bestFit="1" customWidth="1"/>
    <col min="2607" max="2607" width="12" customWidth="1"/>
    <col min="2608" max="2608" width="10.85546875" bestFit="1" customWidth="1"/>
    <col min="2609" max="2609" width="12" customWidth="1"/>
    <col min="2610" max="2610" width="10.85546875" bestFit="1" customWidth="1"/>
    <col min="2611" max="2611" width="12" customWidth="1"/>
    <col min="2612" max="2612" width="10.85546875" bestFit="1" customWidth="1"/>
    <col min="2613" max="2613" width="12" customWidth="1"/>
    <col min="2614" max="2614" width="10.85546875" bestFit="1" customWidth="1"/>
    <col min="2615" max="2615" width="12" customWidth="1"/>
    <col min="2616" max="2616" width="10.85546875" bestFit="1" customWidth="1"/>
    <col min="2617" max="2617" width="12" customWidth="1"/>
    <col min="2618" max="2618" width="10.85546875" bestFit="1" customWidth="1"/>
    <col min="2619" max="2619" width="12" customWidth="1"/>
    <col min="2620" max="2620" width="10.85546875" bestFit="1" customWidth="1"/>
    <col min="2621" max="2621" width="12" customWidth="1"/>
    <col min="2622" max="2622" width="10.85546875" bestFit="1" customWidth="1"/>
    <col min="2623" max="2623" width="12" customWidth="1"/>
    <col min="2624" max="2624" width="10.85546875" bestFit="1" customWidth="1"/>
    <col min="2625" max="2625" width="12" customWidth="1"/>
    <col min="2626" max="2626" width="9.85546875" bestFit="1" customWidth="1"/>
    <col min="2627" max="2627" width="11" customWidth="1"/>
    <col min="2628" max="2628" width="10.85546875" bestFit="1" customWidth="1"/>
    <col min="2629" max="2629" width="12" customWidth="1"/>
    <col min="2630" max="2630" width="10.85546875" bestFit="1" customWidth="1"/>
    <col min="2631" max="2631" width="12" customWidth="1"/>
    <col min="2632" max="2632" width="10.85546875" bestFit="1" customWidth="1"/>
    <col min="2633" max="2633" width="12" customWidth="1"/>
    <col min="2634" max="2634" width="10.85546875" bestFit="1" customWidth="1"/>
    <col min="2635" max="2635" width="12" customWidth="1"/>
    <col min="2636" max="2636" width="10.85546875" bestFit="1" customWidth="1"/>
    <col min="2637" max="2637" width="12" customWidth="1"/>
    <col min="2638" max="2638" width="10.85546875" bestFit="1" customWidth="1"/>
    <col min="2639" max="2639" width="12" customWidth="1"/>
    <col min="2640" max="2640" width="10.85546875" bestFit="1" customWidth="1"/>
    <col min="2641" max="2641" width="12" customWidth="1"/>
    <col min="2642" max="2642" width="10.85546875" bestFit="1" customWidth="1"/>
    <col min="2643" max="2643" width="12" customWidth="1"/>
    <col min="2644" max="2644" width="10.85546875" bestFit="1" customWidth="1"/>
    <col min="2645" max="2645" width="12" customWidth="1"/>
    <col min="2646" max="2646" width="9.85546875" bestFit="1" customWidth="1"/>
    <col min="2647" max="2647" width="11" customWidth="1"/>
    <col min="2648" max="2648" width="10.85546875" bestFit="1" customWidth="1"/>
    <col min="2649" max="2649" width="12" customWidth="1"/>
    <col min="2650" max="2650" width="10.85546875" bestFit="1" customWidth="1"/>
    <col min="2651" max="2651" width="12" customWidth="1"/>
    <col min="2652" max="2652" width="11.7109375" bestFit="1" customWidth="1"/>
    <col min="2653" max="2653" width="12" customWidth="1"/>
    <col min="2654" max="2654" width="10.85546875" bestFit="1" customWidth="1"/>
    <col min="2655" max="2655" width="12" customWidth="1"/>
    <col min="2656" max="2656" width="10.85546875" bestFit="1" customWidth="1"/>
    <col min="2657" max="2657" width="12" customWidth="1"/>
    <col min="2658" max="2658" width="11.7109375" bestFit="1" customWidth="1"/>
    <col min="2659" max="2659" width="12" customWidth="1"/>
    <col min="2660" max="2660" width="10.85546875" bestFit="1" customWidth="1"/>
    <col min="2661" max="2661" width="12" customWidth="1"/>
    <col min="2662" max="2662" width="10.85546875" bestFit="1" customWidth="1"/>
    <col min="2663" max="2663" width="12" customWidth="1"/>
    <col min="2664" max="2664" width="10.85546875" bestFit="1" customWidth="1"/>
    <col min="2665" max="2665" width="12" customWidth="1"/>
    <col min="2666" max="2666" width="10.85546875" bestFit="1" customWidth="1"/>
    <col min="2667" max="2667" width="12" customWidth="1"/>
    <col min="2668" max="2668" width="11.7109375" bestFit="1" customWidth="1"/>
    <col min="2669" max="2669" width="12" customWidth="1"/>
    <col min="2670" max="2670" width="9.85546875" bestFit="1" customWidth="1"/>
    <col min="2671" max="2671" width="11" customWidth="1"/>
    <col min="2672" max="2672" width="10.85546875" bestFit="1" customWidth="1"/>
    <col min="2673" max="2673" width="12" customWidth="1"/>
    <col min="2674" max="2674" width="11.7109375" bestFit="1" customWidth="1"/>
    <col min="2675" max="2675" width="12" customWidth="1"/>
    <col min="2676" max="2676" width="11.7109375" bestFit="1" customWidth="1"/>
    <col min="2677" max="2677" width="12" customWidth="1"/>
    <col min="2678" max="2678" width="10.85546875" bestFit="1" customWidth="1"/>
    <col min="2679" max="2679" width="12" customWidth="1"/>
    <col min="2680" max="2680" width="10.85546875" bestFit="1" customWidth="1"/>
    <col min="2681" max="2681" width="12" customWidth="1"/>
    <col min="2682" max="2682" width="10.85546875" bestFit="1" customWidth="1"/>
    <col min="2683" max="2683" width="12" customWidth="1"/>
    <col min="2684" max="2684" width="10.85546875" bestFit="1" customWidth="1"/>
    <col min="2685" max="2685" width="12" customWidth="1"/>
    <col min="2686" max="2686" width="10.85546875" bestFit="1" customWidth="1"/>
    <col min="2687" max="2687" width="12" customWidth="1"/>
    <col min="2688" max="2688" width="10.85546875" bestFit="1" customWidth="1"/>
    <col min="2689" max="2689" width="12" customWidth="1"/>
    <col min="2690" max="2690" width="10.85546875" bestFit="1" customWidth="1"/>
    <col min="2691" max="2691" width="12" customWidth="1"/>
    <col min="2692" max="2692" width="10.85546875" bestFit="1" customWidth="1"/>
    <col min="2693" max="2693" width="12" customWidth="1"/>
    <col min="2694" max="2694" width="10.85546875" bestFit="1" customWidth="1"/>
    <col min="2695" max="2695" width="12" customWidth="1"/>
    <col min="2696" max="2696" width="10.85546875" bestFit="1" customWidth="1"/>
    <col min="2697" max="2697" width="12" customWidth="1"/>
    <col min="2698" max="2698" width="10.85546875" bestFit="1" customWidth="1"/>
    <col min="2699" max="2699" width="12" customWidth="1"/>
    <col min="2700" max="2700" width="10.85546875" bestFit="1" customWidth="1"/>
    <col min="2701" max="2701" width="12" customWidth="1"/>
    <col min="2702" max="2702" width="10.85546875" bestFit="1" customWidth="1"/>
    <col min="2703" max="2703" width="12" customWidth="1"/>
    <col min="2704" max="2704" width="10.85546875" bestFit="1" customWidth="1"/>
    <col min="2705" max="2705" width="12" customWidth="1"/>
    <col min="2706" max="2706" width="10.85546875" bestFit="1" customWidth="1"/>
    <col min="2707" max="2707" width="12" customWidth="1"/>
    <col min="2708" max="2708" width="10.85546875" bestFit="1" customWidth="1"/>
    <col min="2709" max="2709" width="12" customWidth="1"/>
    <col min="2710" max="2710" width="10.85546875" bestFit="1" customWidth="1"/>
    <col min="2711" max="2711" width="12" customWidth="1"/>
    <col min="2712" max="2712" width="10.85546875" bestFit="1" customWidth="1"/>
    <col min="2713" max="2713" width="12" customWidth="1"/>
    <col min="2714" max="2714" width="10.85546875" bestFit="1" customWidth="1"/>
    <col min="2715" max="2715" width="12" customWidth="1"/>
    <col min="2716" max="2716" width="10.85546875" bestFit="1" customWidth="1"/>
    <col min="2717" max="2717" width="12" customWidth="1"/>
    <col min="2718" max="2718" width="10.85546875" bestFit="1" customWidth="1"/>
    <col min="2719" max="2719" width="12" customWidth="1"/>
    <col min="2720" max="2720" width="11.7109375" bestFit="1" customWidth="1"/>
    <col min="2721" max="2721" width="12" customWidth="1"/>
    <col min="2722" max="2722" width="11.7109375" bestFit="1" customWidth="1"/>
    <col min="2723" max="2723" width="12" customWidth="1"/>
    <col min="2724" max="2724" width="11.7109375" bestFit="1" customWidth="1"/>
    <col min="2725" max="2725" width="12" customWidth="1"/>
    <col min="2726" max="2726" width="11.7109375" bestFit="1" customWidth="1"/>
    <col min="2727" max="2727" width="12" customWidth="1"/>
    <col min="2728" max="2728" width="10.85546875" bestFit="1" customWidth="1"/>
    <col min="2729" max="2729" width="12" customWidth="1"/>
    <col min="2730" max="2730" width="10.85546875" bestFit="1" customWidth="1"/>
    <col min="2731" max="2731" width="12" customWidth="1"/>
    <col min="2732" max="2732" width="10.85546875" bestFit="1" customWidth="1"/>
    <col min="2733" max="2733" width="12" customWidth="1"/>
    <col min="2734" max="2734" width="9.85546875" bestFit="1" customWidth="1"/>
    <col min="2735" max="2735" width="11" customWidth="1"/>
    <col min="2736" max="2736" width="10.85546875" bestFit="1" customWidth="1"/>
    <col min="2737" max="2737" width="12" customWidth="1"/>
    <col min="2738" max="2738" width="10.85546875" bestFit="1" customWidth="1"/>
    <col min="2739" max="2739" width="12" customWidth="1"/>
    <col min="2740" max="2740" width="10.85546875" bestFit="1" customWidth="1"/>
    <col min="2741" max="2741" width="12" customWidth="1"/>
    <col min="2742" max="2742" width="10.85546875" bestFit="1" customWidth="1"/>
    <col min="2743" max="2743" width="12" customWidth="1"/>
    <col min="2744" max="2744" width="10.85546875" bestFit="1" customWidth="1"/>
    <col min="2745" max="2745" width="12" customWidth="1"/>
    <col min="2746" max="2746" width="10.85546875" bestFit="1" customWidth="1"/>
    <col min="2747" max="2747" width="12" customWidth="1"/>
    <col min="2748" max="2748" width="10.85546875" bestFit="1" customWidth="1"/>
    <col min="2749" max="2749" width="12" customWidth="1"/>
    <col min="2750" max="2750" width="10.85546875" bestFit="1" customWidth="1"/>
    <col min="2751" max="2751" width="12" customWidth="1"/>
    <col min="2752" max="2752" width="10.85546875" bestFit="1" customWidth="1"/>
    <col min="2753" max="2753" width="12" customWidth="1"/>
    <col min="2754" max="2754" width="10.85546875" bestFit="1" customWidth="1"/>
    <col min="2755" max="2755" width="12" customWidth="1"/>
    <col min="2756" max="2756" width="10.85546875" bestFit="1" customWidth="1"/>
    <col min="2757" max="2757" width="12" customWidth="1"/>
    <col min="2758" max="2758" width="10.85546875" bestFit="1" customWidth="1"/>
    <col min="2759" max="2759" width="12" customWidth="1"/>
    <col min="2760" max="2760" width="10.85546875" bestFit="1" customWidth="1"/>
    <col min="2761" max="2761" width="12" customWidth="1"/>
    <col min="2762" max="2762" width="10.85546875" bestFit="1" customWidth="1"/>
    <col min="2763" max="2763" width="12" customWidth="1"/>
    <col min="2764" max="2764" width="9.85546875" bestFit="1" customWidth="1"/>
    <col min="2765" max="2765" width="11" customWidth="1"/>
    <col min="2766" max="2766" width="10.85546875" bestFit="1" customWidth="1"/>
    <col min="2767" max="2767" width="12" customWidth="1"/>
    <col min="2768" max="2768" width="10.85546875" bestFit="1" customWidth="1"/>
    <col min="2769" max="2769" width="12" customWidth="1"/>
    <col min="2770" max="2770" width="10.85546875" bestFit="1" customWidth="1"/>
    <col min="2771" max="2771" width="12" customWidth="1"/>
    <col min="2772" max="2772" width="10.85546875" bestFit="1" customWidth="1"/>
    <col min="2773" max="2773" width="12" customWidth="1"/>
    <col min="2774" max="2774" width="10.85546875" bestFit="1" customWidth="1"/>
    <col min="2775" max="2775" width="12" customWidth="1"/>
    <col min="2776" max="2776" width="9.85546875" bestFit="1" customWidth="1"/>
    <col min="2777" max="2777" width="11" customWidth="1"/>
    <col min="2778" max="2778" width="10.85546875" bestFit="1" customWidth="1"/>
    <col min="2779" max="2779" width="12" customWidth="1"/>
    <col min="2780" max="2780" width="9.85546875" bestFit="1" customWidth="1"/>
    <col min="2781" max="2781" width="11" customWidth="1"/>
    <col min="2782" max="2782" width="10.85546875" bestFit="1" customWidth="1"/>
    <col min="2783" max="2783" width="12" customWidth="1"/>
    <col min="2784" max="2784" width="10.85546875" bestFit="1" customWidth="1"/>
    <col min="2785" max="2785" width="12" customWidth="1"/>
    <col min="2786" max="2786" width="10.85546875" bestFit="1" customWidth="1"/>
    <col min="2787" max="2787" width="12" customWidth="1"/>
    <col min="2788" max="2788" width="10.85546875" bestFit="1" customWidth="1"/>
    <col min="2789" max="2789" width="12" customWidth="1"/>
    <col min="2790" max="2790" width="10.85546875" bestFit="1" customWidth="1"/>
    <col min="2791" max="2791" width="12" customWidth="1"/>
    <col min="2792" max="2792" width="10.85546875" bestFit="1" customWidth="1"/>
    <col min="2793" max="2793" width="12" customWidth="1"/>
    <col min="2794" max="2794" width="10.85546875" bestFit="1" customWidth="1"/>
    <col min="2795" max="2795" width="12" customWidth="1"/>
    <col min="2796" max="2796" width="10.85546875" bestFit="1" customWidth="1"/>
    <col min="2797" max="2797" width="12" customWidth="1"/>
    <col min="2798" max="2798" width="10.85546875" bestFit="1" customWidth="1"/>
    <col min="2799" max="2799" width="12" customWidth="1"/>
    <col min="2800" max="2800" width="10.85546875" bestFit="1" customWidth="1"/>
    <col min="2801" max="2801" width="12" customWidth="1"/>
    <col min="2802" max="2802" width="10.85546875" bestFit="1" customWidth="1"/>
    <col min="2803" max="2803" width="12" customWidth="1"/>
    <col min="2804" max="2804" width="11.7109375" bestFit="1" customWidth="1"/>
    <col min="2805" max="2805" width="12" customWidth="1"/>
    <col min="2806" max="2806" width="10.85546875" bestFit="1" customWidth="1"/>
    <col min="2807" max="2807" width="12" customWidth="1"/>
    <col min="2808" max="2808" width="10.85546875" bestFit="1" customWidth="1"/>
    <col min="2809" max="2809" width="12" customWidth="1"/>
    <col min="2810" max="2810" width="11.7109375" bestFit="1" customWidth="1"/>
    <col min="2811" max="2811" width="12" customWidth="1"/>
    <col min="2812" max="2812" width="9.85546875" bestFit="1" customWidth="1"/>
    <col min="2813" max="2813" width="11" customWidth="1"/>
    <col min="2814" max="2814" width="11.7109375" bestFit="1" customWidth="1"/>
    <col min="2815" max="2815" width="12" customWidth="1"/>
    <col min="2816" max="2816" width="11.7109375" bestFit="1" customWidth="1"/>
    <col min="2817" max="2817" width="12" customWidth="1"/>
    <col min="2818" max="2818" width="7.85546875" customWidth="1"/>
    <col min="2819" max="2819" width="9.42578125" customWidth="1"/>
    <col min="2820" max="2820" width="10.85546875" bestFit="1" customWidth="1"/>
    <col min="2821" max="2821" width="12" customWidth="1"/>
    <col min="2822" max="2822" width="10.85546875" bestFit="1" customWidth="1"/>
    <col min="2823" max="2823" width="12" customWidth="1"/>
    <col min="2824" max="2824" width="10.85546875" bestFit="1" customWidth="1"/>
    <col min="2825" max="2825" width="12" customWidth="1"/>
    <col min="2826" max="2826" width="11.7109375" bestFit="1" customWidth="1"/>
    <col min="2827" max="2827" width="12" customWidth="1"/>
    <col min="2828" max="2828" width="10.85546875" bestFit="1" customWidth="1"/>
    <col min="2829" max="2829" width="12" customWidth="1"/>
    <col min="2830" max="2830" width="10.85546875" bestFit="1" customWidth="1"/>
    <col min="2831" max="2831" width="12" customWidth="1"/>
    <col min="2832" max="2832" width="10.85546875" bestFit="1" customWidth="1"/>
    <col min="2833" max="2833" width="12" customWidth="1"/>
    <col min="2834" max="2834" width="10.85546875" bestFit="1" customWidth="1"/>
    <col min="2835" max="2835" width="12" customWidth="1"/>
    <col min="2836" max="2836" width="10.85546875" bestFit="1" customWidth="1"/>
    <col min="2837" max="2837" width="12" customWidth="1"/>
    <col min="2838" max="2838" width="10.85546875" bestFit="1" customWidth="1"/>
    <col min="2839" max="2839" width="12" customWidth="1"/>
    <col min="2840" max="2840" width="9.85546875" bestFit="1" customWidth="1"/>
    <col min="2841" max="2841" width="11" customWidth="1"/>
    <col min="2842" max="2842" width="10.85546875" bestFit="1" customWidth="1"/>
    <col min="2843" max="2843" width="12" customWidth="1"/>
    <col min="2844" max="2844" width="10.85546875" bestFit="1" customWidth="1"/>
    <col min="2845" max="2845" width="12" customWidth="1"/>
    <col min="2846" max="2846" width="10.85546875" bestFit="1" customWidth="1"/>
    <col min="2847" max="2847" width="12" customWidth="1"/>
    <col min="2848" max="2848" width="9.85546875" bestFit="1" customWidth="1"/>
    <col min="2849" max="2849" width="11" customWidth="1"/>
    <col min="2850" max="2850" width="10.85546875" bestFit="1" customWidth="1"/>
    <col min="2851" max="2851" width="12" customWidth="1"/>
    <col min="2852" max="2852" width="10.85546875" bestFit="1" customWidth="1"/>
    <col min="2853" max="2853" width="12" customWidth="1"/>
    <col min="2854" max="2854" width="10.85546875" bestFit="1" customWidth="1"/>
    <col min="2855" max="2855" width="12" customWidth="1"/>
    <col min="2856" max="2856" width="10.85546875" bestFit="1" customWidth="1"/>
    <col min="2857" max="2857" width="12" customWidth="1"/>
    <col min="2858" max="2858" width="10.85546875" bestFit="1" customWidth="1"/>
    <col min="2859" max="2859" width="12" customWidth="1"/>
    <col min="2860" max="2860" width="10.85546875" bestFit="1" customWidth="1"/>
    <col min="2861" max="2861" width="12" customWidth="1"/>
    <col min="2862" max="2862" width="10.85546875" bestFit="1" customWidth="1"/>
    <col min="2863" max="2863" width="12" customWidth="1"/>
    <col min="2864" max="2864" width="11.7109375" bestFit="1" customWidth="1"/>
    <col min="2865" max="2865" width="12" customWidth="1"/>
    <col min="2866" max="2866" width="10.85546875" bestFit="1" customWidth="1"/>
    <col min="2867" max="2867" width="12" customWidth="1"/>
    <col min="2868" max="2868" width="11.7109375" bestFit="1" customWidth="1"/>
    <col min="2869" max="2869" width="12" customWidth="1"/>
    <col min="2870" max="2870" width="10.85546875" bestFit="1" customWidth="1"/>
    <col min="2871" max="2871" width="12" customWidth="1"/>
    <col min="2872" max="2872" width="10.85546875" bestFit="1" customWidth="1"/>
    <col min="2873" max="2873" width="12" customWidth="1"/>
    <col min="2874" max="2874" width="10.85546875" bestFit="1" customWidth="1"/>
    <col min="2875" max="2875" width="12" customWidth="1"/>
    <col min="2876" max="2876" width="10.85546875" bestFit="1" customWidth="1"/>
    <col min="2877" max="2877" width="12" customWidth="1"/>
    <col min="2878" max="2878" width="10.85546875" bestFit="1" customWidth="1"/>
    <col min="2879" max="2879" width="12" customWidth="1"/>
    <col min="2880" max="2880" width="11.7109375" bestFit="1" customWidth="1"/>
    <col min="2881" max="2881" width="12" customWidth="1"/>
    <col min="2882" max="2882" width="10.85546875" bestFit="1" customWidth="1"/>
    <col min="2883" max="2883" width="12" customWidth="1"/>
    <col min="2884" max="2884" width="10.85546875" bestFit="1" customWidth="1"/>
    <col min="2885" max="2885" width="12" customWidth="1"/>
    <col min="2886" max="2886" width="10.85546875" bestFit="1" customWidth="1"/>
    <col min="2887" max="2887" width="12" customWidth="1"/>
    <col min="2888" max="2888" width="10.85546875" bestFit="1" customWidth="1"/>
    <col min="2889" max="2889" width="12" customWidth="1"/>
    <col min="2890" max="2890" width="10.85546875" bestFit="1" customWidth="1"/>
    <col min="2891" max="2891" width="12" customWidth="1"/>
    <col min="2892" max="2892" width="9.85546875" bestFit="1" customWidth="1"/>
    <col min="2893" max="2893" width="11" customWidth="1"/>
    <col min="2894" max="2894" width="9.85546875" bestFit="1" customWidth="1"/>
    <col min="2895" max="2895" width="11" customWidth="1"/>
    <col min="2896" max="2896" width="10.85546875" bestFit="1" customWidth="1"/>
    <col min="2897" max="2897" width="12" customWidth="1"/>
    <col min="2898" max="2898" width="10.85546875" bestFit="1" customWidth="1"/>
    <col min="2899" max="2899" width="12" customWidth="1"/>
    <col min="2900" max="2900" width="11.7109375" bestFit="1" customWidth="1"/>
    <col min="2901" max="2901" width="11" customWidth="1"/>
    <col min="2902" max="2902" width="11.7109375" bestFit="1" customWidth="1"/>
    <col min="2903" max="2903" width="12" customWidth="1"/>
    <col min="2904" max="2904" width="11.7109375" bestFit="1" customWidth="1"/>
    <col min="2905" max="2905" width="11" customWidth="1"/>
    <col min="2906" max="2906" width="11.7109375" bestFit="1" customWidth="1"/>
    <col min="2907" max="2907" width="11" customWidth="1"/>
    <col min="2908" max="2908" width="11.7109375" bestFit="1" customWidth="1"/>
    <col min="2909" max="2909" width="12" customWidth="1"/>
    <col min="2910" max="2910" width="11.7109375" bestFit="1" customWidth="1"/>
    <col min="2911" max="2911" width="12" customWidth="1"/>
    <col min="2912" max="2912" width="10.85546875" bestFit="1" customWidth="1"/>
    <col min="2913" max="2913" width="12" customWidth="1"/>
    <col min="2914" max="2914" width="10.85546875" bestFit="1" customWidth="1"/>
    <col min="2915" max="2915" width="12" customWidth="1"/>
    <col min="2916" max="2916" width="10.85546875" bestFit="1" customWidth="1"/>
    <col min="2917" max="2917" width="12" customWidth="1"/>
    <col min="2918" max="2918" width="10.85546875" bestFit="1" customWidth="1"/>
    <col min="2919" max="2919" width="12" customWidth="1"/>
    <col min="2920" max="2920" width="10.85546875" bestFit="1" customWidth="1"/>
    <col min="2921" max="2921" width="12" customWidth="1"/>
    <col min="2922" max="2922" width="10.85546875" bestFit="1" customWidth="1"/>
    <col min="2923" max="2923" width="12" customWidth="1"/>
    <col min="2924" max="2924" width="10.85546875" bestFit="1" customWidth="1"/>
    <col min="2925" max="2925" width="12" customWidth="1"/>
    <col min="2926" max="2926" width="10.85546875" bestFit="1" customWidth="1"/>
    <col min="2927" max="2927" width="12" customWidth="1"/>
    <col min="2928" max="2928" width="10.85546875" bestFit="1" customWidth="1"/>
    <col min="2929" max="2929" width="12" customWidth="1"/>
    <col min="2930" max="2930" width="10.85546875" bestFit="1" customWidth="1"/>
    <col min="2931" max="2931" width="12" customWidth="1"/>
    <col min="2932" max="2932" width="10.85546875" bestFit="1" customWidth="1"/>
    <col min="2933" max="2933" width="12" customWidth="1"/>
    <col min="2934" max="2934" width="10.85546875" bestFit="1" customWidth="1"/>
    <col min="2935" max="2935" width="12" customWidth="1"/>
    <col min="2936" max="2936" width="10.85546875" bestFit="1" customWidth="1"/>
    <col min="2937" max="2937" width="12" customWidth="1"/>
    <col min="2938" max="2938" width="10.85546875" bestFit="1" customWidth="1"/>
    <col min="2939" max="2939" width="12" customWidth="1"/>
    <col min="2940" max="2940" width="10.85546875" bestFit="1" customWidth="1"/>
    <col min="2941" max="2941" width="12" customWidth="1"/>
    <col min="2942" max="2942" width="10.85546875" bestFit="1" customWidth="1"/>
    <col min="2943" max="2943" width="12" customWidth="1"/>
    <col min="2944" max="2944" width="10.85546875" bestFit="1" customWidth="1"/>
    <col min="2945" max="2945" width="12" customWidth="1"/>
    <col min="2946" max="2946" width="10.85546875" bestFit="1" customWidth="1"/>
    <col min="2947" max="2947" width="12" customWidth="1"/>
    <col min="2948" max="2948" width="10.85546875" bestFit="1" customWidth="1"/>
    <col min="2949" max="2949" width="12" customWidth="1"/>
    <col min="2950" max="2950" width="9.85546875" bestFit="1" customWidth="1"/>
    <col min="2951" max="2951" width="11" customWidth="1"/>
    <col min="2952" max="2952" width="10.85546875" bestFit="1" customWidth="1"/>
    <col min="2953" max="2953" width="12" customWidth="1"/>
    <col min="2954" max="2954" width="11.7109375" bestFit="1" customWidth="1"/>
    <col min="2955" max="2955" width="12" customWidth="1"/>
    <col min="2956" max="2956" width="10.85546875" bestFit="1" customWidth="1"/>
    <col min="2957" max="2957" width="12" customWidth="1"/>
    <col min="2958" max="2958" width="10.85546875" bestFit="1" customWidth="1"/>
    <col min="2959" max="2959" width="12" customWidth="1"/>
    <col min="2960" max="2960" width="10.85546875" bestFit="1" customWidth="1"/>
    <col min="2961" max="2961" width="12" customWidth="1"/>
    <col min="2962" max="2962" width="9.85546875" bestFit="1" customWidth="1"/>
    <col min="2963" max="2963" width="11" customWidth="1"/>
    <col min="2964" max="2964" width="10.85546875" bestFit="1" customWidth="1"/>
    <col min="2965" max="2965" width="12" customWidth="1"/>
    <col min="2966" max="2966" width="10.85546875" bestFit="1" customWidth="1"/>
    <col min="2967" max="2967" width="12" customWidth="1"/>
    <col min="2968" max="2968" width="9.85546875" bestFit="1" customWidth="1"/>
    <col min="2969" max="2969" width="11" customWidth="1"/>
    <col min="2970" max="2970" width="10.85546875" bestFit="1" customWidth="1"/>
    <col min="2971" max="2971" width="12" customWidth="1"/>
    <col min="2972" max="2972" width="10.85546875" bestFit="1" customWidth="1"/>
    <col min="2973" max="2973" width="12" customWidth="1"/>
    <col min="2974" max="2974" width="10.85546875" bestFit="1" customWidth="1"/>
    <col min="2975" max="2975" width="12" customWidth="1"/>
    <col min="2976" max="2976" width="10.85546875" bestFit="1" customWidth="1"/>
    <col min="2977" max="2977" width="12" customWidth="1"/>
    <col min="2978" max="2978" width="11.7109375" bestFit="1" customWidth="1"/>
    <col min="2979" max="2979" width="12" customWidth="1"/>
    <col min="2980" max="2980" width="10.85546875" bestFit="1" customWidth="1"/>
    <col min="2981" max="2981" width="12" customWidth="1"/>
    <col min="2982" max="2982" width="10.85546875" bestFit="1" customWidth="1"/>
    <col min="2983" max="2983" width="12" customWidth="1"/>
    <col min="2984" max="2984" width="10.85546875" bestFit="1" customWidth="1"/>
    <col min="2985" max="2985" width="12" customWidth="1"/>
    <col min="2986" max="2986" width="10.85546875" bestFit="1" customWidth="1"/>
    <col min="2987" max="2987" width="12" customWidth="1"/>
    <col min="2988" max="2988" width="9.85546875" bestFit="1" customWidth="1"/>
    <col min="2989" max="2989" width="11" customWidth="1"/>
    <col min="2990" max="2990" width="9.85546875" bestFit="1" customWidth="1"/>
    <col min="2991" max="2991" width="11" customWidth="1"/>
    <col min="2992" max="2992" width="10.85546875" bestFit="1" customWidth="1"/>
    <col min="2993" max="2993" width="12" customWidth="1"/>
    <col min="2994" max="2994" width="11.7109375" bestFit="1" customWidth="1"/>
    <col min="2995" max="2995" width="12" customWidth="1"/>
    <col min="2996" max="2996" width="10.85546875" bestFit="1" customWidth="1"/>
    <col min="2997" max="2997" width="12" customWidth="1"/>
    <col min="2998" max="2998" width="10.85546875" bestFit="1" customWidth="1"/>
    <col min="2999" max="2999" width="12" customWidth="1"/>
    <col min="3000" max="3000" width="9.85546875" bestFit="1" customWidth="1"/>
    <col min="3001" max="3001" width="11" customWidth="1"/>
    <col min="3002" max="3002" width="10.85546875" bestFit="1" customWidth="1"/>
    <col min="3003" max="3003" width="12" customWidth="1"/>
    <col min="3004" max="3004" width="11.7109375" bestFit="1" customWidth="1"/>
    <col min="3005" max="3005" width="12" customWidth="1"/>
    <col min="3006" max="3006" width="11.7109375" bestFit="1" customWidth="1"/>
    <col min="3007" max="3007" width="12" customWidth="1"/>
    <col min="3008" max="3008" width="8.85546875" customWidth="1"/>
    <col min="3009" max="3009" width="9.42578125" customWidth="1"/>
    <col min="3010" max="3010" width="11.7109375" bestFit="1" customWidth="1"/>
    <col min="3011" max="3011" width="12" customWidth="1"/>
    <col min="3012" max="3012" width="8.85546875" customWidth="1"/>
    <col min="3013" max="3013" width="9.42578125" customWidth="1"/>
    <col min="3014" max="3014" width="10.85546875" bestFit="1" customWidth="1"/>
    <col min="3015" max="3015" width="12" customWidth="1"/>
    <col min="3016" max="3016" width="10.85546875" bestFit="1" customWidth="1"/>
    <col min="3017" max="3017" width="12" customWidth="1"/>
    <col min="3018" max="3018" width="10.85546875" bestFit="1" customWidth="1"/>
    <col min="3019" max="3019" width="12" customWidth="1"/>
    <col min="3020" max="3020" width="10.85546875" bestFit="1" customWidth="1"/>
    <col min="3021" max="3021" width="12" customWidth="1"/>
    <col min="3022" max="3022" width="10.85546875" bestFit="1" customWidth="1"/>
    <col min="3023" max="3023" width="12" customWidth="1"/>
    <col min="3024" max="3024" width="10.85546875" bestFit="1" customWidth="1"/>
    <col min="3025" max="3025" width="12" customWidth="1"/>
    <col min="3026" max="3026" width="10.85546875" bestFit="1" customWidth="1"/>
    <col min="3027" max="3027" width="12" customWidth="1"/>
    <col min="3028" max="3028" width="10.85546875" bestFit="1" customWidth="1"/>
    <col min="3029" max="3029" width="12" customWidth="1"/>
    <col min="3030" max="3030" width="10.85546875" bestFit="1" customWidth="1"/>
    <col min="3031" max="3031" width="12" customWidth="1"/>
    <col min="3032" max="3032" width="10.85546875" bestFit="1" customWidth="1"/>
    <col min="3033" max="3033" width="12" customWidth="1"/>
    <col min="3034" max="3034" width="10.85546875" bestFit="1" customWidth="1"/>
    <col min="3035" max="3035" width="12" customWidth="1"/>
    <col min="3036" max="3036" width="10.85546875" bestFit="1" customWidth="1"/>
    <col min="3037" max="3037" width="12" customWidth="1"/>
    <col min="3038" max="3038" width="10.85546875" bestFit="1" customWidth="1"/>
    <col min="3039" max="3039" width="12" customWidth="1"/>
    <col min="3040" max="3040" width="10.85546875" bestFit="1" customWidth="1"/>
    <col min="3041" max="3041" width="12" customWidth="1"/>
    <col min="3042" max="3042" width="10.85546875" bestFit="1" customWidth="1"/>
    <col min="3043" max="3043" width="12" customWidth="1"/>
    <col min="3044" max="3044" width="10.85546875" bestFit="1" customWidth="1"/>
    <col min="3045" max="3045" width="12" customWidth="1"/>
    <col min="3046" max="3046" width="10.85546875" bestFit="1" customWidth="1"/>
    <col min="3047" max="3047" width="12" customWidth="1"/>
    <col min="3048" max="3048" width="10.85546875" bestFit="1" customWidth="1"/>
    <col min="3049" max="3049" width="12" customWidth="1"/>
    <col min="3050" max="3050" width="10.85546875" bestFit="1" customWidth="1"/>
    <col min="3051" max="3051" width="12" customWidth="1"/>
    <col min="3052" max="3052" width="10.85546875" bestFit="1" customWidth="1"/>
    <col min="3053" max="3053" width="12" customWidth="1"/>
    <col min="3054" max="3054" width="10.85546875" bestFit="1" customWidth="1"/>
    <col min="3055" max="3055" width="12" customWidth="1"/>
    <col min="3056" max="3056" width="10.85546875" bestFit="1" customWidth="1"/>
    <col min="3057" max="3057" width="12" customWidth="1"/>
    <col min="3058" max="3058" width="10.85546875" bestFit="1" customWidth="1"/>
    <col min="3059" max="3059" width="12" customWidth="1"/>
    <col min="3060" max="3060" width="10.85546875" bestFit="1" customWidth="1"/>
    <col min="3061" max="3061" width="12" customWidth="1"/>
    <col min="3062" max="3062" width="10.85546875" bestFit="1" customWidth="1"/>
    <col min="3063" max="3063" width="12" customWidth="1"/>
    <col min="3064" max="3064" width="10.85546875" bestFit="1" customWidth="1"/>
    <col min="3065" max="3065" width="12" customWidth="1"/>
    <col min="3066" max="3066" width="11.7109375" bestFit="1" customWidth="1"/>
    <col min="3067" max="3067" width="12" customWidth="1"/>
    <col min="3068" max="3068" width="10.85546875" bestFit="1" customWidth="1"/>
    <col min="3069" max="3069" width="12" customWidth="1"/>
    <col min="3070" max="3070" width="10.85546875" bestFit="1" customWidth="1"/>
    <col min="3071" max="3071" width="12" customWidth="1"/>
    <col min="3072" max="3072" width="10.85546875" bestFit="1" customWidth="1"/>
    <col min="3073" max="3073" width="12" customWidth="1"/>
    <col min="3074" max="3074" width="10.85546875" bestFit="1" customWidth="1"/>
    <col min="3075" max="3075" width="12" customWidth="1"/>
    <col min="3076" max="3076" width="10.85546875" bestFit="1" customWidth="1"/>
    <col min="3077" max="3077" width="12" customWidth="1"/>
    <col min="3078" max="3078" width="11.7109375" bestFit="1" customWidth="1"/>
    <col min="3079" max="3079" width="12" customWidth="1"/>
    <col min="3080" max="3080" width="10.85546875" bestFit="1" customWidth="1"/>
    <col min="3081" max="3081" width="12" customWidth="1"/>
    <col min="3082" max="3082" width="11.7109375" bestFit="1" customWidth="1"/>
    <col min="3083" max="3083" width="12" customWidth="1"/>
    <col min="3084" max="3084" width="10.85546875" bestFit="1" customWidth="1"/>
    <col min="3085" max="3085" width="12" customWidth="1"/>
    <col min="3086" max="3086" width="10.85546875" bestFit="1" customWidth="1"/>
    <col min="3087" max="3087" width="12" customWidth="1"/>
    <col min="3088" max="3088" width="10.85546875" bestFit="1" customWidth="1"/>
    <col min="3089" max="3089" width="12" customWidth="1"/>
    <col min="3090" max="3090" width="9.85546875" bestFit="1" customWidth="1"/>
    <col min="3091" max="3091" width="11" customWidth="1"/>
    <col min="3092" max="3092" width="10.85546875" bestFit="1" customWidth="1"/>
    <col min="3093" max="3093" width="12" customWidth="1"/>
    <col min="3094" max="3094" width="10.85546875" bestFit="1" customWidth="1"/>
    <col min="3095" max="3095" width="12" customWidth="1"/>
    <col min="3096" max="3096" width="10.85546875" bestFit="1" customWidth="1"/>
    <col min="3097" max="3097" width="12" customWidth="1"/>
    <col min="3098" max="3098" width="9.85546875" bestFit="1" customWidth="1"/>
    <col min="3099" max="3099" width="11" customWidth="1"/>
    <col min="3100" max="3100" width="10.85546875" bestFit="1" customWidth="1"/>
    <col min="3101" max="3101" width="12" customWidth="1"/>
    <col min="3102" max="3102" width="10.85546875" bestFit="1" customWidth="1"/>
    <col min="3103" max="3103" width="12" customWidth="1"/>
    <col min="3104" max="3104" width="10.85546875" bestFit="1" customWidth="1"/>
    <col min="3105" max="3105" width="12" customWidth="1"/>
    <col min="3106" max="3106" width="10.85546875" bestFit="1" customWidth="1"/>
    <col min="3107" max="3107" width="12" customWidth="1"/>
    <col min="3108" max="3108" width="10.85546875" bestFit="1" customWidth="1"/>
    <col min="3109" max="3109" width="12" customWidth="1"/>
    <col min="3110" max="3110" width="10.85546875" bestFit="1" customWidth="1"/>
    <col min="3111" max="3111" width="12" customWidth="1"/>
    <col min="3112" max="3112" width="10.85546875" bestFit="1" customWidth="1"/>
    <col min="3113" max="3113" width="12" customWidth="1"/>
    <col min="3114" max="3114" width="10.85546875" bestFit="1" customWidth="1"/>
    <col min="3115" max="3115" width="12" customWidth="1"/>
    <col min="3116" max="3116" width="10.85546875" bestFit="1" customWidth="1"/>
    <col min="3117" max="3117" width="12" customWidth="1"/>
    <col min="3118" max="3118" width="10.85546875" bestFit="1" customWidth="1"/>
    <col min="3119" max="3119" width="12" customWidth="1"/>
    <col min="3120" max="3120" width="9.85546875" bestFit="1" customWidth="1"/>
    <col min="3121" max="3121" width="11" customWidth="1"/>
    <col min="3122" max="3122" width="10.85546875" bestFit="1" customWidth="1"/>
    <col min="3123" max="3123" width="12" customWidth="1"/>
    <col min="3124" max="3124" width="10.85546875" bestFit="1" customWidth="1"/>
    <col min="3125" max="3125" width="12" customWidth="1"/>
    <col min="3126" max="3126" width="10.85546875" bestFit="1" customWidth="1"/>
    <col min="3127" max="3127" width="12" customWidth="1"/>
    <col min="3128" max="3128" width="10.85546875" bestFit="1" customWidth="1"/>
    <col min="3129" max="3129" width="12" customWidth="1"/>
    <col min="3130" max="3130" width="10.85546875" bestFit="1" customWidth="1"/>
    <col min="3131" max="3131" width="12" customWidth="1"/>
    <col min="3132" max="3132" width="10.85546875" bestFit="1" customWidth="1"/>
    <col min="3133" max="3133" width="12" customWidth="1"/>
    <col min="3134" max="3134" width="11.7109375" bestFit="1" customWidth="1"/>
    <col min="3135" max="3135" width="12" customWidth="1"/>
    <col min="3136" max="3136" width="11.7109375" bestFit="1" customWidth="1"/>
    <col min="3137" max="3137" width="12" customWidth="1"/>
    <col min="3138" max="3138" width="10.85546875" bestFit="1" customWidth="1"/>
    <col min="3139" max="3139" width="12" customWidth="1"/>
    <col min="3140" max="3140" width="10.85546875" bestFit="1" customWidth="1"/>
    <col min="3141" max="3141" width="12" customWidth="1"/>
    <col min="3142" max="3142" width="10.85546875" bestFit="1" customWidth="1"/>
    <col min="3143" max="3143" width="12" customWidth="1"/>
    <col min="3144" max="3144" width="10.85546875" bestFit="1" customWidth="1"/>
    <col min="3145" max="3145" width="12" customWidth="1"/>
    <col min="3146" max="3146" width="9.85546875" bestFit="1" customWidth="1"/>
    <col min="3147" max="3147" width="11" customWidth="1"/>
    <col min="3148" max="3148" width="10.85546875" bestFit="1" customWidth="1"/>
    <col min="3149" max="3149" width="12" customWidth="1"/>
    <col min="3150" max="3150" width="10.85546875" bestFit="1" customWidth="1"/>
    <col min="3151" max="3151" width="12" customWidth="1"/>
    <col min="3152" max="3152" width="10.85546875" bestFit="1" customWidth="1"/>
    <col min="3153" max="3153" width="12" customWidth="1"/>
    <col min="3154" max="3154" width="9.85546875" bestFit="1" customWidth="1"/>
    <col min="3155" max="3155" width="11" customWidth="1"/>
    <col min="3156" max="3156" width="9.85546875" bestFit="1" customWidth="1"/>
    <col min="3157" max="3157" width="11" customWidth="1"/>
    <col min="3158" max="3158" width="10.85546875" bestFit="1" customWidth="1"/>
    <col min="3159" max="3159" width="12" customWidth="1"/>
    <col min="3160" max="3160" width="10.85546875" bestFit="1" customWidth="1"/>
    <col min="3161" max="3161" width="12" customWidth="1"/>
    <col min="3162" max="3162" width="10.85546875" bestFit="1" customWidth="1"/>
    <col min="3163" max="3163" width="12" customWidth="1"/>
    <col min="3164" max="3164" width="10.85546875" bestFit="1" customWidth="1"/>
    <col min="3165" max="3165" width="12" customWidth="1"/>
    <col min="3166" max="3166" width="8.85546875" customWidth="1"/>
    <col min="3167" max="3167" width="9.42578125" customWidth="1"/>
    <col min="3168" max="3168" width="10.85546875" bestFit="1" customWidth="1"/>
    <col min="3169" max="3169" width="12" customWidth="1"/>
    <col min="3170" max="3170" width="10.85546875" bestFit="1" customWidth="1"/>
    <col min="3171" max="3171" width="12" customWidth="1"/>
    <col min="3172" max="3172" width="10.85546875" bestFit="1" customWidth="1"/>
    <col min="3173" max="3173" width="12" customWidth="1"/>
    <col min="3174" max="3174" width="10.85546875" bestFit="1" customWidth="1"/>
    <col min="3175" max="3175" width="12" customWidth="1"/>
    <col min="3176" max="3176" width="10.85546875" bestFit="1" customWidth="1"/>
    <col min="3177" max="3177" width="12" customWidth="1"/>
    <col min="3178" max="3178" width="10.85546875" bestFit="1" customWidth="1"/>
    <col min="3179" max="3179" width="12" customWidth="1"/>
    <col min="3180" max="3180" width="10.85546875" bestFit="1" customWidth="1"/>
    <col min="3181" max="3181" width="12" customWidth="1"/>
    <col min="3182" max="3182" width="10.85546875" bestFit="1" customWidth="1"/>
    <col min="3183" max="3183" width="12" customWidth="1"/>
    <col min="3184" max="3184" width="10.85546875" bestFit="1" customWidth="1"/>
    <col min="3185" max="3185" width="12" customWidth="1"/>
    <col min="3186" max="3186" width="10.85546875" bestFit="1" customWidth="1"/>
    <col min="3187" max="3187" width="12" customWidth="1"/>
    <col min="3188" max="3188" width="10.85546875" bestFit="1" customWidth="1"/>
    <col min="3189" max="3189" width="12" customWidth="1"/>
    <col min="3190" max="3190" width="10.85546875" bestFit="1" customWidth="1"/>
    <col min="3191" max="3191" width="12" customWidth="1"/>
    <col min="3192" max="3192" width="10.85546875" bestFit="1" customWidth="1"/>
    <col min="3193" max="3193" width="12" customWidth="1"/>
    <col min="3194" max="3194" width="10.85546875" bestFit="1" customWidth="1"/>
    <col min="3195" max="3195" width="12" customWidth="1"/>
    <col min="3196" max="3196" width="11.7109375" bestFit="1" customWidth="1"/>
    <col min="3197" max="3197" width="11" customWidth="1"/>
    <col min="3198" max="3198" width="10.85546875" bestFit="1" customWidth="1"/>
    <col min="3199" max="3199" width="12" customWidth="1"/>
    <col min="3200" max="3200" width="10.85546875" bestFit="1" customWidth="1"/>
    <col min="3201" max="3201" width="12" customWidth="1"/>
    <col min="3202" max="3202" width="9.85546875" bestFit="1" customWidth="1"/>
    <col min="3203" max="3203" width="11" customWidth="1"/>
    <col min="3204" max="3204" width="10.85546875" bestFit="1" customWidth="1"/>
    <col min="3205" max="3205" width="12" customWidth="1"/>
    <col min="3206" max="3206" width="10.85546875" bestFit="1" customWidth="1"/>
    <col min="3207" max="3207" width="12" customWidth="1"/>
    <col min="3208" max="3208" width="9.85546875" bestFit="1" customWidth="1"/>
    <col min="3209" max="3209" width="11" customWidth="1"/>
    <col min="3210" max="3210" width="10.85546875" bestFit="1" customWidth="1"/>
    <col min="3211" max="3211" width="12" customWidth="1"/>
    <col min="3212" max="3212" width="10.85546875" bestFit="1" customWidth="1"/>
    <col min="3213" max="3213" width="12" customWidth="1"/>
    <col min="3214" max="3214" width="9.85546875" bestFit="1" customWidth="1"/>
    <col min="3215" max="3215" width="11" customWidth="1"/>
    <col min="3216" max="3216" width="11.7109375" bestFit="1" customWidth="1"/>
    <col min="3217" max="3217" width="11" customWidth="1"/>
    <col min="3218" max="3218" width="11.7109375" bestFit="1" customWidth="1"/>
    <col min="3219" max="3219" width="12" customWidth="1"/>
    <col min="3220" max="3220" width="10.85546875" bestFit="1" customWidth="1"/>
    <col min="3221" max="3221" width="12" customWidth="1"/>
    <col min="3222" max="3222" width="10.85546875" bestFit="1" customWidth="1"/>
    <col min="3223" max="3223" width="12" customWidth="1"/>
    <col min="3224" max="3224" width="10.85546875" bestFit="1" customWidth="1"/>
    <col min="3225" max="3225" width="12" customWidth="1"/>
    <col min="3226" max="3226" width="10.85546875" bestFit="1" customWidth="1"/>
    <col min="3227" max="3227" width="12" customWidth="1"/>
    <col min="3228" max="3228" width="10.85546875" bestFit="1" customWidth="1"/>
    <col min="3229" max="3229" width="12" customWidth="1"/>
    <col min="3230" max="3230" width="10.85546875" bestFit="1" customWidth="1"/>
    <col min="3231" max="3231" width="12" customWidth="1"/>
    <col min="3232" max="3232" width="10.85546875" bestFit="1" customWidth="1"/>
    <col min="3233" max="3233" width="12" customWidth="1"/>
    <col min="3234" max="3234" width="10.85546875" bestFit="1" customWidth="1"/>
    <col min="3235" max="3235" width="12" customWidth="1"/>
    <col min="3236" max="3236" width="10.85546875" bestFit="1" customWidth="1"/>
    <col min="3237" max="3237" width="12" customWidth="1"/>
    <col min="3238" max="3238" width="10.85546875" bestFit="1" customWidth="1"/>
    <col min="3239" max="3239" width="12" customWidth="1"/>
    <col min="3240" max="3240" width="11.7109375" bestFit="1" customWidth="1"/>
    <col min="3241" max="3241" width="12" customWidth="1"/>
    <col min="3242" max="3242" width="10.85546875" bestFit="1" customWidth="1"/>
    <col min="3243" max="3243" width="12" customWidth="1"/>
    <col min="3244" max="3244" width="10.85546875" bestFit="1" customWidth="1"/>
    <col min="3245" max="3245" width="12" customWidth="1"/>
    <col min="3246" max="3246" width="11.7109375" bestFit="1" customWidth="1"/>
    <col min="3247" max="3247" width="12" customWidth="1"/>
    <col min="3248" max="3248" width="10.85546875" bestFit="1" customWidth="1"/>
    <col min="3249" max="3249" width="12" customWidth="1"/>
    <col min="3250" max="3250" width="9.85546875" bestFit="1" customWidth="1"/>
    <col min="3251" max="3251" width="11" customWidth="1"/>
    <col min="3252" max="3252" width="10.85546875" bestFit="1" customWidth="1"/>
    <col min="3253" max="3253" width="12" customWidth="1"/>
    <col min="3254" max="3254" width="10.85546875" bestFit="1" customWidth="1"/>
    <col min="3255" max="3255" width="12" customWidth="1"/>
    <col min="3256" max="3256" width="11.7109375" bestFit="1" customWidth="1"/>
    <col min="3257" max="3257" width="12" customWidth="1"/>
    <col min="3258" max="3258" width="10.85546875" bestFit="1" customWidth="1"/>
    <col min="3259" max="3259" width="12" customWidth="1"/>
    <col min="3260" max="3260" width="10.85546875" bestFit="1" customWidth="1"/>
    <col min="3261" max="3261" width="12" customWidth="1"/>
    <col min="3262" max="3262" width="11.7109375" bestFit="1" customWidth="1"/>
    <col min="3263" max="3263" width="12" customWidth="1"/>
    <col min="3264" max="3264" width="10.85546875" bestFit="1" customWidth="1"/>
    <col min="3265" max="3265" width="12" customWidth="1"/>
    <col min="3266" max="3266" width="9.85546875" bestFit="1" customWidth="1"/>
    <col min="3267" max="3267" width="11" customWidth="1"/>
    <col min="3268" max="3268" width="10.85546875" bestFit="1" customWidth="1"/>
    <col min="3269" max="3269" width="12" customWidth="1"/>
    <col min="3270" max="3270" width="10.85546875" bestFit="1" customWidth="1"/>
    <col min="3271" max="3271" width="12" customWidth="1"/>
    <col min="3272" max="3272" width="10.85546875" bestFit="1" customWidth="1"/>
    <col min="3273" max="3273" width="12" customWidth="1"/>
    <col min="3274" max="3274" width="10.85546875" bestFit="1" customWidth="1"/>
    <col min="3275" max="3275" width="12" customWidth="1"/>
    <col min="3276" max="3276" width="10.85546875" bestFit="1" customWidth="1"/>
    <col min="3277" max="3277" width="12" customWidth="1"/>
    <col min="3278" max="3278" width="11.7109375" bestFit="1" customWidth="1"/>
    <col min="3279" max="3279" width="12" customWidth="1"/>
    <col min="3280" max="3280" width="10.85546875" bestFit="1" customWidth="1"/>
    <col min="3281" max="3281" width="12" customWidth="1"/>
    <col min="3282" max="3282" width="9.85546875" bestFit="1" customWidth="1"/>
    <col min="3283" max="3283" width="11" customWidth="1"/>
    <col min="3284" max="3284" width="10.85546875" bestFit="1" customWidth="1"/>
    <col min="3285" max="3285" width="12" customWidth="1"/>
    <col min="3286" max="3286" width="10.85546875" bestFit="1" customWidth="1"/>
    <col min="3287" max="3287" width="12" customWidth="1"/>
    <col min="3288" max="3288" width="10.85546875" bestFit="1" customWidth="1"/>
    <col min="3289" max="3289" width="12" customWidth="1"/>
    <col min="3290" max="3290" width="11.7109375" bestFit="1" customWidth="1"/>
    <col min="3291" max="3291" width="12" customWidth="1"/>
    <col min="3292" max="3292" width="10.85546875" bestFit="1" customWidth="1"/>
    <col min="3293" max="3293" width="12" customWidth="1"/>
    <col min="3294" max="3294" width="10.85546875" bestFit="1" customWidth="1"/>
    <col min="3295" max="3295" width="12" customWidth="1"/>
    <col min="3296" max="3296" width="10.85546875" bestFit="1" customWidth="1"/>
    <col min="3297" max="3297" width="12" customWidth="1"/>
    <col min="3298" max="3298" width="10.85546875" bestFit="1" customWidth="1"/>
    <col min="3299" max="3299" width="12" customWidth="1"/>
    <col min="3300" max="3300" width="10.85546875" bestFit="1" customWidth="1"/>
    <col min="3301" max="3301" width="12" customWidth="1"/>
    <col min="3302" max="3302" width="11.7109375" bestFit="1" customWidth="1"/>
    <col min="3303" max="3303" width="12" customWidth="1"/>
    <col min="3304" max="3304" width="11.7109375" bestFit="1" customWidth="1"/>
    <col min="3305" max="3305" width="12" customWidth="1"/>
    <col min="3306" max="3306" width="11.7109375" bestFit="1" customWidth="1"/>
    <col min="3307" max="3307" width="12" customWidth="1"/>
    <col min="3308" max="3308" width="10.85546875" bestFit="1" customWidth="1"/>
    <col min="3309" max="3309" width="12" customWidth="1"/>
    <col min="3310" max="3310" width="11.7109375" bestFit="1" customWidth="1"/>
    <col min="3311" max="3311" width="12" customWidth="1"/>
    <col min="3312" max="3312" width="10.85546875" bestFit="1" customWidth="1"/>
    <col min="3313" max="3313" width="12" customWidth="1"/>
    <col min="3314" max="3314" width="10.85546875" bestFit="1" customWidth="1"/>
    <col min="3315" max="3315" width="12" customWidth="1"/>
    <col min="3316" max="3316" width="10.85546875" bestFit="1" customWidth="1"/>
    <col min="3317" max="3317" width="12" customWidth="1"/>
    <col min="3318" max="3318" width="10.85546875" bestFit="1" customWidth="1"/>
    <col min="3319" max="3319" width="12" customWidth="1"/>
    <col min="3320" max="3320" width="10.85546875" bestFit="1" customWidth="1"/>
    <col min="3321" max="3321" width="12" customWidth="1"/>
    <col min="3322" max="3322" width="10.85546875" bestFit="1" customWidth="1"/>
    <col min="3323" max="3323" width="12" customWidth="1"/>
    <col min="3324" max="3324" width="10.85546875" bestFit="1" customWidth="1"/>
    <col min="3325" max="3325" width="12" customWidth="1"/>
    <col min="3326" max="3326" width="9.85546875" bestFit="1" customWidth="1"/>
    <col min="3327" max="3327" width="11" customWidth="1"/>
    <col min="3328" max="3328" width="10.85546875" bestFit="1" customWidth="1"/>
    <col min="3329" max="3329" width="12" customWidth="1"/>
    <col min="3330" max="3330" width="10.85546875" bestFit="1" customWidth="1"/>
    <col min="3331" max="3331" width="12" customWidth="1"/>
    <col min="3332" max="3332" width="10.85546875" bestFit="1" customWidth="1"/>
    <col min="3333" max="3333" width="12" customWidth="1"/>
    <col min="3334" max="3334" width="10.85546875" bestFit="1" customWidth="1"/>
    <col min="3335" max="3335" width="12" customWidth="1"/>
    <col min="3336" max="3336" width="10.85546875" bestFit="1" customWidth="1"/>
    <col min="3337" max="3337" width="12" customWidth="1"/>
    <col min="3338" max="3338" width="10.85546875" bestFit="1" customWidth="1"/>
    <col min="3339" max="3339" width="12" customWidth="1"/>
    <col min="3340" max="3340" width="8.85546875" customWidth="1"/>
    <col min="3341" max="3341" width="9.42578125" customWidth="1"/>
    <col min="3342" max="3342" width="10.85546875" bestFit="1" customWidth="1"/>
    <col min="3343" max="3343" width="12" customWidth="1"/>
    <col min="3344" max="3344" width="10.85546875" bestFit="1" customWidth="1"/>
    <col min="3345" max="3345" width="12" customWidth="1"/>
    <col min="3346" max="3346" width="10.85546875" bestFit="1" customWidth="1"/>
    <col min="3347" max="3347" width="12" customWidth="1"/>
    <col min="3348" max="3348" width="10.85546875" bestFit="1" customWidth="1"/>
    <col min="3349" max="3349" width="12" customWidth="1"/>
    <col min="3350" max="3350" width="10.85546875" bestFit="1" customWidth="1"/>
    <col min="3351" max="3351" width="12" customWidth="1"/>
    <col min="3352" max="3352" width="10.85546875" bestFit="1" customWidth="1"/>
    <col min="3353" max="3353" width="12" customWidth="1"/>
    <col min="3354" max="3354" width="10.85546875" bestFit="1" customWidth="1"/>
    <col min="3355" max="3355" width="12" customWidth="1"/>
    <col min="3356" max="3356" width="10.85546875" bestFit="1" customWidth="1"/>
    <col min="3357" max="3357" width="12" customWidth="1"/>
    <col min="3358" max="3358" width="10.85546875" bestFit="1" customWidth="1"/>
    <col min="3359" max="3359" width="12" customWidth="1"/>
    <col min="3360" max="3360" width="10.85546875" bestFit="1" customWidth="1"/>
    <col min="3361" max="3361" width="12" customWidth="1"/>
    <col min="3362" max="3362" width="10.85546875" bestFit="1" customWidth="1"/>
    <col min="3363" max="3363" width="12" customWidth="1"/>
    <col min="3364" max="3364" width="9.85546875" bestFit="1" customWidth="1"/>
    <col min="3365" max="3365" width="11" customWidth="1"/>
    <col min="3366" max="3366" width="10.85546875" bestFit="1" customWidth="1"/>
    <col min="3367" max="3367" width="12" customWidth="1"/>
    <col min="3368" max="3368" width="10.85546875" bestFit="1" customWidth="1"/>
    <col min="3369" max="3369" width="12" customWidth="1"/>
    <col min="3370" max="3370" width="10.85546875" bestFit="1" customWidth="1"/>
    <col min="3371" max="3371" width="12" customWidth="1"/>
    <col min="3372" max="3372" width="10.85546875" bestFit="1" customWidth="1"/>
    <col min="3373" max="3373" width="12" customWidth="1"/>
    <col min="3374" max="3374" width="10.85546875" bestFit="1" customWidth="1"/>
    <col min="3375" max="3375" width="12" customWidth="1"/>
    <col min="3376" max="3376" width="10.85546875" bestFit="1" customWidth="1"/>
    <col min="3377" max="3377" width="12" customWidth="1"/>
    <col min="3378" max="3378" width="10.85546875" bestFit="1" customWidth="1"/>
    <col min="3379" max="3379" width="12" customWidth="1"/>
    <col min="3380" max="3380" width="10.85546875" bestFit="1" customWidth="1"/>
    <col min="3381" max="3381" width="12" customWidth="1"/>
    <col min="3382" max="3382" width="10.85546875" bestFit="1" customWidth="1"/>
    <col min="3383" max="3383" width="12" customWidth="1"/>
    <col min="3384" max="3384" width="10.85546875" bestFit="1" customWidth="1"/>
    <col min="3385" max="3385" width="12" customWidth="1"/>
    <col min="3386" max="3386" width="10.85546875" bestFit="1" customWidth="1"/>
    <col min="3387" max="3387" width="12" customWidth="1"/>
    <col min="3388" max="3388" width="10.85546875" bestFit="1" customWidth="1"/>
    <col min="3389" max="3389" width="12" customWidth="1"/>
    <col min="3390" max="3390" width="10.85546875" bestFit="1" customWidth="1"/>
    <col min="3391" max="3391" width="12" customWidth="1"/>
    <col min="3392" max="3392" width="10.85546875" bestFit="1" customWidth="1"/>
    <col min="3393" max="3393" width="12" customWidth="1"/>
    <col min="3394" max="3394" width="9.85546875" bestFit="1" customWidth="1"/>
    <col min="3395" max="3395" width="11" customWidth="1"/>
    <col min="3396" max="3396" width="9.85546875" bestFit="1" customWidth="1"/>
    <col min="3397" max="3397" width="11" customWidth="1"/>
    <col min="3398" max="3398" width="10.85546875" bestFit="1" customWidth="1"/>
    <col min="3399" max="3399" width="12" customWidth="1"/>
    <col min="3400" max="3400" width="10.85546875" bestFit="1" customWidth="1"/>
    <col min="3401" max="3401" width="12" customWidth="1"/>
    <col min="3402" max="3402" width="10.85546875" bestFit="1" customWidth="1"/>
    <col min="3403" max="3403" width="12" customWidth="1"/>
    <col min="3404" max="3404" width="9.85546875" bestFit="1" customWidth="1"/>
    <col min="3405" max="3405" width="11" customWidth="1"/>
    <col min="3406" max="3406" width="10.85546875" bestFit="1" customWidth="1"/>
    <col min="3407" max="3407" width="12" customWidth="1"/>
    <col min="3408" max="3408" width="10.85546875" bestFit="1" customWidth="1"/>
    <col min="3409" max="3409" width="12" customWidth="1"/>
    <col min="3410" max="3410" width="10.85546875" bestFit="1" customWidth="1"/>
    <col min="3411" max="3411" width="12" customWidth="1"/>
    <col min="3412" max="3412" width="10.85546875" bestFit="1" customWidth="1"/>
    <col min="3413" max="3413" width="12" customWidth="1"/>
    <col min="3414" max="3414" width="10.85546875" bestFit="1" customWidth="1"/>
    <col min="3415" max="3415" width="12" customWidth="1"/>
    <col min="3416" max="3416" width="10.85546875" bestFit="1" customWidth="1"/>
    <col min="3417" max="3417" width="12" customWidth="1"/>
    <col min="3418" max="3418" width="10.85546875" bestFit="1" customWidth="1"/>
    <col min="3419" max="3419" width="12" customWidth="1"/>
    <col min="3420" max="3420" width="10.85546875" bestFit="1" customWidth="1"/>
    <col min="3421" max="3421" width="12" customWidth="1"/>
    <col min="3422" max="3422" width="9.85546875" bestFit="1" customWidth="1"/>
    <col min="3423" max="3423" width="11" customWidth="1"/>
    <col min="3424" max="3424" width="10.85546875" bestFit="1" customWidth="1"/>
    <col min="3425" max="3425" width="12" customWidth="1"/>
    <col min="3426" max="3426" width="10.85546875" bestFit="1" customWidth="1"/>
    <col min="3427" max="3427" width="12" customWidth="1"/>
    <col min="3428" max="3428" width="10.85546875" bestFit="1" customWidth="1"/>
    <col min="3429" max="3429" width="12" customWidth="1"/>
    <col min="3430" max="3430" width="9.85546875" bestFit="1" customWidth="1"/>
    <col min="3431" max="3431" width="11" customWidth="1"/>
    <col min="3432" max="3432" width="10.85546875" bestFit="1" customWidth="1"/>
    <col min="3433" max="3433" width="12" customWidth="1"/>
    <col min="3434" max="3434" width="10.85546875" bestFit="1" customWidth="1"/>
    <col min="3435" max="3435" width="12" customWidth="1"/>
    <col min="3436" max="3436" width="10.85546875" bestFit="1" customWidth="1"/>
    <col min="3437" max="3437" width="12" customWidth="1"/>
    <col min="3438" max="3438" width="10.85546875" bestFit="1" customWidth="1"/>
    <col min="3439" max="3439" width="12" customWidth="1"/>
    <col min="3440" max="3440" width="10.85546875" bestFit="1" customWidth="1"/>
    <col min="3441" max="3441" width="12" customWidth="1"/>
    <col min="3442" max="3442" width="10.85546875" bestFit="1" customWidth="1"/>
    <col min="3443" max="3443" width="12" customWidth="1"/>
    <col min="3444" max="3444" width="10.85546875" bestFit="1" customWidth="1"/>
    <col min="3445" max="3445" width="12" customWidth="1"/>
    <col min="3446" max="3446" width="10.85546875" bestFit="1" customWidth="1"/>
    <col min="3447" max="3447" width="12" customWidth="1"/>
    <col min="3448" max="3448" width="10.85546875" bestFit="1" customWidth="1"/>
    <col min="3449" max="3449" width="12" customWidth="1"/>
    <col min="3450" max="3450" width="10.85546875" bestFit="1" customWidth="1"/>
    <col min="3451" max="3451" width="12" customWidth="1"/>
    <col min="3452" max="3452" width="9.85546875" bestFit="1" customWidth="1"/>
    <col min="3453" max="3453" width="11" customWidth="1"/>
    <col min="3454" max="3454" width="10.85546875" bestFit="1" customWidth="1"/>
    <col min="3455" max="3455" width="12" customWidth="1"/>
    <col min="3456" max="3456" width="10.85546875" bestFit="1" customWidth="1"/>
    <col min="3457" max="3457" width="12" customWidth="1"/>
    <col min="3458" max="3458" width="11.7109375" bestFit="1" customWidth="1"/>
    <col min="3459" max="3459" width="12" customWidth="1"/>
    <col min="3460" max="3460" width="10.85546875" bestFit="1" customWidth="1"/>
    <col min="3461" max="3461" width="12" customWidth="1"/>
    <col min="3462" max="3462" width="9.85546875" bestFit="1" customWidth="1"/>
    <col min="3463" max="3463" width="11" customWidth="1"/>
    <col min="3464" max="3464" width="10.85546875" bestFit="1" customWidth="1"/>
    <col min="3465" max="3465" width="12" customWidth="1"/>
    <col min="3466" max="3466" width="10.85546875" bestFit="1" customWidth="1"/>
    <col min="3467" max="3467" width="12" customWidth="1"/>
    <col min="3468" max="3468" width="10.85546875" bestFit="1" customWidth="1"/>
    <col min="3469" max="3469" width="12" customWidth="1"/>
    <col min="3470" max="3470" width="10.85546875" bestFit="1" customWidth="1"/>
    <col min="3471" max="3471" width="12" customWidth="1"/>
    <col min="3472" max="3472" width="11.7109375" bestFit="1" customWidth="1"/>
    <col min="3473" max="3473" width="12" customWidth="1"/>
    <col min="3474" max="3474" width="10.85546875" bestFit="1" customWidth="1"/>
    <col min="3475" max="3475" width="12" customWidth="1"/>
    <col min="3476" max="3476" width="10.85546875" bestFit="1" customWidth="1"/>
    <col min="3477" max="3477" width="12" customWidth="1"/>
    <col min="3478" max="3478" width="10.85546875" bestFit="1" customWidth="1"/>
    <col min="3479" max="3479" width="12" customWidth="1"/>
    <col min="3480" max="3480" width="10.85546875" bestFit="1" customWidth="1"/>
    <col min="3481" max="3481" width="12" customWidth="1"/>
    <col min="3482" max="3482" width="10.85546875" bestFit="1" customWidth="1"/>
    <col min="3483" max="3483" width="12" customWidth="1"/>
    <col min="3484" max="3484" width="11.7109375" bestFit="1" customWidth="1"/>
    <col min="3485" max="3485" width="11" customWidth="1"/>
    <col min="3486" max="3486" width="10.85546875" bestFit="1" customWidth="1"/>
    <col min="3487" max="3487" width="12" customWidth="1"/>
    <col min="3488" max="3488" width="10.85546875" bestFit="1" customWidth="1"/>
    <col min="3489" max="3489" width="12" customWidth="1"/>
    <col min="3490" max="3490" width="10.85546875" bestFit="1" customWidth="1"/>
    <col min="3491" max="3491" width="12" customWidth="1"/>
    <col min="3492" max="3492" width="10.85546875" bestFit="1" customWidth="1"/>
    <col min="3493" max="3493" width="12" customWidth="1"/>
    <col min="3494" max="3494" width="10.85546875" bestFit="1" customWidth="1"/>
    <col min="3495" max="3495" width="12" customWidth="1"/>
    <col min="3496" max="3496" width="10.85546875" bestFit="1" customWidth="1"/>
    <col min="3497" max="3497" width="12" customWidth="1"/>
    <col min="3498" max="3498" width="11.7109375" bestFit="1" customWidth="1"/>
    <col min="3499" max="3499" width="11" customWidth="1"/>
    <col min="3500" max="3500" width="9.85546875" bestFit="1" customWidth="1"/>
    <col min="3501" max="3501" width="11" customWidth="1"/>
    <col min="3502" max="3502" width="10.85546875" bestFit="1" customWidth="1"/>
    <col min="3503" max="3503" width="12" customWidth="1"/>
    <col min="3504" max="3504" width="10.85546875" bestFit="1" customWidth="1"/>
    <col min="3505" max="3505" width="12" customWidth="1"/>
    <col min="3506" max="3506" width="11.7109375" bestFit="1" customWidth="1"/>
    <col min="3507" max="3507" width="12" customWidth="1"/>
    <col min="3508" max="3508" width="9.85546875" bestFit="1" customWidth="1"/>
    <col min="3509" max="3509" width="11" customWidth="1"/>
    <col min="3510" max="3510" width="10.85546875" bestFit="1" customWidth="1"/>
    <col min="3511" max="3511" width="12" customWidth="1"/>
    <col min="3512" max="3512" width="10.85546875" bestFit="1" customWidth="1"/>
    <col min="3513" max="3513" width="12" customWidth="1"/>
    <col min="3514" max="3514" width="10.85546875" bestFit="1" customWidth="1"/>
    <col min="3515" max="3515" width="12" customWidth="1"/>
    <col min="3516" max="3516" width="11.7109375" bestFit="1" customWidth="1"/>
    <col min="3517" max="3517" width="12" customWidth="1"/>
    <col min="3518" max="3518" width="11.7109375" bestFit="1" customWidth="1"/>
    <col min="3519" max="3519" width="12" customWidth="1"/>
    <col min="3520" max="3520" width="10.85546875" bestFit="1" customWidth="1"/>
    <col min="3521" max="3521" width="12" customWidth="1"/>
    <col min="3522" max="3522" width="10.85546875" bestFit="1" customWidth="1"/>
    <col min="3523" max="3523" width="12" customWidth="1"/>
    <col min="3524" max="3524" width="10.85546875" bestFit="1" customWidth="1"/>
    <col min="3525" max="3525" width="12" customWidth="1"/>
    <col min="3526" max="3526" width="10.85546875" bestFit="1" customWidth="1"/>
    <col min="3527" max="3527" width="12" customWidth="1"/>
    <col min="3528" max="3528" width="10.85546875" bestFit="1" customWidth="1"/>
    <col min="3529" max="3529" width="12" customWidth="1"/>
    <col min="3530" max="3530" width="10.85546875" bestFit="1" customWidth="1"/>
    <col min="3531" max="3531" width="12" customWidth="1"/>
    <col min="3532" max="3532" width="10.85546875" bestFit="1" customWidth="1"/>
    <col min="3533" max="3533" width="12" customWidth="1"/>
    <col min="3534" max="3534" width="10.85546875" bestFit="1" customWidth="1"/>
    <col min="3535" max="3535" width="12" customWidth="1"/>
    <col min="3536" max="3536" width="10.85546875" bestFit="1" customWidth="1"/>
    <col min="3537" max="3537" width="12" customWidth="1"/>
    <col min="3538" max="3538" width="11.7109375" bestFit="1" customWidth="1"/>
    <col min="3539" max="3539" width="12" customWidth="1"/>
    <col min="3540" max="3540" width="11.7109375" bestFit="1" customWidth="1"/>
    <col min="3541" max="3541" width="12" customWidth="1"/>
    <col min="3542" max="3542" width="10.85546875" bestFit="1" customWidth="1"/>
    <col min="3543" max="3543" width="12" customWidth="1"/>
    <col min="3544" max="3544" width="10.85546875" bestFit="1" customWidth="1"/>
    <col min="3545" max="3545" width="12" customWidth="1"/>
    <col min="3546" max="3546" width="10.85546875" bestFit="1" customWidth="1"/>
    <col min="3547" max="3547" width="12" customWidth="1"/>
    <col min="3548" max="3548" width="10.85546875" bestFit="1" customWidth="1"/>
    <col min="3549" max="3549" width="12" customWidth="1"/>
    <col min="3550" max="3550" width="10.85546875" bestFit="1" customWidth="1"/>
    <col min="3551" max="3551" width="12" customWidth="1"/>
    <col min="3552" max="3552" width="10.85546875" bestFit="1" customWidth="1"/>
    <col min="3553" max="3553" width="12" customWidth="1"/>
    <col min="3554" max="3554" width="10.85546875" bestFit="1" customWidth="1"/>
    <col min="3555" max="3555" width="12" customWidth="1"/>
    <col min="3556" max="3556" width="10.85546875" bestFit="1" customWidth="1"/>
    <col min="3557" max="3557" width="12" customWidth="1"/>
    <col min="3558" max="3558" width="10.85546875" bestFit="1" customWidth="1"/>
    <col min="3559" max="3559" width="12" customWidth="1"/>
    <col min="3560" max="3560" width="10.85546875" bestFit="1" customWidth="1"/>
    <col min="3561" max="3561" width="12" customWidth="1"/>
    <col min="3562" max="3562" width="10.85546875" bestFit="1" customWidth="1"/>
    <col min="3563" max="3563" width="12" customWidth="1"/>
    <col min="3564" max="3564" width="10.85546875" bestFit="1" customWidth="1"/>
    <col min="3565" max="3565" width="12" customWidth="1"/>
    <col min="3566" max="3566" width="9.85546875" bestFit="1" customWidth="1"/>
    <col min="3567" max="3567" width="11" customWidth="1"/>
    <col min="3568" max="3568" width="10.85546875" bestFit="1" customWidth="1"/>
    <col min="3569" max="3569" width="12" customWidth="1"/>
    <col min="3570" max="3570" width="9.85546875" bestFit="1" customWidth="1"/>
    <col min="3571" max="3571" width="11" customWidth="1"/>
    <col min="3572" max="3572" width="10.85546875" bestFit="1" customWidth="1"/>
    <col min="3573" max="3573" width="12" customWidth="1"/>
    <col min="3574" max="3574" width="10.85546875" bestFit="1" customWidth="1"/>
    <col min="3575" max="3575" width="12" customWidth="1"/>
    <col min="3576" max="3576" width="9.85546875" bestFit="1" customWidth="1"/>
    <col min="3577" max="3577" width="11" customWidth="1"/>
    <col min="3578" max="3578" width="10.85546875" bestFit="1" customWidth="1"/>
    <col min="3579" max="3579" width="12" customWidth="1"/>
    <col min="3580" max="3580" width="10.85546875" bestFit="1" customWidth="1"/>
    <col min="3581" max="3581" width="12" customWidth="1"/>
    <col min="3582" max="3582" width="10.85546875" bestFit="1" customWidth="1"/>
    <col min="3583" max="3583" width="12" customWidth="1"/>
    <col min="3584" max="3584" width="11.7109375" bestFit="1" customWidth="1"/>
    <col min="3585" max="3585" width="12" customWidth="1"/>
    <col min="3586" max="3586" width="10.85546875" bestFit="1" customWidth="1"/>
    <col min="3587" max="3587" width="12" customWidth="1"/>
    <col min="3588" max="3588" width="10.85546875" bestFit="1" customWidth="1"/>
    <col min="3589" max="3589" width="12" customWidth="1"/>
    <col min="3590" max="3590" width="10.85546875" bestFit="1" customWidth="1"/>
    <col min="3591" max="3591" width="12" customWidth="1"/>
    <col min="3592" max="3592" width="10.85546875" bestFit="1" customWidth="1"/>
    <col min="3593" max="3593" width="12" customWidth="1"/>
    <col min="3594" max="3594" width="9.85546875" bestFit="1" customWidth="1"/>
    <col min="3595" max="3595" width="11" customWidth="1"/>
    <col min="3596" max="3596" width="10.85546875" bestFit="1" customWidth="1"/>
    <col min="3597" max="3597" width="12" customWidth="1"/>
    <col min="3598" max="3598" width="10.85546875" bestFit="1" customWidth="1"/>
    <col min="3599" max="3599" width="12" customWidth="1"/>
    <col min="3600" max="3600" width="10.85546875" bestFit="1" customWidth="1"/>
    <col min="3601" max="3601" width="12" customWidth="1"/>
    <col min="3602" max="3602" width="10.85546875" bestFit="1" customWidth="1"/>
    <col min="3603" max="3603" width="12" customWidth="1"/>
    <col min="3604" max="3604" width="10.85546875" bestFit="1" customWidth="1"/>
    <col min="3605" max="3605" width="12" customWidth="1"/>
    <col min="3606" max="3606" width="11.7109375" bestFit="1" customWidth="1"/>
    <col min="3607" max="3607" width="12" customWidth="1"/>
    <col min="3608" max="3608" width="10.85546875" bestFit="1" customWidth="1"/>
    <col min="3609" max="3609" width="12" customWidth="1"/>
    <col min="3610" max="3610" width="10.85546875" bestFit="1" customWidth="1"/>
    <col min="3611" max="3611" width="12" customWidth="1"/>
    <col min="3612" max="3612" width="10.85546875" bestFit="1" customWidth="1"/>
    <col min="3613" max="3613" width="12" customWidth="1"/>
    <col min="3614" max="3614" width="10.85546875" bestFit="1" customWidth="1"/>
    <col min="3615" max="3615" width="12" customWidth="1"/>
    <col min="3616" max="3616" width="10.85546875" bestFit="1" customWidth="1"/>
    <col min="3617" max="3617" width="12" customWidth="1"/>
    <col min="3618" max="3618" width="11.7109375" bestFit="1" customWidth="1"/>
    <col min="3619" max="3619" width="12" customWidth="1"/>
    <col min="3620" max="3620" width="10.85546875" bestFit="1" customWidth="1"/>
    <col min="3621" max="3621" width="12" customWidth="1"/>
    <col min="3622" max="3622" width="9.85546875" bestFit="1" customWidth="1"/>
    <col min="3623" max="3623" width="11" customWidth="1"/>
    <col min="3624" max="3624" width="10.85546875" bestFit="1" customWidth="1"/>
    <col min="3625" max="3625" width="12" customWidth="1"/>
    <col min="3626" max="3626" width="10.85546875" bestFit="1" customWidth="1"/>
    <col min="3627" max="3627" width="12" customWidth="1"/>
    <col min="3628" max="3628" width="10.85546875" bestFit="1" customWidth="1"/>
    <col min="3629" max="3629" width="12" customWidth="1"/>
    <col min="3630" max="3630" width="10.85546875" bestFit="1" customWidth="1"/>
    <col min="3631" max="3631" width="12" customWidth="1"/>
    <col min="3632" max="3632" width="10.85546875" bestFit="1" customWidth="1"/>
    <col min="3633" max="3633" width="12" customWidth="1"/>
    <col min="3634" max="3634" width="11.7109375" bestFit="1" customWidth="1"/>
    <col min="3635" max="3635" width="12" customWidth="1"/>
    <col min="3636" max="3636" width="9.85546875" bestFit="1" customWidth="1"/>
    <col min="3637" max="3637" width="11" customWidth="1"/>
    <col min="3638" max="3638" width="10.85546875" bestFit="1" customWidth="1"/>
    <col min="3639" max="3639" width="12" customWidth="1"/>
    <col min="3640" max="3640" width="11.7109375" bestFit="1" customWidth="1"/>
    <col min="3641" max="3641" width="12" customWidth="1"/>
    <col min="3642" max="3642" width="10.85546875" bestFit="1" customWidth="1"/>
    <col min="3643" max="3643" width="12" customWidth="1"/>
    <col min="3644" max="3644" width="10.85546875" bestFit="1" customWidth="1"/>
    <col min="3645" max="3645" width="12" customWidth="1"/>
    <col min="3646" max="3646" width="10.85546875" bestFit="1" customWidth="1"/>
    <col min="3647" max="3647" width="12" customWidth="1"/>
    <col min="3648" max="3648" width="10.85546875" bestFit="1" customWidth="1"/>
    <col min="3649" max="3649" width="12" customWidth="1"/>
    <col min="3650" max="3650" width="10.85546875" bestFit="1" customWidth="1"/>
    <col min="3651" max="3651" width="12" customWidth="1"/>
    <col min="3652" max="3652" width="10.85546875" bestFit="1" customWidth="1"/>
    <col min="3653" max="3653" width="12" customWidth="1"/>
    <col min="3654" max="3654" width="10.85546875" bestFit="1" customWidth="1"/>
    <col min="3655" max="3655" width="12" customWidth="1"/>
    <col min="3656" max="3656" width="11.7109375" bestFit="1" customWidth="1"/>
    <col min="3657" max="3657" width="9.42578125" customWidth="1"/>
    <col min="3658" max="3658" width="10.85546875" bestFit="1" customWidth="1"/>
    <col min="3659" max="3659" width="12" customWidth="1"/>
    <col min="3660" max="3660" width="10.85546875" bestFit="1" customWidth="1"/>
    <col min="3661" max="3661" width="12" customWidth="1"/>
    <col min="3662" max="3662" width="11.7109375" bestFit="1" customWidth="1"/>
    <col min="3663" max="3663" width="12" customWidth="1"/>
    <col min="3664" max="3664" width="10.85546875" bestFit="1" customWidth="1"/>
    <col min="3665" max="3665" width="12" customWidth="1"/>
    <col min="3666" max="3666" width="11.7109375" bestFit="1" customWidth="1"/>
    <col min="3667" max="3667" width="12" customWidth="1"/>
    <col min="3668" max="3668" width="10.85546875" bestFit="1" customWidth="1"/>
    <col min="3669" max="3669" width="12" customWidth="1"/>
    <col min="3670" max="3670" width="10.85546875" bestFit="1" customWidth="1"/>
    <col min="3671" max="3671" width="12" customWidth="1"/>
    <col min="3672" max="3672" width="10.85546875" bestFit="1" customWidth="1"/>
    <col min="3673" max="3673" width="12" customWidth="1"/>
    <col min="3674" max="3674" width="10.85546875" bestFit="1" customWidth="1"/>
    <col min="3675" max="3675" width="12" customWidth="1"/>
    <col min="3676" max="3676" width="10.85546875" bestFit="1" customWidth="1"/>
    <col min="3677" max="3677" width="12" customWidth="1"/>
    <col min="3678" max="3678" width="10.85546875" bestFit="1" customWidth="1"/>
    <col min="3679" max="3679" width="12" customWidth="1"/>
    <col min="3680" max="3680" width="11.7109375" bestFit="1" customWidth="1"/>
    <col min="3681" max="3681" width="12" customWidth="1"/>
    <col min="3682" max="3682" width="11.7109375" bestFit="1" customWidth="1"/>
    <col min="3683" max="3683" width="12" customWidth="1"/>
    <col min="3684" max="3684" width="11.7109375" bestFit="1" customWidth="1"/>
    <col min="3685" max="3685" width="12" customWidth="1"/>
    <col min="3686" max="3686" width="10.85546875" bestFit="1" customWidth="1"/>
    <col min="3687" max="3687" width="12" customWidth="1"/>
    <col min="3688" max="3688" width="11.7109375" bestFit="1" customWidth="1"/>
    <col min="3689" max="3689" width="12" customWidth="1"/>
    <col min="3690" max="3690" width="10.85546875" bestFit="1" customWidth="1"/>
    <col min="3691" max="3691" width="12" customWidth="1"/>
    <col min="3692" max="3692" width="10.85546875" bestFit="1" customWidth="1"/>
    <col min="3693" max="3693" width="12" customWidth="1"/>
    <col min="3694" max="3694" width="10.85546875" bestFit="1" customWidth="1"/>
    <col min="3695" max="3695" width="12" customWidth="1"/>
    <col min="3696" max="3696" width="10.85546875" bestFit="1" customWidth="1"/>
    <col min="3697" max="3697" width="12" customWidth="1"/>
    <col min="3698" max="3698" width="10.85546875" bestFit="1" customWidth="1"/>
    <col min="3699" max="3699" width="12" customWidth="1"/>
    <col min="3700" max="3700" width="10.85546875" bestFit="1" customWidth="1"/>
    <col min="3701" max="3701" width="12" customWidth="1"/>
    <col min="3702" max="3702" width="10.85546875" bestFit="1" customWidth="1"/>
    <col min="3703" max="3703" width="12" customWidth="1"/>
    <col min="3704" max="3704" width="9.85546875" bestFit="1" customWidth="1"/>
    <col min="3705" max="3705" width="11" customWidth="1"/>
    <col min="3706" max="3706" width="11.7109375" bestFit="1" customWidth="1"/>
    <col min="3707" max="3707" width="11" customWidth="1"/>
    <col min="3708" max="3708" width="10.85546875" bestFit="1" customWidth="1"/>
    <col min="3709" max="3709" width="12" customWidth="1"/>
    <col min="3710" max="3710" width="7.85546875" customWidth="1"/>
    <col min="3711" max="3711" width="9.42578125" customWidth="1"/>
    <col min="3712" max="3712" width="10.85546875" bestFit="1" customWidth="1"/>
    <col min="3713" max="3713" width="12" customWidth="1"/>
    <col min="3714" max="3714" width="10.85546875" bestFit="1" customWidth="1"/>
    <col min="3715" max="3715" width="12" customWidth="1"/>
    <col min="3716" max="3716" width="10.85546875" bestFit="1" customWidth="1"/>
    <col min="3717" max="3717" width="12" customWidth="1"/>
    <col min="3718" max="3718" width="11.7109375" bestFit="1" customWidth="1"/>
    <col min="3719" max="3719" width="12" customWidth="1"/>
    <col min="3720" max="3720" width="10.85546875" bestFit="1" customWidth="1"/>
    <col min="3721" max="3721" width="12" customWidth="1"/>
    <col min="3722" max="3722" width="10.85546875" bestFit="1" customWidth="1"/>
    <col min="3723" max="3723" width="12" customWidth="1"/>
    <col min="3724" max="3724" width="10.85546875" bestFit="1" customWidth="1"/>
    <col min="3725" max="3725" width="12" customWidth="1"/>
    <col min="3726" max="3726" width="10.85546875" bestFit="1" customWidth="1"/>
    <col min="3727" max="3727" width="12" customWidth="1"/>
    <col min="3728" max="3728" width="10.85546875" bestFit="1" customWidth="1"/>
    <col min="3729" max="3729" width="12" customWidth="1"/>
    <col min="3730" max="3730" width="11.7109375" bestFit="1" customWidth="1"/>
    <col min="3731" max="3731" width="12" customWidth="1"/>
    <col min="3732" max="3732" width="10.85546875" bestFit="1" customWidth="1"/>
    <col min="3733" max="3733" width="12" customWidth="1"/>
    <col min="3734" max="3734" width="10.85546875" bestFit="1" customWidth="1"/>
    <col min="3735" max="3735" width="12" customWidth="1"/>
    <col min="3736" max="3736" width="10.85546875" bestFit="1" customWidth="1"/>
    <col min="3737" max="3737" width="12" customWidth="1"/>
    <col min="3738" max="3738" width="10.85546875" bestFit="1" customWidth="1"/>
    <col min="3739" max="3739" width="12" customWidth="1"/>
    <col min="3740" max="3740" width="10.85546875" bestFit="1" customWidth="1"/>
    <col min="3741" max="3741" width="12" customWidth="1"/>
    <col min="3742" max="3742" width="10.85546875" bestFit="1" customWidth="1"/>
    <col min="3743" max="3743" width="12" customWidth="1"/>
    <col min="3744" max="3744" width="11.7109375" bestFit="1" customWidth="1"/>
    <col min="3745" max="3745" width="12" customWidth="1"/>
    <col min="3746" max="3746" width="10.85546875" bestFit="1" customWidth="1"/>
    <col min="3747" max="3747" width="12" customWidth="1"/>
    <col min="3748" max="3748" width="11.7109375" bestFit="1" customWidth="1"/>
    <col min="3749" max="3749" width="12" customWidth="1"/>
    <col min="3750" max="3750" width="10.85546875" bestFit="1" customWidth="1"/>
    <col min="3751" max="3751" width="12" customWidth="1"/>
    <col min="3752" max="3752" width="10.85546875" bestFit="1" customWidth="1"/>
    <col min="3753" max="3753" width="12" customWidth="1"/>
    <col min="3754" max="3754" width="10.85546875" bestFit="1" customWidth="1"/>
    <col min="3755" max="3755" width="12" customWidth="1"/>
    <col min="3756" max="3756" width="10.85546875" bestFit="1" customWidth="1"/>
    <col min="3757" max="3757" width="12" customWidth="1"/>
    <col min="3758" max="3758" width="8.85546875" customWidth="1"/>
    <col min="3759" max="3759" width="9.42578125" customWidth="1"/>
    <col min="3760" max="3760" width="10.85546875" bestFit="1" customWidth="1"/>
    <col min="3761" max="3761" width="12" customWidth="1"/>
    <col min="3762" max="3762" width="11.7109375" bestFit="1" customWidth="1"/>
    <col min="3763" max="3763" width="11" customWidth="1"/>
    <col min="3764" max="3764" width="10.85546875" bestFit="1" customWidth="1"/>
    <col min="3765" max="3765" width="12" customWidth="1"/>
    <col min="3766" max="3766" width="10.85546875" bestFit="1" customWidth="1"/>
    <col min="3767" max="3767" width="12" customWidth="1"/>
    <col min="3768" max="3768" width="10.85546875" bestFit="1" customWidth="1"/>
    <col min="3769" max="3769" width="12" customWidth="1"/>
    <col min="3770" max="3770" width="11.7109375" bestFit="1" customWidth="1"/>
    <col min="3771" max="3771" width="12" customWidth="1"/>
    <col min="3772" max="3772" width="10.85546875" bestFit="1" customWidth="1"/>
    <col min="3773" max="3773" width="12" customWidth="1"/>
    <col min="3774" max="3774" width="10.85546875" bestFit="1" customWidth="1"/>
    <col min="3775" max="3775" width="12" customWidth="1"/>
    <col min="3776" max="3776" width="10.85546875" bestFit="1" customWidth="1"/>
    <col min="3777" max="3777" width="12" customWidth="1"/>
    <col min="3778" max="3778" width="10.85546875" bestFit="1" customWidth="1"/>
    <col min="3779" max="3779" width="12" customWidth="1"/>
    <col min="3780" max="3780" width="10.85546875" bestFit="1" customWidth="1"/>
    <col min="3781" max="3781" width="12" customWidth="1"/>
    <col min="3782" max="3782" width="11.7109375" bestFit="1" customWidth="1"/>
    <col min="3783" max="3783" width="12" customWidth="1"/>
    <col min="3784" max="3784" width="9.85546875" bestFit="1" customWidth="1"/>
    <col min="3785" max="3785" width="11" customWidth="1"/>
    <col min="3786" max="3786" width="10.85546875" bestFit="1" customWidth="1"/>
    <col min="3787" max="3787" width="12" customWidth="1"/>
    <col min="3788" max="3788" width="10.85546875" bestFit="1" customWidth="1"/>
    <col min="3789" max="3789" width="12" customWidth="1"/>
    <col min="3790" max="3790" width="10.85546875" bestFit="1" customWidth="1"/>
    <col min="3791" max="3791" width="12" customWidth="1"/>
    <col min="3792" max="3792" width="10.85546875" bestFit="1" customWidth="1"/>
    <col min="3793" max="3793" width="12" customWidth="1"/>
    <col min="3794" max="3794" width="10.85546875" bestFit="1" customWidth="1"/>
    <col min="3795" max="3795" width="12" customWidth="1"/>
    <col min="3796" max="3796" width="11.7109375" bestFit="1" customWidth="1"/>
    <col min="3797" max="3797" width="12" customWidth="1"/>
    <col min="3798" max="3798" width="11.7109375" bestFit="1" customWidth="1"/>
    <col min="3799" max="3799" width="12" customWidth="1"/>
    <col min="3800" max="3800" width="10.85546875" bestFit="1" customWidth="1"/>
    <col min="3801" max="3801" width="12" customWidth="1"/>
    <col min="3802" max="3802" width="10.85546875" bestFit="1" customWidth="1"/>
    <col min="3803" max="3803" width="12" customWidth="1"/>
    <col min="3804" max="3804" width="10.85546875" bestFit="1" customWidth="1"/>
    <col min="3805" max="3805" width="12" customWidth="1"/>
    <col min="3806" max="3806" width="10.85546875" bestFit="1" customWidth="1"/>
    <col min="3807" max="3807" width="12" customWidth="1"/>
    <col min="3808" max="3808" width="10.85546875" bestFit="1" customWidth="1"/>
    <col min="3809" max="3809" width="12" customWidth="1"/>
    <col min="3810" max="3810" width="10.85546875" bestFit="1" customWidth="1"/>
    <col min="3811" max="3811" width="12" customWidth="1"/>
    <col min="3812" max="3812" width="10.85546875" bestFit="1" customWidth="1"/>
    <col min="3813" max="3813" width="12" customWidth="1"/>
    <col min="3814" max="3814" width="10.85546875" bestFit="1" customWidth="1"/>
    <col min="3815" max="3815" width="12" customWidth="1"/>
    <col min="3816" max="3816" width="10.85546875" bestFit="1" customWidth="1"/>
    <col min="3817" max="3817" width="12" customWidth="1"/>
    <col min="3818" max="3818" width="10.85546875" bestFit="1" customWidth="1"/>
    <col min="3819" max="3819" width="12" customWidth="1"/>
    <col min="3820" max="3820" width="11.7109375" bestFit="1" customWidth="1"/>
    <col min="3821" max="3821" width="12" customWidth="1"/>
    <col min="3822" max="3822" width="10.85546875" bestFit="1" customWidth="1"/>
    <col min="3823" max="3823" width="12" customWidth="1"/>
    <col min="3824" max="3824" width="10.85546875" bestFit="1" customWidth="1"/>
    <col min="3825" max="3825" width="12" customWidth="1"/>
    <col min="3826" max="3826" width="10.85546875" bestFit="1" customWidth="1"/>
    <col min="3827" max="3827" width="12" customWidth="1"/>
    <col min="3828" max="3828" width="10.85546875" bestFit="1" customWidth="1"/>
    <col min="3829" max="3829" width="12" customWidth="1"/>
    <col min="3830" max="3830" width="10.85546875" bestFit="1" customWidth="1"/>
    <col min="3831" max="3831" width="12" customWidth="1"/>
    <col min="3832" max="3832" width="10.85546875" bestFit="1" customWidth="1"/>
    <col min="3833" max="3833" width="12" customWidth="1"/>
    <col min="3834" max="3834" width="9.85546875" bestFit="1" customWidth="1"/>
    <col min="3835" max="3835" width="11" customWidth="1"/>
    <col min="3836" max="3836" width="10.85546875" bestFit="1" customWidth="1"/>
    <col min="3837" max="3837" width="12" customWidth="1"/>
    <col min="3838" max="3838" width="10.85546875" bestFit="1" customWidth="1"/>
    <col min="3839" max="3839" width="12" customWidth="1"/>
    <col min="3840" max="3840" width="10.85546875" bestFit="1" customWidth="1"/>
    <col min="3841" max="3841" width="12" customWidth="1"/>
    <col min="3842" max="3842" width="11.7109375" bestFit="1" customWidth="1"/>
    <col min="3843" max="3843" width="12" customWidth="1"/>
    <col min="3844" max="3844" width="11.7109375" bestFit="1" customWidth="1"/>
    <col min="3845" max="3845" width="12" customWidth="1"/>
    <col min="3846" max="3846" width="10.85546875" bestFit="1" customWidth="1"/>
    <col min="3847" max="3847" width="12" customWidth="1"/>
    <col min="3848" max="3848" width="10.85546875" bestFit="1" customWidth="1"/>
    <col min="3849" max="3849" width="12" customWidth="1"/>
    <col min="3850" max="3850" width="11.7109375" bestFit="1" customWidth="1"/>
    <col min="3851" max="3851" width="12" customWidth="1"/>
    <col min="3852" max="3852" width="10.85546875" bestFit="1" customWidth="1"/>
    <col min="3853" max="3853" width="12" customWidth="1"/>
    <col min="3854" max="3854" width="10.85546875" bestFit="1" customWidth="1"/>
    <col min="3855" max="3855" width="12" customWidth="1"/>
    <col min="3856" max="3856" width="10.85546875" bestFit="1" customWidth="1"/>
    <col min="3857" max="3857" width="12" customWidth="1"/>
    <col min="3858" max="3858" width="11.7109375" bestFit="1" customWidth="1"/>
    <col min="3859" max="3859" width="12" customWidth="1"/>
    <col min="3860" max="3860" width="10.85546875" bestFit="1" customWidth="1"/>
    <col min="3861" max="3861" width="12" customWidth="1"/>
    <col min="3862" max="3862" width="10.85546875" bestFit="1" customWidth="1"/>
    <col min="3863" max="3863" width="12" customWidth="1"/>
    <col min="3864" max="3864" width="10.85546875" bestFit="1" customWidth="1"/>
    <col min="3865" max="3865" width="12" customWidth="1"/>
    <col min="3866" max="3866" width="9.85546875" bestFit="1" customWidth="1"/>
    <col min="3867" max="3867" width="11" customWidth="1"/>
    <col min="3868" max="3868" width="10.85546875" bestFit="1" customWidth="1"/>
    <col min="3869" max="3869" width="12" customWidth="1"/>
    <col min="3870" max="3870" width="10.85546875" bestFit="1" customWidth="1"/>
    <col min="3871" max="3871" width="12" customWidth="1"/>
    <col min="3872" max="3872" width="11.7109375" bestFit="1" customWidth="1"/>
    <col min="3873" max="3873" width="12" customWidth="1"/>
    <col min="3874" max="3874" width="10.85546875" bestFit="1" customWidth="1"/>
    <col min="3875" max="3875" width="12" customWidth="1"/>
    <col min="3876" max="3876" width="10.85546875" bestFit="1" customWidth="1"/>
    <col min="3877" max="3877" width="12" customWidth="1"/>
    <col min="3878" max="3878" width="10.85546875" bestFit="1" customWidth="1"/>
    <col min="3879" max="3879" width="12" customWidth="1"/>
    <col min="3880" max="3880" width="11.7109375" bestFit="1" customWidth="1"/>
    <col min="3881" max="3881" width="12" customWidth="1"/>
    <col min="3882" max="3882" width="10.85546875" bestFit="1" customWidth="1"/>
    <col min="3883" max="3883" width="12" customWidth="1"/>
    <col min="3884" max="3884" width="10.85546875" bestFit="1" customWidth="1"/>
    <col min="3885" max="3885" width="12" customWidth="1"/>
    <col min="3886" max="3886" width="10.85546875" bestFit="1" customWidth="1"/>
    <col min="3887" max="3887" width="12" customWidth="1"/>
    <col min="3888" max="3888" width="10.85546875" bestFit="1" customWidth="1"/>
    <col min="3889" max="3889" width="12" customWidth="1"/>
    <col min="3890" max="3890" width="10.85546875" bestFit="1" customWidth="1"/>
    <col min="3891" max="3891" width="12" customWidth="1"/>
    <col min="3892" max="3892" width="10.85546875" bestFit="1" customWidth="1"/>
    <col min="3893" max="3893" width="12" customWidth="1"/>
    <col min="3894" max="3894" width="9.85546875" bestFit="1" customWidth="1"/>
    <col min="3895" max="3895" width="11" customWidth="1"/>
    <col min="3896" max="3896" width="9.85546875" bestFit="1" customWidth="1"/>
    <col min="3897" max="3897" width="11" customWidth="1"/>
    <col min="3898" max="3898" width="11.7109375" bestFit="1" customWidth="1"/>
    <col min="3899" max="3899" width="12" customWidth="1"/>
    <col min="3900" max="3900" width="11.7109375" bestFit="1" customWidth="1"/>
    <col min="3901" max="3901" width="12" customWidth="1"/>
    <col min="3902" max="3902" width="10.85546875" bestFit="1" customWidth="1"/>
    <col min="3903" max="3903" width="12" customWidth="1"/>
    <col min="3904" max="3904" width="10.85546875" bestFit="1" customWidth="1"/>
    <col min="3905" max="3905" width="12" customWidth="1"/>
    <col min="3906" max="3906" width="11.7109375" bestFit="1" customWidth="1"/>
    <col min="3907" max="3907" width="12" customWidth="1"/>
    <col min="3908" max="3908" width="10.85546875" bestFit="1" customWidth="1"/>
    <col min="3909" max="3909" width="12" customWidth="1"/>
    <col min="3910" max="3910" width="10.85546875" bestFit="1" customWidth="1"/>
    <col min="3911" max="3911" width="12" customWidth="1"/>
    <col min="3912" max="3912" width="10.85546875" bestFit="1" customWidth="1"/>
    <col min="3913" max="3913" width="12" customWidth="1"/>
    <col min="3914" max="3914" width="10.85546875" bestFit="1" customWidth="1"/>
    <col min="3915" max="3915" width="12" customWidth="1"/>
    <col min="3916" max="3916" width="10.85546875" bestFit="1" customWidth="1"/>
    <col min="3917" max="3917" width="12" customWidth="1"/>
    <col min="3918" max="3918" width="10.85546875" bestFit="1" customWidth="1"/>
    <col min="3919" max="3919" width="12" customWidth="1"/>
    <col min="3920" max="3920" width="10.85546875" bestFit="1" customWidth="1"/>
    <col min="3921" max="3921" width="12" customWidth="1"/>
    <col min="3922" max="3922" width="10.85546875" bestFit="1" customWidth="1"/>
    <col min="3923" max="3923" width="12" customWidth="1"/>
    <col min="3924" max="3924" width="10.85546875" bestFit="1" customWidth="1"/>
    <col min="3925" max="3925" width="12" customWidth="1"/>
    <col min="3926" max="3926" width="9.85546875" bestFit="1" customWidth="1"/>
    <col min="3927" max="3927" width="11" customWidth="1"/>
    <col min="3928" max="3928" width="10.85546875" bestFit="1" customWidth="1"/>
    <col min="3929" max="3929" width="12" customWidth="1"/>
    <col min="3930" max="3930" width="10.85546875" bestFit="1" customWidth="1"/>
    <col min="3931" max="3931" width="12" customWidth="1"/>
    <col min="3932" max="3932" width="10.85546875" bestFit="1" customWidth="1"/>
    <col min="3933" max="3933" width="12" customWidth="1"/>
    <col min="3934" max="3934" width="10.85546875" bestFit="1" customWidth="1"/>
    <col min="3935" max="3935" width="12" customWidth="1"/>
    <col min="3936" max="3936" width="10.85546875" bestFit="1" customWidth="1"/>
    <col min="3937" max="3937" width="12" customWidth="1"/>
    <col min="3938" max="3938" width="10.85546875" bestFit="1" customWidth="1"/>
    <col min="3939" max="3939" width="12" customWidth="1"/>
    <col min="3940" max="3940" width="10.85546875" bestFit="1" customWidth="1"/>
    <col min="3941" max="3941" width="12" customWidth="1"/>
    <col min="3942" max="3942" width="10.85546875" bestFit="1" customWidth="1"/>
    <col min="3943" max="3943" width="12" customWidth="1"/>
    <col min="3944" max="3944" width="10.85546875" bestFit="1" customWidth="1"/>
    <col min="3945" max="3945" width="12" customWidth="1"/>
    <col min="3946" max="3946" width="10.85546875" bestFit="1" customWidth="1"/>
    <col min="3947" max="3947" width="12" customWidth="1"/>
    <col min="3948" max="3948" width="10.85546875" bestFit="1" customWidth="1"/>
    <col min="3949" max="3949" width="12" customWidth="1"/>
    <col min="3950" max="3950" width="10.85546875" bestFit="1" customWidth="1"/>
    <col min="3951" max="3951" width="12" customWidth="1"/>
    <col min="3952" max="3952" width="10.85546875" bestFit="1" customWidth="1"/>
    <col min="3953" max="3953" width="12" customWidth="1"/>
    <col min="3954" max="3954" width="11.7109375" bestFit="1" customWidth="1"/>
    <col min="3955" max="3955" width="12" customWidth="1"/>
    <col min="3956" max="3956" width="10.85546875" bestFit="1" customWidth="1"/>
    <col min="3957" max="3957" width="12" customWidth="1"/>
    <col min="3958" max="3958" width="10.85546875" bestFit="1" customWidth="1"/>
    <col min="3959" max="3959" width="12" customWidth="1"/>
    <col min="3960" max="3960" width="10.85546875" bestFit="1" customWidth="1"/>
    <col min="3961" max="3961" width="12" customWidth="1"/>
    <col min="3962" max="3962" width="10.85546875" bestFit="1" customWidth="1"/>
    <col min="3963" max="3963" width="12" customWidth="1"/>
    <col min="3964" max="3964" width="10.85546875" bestFit="1" customWidth="1"/>
    <col min="3965" max="3965" width="12" customWidth="1"/>
    <col min="3966" max="3966" width="9.85546875" bestFit="1" customWidth="1"/>
    <col min="3967" max="3967" width="11" customWidth="1"/>
    <col min="3968" max="3968" width="11.7109375" bestFit="1" customWidth="1"/>
    <col min="3969" max="3969" width="12" customWidth="1"/>
    <col min="3970" max="3970" width="10.85546875" bestFit="1" customWidth="1"/>
    <col min="3971" max="3971" width="12" customWidth="1"/>
    <col min="3972" max="3972" width="10.85546875" bestFit="1" customWidth="1"/>
    <col min="3973" max="3973" width="12" customWidth="1"/>
    <col min="3974" max="3974" width="11.7109375" bestFit="1" customWidth="1"/>
    <col min="3975" max="3975" width="12" customWidth="1"/>
    <col min="3976" max="3976" width="11.7109375" bestFit="1" customWidth="1"/>
    <col min="3977" max="3977" width="12" customWidth="1"/>
    <col min="3978" max="3978" width="10.85546875" bestFit="1" customWidth="1"/>
    <col min="3979" max="3979" width="12" customWidth="1"/>
    <col min="3980" max="3980" width="10.85546875" bestFit="1" customWidth="1"/>
    <col min="3981" max="3981" width="12" customWidth="1"/>
    <col min="3982" max="3982" width="10.85546875" bestFit="1" customWidth="1"/>
    <col min="3983" max="3983" width="12" customWidth="1"/>
    <col min="3984" max="3984" width="10.85546875" bestFit="1" customWidth="1"/>
    <col min="3985" max="3985" width="12" customWidth="1"/>
    <col min="3986" max="3986" width="10.85546875" bestFit="1" customWidth="1"/>
    <col min="3987" max="3987" width="12" customWidth="1"/>
    <col min="3988" max="3988" width="10.85546875" bestFit="1" customWidth="1"/>
    <col min="3989" max="3989" width="12" customWidth="1"/>
    <col min="3990" max="3990" width="10.85546875" bestFit="1" customWidth="1"/>
    <col min="3991" max="3991" width="12" customWidth="1"/>
    <col min="3992" max="3992" width="10.85546875" bestFit="1" customWidth="1"/>
    <col min="3993" max="3993" width="12" customWidth="1"/>
    <col min="3994" max="3994" width="10.85546875" bestFit="1" customWidth="1"/>
    <col min="3995" max="3995" width="12" customWidth="1"/>
    <col min="3996" max="3996" width="10.85546875" bestFit="1" customWidth="1"/>
    <col min="3997" max="3997" width="12" customWidth="1"/>
    <col min="3998" max="3998" width="10.85546875" bestFit="1" customWidth="1"/>
    <col min="3999" max="3999" width="12" customWidth="1"/>
    <col min="4000" max="4000" width="9.85546875" bestFit="1" customWidth="1"/>
    <col min="4001" max="4001" width="11" customWidth="1"/>
    <col min="4002" max="4002" width="10.85546875" bestFit="1" customWidth="1"/>
    <col min="4003" max="4003" width="12" customWidth="1"/>
    <col min="4004" max="4004" width="10.85546875" bestFit="1" customWidth="1"/>
    <col min="4005" max="4005" width="12" customWidth="1"/>
    <col min="4006" max="4006" width="11.7109375" bestFit="1" customWidth="1"/>
    <col min="4007" max="4007" width="12" customWidth="1"/>
    <col min="4008" max="4008" width="10.85546875" bestFit="1" customWidth="1"/>
    <col min="4009" max="4009" width="12" customWidth="1"/>
    <col min="4010" max="4010" width="9.85546875" bestFit="1" customWidth="1"/>
    <col min="4011" max="4011" width="11" customWidth="1"/>
    <col min="4012" max="4012" width="11.7109375" bestFit="1" customWidth="1"/>
    <col min="4013" max="4013" width="12" customWidth="1"/>
    <col min="4014" max="4014" width="10.85546875" bestFit="1" customWidth="1"/>
    <col min="4015" max="4015" width="12" customWidth="1"/>
    <col min="4016" max="4016" width="11.7109375" bestFit="1" customWidth="1"/>
    <col min="4017" max="4017" width="11" customWidth="1"/>
    <col min="4018" max="4018" width="10.85546875" bestFit="1" customWidth="1"/>
    <col min="4019" max="4019" width="12" customWidth="1"/>
    <col min="4020" max="4020" width="10.85546875" bestFit="1" customWidth="1"/>
    <col min="4021" max="4021" width="12" customWidth="1"/>
    <col min="4022" max="4022" width="11.7109375" bestFit="1" customWidth="1"/>
    <col min="4023" max="4023" width="12" customWidth="1"/>
    <col min="4024" max="4024" width="10.85546875" bestFit="1" customWidth="1"/>
    <col min="4025" max="4025" width="12" customWidth="1"/>
    <col min="4026" max="4026" width="10.85546875" bestFit="1" customWidth="1"/>
    <col min="4027" max="4027" width="12" customWidth="1"/>
    <col min="4028" max="4028" width="10.85546875" bestFit="1" customWidth="1"/>
    <col min="4029" max="4029" width="12" customWidth="1"/>
    <col min="4030" max="4030" width="10.85546875" bestFit="1" customWidth="1"/>
    <col min="4031" max="4031" width="12" customWidth="1"/>
    <col min="4032" max="4032" width="10.85546875" bestFit="1" customWidth="1"/>
    <col min="4033" max="4033" width="12" customWidth="1"/>
    <col min="4034" max="4034" width="10.85546875" bestFit="1" customWidth="1"/>
    <col min="4035" max="4035" width="12" customWidth="1"/>
    <col min="4036" max="4036" width="10.85546875" bestFit="1" customWidth="1"/>
    <col min="4037" max="4037" width="12" customWidth="1"/>
    <col min="4038" max="4038" width="10.85546875" bestFit="1" customWidth="1"/>
    <col min="4039" max="4039" width="12" customWidth="1"/>
    <col min="4040" max="4040" width="10.85546875" bestFit="1" customWidth="1"/>
    <col min="4041" max="4041" width="12" customWidth="1"/>
    <col min="4042" max="4042" width="10.85546875" bestFit="1" customWidth="1"/>
    <col min="4043" max="4043" width="12" customWidth="1"/>
    <col min="4044" max="4044" width="8.85546875" customWidth="1"/>
    <col min="4045" max="4045" width="9.42578125" customWidth="1"/>
    <col min="4046" max="4046" width="10.85546875" bestFit="1" customWidth="1"/>
    <col min="4047" max="4047" width="12" customWidth="1"/>
    <col min="4048" max="4048" width="11.7109375" bestFit="1" customWidth="1"/>
    <col min="4049" max="4049" width="12" customWidth="1"/>
    <col min="4050" max="4050" width="10.85546875" bestFit="1" customWidth="1"/>
    <col min="4051" max="4051" width="12" customWidth="1"/>
    <col min="4052" max="4052" width="10.85546875" bestFit="1" customWidth="1"/>
    <col min="4053" max="4053" width="12" customWidth="1"/>
    <col min="4054" max="4054" width="10.85546875" bestFit="1" customWidth="1"/>
    <col min="4055" max="4055" width="12" customWidth="1"/>
    <col min="4056" max="4056" width="11.7109375" bestFit="1" customWidth="1"/>
    <col min="4057" max="4057" width="12" customWidth="1"/>
    <col min="4058" max="4058" width="9.85546875" bestFit="1" customWidth="1"/>
    <col min="4059" max="4059" width="11" customWidth="1"/>
    <col min="4060" max="4060" width="10.85546875" bestFit="1" customWidth="1"/>
    <col min="4061" max="4061" width="12" customWidth="1"/>
    <col min="4062" max="4062" width="11.7109375" bestFit="1" customWidth="1"/>
    <col min="4063" max="4063" width="12" customWidth="1"/>
    <col min="4064" max="4064" width="11.7109375" bestFit="1" customWidth="1"/>
    <col min="4065" max="4065" width="12" customWidth="1"/>
    <col min="4066" max="4066" width="10.85546875" bestFit="1" customWidth="1"/>
    <col min="4067" max="4067" width="12" customWidth="1"/>
    <col min="4068" max="4068" width="10.85546875" bestFit="1" customWidth="1"/>
    <col min="4069" max="4069" width="12" customWidth="1"/>
    <col min="4070" max="4070" width="10.85546875" bestFit="1" customWidth="1"/>
    <col min="4071" max="4071" width="12" customWidth="1"/>
    <col min="4072" max="4072" width="11.7109375" bestFit="1" customWidth="1"/>
    <col min="4073" max="4073" width="12" customWidth="1"/>
    <col min="4074" max="4074" width="10.85546875" bestFit="1" customWidth="1"/>
    <col min="4075" max="4075" width="12" customWidth="1"/>
    <col min="4076" max="4076" width="10.85546875" bestFit="1" customWidth="1"/>
    <col min="4077" max="4077" width="12" customWidth="1"/>
    <col min="4078" max="4078" width="10.85546875" bestFit="1" customWidth="1"/>
    <col min="4079" max="4079" width="12" customWidth="1"/>
    <col min="4080" max="4080" width="10.85546875" bestFit="1" customWidth="1"/>
    <col min="4081" max="4081" width="12" customWidth="1"/>
    <col min="4082" max="4082" width="8.85546875" customWidth="1"/>
    <col min="4083" max="4083" width="9.42578125" customWidth="1"/>
    <col min="4084" max="4084" width="9.85546875" bestFit="1" customWidth="1"/>
    <col min="4085" max="4085" width="11" customWidth="1"/>
    <col min="4086" max="4086" width="10.85546875" bestFit="1" customWidth="1"/>
    <col min="4087" max="4087" width="12" customWidth="1"/>
    <col min="4088" max="4088" width="9.85546875" bestFit="1" customWidth="1"/>
    <col min="4089" max="4089" width="11" customWidth="1"/>
    <col min="4090" max="4090" width="11.7109375" bestFit="1" customWidth="1"/>
    <col min="4091" max="4091" width="12" customWidth="1"/>
    <col min="4092" max="4092" width="10.85546875" bestFit="1" customWidth="1"/>
    <col min="4093" max="4093" width="12" customWidth="1"/>
    <col min="4094" max="4094" width="10.85546875" bestFit="1" customWidth="1"/>
    <col min="4095" max="4095" width="12" customWidth="1"/>
    <col min="4096" max="4096" width="11.7109375" bestFit="1" customWidth="1"/>
    <col min="4097" max="4097" width="12" customWidth="1"/>
    <col min="4098" max="4098" width="10.85546875" bestFit="1" customWidth="1"/>
    <col min="4099" max="4099" width="12" customWidth="1"/>
    <col min="4100" max="4100" width="10.85546875" bestFit="1" customWidth="1"/>
    <col min="4101" max="4101" width="12" customWidth="1"/>
    <col min="4102" max="4102" width="10.85546875" bestFit="1" customWidth="1"/>
    <col min="4103" max="4103" width="12" customWidth="1"/>
    <col min="4104" max="4104" width="11.7109375" bestFit="1" customWidth="1"/>
    <col min="4105" max="4105" width="12" customWidth="1"/>
    <col min="4106" max="4106" width="10.85546875" bestFit="1" customWidth="1"/>
    <col min="4107" max="4107" width="12" customWidth="1"/>
    <col min="4108" max="4108" width="10.85546875" bestFit="1" customWidth="1"/>
    <col min="4109" max="4109" width="12" customWidth="1"/>
    <col min="4110" max="4110" width="11.7109375" bestFit="1" customWidth="1"/>
    <col min="4111" max="4111" width="12" customWidth="1"/>
    <col min="4112" max="4112" width="10.85546875" bestFit="1" customWidth="1"/>
    <col min="4113" max="4113" width="12" customWidth="1"/>
    <col min="4114" max="4114" width="10.85546875" bestFit="1" customWidth="1"/>
    <col min="4115" max="4115" width="12" customWidth="1"/>
    <col min="4116" max="4116" width="10.85546875" bestFit="1" customWidth="1"/>
    <col min="4117" max="4117" width="12" customWidth="1"/>
    <col min="4118" max="4118" width="11.7109375" bestFit="1" customWidth="1"/>
    <col min="4119" max="4119" width="11" customWidth="1"/>
    <col min="4120" max="4120" width="10.85546875" bestFit="1" customWidth="1"/>
    <col min="4121" max="4121" width="12" customWidth="1"/>
    <col min="4122" max="4122" width="10.85546875" bestFit="1" customWidth="1"/>
    <col min="4123" max="4123" width="12" customWidth="1"/>
    <col min="4124" max="4124" width="10.85546875" bestFit="1" customWidth="1"/>
    <col min="4125" max="4125" width="12" customWidth="1"/>
    <col min="4126" max="4126" width="10.85546875" bestFit="1" customWidth="1"/>
    <col min="4127" max="4127" width="12" customWidth="1"/>
    <col min="4128" max="4128" width="10.85546875" bestFit="1" customWidth="1"/>
    <col min="4129" max="4129" width="12" customWidth="1"/>
    <col min="4130" max="4130" width="10.85546875" bestFit="1" customWidth="1"/>
    <col min="4131" max="4131" width="12" customWidth="1"/>
    <col min="4132" max="4132" width="10.85546875" bestFit="1" customWidth="1"/>
    <col min="4133" max="4133" width="12" customWidth="1"/>
    <col min="4134" max="4134" width="10.85546875" bestFit="1" customWidth="1"/>
    <col min="4135" max="4135" width="12" customWidth="1"/>
    <col min="4136" max="4136" width="10.85546875" bestFit="1" customWidth="1"/>
    <col min="4137" max="4137" width="12" customWidth="1"/>
    <col min="4138" max="4138" width="10.85546875" bestFit="1" customWidth="1"/>
    <col min="4139" max="4139" width="12" customWidth="1"/>
    <col min="4140" max="4140" width="10.85546875" bestFit="1" customWidth="1"/>
    <col min="4141" max="4141" width="12" customWidth="1"/>
    <col min="4142" max="4142" width="11.7109375" bestFit="1" customWidth="1"/>
    <col min="4143" max="4143" width="12" customWidth="1"/>
    <col min="4144" max="4144" width="7.85546875" customWidth="1"/>
    <col min="4145" max="4145" width="9.42578125" customWidth="1"/>
    <col min="4146" max="4146" width="11.7109375" bestFit="1" customWidth="1"/>
    <col min="4147" max="4147" width="12" customWidth="1"/>
    <col min="4148" max="4148" width="11.7109375" bestFit="1" customWidth="1"/>
    <col min="4149" max="4149" width="12" customWidth="1"/>
    <col min="4150" max="4150" width="11.7109375" bestFit="1" customWidth="1"/>
    <col min="4151" max="4151" width="12" customWidth="1"/>
    <col min="4152" max="4152" width="10.85546875" bestFit="1" customWidth="1"/>
    <col min="4153" max="4153" width="12" customWidth="1"/>
    <col min="4154" max="4154" width="10.85546875" bestFit="1" customWidth="1"/>
    <col min="4155" max="4155" width="12" customWidth="1"/>
    <col min="4156" max="4156" width="10.85546875" bestFit="1" customWidth="1"/>
    <col min="4157" max="4157" width="12" customWidth="1"/>
    <col min="4158" max="4158" width="9.85546875" bestFit="1" customWidth="1"/>
    <col min="4159" max="4159" width="11" customWidth="1"/>
    <col min="4160" max="4160" width="10.85546875" bestFit="1" customWidth="1"/>
    <col min="4161" max="4161" width="12" customWidth="1"/>
    <col min="4162" max="4162" width="11.7109375" bestFit="1" customWidth="1"/>
    <col min="4163" max="4163" width="12" customWidth="1"/>
    <col min="4164" max="4164" width="11.7109375" bestFit="1" customWidth="1"/>
    <col min="4165" max="4165" width="12" customWidth="1"/>
    <col min="4166" max="4166" width="10.85546875" bestFit="1" customWidth="1"/>
    <col min="4167" max="4167" width="12" customWidth="1"/>
    <col min="4168" max="4168" width="10.85546875" bestFit="1" customWidth="1"/>
    <col min="4169" max="4169" width="12" customWidth="1"/>
    <col min="4170" max="4170" width="10.85546875" bestFit="1" customWidth="1"/>
    <col min="4171" max="4171" width="12" customWidth="1"/>
    <col min="4172" max="4172" width="10.85546875" bestFit="1" customWidth="1"/>
    <col min="4173" max="4173" width="12" customWidth="1"/>
    <col min="4174" max="4174" width="11.7109375" bestFit="1" customWidth="1"/>
    <col min="4175" max="4175" width="12" customWidth="1"/>
    <col min="4176" max="4176" width="10.85546875" bestFit="1" customWidth="1"/>
    <col min="4177" max="4177" width="12" customWidth="1"/>
    <col min="4178" max="4178" width="10.85546875" bestFit="1" customWidth="1"/>
    <col min="4179" max="4179" width="12" customWidth="1"/>
    <col min="4180" max="4180" width="10.85546875" bestFit="1" customWidth="1"/>
    <col min="4181" max="4181" width="12" customWidth="1"/>
    <col min="4182" max="4182" width="10.85546875" bestFit="1" customWidth="1"/>
    <col min="4183" max="4183" width="12" customWidth="1"/>
    <col min="4184" max="4184" width="10.85546875" bestFit="1" customWidth="1"/>
    <col min="4185" max="4185" width="12" customWidth="1"/>
    <col min="4186" max="4186" width="10.85546875" bestFit="1" customWidth="1"/>
    <col min="4187" max="4187" width="12" customWidth="1"/>
    <col min="4188" max="4188" width="10.85546875" bestFit="1" customWidth="1"/>
    <col min="4189" max="4189" width="12" customWidth="1"/>
    <col min="4190" max="4190" width="10.85546875" bestFit="1" customWidth="1"/>
    <col min="4191" max="4191" width="12" customWidth="1"/>
    <col min="4192" max="4192" width="10.85546875" bestFit="1" customWidth="1"/>
    <col min="4193" max="4193" width="12" customWidth="1"/>
    <col min="4194" max="4194" width="10.85546875" bestFit="1" customWidth="1"/>
    <col min="4195" max="4195" width="12" customWidth="1"/>
    <col min="4196" max="4196" width="11.7109375" bestFit="1" customWidth="1"/>
    <col min="4197" max="4197" width="12" customWidth="1"/>
    <col min="4198" max="4198" width="10.85546875" bestFit="1" customWidth="1"/>
    <col min="4199" max="4199" width="12" customWidth="1"/>
    <col min="4200" max="4200" width="10.85546875" bestFit="1" customWidth="1"/>
    <col min="4201" max="4201" width="12" customWidth="1"/>
    <col min="4202" max="4202" width="10.85546875" bestFit="1" customWidth="1"/>
    <col min="4203" max="4203" width="12" customWidth="1"/>
    <col min="4204" max="4204" width="10.85546875" bestFit="1" customWidth="1"/>
    <col min="4205" max="4205" width="12" customWidth="1"/>
    <col min="4206" max="4206" width="10.85546875" bestFit="1" customWidth="1"/>
    <col min="4207" max="4207" width="12" customWidth="1"/>
    <col min="4208" max="4208" width="11.7109375" bestFit="1" customWidth="1"/>
    <col min="4209" max="4209" width="12" customWidth="1"/>
    <col min="4210" max="4210" width="10.85546875" bestFit="1" customWidth="1"/>
    <col min="4211" max="4211" width="12" customWidth="1"/>
    <col min="4212" max="4212" width="11.7109375" bestFit="1" customWidth="1"/>
    <col min="4213" max="4213" width="12" customWidth="1"/>
    <col min="4214" max="4214" width="10.85546875" bestFit="1" customWidth="1"/>
    <col min="4215" max="4215" width="12" customWidth="1"/>
    <col min="4216" max="4216" width="11.7109375" bestFit="1" customWidth="1"/>
    <col min="4217" max="4217" width="12" customWidth="1"/>
    <col min="4218" max="4218" width="10.85546875" bestFit="1" customWidth="1"/>
    <col min="4219" max="4219" width="12" customWidth="1"/>
    <col min="4220" max="4220" width="10.85546875" bestFit="1" customWidth="1"/>
    <col min="4221" max="4221" width="12" customWidth="1"/>
    <col min="4222" max="4222" width="10.85546875" bestFit="1" customWidth="1"/>
    <col min="4223" max="4223" width="12" customWidth="1"/>
    <col min="4224" max="4224" width="10.85546875" bestFit="1" customWidth="1"/>
    <col min="4225" max="4225" width="12" customWidth="1"/>
    <col min="4226" max="4226" width="10.85546875" bestFit="1" customWidth="1"/>
    <col min="4227" max="4227" width="12" customWidth="1"/>
    <col min="4228" max="4228" width="10.85546875" bestFit="1" customWidth="1"/>
    <col min="4229" max="4229" width="12" customWidth="1"/>
    <col min="4230" max="4230" width="10.85546875" bestFit="1" customWidth="1"/>
    <col min="4231" max="4231" width="12" customWidth="1"/>
    <col min="4232" max="4232" width="11.7109375" bestFit="1" customWidth="1"/>
    <col min="4233" max="4233" width="12" customWidth="1"/>
    <col min="4234" max="4234" width="10.85546875" bestFit="1" customWidth="1"/>
    <col min="4235" max="4235" width="12" customWidth="1"/>
    <col min="4236" max="4236" width="10.85546875" bestFit="1" customWidth="1"/>
    <col min="4237" max="4237" width="12" customWidth="1"/>
    <col min="4238" max="4238" width="11.7109375" bestFit="1" customWidth="1"/>
    <col min="4239" max="4239" width="12" customWidth="1"/>
    <col min="4240" max="4240" width="11.7109375" bestFit="1" customWidth="1"/>
    <col min="4241" max="4241" width="12" customWidth="1"/>
    <col min="4242" max="4242" width="10.85546875" bestFit="1" customWidth="1"/>
    <col min="4243" max="4243" width="12" customWidth="1"/>
    <col min="4244" max="4244" width="10.85546875" bestFit="1" customWidth="1"/>
    <col min="4245" max="4245" width="12" customWidth="1"/>
    <col min="4246" max="4246" width="10.85546875" bestFit="1" customWidth="1"/>
    <col min="4247" max="4247" width="12" customWidth="1"/>
    <col min="4248" max="4248" width="10.85546875" bestFit="1" customWidth="1"/>
    <col min="4249" max="4249" width="12" customWidth="1"/>
    <col min="4250" max="4250" width="10.85546875" bestFit="1" customWidth="1"/>
    <col min="4251" max="4251" width="12" customWidth="1"/>
    <col min="4252" max="4252" width="11.7109375" bestFit="1" customWidth="1"/>
    <col min="4253" max="4253" width="12" customWidth="1"/>
    <col min="4254" max="4254" width="10.85546875" bestFit="1" customWidth="1"/>
    <col min="4255" max="4255" width="12" customWidth="1"/>
    <col min="4256" max="4256" width="10.85546875" bestFit="1" customWidth="1"/>
    <col min="4257" max="4257" width="12" customWidth="1"/>
    <col min="4258" max="4258" width="10.85546875" bestFit="1" customWidth="1"/>
    <col min="4259" max="4259" width="12" customWidth="1"/>
    <col min="4260" max="4260" width="9.85546875" bestFit="1" customWidth="1"/>
    <col min="4261" max="4261" width="11" customWidth="1"/>
    <col min="4262" max="4262" width="10.85546875" bestFit="1" customWidth="1"/>
    <col min="4263" max="4263" width="12" customWidth="1"/>
    <col min="4264" max="4264" width="10.85546875" bestFit="1" customWidth="1"/>
    <col min="4265" max="4265" width="12" customWidth="1"/>
    <col min="4266" max="4266" width="10.85546875" bestFit="1" customWidth="1"/>
    <col min="4267" max="4267" width="12" customWidth="1"/>
    <col min="4268" max="4268" width="10.85546875" bestFit="1" customWidth="1"/>
    <col min="4269" max="4269" width="12" customWidth="1"/>
    <col min="4270" max="4270" width="10.85546875" bestFit="1" customWidth="1"/>
    <col min="4271" max="4271" width="12" customWidth="1"/>
    <col min="4272" max="4272" width="10.85546875" bestFit="1" customWidth="1"/>
    <col min="4273" max="4273" width="12" customWidth="1"/>
    <col min="4274" max="4274" width="11.7109375" bestFit="1" customWidth="1"/>
    <col min="4275" max="4275" width="12" customWidth="1"/>
    <col min="4276" max="4276" width="10.85546875" bestFit="1" customWidth="1"/>
    <col min="4277" max="4277" width="12" customWidth="1"/>
    <col min="4278" max="4278" width="10.85546875" bestFit="1" customWidth="1"/>
    <col min="4279" max="4279" width="12" customWidth="1"/>
    <col min="4280" max="4280" width="11.7109375" bestFit="1" customWidth="1"/>
    <col min="4281" max="4281" width="12" customWidth="1"/>
    <col min="4282" max="4282" width="10.85546875" bestFit="1" customWidth="1"/>
    <col min="4283" max="4283" width="12" customWidth="1"/>
    <col min="4284" max="4284" width="9.85546875" bestFit="1" customWidth="1"/>
    <col min="4285" max="4285" width="11" customWidth="1"/>
    <col min="4286" max="4286" width="9.85546875" bestFit="1" customWidth="1"/>
    <col min="4287" max="4287" width="11" customWidth="1"/>
    <col min="4288" max="4288" width="11.7109375" bestFit="1" customWidth="1"/>
    <col min="4289" max="4289" width="12" customWidth="1"/>
    <col min="4290" max="4290" width="9.85546875" bestFit="1" customWidth="1"/>
    <col min="4291" max="4291" width="11" customWidth="1"/>
    <col min="4292" max="4292" width="10.85546875" bestFit="1" customWidth="1"/>
    <col min="4293" max="4293" width="12" customWidth="1"/>
    <col min="4294" max="4294" width="10.85546875" bestFit="1" customWidth="1"/>
    <col min="4295" max="4295" width="12" customWidth="1"/>
    <col min="4296" max="4296" width="10.85546875" bestFit="1" customWidth="1"/>
    <col min="4297" max="4297" width="12" customWidth="1"/>
    <col min="4298" max="4298" width="10.85546875" bestFit="1" customWidth="1"/>
    <col min="4299" max="4299" width="12" customWidth="1"/>
    <col min="4300" max="4300" width="10.85546875" bestFit="1" customWidth="1"/>
    <col min="4301" max="4301" width="12" customWidth="1"/>
    <col min="4302" max="4302" width="10.85546875" bestFit="1" customWidth="1"/>
    <col min="4303" max="4303" width="12" customWidth="1"/>
    <col min="4304" max="4304" width="9.85546875" bestFit="1" customWidth="1"/>
    <col min="4305" max="4305" width="11" customWidth="1"/>
    <col min="4306" max="4306" width="10.85546875" bestFit="1" customWidth="1"/>
    <col min="4307" max="4307" width="12" customWidth="1"/>
    <col min="4308" max="4308" width="10.85546875" bestFit="1" customWidth="1"/>
    <col min="4309" max="4309" width="12" customWidth="1"/>
    <col min="4310" max="4310" width="10.85546875" bestFit="1" customWidth="1"/>
    <col min="4311" max="4311" width="12" customWidth="1"/>
    <col min="4312" max="4312" width="11.7109375" bestFit="1" customWidth="1"/>
    <col min="4313" max="4313" width="12" customWidth="1"/>
    <col min="4314" max="4314" width="11.7109375" bestFit="1" customWidth="1"/>
    <col min="4315" max="4315" width="12" customWidth="1"/>
    <col min="4316" max="4316" width="10.85546875" bestFit="1" customWidth="1"/>
    <col min="4317" max="4317" width="12" customWidth="1"/>
    <col min="4318" max="4318" width="10.85546875" bestFit="1" customWidth="1"/>
    <col min="4319" max="4319" width="12" customWidth="1"/>
    <col min="4320" max="4320" width="11.7109375" bestFit="1" customWidth="1"/>
    <col min="4321" max="4321" width="12" customWidth="1"/>
    <col min="4322" max="4322" width="10.85546875" bestFit="1" customWidth="1"/>
    <col min="4323" max="4323" width="12" customWidth="1"/>
    <col min="4324" max="4324" width="11.7109375" bestFit="1" customWidth="1"/>
    <col min="4325" max="4325" width="12" customWidth="1"/>
    <col min="4326" max="4326" width="10.85546875" bestFit="1" customWidth="1"/>
    <col min="4327" max="4327" width="12" customWidth="1"/>
    <col min="4328" max="4328" width="10.85546875" bestFit="1" customWidth="1"/>
    <col min="4329" max="4329" width="12" customWidth="1"/>
    <col min="4330" max="4330" width="10.85546875" bestFit="1" customWidth="1"/>
    <col min="4331" max="4331" width="12" customWidth="1"/>
    <col min="4332" max="4332" width="11.7109375" bestFit="1" customWidth="1"/>
    <col min="4333" max="4333" width="12" customWidth="1"/>
    <col min="4334" max="4334" width="10.85546875" bestFit="1" customWidth="1"/>
    <col min="4335" max="4335" width="12" customWidth="1"/>
    <col min="4336" max="4336" width="11.7109375" bestFit="1" customWidth="1"/>
    <col min="4337" max="4337" width="11" customWidth="1"/>
    <col min="4338" max="4338" width="11.7109375" bestFit="1" customWidth="1"/>
    <col min="4339" max="4339" width="12" customWidth="1"/>
    <col min="4340" max="4340" width="10.85546875" bestFit="1" customWidth="1"/>
    <col min="4341" max="4341" width="12" customWidth="1"/>
    <col min="4342" max="4342" width="10.85546875" bestFit="1" customWidth="1"/>
    <col min="4343" max="4343" width="12" customWidth="1"/>
    <col min="4344" max="4344" width="10.85546875" bestFit="1" customWidth="1"/>
    <col min="4345" max="4345" width="12" customWidth="1"/>
    <col min="4346" max="4346" width="10.85546875" bestFit="1" customWidth="1"/>
    <col min="4347" max="4347" width="12" customWidth="1"/>
    <col min="4348" max="4348" width="10.85546875" bestFit="1" customWidth="1"/>
    <col min="4349" max="4349" width="12" customWidth="1"/>
    <col min="4350" max="4350" width="10.85546875" bestFit="1" customWidth="1"/>
    <col min="4351" max="4351" width="12" customWidth="1"/>
    <col min="4352" max="4352" width="10.85546875" bestFit="1" customWidth="1"/>
    <col min="4353" max="4353" width="12" customWidth="1"/>
    <col min="4354" max="4354" width="10.85546875" bestFit="1" customWidth="1"/>
    <col min="4355" max="4355" width="12" customWidth="1"/>
    <col min="4356" max="4356" width="10.85546875" bestFit="1" customWidth="1"/>
    <col min="4357" max="4357" width="12" customWidth="1"/>
    <col min="4358" max="4358" width="10.85546875" bestFit="1" customWidth="1"/>
    <col min="4359" max="4359" width="12" customWidth="1"/>
    <col min="4360" max="4360" width="10.85546875" bestFit="1" customWidth="1"/>
    <col min="4361" max="4361" width="12" customWidth="1"/>
    <col min="4362" max="4362" width="9.85546875" bestFit="1" customWidth="1"/>
    <col min="4363" max="4363" width="11" customWidth="1"/>
    <col min="4364" max="4364" width="10.85546875" bestFit="1" customWidth="1"/>
    <col min="4365" max="4365" width="12" customWidth="1"/>
    <col min="4366" max="4366" width="10.85546875" bestFit="1" customWidth="1"/>
    <col min="4367" max="4367" width="12" customWidth="1"/>
    <col min="4368" max="4368" width="10.85546875" bestFit="1" customWidth="1"/>
    <col min="4369" max="4369" width="12" customWidth="1"/>
    <col min="4370" max="4370" width="11.7109375" bestFit="1" customWidth="1"/>
    <col min="4371" max="4371" width="12" customWidth="1"/>
    <col min="4372" max="4372" width="11.7109375" bestFit="1" customWidth="1"/>
    <col min="4373" max="4373" width="11" customWidth="1"/>
    <col min="4374" max="4374" width="10.85546875" bestFit="1" customWidth="1"/>
    <col min="4375" max="4375" width="12" customWidth="1"/>
    <col min="4376" max="4376" width="10.85546875" bestFit="1" customWidth="1"/>
    <col min="4377" max="4377" width="12" customWidth="1"/>
    <col min="4378" max="4378" width="10.85546875" bestFit="1" customWidth="1"/>
    <col min="4379" max="4379" width="12" customWidth="1"/>
    <col min="4380" max="4380" width="10.85546875" bestFit="1" customWidth="1"/>
    <col min="4381" max="4381" width="12" customWidth="1"/>
    <col min="4382" max="4382" width="10.85546875" bestFit="1" customWidth="1"/>
    <col min="4383" max="4383" width="12" customWidth="1"/>
    <col min="4384" max="4384" width="10.85546875" bestFit="1" customWidth="1"/>
    <col min="4385" max="4385" width="12" customWidth="1"/>
    <col min="4386" max="4386" width="10.85546875" bestFit="1" customWidth="1"/>
    <col min="4387" max="4387" width="12" customWidth="1"/>
    <col min="4388" max="4388" width="10.85546875" bestFit="1" customWidth="1"/>
    <col min="4389" max="4389" width="12" customWidth="1"/>
    <col min="4390" max="4390" width="10.85546875" bestFit="1" customWidth="1"/>
    <col min="4391" max="4391" width="12" customWidth="1"/>
    <col min="4392" max="4392" width="11.7109375" bestFit="1" customWidth="1"/>
    <col min="4393" max="4393" width="12" customWidth="1"/>
    <col min="4394" max="4394" width="10.85546875" bestFit="1" customWidth="1"/>
    <col min="4395" max="4395" width="12" customWidth="1"/>
    <col min="4396" max="4396" width="10.85546875" bestFit="1" customWidth="1"/>
    <col min="4397" max="4397" width="12" customWidth="1"/>
    <col min="4398" max="4398" width="7.85546875" customWidth="1"/>
    <col min="4399" max="4399" width="9.42578125" customWidth="1"/>
    <col min="4400" max="4400" width="10.85546875" bestFit="1" customWidth="1"/>
    <col min="4401" max="4401" width="12" customWidth="1"/>
    <col min="4402" max="4402" width="11.7109375" bestFit="1" customWidth="1"/>
    <col min="4403" max="4403" width="12" customWidth="1"/>
    <col min="4404" max="4404" width="10.85546875" bestFit="1" customWidth="1"/>
    <col min="4405" max="4405" width="12" customWidth="1"/>
    <col min="4406" max="4406" width="10.85546875" bestFit="1" customWidth="1"/>
    <col min="4407" max="4407" width="12" customWidth="1"/>
    <col min="4408" max="4408" width="10.85546875" bestFit="1" customWidth="1"/>
    <col min="4409" max="4409" width="12" customWidth="1"/>
    <col min="4410" max="4410" width="10.85546875" bestFit="1" customWidth="1"/>
    <col min="4411" max="4411" width="12" customWidth="1"/>
    <col min="4412" max="4412" width="10.85546875" bestFit="1" customWidth="1"/>
    <col min="4413" max="4413" width="12" customWidth="1"/>
    <col min="4414" max="4414" width="10.85546875" bestFit="1" customWidth="1"/>
    <col min="4415" max="4415" width="12" customWidth="1"/>
    <col min="4416" max="4416" width="11.7109375" bestFit="1" customWidth="1"/>
    <col min="4417" max="4417" width="12" customWidth="1"/>
    <col min="4418" max="4418" width="10.85546875" bestFit="1" customWidth="1"/>
    <col min="4419" max="4419" width="12" customWidth="1"/>
    <col min="4420" max="4420" width="11.7109375" bestFit="1" customWidth="1"/>
    <col min="4421" max="4421" width="12" customWidth="1"/>
    <col min="4422" max="4422" width="10.85546875" bestFit="1" customWidth="1"/>
    <col min="4423" max="4423" width="12" customWidth="1"/>
    <col min="4424" max="4424" width="10.85546875" bestFit="1" customWidth="1"/>
    <col min="4425" max="4425" width="12" customWidth="1"/>
    <col min="4426" max="4426" width="11.7109375" bestFit="1" customWidth="1"/>
    <col min="4427" max="4427" width="12" customWidth="1"/>
    <col min="4428" max="4428" width="10.85546875" bestFit="1" customWidth="1"/>
    <col min="4429" max="4429" width="12" customWidth="1"/>
    <col min="4430" max="4430" width="9.85546875" bestFit="1" customWidth="1"/>
    <col min="4431" max="4431" width="11" customWidth="1"/>
    <col min="4432" max="4432" width="10.85546875" bestFit="1" customWidth="1"/>
    <col min="4433" max="4433" width="12" customWidth="1"/>
    <col min="4434" max="4434" width="10.85546875" bestFit="1" customWidth="1"/>
    <col min="4435" max="4435" width="12" customWidth="1"/>
    <col min="4436" max="4436" width="10.85546875" bestFit="1" customWidth="1"/>
    <col min="4437" max="4437" width="12" customWidth="1"/>
    <col min="4438" max="4438" width="10.85546875" bestFit="1" customWidth="1"/>
    <col min="4439" max="4439" width="12" customWidth="1"/>
    <col min="4440" max="4440" width="10.85546875" bestFit="1" customWidth="1"/>
    <col min="4441" max="4441" width="12" customWidth="1"/>
    <col min="4442" max="4442" width="10.85546875" bestFit="1" customWidth="1"/>
    <col min="4443" max="4443" width="12" customWidth="1"/>
    <col min="4444" max="4444" width="11.7109375" bestFit="1" customWidth="1"/>
    <col min="4445" max="4445" width="12" customWidth="1"/>
    <col min="4446" max="4446" width="11.7109375" bestFit="1" customWidth="1"/>
    <col min="4447" max="4447" width="12" customWidth="1"/>
    <col min="4448" max="4448" width="10.85546875" bestFit="1" customWidth="1"/>
    <col min="4449" max="4449" width="12" customWidth="1"/>
    <col min="4450" max="4450" width="10.85546875" bestFit="1" customWidth="1"/>
    <col min="4451" max="4451" width="12" customWidth="1"/>
    <col min="4452" max="4452" width="10.85546875" bestFit="1" customWidth="1"/>
    <col min="4453" max="4453" width="12" customWidth="1"/>
    <col min="4454" max="4454" width="11.7109375" bestFit="1" customWidth="1"/>
    <col min="4455" max="4455" width="11" customWidth="1"/>
    <col min="4456" max="4456" width="11.7109375" bestFit="1" customWidth="1"/>
    <col min="4457" max="4457" width="11" customWidth="1"/>
    <col min="4458" max="4458" width="10.85546875" bestFit="1" customWidth="1"/>
    <col min="4459" max="4459" width="12" customWidth="1"/>
    <col min="4460" max="4460" width="10.85546875" bestFit="1" customWidth="1"/>
    <col min="4461" max="4461" width="12" customWidth="1"/>
    <col min="4462" max="4462" width="10.85546875" bestFit="1" customWidth="1"/>
    <col min="4463" max="4463" width="12" customWidth="1"/>
    <col min="4464" max="4464" width="10.85546875" bestFit="1" customWidth="1"/>
    <col min="4465" max="4465" width="12" customWidth="1"/>
    <col min="4466" max="4466" width="11.7109375" bestFit="1" customWidth="1"/>
    <col min="4467" max="4467" width="12" customWidth="1"/>
    <col min="4468" max="4468" width="11.7109375" bestFit="1" customWidth="1"/>
    <col min="4469" max="4469" width="12" customWidth="1"/>
    <col min="4470" max="4470" width="10.85546875" bestFit="1" customWidth="1"/>
    <col min="4471" max="4471" width="12" customWidth="1"/>
    <col min="4472" max="4472" width="10.85546875" bestFit="1" customWidth="1"/>
    <col min="4473" max="4473" width="12" customWidth="1"/>
    <col min="4474" max="4474" width="10.85546875" bestFit="1" customWidth="1"/>
    <col min="4475" max="4475" width="12" customWidth="1"/>
    <col min="4476" max="4476" width="10.85546875" bestFit="1" customWidth="1"/>
    <col min="4477" max="4477" width="12" customWidth="1"/>
    <col min="4478" max="4478" width="10.85546875" bestFit="1" customWidth="1"/>
    <col min="4479" max="4479" width="12" customWidth="1"/>
    <col min="4480" max="4480" width="10.85546875" bestFit="1" customWidth="1"/>
    <col min="4481" max="4481" width="12" customWidth="1"/>
    <col min="4482" max="4482" width="10.85546875" bestFit="1" customWidth="1"/>
    <col min="4483" max="4483" width="12" customWidth="1"/>
    <col min="4484" max="4484" width="10.85546875" bestFit="1" customWidth="1"/>
    <col min="4485" max="4485" width="12" customWidth="1"/>
    <col min="4486" max="4486" width="10.85546875" bestFit="1" customWidth="1"/>
    <col min="4487" max="4487" width="12" customWidth="1"/>
    <col min="4488" max="4488" width="10.85546875" bestFit="1" customWidth="1"/>
    <col min="4489" max="4489" width="12" customWidth="1"/>
    <col min="4490" max="4490" width="10.85546875" bestFit="1" customWidth="1"/>
    <col min="4491" max="4491" width="12" customWidth="1"/>
    <col min="4492" max="4492" width="10.85546875" bestFit="1" customWidth="1"/>
    <col min="4493" max="4493" width="12" customWidth="1"/>
    <col min="4494" max="4494" width="9.85546875" bestFit="1" customWidth="1"/>
    <col min="4495" max="4495" width="11" customWidth="1"/>
    <col min="4496" max="4496" width="11.7109375" bestFit="1" customWidth="1"/>
    <col min="4497" max="4497" width="12" customWidth="1"/>
    <col min="4498" max="4498" width="10.85546875" bestFit="1" customWidth="1"/>
    <col min="4499" max="4499" width="12" customWidth="1"/>
    <col min="4500" max="4500" width="11.7109375" bestFit="1" customWidth="1"/>
    <col min="4501" max="4501" width="12" customWidth="1"/>
    <col min="4502" max="4502" width="10.85546875" bestFit="1" customWidth="1"/>
    <col min="4503" max="4503" width="12" customWidth="1"/>
    <col min="4504" max="4504" width="10.85546875" bestFit="1" customWidth="1"/>
    <col min="4505" max="4505" width="12" customWidth="1"/>
    <col min="4506" max="4506" width="10.85546875" bestFit="1" customWidth="1"/>
    <col min="4507" max="4507" width="12" customWidth="1"/>
    <col min="4508" max="4508" width="10.85546875" bestFit="1" customWidth="1"/>
    <col min="4509" max="4509" width="12" customWidth="1"/>
    <col min="4510" max="4510" width="10.85546875" bestFit="1" customWidth="1"/>
    <col min="4511" max="4511" width="12" customWidth="1"/>
    <col min="4512" max="4512" width="10.85546875" bestFit="1" customWidth="1"/>
    <col min="4513" max="4513" width="12" customWidth="1"/>
    <col min="4514" max="4514" width="9.85546875" bestFit="1" customWidth="1"/>
    <col min="4515" max="4515" width="11" customWidth="1"/>
    <col min="4516" max="4516" width="10.85546875" bestFit="1" customWidth="1"/>
    <col min="4517" max="4517" width="12" customWidth="1"/>
    <col min="4518" max="4518" width="10.85546875" bestFit="1" customWidth="1"/>
    <col min="4519" max="4519" width="12" customWidth="1"/>
    <col min="4520" max="4520" width="10.85546875" bestFit="1" customWidth="1"/>
    <col min="4521" max="4521" width="12" customWidth="1"/>
    <col min="4522" max="4522" width="9.85546875" bestFit="1" customWidth="1"/>
    <col min="4523" max="4523" width="11" customWidth="1"/>
    <col min="4524" max="4524" width="11.7109375" bestFit="1" customWidth="1"/>
    <col min="4525" max="4525" width="11" customWidth="1"/>
    <col min="4526" max="4526" width="10.85546875" bestFit="1" customWidth="1"/>
    <col min="4527" max="4527" width="12" customWidth="1"/>
    <col min="4528" max="4528" width="10.85546875" bestFit="1" customWidth="1"/>
    <col min="4529" max="4529" width="12" customWidth="1"/>
    <col min="4530" max="4530" width="10.85546875" bestFit="1" customWidth="1"/>
    <col min="4531" max="4531" width="12" customWidth="1"/>
    <col min="4532" max="4532" width="11.7109375" bestFit="1" customWidth="1"/>
    <col min="4533" max="4533" width="12" customWidth="1"/>
    <col min="4534" max="4534" width="9.85546875" bestFit="1" customWidth="1"/>
    <col min="4535" max="4535" width="11" customWidth="1"/>
    <col min="4536" max="4536" width="10.85546875" bestFit="1" customWidth="1"/>
    <col min="4537" max="4537" width="12" customWidth="1"/>
    <col min="4538" max="4538" width="10.85546875" bestFit="1" customWidth="1"/>
    <col min="4539" max="4539" width="12" customWidth="1"/>
    <col min="4540" max="4540" width="10.85546875" bestFit="1" customWidth="1"/>
    <col min="4541" max="4541" width="12" customWidth="1"/>
    <col min="4542" max="4542" width="10.85546875" bestFit="1" customWidth="1"/>
    <col min="4543" max="4543" width="12" customWidth="1"/>
    <col min="4544" max="4544" width="11.7109375" bestFit="1" customWidth="1"/>
    <col min="4545" max="4545" width="12" customWidth="1"/>
    <col min="4546" max="4546" width="10.85546875" bestFit="1" customWidth="1"/>
    <col min="4547" max="4547" width="12" customWidth="1"/>
    <col min="4548" max="4548" width="10.85546875" bestFit="1" customWidth="1"/>
    <col min="4549" max="4549" width="12" customWidth="1"/>
    <col min="4550" max="4550" width="10.85546875" bestFit="1" customWidth="1"/>
    <col min="4551" max="4551" width="12" customWidth="1"/>
    <col min="4552" max="4552" width="9.85546875" bestFit="1" customWidth="1"/>
    <col min="4553" max="4553" width="11" customWidth="1"/>
    <col min="4554" max="4554" width="10.85546875" bestFit="1" customWidth="1"/>
    <col min="4555" max="4555" width="12" customWidth="1"/>
    <col min="4556" max="4556" width="11.7109375" bestFit="1" customWidth="1"/>
    <col min="4557" max="4557" width="12" customWidth="1"/>
    <col min="4558" max="4558" width="9.85546875" bestFit="1" customWidth="1"/>
    <col min="4559" max="4559" width="11" customWidth="1"/>
    <col min="4560" max="4560" width="11.7109375" bestFit="1" customWidth="1"/>
    <col min="4561" max="4561" width="11" customWidth="1"/>
    <col min="4562" max="4562" width="10.85546875" bestFit="1" customWidth="1"/>
    <col min="4563" max="4563" width="12" customWidth="1"/>
    <col min="4564" max="4564" width="11.7109375" bestFit="1" customWidth="1"/>
    <col min="4565" max="4565" width="12" customWidth="1"/>
    <col min="4566" max="4566" width="10.85546875" bestFit="1" customWidth="1"/>
    <col min="4567" max="4567" width="12" customWidth="1"/>
    <col min="4568" max="4568" width="10.85546875" bestFit="1" customWidth="1"/>
    <col min="4569" max="4569" width="12" customWidth="1"/>
    <col min="4570" max="4570" width="10.85546875" bestFit="1" customWidth="1"/>
    <col min="4571" max="4571" width="12" customWidth="1"/>
    <col min="4572" max="4572" width="10.85546875" bestFit="1" customWidth="1"/>
    <col min="4573" max="4573" width="12" customWidth="1"/>
    <col min="4574" max="4574" width="10.85546875" bestFit="1" customWidth="1"/>
    <col min="4575" max="4575" width="12" customWidth="1"/>
    <col min="4576" max="4576" width="10.85546875" bestFit="1" customWidth="1"/>
    <col min="4577" max="4577" width="12" customWidth="1"/>
    <col min="4578" max="4578" width="10.85546875" bestFit="1" customWidth="1"/>
    <col min="4579" max="4579" width="12" customWidth="1"/>
    <col min="4580" max="4580" width="10.85546875" bestFit="1" customWidth="1"/>
    <col min="4581" max="4581" width="12" customWidth="1"/>
    <col min="4582" max="4582" width="10.85546875" bestFit="1" customWidth="1"/>
    <col min="4583" max="4583" width="12" customWidth="1"/>
    <col min="4584" max="4584" width="10.85546875" bestFit="1" customWidth="1"/>
    <col min="4585" max="4585" width="12" customWidth="1"/>
    <col min="4586" max="4586" width="10.85546875" bestFit="1" customWidth="1"/>
    <col min="4587" max="4587" width="12" customWidth="1"/>
    <col min="4588" max="4588" width="10.85546875" bestFit="1" customWidth="1"/>
    <col min="4589" max="4589" width="12" customWidth="1"/>
    <col min="4590" max="4590" width="10.85546875" bestFit="1" customWidth="1"/>
    <col min="4591" max="4591" width="12" customWidth="1"/>
    <col min="4592" max="4592" width="10.85546875" bestFit="1" customWidth="1"/>
    <col min="4593" max="4593" width="12" customWidth="1"/>
    <col min="4594" max="4594" width="9.85546875" bestFit="1" customWidth="1"/>
    <col min="4595" max="4595" width="11" customWidth="1"/>
    <col min="4596" max="4596" width="9.85546875" bestFit="1" customWidth="1"/>
    <col min="4597" max="4597" width="11" customWidth="1"/>
    <col min="4598" max="4598" width="10.85546875" bestFit="1" customWidth="1"/>
    <col min="4599" max="4599" width="12" customWidth="1"/>
    <col min="4600" max="4600" width="9.85546875" bestFit="1" customWidth="1"/>
    <col min="4601" max="4601" width="11" customWidth="1"/>
    <col min="4602" max="4602" width="10.85546875" bestFit="1" customWidth="1"/>
    <col min="4603" max="4603" width="12" customWidth="1"/>
    <col min="4604" max="4604" width="10.85546875" bestFit="1" customWidth="1"/>
    <col min="4605" max="4605" width="12" customWidth="1"/>
    <col min="4606" max="4606" width="10.85546875" bestFit="1" customWidth="1"/>
    <col min="4607" max="4607" width="12" customWidth="1"/>
    <col min="4608" max="4608" width="11.7109375" bestFit="1" customWidth="1"/>
    <col min="4609" max="4609" width="12" customWidth="1"/>
    <col min="4610" max="4610" width="11.7109375" bestFit="1" customWidth="1"/>
    <col min="4611" max="4611" width="12" customWidth="1"/>
    <col min="4612" max="4612" width="10.85546875" bestFit="1" customWidth="1"/>
    <col min="4613" max="4613" width="12" customWidth="1"/>
    <col min="4614" max="4614" width="10.85546875" bestFit="1" customWidth="1"/>
    <col min="4615" max="4615" width="12" customWidth="1"/>
    <col min="4616" max="4616" width="10.85546875" bestFit="1" customWidth="1"/>
    <col min="4617" max="4617" width="12" customWidth="1"/>
    <col min="4618" max="4618" width="10.85546875" bestFit="1" customWidth="1"/>
    <col min="4619" max="4619" width="12" customWidth="1"/>
    <col min="4620" max="4620" width="10.85546875" bestFit="1" customWidth="1"/>
    <col min="4621" max="4621" width="12" customWidth="1"/>
    <col min="4622" max="4622" width="10.85546875" bestFit="1" customWidth="1"/>
    <col min="4623" max="4623" width="12" customWidth="1"/>
    <col min="4624" max="4624" width="10.85546875" bestFit="1" customWidth="1"/>
    <col min="4625" max="4625" width="12" customWidth="1"/>
    <col min="4626" max="4626" width="10.85546875" bestFit="1" customWidth="1"/>
    <col min="4627" max="4627" width="12" customWidth="1"/>
    <col min="4628" max="4628" width="10.85546875" bestFit="1" customWidth="1"/>
    <col min="4629" max="4629" width="12" customWidth="1"/>
    <col min="4630" max="4630" width="10.85546875" bestFit="1" customWidth="1"/>
    <col min="4631" max="4631" width="12" customWidth="1"/>
    <col min="4632" max="4632" width="10.85546875" bestFit="1" customWidth="1"/>
    <col min="4633" max="4633" width="12" customWidth="1"/>
    <col min="4634" max="4634" width="11.7109375" bestFit="1" customWidth="1"/>
    <col min="4635" max="4635" width="12" customWidth="1"/>
    <col min="4636" max="4636" width="10.85546875" bestFit="1" customWidth="1"/>
    <col min="4637" max="4637" width="12" customWidth="1"/>
    <col min="4638" max="4638" width="10.85546875" bestFit="1" customWidth="1"/>
    <col min="4639" max="4639" width="12" customWidth="1"/>
    <col min="4640" max="4640" width="10.85546875" bestFit="1" customWidth="1"/>
    <col min="4641" max="4641" width="12" customWidth="1"/>
    <col min="4642" max="4642" width="10.85546875" bestFit="1" customWidth="1"/>
    <col min="4643" max="4643" width="12" customWidth="1"/>
    <col min="4644" max="4644" width="10.85546875" bestFit="1" customWidth="1"/>
    <col min="4645" max="4645" width="12" customWidth="1"/>
    <col min="4646" max="4646" width="10.85546875" bestFit="1" customWidth="1"/>
    <col min="4647" max="4647" width="12" customWidth="1"/>
    <col min="4648" max="4648" width="10.85546875" bestFit="1" customWidth="1"/>
    <col min="4649" max="4649" width="12" customWidth="1"/>
    <col min="4650" max="4650" width="10.85546875" bestFit="1" customWidth="1"/>
    <col min="4651" max="4651" width="12" customWidth="1"/>
    <col min="4652" max="4652" width="10.85546875" bestFit="1" customWidth="1"/>
    <col min="4653" max="4653" width="12" customWidth="1"/>
    <col min="4654" max="4654" width="10.85546875" bestFit="1" customWidth="1"/>
    <col min="4655" max="4655" width="12" customWidth="1"/>
    <col min="4656" max="4656" width="11.7109375" bestFit="1" customWidth="1"/>
    <col min="4657" max="4657" width="12" customWidth="1"/>
    <col min="4658" max="4658" width="10.85546875" bestFit="1" customWidth="1"/>
    <col min="4659" max="4659" width="12" customWidth="1"/>
    <col min="4660" max="4660" width="10.85546875" bestFit="1" customWidth="1"/>
    <col min="4661" max="4661" width="12" customWidth="1"/>
    <col min="4662" max="4662" width="10.85546875" bestFit="1" customWidth="1"/>
    <col min="4663" max="4663" width="12" customWidth="1"/>
    <col min="4664" max="4664" width="11.7109375" bestFit="1" customWidth="1"/>
    <col min="4665" max="4665" width="12" customWidth="1"/>
    <col min="4666" max="4666" width="10.85546875" bestFit="1" customWidth="1"/>
    <col min="4667" max="4667" width="12" customWidth="1"/>
    <col min="4668" max="4668" width="9.85546875" bestFit="1" customWidth="1"/>
    <col min="4669" max="4669" width="11" customWidth="1"/>
    <col min="4670" max="4670" width="11.7109375" bestFit="1" customWidth="1"/>
    <col min="4671" max="4671" width="12" customWidth="1"/>
    <col min="4672" max="4672" width="9.85546875" bestFit="1" customWidth="1"/>
    <col min="4673" max="4673" width="11" customWidth="1"/>
    <col min="4674" max="4674" width="11.7109375" bestFit="1" customWidth="1"/>
    <col min="4675" max="4675" width="12" customWidth="1"/>
    <col min="4676" max="4676" width="10.85546875" bestFit="1" customWidth="1"/>
    <col min="4677" max="4677" width="12" customWidth="1"/>
    <col min="4678" max="4678" width="11.28515625" bestFit="1" customWidth="1"/>
  </cols>
  <sheetData>
    <row r="3" spans="1:54" x14ac:dyDescent="0.25">
      <c r="A3" s="21" t="s">
        <v>10494</v>
      </c>
      <c r="B3" t="s">
        <v>10499</v>
      </c>
      <c r="I3" s="21" t="s">
        <v>10494</v>
      </c>
      <c r="J3" t="s">
        <v>10501</v>
      </c>
      <c r="N3" s="21" t="s">
        <v>10509</v>
      </c>
      <c r="O3" s="21" t="s">
        <v>10491</v>
      </c>
      <c r="V3" s="21" t="s">
        <v>10510</v>
      </c>
      <c r="W3" s="21" t="s">
        <v>10491</v>
      </c>
      <c r="AL3" s="21" t="s">
        <v>10494</v>
      </c>
      <c r="AM3" t="s">
        <v>10512</v>
      </c>
      <c r="AN3" t="s">
        <v>10513</v>
      </c>
      <c r="AZ3" s="21" t="s">
        <v>10494</v>
      </c>
      <c r="BA3" t="s">
        <v>10514</v>
      </c>
      <c r="BB3" t="s">
        <v>10510</v>
      </c>
    </row>
    <row r="4" spans="1:54" x14ac:dyDescent="0.25">
      <c r="A4" s="23" t="s">
        <v>2380</v>
      </c>
      <c r="B4" s="22">
        <v>1847</v>
      </c>
      <c r="I4" s="23" t="s">
        <v>2380</v>
      </c>
      <c r="J4" s="22">
        <v>1417</v>
      </c>
      <c r="N4" s="21" t="s">
        <v>10494</v>
      </c>
      <c r="O4" t="s">
        <v>10502</v>
      </c>
      <c r="P4" t="s">
        <v>10503</v>
      </c>
      <c r="Q4" t="s">
        <v>10504</v>
      </c>
      <c r="R4" t="s">
        <v>10505</v>
      </c>
      <c r="S4" t="s">
        <v>10492</v>
      </c>
      <c r="V4" s="21" t="s">
        <v>10494</v>
      </c>
      <c r="W4" t="s">
        <v>16</v>
      </c>
      <c r="X4" t="s">
        <v>11</v>
      </c>
      <c r="Y4" t="s">
        <v>12</v>
      </c>
      <c r="Z4" t="s">
        <v>10492</v>
      </c>
      <c r="AL4" s="23">
        <v>18</v>
      </c>
      <c r="AM4" s="22">
        <v>2912.11</v>
      </c>
      <c r="AN4" s="22">
        <v>479.34999999999985</v>
      </c>
      <c r="AZ4" s="23">
        <v>18</v>
      </c>
      <c r="BA4" s="22">
        <v>93</v>
      </c>
      <c r="BB4" s="22">
        <v>6347.2526881720396</v>
      </c>
    </row>
    <row r="5" spans="1:54" x14ac:dyDescent="0.25">
      <c r="A5" s="23" t="s">
        <v>2382</v>
      </c>
      <c r="B5" s="22">
        <v>488</v>
      </c>
      <c r="I5" s="23" t="s">
        <v>2382</v>
      </c>
      <c r="J5" s="22">
        <v>162</v>
      </c>
      <c r="N5" s="23" t="s">
        <v>10506</v>
      </c>
      <c r="O5" s="22">
        <v>79230468.918587014</v>
      </c>
      <c r="P5" s="22">
        <v>178499641.08182818</v>
      </c>
      <c r="Q5" s="22">
        <v>73822316.461148664</v>
      </c>
      <c r="R5" s="22">
        <v>45202644.789270133</v>
      </c>
      <c r="S5" s="22">
        <v>143830976.14934361</v>
      </c>
      <c r="V5" s="23" t="s">
        <v>42</v>
      </c>
      <c r="W5" s="22">
        <v>33081.373793103427</v>
      </c>
      <c r="X5" s="22">
        <v>18997.280691823889</v>
      </c>
      <c r="Y5" s="22">
        <v>9250.3617857142908</v>
      </c>
      <c r="Z5" s="22">
        <v>19466.24611498255</v>
      </c>
      <c r="AL5" s="23">
        <v>19</v>
      </c>
      <c r="AM5" s="22">
        <v>2634.8350000000019</v>
      </c>
      <c r="AN5" s="22">
        <v>461.65</v>
      </c>
      <c r="AZ5" s="23">
        <v>19</v>
      </c>
      <c r="BA5" s="22">
        <v>89</v>
      </c>
      <c r="BB5" s="22">
        <v>9923.6030337078664</v>
      </c>
    </row>
    <row r="6" spans="1:54" x14ac:dyDescent="0.25">
      <c r="A6" s="23" t="s">
        <v>10498</v>
      </c>
      <c r="B6" s="22"/>
      <c r="I6" s="23" t="s">
        <v>10492</v>
      </c>
      <c r="J6" s="22">
        <v>1579</v>
      </c>
      <c r="N6" s="23" t="s">
        <v>10507</v>
      </c>
      <c r="O6" s="22">
        <v>55949515.084849052</v>
      </c>
      <c r="P6" s="22">
        <v>169105493.61373103</v>
      </c>
      <c r="Q6" s="22">
        <v>71436417.48442255</v>
      </c>
      <c r="R6" s="22">
        <v>84183513.503096566</v>
      </c>
      <c r="S6" s="22">
        <v>130310660.82619311</v>
      </c>
      <c r="V6" s="23" t="s">
        <v>23</v>
      </c>
      <c r="W6" s="22">
        <v>26111.457936507926</v>
      </c>
      <c r="X6" s="22">
        <v>10334.27932153393</v>
      </c>
      <c r="Y6" s="22">
        <v>10179.941965317917</v>
      </c>
      <c r="Z6" s="22">
        <v>12016.473913043488</v>
      </c>
      <c r="AL6" s="23">
        <v>20</v>
      </c>
      <c r="AM6" s="22">
        <v>1531.5399999999997</v>
      </c>
      <c r="AN6" s="22">
        <v>519.34999999999991</v>
      </c>
      <c r="AZ6" s="23">
        <v>20</v>
      </c>
      <c r="BA6" s="22">
        <v>55</v>
      </c>
      <c r="BB6" s="22">
        <v>6951.7436363636371</v>
      </c>
    </row>
    <row r="7" spans="1:54" x14ac:dyDescent="0.25">
      <c r="A7" s="23" t="s">
        <v>10492</v>
      </c>
      <c r="B7" s="22">
        <v>2335</v>
      </c>
      <c r="N7" s="23" t="s">
        <v>10508</v>
      </c>
      <c r="O7" s="22">
        <v>99322862.520124525</v>
      </c>
      <c r="P7" s="22">
        <v>197252176.24778554</v>
      </c>
      <c r="Q7" s="22">
        <v>67128442.036880851</v>
      </c>
      <c r="R7" s="22">
        <v>48022622.619933747</v>
      </c>
      <c r="S7" s="22">
        <v>149518041.85218054</v>
      </c>
      <c r="V7" s="23" t="s">
        <v>13</v>
      </c>
      <c r="W7" s="22">
        <v>31328.102238805965</v>
      </c>
      <c r="X7" s="22">
        <v>8439.2844000000059</v>
      </c>
      <c r="Y7" s="22">
        <v>6890.7568235294129</v>
      </c>
      <c r="Z7" s="22">
        <v>10514.939803921558</v>
      </c>
      <c r="AL7" s="23">
        <v>21</v>
      </c>
      <c r="AM7" s="22">
        <v>1411.2749999999994</v>
      </c>
      <c r="AN7" s="22">
        <v>245.34</v>
      </c>
      <c r="AZ7" s="23">
        <v>21</v>
      </c>
      <c r="BA7" s="22">
        <v>47</v>
      </c>
      <c r="BB7" s="22">
        <v>5712.3810638297864</v>
      </c>
    </row>
    <row r="8" spans="1:54" x14ac:dyDescent="0.25">
      <c r="N8" s="23" t="s">
        <v>10492</v>
      </c>
      <c r="O8" s="22">
        <v>75381832.410980985</v>
      </c>
      <c r="P8" s="22">
        <v>180816103.79841453</v>
      </c>
      <c r="Q8" s="22">
        <v>73879669.450256869</v>
      </c>
      <c r="R8" s="22">
        <v>63527341.07690569</v>
      </c>
      <c r="S8" s="22">
        <v>141577974.12377301</v>
      </c>
      <c r="V8" s="23" t="s">
        <v>276</v>
      </c>
      <c r="W8" s="22">
        <v>13891.86</v>
      </c>
      <c r="X8" s="22">
        <v>2395.17</v>
      </c>
      <c r="Y8" s="22">
        <v>16950.485000000001</v>
      </c>
      <c r="Z8" s="22">
        <v>13478.056923076925</v>
      </c>
      <c r="AL8" s="23">
        <v>22</v>
      </c>
      <c r="AM8" s="22">
        <v>1494.08</v>
      </c>
      <c r="AN8" s="22">
        <v>248.39</v>
      </c>
      <c r="AZ8" s="23">
        <v>22</v>
      </c>
      <c r="BA8" s="22">
        <v>47</v>
      </c>
      <c r="BB8" s="22">
        <v>9492.5080851063849</v>
      </c>
    </row>
    <row r="9" spans="1:54" x14ac:dyDescent="0.25">
      <c r="V9" s="23" t="s">
        <v>164</v>
      </c>
      <c r="W9" s="22">
        <v>21523.52</v>
      </c>
      <c r="X9" s="22">
        <v>15675.543333333329</v>
      </c>
      <c r="Y9" s="22">
        <v>7570.7550000000001</v>
      </c>
      <c r="Z9" s="22">
        <v>13948.609999999999</v>
      </c>
      <c r="AL9" s="23">
        <v>23</v>
      </c>
      <c r="AM9" s="22">
        <v>1592.1950000000004</v>
      </c>
      <c r="AN9" s="22">
        <v>264.1400000000001</v>
      </c>
      <c r="AZ9" s="23">
        <v>23</v>
      </c>
      <c r="BA9" s="22">
        <v>51</v>
      </c>
      <c r="BB9" s="22">
        <v>10591.952352941176</v>
      </c>
    </row>
    <row r="10" spans="1:54" x14ac:dyDescent="0.25">
      <c r="V10" s="23" t="s">
        <v>168</v>
      </c>
      <c r="W10" s="22">
        <v>39868.616250000006</v>
      </c>
      <c r="X10" s="22">
        <v>16075.963333333331</v>
      </c>
      <c r="Y10" s="22">
        <v>8133.0084090909113</v>
      </c>
      <c r="Z10" s="22">
        <v>13589.263437499998</v>
      </c>
      <c r="AL10" s="23">
        <v>24</v>
      </c>
      <c r="AM10" s="22">
        <v>1407.9349999999997</v>
      </c>
      <c r="AN10" s="22">
        <v>248.25</v>
      </c>
      <c r="AZ10" s="23">
        <v>24</v>
      </c>
      <c r="BA10" s="22">
        <v>48</v>
      </c>
      <c r="BB10" s="22">
        <v>10997.064583333333</v>
      </c>
    </row>
    <row r="11" spans="1:54" x14ac:dyDescent="0.25">
      <c r="V11" s="23" t="s">
        <v>356</v>
      </c>
      <c r="W11" s="22">
        <v>34070.595714285715</v>
      </c>
      <c r="X11" s="22">
        <v>11365.621874999999</v>
      </c>
      <c r="Y11" s="22">
        <v>8667.3661538461529</v>
      </c>
      <c r="Z11" s="22">
        <v>14806.107777777777</v>
      </c>
      <c r="AL11" s="23">
        <v>25</v>
      </c>
      <c r="AM11" s="22">
        <v>1640.9499999999998</v>
      </c>
      <c r="AN11" s="22">
        <v>284.59999999999997</v>
      </c>
      <c r="AZ11" s="23">
        <v>25</v>
      </c>
      <c r="BA11" s="22">
        <v>54</v>
      </c>
      <c r="BB11" s="22">
        <v>9261.7709259259263</v>
      </c>
    </row>
    <row r="12" spans="1:54" x14ac:dyDescent="0.25">
      <c r="V12" s="23" t="s">
        <v>170</v>
      </c>
      <c r="W12" s="22">
        <v>33475.82</v>
      </c>
      <c r="X12" s="22">
        <v>10139.553333333331</v>
      </c>
      <c r="Y12" s="22">
        <v>12570.970000000001</v>
      </c>
      <c r="Z12" s="22">
        <v>13272.786666666665</v>
      </c>
      <c r="AL12" s="23">
        <v>26</v>
      </c>
      <c r="AM12" s="22">
        <v>1387.2100000000003</v>
      </c>
      <c r="AN12" s="22">
        <v>233.99</v>
      </c>
      <c r="AZ12" s="23">
        <v>26</v>
      </c>
      <c r="BA12" s="22">
        <v>46</v>
      </c>
      <c r="BB12" s="22">
        <v>5803.6171739130441</v>
      </c>
    </row>
    <row r="13" spans="1:54" x14ac:dyDescent="0.25">
      <c r="V13" s="23" t="s">
        <v>166</v>
      </c>
      <c r="W13" s="22">
        <v>27621.609999999997</v>
      </c>
      <c r="X13" s="22">
        <v>8116.72</v>
      </c>
      <c r="Y13" s="22">
        <v>12706.975999999999</v>
      </c>
      <c r="Z13" s="22">
        <v>13633.143461538462</v>
      </c>
      <c r="AL13" s="23">
        <v>27</v>
      </c>
      <c r="AM13" s="22">
        <v>1540.6999999999998</v>
      </c>
      <c r="AN13" s="22">
        <v>253.96000000000004</v>
      </c>
      <c r="AZ13" s="23">
        <v>27</v>
      </c>
      <c r="BA13" s="22">
        <v>51</v>
      </c>
      <c r="BB13" s="22">
        <v>11375.261960784315</v>
      </c>
    </row>
    <row r="14" spans="1:54" x14ac:dyDescent="0.25">
      <c r="V14" s="23" t="s">
        <v>516</v>
      </c>
      <c r="W14" s="22"/>
      <c r="X14" s="22">
        <v>6760.543333333334</v>
      </c>
      <c r="Y14" s="22">
        <v>11716.453333333333</v>
      </c>
      <c r="Z14" s="22">
        <v>9238.4983333333348</v>
      </c>
      <c r="AL14" s="23">
        <v>28</v>
      </c>
      <c r="AM14" s="22">
        <v>1683.66</v>
      </c>
      <c r="AN14" s="22">
        <v>278.14999999999998</v>
      </c>
      <c r="AZ14" s="23">
        <v>28</v>
      </c>
      <c r="BA14" s="22">
        <v>54</v>
      </c>
      <c r="BB14" s="22">
        <v>9462.5248148148148</v>
      </c>
    </row>
    <row r="15" spans="1:54" x14ac:dyDescent="0.25">
      <c r="V15" s="23" t="s">
        <v>300</v>
      </c>
      <c r="W15" s="22"/>
      <c r="X15" s="22">
        <v>7668.1787234042558</v>
      </c>
      <c r="Y15" s="22">
        <v>11518.785652173914</v>
      </c>
      <c r="Z15" s="22">
        <v>8933.3781428571419</v>
      </c>
      <c r="AL15" s="23">
        <v>29</v>
      </c>
      <c r="AM15" s="22">
        <v>1675.2049999999995</v>
      </c>
      <c r="AN15" s="22">
        <v>288.12000000000012</v>
      </c>
      <c r="AZ15" s="23">
        <v>29</v>
      </c>
      <c r="BA15" s="22">
        <v>55</v>
      </c>
      <c r="BB15" s="22">
        <v>10019.169272727271</v>
      </c>
    </row>
    <row r="16" spans="1:54" x14ac:dyDescent="0.25">
      <c r="V16" s="23" t="s">
        <v>632</v>
      </c>
      <c r="W16" s="22"/>
      <c r="X16" s="22">
        <v>10102.026666666667</v>
      </c>
      <c r="Y16" s="22">
        <v>11637.812000000002</v>
      </c>
      <c r="Z16" s="22">
        <v>10650.521428571428</v>
      </c>
      <c r="AL16" s="23">
        <v>30</v>
      </c>
      <c r="AM16" s="22">
        <v>1838.9050000000004</v>
      </c>
      <c r="AN16" s="22">
        <v>284.19999999999993</v>
      </c>
      <c r="AZ16" s="23">
        <v>30</v>
      </c>
      <c r="BA16" s="22">
        <v>55</v>
      </c>
      <c r="BB16" s="22">
        <v>13876.423272727274</v>
      </c>
    </row>
    <row r="17" spans="22:54" x14ac:dyDescent="0.25">
      <c r="V17" s="23" t="s">
        <v>249</v>
      </c>
      <c r="W17" s="22">
        <v>18261.7575</v>
      </c>
      <c r="X17" s="22">
        <v>13457.094583333337</v>
      </c>
      <c r="Y17" s="22">
        <v>12785.637000000001</v>
      </c>
      <c r="Z17" s="22">
        <v>13786.149210526319</v>
      </c>
      <c r="AL17" s="23">
        <v>31</v>
      </c>
      <c r="AM17" s="22">
        <v>1526.3650000000002</v>
      </c>
      <c r="AN17" s="22">
        <v>263.17</v>
      </c>
      <c r="AZ17" s="23">
        <v>31</v>
      </c>
      <c r="BA17" s="22">
        <v>49</v>
      </c>
      <c r="BB17" s="22">
        <v>11070.197142857149</v>
      </c>
    </row>
    <row r="18" spans="22:54" x14ac:dyDescent="0.25">
      <c r="V18" s="23" t="s">
        <v>247</v>
      </c>
      <c r="W18" s="22">
        <v>32732.187142857143</v>
      </c>
      <c r="X18" s="22">
        <v>10174.345999999996</v>
      </c>
      <c r="Y18" s="22">
        <v>13360.978888888887</v>
      </c>
      <c r="Z18" s="22">
        <v>12865.149499999996</v>
      </c>
      <c r="AL18" s="23">
        <v>32</v>
      </c>
      <c r="AM18" s="22">
        <v>1564.7949999999996</v>
      </c>
      <c r="AN18" s="22">
        <v>240.00000000000006</v>
      </c>
      <c r="AZ18" s="23">
        <v>32</v>
      </c>
      <c r="BA18" s="22">
        <v>47</v>
      </c>
      <c r="BB18" s="22">
        <v>14448.377446808518</v>
      </c>
    </row>
    <row r="19" spans="22:54" x14ac:dyDescent="0.25">
      <c r="V19" s="23" t="s">
        <v>200</v>
      </c>
      <c r="W19" s="22"/>
      <c r="X19" s="22">
        <v>6886.0368421052626</v>
      </c>
      <c r="Y19" s="22">
        <v>10510.31380952381</v>
      </c>
      <c r="Z19" s="22">
        <v>8788.7822500000002</v>
      </c>
      <c r="AL19" s="23">
        <v>33</v>
      </c>
      <c r="AM19" s="22">
        <v>1421.0649999999998</v>
      </c>
      <c r="AN19" s="22">
        <v>228.10999999999999</v>
      </c>
      <c r="AZ19" s="23">
        <v>33</v>
      </c>
      <c r="BA19" s="22">
        <v>45</v>
      </c>
      <c r="BB19" s="22">
        <v>11957.750222222217</v>
      </c>
    </row>
    <row r="20" spans="22:54" x14ac:dyDescent="0.25">
      <c r="V20" s="23" t="s">
        <v>535</v>
      </c>
      <c r="W20" s="22">
        <v>18709.798000000003</v>
      </c>
      <c r="X20" s="22">
        <v>11919.607857142853</v>
      </c>
      <c r="Y20" s="22">
        <v>12296.779729729731</v>
      </c>
      <c r="Z20" s="22">
        <v>12489.921071428576</v>
      </c>
      <c r="AL20" s="23">
        <v>34</v>
      </c>
      <c r="AM20" s="22">
        <v>1887.9949999999999</v>
      </c>
      <c r="AN20" s="22">
        <v>323.35000000000008</v>
      </c>
      <c r="AZ20" s="23">
        <v>34</v>
      </c>
      <c r="BA20" s="22">
        <v>60</v>
      </c>
      <c r="BB20" s="22">
        <v>11901.627666666669</v>
      </c>
    </row>
    <row r="21" spans="22:54" x14ac:dyDescent="0.25">
      <c r="V21" s="23" t="s">
        <v>10478</v>
      </c>
      <c r="W21" s="22">
        <v>20996.530000000002</v>
      </c>
      <c r="X21" s="22"/>
      <c r="Y21" s="22"/>
      <c r="Z21" s="22">
        <v>20996.530000000002</v>
      </c>
      <c r="AL21" s="23">
        <v>35</v>
      </c>
      <c r="AM21" s="22">
        <v>1168.9949999999999</v>
      </c>
      <c r="AN21" s="22">
        <v>199.23000000000005</v>
      </c>
      <c r="AZ21" s="23">
        <v>35</v>
      </c>
      <c r="BA21" s="22">
        <v>39</v>
      </c>
      <c r="BB21" s="22">
        <v>9850.0146153846163</v>
      </c>
    </row>
    <row r="22" spans="22:54" x14ac:dyDescent="0.25">
      <c r="V22" s="23" t="s">
        <v>10492</v>
      </c>
      <c r="W22" s="22">
        <v>30129.198585526312</v>
      </c>
      <c r="X22" s="22">
        <v>11865.268766816152</v>
      </c>
      <c r="Y22" s="22">
        <v>9462.2693073593018</v>
      </c>
      <c r="Z22" s="22">
        <v>13529.918034261231</v>
      </c>
      <c r="AL22" s="23">
        <v>36</v>
      </c>
      <c r="AM22" s="22">
        <v>1372.99</v>
      </c>
      <c r="AN22" s="22">
        <v>401.52000000000015</v>
      </c>
      <c r="AZ22" s="23">
        <v>36</v>
      </c>
      <c r="BA22" s="22">
        <v>46</v>
      </c>
      <c r="BB22" s="22">
        <v>12600.969782608696</v>
      </c>
    </row>
    <row r="23" spans="22:54" x14ac:dyDescent="0.25">
      <c r="AL23" s="23">
        <v>37</v>
      </c>
      <c r="AM23" s="22">
        <v>1536.1249999999998</v>
      </c>
      <c r="AN23" s="22">
        <v>268.20000000000005</v>
      </c>
      <c r="AZ23" s="23">
        <v>37</v>
      </c>
      <c r="BA23" s="22">
        <v>51</v>
      </c>
      <c r="BB23" s="22">
        <v>16731.768235294116</v>
      </c>
    </row>
    <row r="24" spans="22:54" x14ac:dyDescent="0.25">
      <c r="AL24" s="23">
        <v>38</v>
      </c>
      <c r="AM24" s="22">
        <v>1256.835</v>
      </c>
      <c r="AN24" s="22">
        <v>230.8</v>
      </c>
      <c r="AZ24" s="23">
        <v>38</v>
      </c>
      <c r="BA24" s="22">
        <v>44</v>
      </c>
      <c r="BB24" s="22">
        <v>10223.535227272725</v>
      </c>
    </row>
    <row r="25" spans="22:54" x14ac:dyDescent="0.25">
      <c r="AL25" s="23">
        <v>39</v>
      </c>
      <c r="AM25" s="22">
        <v>1448.7850000000001</v>
      </c>
      <c r="AN25" s="22">
        <v>264.43999999999994</v>
      </c>
      <c r="AZ25" s="23">
        <v>39</v>
      </c>
      <c r="BA25" s="22">
        <v>48</v>
      </c>
      <c r="BB25" s="22">
        <v>14254.318541666666</v>
      </c>
    </row>
    <row r="26" spans="22:54" x14ac:dyDescent="0.25">
      <c r="AL26" s="23">
        <v>40</v>
      </c>
      <c r="AM26" s="22">
        <v>1580.3850000000004</v>
      </c>
      <c r="AN26" s="22">
        <v>261.43</v>
      </c>
      <c r="AZ26" s="23">
        <v>40</v>
      </c>
      <c r="BA26" s="22">
        <v>51</v>
      </c>
      <c r="BB26" s="22">
        <v>12658.984509803917</v>
      </c>
    </row>
    <row r="27" spans="22:54" x14ac:dyDescent="0.25">
      <c r="AL27" s="23">
        <v>41</v>
      </c>
      <c r="AM27" s="22">
        <v>1540.6549999999997</v>
      </c>
      <c r="AN27" s="22">
        <v>478.10000000000008</v>
      </c>
      <c r="AZ27" s="23">
        <v>41</v>
      </c>
      <c r="BA27" s="22">
        <v>51</v>
      </c>
      <c r="BB27" s="22">
        <v>12204.558627450979</v>
      </c>
    </row>
    <row r="28" spans="22:54" x14ac:dyDescent="0.25">
      <c r="AL28" s="23">
        <v>42</v>
      </c>
      <c r="AM28" s="22">
        <v>1427.6899999999996</v>
      </c>
      <c r="AN28" s="22">
        <v>249.7299999999999</v>
      </c>
      <c r="AZ28" s="23">
        <v>42</v>
      </c>
      <c r="BA28" s="22">
        <v>47</v>
      </c>
      <c r="BB28" s="22">
        <v>13057.070212765959</v>
      </c>
    </row>
    <row r="29" spans="22:54" x14ac:dyDescent="0.25">
      <c r="AL29" s="23">
        <v>43</v>
      </c>
      <c r="AM29" s="22">
        <v>1631.3499999999992</v>
      </c>
      <c r="AN29" s="22">
        <v>268.99</v>
      </c>
      <c r="AZ29" s="23">
        <v>43</v>
      </c>
      <c r="BA29" s="22">
        <v>51</v>
      </c>
      <c r="BB29" s="22">
        <v>16645.07098039216</v>
      </c>
    </row>
    <row r="30" spans="22:54" x14ac:dyDescent="0.25">
      <c r="AL30" s="23">
        <v>44</v>
      </c>
      <c r="AM30" s="22">
        <v>1501.5949999999998</v>
      </c>
      <c r="AN30" s="22">
        <v>457.59</v>
      </c>
      <c r="AZ30" s="23">
        <v>44</v>
      </c>
      <c r="BA30" s="22">
        <v>50</v>
      </c>
      <c r="BB30" s="22">
        <v>15876.297199999994</v>
      </c>
    </row>
    <row r="31" spans="22:54" x14ac:dyDescent="0.25">
      <c r="AL31" s="23">
        <v>45</v>
      </c>
      <c r="AM31" s="22">
        <v>1405.6899999999998</v>
      </c>
      <c r="AN31" s="22">
        <v>257.51999999999992</v>
      </c>
      <c r="AZ31" s="23">
        <v>45</v>
      </c>
      <c r="BA31" s="22">
        <v>45</v>
      </c>
      <c r="BB31" s="22">
        <v>16782.366666666665</v>
      </c>
    </row>
    <row r="32" spans="22:54" x14ac:dyDescent="0.25">
      <c r="AL32" s="23">
        <v>46</v>
      </c>
      <c r="AM32" s="22">
        <v>1709.6449999999998</v>
      </c>
      <c r="AN32" s="22">
        <v>293.90999999999997</v>
      </c>
      <c r="AZ32" s="23">
        <v>46</v>
      </c>
      <c r="BA32" s="22">
        <v>55</v>
      </c>
      <c r="BB32" s="22">
        <v>16923.055090909093</v>
      </c>
    </row>
    <row r="33" spans="38:54" x14ac:dyDescent="0.25">
      <c r="AL33" s="23">
        <v>47</v>
      </c>
      <c r="AM33" s="22">
        <v>1748.1149999999993</v>
      </c>
      <c r="AN33" s="22">
        <v>488.87000000000006</v>
      </c>
      <c r="AZ33" s="23">
        <v>47</v>
      </c>
      <c r="BA33" s="22">
        <v>54</v>
      </c>
      <c r="BB33" s="22">
        <v>20128.036296296297</v>
      </c>
    </row>
    <row r="34" spans="38:54" x14ac:dyDescent="0.25">
      <c r="AL34" s="23">
        <v>48</v>
      </c>
      <c r="AM34" s="22">
        <v>1841.7150000000004</v>
      </c>
      <c r="AN34" s="22">
        <v>549.9</v>
      </c>
      <c r="AZ34" s="23">
        <v>48</v>
      </c>
      <c r="BA34" s="22">
        <v>58</v>
      </c>
      <c r="BB34" s="22">
        <v>13941.174137931037</v>
      </c>
    </row>
    <row r="35" spans="38:54" x14ac:dyDescent="0.25">
      <c r="AL35" s="23">
        <v>49</v>
      </c>
      <c r="AM35" s="22">
        <v>1371.5099999999998</v>
      </c>
      <c r="AN35" s="22">
        <v>439.87</v>
      </c>
      <c r="AZ35" s="23">
        <v>49</v>
      </c>
      <c r="BA35" s="22">
        <v>46</v>
      </c>
      <c r="BB35" s="22">
        <v>15118.501956521739</v>
      </c>
    </row>
    <row r="36" spans="38:54" x14ac:dyDescent="0.25">
      <c r="AL36" s="23">
        <v>50</v>
      </c>
      <c r="AM36" s="22">
        <v>1758.3049999999994</v>
      </c>
      <c r="AN36" s="22">
        <v>299.34000000000003</v>
      </c>
      <c r="AZ36" s="23">
        <v>50</v>
      </c>
      <c r="BA36" s="22">
        <v>57</v>
      </c>
      <c r="BB36" s="22">
        <v>16454.01929824561</v>
      </c>
    </row>
    <row r="37" spans="38:54" x14ac:dyDescent="0.25">
      <c r="AL37" s="23">
        <v>51</v>
      </c>
      <c r="AM37" s="22">
        <v>1808.5550000000001</v>
      </c>
      <c r="AN37" s="22">
        <v>507.28999999999979</v>
      </c>
      <c r="AZ37" s="23">
        <v>51</v>
      </c>
      <c r="BA37" s="22">
        <v>57</v>
      </c>
      <c r="BB37" s="22">
        <v>17161.472456140349</v>
      </c>
    </row>
    <row r="38" spans="38:54" x14ac:dyDescent="0.25">
      <c r="AL38" s="23">
        <v>52</v>
      </c>
      <c r="AM38" s="22">
        <v>1783.7550000000001</v>
      </c>
      <c r="AN38" s="22">
        <v>524.93000000000006</v>
      </c>
      <c r="AZ38" s="23">
        <v>52</v>
      </c>
      <c r="BA38" s="22">
        <v>58</v>
      </c>
      <c r="BB38" s="22">
        <v>16389.714827586209</v>
      </c>
    </row>
    <row r="39" spans="38:54" x14ac:dyDescent="0.25">
      <c r="AL39" s="23">
        <v>53</v>
      </c>
      <c r="AM39" s="22">
        <v>1604.4450000000002</v>
      </c>
      <c r="AN39" s="22">
        <v>275.17</v>
      </c>
      <c r="AZ39" s="23">
        <v>53</v>
      </c>
      <c r="BA39" s="22">
        <v>53</v>
      </c>
      <c r="BB39" s="22">
        <v>16008.765660377359</v>
      </c>
    </row>
    <row r="40" spans="38:54" x14ac:dyDescent="0.25">
      <c r="AL40" s="23">
        <v>54</v>
      </c>
      <c r="AM40" s="22">
        <v>1585.4000000000003</v>
      </c>
      <c r="AN40" s="22">
        <v>465.9</v>
      </c>
      <c r="AZ40" s="23">
        <v>54</v>
      </c>
      <c r="BA40" s="22">
        <v>51</v>
      </c>
      <c r="BB40" s="22">
        <v>17967.962549019616</v>
      </c>
    </row>
    <row r="41" spans="38:54" x14ac:dyDescent="0.25">
      <c r="AL41" s="23">
        <v>55</v>
      </c>
      <c r="AM41" s="22">
        <v>1416.6699999999998</v>
      </c>
      <c r="AN41" s="22">
        <v>409</v>
      </c>
      <c r="AZ41" s="23">
        <v>55</v>
      </c>
      <c r="BA41" s="22">
        <v>43</v>
      </c>
      <c r="BB41" s="22">
        <v>18421.225581395345</v>
      </c>
    </row>
    <row r="42" spans="38:54" x14ac:dyDescent="0.25">
      <c r="AL42" s="23">
        <v>56</v>
      </c>
      <c r="AM42" s="22">
        <v>1613.4699999999998</v>
      </c>
      <c r="AN42" s="22">
        <v>246.29000000000011</v>
      </c>
      <c r="AZ42" s="23">
        <v>56</v>
      </c>
      <c r="BA42" s="22">
        <v>48</v>
      </c>
      <c r="BB42" s="22">
        <v>16981.058541666669</v>
      </c>
    </row>
    <row r="43" spans="38:54" x14ac:dyDescent="0.25">
      <c r="AL43" s="23">
        <v>57</v>
      </c>
      <c r="AM43" s="22">
        <v>1500.7599999999995</v>
      </c>
      <c r="AN43" s="22">
        <v>478.57</v>
      </c>
      <c r="AZ43" s="23">
        <v>57</v>
      </c>
      <c r="BA43" s="22">
        <v>51</v>
      </c>
      <c r="BB43" s="22">
        <v>15447.103137254897</v>
      </c>
    </row>
    <row r="44" spans="38:54" x14ac:dyDescent="0.25">
      <c r="AL44" s="23">
        <v>58</v>
      </c>
      <c r="AM44" s="22">
        <v>1345.8649999999996</v>
      </c>
      <c r="AN44" s="22">
        <v>216.55</v>
      </c>
      <c r="AZ44" s="23">
        <v>58</v>
      </c>
      <c r="BA44" s="22">
        <v>41</v>
      </c>
      <c r="BB44" s="22">
        <v>15911.798048780487</v>
      </c>
    </row>
    <row r="45" spans="38:54" x14ac:dyDescent="0.25">
      <c r="AL45" s="23">
        <v>59</v>
      </c>
      <c r="AM45" s="22">
        <v>1538.2950000000001</v>
      </c>
      <c r="AN45" s="22">
        <v>438.44000000000005</v>
      </c>
      <c r="AZ45" s="23">
        <v>59</v>
      </c>
      <c r="BA45" s="22">
        <v>49</v>
      </c>
      <c r="BB45" s="22">
        <v>16711.701428571432</v>
      </c>
    </row>
    <row r="46" spans="38:54" x14ac:dyDescent="0.25">
      <c r="AL46" s="23">
        <v>60</v>
      </c>
      <c r="AM46" s="22">
        <v>1700.3300000000002</v>
      </c>
      <c r="AN46" s="22">
        <v>486.94000000000005</v>
      </c>
      <c r="AZ46" s="23">
        <v>60</v>
      </c>
      <c r="BA46" s="22">
        <v>53</v>
      </c>
      <c r="BB46" s="22">
        <v>20896.787924528304</v>
      </c>
    </row>
    <row r="47" spans="38:54" x14ac:dyDescent="0.25">
      <c r="AL47" s="23">
        <v>61</v>
      </c>
      <c r="AM47" s="22">
        <v>768.79000000000008</v>
      </c>
      <c r="AN47" s="22">
        <v>212.91999999999996</v>
      </c>
      <c r="AZ47" s="23">
        <v>61</v>
      </c>
      <c r="BA47" s="22">
        <v>24</v>
      </c>
      <c r="BB47" s="22">
        <v>22484.894166666665</v>
      </c>
    </row>
    <row r="48" spans="38:54" x14ac:dyDescent="0.25">
      <c r="AL48" s="23">
        <v>62</v>
      </c>
      <c r="AM48" s="22">
        <v>743.88</v>
      </c>
      <c r="AN48" s="22">
        <v>224.76999999999998</v>
      </c>
      <c r="AZ48" s="23">
        <v>62</v>
      </c>
      <c r="BA48" s="22">
        <v>23</v>
      </c>
      <c r="BB48" s="22">
        <v>19163.856086956519</v>
      </c>
    </row>
    <row r="49" spans="38:54" x14ac:dyDescent="0.25">
      <c r="AL49" s="23">
        <v>63</v>
      </c>
      <c r="AM49" s="22">
        <v>734.2399999999999</v>
      </c>
      <c r="AN49" s="22">
        <v>120.47000000000001</v>
      </c>
      <c r="AZ49" s="23">
        <v>63</v>
      </c>
      <c r="BA49" s="22">
        <v>23</v>
      </c>
      <c r="BB49" s="22">
        <v>19884.999130434779</v>
      </c>
    </row>
    <row r="50" spans="38:54" x14ac:dyDescent="0.25">
      <c r="AL50" s="23">
        <v>64</v>
      </c>
      <c r="AM50" s="22">
        <v>725.47500000000002</v>
      </c>
      <c r="AN50" s="22">
        <v>201.16000000000005</v>
      </c>
      <c r="AZ50" s="23">
        <v>64</v>
      </c>
      <c r="BA50" s="22">
        <v>22</v>
      </c>
      <c r="BB50" s="22">
        <v>23275.53090909091</v>
      </c>
    </row>
    <row r="51" spans="38:54" x14ac:dyDescent="0.25">
      <c r="AL51" s="23" t="s">
        <v>10492</v>
      </c>
      <c r="AM51" s="22">
        <v>72321.135000000009</v>
      </c>
      <c r="AN51" s="22">
        <v>15361.960000000001</v>
      </c>
      <c r="AZ51" s="23" t="s">
        <v>10492</v>
      </c>
      <c r="BA51" s="22">
        <v>2335</v>
      </c>
      <c r="BB51" s="22">
        <v>13529.91803426126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 Names</vt:lpstr>
      <vt:lpstr>Sample Pivot</vt:lpstr>
      <vt:lpstr>Medical Examinations</vt:lpstr>
      <vt:lpstr>Hospitalisation Details</vt:lpstr>
      <vt:lpstr>Healthcare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2024-07-14T11:16:23Z</dcterms:modified>
</cp:coreProperties>
</file>